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nas01\koyo\05 女性賃金・働き方改革推進担当\■■■働き方改革・正社員化■■■\20 労働条件等実態調査\R3実態調査\18 プレスリリース\HP掲載\"/>
    </mc:Choice>
  </mc:AlternateContent>
  <bookViews>
    <workbookView xWindow="780" yWindow="600" windowWidth="21375" windowHeight="15600" tabRatio="731"/>
  </bookViews>
  <sheets>
    <sheet name="表紙" sheetId="1" r:id="rId1"/>
    <sheet name="付表1" sheetId="2" r:id="rId2"/>
    <sheet name="付表2-1" sheetId="114" r:id="rId3"/>
    <sheet name="付表2-2" sheetId="112" r:id="rId4"/>
    <sheet name="付表2-3" sheetId="113" r:id="rId5"/>
    <sheet name="付表2-4" sheetId="115" r:id="rId6"/>
    <sheet name="付表2-5" sheetId="116" r:id="rId7"/>
    <sheet name="付表2-6" sheetId="117" r:id="rId8"/>
    <sheet name="付表2-7" sheetId="3" r:id="rId9"/>
    <sheet name="付表2-8" sheetId="4" r:id="rId10"/>
    <sheet name="付表2-9" sheetId="5" r:id="rId11"/>
    <sheet name="付表2-10" sheetId="6" r:id="rId12"/>
    <sheet name="付表2-11" sheetId="118" r:id="rId13"/>
    <sheet name="付表2-12" sheetId="119" r:id="rId14"/>
    <sheet name="付表3-1" sheetId="7" r:id="rId15"/>
    <sheet name="付表3-2" sheetId="8" r:id="rId16"/>
    <sheet name="付表4-1" sheetId="9" r:id="rId17"/>
    <sheet name="付表4-2" sheetId="10" r:id="rId18"/>
    <sheet name="付表5" sheetId="11" r:id="rId19"/>
    <sheet name="付表6-1" sheetId="14" r:id="rId20"/>
    <sheet name="付表6-2" sheetId="15" r:id="rId21"/>
    <sheet name="付表7" sheetId="16" r:id="rId22"/>
    <sheet name="付表8" sheetId="17" r:id="rId23"/>
    <sheet name="付表9" sheetId="18" r:id="rId24"/>
    <sheet name="付表10" sheetId="19" r:id="rId25"/>
    <sheet name="付表11" sheetId="72" r:id="rId26"/>
    <sheet name="付表12" sheetId="85" r:id="rId27"/>
    <sheet name="付表13" sheetId="83" r:id="rId28"/>
    <sheet name="付表14" sheetId="22" r:id="rId29"/>
    <sheet name="付表15" sheetId="23" r:id="rId30"/>
    <sheet name="付表16-1" sheetId="24" r:id="rId31"/>
    <sheet name="付表16-2" sheetId="25" r:id="rId32"/>
    <sheet name="付表17" sheetId="20" r:id="rId33"/>
    <sheet name="付表18" sheetId="71" r:id="rId34"/>
    <sheet name="付表19-1" sheetId="30" r:id="rId35"/>
    <sheet name="付表19-2" sheetId="31" r:id="rId36"/>
    <sheet name="付表19-3" sheetId="32" r:id="rId37"/>
    <sheet name="付表19-4" sheetId="33" r:id="rId38"/>
    <sheet name="付表19-5" sheetId="34" r:id="rId39"/>
    <sheet name="付表19-6" sheetId="35" r:id="rId40"/>
    <sheet name="付表19-7" sheetId="36" r:id="rId41"/>
    <sheet name="付表20" sheetId="26" r:id="rId42"/>
    <sheet name="付表21-1" sheetId="27" r:id="rId43"/>
    <sheet name="付表21-2" sheetId="28" state="hidden" r:id="rId44"/>
    <sheet name="付表21-2(平均取得日数あり)" sheetId="82" r:id="rId45"/>
    <sheet name="付表22" sheetId="29" r:id="rId46"/>
    <sheet name="付表23" sheetId="37" r:id="rId47"/>
    <sheet name="付表24" sheetId="38" r:id="rId48"/>
    <sheet name="付表25" sheetId="39" r:id="rId49"/>
    <sheet name="付表26-1" sheetId="86" r:id="rId50"/>
    <sheet name="付表26-2" sheetId="87" r:id="rId51"/>
    <sheet name="付表27-1" sheetId="89" r:id="rId52"/>
    <sheet name="付表27-2" sheetId="90" r:id="rId53"/>
    <sheet name="付表28-1" sheetId="91" r:id="rId54"/>
    <sheet name="付表28-2" sheetId="92" r:id="rId55"/>
    <sheet name="付表29-１" sheetId="58" r:id="rId56"/>
    <sheet name="★☓付表29-1" sheetId="40" state="hidden" r:id="rId57"/>
    <sheet name="付表29-2" sheetId="41" r:id="rId58"/>
    <sheet name="付表29-３" sheetId="42" r:id="rId59"/>
    <sheet name="付表29-４" sheetId="43" r:id="rId60"/>
    <sheet name="付表29-５" sheetId="59" r:id="rId61"/>
    <sheet name="付表30" sheetId="53" r:id="rId62"/>
    <sheet name="付表31" sheetId="60" r:id="rId63"/>
    <sheet name="付表32-1" sheetId="48" r:id="rId64"/>
    <sheet name="付表32-2" sheetId="49" r:id="rId65"/>
    <sheet name="付表32-3" sheetId="50" r:id="rId66"/>
    <sheet name="付表33-1" sheetId="73" r:id="rId67"/>
    <sheet name="付表33-2" sheetId="93" r:id="rId68"/>
    <sheet name="付表33-3" sheetId="94" r:id="rId69"/>
    <sheet name="付表33-4" sheetId="95" r:id="rId70"/>
    <sheet name="付表33-5" sheetId="96" r:id="rId71"/>
    <sheet name="付表33-6" sheetId="97" r:id="rId72"/>
    <sheet name="付表33-7" sheetId="98" r:id="rId73"/>
    <sheet name="付表33-8" sheetId="99" r:id="rId74"/>
    <sheet name="付表34-1" sheetId="100" r:id="rId75"/>
    <sheet name="付表34-2" sheetId="101" r:id="rId76"/>
    <sheet name="付表34-3" sheetId="102" r:id="rId77"/>
    <sheet name="付表34-4" sheetId="103" r:id="rId78"/>
    <sheet name="付表34-5" sheetId="104" r:id="rId79"/>
    <sheet name="付表34-6" sheetId="105" r:id="rId80"/>
    <sheet name="付表35-1" sheetId="121" r:id="rId81"/>
    <sheet name="付表35-2" sheetId="122" r:id="rId82"/>
    <sheet name="付表35-3" sheetId="123" r:id="rId83"/>
    <sheet name="付表35-4" sheetId="124" r:id="rId84"/>
    <sheet name="付表35-5" sheetId="125" r:id="rId85"/>
    <sheet name="付表35-6" sheetId="126" r:id="rId86"/>
    <sheet name="付表36" sheetId="55" r:id="rId87"/>
    <sheet name="付表37" sheetId="57" r:id="rId88"/>
    <sheet name="付表38" sheetId="75" r:id="rId89"/>
    <sheet name="付表39" sheetId="76" r:id="rId90"/>
    <sheet name="付表40" sheetId="77" r:id="rId91"/>
    <sheet name="付表41" sheetId="78" r:id="rId92"/>
    <sheet name="付表42" sheetId="79" r:id="rId93"/>
    <sheet name="付表43" sheetId="80" r:id="rId94"/>
    <sheet name="Sheet1" sheetId="120" r:id="rId95"/>
  </sheets>
  <definedNames>
    <definedName name="_xlnm.Print_Area" localSheetId="56">'★☓付表29-1'!$A$1:$Q$99</definedName>
    <definedName name="_xlnm.Print_Area" localSheetId="1">付表1!$A$1:$V$53</definedName>
    <definedName name="_xlnm.Print_Area" localSheetId="24">付表10!$A$1:$L$102</definedName>
    <definedName name="_xlnm.Print_Area" localSheetId="25">付表11!$A$1:$N$53</definedName>
    <definedName name="_xlnm.Print_Area" localSheetId="26">付表12!$A$1:$N$53</definedName>
    <definedName name="_xlnm.Print_Area" localSheetId="27">付表13!$A$1:$N$53</definedName>
    <definedName name="_xlnm.Print_Area" localSheetId="28">付表14!$A$1:$L$53</definedName>
    <definedName name="_xlnm.Print_Area" localSheetId="29">付表15!$A$1:$L$53</definedName>
    <definedName name="_xlnm.Print_Area" localSheetId="30">'付表16-1'!$A$1:$L$53</definedName>
    <definedName name="_xlnm.Print_Area" localSheetId="31">'付表16-2'!$A$1:$O$53</definedName>
    <definedName name="_xlnm.Print_Area" localSheetId="32">付表17!$A$1:$L$53</definedName>
    <definedName name="_xlnm.Print_Area" localSheetId="33">付表18!$A$1:$Q$101</definedName>
    <definedName name="_xlnm.Print_Area" localSheetId="34">'付表19-1'!$A$1:$O$100</definedName>
    <definedName name="_xlnm.Print_Area" localSheetId="35">'付表19-2'!$A$1:$R$100</definedName>
    <definedName name="_xlnm.Print_Area" localSheetId="36">'付表19-3'!$A$1:$R$100</definedName>
    <definedName name="_xlnm.Print_Area" localSheetId="37">'付表19-4'!$A$1:$R$100</definedName>
    <definedName name="_xlnm.Print_Area" localSheetId="38">'付表19-5'!$A$1:$Q$100</definedName>
    <definedName name="_xlnm.Print_Area" localSheetId="39">'付表19-6'!$A$1:$Q$100</definedName>
    <definedName name="_xlnm.Print_Area" localSheetId="40">'付表19-7'!$A$1:$K$100</definedName>
    <definedName name="_xlnm.Print_Area" localSheetId="41">付表20!$A$1:$N$53</definedName>
    <definedName name="_xlnm.Print_Area" localSheetId="2">'付表2-1'!$A$1:$P$53</definedName>
    <definedName name="_xlnm.Print_Area" localSheetId="11">'付表2-10'!$A$1:$L$53</definedName>
    <definedName name="_xlnm.Print_Area" localSheetId="42">'付表21-1'!$A$1:$N$100</definedName>
    <definedName name="_xlnm.Print_Area" localSheetId="12">'付表2-11'!$A$1:$L$53</definedName>
    <definedName name="_xlnm.Print_Area" localSheetId="43">'付表21-2'!$A$1:$R$100</definedName>
    <definedName name="_xlnm.Print_Area" localSheetId="13">'付表2-12'!$A$1:$L$53</definedName>
    <definedName name="_xlnm.Print_Area" localSheetId="44">'付表21-2(平均取得日数あり)'!$A$1:$U$100</definedName>
    <definedName name="_xlnm.Print_Area" localSheetId="45">付表22!$A$1:$M$100</definedName>
    <definedName name="_xlnm.Print_Area" localSheetId="3">'付表2-2'!$A$1:$P$53</definedName>
    <definedName name="_xlnm.Print_Area" localSheetId="46">付表23!$A$1:$N$53</definedName>
    <definedName name="_xlnm.Print_Area" localSheetId="4">'付表2-3'!$A$1:$P$53</definedName>
    <definedName name="_xlnm.Print_Area" localSheetId="47">付表24!$A$1:$P$53</definedName>
    <definedName name="_xlnm.Print_Area" localSheetId="5">'付表2-4'!$A$1:$P$53</definedName>
    <definedName name="_xlnm.Print_Area" localSheetId="48">付表25!$A$1:$M$100</definedName>
    <definedName name="_xlnm.Print_Area" localSheetId="6">'付表2-5'!$A$1:$P$53</definedName>
    <definedName name="_xlnm.Print_Area" localSheetId="7">'付表2-6'!$A$1:$P$53</definedName>
    <definedName name="_xlnm.Print_Area" localSheetId="49">'付表26-1'!$A$1:$R$53</definedName>
    <definedName name="_xlnm.Print_Area" localSheetId="50">'付表26-2'!$A$1:$R$53</definedName>
    <definedName name="_xlnm.Print_Area" localSheetId="8">'付表2-7'!$A$1:$P$53</definedName>
    <definedName name="_xlnm.Print_Area" localSheetId="51">'付表27-1'!$A$1:$P$53</definedName>
    <definedName name="_xlnm.Print_Area" localSheetId="52">'付表27-2'!$A$1:$P$53</definedName>
    <definedName name="_xlnm.Print_Area" localSheetId="9">'付表2-8'!$A$1:$P$53</definedName>
    <definedName name="_xlnm.Print_Area" localSheetId="53">'付表28-1'!$A$1:$N$53</definedName>
    <definedName name="_xlnm.Print_Area" localSheetId="54">'付表28-2'!$A$1:$N$53</definedName>
    <definedName name="_xlnm.Print_Area" localSheetId="10">'付表2-9'!$A$1:$P$53</definedName>
    <definedName name="_xlnm.Print_Area" localSheetId="55">'付表29-１'!$A$1:$R$99</definedName>
    <definedName name="_xlnm.Print_Area" localSheetId="57">'付表29-2'!$A$1:$M$100</definedName>
    <definedName name="_xlnm.Print_Area" localSheetId="58">'付表29-３'!$A$1:$N$100</definedName>
    <definedName name="_xlnm.Print_Area" localSheetId="59">'付表29-４'!$A$1:$Q$53</definedName>
    <definedName name="_xlnm.Print_Area" localSheetId="60">'付表29-５'!$A$1:$M$100</definedName>
    <definedName name="_xlnm.Print_Area" localSheetId="61">付表30!$A$1:$N$53</definedName>
    <definedName name="_xlnm.Print_Area" localSheetId="62">付表31!$A$1:$Q$100</definedName>
    <definedName name="_xlnm.Print_Area" localSheetId="14">'付表3-1'!$A$1:$R$53</definedName>
    <definedName name="_xlnm.Print_Area" localSheetId="15">'付表3-2'!$A$1:$O$53</definedName>
    <definedName name="_xlnm.Print_Area" localSheetId="63">'付表32-1'!$A$1:$M$100</definedName>
    <definedName name="_xlnm.Print_Area" localSheetId="64">'付表32-2'!$A$1:$M$100</definedName>
    <definedName name="_xlnm.Print_Area" localSheetId="65">'付表32-3'!$A$1:$M$100</definedName>
    <definedName name="_xlnm.Print_Area" localSheetId="66">'付表33-1'!$A$1:$P$101</definedName>
    <definedName name="_xlnm.Print_Area" localSheetId="67">'付表33-2'!$A$1:$P$101</definedName>
    <definedName name="_xlnm.Print_Area" localSheetId="68">'付表33-3'!$A$1:$P$101</definedName>
    <definedName name="_xlnm.Print_Area" localSheetId="69">'付表33-4'!$A$1:$P$101</definedName>
    <definedName name="_xlnm.Print_Area" localSheetId="70">'付表33-5'!$A$1:$P$101</definedName>
    <definedName name="_xlnm.Print_Area" localSheetId="71">'付表33-6'!$A$1:$P$101</definedName>
    <definedName name="_xlnm.Print_Area" localSheetId="72">'付表33-7'!$A$1:$P$101</definedName>
    <definedName name="_xlnm.Print_Area" localSheetId="73">'付表33-8'!$A$1:$P$101</definedName>
    <definedName name="_xlnm.Print_Area" localSheetId="74">'付表34-1'!$A$1:$R$101</definedName>
    <definedName name="_xlnm.Print_Area" localSheetId="75">'付表34-2'!$A$1:$R$101</definedName>
    <definedName name="_xlnm.Print_Area" localSheetId="76">'付表34-3'!$A$1:$R$101</definedName>
    <definedName name="_xlnm.Print_Area" localSheetId="77">'付表34-4'!$A$1:$R$101</definedName>
    <definedName name="_xlnm.Print_Area" localSheetId="78">'付表34-5'!$A$1:$R$101</definedName>
    <definedName name="_xlnm.Print_Area" localSheetId="79">'付表34-6'!$A$1:$R$101</definedName>
    <definedName name="_xlnm.Print_Area" localSheetId="80">'付表35-1'!$A$1:$Q$100</definedName>
    <definedName name="_xlnm.Print_Area" localSheetId="81">'付表35-2'!$A$1:$Q$100</definedName>
    <definedName name="_xlnm.Print_Area" localSheetId="82">'付表35-3'!$A$1:$Q$100</definedName>
    <definedName name="_xlnm.Print_Area" localSheetId="83">'付表35-4'!$A$1:$Q$100</definedName>
    <definedName name="_xlnm.Print_Area" localSheetId="84">'付表35-5'!$A$1:$Q$100</definedName>
    <definedName name="_xlnm.Print_Area" localSheetId="85">'付表35-6'!$A$1:$Q$100</definedName>
    <definedName name="_xlnm.Print_Area" localSheetId="86">付表36!$A$1:$N$53</definedName>
    <definedName name="_xlnm.Print_Area" localSheetId="87">付表37!$A$1:$R$100</definedName>
    <definedName name="_xlnm.Print_Area" localSheetId="88">付表38!$A$1:$P$100</definedName>
    <definedName name="_xlnm.Print_Area" localSheetId="89">付表39!$A$1:$L$100</definedName>
    <definedName name="_xlnm.Print_Area" localSheetId="90">付表40!$A$1:$Q$100</definedName>
    <definedName name="_xlnm.Print_Area" localSheetId="91">付表41!$A$1:$R$100</definedName>
    <definedName name="_xlnm.Print_Area" localSheetId="16">'付表4-1'!$A$1:$N$53</definedName>
    <definedName name="_xlnm.Print_Area" localSheetId="92">付表42!$A$1:$R$100</definedName>
    <definedName name="_xlnm.Print_Area" localSheetId="17">'付表4-2'!$A$1:$N$53</definedName>
    <definedName name="_xlnm.Print_Area" localSheetId="93">付表43!$A$1:$R$100</definedName>
    <definedName name="_xlnm.Print_Area" localSheetId="18">付表5!$A$1:$J$53</definedName>
    <definedName name="_xlnm.Print_Area" localSheetId="19">'付表6-1'!$A$1:$O$100</definedName>
    <definedName name="_xlnm.Print_Area" localSheetId="20">'付表6-2'!$A$1:$O$100</definedName>
    <definedName name="_xlnm.Print_Area" localSheetId="21">付表7!$A$1:$N$53</definedName>
    <definedName name="_xlnm.Print_Area" localSheetId="22">付表8!$A$1:$P$53</definedName>
    <definedName name="_xlnm.Print_Area" localSheetId="23">付表9!$A$1:$L$53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 i="59" l="1"/>
  <c r="H8" i="59"/>
  <c r="S120" i="126"/>
  <c r="Q120" i="126"/>
  <c r="M120" i="126"/>
  <c r="K120" i="126"/>
  <c r="G120" i="126"/>
  <c r="S119" i="126"/>
  <c r="L119" i="126"/>
  <c r="S118" i="126"/>
  <c r="S117" i="126"/>
  <c r="P117" i="126"/>
  <c r="N117" i="126"/>
  <c r="J117" i="126"/>
  <c r="H117" i="126"/>
  <c r="S116" i="126"/>
  <c r="Q116" i="126"/>
  <c r="K116" i="126"/>
  <c r="S114" i="126"/>
  <c r="Q114" i="126"/>
  <c r="P114" i="126"/>
  <c r="O114" i="126"/>
  <c r="O120" i="126" s="1"/>
  <c r="N114" i="126"/>
  <c r="M114" i="126"/>
  <c r="L114" i="126"/>
  <c r="K114" i="126"/>
  <c r="J114" i="126"/>
  <c r="I114" i="126"/>
  <c r="I120" i="126" s="1"/>
  <c r="H114" i="126"/>
  <c r="G114" i="126"/>
  <c r="F114" i="126"/>
  <c r="S113" i="126"/>
  <c r="Q113" i="126"/>
  <c r="P113" i="126"/>
  <c r="O113" i="126"/>
  <c r="N113" i="126"/>
  <c r="M113" i="126"/>
  <c r="L113" i="126"/>
  <c r="K113" i="126"/>
  <c r="J113" i="126"/>
  <c r="I113" i="126"/>
  <c r="H113" i="126"/>
  <c r="G113" i="126"/>
  <c r="S112" i="126"/>
  <c r="H112" i="126"/>
  <c r="H118" i="126" s="1"/>
  <c r="S111" i="126"/>
  <c r="Q111" i="126"/>
  <c r="Q117" i="126" s="1"/>
  <c r="P111" i="126"/>
  <c r="O111" i="126"/>
  <c r="O117" i="126" s="1"/>
  <c r="N111" i="126"/>
  <c r="M111" i="126"/>
  <c r="M117" i="126" s="1"/>
  <c r="L111" i="126"/>
  <c r="L117" i="126" s="1"/>
  <c r="K111" i="126"/>
  <c r="K117" i="126" s="1"/>
  <c r="J111" i="126"/>
  <c r="I111" i="126"/>
  <c r="I117" i="126" s="1"/>
  <c r="H111" i="126"/>
  <c r="G111" i="126"/>
  <c r="G117" i="126" s="1"/>
  <c r="Q100" i="126"/>
  <c r="O100" i="126"/>
  <c r="N100" i="126"/>
  <c r="M100" i="126"/>
  <c r="L100" i="126"/>
  <c r="K100" i="126"/>
  <c r="J100" i="126"/>
  <c r="I100" i="126"/>
  <c r="H100" i="126"/>
  <c r="G100" i="126"/>
  <c r="AC99" i="126"/>
  <c r="F99" i="126"/>
  <c r="P100" i="126" s="1"/>
  <c r="F100" i="126" s="1"/>
  <c r="Q98" i="126"/>
  <c r="O98" i="126"/>
  <c r="N98" i="126"/>
  <c r="M98" i="126"/>
  <c r="L98" i="126"/>
  <c r="K98" i="126"/>
  <c r="J98" i="126"/>
  <c r="I98" i="126"/>
  <c r="H98" i="126"/>
  <c r="G98" i="126"/>
  <c r="AC97" i="126"/>
  <c r="F97" i="126"/>
  <c r="P98" i="126" s="1"/>
  <c r="O96" i="126"/>
  <c r="N96" i="126"/>
  <c r="M96" i="126"/>
  <c r="L96" i="126"/>
  <c r="K96" i="126"/>
  <c r="J96" i="126"/>
  <c r="I96" i="126"/>
  <c r="H96" i="126"/>
  <c r="G96" i="126"/>
  <c r="F95" i="126"/>
  <c r="Q96" i="126" s="1"/>
  <c r="Q94" i="126"/>
  <c r="O94" i="126"/>
  <c r="N94" i="126"/>
  <c r="M94" i="126"/>
  <c r="L94" i="126"/>
  <c r="K94" i="126"/>
  <c r="J94" i="126"/>
  <c r="I94" i="126"/>
  <c r="H94" i="126"/>
  <c r="G94" i="126"/>
  <c r="AC93" i="126"/>
  <c r="F93" i="126"/>
  <c r="P94" i="126" s="1"/>
  <c r="F94" i="126" s="1"/>
  <c r="Q92" i="126"/>
  <c r="O92" i="126"/>
  <c r="N92" i="126"/>
  <c r="M92" i="126"/>
  <c r="L92" i="126"/>
  <c r="K92" i="126"/>
  <c r="J92" i="126"/>
  <c r="I92" i="126"/>
  <c r="H92" i="126"/>
  <c r="G92" i="126"/>
  <c r="F92" i="126" s="1"/>
  <c r="AC91" i="126"/>
  <c r="F91" i="126"/>
  <c r="P92" i="126" s="1"/>
  <c r="O90" i="126"/>
  <c r="N90" i="126"/>
  <c r="M90" i="126"/>
  <c r="L90" i="126"/>
  <c r="K90" i="126"/>
  <c r="J90" i="126"/>
  <c r="I90" i="126"/>
  <c r="H90" i="126"/>
  <c r="G90" i="126"/>
  <c r="F89" i="126"/>
  <c r="Q90" i="126" s="1"/>
  <c r="Q88" i="126"/>
  <c r="O88" i="126"/>
  <c r="N88" i="126"/>
  <c r="M88" i="126"/>
  <c r="L88" i="126"/>
  <c r="K88" i="126"/>
  <c r="J88" i="126"/>
  <c r="I88" i="126"/>
  <c r="H88" i="126"/>
  <c r="G88" i="126"/>
  <c r="AC87" i="126"/>
  <c r="F87" i="126"/>
  <c r="P88" i="126" s="1"/>
  <c r="F88" i="126" s="1"/>
  <c r="Q86" i="126"/>
  <c r="O86" i="126"/>
  <c r="N86" i="126"/>
  <c r="M86" i="126"/>
  <c r="L86" i="126"/>
  <c r="K86" i="126"/>
  <c r="J86" i="126"/>
  <c r="I86" i="126"/>
  <c r="H86" i="126"/>
  <c r="G86" i="126"/>
  <c r="F86" i="126" s="1"/>
  <c r="AC85" i="126"/>
  <c r="F85" i="126"/>
  <c r="P86" i="126" s="1"/>
  <c r="O84" i="126"/>
  <c r="N84" i="126"/>
  <c r="M84" i="126"/>
  <c r="L84" i="126"/>
  <c r="K84" i="126"/>
  <c r="J84" i="126"/>
  <c r="I84" i="126"/>
  <c r="H84" i="126"/>
  <c r="G84" i="126"/>
  <c r="F83" i="126"/>
  <c r="Q84" i="126" s="1"/>
  <c r="Q82" i="126"/>
  <c r="O82" i="126"/>
  <c r="N82" i="126"/>
  <c r="M82" i="126"/>
  <c r="L82" i="126"/>
  <c r="K82" i="126"/>
  <c r="J82" i="126"/>
  <c r="I82" i="126"/>
  <c r="H82" i="126"/>
  <c r="G82" i="126"/>
  <c r="AC81" i="126"/>
  <c r="F81" i="126"/>
  <c r="P82" i="126" s="1"/>
  <c r="F82" i="126" s="1"/>
  <c r="Q80" i="126"/>
  <c r="O80" i="126"/>
  <c r="N80" i="126"/>
  <c r="M80" i="126"/>
  <c r="L80" i="126"/>
  <c r="K80" i="126"/>
  <c r="J80" i="126"/>
  <c r="I80" i="126"/>
  <c r="H80" i="126"/>
  <c r="G80" i="126"/>
  <c r="AC79" i="126"/>
  <c r="F79" i="126"/>
  <c r="P80" i="126" s="1"/>
  <c r="O78" i="126"/>
  <c r="N78" i="126"/>
  <c r="M78" i="126"/>
  <c r="L78" i="126"/>
  <c r="K78" i="126"/>
  <c r="J78" i="126"/>
  <c r="I78" i="126"/>
  <c r="H78" i="126"/>
  <c r="G78" i="126"/>
  <c r="F77" i="126"/>
  <c r="Q78" i="126" s="1"/>
  <c r="Q76" i="126"/>
  <c r="O76" i="126"/>
  <c r="N76" i="126"/>
  <c r="M76" i="126"/>
  <c r="L76" i="126"/>
  <c r="K76" i="126"/>
  <c r="J76" i="126"/>
  <c r="I76" i="126"/>
  <c r="H76" i="126"/>
  <c r="G76" i="126"/>
  <c r="AC75" i="126"/>
  <c r="F75" i="126"/>
  <c r="P76" i="126" s="1"/>
  <c r="F76" i="126" s="1"/>
  <c r="Q74" i="126"/>
  <c r="O74" i="126"/>
  <c r="N74" i="126"/>
  <c r="M74" i="126"/>
  <c r="L74" i="126"/>
  <c r="K74" i="126"/>
  <c r="J74" i="126"/>
  <c r="I74" i="126"/>
  <c r="H74" i="126"/>
  <c r="G74" i="126"/>
  <c r="F74" i="126" s="1"/>
  <c r="AC73" i="126"/>
  <c r="F73" i="126"/>
  <c r="P74" i="126" s="1"/>
  <c r="Q72" i="126"/>
  <c r="O72" i="126"/>
  <c r="N72" i="126"/>
  <c r="M72" i="126"/>
  <c r="L72" i="126"/>
  <c r="K72" i="126"/>
  <c r="J72" i="126"/>
  <c r="I72" i="126"/>
  <c r="H72" i="126"/>
  <c r="G72" i="126"/>
  <c r="F71" i="126"/>
  <c r="AC71" i="126" s="1"/>
  <c r="O70" i="126"/>
  <c r="I70" i="126"/>
  <c r="Q69" i="126"/>
  <c r="P69" i="126"/>
  <c r="O69" i="126"/>
  <c r="N69" i="126"/>
  <c r="N70" i="126" s="1"/>
  <c r="M69" i="126"/>
  <c r="M70" i="126" s="1"/>
  <c r="L69" i="126"/>
  <c r="K69" i="126"/>
  <c r="J69" i="126"/>
  <c r="I69" i="126"/>
  <c r="H69" i="126"/>
  <c r="H70" i="126" s="1"/>
  <c r="G69" i="126"/>
  <c r="Q68" i="126"/>
  <c r="P68" i="126"/>
  <c r="O68" i="126"/>
  <c r="N68" i="126"/>
  <c r="M68" i="126"/>
  <c r="L68" i="126"/>
  <c r="K68" i="126"/>
  <c r="J68" i="126"/>
  <c r="I68" i="126"/>
  <c r="H68" i="126"/>
  <c r="F67" i="126"/>
  <c r="Q66" i="126"/>
  <c r="O66" i="126"/>
  <c r="N66" i="126"/>
  <c r="M66" i="126"/>
  <c r="L66" i="126"/>
  <c r="K66" i="126"/>
  <c r="J66" i="126"/>
  <c r="I66" i="126"/>
  <c r="H66" i="126"/>
  <c r="F65" i="126"/>
  <c r="AC65" i="126" s="1"/>
  <c r="Q64" i="126"/>
  <c r="O64" i="126"/>
  <c r="N64" i="126"/>
  <c r="M64" i="126"/>
  <c r="L64" i="126"/>
  <c r="K64" i="126"/>
  <c r="J64" i="126"/>
  <c r="I64" i="126"/>
  <c r="H64" i="126"/>
  <c r="AC63" i="126"/>
  <c r="F63" i="126"/>
  <c r="G64" i="126" s="1"/>
  <c r="O62" i="126"/>
  <c r="N62" i="126"/>
  <c r="M62" i="126"/>
  <c r="L62" i="126"/>
  <c r="K62" i="126"/>
  <c r="J62" i="126"/>
  <c r="I62" i="126"/>
  <c r="H62" i="126"/>
  <c r="F61" i="126"/>
  <c r="O60" i="126"/>
  <c r="N60" i="126"/>
  <c r="M60" i="126"/>
  <c r="L60" i="126"/>
  <c r="K60" i="126"/>
  <c r="J60" i="126"/>
  <c r="I60" i="126"/>
  <c r="H60" i="126"/>
  <c r="F59" i="126"/>
  <c r="Q60" i="126" s="1"/>
  <c r="Q58" i="126"/>
  <c r="P58" i="126"/>
  <c r="O58" i="126"/>
  <c r="N58" i="126"/>
  <c r="M58" i="126"/>
  <c r="L58" i="126"/>
  <c r="K58" i="126"/>
  <c r="J58" i="126"/>
  <c r="I58" i="126"/>
  <c r="H58" i="126"/>
  <c r="AC57" i="126"/>
  <c r="F57" i="126"/>
  <c r="G58" i="126" s="1"/>
  <c r="O56" i="126"/>
  <c r="N56" i="126"/>
  <c r="M56" i="126"/>
  <c r="L56" i="126"/>
  <c r="K56" i="126"/>
  <c r="J56" i="126"/>
  <c r="I56" i="126"/>
  <c r="H56" i="126"/>
  <c r="G56" i="126"/>
  <c r="F55" i="126"/>
  <c r="P56" i="126" s="1"/>
  <c r="O54" i="126"/>
  <c r="N54" i="126"/>
  <c r="M54" i="126"/>
  <c r="L54" i="126"/>
  <c r="K54" i="126"/>
  <c r="J54" i="126"/>
  <c r="I54" i="126"/>
  <c r="H54" i="126"/>
  <c r="F53" i="126"/>
  <c r="Q54" i="126" s="1"/>
  <c r="Q52" i="126"/>
  <c r="O52" i="126"/>
  <c r="N52" i="126"/>
  <c r="M52" i="126"/>
  <c r="L52" i="126"/>
  <c r="K52" i="126"/>
  <c r="J52" i="126"/>
  <c r="I52" i="126"/>
  <c r="H52" i="126"/>
  <c r="F51" i="126"/>
  <c r="G52" i="126" s="1"/>
  <c r="P50" i="126"/>
  <c r="O50" i="126"/>
  <c r="N50" i="126"/>
  <c r="M50" i="126"/>
  <c r="L50" i="126"/>
  <c r="K50" i="126"/>
  <c r="J50" i="126"/>
  <c r="I50" i="126"/>
  <c r="H50" i="126"/>
  <c r="G50" i="126"/>
  <c r="F49" i="126"/>
  <c r="Q48" i="126"/>
  <c r="O48" i="126"/>
  <c r="N48" i="126"/>
  <c r="M48" i="126"/>
  <c r="L48" i="126"/>
  <c r="K48" i="126"/>
  <c r="J48" i="126"/>
  <c r="I48" i="126"/>
  <c r="H48" i="126"/>
  <c r="F47" i="126"/>
  <c r="AC47" i="126" s="1"/>
  <c r="P46" i="126"/>
  <c r="O46" i="126"/>
  <c r="N46" i="126"/>
  <c r="M46" i="126"/>
  <c r="L46" i="126"/>
  <c r="K46" i="126"/>
  <c r="J46" i="126"/>
  <c r="I46" i="126"/>
  <c r="H46" i="126"/>
  <c r="F45" i="126"/>
  <c r="G46" i="126" s="1"/>
  <c r="Q44" i="126"/>
  <c r="O44" i="126"/>
  <c r="N44" i="126"/>
  <c r="M44" i="126"/>
  <c r="L44" i="126"/>
  <c r="K44" i="126"/>
  <c r="J44" i="126"/>
  <c r="I44" i="126"/>
  <c r="H44" i="126"/>
  <c r="F43" i="126"/>
  <c r="AC43" i="126" s="1"/>
  <c r="Q42" i="126"/>
  <c r="O42" i="126"/>
  <c r="N42" i="126"/>
  <c r="M42" i="126"/>
  <c r="L42" i="126"/>
  <c r="K42" i="126"/>
  <c r="J42" i="126"/>
  <c r="I42" i="126"/>
  <c r="H42" i="126"/>
  <c r="G42" i="126"/>
  <c r="F41" i="126"/>
  <c r="AC41" i="126" s="1"/>
  <c r="Q40" i="126"/>
  <c r="P40" i="126"/>
  <c r="F40" i="126" s="1"/>
  <c r="O40" i="126"/>
  <c r="N40" i="126"/>
  <c r="M40" i="126"/>
  <c r="L40" i="126"/>
  <c r="K40" i="126"/>
  <c r="J40" i="126"/>
  <c r="I40" i="126"/>
  <c r="H40" i="126"/>
  <c r="AC39" i="126"/>
  <c r="F39" i="126"/>
  <c r="G40" i="126" s="1"/>
  <c r="P38" i="126"/>
  <c r="O38" i="126"/>
  <c r="N38" i="126"/>
  <c r="M38" i="126"/>
  <c r="L38" i="126"/>
  <c r="K38" i="126"/>
  <c r="J38" i="126"/>
  <c r="I38" i="126"/>
  <c r="H38" i="126"/>
  <c r="G38" i="126"/>
  <c r="F37" i="126"/>
  <c r="Q36" i="126"/>
  <c r="P36" i="126"/>
  <c r="O36" i="126"/>
  <c r="N36" i="126"/>
  <c r="M36" i="126"/>
  <c r="L36" i="126"/>
  <c r="K36" i="126"/>
  <c r="J36" i="126"/>
  <c r="I36" i="126"/>
  <c r="H36" i="126"/>
  <c r="F35" i="126"/>
  <c r="Q34" i="126"/>
  <c r="O34" i="126"/>
  <c r="N34" i="126"/>
  <c r="M34" i="126"/>
  <c r="L34" i="126"/>
  <c r="K34" i="126"/>
  <c r="J34" i="126"/>
  <c r="I34" i="126"/>
  <c r="H34" i="126"/>
  <c r="F33" i="126"/>
  <c r="O32" i="126"/>
  <c r="N32" i="126"/>
  <c r="M32" i="126"/>
  <c r="L32" i="126"/>
  <c r="K32" i="126"/>
  <c r="J32" i="126"/>
  <c r="I32" i="126"/>
  <c r="H32" i="126"/>
  <c r="G32" i="126"/>
  <c r="F31" i="126"/>
  <c r="Q30" i="126"/>
  <c r="O30" i="126"/>
  <c r="N30" i="126"/>
  <c r="M30" i="126"/>
  <c r="L30" i="126"/>
  <c r="K30" i="126"/>
  <c r="J30" i="126"/>
  <c r="I30" i="126"/>
  <c r="H30" i="126"/>
  <c r="F29" i="126"/>
  <c r="Q28" i="126"/>
  <c r="O28" i="126"/>
  <c r="N28" i="126"/>
  <c r="M28" i="126"/>
  <c r="L28" i="126"/>
  <c r="K28" i="126"/>
  <c r="J28" i="126"/>
  <c r="I28" i="126"/>
  <c r="H28" i="126"/>
  <c r="G28" i="126"/>
  <c r="F27" i="126"/>
  <c r="AC27" i="126" s="1"/>
  <c r="P26" i="126"/>
  <c r="O26" i="126"/>
  <c r="N26" i="126"/>
  <c r="M26" i="126"/>
  <c r="L26" i="126"/>
  <c r="K26" i="126"/>
  <c r="J26" i="126"/>
  <c r="I26" i="126"/>
  <c r="H26" i="126"/>
  <c r="G26" i="126"/>
  <c r="F25" i="126"/>
  <c r="Q24" i="126"/>
  <c r="O24" i="126"/>
  <c r="N24" i="126"/>
  <c r="M24" i="126"/>
  <c r="L24" i="126"/>
  <c r="K24" i="126"/>
  <c r="J24" i="126"/>
  <c r="I24" i="126"/>
  <c r="H24" i="126"/>
  <c r="F23" i="126"/>
  <c r="P24" i="126" s="1"/>
  <c r="O22" i="126"/>
  <c r="N22" i="126"/>
  <c r="M22" i="126"/>
  <c r="L22" i="126"/>
  <c r="K22" i="126"/>
  <c r="J22" i="126"/>
  <c r="I22" i="126"/>
  <c r="H22" i="126"/>
  <c r="F21" i="126"/>
  <c r="P22" i="126" s="1"/>
  <c r="M20" i="126"/>
  <c r="L20" i="126"/>
  <c r="J20" i="126"/>
  <c r="Q19" i="126"/>
  <c r="P19" i="126"/>
  <c r="P119" i="126" s="1"/>
  <c r="O19" i="126"/>
  <c r="N19" i="126"/>
  <c r="N119" i="126" s="1"/>
  <c r="M19" i="126"/>
  <c r="L19" i="126"/>
  <c r="K19" i="126"/>
  <c r="J19" i="126"/>
  <c r="J119" i="126" s="1"/>
  <c r="I19" i="126"/>
  <c r="H19" i="126"/>
  <c r="H119" i="126" s="1"/>
  <c r="G19" i="126"/>
  <c r="Q18" i="126"/>
  <c r="O18" i="126"/>
  <c r="N18" i="126"/>
  <c r="M18" i="126"/>
  <c r="L18" i="126"/>
  <c r="K18" i="126"/>
  <c r="J18" i="126"/>
  <c r="I18" i="126"/>
  <c r="H18" i="126"/>
  <c r="G18" i="126"/>
  <c r="F18" i="126" s="1"/>
  <c r="AC17" i="126"/>
  <c r="F17" i="126"/>
  <c r="P18" i="126" s="1"/>
  <c r="P16" i="126"/>
  <c r="O16" i="126"/>
  <c r="N16" i="126"/>
  <c r="M16" i="126"/>
  <c r="L16" i="126"/>
  <c r="K16" i="126"/>
  <c r="J16" i="126"/>
  <c r="I16" i="126"/>
  <c r="H16" i="126"/>
  <c r="G16" i="126"/>
  <c r="AC15" i="126"/>
  <c r="F15" i="126"/>
  <c r="Q16" i="126" s="1"/>
  <c r="Q14" i="126"/>
  <c r="O14" i="126"/>
  <c r="N14" i="126"/>
  <c r="M14" i="126"/>
  <c r="L14" i="126"/>
  <c r="K14" i="126"/>
  <c r="J14" i="126"/>
  <c r="I14" i="126"/>
  <c r="H14" i="126"/>
  <c r="G14" i="126"/>
  <c r="AC13" i="126"/>
  <c r="F13" i="126"/>
  <c r="P14" i="126" s="1"/>
  <c r="Q12" i="126"/>
  <c r="O12" i="126"/>
  <c r="N12" i="126"/>
  <c r="M12" i="126"/>
  <c r="L12" i="126"/>
  <c r="K12" i="126"/>
  <c r="J12" i="126"/>
  <c r="I12" i="126"/>
  <c r="H12" i="126"/>
  <c r="G12" i="126"/>
  <c r="AC11" i="126"/>
  <c r="F11" i="126"/>
  <c r="P12" i="126" s="1"/>
  <c r="P10" i="126"/>
  <c r="O10" i="126"/>
  <c r="N10" i="126"/>
  <c r="M10" i="126"/>
  <c r="L10" i="126"/>
  <c r="K10" i="126"/>
  <c r="J10" i="126"/>
  <c r="I10" i="126"/>
  <c r="H10" i="126"/>
  <c r="AC9" i="126"/>
  <c r="F9" i="126"/>
  <c r="F111" i="126" s="1"/>
  <c r="F117" i="126" s="1"/>
  <c r="O8" i="126"/>
  <c r="K8" i="126"/>
  <c r="Q7" i="126"/>
  <c r="P7" i="126"/>
  <c r="O7" i="126"/>
  <c r="O116" i="126" s="1"/>
  <c r="N7" i="126"/>
  <c r="M7" i="126"/>
  <c r="M116" i="126" s="1"/>
  <c r="L7" i="126"/>
  <c r="L116" i="126" s="1"/>
  <c r="K7" i="126"/>
  <c r="J7" i="126"/>
  <c r="I7" i="126"/>
  <c r="I116" i="126" s="1"/>
  <c r="H7" i="126"/>
  <c r="G7" i="126"/>
  <c r="G116" i="126" s="1"/>
  <c r="S120" i="125"/>
  <c r="R120" i="125"/>
  <c r="J120" i="125"/>
  <c r="S119" i="125"/>
  <c r="R119" i="125"/>
  <c r="O119" i="125"/>
  <c r="K119" i="125"/>
  <c r="S118" i="125"/>
  <c r="R118" i="125"/>
  <c r="S117" i="125"/>
  <c r="R117" i="125"/>
  <c r="Q117" i="125"/>
  <c r="P117" i="125"/>
  <c r="L117" i="125"/>
  <c r="K117" i="125"/>
  <c r="J117" i="125"/>
  <c r="G117" i="125"/>
  <c r="S116" i="125"/>
  <c r="R116" i="125"/>
  <c r="Q116" i="125"/>
  <c r="G116" i="125"/>
  <c r="S114" i="125"/>
  <c r="R114" i="125"/>
  <c r="Q114" i="125"/>
  <c r="P114" i="125"/>
  <c r="O114" i="125"/>
  <c r="O120" i="125" s="1"/>
  <c r="N114" i="125"/>
  <c r="M114" i="125"/>
  <c r="M120" i="125" s="1"/>
  <c r="L114" i="125"/>
  <c r="K114" i="125"/>
  <c r="J114" i="125"/>
  <c r="I114" i="125"/>
  <c r="I120" i="125" s="1"/>
  <c r="H114" i="125"/>
  <c r="G114" i="125"/>
  <c r="G120" i="125" s="1"/>
  <c r="S113" i="125"/>
  <c r="R113" i="125"/>
  <c r="Q113" i="125"/>
  <c r="P113" i="125"/>
  <c r="O113" i="125"/>
  <c r="N113" i="125"/>
  <c r="M113" i="125"/>
  <c r="L113" i="125"/>
  <c r="K113" i="125"/>
  <c r="J113" i="125"/>
  <c r="I113" i="125"/>
  <c r="H113" i="125"/>
  <c r="G113" i="125"/>
  <c r="S112" i="125"/>
  <c r="R112" i="125"/>
  <c r="Q112" i="125"/>
  <c r="Q118" i="125" s="1"/>
  <c r="G112" i="125"/>
  <c r="G118" i="125" s="1"/>
  <c r="S111" i="125"/>
  <c r="R111" i="125"/>
  <c r="Q111" i="125"/>
  <c r="P111" i="125"/>
  <c r="O111" i="125"/>
  <c r="O117" i="125" s="1"/>
  <c r="N111" i="125"/>
  <c r="N117" i="125" s="1"/>
  <c r="M111" i="125"/>
  <c r="M117" i="125" s="1"/>
  <c r="L111" i="125"/>
  <c r="K111" i="125"/>
  <c r="J111" i="125"/>
  <c r="I111" i="125"/>
  <c r="I117" i="125" s="1"/>
  <c r="H111" i="125"/>
  <c r="H117" i="125" s="1"/>
  <c r="G111" i="125"/>
  <c r="Q100" i="125"/>
  <c r="O100" i="125"/>
  <c r="N100" i="125"/>
  <c r="M100" i="125"/>
  <c r="L100" i="125"/>
  <c r="K100" i="125"/>
  <c r="J100" i="125"/>
  <c r="I100" i="125"/>
  <c r="H100" i="125"/>
  <c r="G100" i="125"/>
  <c r="F100" i="125" s="1"/>
  <c r="AC99" i="125"/>
  <c r="F99" i="125"/>
  <c r="P100" i="125" s="1"/>
  <c r="O98" i="125"/>
  <c r="N98" i="125"/>
  <c r="M98" i="125"/>
  <c r="L98" i="125"/>
  <c r="K98" i="125"/>
  <c r="J98" i="125"/>
  <c r="I98" i="125"/>
  <c r="H98" i="125"/>
  <c r="F97" i="125"/>
  <c r="G98" i="125" s="1"/>
  <c r="Q96" i="125"/>
  <c r="O96" i="125"/>
  <c r="N96" i="125"/>
  <c r="M96" i="125"/>
  <c r="L96" i="125"/>
  <c r="K96" i="125"/>
  <c r="J96" i="125"/>
  <c r="I96" i="125"/>
  <c r="H96" i="125"/>
  <c r="G96" i="125"/>
  <c r="F96" i="125" s="1"/>
  <c r="AC95" i="125"/>
  <c r="F95" i="125"/>
  <c r="P96" i="125" s="1"/>
  <c r="Q94" i="125"/>
  <c r="O94" i="125"/>
  <c r="N94" i="125"/>
  <c r="M94" i="125"/>
  <c r="L94" i="125"/>
  <c r="K94" i="125"/>
  <c r="J94" i="125"/>
  <c r="I94" i="125"/>
  <c r="H94" i="125"/>
  <c r="G94" i="125"/>
  <c r="F94" i="125" s="1"/>
  <c r="AC93" i="125"/>
  <c r="F93" i="125"/>
  <c r="P94" i="125" s="1"/>
  <c r="P92" i="125"/>
  <c r="O92" i="125"/>
  <c r="N92" i="125"/>
  <c r="M92" i="125"/>
  <c r="L92" i="125"/>
  <c r="K92" i="125"/>
  <c r="J92" i="125"/>
  <c r="I92" i="125"/>
  <c r="H92" i="125"/>
  <c r="G92" i="125"/>
  <c r="AC91" i="125"/>
  <c r="F91" i="125"/>
  <c r="Q92" i="125" s="1"/>
  <c r="Q90" i="125"/>
  <c r="O90" i="125"/>
  <c r="N90" i="125"/>
  <c r="M90" i="125"/>
  <c r="L90" i="125"/>
  <c r="K90" i="125"/>
  <c r="J90" i="125"/>
  <c r="I90" i="125"/>
  <c r="H90" i="125"/>
  <c r="G90" i="125"/>
  <c r="F90" i="125" s="1"/>
  <c r="AC89" i="125"/>
  <c r="F89" i="125"/>
  <c r="P90" i="125" s="1"/>
  <c r="Q88" i="125"/>
  <c r="O88" i="125"/>
  <c r="N88" i="125"/>
  <c r="M88" i="125"/>
  <c r="L88" i="125"/>
  <c r="K88" i="125"/>
  <c r="J88" i="125"/>
  <c r="I88" i="125"/>
  <c r="H88" i="125"/>
  <c r="G88" i="125"/>
  <c r="AC87" i="125"/>
  <c r="F87" i="125"/>
  <c r="P88" i="125" s="1"/>
  <c r="O86" i="125"/>
  <c r="N86" i="125"/>
  <c r="M86" i="125"/>
  <c r="L86" i="125"/>
  <c r="K86" i="125"/>
  <c r="J86" i="125"/>
  <c r="I86" i="125"/>
  <c r="H86" i="125"/>
  <c r="AC85" i="125"/>
  <c r="F85" i="125"/>
  <c r="Q86" i="125" s="1"/>
  <c r="Q84" i="125"/>
  <c r="O84" i="125"/>
  <c r="N84" i="125"/>
  <c r="M84" i="125"/>
  <c r="L84" i="125"/>
  <c r="K84" i="125"/>
  <c r="J84" i="125"/>
  <c r="I84" i="125"/>
  <c r="H84" i="125"/>
  <c r="G84" i="125"/>
  <c r="F84" i="125"/>
  <c r="AC83" i="125"/>
  <c r="F83" i="125"/>
  <c r="P84" i="125" s="1"/>
  <c r="Q82" i="125"/>
  <c r="O82" i="125"/>
  <c r="N82" i="125"/>
  <c r="M82" i="125"/>
  <c r="L82" i="125"/>
  <c r="K82" i="125"/>
  <c r="J82" i="125"/>
  <c r="I82" i="125"/>
  <c r="H82" i="125"/>
  <c r="G82" i="125"/>
  <c r="F82" i="125" s="1"/>
  <c r="AC81" i="125"/>
  <c r="F81" i="125"/>
  <c r="P82" i="125" s="1"/>
  <c r="O80" i="125"/>
  <c r="N80" i="125"/>
  <c r="M80" i="125"/>
  <c r="L80" i="125"/>
  <c r="K80" i="125"/>
  <c r="J80" i="125"/>
  <c r="I80" i="125"/>
  <c r="H80" i="125"/>
  <c r="F79" i="125"/>
  <c r="G80" i="125" s="1"/>
  <c r="Q78" i="125"/>
  <c r="O78" i="125"/>
  <c r="N78" i="125"/>
  <c r="M78" i="125"/>
  <c r="L78" i="125"/>
  <c r="K78" i="125"/>
  <c r="J78" i="125"/>
  <c r="I78" i="125"/>
  <c r="H78" i="125"/>
  <c r="G78" i="125"/>
  <c r="F78" i="125" s="1"/>
  <c r="AC77" i="125"/>
  <c r="F77" i="125"/>
  <c r="P78" i="125" s="1"/>
  <c r="P76" i="125"/>
  <c r="O76" i="125"/>
  <c r="N76" i="125"/>
  <c r="M76" i="125"/>
  <c r="L76" i="125"/>
  <c r="K76" i="125"/>
  <c r="J76" i="125"/>
  <c r="I76" i="125"/>
  <c r="H76" i="125"/>
  <c r="G76" i="125"/>
  <c r="AC75" i="125"/>
  <c r="F75" i="125"/>
  <c r="Q76" i="125" s="1"/>
  <c r="Q74" i="125"/>
  <c r="O74" i="125"/>
  <c r="N74" i="125"/>
  <c r="M74" i="125"/>
  <c r="L74" i="125"/>
  <c r="K74" i="125"/>
  <c r="J74" i="125"/>
  <c r="I74" i="125"/>
  <c r="H74" i="125"/>
  <c r="AC73" i="125"/>
  <c r="F73" i="125"/>
  <c r="P74" i="125" s="1"/>
  <c r="Q72" i="125"/>
  <c r="O72" i="125"/>
  <c r="N72" i="125"/>
  <c r="M72" i="125"/>
  <c r="L72" i="125"/>
  <c r="K72" i="125"/>
  <c r="J72" i="125"/>
  <c r="I72" i="125"/>
  <c r="H72" i="125"/>
  <c r="G72" i="125"/>
  <c r="AC71" i="125"/>
  <c r="F71" i="125"/>
  <c r="N70" i="125"/>
  <c r="G70" i="125"/>
  <c r="Q69" i="125"/>
  <c r="Q120" i="125" s="1"/>
  <c r="P69" i="125"/>
  <c r="F69" i="125" s="1"/>
  <c r="O69" i="125"/>
  <c r="O70" i="125" s="1"/>
  <c r="N69" i="125"/>
  <c r="M69" i="125"/>
  <c r="L69" i="125"/>
  <c r="L112" i="125" s="1"/>
  <c r="L118" i="125" s="1"/>
  <c r="K69" i="125"/>
  <c r="K70" i="125" s="1"/>
  <c r="J69" i="125"/>
  <c r="J70" i="125" s="1"/>
  <c r="I69" i="125"/>
  <c r="I70" i="125" s="1"/>
  <c r="H69" i="125"/>
  <c r="G69" i="125"/>
  <c r="Q68" i="125"/>
  <c r="P68" i="125"/>
  <c r="O68" i="125"/>
  <c r="N68" i="125"/>
  <c r="M68" i="125"/>
  <c r="L68" i="125"/>
  <c r="K68" i="125"/>
  <c r="J68" i="125"/>
  <c r="I68" i="125"/>
  <c r="H68" i="125"/>
  <c r="F68" i="125"/>
  <c r="AC67" i="125"/>
  <c r="F67" i="125"/>
  <c r="G68" i="125" s="1"/>
  <c r="Q66" i="125"/>
  <c r="O66" i="125"/>
  <c r="N66" i="125"/>
  <c r="M66" i="125"/>
  <c r="L66" i="125"/>
  <c r="K66" i="125"/>
  <c r="J66" i="125"/>
  <c r="I66" i="125"/>
  <c r="H66" i="125"/>
  <c r="G66" i="125"/>
  <c r="F66" i="125" s="1"/>
  <c r="AC65" i="125"/>
  <c r="F65" i="125"/>
  <c r="P66" i="125" s="1"/>
  <c r="Q64" i="125"/>
  <c r="P64" i="125"/>
  <c r="O64" i="125"/>
  <c r="N64" i="125"/>
  <c r="M64" i="125"/>
  <c r="L64" i="125"/>
  <c r="K64" i="125"/>
  <c r="J64" i="125"/>
  <c r="I64" i="125"/>
  <c r="H64" i="125"/>
  <c r="G64" i="125"/>
  <c r="F63" i="125"/>
  <c r="AC63" i="125" s="1"/>
  <c r="Q62" i="125"/>
  <c r="O62" i="125"/>
  <c r="N62" i="125"/>
  <c r="M62" i="125"/>
  <c r="L62" i="125"/>
  <c r="K62" i="125"/>
  <c r="J62" i="125"/>
  <c r="I62" i="125"/>
  <c r="H62" i="125"/>
  <c r="F61" i="125"/>
  <c r="Q60" i="125"/>
  <c r="O60" i="125"/>
  <c r="N60" i="125"/>
  <c r="M60" i="125"/>
  <c r="L60" i="125"/>
  <c r="K60" i="125"/>
  <c r="J60" i="125"/>
  <c r="I60" i="125"/>
  <c r="H60" i="125"/>
  <c r="AC59" i="125"/>
  <c r="F59" i="125"/>
  <c r="P60" i="125" s="1"/>
  <c r="Q58" i="125"/>
  <c r="O58" i="125"/>
  <c r="N58" i="125"/>
  <c r="M58" i="125"/>
  <c r="L58" i="125"/>
  <c r="K58" i="125"/>
  <c r="J58" i="125"/>
  <c r="I58" i="125"/>
  <c r="H58" i="125"/>
  <c r="F57" i="125"/>
  <c r="AC57" i="125" s="1"/>
  <c r="Q56" i="125"/>
  <c r="O56" i="125"/>
  <c r="N56" i="125"/>
  <c r="M56" i="125"/>
  <c r="L56" i="125"/>
  <c r="K56" i="125"/>
  <c r="J56" i="125"/>
  <c r="I56" i="125"/>
  <c r="H56" i="125"/>
  <c r="G56" i="125"/>
  <c r="AC55" i="125"/>
  <c r="F55" i="125"/>
  <c r="P56" i="125" s="1"/>
  <c r="F56" i="125" s="1"/>
  <c r="Q54" i="125"/>
  <c r="O54" i="125"/>
  <c r="N54" i="125"/>
  <c r="M54" i="125"/>
  <c r="L54" i="125"/>
  <c r="K54" i="125"/>
  <c r="J54" i="125"/>
  <c r="I54" i="125"/>
  <c r="H54" i="125"/>
  <c r="AC53" i="125"/>
  <c r="F53" i="125"/>
  <c r="P54" i="125" s="1"/>
  <c r="Q52" i="125"/>
  <c r="O52" i="125"/>
  <c r="N52" i="125"/>
  <c r="M52" i="125"/>
  <c r="L52" i="125"/>
  <c r="K52" i="125"/>
  <c r="J52" i="125"/>
  <c r="I52" i="125"/>
  <c r="H52" i="125"/>
  <c r="G52" i="125"/>
  <c r="F51" i="125"/>
  <c r="AC51" i="125" s="1"/>
  <c r="Q50" i="125"/>
  <c r="P50" i="125"/>
  <c r="O50" i="125"/>
  <c r="N50" i="125"/>
  <c r="M50" i="125"/>
  <c r="L50" i="125"/>
  <c r="K50" i="125"/>
  <c r="J50" i="125"/>
  <c r="I50" i="125"/>
  <c r="H50" i="125"/>
  <c r="G50" i="125"/>
  <c r="F50" i="125"/>
  <c r="AC49" i="125"/>
  <c r="F49" i="125"/>
  <c r="Q48" i="125"/>
  <c r="O48" i="125"/>
  <c r="N48" i="125"/>
  <c r="M48" i="125"/>
  <c r="L48" i="125"/>
  <c r="K48" i="125"/>
  <c r="J48" i="125"/>
  <c r="I48" i="125"/>
  <c r="H48" i="125"/>
  <c r="AC47" i="125"/>
  <c r="F47" i="125"/>
  <c r="P48" i="125" s="1"/>
  <c r="O46" i="125"/>
  <c r="N46" i="125"/>
  <c r="M46" i="125"/>
  <c r="L46" i="125"/>
  <c r="K46" i="125"/>
  <c r="J46" i="125"/>
  <c r="I46" i="125"/>
  <c r="H46" i="125"/>
  <c r="G46" i="125"/>
  <c r="F45" i="125"/>
  <c r="Q46" i="125" s="1"/>
  <c r="Q44" i="125"/>
  <c r="O44" i="125"/>
  <c r="N44" i="125"/>
  <c r="M44" i="125"/>
  <c r="L44" i="125"/>
  <c r="K44" i="125"/>
  <c r="J44" i="125"/>
  <c r="I44" i="125"/>
  <c r="H44" i="125"/>
  <c r="G44" i="125"/>
  <c r="AC43" i="125"/>
  <c r="F43" i="125"/>
  <c r="P44" i="125" s="1"/>
  <c r="F44" i="125" s="1"/>
  <c r="Q42" i="125"/>
  <c r="O42" i="125"/>
  <c r="N42" i="125"/>
  <c r="M42" i="125"/>
  <c r="L42" i="125"/>
  <c r="K42" i="125"/>
  <c r="J42" i="125"/>
  <c r="I42" i="125"/>
  <c r="H42" i="125"/>
  <c r="G42" i="125"/>
  <c r="AC41" i="125"/>
  <c r="F41" i="125"/>
  <c r="P42" i="125" s="1"/>
  <c r="Q40" i="125"/>
  <c r="P40" i="125"/>
  <c r="O40" i="125"/>
  <c r="N40" i="125"/>
  <c r="M40" i="125"/>
  <c r="L40" i="125"/>
  <c r="K40" i="125"/>
  <c r="J40" i="125"/>
  <c r="I40" i="125"/>
  <c r="H40" i="125"/>
  <c r="G40" i="125"/>
  <c r="F40" i="125" s="1"/>
  <c r="F39" i="125"/>
  <c r="AC39" i="125" s="1"/>
  <c r="Q38" i="125"/>
  <c r="P38" i="125"/>
  <c r="O38" i="125"/>
  <c r="N38" i="125"/>
  <c r="M38" i="125"/>
  <c r="L38" i="125"/>
  <c r="K38" i="125"/>
  <c r="J38" i="125"/>
  <c r="I38" i="125"/>
  <c r="H38" i="125"/>
  <c r="G38" i="125"/>
  <c r="F38" i="125"/>
  <c r="AC37" i="125"/>
  <c r="F37" i="125"/>
  <c r="Q36" i="125"/>
  <c r="O36" i="125"/>
  <c r="N36" i="125"/>
  <c r="M36" i="125"/>
  <c r="L36" i="125"/>
  <c r="K36" i="125"/>
  <c r="J36" i="125"/>
  <c r="I36" i="125"/>
  <c r="H36" i="125"/>
  <c r="AC35" i="125"/>
  <c r="F35" i="125"/>
  <c r="P36" i="125" s="1"/>
  <c r="Q34" i="125"/>
  <c r="O34" i="125"/>
  <c r="N34" i="125"/>
  <c r="M34" i="125"/>
  <c r="L34" i="125"/>
  <c r="K34" i="125"/>
  <c r="J34" i="125"/>
  <c r="I34" i="125"/>
  <c r="H34" i="125"/>
  <c r="G34" i="125"/>
  <c r="F33" i="125"/>
  <c r="AC33" i="125" s="1"/>
  <c r="Q32" i="125"/>
  <c r="O32" i="125"/>
  <c r="N32" i="125"/>
  <c r="M32" i="125"/>
  <c r="L32" i="125"/>
  <c r="K32" i="125"/>
  <c r="J32" i="125"/>
  <c r="I32" i="125"/>
  <c r="H32" i="125"/>
  <c r="G32" i="125"/>
  <c r="AC31" i="125"/>
  <c r="F31" i="125"/>
  <c r="P32" i="125" s="1"/>
  <c r="F32" i="125" s="1"/>
  <c r="Q30" i="125"/>
  <c r="O30" i="125"/>
  <c r="N30" i="125"/>
  <c r="M30" i="125"/>
  <c r="L30" i="125"/>
  <c r="K30" i="125"/>
  <c r="J30" i="125"/>
  <c r="I30" i="125"/>
  <c r="H30" i="125"/>
  <c r="AC29" i="125"/>
  <c r="F29" i="125"/>
  <c r="P30" i="125" s="1"/>
  <c r="Q28" i="125"/>
  <c r="O28" i="125"/>
  <c r="N28" i="125"/>
  <c r="M28" i="125"/>
  <c r="L28" i="125"/>
  <c r="K28" i="125"/>
  <c r="J28" i="125"/>
  <c r="I28" i="125"/>
  <c r="H28" i="125"/>
  <c r="G28" i="125"/>
  <c r="F27" i="125"/>
  <c r="AC27" i="125" s="1"/>
  <c r="Q26" i="125"/>
  <c r="O26" i="125"/>
  <c r="N26" i="125"/>
  <c r="M26" i="125"/>
  <c r="L26" i="125"/>
  <c r="K26" i="125"/>
  <c r="J26" i="125"/>
  <c r="I26" i="125"/>
  <c r="H26" i="125"/>
  <c r="G26" i="125"/>
  <c r="AC25" i="125"/>
  <c r="F25" i="125"/>
  <c r="P26" i="125" s="1"/>
  <c r="F26" i="125" s="1"/>
  <c r="Q24" i="125"/>
  <c r="O24" i="125"/>
  <c r="N24" i="125"/>
  <c r="M24" i="125"/>
  <c r="L24" i="125"/>
  <c r="K24" i="125"/>
  <c r="J24" i="125"/>
  <c r="I24" i="125"/>
  <c r="H24" i="125"/>
  <c r="AC23" i="125"/>
  <c r="F23" i="125"/>
  <c r="P24" i="125" s="1"/>
  <c r="O22" i="125"/>
  <c r="N22" i="125"/>
  <c r="M22" i="125"/>
  <c r="L22" i="125"/>
  <c r="K22" i="125"/>
  <c r="J22" i="125"/>
  <c r="I22" i="125"/>
  <c r="H22" i="125"/>
  <c r="G22" i="125"/>
  <c r="F21" i="125"/>
  <c r="O20" i="125"/>
  <c r="N20" i="125"/>
  <c r="L20" i="125"/>
  <c r="I20" i="125"/>
  <c r="H20" i="125"/>
  <c r="Q19" i="125"/>
  <c r="Q119" i="125" s="1"/>
  <c r="P19" i="125"/>
  <c r="O19" i="125"/>
  <c r="O112" i="125" s="1"/>
  <c r="O118" i="125" s="1"/>
  <c r="N19" i="125"/>
  <c r="M19" i="125"/>
  <c r="M119" i="125" s="1"/>
  <c r="L19" i="125"/>
  <c r="L119" i="125" s="1"/>
  <c r="K19" i="125"/>
  <c r="J19" i="125"/>
  <c r="I19" i="125"/>
  <c r="I119" i="125" s="1"/>
  <c r="H19" i="125"/>
  <c r="G19" i="125"/>
  <c r="O18" i="125"/>
  <c r="N18" i="125"/>
  <c r="M18" i="125"/>
  <c r="L18" i="125"/>
  <c r="K18" i="125"/>
  <c r="J18" i="125"/>
  <c r="I18" i="125"/>
  <c r="H18" i="125"/>
  <c r="F17" i="125"/>
  <c r="Q16" i="125"/>
  <c r="O16" i="125"/>
  <c r="N16" i="125"/>
  <c r="M16" i="125"/>
  <c r="L16" i="125"/>
  <c r="K16" i="125"/>
  <c r="J16" i="125"/>
  <c r="I16" i="125"/>
  <c r="H16" i="125"/>
  <c r="AC15" i="125"/>
  <c r="F15" i="125"/>
  <c r="P16" i="125" s="1"/>
  <c r="Q14" i="125"/>
  <c r="O14" i="125"/>
  <c r="N14" i="125"/>
  <c r="M14" i="125"/>
  <c r="L14" i="125"/>
  <c r="K14" i="125"/>
  <c r="J14" i="125"/>
  <c r="I14" i="125"/>
  <c r="H14" i="125"/>
  <c r="G14" i="125"/>
  <c r="F14" i="125" s="1"/>
  <c r="AC13" i="125"/>
  <c r="F13" i="125"/>
  <c r="P14" i="125" s="1"/>
  <c r="O12" i="125"/>
  <c r="N12" i="125"/>
  <c r="M12" i="125"/>
  <c r="L12" i="125"/>
  <c r="K12" i="125"/>
  <c r="J12" i="125"/>
  <c r="I12" i="125"/>
  <c r="H12" i="125"/>
  <c r="F11" i="125"/>
  <c r="P12" i="125" s="1"/>
  <c r="Q10" i="125"/>
  <c r="O10" i="125"/>
  <c r="N10" i="125"/>
  <c r="M10" i="125"/>
  <c r="L10" i="125"/>
  <c r="K10" i="125"/>
  <c r="J10" i="125"/>
  <c r="I10" i="125"/>
  <c r="H10" i="125"/>
  <c r="AC9" i="125"/>
  <c r="F9" i="125"/>
  <c r="G10" i="125" s="1"/>
  <c r="N8" i="125"/>
  <c r="K8" i="125"/>
  <c r="J8" i="125"/>
  <c r="H8" i="125"/>
  <c r="Q7" i="125"/>
  <c r="P7" i="125"/>
  <c r="P116" i="125" s="1"/>
  <c r="O7" i="125"/>
  <c r="N7" i="125"/>
  <c r="N116" i="125" s="1"/>
  <c r="M7" i="125"/>
  <c r="M116" i="125" s="1"/>
  <c r="L7" i="125"/>
  <c r="K7" i="125"/>
  <c r="K116" i="125" s="1"/>
  <c r="J7" i="125"/>
  <c r="J116" i="125" s="1"/>
  <c r="I7" i="125"/>
  <c r="H7" i="125"/>
  <c r="H116" i="125" s="1"/>
  <c r="G7" i="125"/>
  <c r="F7" i="125"/>
  <c r="Q8" i="125" s="1"/>
  <c r="S120" i="124"/>
  <c r="R120" i="124"/>
  <c r="Q120" i="124"/>
  <c r="L120" i="124"/>
  <c r="K120" i="124"/>
  <c r="S119" i="124"/>
  <c r="R119" i="124"/>
  <c r="N119" i="124"/>
  <c r="M119" i="124"/>
  <c r="H119" i="124"/>
  <c r="G119" i="124"/>
  <c r="S118" i="124"/>
  <c r="R118" i="124"/>
  <c r="M118" i="124"/>
  <c r="G118" i="124"/>
  <c r="S117" i="124"/>
  <c r="R117" i="124"/>
  <c r="Q117" i="124"/>
  <c r="L117" i="124"/>
  <c r="K117" i="124"/>
  <c r="S116" i="124"/>
  <c r="R116" i="124"/>
  <c r="N116" i="124"/>
  <c r="L116" i="124"/>
  <c r="S114" i="124"/>
  <c r="R114" i="124"/>
  <c r="Q114" i="124"/>
  <c r="P114" i="124"/>
  <c r="O114" i="124"/>
  <c r="N114" i="124"/>
  <c r="M114" i="124"/>
  <c r="L114" i="124"/>
  <c r="K114" i="124"/>
  <c r="J114" i="124"/>
  <c r="I114" i="124"/>
  <c r="H114" i="124"/>
  <c r="G114" i="124"/>
  <c r="S113" i="124"/>
  <c r="R113" i="124"/>
  <c r="Q113" i="124"/>
  <c r="Q119" i="124" s="1"/>
  <c r="P113" i="124"/>
  <c r="O113" i="124"/>
  <c r="N113" i="124"/>
  <c r="M113" i="124"/>
  <c r="L113" i="124"/>
  <c r="K113" i="124"/>
  <c r="J113" i="124"/>
  <c r="I113" i="124"/>
  <c r="H113" i="124"/>
  <c r="G113" i="124"/>
  <c r="S112" i="124"/>
  <c r="R112" i="124"/>
  <c r="Q112" i="124"/>
  <c r="Q118" i="124" s="1"/>
  <c r="N112" i="124"/>
  <c r="N118" i="124" s="1"/>
  <c r="M112" i="124"/>
  <c r="K112" i="124"/>
  <c r="K118" i="124" s="1"/>
  <c r="G112" i="124"/>
  <c r="S111" i="124"/>
  <c r="R111" i="124"/>
  <c r="Q111" i="124"/>
  <c r="P111" i="124"/>
  <c r="P117" i="124" s="1"/>
  <c r="O111" i="124"/>
  <c r="O117" i="124" s="1"/>
  <c r="N111" i="124"/>
  <c r="N117" i="124" s="1"/>
  <c r="M111" i="124"/>
  <c r="M117" i="124" s="1"/>
  <c r="L111" i="124"/>
  <c r="K111" i="124"/>
  <c r="J111" i="124"/>
  <c r="J117" i="124" s="1"/>
  <c r="I111" i="124"/>
  <c r="I117" i="124" s="1"/>
  <c r="H111" i="124"/>
  <c r="H117" i="124" s="1"/>
  <c r="G111" i="124"/>
  <c r="G117" i="124" s="1"/>
  <c r="O100" i="124"/>
  <c r="N100" i="124"/>
  <c r="M100" i="124"/>
  <c r="L100" i="124"/>
  <c r="K100" i="124"/>
  <c r="J100" i="124"/>
  <c r="I100" i="124"/>
  <c r="H100" i="124"/>
  <c r="F99" i="124"/>
  <c r="P100" i="124" s="1"/>
  <c r="P98" i="124"/>
  <c r="O98" i="124"/>
  <c r="N98" i="124"/>
  <c r="M98" i="124"/>
  <c r="L98" i="124"/>
  <c r="K98" i="124"/>
  <c r="J98" i="124"/>
  <c r="I98" i="124"/>
  <c r="H98" i="124"/>
  <c r="AC97" i="124"/>
  <c r="F97" i="124"/>
  <c r="G98" i="124" s="1"/>
  <c r="Q96" i="124"/>
  <c r="O96" i="124"/>
  <c r="N96" i="124"/>
  <c r="M96" i="124"/>
  <c r="L96" i="124"/>
  <c r="K96" i="124"/>
  <c r="J96" i="124"/>
  <c r="I96" i="124"/>
  <c r="H96" i="124"/>
  <c r="G96" i="124"/>
  <c r="F96" i="124"/>
  <c r="AC95" i="124"/>
  <c r="F95" i="124"/>
  <c r="P96" i="124" s="1"/>
  <c r="P94" i="124"/>
  <c r="O94" i="124"/>
  <c r="N94" i="124"/>
  <c r="M94" i="124"/>
  <c r="L94" i="124"/>
  <c r="K94" i="124"/>
  <c r="J94" i="124"/>
  <c r="I94" i="124"/>
  <c r="H94" i="124"/>
  <c r="G94" i="124"/>
  <c r="F93" i="124"/>
  <c r="P92" i="124"/>
  <c r="O92" i="124"/>
  <c r="N92" i="124"/>
  <c r="M92" i="124"/>
  <c r="L92" i="124"/>
  <c r="K92" i="124"/>
  <c r="J92" i="124"/>
  <c r="I92" i="124"/>
  <c r="H92" i="124"/>
  <c r="F91" i="124"/>
  <c r="G92" i="124" s="1"/>
  <c r="Q90" i="124"/>
  <c r="O90" i="124"/>
  <c r="N90" i="124"/>
  <c r="M90" i="124"/>
  <c r="L90" i="124"/>
  <c r="K90" i="124"/>
  <c r="J90" i="124"/>
  <c r="I90" i="124"/>
  <c r="H90" i="124"/>
  <c r="G90" i="124"/>
  <c r="F90" i="124" s="1"/>
  <c r="AC89" i="124"/>
  <c r="F89" i="124"/>
  <c r="P90" i="124" s="1"/>
  <c r="O88" i="124"/>
  <c r="N88" i="124"/>
  <c r="M88" i="124"/>
  <c r="L88" i="124"/>
  <c r="K88" i="124"/>
  <c r="J88" i="124"/>
  <c r="I88" i="124"/>
  <c r="H88" i="124"/>
  <c r="F87" i="124"/>
  <c r="O86" i="124"/>
  <c r="N86" i="124"/>
  <c r="M86" i="124"/>
  <c r="L86" i="124"/>
  <c r="K86" i="124"/>
  <c r="J86" i="124"/>
  <c r="I86" i="124"/>
  <c r="H86" i="124"/>
  <c r="F85" i="124"/>
  <c r="G86" i="124" s="1"/>
  <c r="Q84" i="124"/>
  <c r="O84" i="124"/>
  <c r="N84" i="124"/>
  <c r="M84" i="124"/>
  <c r="L84" i="124"/>
  <c r="K84" i="124"/>
  <c r="J84" i="124"/>
  <c r="I84" i="124"/>
  <c r="H84" i="124"/>
  <c r="G84" i="124"/>
  <c r="F84" i="124"/>
  <c r="AC83" i="124"/>
  <c r="F83" i="124"/>
  <c r="P84" i="124" s="1"/>
  <c r="O82" i="124"/>
  <c r="N82" i="124"/>
  <c r="M82" i="124"/>
  <c r="L82" i="124"/>
  <c r="K82" i="124"/>
  <c r="J82" i="124"/>
  <c r="I82" i="124"/>
  <c r="H82" i="124"/>
  <c r="F81" i="124"/>
  <c r="P80" i="124"/>
  <c r="O80" i="124"/>
  <c r="N80" i="124"/>
  <c r="M80" i="124"/>
  <c r="L80" i="124"/>
  <c r="K80" i="124"/>
  <c r="J80" i="124"/>
  <c r="I80" i="124"/>
  <c r="H80" i="124"/>
  <c r="AC79" i="124"/>
  <c r="F79" i="124"/>
  <c r="G80" i="124" s="1"/>
  <c r="Q78" i="124"/>
  <c r="O78" i="124"/>
  <c r="N78" i="124"/>
  <c r="M78" i="124"/>
  <c r="L78" i="124"/>
  <c r="K78" i="124"/>
  <c r="J78" i="124"/>
  <c r="I78" i="124"/>
  <c r="H78" i="124"/>
  <c r="G78" i="124"/>
  <c r="F78" i="124"/>
  <c r="AC77" i="124"/>
  <c r="F77" i="124"/>
  <c r="P78" i="124" s="1"/>
  <c r="P76" i="124"/>
  <c r="O76" i="124"/>
  <c r="N76" i="124"/>
  <c r="M76" i="124"/>
  <c r="L76" i="124"/>
  <c r="K76" i="124"/>
  <c r="J76" i="124"/>
  <c r="I76" i="124"/>
  <c r="H76" i="124"/>
  <c r="G76" i="124"/>
  <c r="F75" i="124"/>
  <c r="P74" i="124"/>
  <c r="O74" i="124"/>
  <c r="N74" i="124"/>
  <c r="M74" i="124"/>
  <c r="L74" i="124"/>
  <c r="K74" i="124"/>
  <c r="J74" i="124"/>
  <c r="I74" i="124"/>
  <c r="H74" i="124"/>
  <c r="F73" i="124"/>
  <c r="G74" i="124" s="1"/>
  <c r="Q72" i="124"/>
  <c r="O72" i="124"/>
  <c r="N72" i="124"/>
  <c r="M72" i="124"/>
  <c r="L72" i="124"/>
  <c r="K72" i="124"/>
  <c r="J72" i="124"/>
  <c r="I72" i="124"/>
  <c r="H72" i="124"/>
  <c r="G72" i="124"/>
  <c r="AC71" i="124"/>
  <c r="F71" i="124"/>
  <c r="F114" i="124" s="1"/>
  <c r="N70" i="124"/>
  <c r="M70" i="124"/>
  <c r="L70" i="124"/>
  <c r="J70" i="124"/>
  <c r="H70" i="124"/>
  <c r="Q69" i="124"/>
  <c r="P69" i="124"/>
  <c r="P120" i="124" s="1"/>
  <c r="O69" i="124"/>
  <c r="O120" i="124" s="1"/>
  <c r="N69" i="124"/>
  <c r="N120" i="124" s="1"/>
  <c r="M69" i="124"/>
  <c r="L69" i="124"/>
  <c r="K69" i="124"/>
  <c r="J69" i="124"/>
  <c r="J120" i="124" s="1"/>
  <c r="I69" i="124"/>
  <c r="I120" i="124" s="1"/>
  <c r="H69" i="124"/>
  <c r="G69" i="124"/>
  <c r="Q68" i="124"/>
  <c r="O68" i="124"/>
  <c r="N68" i="124"/>
  <c r="M68" i="124"/>
  <c r="L68" i="124"/>
  <c r="K68" i="124"/>
  <c r="J68" i="124"/>
  <c r="I68" i="124"/>
  <c r="H68" i="124"/>
  <c r="F67" i="124"/>
  <c r="G68" i="124" s="1"/>
  <c r="Q66" i="124"/>
  <c r="O66" i="124"/>
  <c r="N66" i="124"/>
  <c r="M66" i="124"/>
  <c r="L66" i="124"/>
  <c r="K66" i="124"/>
  <c r="J66" i="124"/>
  <c r="I66" i="124"/>
  <c r="H66" i="124"/>
  <c r="AC65" i="124"/>
  <c r="F65" i="124"/>
  <c r="P66" i="124" s="1"/>
  <c r="Q64" i="124"/>
  <c r="O64" i="124"/>
  <c r="N64" i="124"/>
  <c r="M64" i="124"/>
  <c r="L64" i="124"/>
  <c r="K64" i="124"/>
  <c r="J64" i="124"/>
  <c r="I64" i="124"/>
  <c r="H64" i="124"/>
  <c r="G64" i="124"/>
  <c r="F64" i="124"/>
  <c r="AC63" i="124"/>
  <c r="F63" i="124"/>
  <c r="P64" i="124" s="1"/>
  <c r="Q62" i="124"/>
  <c r="O62" i="124"/>
  <c r="N62" i="124"/>
  <c r="M62" i="124"/>
  <c r="L62" i="124"/>
  <c r="K62" i="124"/>
  <c r="J62" i="124"/>
  <c r="I62" i="124"/>
  <c r="H62" i="124"/>
  <c r="F61" i="124"/>
  <c r="G62" i="124" s="1"/>
  <c r="Q60" i="124"/>
  <c r="O60" i="124"/>
  <c r="N60" i="124"/>
  <c r="M60" i="124"/>
  <c r="L60" i="124"/>
  <c r="K60" i="124"/>
  <c r="J60" i="124"/>
  <c r="I60" i="124"/>
  <c r="H60" i="124"/>
  <c r="G60" i="124"/>
  <c r="AC59" i="124"/>
  <c r="F59" i="124"/>
  <c r="P60" i="124" s="1"/>
  <c r="F60" i="124" s="1"/>
  <c r="Q58" i="124"/>
  <c r="O58" i="124"/>
  <c r="N58" i="124"/>
  <c r="M58" i="124"/>
  <c r="L58" i="124"/>
  <c r="K58" i="124"/>
  <c r="J58" i="124"/>
  <c r="I58" i="124"/>
  <c r="H58" i="124"/>
  <c r="G58" i="124"/>
  <c r="F58" i="124"/>
  <c r="AC57" i="124"/>
  <c r="F57" i="124"/>
  <c r="P58" i="124" s="1"/>
  <c r="Q56" i="124"/>
  <c r="O56" i="124"/>
  <c r="N56" i="124"/>
  <c r="M56" i="124"/>
  <c r="L56" i="124"/>
  <c r="K56" i="124"/>
  <c r="J56" i="124"/>
  <c r="I56" i="124"/>
  <c r="H56" i="124"/>
  <c r="F55" i="124"/>
  <c r="G56" i="124" s="1"/>
  <c r="Q54" i="124"/>
  <c r="O54" i="124"/>
  <c r="N54" i="124"/>
  <c r="M54" i="124"/>
  <c r="L54" i="124"/>
  <c r="K54" i="124"/>
  <c r="J54" i="124"/>
  <c r="I54" i="124"/>
  <c r="H54" i="124"/>
  <c r="AC53" i="124"/>
  <c r="F53" i="124"/>
  <c r="P54" i="124" s="1"/>
  <c r="Q52" i="124"/>
  <c r="O52" i="124"/>
  <c r="N52" i="124"/>
  <c r="M52" i="124"/>
  <c r="L52" i="124"/>
  <c r="K52" i="124"/>
  <c r="J52" i="124"/>
  <c r="I52" i="124"/>
  <c r="H52" i="124"/>
  <c r="G52" i="124"/>
  <c r="F52" i="124"/>
  <c r="AC51" i="124"/>
  <c r="F51" i="124"/>
  <c r="P52" i="124" s="1"/>
  <c r="Q50" i="124"/>
  <c r="O50" i="124"/>
  <c r="N50" i="124"/>
  <c r="M50" i="124"/>
  <c r="L50" i="124"/>
  <c r="K50" i="124"/>
  <c r="J50" i="124"/>
  <c r="I50" i="124"/>
  <c r="H50" i="124"/>
  <c r="F49" i="124"/>
  <c r="G50" i="124" s="1"/>
  <c r="Q48" i="124"/>
  <c r="O48" i="124"/>
  <c r="N48" i="124"/>
  <c r="M48" i="124"/>
  <c r="L48" i="124"/>
  <c r="K48" i="124"/>
  <c r="J48" i="124"/>
  <c r="I48" i="124"/>
  <c r="H48" i="124"/>
  <c r="G48" i="124"/>
  <c r="AC47" i="124"/>
  <c r="F47" i="124"/>
  <c r="P48" i="124" s="1"/>
  <c r="F48" i="124" s="1"/>
  <c r="Q46" i="124"/>
  <c r="O46" i="124"/>
  <c r="N46" i="124"/>
  <c r="M46" i="124"/>
  <c r="L46" i="124"/>
  <c r="K46" i="124"/>
  <c r="J46" i="124"/>
  <c r="I46" i="124"/>
  <c r="H46" i="124"/>
  <c r="G46" i="124"/>
  <c r="F46" i="124"/>
  <c r="AC45" i="124"/>
  <c r="F45" i="124"/>
  <c r="P46" i="124" s="1"/>
  <c r="Q44" i="124"/>
  <c r="O44" i="124"/>
  <c r="N44" i="124"/>
  <c r="M44" i="124"/>
  <c r="L44" i="124"/>
  <c r="K44" i="124"/>
  <c r="J44" i="124"/>
  <c r="I44" i="124"/>
  <c r="H44" i="124"/>
  <c r="F43" i="124"/>
  <c r="G44" i="124" s="1"/>
  <c r="Q42" i="124"/>
  <c r="O42" i="124"/>
  <c r="N42" i="124"/>
  <c r="M42" i="124"/>
  <c r="L42" i="124"/>
  <c r="K42" i="124"/>
  <c r="J42" i="124"/>
  <c r="I42" i="124"/>
  <c r="H42" i="124"/>
  <c r="G42" i="124"/>
  <c r="AC41" i="124"/>
  <c r="F41" i="124"/>
  <c r="P42" i="124" s="1"/>
  <c r="F42" i="124" s="1"/>
  <c r="Q40" i="124"/>
  <c r="O40" i="124"/>
  <c r="N40" i="124"/>
  <c r="M40" i="124"/>
  <c r="L40" i="124"/>
  <c r="K40" i="124"/>
  <c r="J40" i="124"/>
  <c r="I40" i="124"/>
  <c r="H40" i="124"/>
  <c r="G40" i="124"/>
  <c r="F40" i="124"/>
  <c r="AC39" i="124"/>
  <c r="F39" i="124"/>
  <c r="P40" i="124" s="1"/>
  <c r="Q38" i="124"/>
  <c r="P38" i="124"/>
  <c r="O38" i="124"/>
  <c r="N38" i="124"/>
  <c r="M38" i="124"/>
  <c r="L38" i="124"/>
  <c r="K38" i="124"/>
  <c r="J38" i="124"/>
  <c r="I38" i="124"/>
  <c r="H38" i="124"/>
  <c r="G38" i="124"/>
  <c r="F37" i="124"/>
  <c r="AC37" i="124" s="1"/>
  <c r="Q36" i="124"/>
  <c r="O36" i="124"/>
  <c r="N36" i="124"/>
  <c r="M36" i="124"/>
  <c r="L36" i="124"/>
  <c r="K36" i="124"/>
  <c r="J36" i="124"/>
  <c r="I36" i="124"/>
  <c r="H36" i="124"/>
  <c r="G36" i="124"/>
  <c r="F35" i="124"/>
  <c r="AC35" i="124" s="1"/>
  <c r="Q34" i="124"/>
  <c r="O34" i="124"/>
  <c r="N34" i="124"/>
  <c r="M34" i="124"/>
  <c r="L34" i="124"/>
  <c r="K34" i="124"/>
  <c r="J34" i="124"/>
  <c r="I34" i="124"/>
  <c r="H34" i="124"/>
  <c r="G34" i="124"/>
  <c r="F34" i="124" s="1"/>
  <c r="AC33" i="124"/>
  <c r="F33" i="124"/>
  <c r="P34" i="124" s="1"/>
  <c r="P32" i="124"/>
  <c r="O32" i="124"/>
  <c r="N32" i="124"/>
  <c r="M32" i="124"/>
  <c r="L32" i="124"/>
  <c r="K32" i="124"/>
  <c r="J32" i="124"/>
  <c r="I32" i="124"/>
  <c r="H32" i="124"/>
  <c r="F31" i="124"/>
  <c r="G32" i="124" s="1"/>
  <c r="Q30" i="124"/>
  <c r="O30" i="124"/>
  <c r="N30" i="124"/>
  <c r="M30" i="124"/>
  <c r="L30" i="124"/>
  <c r="K30" i="124"/>
  <c r="J30" i="124"/>
  <c r="I30" i="124"/>
  <c r="H30" i="124"/>
  <c r="F29" i="124"/>
  <c r="AC29" i="124" s="1"/>
  <c r="Q28" i="124"/>
  <c r="O28" i="124"/>
  <c r="N28" i="124"/>
  <c r="M28" i="124"/>
  <c r="L28" i="124"/>
  <c r="K28" i="124"/>
  <c r="J28" i="124"/>
  <c r="I28" i="124"/>
  <c r="H28" i="124"/>
  <c r="G28" i="124"/>
  <c r="F28" i="124" s="1"/>
  <c r="AC27" i="124"/>
  <c r="F27" i="124"/>
  <c r="P28" i="124" s="1"/>
  <c r="O26" i="124"/>
  <c r="N26" i="124"/>
  <c r="M26" i="124"/>
  <c r="L26" i="124"/>
  <c r="K26" i="124"/>
  <c r="J26" i="124"/>
  <c r="I26" i="124"/>
  <c r="H26" i="124"/>
  <c r="F25" i="124"/>
  <c r="Q24" i="124"/>
  <c r="O24" i="124"/>
  <c r="N24" i="124"/>
  <c r="M24" i="124"/>
  <c r="L24" i="124"/>
  <c r="K24" i="124"/>
  <c r="J24" i="124"/>
  <c r="I24" i="124"/>
  <c r="H24" i="124"/>
  <c r="G24" i="124"/>
  <c r="F23" i="124"/>
  <c r="AC23" i="124" s="1"/>
  <c r="Q22" i="124"/>
  <c r="O22" i="124"/>
  <c r="N22" i="124"/>
  <c r="M22" i="124"/>
  <c r="L22" i="124"/>
  <c r="K22" i="124"/>
  <c r="J22" i="124"/>
  <c r="I22" i="124"/>
  <c r="H22" i="124"/>
  <c r="G22" i="124"/>
  <c r="F22" i="124" s="1"/>
  <c r="AC21" i="124"/>
  <c r="F21" i="124"/>
  <c r="P22" i="124" s="1"/>
  <c r="O20" i="124"/>
  <c r="K20" i="124"/>
  <c r="J20" i="124"/>
  <c r="H20" i="124"/>
  <c r="Q19" i="124"/>
  <c r="P19" i="124"/>
  <c r="O19" i="124"/>
  <c r="N19" i="124"/>
  <c r="N20" i="124" s="1"/>
  <c r="M19" i="124"/>
  <c r="L19" i="124"/>
  <c r="K19" i="124"/>
  <c r="K119" i="124" s="1"/>
  <c r="J19" i="124"/>
  <c r="I19" i="124"/>
  <c r="H19" i="124"/>
  <c r="H112" i="124" s="1"/>
  <c r="H118" i="124" s="1"/>
  <c r="G19" i="124"/>
  <c r="F19" i="124"/>
  <c r="P18" i="124"/>
  <c r="O18" i="124"/>
  <c r="N18" i="124"/>
  <c r="M18" i="124"/>
  <c r="L18" i="124"/>
  <c r="K18" i="124"/>
  <c r="J18" i="124"/>
  <c r="I18" i="124"/>
  <c r="H18" i="124"/>
  <c r="AC17" i="124"/>
  <c r="F17" i="124"/>
  <c r="G18" i="124" s="1"/>
  <c r="O16" i="124"/>
  <c r="N16" i="124"/>
  <c r="M16" i="124"/>
  <c r="L16" i="124"/>
  <c r="K16" i="124"/>
  <c r="J16" i="124"/>
  <c r="I16" i="124"/>
  <c r="H16" i="124"/>
  <c r="G16" i="124"/>
  <c r="F15" i="124"/>
  <c r="Q16" i="124" s="1"/>
  <c r="O14" i="124"/>
  <c r="N14" i="124"/>
  <c r="M14" i="124"/>
  <c r="L14" i="124"/>
  <c r="K14" i="124"/>
  <c r="J14" i="124"/>
  <c r="I14" i="124"/>
  <c r="H14" i="124"/>
  <c r="F13" i="124"/>
  <c r="P12" i="124"/>
  <c r="O12" i="124"/>
  <c r="N12" i="124"/>
  <c r="M12" i="124"/>
  <c r="L12" i="124"/>
  <c r="K12" i="124"/>
  <c r="J12" i="124"/>
  <c r="I12" i="124"/>
  <c r="H12" i="124"/>
  <c r="AC11" i="124"/>
  <c r="F11" i="124"/>
  <c r="G12" i="124" s="1"/>
  <c r="P10" i="124"/>
  <c r="O10" i="124"/>
  <c r="N10" i="124"/>
  <c r="M10" i="124"/>
  <c r="L10" i="124"/>
  <c r="K10" i="124"/>
  <c r="J10" i="124"/>
  <c r="I10" i="124"/>
  <c r="H10" i="124"/>
  <c r="G10" i="124"/>
  <c r="F9" i="124"/>
  <c r="N8" i="124"/>
  <c r="L8" i="124"/>
  <c r="J8" i="124"/>
  <c r="Q7" i="124"/>
  <c r="P7" i="124"/>
  <c r="O7" i="124"/>
  <c r="O116" i="124" s="1"/>
  <c r="N7" i="124"/>
  <c r="O8" i="124" s="1"/>
  <c r="M7" i="124"/>
  <c r="L7" i="124"/>
  <c r="K7" i="124"/>
  <c r="K116" i="124" s="1"/>
  <c r="J7" i="124"/>
  <c r="J116" i="124" s="1"/>
  <c r="I7" i="124"/>
  <c r="I116" i="124" s="1"/>
  <c r="H7" i="124"/>
  <c r="H116" i="124" s="1"/>
  <c r="G7" i="124"/>
  <c r="S120" i="123"/>
  <c r="R120" i="123"/>
  <c r="G120" i="123"/>
  <c r="S119" i="123"/>
  <c r="R119" i="123"/>
  <c r="J119" i="123"/>
  <c r="S118" i="123"/>
  <c r="R118" i="123"/>
  <c r="S117" i="123"/>
  <c r="R117" i="123"/>
  <c r="N117" i="123"/>
  <c r="M117" i="123"/>
  <c r="L117" i="123"/>
  <c r="K117" i="123"/>
  <c r="G117" i="123"/>
  <c r="S116" i="123"/>
  <c r="R116" i="123"/>
  <c r="J116" i="123"/>
  <c r="G116" i="123"/>
  <c r="S114" i="123"/>
  <c r="R114" i="123"/>
  <c r="Q114" i="123"/>
  <c r="P114" i="123"/>
  <c r="O114" i="123"/>
  <c r="N114" i="123"/>
  <c r="M114" i="123"/>
  <c r="L114" i="123"/>
  <c r="K114" i="123"/>
  <c r="J114" i="123"/>
  <c r="I114" i="123"/>
  <c r="H114" i="123"/>
  <c r="G114" i="123"/>
  <c r="S113" i="123"/>
  <c r="R113" i="123"/>
  <c r="Q113" i="123"/>
  <c r="P113" i="123"/>
  <c r="O113" i="123"/>
  <c r="N113" i="123"/>
  <c r="N119" i="123" s="1"/>
  <c r="M113" i="123"/>
  <c r="L113" i="123"/>
  <c r="K113" i="123"/>
  <c r="J113" i="123"/>
  <c r="I113" i="123"/>
  <c r="H113" i="123"/>
  <c r="G113" i="123"/>
  <c r="S112" i="123"/>
  <c r="R112" i="123"/>
  <c r="H112" i="123"/>
  <c r="H118" i="123" s="1"/>
  <c r="S111" i="123"/>
  <c r="R111" i="123"/>
  <c r="Q111" i="123"/>
  <c r="Q117" i="123" s="1"/>
  <c r="P111" i="123"/>
  <c r="P117" i="123" s="1"/>
  <c r="O111" i="123"/>
  <c r="O117" i="123" s="1"/>
  <c r="N111" i="123"/>
  <c r="M111" i="123"/>
  <c r="L111" i="123"/>
  <c r="K111" i="123"/>
  <c r="J111" i="123"/>
  <c r="J117" i="123" s="1"/>
  <c r="I111" i="123"/>
  <c r="I117" i="123" s="1"/>
  <c r="H111" i="123"/>
  <c r="H117" i="123" s="1"/>
  <c r="G111" i="123"/>
  <c r="O100" i="123"/>
  <c r="N100" i="123"/>
  <c r="M100" i="123"/>
  <c r="L100" i="123"/>
  <c r="K100" i="123"/>
  <c r="J100" i="123"/>
  <c r="I100" i="123"/>
  <c r="H100" i="123"/>
  <c r="F99" i="123"/>
  <c r="O98" i="123"/>
  <c r="N98" i="123"/>
  <c r="M98" i="123"/>
  <c r="L98" i="123"/>
  <c r="K98" i="123"/>
  <c r="J98" i="123"/>
  <c r="I98" i="123"/>
  <c r="H98" i="123"/>
  <c r="G98" i="123"/>
  <c r="F97" i="123"/>
  <c r="Q98" i="123" s="1"/>
  <c r="Q96" i="123"/>
  <c r="O96" i="123"/>
  <c r="N96" i="123"/>
  <c r="M96" i="123"/>
  <c r="L96" i="123"/>
  <c r="K96" i="123"/>
  <c r="J96" i="123"/>
  <c r="I96" i="123"/>
  <c r="H96" i="123"/>
  <c r="AC95" i="123"/>
  <c r="F95" i="123"/>
  <c r="P96" i="123" s="1"/>
  <c r="O94" i="123"/>
  <c r="N94" i="123"/>
  <c r="M94" i="123"/>
  <c r="L94" i="123"/>
  <c r="K94" i="123"/>
  <c r="J94" i="123"/>
  <c r="I94" i="123"/>
  <c r="H94" i="123"/>
  <c r="F93" i="123"/>
  <c r="P94" i="123" s="1"/>
  <c r="O92" i="123"/>
  <c r="N92" i="123"/>
  <c r="M92" i="123"/>
  <c r="L92" i="123"/>
  <c r="K92" i="123"/>
  <c r="J92" i="123"/>
  <c r="I92" i="123"/>
  <c r="H92" i="123"/>
  <c r="G92" i="123"/>
  <c r="F91" i="123"/>
  <c r="Q92" i="123" s="1"/>
  <c r="Q90" i="123"/>
  <c r="O90" i="123"/>
  <c r="N90" i="123"/>
  <c r="M90" i="123"/>
  <c r="L90" i="123"/>
  <c r="K90" i="123"/>
  <c r="J90" i="123"/>
  <c r="I90" i="123"/>
  <c r="H90" i="123"/>
  <c r="AC89" i="123"/>
  <c r="F89" i="123"/>
  <c r="P90" i="123" s="1"/>
  <c r="O88" i="123"/>
  <c r="N88" i="123"/>
  <c r="M88" i="123"/>
  <c r="L88" i="123"/>
  <c r="K88" i="123"/>
  <c r="J88" i="123"/>
  <c r="I88" i="123"/>
  <c r="H88" i="123"/>
  <c r="F87" i="123"/>
  <c r="O86" i="123"/>
  <c r="N86" i="123"/>
  <c r="M86" i="123"/>
  <c r="L86" i="123"/>
  <c r="K86" i="123"/>
  <c r="J86" i="123"/>
  <c r="I86" i="123"/>
  <c r="H86" i="123"/>
  <c r="G86" i="123"/>
  <c r="F85" i="123"/>
  <c r="Q86" i="123" s="1"/>
  <c r="Q84" i="123"/>
  <c r="O84" i="123"/>
  <c r="N84" i="123"/>
  <c r="M84" i="123"/>
  <c r="L84" i="123"/>
  <c r="K84" i="123"/>
  <c r="J84" i="123"/>
  <c r="I84" i="123"/>
  <c r="H84" i="123"/>
  <c r="AC83" i="123"/>
  <c r="F83" i="123"/>
  <c r="P84" i="123" s="1"/>
  <c r="O82" i="123"/>
  <c r="N82" i="123"/>
  <c r="M82" i="123"/>
  <c r="L82" i="123"/>
  <c r="K82" i="123"/>
  <c r="J82" i="123"/>
  <c r="I82" i="123"/>
  <c r="H82" i="123"/>
  <c r="F81" i="123"/>
  <c r="P82" i="123" s="1"/>
  <c r="O80" i="123"/>
  <c r="N80" i="123"/>
  <c r="M80" i="123"/>
  <c r="L80" i="123"/>
  <c r="K80" i="123"/>
  <c r="J80" i="123"/>
  <c r="I80" i="123"/>
  <c r="H80" i="123"/>
  <c r="G80" i="123"/>
  <c r="F79" i="123"/>
  <c r="Q80" i="123" s="1"/>
  <c r="Q78" i="123"/>
  <c r="O78" i="123"/>
  <c r="N78" i="123"/>
  <c r="M78" i="123"/>
  <c r="L78" i="123"/>
  <c r="K78" i="123"/>
  <c r="J78" i="123"/>
  <c r="I78" i="123"/>
  <c r="H78" i="123"/>
  <c r="AC77" i="123"/>
  <c r="F77" i="123"/>
  <c r="P78" i="123" s="1"/>
  <c r="P76" i="123"/>
  <c r="O76" i="123"/>
  <c r="N76" i="123"/>
  <c r="M76" i="123"/>
  <c r="L76" i="123"/>
  <c r="K76" i="123"/>
  <c r="J76" i="123"/>
  <c r="I76" i="123"/>
  <c r="H76" i="123"/>
  <c r="G76" i="123"/>
  <c r="AC75" i="123"/>
  <c r="F75" i="123"/>
  <c r="Q76" i="123" s="1"/>
  <c r="O74" i="123"/>
  <c r="N74" i="123"/>
  <c r="M74" i="123"/>
  <c r="L74" i="123"/>
  <c r="K74" i="123"/>
  <c r="J74" i="123"/>
  <c r="I74" i="123"/>
  <c r="H74" i="123"/>
  <c r="G74" i="123"/>
  <c r="F73" i="123"/>
  <c r="Q74" i="123" s="1"/>
  <c r="Q72" i="123"/>
  <c r="O72" i="123"/>
  <c r="N72" i="123"/>
  <c r="M72" i="123"/>
  <c r="L72" i="123"/>
  <c r="K72" i="123"/>
  <c r="J72" i="123"/>
  <c r="I72" i="123"/>
  <c r="H72" i="123"/>
  <c r="AC71" i="123"/>
  <c r="F71" i="123"/>
  <c r="P72" i="123" s="1"/>
  <c r="M70" i="123"/>
  <c r="J70" i="123"/>
  <c r="G70" i="123"/>
  <c r="Q69" i="123"/>
  <c r="Q120" i="123" s="1"/>
  <c r="P69" i="123"/>
  <c r="P120" i="123" s="1"/>
  <c r="O69" i="123"/>
  <c r="N69" i="123"/>
  <c r="N70" i="123" s="1"/>
  <c r="M69" i="123"/>
  <c r="M120" i="123" s="1"/>
  <c r="L69" i="123"/>
  <c r="K69" i="123"/>
  <c r="K70" i="123" s="1"/>
  <c r="J69" i="123"/>
  <c r="J120" i="123" s="1"/>
  <c r="I69" i="123"/>
  <c r="H69" i="123"/>
  <c r="G69" i="123"/>
  <c r="F69" i="123"/>
  <c r="P70" i="123" s="1"/>
  <c r="Q68" i="123"/>
  <c r="O68" i="123"/>
  <c r="N68" i="123"/>
  <c r="M68" i="123"/>
  <c r="L68" i="123"/>
  <c r="K68" i="123"/>
  <c r="J68" i="123"/>
  <c r="I68" i="123"/>
  <c r="H68" i="123"/>
  <c r="G68" i="123"/>
  <c r="F68" i="123"/>
  <c r="AC67" i="123"/>
  <c r="F67" i="123"/>
  <c r="P68" i="123" s="1"/>
  <c r="Q66" i="123"/>
  <c r="O66" i="123"/>
  <c r="N66" i="123"/>
  <c r="M66" i="123"/>
  <c r="L66" i="123"/>
  <c r="K66" i="123"/>
  <c r="J66" i="123"/>
  <c r="I66" i="123"/>
  <c r="H66" i="123"/>
  <c r="G66" i="123"/>
  <c r="F65" i="123"/>
  <c r="AC65" i="123" s="1"/>
  <c r="Q64" i="123"/>
  <c r="O64" i="123"/>
  <c r="N64" i="123"/>
  <c r="M64" i="123"/>
  <c r="L64" i="123"/>
  <c r="K64" i="123"/>
  <c r="J64" i="123"/>
  <c r="I64" i="123"/>
  <c r="H64" i="123"/>
  <c r="F63" i="123"/>
  <c r="P64" i="123" s="1"/>
  <c r="Q62" i="123"/>
  <c r="O62" i="123"/>
  <c r="N62" i="123"/>
  <c r="M62" i="123"/>
  <c r="L62" i="123"/>
  <c r="K62" i="123"/>
  <c r="J62" i="123"/>
  <c r="I62" i="123"/>
  <c r="H62" i="123"/>
  <c r="G62" i="123"/>
  <c r="AC61" i="123"/>
  <c r="F61" i="123"/>
  <c r="P62" i="123" s="1"/>
  <c r="F62" i="123" s="1"/>
  <c r="O60" i="123"/>
  <c r="N60" i="123"/>
  <c r="M60" i="123"/>
  <c r="L60" i="123"/>
  <c r="K60" i="123"/>
  <c r="J60" i="123"/>
  <c r="I60" i="123"/>
  <c r="H60" i="123"/>
  <c r="G60" i="123"/>
  <c r="F59" i="123"/>
  <c r="P60" i="123" s="1"/>
  <c r="Q58" i="123"/>
  <c r="O58" i="123"/>
  <c r="N58" i="123"/>
  <c r="M58" i="123"/>
  <c r="L58" i="123"/>
  <c r="K58" i="123"/>
  <c r="J58" i="123"/>
  <c r="I58" i="123"/>
  <c r="H58" i="123"/>
  <c r="F57" i="123"/>
  <c r="P58" i="123" s="1"/>
  <c r="Q56" i="123"/>
  <c r="O56" i="123"/>
  <c r="N56" i="123"/>
  <c r="M56" i="123"/>
  <c r="L56" i="123"/>
  <c r="K56" i="123"/>
  <c r="J56" i="123"/>
  <c r="I56" i="123"/>
  <c r="H56" i="123"/>
  <c r="G56" i="123"/>
  <c r="AC55" i="123"/>
  <c r="F55" i="123"/>
  <c r="P56" i="123" s="1"/>
  <c r="F56" i="123" s="1"/>
  <c r="O54" i="123"/>
  <c r="N54" i="123"/>
  <c r="M54" i="123"/>
  <c r="L54" i="123"/>
  <c r="K54" i="123"/>
  <c r="J54" i="123"/>
  <c r="I54" i="123"/>
  <c r="H54" i="123"/>
  <c r="G54" i="123"/>
  <c r="F53" i="123"/>
  <c r="P54" i="123" s="1"/>
  <c r="Q52" i="123"/>
  <c r="O52" i="123"/>
  <c r="N52" i="123"/>
  <c r="M52" i="123"/>
  <c r="L52" i="123"/>
  <c r="K52" i="123"/>
  <c r="J52" i="123"/>
  <c r="I52" i="123"/>
  <c r="H52" i="123"/>
  <c r="F51" i="123"/>
  <c r="P52" i="123" s="1"/>
  <c r="Q50" i="123"/>
  <c r="F50" i="123" s="1"/>
  <c r="P50" i="123"/>
  <c r="O50" i="123"/>
  <c r="N50" i="123"/>
  <c r="M50" i="123"/>
  <c r="L50" i="123"/>
  <c r="K50" i="123"/>
  <c r="J50" i="123"/>
  <c r="I50" i="123"/>
  <c r="H50" i="123"/>
  <c r="G50" i="123"/>
  <c r="AC49" i="123"/>
  <c r="F49" i="123"/>
  <c r="Q48" i="123"/>
  <c r="P48" i="123"/>
  <c r="O48" i="123"/>
  <c r="N48" i="123"/>
  <c r="M48" i="123"/>
  <c r="L48" i="123"/>
  <c r="K48" i="123"/>
  <c r="J48" i="123"/>
  <c r="I48" i="123"/>
  <c r="H48" i="123"/>
  <c r="G48" i="123"/>
  <c r="F47" i="123"/>
  <c r="AC47" i="123" s="1"/>
  <c r="O46" i="123"/>
  <c r="N46" i="123"/>
  <c r="M46" i="123"/>
  <c r="L46" i="123"/>
  <c r="K46" i="123"/>
  <c r="J46" i="123"/>
  <c r="I46" i="123"/>
  <c r="H46" i="123"/>
  <c r="F45" i="123"/>
  <c r="P46" i="123" s="1"/>
  <c r="Q44" i="123"/>
  <c r="O44" i="123"/>
  <c r="N44" i="123"/>
  <c r="M44" i="123"/>
  <c r="L44" i="123"/>
  <c r="K44" i="123"/>
  <c r="J44" i="123"/>
  <c r="I44" i="123"/>
  <c r="H44" i="123"/>
  <c r="G44" i="123"/>
  <c r="F44" i="123"/>
  <c r="AC43" i="123"/>
  <c r="F43" i="123"/>
  <c r="P44" i="123" s="1"/>
  <c r="Q42" i="123"/>
  <c r="P42" i="123"/>
  <c r="O42" i="123"/>
  <c r="N42" i="123"/>
  <c r="M42" i="123"/>
  <c r="L42" i="123"/>
  <c r="K42" i="123"/>
  <c r="J42" i="123"/>
  <c r="I42" i="123"/>
  <c r="H42" i="123"/>
  <c r="G42" i="123"/>
  <c r="F41" i="123"/>
  <c r="AC41" i="123" s="1"/>
  <c r="Q40" i="123"/>
  <c r="P40" i="123"/>
  <c r="O40" i="123"/>
  <c r="N40" i="123"/>
  <c r="M40" i="123"/>
  <c r="L40" i="123"/>
  <c r="K40" i="123"/>
  <c r="J40" i="123"/>
  <c r="I40" i="123"/>
  <c r="H40" i="123"/>
  <c r="F39" i="123"/>
  <c r="Q38" i="123"/>
  <c r="P38" i="123"/>
  <c r="O38" i="123"/>
  <c r="N38" i="123"/>
  <c r="M38" i="123"/>
  <c r="L38" i="123"/>
  <c r="K38" i="123"/>
  <c r="J38" i="123"/>
  <c r="I38" i="123"/>
  <c r="H38" i="123"/>
  <c r="G38" i="123"/>
  <c r="F38" i="123"/>
  <c r="AC37" i="123"/>
  <c r="F37" i="123"/>
  <c r="Q36" i="123"/>
  <c r="O36" i="123"/>
  <c r="N36" i="123"/>
  <c r="M36" i="123"/>
  <c r="L36" i="123"/>
  <c r="K36" i="123"/>
  <c r="J36" i="123"/>
  <c r="I36" i="123"/>
  <c r="H36" i="123"/>
  <c r="F35" i="123"/>
  <c r="AC35" i="123" s="1"/>
  <c r="Q34" i="123"/>
  <c r="O34" i="123"/>
  <c r="N34" i="123"/>
  <c r="M34" i="123"/>
  <c r="L34" i="123"/>
  <c r="K34" i="123"/>
  <c r="J34" i="123"/>
  <c r="I34" i="123"/>
  <c r="H34" i="123"/>
  <c r="F33" i="123"/>
  <c r="Q32" i="123"/>
  <c r="P32" i="123"/>
  <c r="O32" i="123"/>
  <c r="N32" i="123"/>
  <c r="M32" i="123"/>
  <c r="L32" i="123"/>
  <c r="K32" i="123"/>
  <c r="J32" i="123"/>
  <c r="I32" i="123"/>
  <c r="H32" i="123"/>
  <c r="G32" i="123"/>
  <c r="F32" i="123"/>
  <c r="AC31" i="123"/>
  <c r="F31" i="123"/>
  <c r="Q30" i="123"/>
  <c r="O30" i="123"/>
  <c r="N30" i="123"/>
  <c r="M30" i="123"/>
  <c r="L30" i="123"/>
  <c r="K30" i="123"/>
  <c r="J30" i="123"/>
  <c r="I30" i="123"/>
  <c r="H30" i="123"/>
  <c r="G30" i="123"/>
  <c r="F29" i="123"/>
  <c r="AC29" i="123" s="1"/>
  <c r="Q28" i="123"/>
  <c r="O28" i="123"/>
  <c r="N28" i="123"/>
  <c r="M28" i="123"/>
  <c r="L28" i="123"/>
  <c r="K28" i="123"/>
  <c r="J28" i="123"/>
  <c r="I28" i="123"/>
  <c r="H28" i="123"/>
  <c r="F27" i="123"/>
  <c r="P28" i="123" s="1"/>
  <c r="Q26" i="123"/>
  <c r="O26" i="123"/>
  <c r="N26" i="123"/>
  <c r="M26" i="123"/>
  <c r="L26" i="123"/>
  <c r="K26" i="123"/>
  <c r="J26" i="123"/>
  <c r="I26" i="123"/>
  <c r="H26" i="123"/>
  <c r="G26" i="123"/>
  <c r="AC25" i="123"/>
  <c r="F25" i="123"/>
  <c r="P26" i="123" s="1"/>
  <c r="F26" i="123" s="1"/>
  <c r="Q24" i="123"/>
  <c r="O24" i="123"/>
  <c r="N24" i="123"/>
  <c r="M24" i="123"/>
  <c r="L24" i="123"/>
  <c r="K24" i="123"/>
  <c r="J24" i="123"/>
  <c r="I24" i="123"/>
  <c r="H24" i="123"/>
  <c r="F23" i="123"/>
  <c r="AC23" i="123" s="1"/>
  <c r="O22" i="123"/>
  <c r="N22" i="123"/>
  <c r="M22" i="123"/>
  <c r="L22" i="123"/>
  <c r="K22" i="123"/>
  <c r="J22" i="123"/>
  <c r="I22" i="123"/>
  <c r="H22" i="123"/>
  <c r="F21" i="123"/>
  <c r="P22" i="123" s="1"/>
  <c r="N20" i="123"/>
  <c r="K20" i="123"/>
  <c r="H20" i="123"/>
  <c r="Q19" i="123"/>
  <c r="P19" i="123"/>
  <c r="P112" i="123" s="1"/>
  <c r="P118" i="123" s="1"/>
  <c r="O19" i="123"/>
  <c r="N19" i="123"/>
  <c r="N112" i="123" s="1"/>
  <c r="N118" i="123" s="1"/>
  <c r="M19" i="123"/>
  <c r="L19" i="123"/>
  <c r="L119" i="123" s="1"/>
  <c r="K19" i="123"/>
  <c r="J19" i="123"/>
  <c r="J112" i="123" s="1"/>
  <c r="J118" i="123" s="1"/>
  <c r="I19" i="123"/>
  <c r="H19" i="123"/>
  <c r="G19" i="123"/>
  <c r="G119" i="123" s="1"/>
  <c r="F19" i="123"/>
  <c r="O18" i="123"/>
  <c r="N18" i="123"/>
  <c r="M18" i="123"/>
  <c r="L18" i="123"/>
  <c r="K18" i="123"/>
  <c r="J18" i="123"/>
  <c r="I18" i="123"/>
  <c r="H18" i="123"/>
  <c r="G18" i="123"/>
  <c r="F17" i="123"/>
  <c r="Q16" i="123"/>
  <c r="O16" i="123"/>
  <c r="N16" i="123"/>
  <c r="M16" i="123"/>
  <c r="L16" i="123"/>
  <c r="K16" i="123"/>
  <c r="J16" i="123"/>
  <c r="I16" i="123"/>
  <c r="H16" i="123"/>
  <c r="AC15" i="123"/>
  <c r="F15" i="123"/>
  <c r="P16" i="123" s="1"/>
  <c r="O14" i="123"/>
  <c r="N14" i="123"/>
  <c r="M14" i="123"/>
  <c r="L14" i="123"/>
  <c r="K14" i="123"/>
  <c r="J14" i="123"/>
  <c r="I14" i="123"/>
  <c r="H14" i="123"/>
  <c r="F13" i="123"/>
  <c r="G14" i="123" s="1"/>
  <c r="O12" i="123"/>
  <c r="N12" i="123"/>
  <c r="M12" i="123"/>
  <c r="L12" i="123"/>
  <c r="K12" i="123"/>
  <c r="J12" i="123"/>
  <c r="I12" i="123"/>
  <c r="H12" i="123"/>
  <c r="F11" i="123"/>
  <c r="P12" i="123" s="1"/>
  <c r="Q10" i="123"/>
  <c r="O10" i="123"/>
  <c r="N10" i="123"/>
  <c r="M10" i="123"/>
  <c r="L10" i="123"/>
  <c r="K10" i="123"/>
  <c r="J10" i="123"/>
  <c r="I10" i="123"/>
  <c r="H10" i="123"/>
  <c r="AC9" i="123"/>
  <c r="F9" i="123"/>
  <c r="F111" i="123" s="1"/>
  <c r="F117" i="123" s="1"/>
  <c r="N8" i="123"/>
  <c r="J8" i="123"/>
  <c r="Q7" i="123"/>
  <c r="Q116" i="123" s="1"/>
  <c r="P7" i="123"/>
  <c r="P116" i="123" s="1"/>
  <c r="O7" i="123"/>
  <c r="N7" i="123"/>
  <c r="N116" i="123" s="1"/>
  <c r="M7" i="123"/>
  <c r="M116" i="123" s="1"/>
  <c r="L7" i="123"/>
  <c r="K7" i="123"/>
  <c r="K116" i="123" s="1"/>
  <c r="J7" i="123"/>
  <c r="I7" i="123"/>
  <c r="H7" i="123"/>
  <c r="H116" i="123" s="1"/>
  <c r="G7" i="123"/>
  <c r="F7" i="123"/>
  <c r="F116" i="123" s="1"/>
  <c r="S120" i="122"/>
  <c r="R120" i="122"/>
  <c r="N120" i="122"/>
  <c r="S119" i="122"/>
  <c r="R119" i="122"/>
  <c r="K119" i="122"/>
  <c r="S118" i="122"/>
  <c r="R118" i="122"/>
  <c r="S117" i="122"/>
  <c r="R117" i="122"/>
  <c r="N117" i="122"/>
  <c r="L117" i="122"/>
  <c r="J117" i="122"/>
  <c r="G117" i="122"/>
  <c r="S116" i="122"/>
  <c r="R116" i="122"/>
  <c r="O116" i="122"/>
  <c r="S114" i="122"/>
  <c r="R114" i="122"/>
  <c r="Q114" i="122"/>
  <c r="P114" i="122"/>
  <c r="O114" i="122"/>
  <c r="N114" i="122"/>
  <c r="M114" i="122"/>
  <c r="L114" i="122"/>
  <c r="K114" i="122"/>
  <c r="J114" i="122"/>
  <c r="I114" i="122"/>
  <c r="H114" i="122"/>
  <c r="G114" i="122"/>
  <c r="S113" i="122"/>
  <c r="R113" i="122"/>
  <c r="Q113" i="122"/>
  <c r="P113" i="122"/>
  <c r="O113" i="122"/>
  <c r="N113" i="122"/>
  <c r="M113" i="122"/>
  <c r="L113" i="122"/>
  <c r="K113" i="122"/>
  <c r="J113" i="122"/>
  <c r="I113" i="122"/>
  <c r="H113" i="122"/>
  <c r="G113" i="122"/>
  <c r="S112" i="122"/>
  <c r="R112" i="122"/>
  <c r="N112" i="122"/>
  <c r="N118" i="122" s="1"/>
  <c r="I112" i="122"/>
  <c r="I118" i="122" s="1"/>
  <c r="H112" i="122"/>
  <c r="H118" i="122" s="1"/>
  <c r="S111" i="122"/>
  <c r="R111" i="122"/>
  <c r="Q111" i="122"/>
  <c r="Q117" i="122" s="1"/>
  <c r="P111" i="122"/>
  <c r="P117" i="122" s="1"/>
  <c r="O111" i="122"/>
  <c r="O117" i="122" s="1"/>
  <c r="N111" i="122"/>
  <c r="M111" i="122"/>
  <c r="M117" i="122" s="1"/>
  <c r="L111" i="122"/>
  <c r="K111" i="122"/>
  <c r="K117" i="122" s="1"/>
  <c r="J111" i="122"/>
  <c r="I111" i="122"/>
  <c r="I117" i="122" s="1"/>
  <c r="H111" i="122"/>
  <c r="H117" i="122" s="1"/>
  <c r="G111" i="122"/>
  <c r="Q100" i="122"/>
  <c r="O100" i="122"/>
  <c r="N100" i="122"/>
  <c r="M100" i="122"/>
  <c r="L100" i="122"/>
  <c r="K100" i="122"/>
  <c r="J100" i="122"/>
  <c r="I100" i="122"/>
  <c r="H100" i="122"/>
  <c r="AC99" i="122"/>
  <c r="F99" i="122"/>
  <c r="P100" i="122" s="1"/>
  <c r="P98" i="122"/>
  <c r="O98" i="122"/>
  <c r="N98" i="122"/>
  <c r="M98" i="122"/>
  <c r="L98" i="122"/>
  <c r="K98" i="122"/>
  <c r="J98" i="122"/>
  <c r="I98" i="122"/>
  <c r="H98" i="122"/>
  <c r="G98" i="122"/>
  <c r="F97" i="122"/>
  <c r="Q96" i="122"/>
  <c r="O96" i="122"/>
  <c r="N96" i="122"/>
  <c r="M96" i="122"/>
  <c r="L96" i="122"/>
  <c r="K96" i="122"/>
  <c r="J96" i="122"/>
  <c r="I96" i="122"/>
  <c r="H96" i="122"/>
  <c r="G96" i="122"/>
  <c r="F96" i="122"/>
  <c r="AC95" i="122"/>
  <c r="F95" i="122"/>
  <c r="P96" i="122" s="1"/>
  <c r="Q94" i="122"/>
  <c r="O94" i="122"/>
  <c r="N94" i="122"/>
  <c r="M94" i="122"/>
  <c r="L94" i="122"/>
  <c r="K94" i="122"/>
  <c r="J94" i="122"/>
  <c r="I94" i="122"/>
  <c r="H94" i="122"/>
  <c r="AC93" i="122"/>
  <c r="F93" i="122"/>
  <c r="P94" i="122" s="1"/>
  <c r="O92" i="122"/>
  <c r="N92" i="122"/>
  <c r="M92" i="122"/>
  <c r="L92" i="122"/>
  <c r="K92" i="122"/>
  <c r="J92" i="122"/>
  <c r="I92" i="122"/>
  <c r="H92" i="122"/>
  <c r="F91" i="122"/>
  <c r="Q90" i="122"/>
  <c r="O90" i="122"/>
  <c r="N90" i="122"/>
  <c r="M90" i="122"/>
  <c r="L90" i="122"/>
  <c r="K90" i="122"/>
  <c r="J90" i="122"/>
  <c r="I90" i="122"/>
  <c r="H90" i="122"/>
  <c r="G90" i="122"/>
  <c r="AC89" i="122"/>
  <c r="F89" i="122"/>
  <c r="P90" i="122" s="1"/>
  <c r="F90" i="122" s="1"/>
  <c r="Q88" i="122"/>
  <c r="O88" i="122"/>
  <c r="N88" i="122"/>
  <c r="M88" i="122"/>
  <c r="L88" i="122"/>
  <c r="K88" i="122"/>
  <c r="J88" i="122"/>
  <c r="I88" i="122"/>
  <c r="H88" i="122"/>
  <c r="AC87" i="122"/>
  <c r="F87" i="122"/>
  <c r="P88" i="122" s="1"/>
  <c r="P86" i="122"/>
  <c r="O86" i="122"/>
  <c r="N86" i="122"/>
  <c r="M86" i="122"/>
  <c r="L86" i="122"/>
  <c r="K86" i="122"/>
  <c r="J86" i="122"/>
  <c r="I86" i="122"/>
  <c r="H86" i="122"/>
  <c r="F85" i="122"/>
  <c r="Q84" i="122"/>
  <c r="O84" i="122"/>
  <c r="N84" i="122"/>
  <c r="M84" i="122"/>
  <c r="L84" i="122"/>
  <c r="K84" i="122"/>
  <c r="J84" i="122"/>
  <c r="I84" i="122"/>
  <c r="H84" i="122"/>
  <c r="G84" i="122"/>
  <c r="AC83" i="122"/>
  <c r="F83" i="122"/>
  <c r="P84" i="122" s="1"/>
  <c r="F84" i="122" s="1"/>
  <c r="Q82" i="122"/>
  <c r="O82" i="122"/>
  <c r="N82" i="122"/>
  <c r="M82" i="122"/>
  <c r="L82" i="122"/>
  <c r="K82" i="122"/>
  <c r="J82" i="122"/>
  <c r="I82" i="122"/>
  <c r="H82" i="122"/>
  <c r="AC81" i="122"/>
  <c r="F81" i="122"/>
  <c r="P82" i="122" s="1"/>
  <c r="P80" i="122"/>
  <c r="O80" i="122"/>
  <c r="N80" i="122"/>
  <c r="M80" i="122"/>
  <c r="L80" i="122"/>
  <c r="K80" i="122"/>
  <c r="J80" i="122"/>
  <c r="I80" i="122"/>
  <c r="H80" i="122"/>
  <c r="G80" i="122"/>
  <c r="F79" i="122"/>
  <c r="Q78" i="122"/>
  <c r="O78" i="122"/>
  <c r="N78" i="122"/>
  <c r="M78" i="122"/>
  <c r="L78" i="122"/>
  <c r="K78" i="122"/>
  <c r="J78" i="122"/>
  <c r="I78" i="122"/>
  <c r="H78" i="122"/>
  <c r="G78" i="122"/>
  <c r="F78" i="122"/>
  <c r="AC77" i="122"/>
  <c r="F77" i="122"/>
  <c r="P78" i="122" s="1"/>
  <c r="Q76" i="122"/>
  <c r="O76" i="122"/>
  <c r="N76" i="122"/>
  <c r="M76" i="122"/>
  <c r="L76" i="122"/>
  <c r="K76" i="122"/>
  <c r="J76" i="122"/>
  <c r="I76" i="122"/>
  <c r="H76" i="122"/>
  <c r="AC75" i="122"/>
  <c r="F75" i="122"/>
  <c r="P76" i="122" s="1"/>
  <c r="O74" i="122"/>
  <c r="N74" i="122"/>
  <c r="M74" i="122"/>
  <c r="L74" i="122"/>
  <c r="K74" i="122"/>
  <c r="J74" i="122"/>
  <c r="I74" i="122"/>
  <c r="H74" i="122"/>
  <c r="F73" i="122"/>
  <c r="P74" i="122" s="1"/>
  <c r="Q72" i="122"/>
  <c r="O72" i="122"/>
  <c r="N72" i="122"/>
  <c r="M72" i="122"/>
  <c r="L72" i="122"/>
  <c r="K72" i="122"/>
  <c r="J72" i="122"/>
  <c r="I72" i="122"/>
  <c r="H72" i="122"/>
  <c r="G72" i="122"/>
  <c r="AC71" i="122"/>
  <c r="F71" i="122"/>
  <c r="Q70" i="122"/>
  <c r="N70" i="122"/>
  <c r="K70" i="122"/>
  <c r="J70" i="122"/>
  <c r="H70" i="122"/>
  <c r="Q69" i="122"/>
  <c r="P69" i="122"/>
  <c r="O69" i="122"/>
  <c r="O112" i="122" s="1"/>
  <c r="O118" i="122" s="1"/>
  <c r="N69" i="122"/>
  <c r="M69" i="122"/>
  <c r="M120" i="122" s="1"/>
  <c r="L69" i="122"/>
  <c r="K69" i="122"/>
  <c r="J69" i="122"/>
  <c r="I69" i="122"/>
  <c r="H69" i="122"/>
  <c r="H120" i="122" s="1"/>
  <c r="G69" i="122"/>
  <c r="G120" i="122" s="1"/>
  <c r="F69" i="122"/>
  <c r="Q68" i="122"/>
  <c r="O68" i="122"/>
  <c r="N68" i="122"/>
  <c r="M68" i="122"/>
  <c r="L68" i="122"/>
  <c r="K68" i="122"/>
  <c r="J68" i="122"/>
  <c r="I68" i="122"/>
  <c r="H68" i="122"/>
  <c r="AC67" i="122"/>
  <c r="F67" i="122"/>
  <c r="P68" i="122" s="1"/>
  <c r="Q66" i="122"/>
  <c r="O66" i="122"/>
  <c r="N66" i="122"/>
  <c r="M66" i="122"/>
  <c r="L66" i="122"/>
  <c r="K66" i="122"/>
  <c r="J66" i="122"/>
  <c r="I66" i="122"/>
  <c r="H66" i="122"/>
  <c r="G66" i="122"/>
  <c r="AC65" i="122"/>
  <c r="F65" i="122"/>
  <c r="P66" i="122" s="1"/>
  <c r="Q64" i="122"/>
  <c r="P64" i="122"/>
  <c r="O64" i="122"/>
  <c r="N64" i="122"/>
  <c r="M64" i="122"/>
  <c r="L64" i="122"/>
  <c r="K64" i="122"/>
  <c r="J64" i="122"/>
  <c r="I64" i="122"/>
  <c r="H64" i="122"/>
  <c r="G64" i="122"/>
  <c r="F63" i="122"/>
  <c r="AC63" i="122" s="1"/>
  <c r="Q62" i="122"/>
  <c r="O62" i="122"/>
  <c r="N62" i="122"/>
  <c r="M62" i="122"/>
  <c r="L62" i="122"/>
  <c r="K62" i="122"/>
  <c r="J62" i="122"/>
  <c r="I62" i="122"/>
  <c r="H62" i="122"/>
  <c r="AC61" i="122"/>
  <c r="F61" i="122"/>
  <c r="P62" i="122" s="1"/>
  <c r="Q60" i="122"/>
  <c r="O60" i="122"/>
  <c r="N60" i="122"/>
  <c r="M60" i="122"/>
  <c r="L60" i="122"/>
  <c r="K60" i="122"/>
  <c r="J60" i="122"/>
  <c r="I60" i="122"/>
  <c r="H60" i="122"/>
  <c r="G60" i="122"/>
  <c r="AC59" i="122"/>
  <c r="F59" i="122"/>
  <c r="P60" i="122" s="1"/>
  <c r="Q58" i="122"/>
  <c r="P58" i="122"/>
  <c r="O58" i="122"/>
  <c r="N58" i="122"/>
  <c r="M58" i="122"/>
  <c r="L58" i="122"/>
  <c r="K58" i="122"/>
  <c r="J58" i="122"/>
  <c r="I58" i="122"/>
  <c r="H58" i="122"/>
  <c r="G58" i="122"/>
  <c r="F57" i="122"/>
  <c r="AC57" i="122" s="1"/>
  <c r="Q56" i="122"/>
  <c r="O56" i="122"/>
  <c r="N56" i="122"/>
  <c r="M56" i="122"/>
  <c r="L56" i="122"/>
  <c r="K56" i="122"/>
  <c r="J56" i="122"/>
  <c r="I56" i="122"/>
  <c r="H56" i="122"/>
  <c r="AC55" i="122"/>
  <c r="F55" i="122"/>
  <c r="P56" i="122" s="1"/>
  <c r="Q54" i="122"/>
  <c r="O54" i="122"/>
  <c r="N54" i="122"/>
  <c r="M54" i="122"/>
  <c r="L54" i="122"/>
  <c r="K54" i="122"/>
  <c r="J54" i="122"/>
  <c r="I54" i="122"/>
  <c r="H54" i="122"/>
  <c r="G54" i="122"/>
  <c r="AC53" i="122"/>
  <c r="F53" i="122"/>
  <c r="P54" i="122" s="1"/>
  <c r="Q52" i="122"/>
  <c r="P52" i="122"/>
  <c r="O52" i="122"/>
  <c r="N52" i="122"/>
  <c r="M52" i="122"/>
  <c r="L52" i="122"/>
  <c r="K52" i="122"/>
  <c r="J52" i="122"/>
  <c r="I52" i="122"/>
  <c r="H52" i="122"/>
  <c r="G52" i="122"/>
  <c r="F51" i="122"/>
  <c r="AC51" i="122" s="1"/>
  <c r="Q50" i="122"/>
  <c r="O50" i="122"/>
  <c r="N50" i="122"/>
  <c r="M50" i="122"/>
  <c r="L50" i="122"/>
  <c r="K50" i="122"/>
  <c r="J50" i="122"/>
  <c r="I50" i="122"/>
  <c r="H50" i="122"/>
  <c r="G50" i="122"/>
  <c r="F50" i="122"/>
  <c r="AC49" i="122"/>
  <c r="F49" i="122"/>
  <c r="P50" i="122" s="1"/>
  <c r="Q48" i="122"/>
  <c r="O48" i="122"/>
  <c r="N48" i="122"/>
  <c r="M48" i="122"/>
  <c r="L48" i="122"/>
  <c r="K48" i="122"/>
  <c r="J48" i="122"/>
  <c r="I48" i="122"/>
  <c r="H48" i="122"/>
  <c r="G48" i="122"/>
  <c r="AC47" i="122"/>
  <c r="F47" i="122"/>
  <c r="P48" i="122" s="1"/>
  <c r="P46" i="122"/>
  <c r="O46" i="122"/>
  <c r="N46" i="122"/>
  <c r="M46" i="122"/>
  <c r="L46" i="122"/>
  <c r="K46" i="122"/>
  <c r="J46" i="122"/>
  <c r="I46" i="122"/>
  <c r="H46" i="122"/>
  <c r="G46" i="122"/>
  <c r="F45" i="122"/>
  <c r="Q44" i="122"/>
  <c r="P44" i="122"/>
  <c r="O44" i="122"/>
  <c r="N44" i="122"/>
  <c r="M44" i="122"/>
  <c r="L44" i="122"/>
  <c r="K44" i="122"/>
  <c r="J44" i="122"/>
  <c r="I44" i="122"/>
  <c r="H44" i="122"/>
  <c r="F44" i="122"/>
  <c r="AC43" i="122"/>
  <c r="F43" i="122"/>
  <c r="G44" i="122" s="1"/>
  <c r="Q42" i="122"/>
  <c r="O42" i="122"/>
  <c r="N42" i="122"/>
  <c r="M42" i="122"/>
  <c r="L42" i="122"/>
  <c r="K42" i="122"/>
  <c r="J42" i="122"/>
  <c r="I42" i="122"/>
  <c r="H42" i="122"/>
  <c r="G42" i="122"/>
  <c r="AC41" i="122"/>
  <c r="F41" i="122"/>
  <c r="P42" i="122" s="1"/>
  <c r="Q40" i="122"/>
  <c r="P40" i="122"/>
  <c r="O40" i="122"/>
  <c r="N40" i="122"/>
  <c r="M40" i="122"/>
  <c r="L40" i="122"/>
  <c r="K40" i="122"/>
  <c r="J40" i="122"/>
  <c r="I40" i="122"/>
  <c r="H40" i="122"/>
  <c r="F39" i="122"/>
  <c r="AC39" i="122" s="1"/>
  <c r="Q38" i="122"/>
  <c r="P38" i="122"/>
  <c r="O38" i="122"/>
  <c r="N38" i="122"/>
  <c r="M38" i="122"/>
  <c r="L38" i="122"/>
  <c r="K38" i="122"/>
  <c r="J38" i="122"/>
  <c r="I38" i="122"/>
  <c r="H38" i="122"/>
  <c r="G38" i="122"/>
  <c r="F38" i="122"/>
  <c r="AC37" i="122"/>
  <c r="F37" i="122"/>
  <c r="Q36" i="122"/>
  <c r="O36" i="122"/>
  <c r="N36" i="122"/>
  <c r="M36" i="122"/>
  <c r="L36" i="122"/>
  <c r="K36" i="122"/>
  <c r="J36" i="122"/>
  <c r="I36" i="122"/>
  <c r="H36" i="122"/>
  <c r="G36" i="122"/>
  <c r="AC35" i="122"/>
  <c r="F35" i="122"/>
  <c r="P36" i="122" s="1"/>
  <c r="Q34" i="122"/>
  <c r="P34" i="122"/>
  <c r="O34" i="122"/>
  <c r="N34" i="122"/>
  <c r="M34" i="122"/>
  <c r="L34" i="122"/>
  <c r="K34" i="122"/>
  <c r="J34" i="122"/>
  <c r="I34" i="122"/>
  <c r="H34" i="122"/>
  <c r="G34" i="122"/>
  <c r="F34" i="122" s="1"/>
  <c r="F33" i="122"/>
  <c r="AC33" i="122" s="1"/>
  <c r="Q32" i="122"/>
  <c r="O32" i="122"/>
  <c r="N32" i="122"/>
  <c r="M32" i="122"/>
  <c r="L32" i="122"/>
  <c r="K32" i="122"/>
  <c r="J32" i="122"/>
  <c r="I32" i="122"/>
  <c r="H32" i="122"/>
  <c r="G32" i="122"/>
  <c r="F32" i="122"/>
  <c r="AC31" i="122"/>
  <c r="F31" i="122"/>
  <c r="P32" i="122" s="1"/>
  <c r="Q30" i="122"/>
  <c r="O30" i="122"/>
  <c r="N30" i="122"/>
  <c r="M30" i="122"/>
  <c r="L30" i="122"/>
  <c r="K30" i="122"/>
  <c r="J30" i="122"/>
  <c r="I30" i="122"/>
  <c r="H30" i="122"/>
  <c r="G30" i="122"/>
  <c r="F30" i="122" s="1"/>
  <c r="AC29" i="122"/>
  <c r="F29" i="122"/>
  <c r="P30" i="122" s="1"/>
  <c r="Q28" i="122"/>
  <c r="O28" i="122"/>
  <c r="N28" i="122"/>
  <c r="M28" i="122"/>
  <c r="L28" i="122"/>
  <c r="K28" i="122"/>
  <c r="J28" i="122"/>
  <c r="I28" i="122"/>
  <c r="H28" i="122"/>
  <c r="G28" i="122"/>
  <c r="F27" i="122"/>
  <c r="AC27" i="122" s="1"/>
  <c r="Q26" i="122"/>
  <c r="O26" i="122"/>
  <c r="N26" i="122"/>
  <c r="M26" i="122"/>
  <c r="L26" i="122"/>
  <c r="K26" i="122"/>
  <c r="J26" i="122"/>
  <c r="I26" i="122"/>
  <c r="H26" i="122"/>
  <c r="AC25" i="122"/>
  <c r="F25" i="122"/>
  <c r="P26" i="122" s="1"/>
  <c r="Q24" i="122"/>
  <c r="O24" i="122"/>
  <c r="N24" i="122"/>
  <c r="M24" i="122"/>
  <c r="L24" i="122"/>
  <c r="K24" i="122"/>
  <c r="J24" i="122"/>
  <c r="I24" i="122"/>
  <c r="H24" i="122"/>
  <c r="G24" i="122"/>
  <c r="F24" i="122" s="1"/>
  <c r="AC23" i="122"/>
  <c r="F23" i="122"/>
  <c r="P24" i="122" s="1"/>
  <c r="P22" i="122"/>
  <c r="O22" i="122"/>
  <c r="N22" i="122"/>
  <c r="M22" i="122"/>
  <c r="L22" i="122"/>
  <c r="K22" i="122"/>
  <c r="J22" i="122"/>
  <c r="I22" i="122"/>
  <c r="H22" i="122"/>
  <c r="G22" i="122"/>
  <c r="F21" i="122"/>
  <c r="O20" i="122"/>
  <c r="K20" i="122"/>
  <c r="I20" i="122"/>
  <c r="Q19" i="122"/>
  <c r="Q119" i="122" s="1"/>
  <c r="P19" i="122"/>
  <c r="O19" i="122"/>
  <c r="O119" i="122" s="1"/>
  <c r="N19" i="122"/>
  <c r="N119" i="122" s="1"/>
  <c r="M19" i="122"/>
  <c r="L19" i="122"/>
  <c r="L119" i="122" s="1"/>
  <c r="K19" i="122"/>
  <c r="K112" i="122" s="1"/>
  <c r="K118" i="122" s="1"/>
  <c r="J19" i="122"/>
  <c r="I19" i="122"/>
  <c r="I119" i="122" s="1"/>
  <c r="H19" i="122"/>
  <c r="H119" i="122" s="1"/>
  <c r="G19" i="122"/>
  <c r="F19" i="122" s="1"/>
  <c r="P18" i="122"/>
  <c r="O18" i="122"/>
  <c r="N18" i="122"/>
  <c r="M18" i="122"/>
  <c r="L18" i="122"/>
  <c r="K18" i="122"/>
  <c r="J18" i="122"/>
  <c r="I18" i="122"/>
  <c r="H18" i="122"/>
  <c r="G18" i="122"/>
  <c r="F17" i="122"/>
  <c r="Q16" i="122"/>
  <c r="O16" i="122"/>
  <c r="N16" i="122"/>
  <c r="M16" i="122"/>
  <c r="L16" i="122"/>
  <c r="K16" i="122"/>
  <c r="J16" i="122"/>
  <c r="I16" i="122"/>
  <c r="H16" i="122"/>
  <c r="G16" i="122"/>
  <c r="AC15" i="122"/>
  <c r="F15" i="122"/>
  <c r="P16" i="122" s="1"/>
  <c r="F16" i="122" s="1"/>
  <c r="O14" i="122"/>
  <c r="N14" i="122"/>
  <c r="M14" i="122"/>
  <c r="L14" i="122"/>
  <c r="K14" i="122"/>
  <c r="J14" i="122"/>
  <c r="I14" i="122"/>
  <c r="H14" i="122"/>
  <c r="F13" i="122"/>
  <c r="G14" i="122" s="1"/>
  <c r="O12" i="122"/>
  <c r="N12" i="122"/>
  <c r="M12" i="122"/>
  <c r="L12" i="122"/>
  <c r="K12" i="122"/>
  <c r="J12" i="122"/>
  <c r="I12" i="122"/>
  <c r="H12" i="122"/>
  <c r="F11" i="122"/>
  <c r="P12" i="122" s="1"/>
  <c r="Q10" i="122"/>
  <c r="O10" i="122"/>
  <c r="N10" i="122"/>
  <c r="M10" i="122"/>
  <c r="L10" i="122"/>
  <c r="K10" i="122"/>
  <c r="J10" i="122"/>
  <c r="I10" i="122"/>
  <c r="H10" i="122"/>
  <c r="G10" i="122"/>
  <c r="AC9" i="122"/>
  <c r="F9" i="122"/>
  <c r="N8" i="122"/>
  <c r="J8" i="122"/>
  <c r="H8" i="122"/>
  <c r="Q7" i="122"/>
  <c r="Q116" i="122" s="1"/>
  <c r="P7" i="122"/>
  <c r="P116" i="122" s="1"/>
  <c r="O7" i="122"/>
  <c r="O8" i="122" s="1"/>
  <c r="N7" i="122"/>
  <c r="N116" i="122" s="1"/>
  <c r="M7" i="122"/>
  <c r="M116" i="122" s="1"/>
  <c r="L7" i="122"/>
  <c r="K7" i="122"/>
  <c r="K116" i="122" s="1"/>
  <c r="J7" i="122"/>
  <c r="J116" i="122" s="1"/>
  <c r="I7" i="122"/>
  <c r="I8" i="122" s="1"/>
  <c r="H7" i="122"/>
  <c r="H116" i="122" s="1"/>
  <c r="G7" i="122"/>
  <c r="G116" i="122" s="1"/>
  <c r="S120" i="121"/>
  <c r="R120" i="121"/>
  <c r="H120" i="121"/>
  <c r="S119" i="121"/>
  <c r="R119" i="121"/>
  <c r="S118" i="121"/>
  <c r="R118" i="121"/>
  <c r="S117" i="121"/>
  <c r="R117" i="121"/>
  <c r="O117" i="121"/>
  <c r="N117" i="121"/>
  <c r="I117" i="121"/>
  <c r="H117" i="121"/>
  <c r="S116" i="121"/>
  <c r="R116" i="121"/>
  <c r="P116" i="121"/>
  <c r="N116" i="121"/>
  <c r="J116" i="121"/>
  <c r="S114" i="121"/>
  <c r="R114" i="121"/>
  <c r="Q114" i="121"/>
  <c r="P114" i="121"/>
  <c r="O114" i="121"/>
  <c r="N114" i="121"/>
  <c r="M114" i="121"/>
  <c r="L114" i="121"/>
  <c r="K114" i="121"/>
  <c r="J114" i="121"/>
  <c r="I114" i="121"/>
  <c r="H114" i="121"/>
  <c r="G114" i="121"/>
  <c r="S113" i="121"/>
  <c r="R113" i="121"/>
  <c r="Q113" i="121"/>
  <c r="P113" i="121"/>
  <c r="O113" i="121"/>
  <c r="N113" i="121"/>
  <c r="N119" i="121" s="1"/>
  <c r="M113" i="121"/>
  <c r="L113" i="121"/>
  <c r="K113" i="121"/>
  <c r="J113" i="121"/>
  <c r="I113" i="121"/>
  <c r="H113" i="121"/>
  <c r="G113" i="121"/>
  <c r="S112" i="121"/>
  <c r="R112" i="121"/>
  <c r="N112" i="121"/>
  <c r="N118" i="121" s="1"/>
  <c r="S111" i="121"/>
  <c r="R111" i="121"/>
  <c r="Q111" i="121"/>
  <c r="Q117" i="121" s="1"/>
  <c r="P111" i="121"/>
  <c r="P117" i="121" s="1"/>
  <c r="O111" i="121"/>
  <c r="N111" i="121"/>
  <c r="M111" i="121"/>
  <c r="M117" i="121" s="1"/>
  <c r="L111" i="121"/>
  <c r="L117" i="121" s="1"/>
  <c r="K111" i="121"/>
  <c r="K117" i="121" s="1"/>
  <c r="J111" i="121"/>
  <c r="J117" i="121" s="1"/>
  <c r="I111" i="121"/>
  <c r="H111" i="121"/>
  <c r="G111" i="121"/>
  <c r="G117" i="121" s="1"/>
  <c r="O100" i="121"/>
  <c r="N100" i="121"/>
  <c r="M100" i="121"/>
  <c r="L100" i="121"/>
  <c r="K100" i="121"/>
  <c r="J100" i="121"/>
  <c r="I100" i="121"/>
  <c r="H100" i="121"/>
  <c r="F99" i="121"/>
  <c r="O98" i="121"/>
  <c r="N98" i="121"/>
  <c r="M98" i="121"/>
  <c r="L98" i="121"/>
  <c r="K98" i="121"/>
  <c r="J98" i="121"/>
  <c r="I98" i="121"/>
  <c r="H98" i="121"/>
  <c r="F97" i="121"/>
  <c r="G98" i="121" s="1"/>
  <c r="O96" i="121"/>
  <c r="N96" i="121"/>
  <c r="M96" i="121"/>
  <c r="L96" i="121"/>
  <c r="K96" i="121"/>
  <c r="J96" i="121"/>
  <c r="I96" i="121"/>
  <c r="H96" i="121"/>
  <c r="F95" i="121"/>
  <c r="G96" i="121" s="1"/>
  <c r="O94" i="121"/>
  <c r="N94" i="121"/>
  <c r="M94" i="121"/>
  <c r="L94" i="121"/>
  <c r="K94" i="121"/>
  <c r="J94" i="121"/>
  <c r="I94" i="121"/>
  <c r="H94" i="121"/>
  <c r="AC93" i="121"/>
  <c r="F93" i="121"/>
  <c r="Q94" i="121" s="1"/>
  <c r="O92" i="121"/>
  <c r="N92" i="121"/>
  <c r="M92" i="121"/>
  <c r="L92" i="121"/>
  <c r="K92" i="121"/>
  <c r="J92" i="121"/>
  <c r="I92" i="121"/>
  <c r="H92" i="121"/>
  <c r="G92" i="121"/>
  <c r="F91" i="121"/>
  <c r="Q92" i="121" s="1"/>
  <c r="O90" i="121"/>
  <c r="N90" i="121"/>
  <c r="M90" i="121"/>
  <c r="L90" i="121"/>
  <c r="K90" i="121"/>
  <c r="J90" i="121"/>
  <c r="I90" i="121"/>
  <c r="H90" i="121"/>
  <c r="F89" i="121"/>
  <c r="G90" i="121" s="1"/>
  <c r="Q88" i="121"/>
  <c r="O88" i="121"/>
  <c r="N88" i="121"/>
  <c r="M88" i="121"/>
  <c r="L88" i="121"/>
  <c r="K88" i="121"/>
  <c r="J88" i="121"/>
  <c r="I88" i="121"/>
  <c r="H88" i="121"/>
  <c r="AC87" i="121"/>
  <c r="F87" i="121"/>
  <c r="P88" i="121" s="1"/>
  <c r="O86" i="121"/>
  <c r="N86" i="121"/>
  <c r="M86" i="121"/>
  <c r="L86" i="121"/>
  <c r="K86" i="121"/>
  <c r="J86" i="121"/>
  <c r="I86" i="121"/>
  <c r="H86" i="121"/>
  <c r="G86" i="121"/>
  <c r="F85" i="121"/>
  <c r="Q86" i="121" s="1"/>
  <c r="O84" i="121"/>
  <c r="N84" i="121"/>
  <c r="M84" i="121"/>
  <c r="L84" i="121"/>
  <c r="K84" i="121"/>
  <c r="J84" i="121"/>
  <c r="I84" i="121"/>
  <c r="H84" i="121"/>
  <c r="F83" i="121"/>
  <c r="G84" i="121" s="1"/>
  <c r="Q82" i="121"/>
  <c r="O82" i="121"/>
  <c r="N82" i="121"/>
  <c r="M82" i="121"/>
  <c r="L82" i="121"/>
  <c r="K82" i="121"/>
  <c r="J82" i="121"/>
  <c r="I82" i="121"/>
  <c r="H82" i="121"/>
  <c r="AC81" i="121"/>
  <c r="F81" i="121"/>
  <c r="P82" i="121" s="1"/>
  <c r="O80" i="121"/>
  <c r="N80" i="121"/>
  <c r="M80" i="121"/>
  <c r="L80" i="121"/>
  <c r="K80" i="121"/>
  <c r="J80" i="121"/>
  <c r="I80" i="121"/>
  <c r="H80" i="121"/>
  <c r="G80" i="121"/>
  <c r="F79" i="121"/>
  <c r="Q80" i="121" s="1"/>
  <c r="O78" i="121"/>
  <c r="N78" i="121"/>
  <c r="M78" i="121"/>
  <c r="L78" i="121"/>
  <c r="K78" i="121"/>
  <c r="J78" i="121"/>
  <c r="I78" i="121"/>
  <c r="H78" i="121"/>
  <c r="F77" i="121"/>
  <c r="G78" i="121" s="1"/>
  <c r="Q76" i="121"/>
  <c r="O76" i="121"/>
  <c r="N76" i="121"/>
  <c r="M76" i="121"/>
  <c r="L76" i="121"/>
  <c r="K76" i="121"/>
  <c r="J76" i="121"/>
  <c r="I76" i="121"/>
  <c r="H76" i="121"/>
  <c r="AC75" i="121"/>
  <c r="F75" i="121"/>
  <c r="P76" i="121" s="1"/>
  <c r="O74" i="121"/>
  <c r="N74" i="121"/>
  <c r="M74" i="121"/>
  <c r="L74" i="121"/>
  <c r="K74" i="121"/>
  <c r="J74" i="121"/>
  <c r="I74" i="121"/>
  <c r="H74" i="121"/>
  <c r="G74" i="121"/>
  <c r="F73" i="121"/>
  <c r="Q74" i="121" s="1"/>
  <c r="Q72" i="121"/>
  <c r="O72" i="121"/>
  <c r="N72" i="121"/>
  <c r="M72" i="121"/>
  <c r="L72" i="121"/>
  <c r="K72" i="121"/>
  <c r="J72" i="121"/>
  <c r="I72" i="121"/>
  <c r="H72" i="121"/>
  <c r="F71" i="121"/>
  <c r="G72" i="121" s="1"/>
  <c r="N70" i="121"/>
  <c r="K70" i="121"/>
  <c r="J70" i="121"/>
  <c r="H70" i="121"/>
  <c r="Q69" i="121"/>
  <c r="Q120" i="121" s="1"/>
  <c r="P69" i="121"/>
  <c r="P120" i="121" s="1"/>
  <c r="O69" i="121"/>
  <c r="O70" i="121" s="1"/>
  <c r="N69" i="121"/>
  <c r="N120" i="121" s="1"/>
  <c r="M69" i="121"/>
  <c r="M120" i="121" s="1"/>
  <c r="L69" i="121"/>
  <c r="L120" i="121" s="1"/>
  <c r="K69" i="121"/>
  <c r="K120" i="121" s="1"/>
  <c r="J69" i="121"/>
  <c r="J120" i="121" s="1"/>
  <c r="I69" i="121"/>
  <c r="I70" i="121" s="1"/>
  <c r="H69" i="121"/>
  <c r="G69" i="121"/>
  <c r="G120" i="121" s="1"/>
  <c r="F69" i="121"/>
  <c r="P70" i="121" s="1"/>
  <c r="Q68" i="121"/>
  <c r="O68" i="121"/>
  <c r="N68" i="121"/>
  <c r="M68" i="121"/>
  <c r="L68" i="121"/>
  <c r="K68" i="121"/>
  <c r="J68" i="121"/>
  <c r="I68" i="121"/>
  <c r="H68" i="121"/>
  <c r="G68" i="121"/>
  <c r="AC67" i="121"/>
  <c r="F67" i="121"/>
  <c r="P68" i="121" s="1"/>
  <c r="F68" i="121" s="1"/>
  <c r="Q66" i="121"/>
  <c r="O66" i="121"/>
  <c r="N66" i="121"/>
  <c r="M66" i="121"/>
  <c r="L66" i="121"/>
  <c r="K66" i="121"/>
  <c r="J66" i="121"/>
  <c r="I66" i="121"/>
  <c r="H66" i="121"/>
  <c r="G66" i="121"/>
  <c r="AC65" i="121"/>
  <c r="F65" i="121"/>
  <c r="P66" i="121" s="1"/>
  <c r="Q64" i="121"/>
  <c r="O64" i="121"/>
  <c r="N64" i="121"/>
  <c r="M64" i="121"/>
  <c r="L64" i="121"/>
  <c r="K64" i="121"/>
  <c r="J64" i="121"/>
  <c r="I64" i="121"/>
  <c r="H64" i="121"/>
  <c r="F63" i="121"/>
  <c r="G64" i="121" s="1"/>
  <c r="Q62" i="121"/>
  <c r="O62" i="121"/>
  <c r="N62" i="121"/>
  <c r="M62" i="121"/>
  <c r="L62" i="121"/>
  <c r="K62" i="121"/>
  <c r="J62" i="121"/>
  <c r="I62" i="121"/>
  <c r="H62" i="121"/>
  <c r="G62" i="121"/>
  <c r="AC61" i="121"/>
  <c r="F61" i="121"/>
  <c r="P62" i="121" s="1"/>
  <c r="F62" i="121" s="1"/>
  <c r="Q60" i="121"/>
  <c r="O60" i="121"/>
  <c r="N60" i="121"/>
  <c r="M60" i="121"/>
  <c r="L60" i="121"/>
  <c r="K60" i="121"/>
  <c r="J60" i="121"/>
  <c r="I60" i="121"/>
  <c r="H60" i="121"/>
  <c r="G60" i="121"/>
  <c r="AC59" i="121"/>
  <c r="F59" i="121"/>
  <c r="P60" i="121" s="1"/>
  <c r="Q58" i="121"/>
  <c r="O58" i="121"/>
  <c r="N58" i="121"/>
  <c r="M58" i="121"/>
  <c r="L58" i="121"/>
  <c r="K58" i="121"/>
  <c r="J58" i="121"/>
  <c r="I58" i="121"/>
  <c r="H58" i="121"/>
  <c r="F57" i="121"/>
  <c r="G58" i="121" s="1"/>
  <c r="Q56" i="121"/>
  <c r="O56" i="121"/>
  <c r="N56" i="121"/>
  <c r="M56" i="121"/>
  <c r="L56" i="121"/>
  <c r="K56" i="121"/>
  <c r="J56" i="121"/>
  <c r="I56" i="121"/>
  <c r="H56" i="121"/>
  <c r="G56" i="121"/>
  <c r="AC55" i="121"/>
  <c r="F55" i="121"/>
  <c r="P56" i="121" s="1"/>
  <c r="F56" i="121" s="1"/>
  <c r="Q54" i="121"/>
  <c r="O54" i="121"/>
  <c r="N54" i="121"/>
  <c r="M54" i="121"/>
  <c r="L54" i="121"/>
  <c r="K54" i="121"/>
  <c r="J54" i="121"/>
  <c r="I54" i="121"/>
  <c r="H54" i="121"/>
  <c r="G54" i="121"/>
  <c r="F54" i="121" s="1"/>
  <c r="AC53" i="121"/>
  <c r="F53" i="121"/>
  <c r="P54" i="121" s="1"/>
  <c r="Q52" i="121"/>
  <c r="O52" i="121"/>
  <c r="N52" i="121"/>
  <c r="M52" i="121"/>
  <c r="L52" i="121"/>
  <c r="K52" i="121"/>
  <c r="J52" i="121"/>
  <c r="I52" i="121"/>
  <c r="H52" i="121"/>
  <c r="F51" i="121"/>
  <c r="G52" i="121" s="1"/>
  <c r="Q50" i="121"/>
  <c r="P50" i="121"/>
  <c r="O50" i="121"/>
  <c r="N50" i="121"/>
  <c r="M50" i="121"/>
  <c r="L50" i="121"/>
  <c r="K50" i="121"/>
  <c r="J50" i="121"/>
  <c r="I50" i="121"/>
  <c r="H50" i="121"/>
  <c r="G50" i="121"/>
  <c r="F50" i="121"/>
  <c r="AC49" i="121"/>
  <c r="F49" i="121"/>
  <c r="Q48" i="121"/>
  <c r="O48" i="121"/>
  <c r="N48" i="121"/>
  <c r="M48" i="121"/>
  <c r="L48" i="121"/>
  <c r="K48" i="121"/>
  <c r="J48" i="121"/>
  <c r="I48" i="121"/>
  <c r="H48" i="121"/>
  <c r="G48" i="121"/>
  <c r="F48" i="121" s="1"/>
  <c r="AC47" i="121"/>
  <c r="F47" i="121"/>
  <c r="P48" i="121" s="1"/>
  <c r="P46" i="121"/>
  <c r="O46" i="121"/>
  <c r="N46" i="121"/>
  <c r="M46" i="121"/>
  <c r="L46" i="121"/>
  <c r="K46" i="121"/>
  <c r="J46" i="121"/>
  <c r="I46" i="121"/>
  <c r="H46" i="121"/>
  <c r="F45" i="121"/>
  <c r="G46" i="121" s="1"/>
  <c r="Q44" i="121"/>
  <c r="P44" i="121"/>
  <c r="O44" i="121"/>
  <c r="N44" i="121"/>
  <c r="M44" i="121"/>
  <c r="L44" i="121"/>
  <c r="K44" i="121"/>
  <c r="J44" i="121"/>
  <c r="I44" i="121"/>
  <c r="H44" i="121"/>
  <c r="G44" i="121"/>
  <c r="F44" i="121"/>
  <c r="AC43" i="121"/>
  <c r="F43" i="121"/>
  <c r="Q42" i="121"/>
  <c r="O42" i="121"/>
  <c r="N42" i="121"/>
  <c r="M42" i="121"/>
  <c r="L42" i="121"/>
  <c r="K42" i="121"/>
  <c r="J42" i="121"/>
  <c r="I42" i="121"/>
  <c r="H42" i="121"/>
  <c r="G42" i="121"/>
  <c r="F42" i="121" s="1"/>
  <c r="AC41" i="121"/>
  <c r="F41" i="121"/>
  <c r="P42" i="121" s="1"/>
  <c r="Q40" i="121"/>
  <c r="O40" i="121"/>
  <c r="N40" i="121"/>
  <c r="M40" i="121"/>
  <c r="L40" i="121"/>
  <c r="K40" i="121"/>
  <c r="J40" i="121"/>
  <c r="I40" i="121"/>
  <c r="H40" i="121"/>
  <c r="F39" i="121"/>
  <c r="G40" i="121" s="1"/>
  <c r="Q38" i="121"/>
  <c r="P38" i="121"/>
  <c r="O38" i="121"/>
  <c r="N38" i="121"/>
  <c r="M38" i="121"/>
  <c r="L38" i="121"/>
  <c r="K38" i="121"/>
  <c r="J38" i="121"/>
  <c r="I38" i="121"/>
  <c r="H38" i="121"/>
  <c r="G38" i="121"/>
  <c r="F38" i="121"/>
  <c r="AC37" i="121"/>
  <c r="F37" i="121"/>
  <c r="Q36" i="121"/>
  <c r="P36" i="121"/>
  <c r="O36" i="121"/>
  <c r="N36" i="121"/>
  <c r="M36" i="121"/>
  <c r="L36" i="121"/>
  <c r="K36" i="121"/>
  <c r="J36" i="121"/>
  <c r="I36" i="121"/>
  <c r="H36" i="121"/>
  <c r="G36" i="121"/>
  <c r="F36" i="121" s="1"/>
  <c r="AC35" i="121"/>
  <c r="F35" i="121"/>
  <c r="Q34" i="121"/>
  <c r="O34" i="121"/>
  <c r="N34" i="121"/>
  <c r="M34" i="121"/>
  <c r="L34" i="121"/>
  <c r="K34" i="121"/>
  <c r="J34" i="121"/>
  <c r="I34" i="121"/>
  <c r="H34" i="121"/>
  <c r="F33" i="121"/>
  <c r="G34" i="121" s="1"/>
  <c r="Q32" i="121"/>
  <c r="O32" i="121"/>
  <c r="N32" i="121"/>
  <c r="M32" i="121"/>
  <c r="L32" i="121"/>
  <c r="K32" i="121"/>
  <c r="J32" i="121"/>
  <c r="I32" i="121"/>
  <c r="H32" i="121"/>
  <c r="G32" i="121"/>
  <c r="AC31" i="121"/>
  <c r="F31" i="121"/>
  <c r="P32" i="121" s="1"/>
  <c r="F32" i="121" s="1"/>
  <c r="Q30" i="121"/>
  <c r="O30" i="121"/>
  <c r="N30" i="121"/>
  <c r="M30" i="121"/>
  <c r="L30" i="121"/>
  <c r="K30" i="121"/>
  <c r="J30" i="121"/>
  <c r="I30" i="121"/>
  <c r="H30" i="121"/>
  <c r="G30" i="121"/>
  <c r="AC29" i="121"/>
  <c r="F29" i="121"/>
  <c r="P30" i="121" s="1"/>
  <c r="Q28" i="121"/>
  <c r="P28" i="121"/>
  <c r="O28" i="121"/>
  <c r="N28" i="121"/>
  <c r="M28" i="121"/>
  <c r="L28" i="121"/>
  <c r="K28" i="121"/>
  <c r="J28" i="121"/>
  <c r="I28" i="121"/>
  <c r="H28" i="121"/>
  <c r="F27" i="121"/>
  <c r="G28" i="121" s="1"/>
  <c r="F28" i="121" s="1"/>
  <c r="Q26" i="121"/>
  <c r="O26" i="121"/>
  <c r="N26" i="121"/>
  <c r="M26" i="121"/>
  <c r="L26" i="121"/>
  <c r="K26" i="121"/>
  <c r="J26" i="121"/>
  <c r="I26" i="121"/>
  <c r="H26" i="121"/>
  <c r="AC25" i="121"/>
  <c r="F25" i="121"/>
  <c r="P26" i="121" s="1"/>
  <c r="Q24" i="121"/>
  <c r="O24" i="121"/>
  <c r="N24" i="121"/>
  <c r="M24" i="121"/>
  <c r="L24" i="121"/>
  <c r="K24" i="121"/>
  <c r="J24" i="121"/>
  <c r="I24" i="121"/>
  <c r="H24" i="121"/>
  <c r="G24" i="121"/>
  <c r="F24" i="121" s="1"/>
  <c r="AC23" i="121"/>
  <c r="F23" i="121"/>
  <c r="P24" i="121" s="1"/>
  <c r="O22" i="121"/>
  <c r="N22" i="121"/>
  <c r="M22" i="121"/>
  <c r="L22" i="121"/>
  <c r="K22" i="121"/>
  <c r="J22" i="121"/>
  <c r="I22" i="121"/>
  <c r="H22" i="121"/>
  <c r="F21" i="121"/>
  <c r="F113" i="121" s="1"/>
  <c r="O20" i="121"/>
  <c r="L20" i="121"/>
  <c r="K20" i="121"/>
  <c r="I20" i="121"/>
  <c r="Q19" i="121"/>
  <c r="Q119" i="121" s="1"/>
  <c r="P19" i="121"/>
  <c r="O19" i="121"/>
  <c r="N19" i="121"/>
  <c r="N20" i="121" s="1"/>
  <c r="M19" i="121"/>
  <c r="M20" i="121" s="1"/>
  <c r="L19" i="121"/>
  <c r="K19" i="121"/>
  <c r="K119" i="121" s="1"/>
  <c r="J19" i="121"/>
  <c r="J20" i="121" s="1"/>
  <c r="I19" i="121"/>
  <c r="H19" i="121"/>
  <c r="H119" i="121" s="1"/>
  <c r="G19" i="121"/>
  <c r="O18" i="121"/>
  <c r="N18" i="121"/>
  <c r="M18" i="121"/>
  <c r="L18" i="121"/>
  <c r="K18" i="121"/>
  <c r="J18" i="121"/>
  <c r="I18" i="121"/>
  <c r="H18" i="121"/>
  <c r="G18" i="121"/>
  <c r="F17" i="121"/>
  <c r="Q18" i="121" s="1"/>
  <c r="O16" i="121"/>
  <c r="N16" i="121"/>
  <c r="M16" i="121"/>
  <c r="L16" i="121"/>
  <c r="K16" i="121"/>
  <c r="J16" i="121"/>
  <c r="I16" i="121"/>
  <c r="H16" i="121"/>
  <c r="F15" i="121"/>
  <c r="G16" i="121" s="1"/>
  <c r="Q14" i="121"/>
  <c r="O14" i="121"/>
  <c r="N14" i="121"/>
  <c r="M14" i="121"/>
  <c r="L14" i="121"/>
  <c r="K14" i="121"/>
  <c r="J14" i="121"/>
  <c r="I14" i="121"/>
  <c r="H14" i="121"/>
  <c r="AC13" i="121"/>
  <c r="F13" i="121"/>
  <c r="P14" i="121" s="1"/>
  <c r="O12" i="121"/>
  <c r="N12" i="121"/>
  <c r="M12" i="121"/>
  <c r="L12" i="121"/>
  <c r="K12" i="121"/>
  <c r="J12" i="121"/>
  <c r="I12" i="121"/>
  <c r="H12" i="121"/>
  <c r="G12" i="121"/>
  <c r="F11" i="121"/>
  <c r="Q12" i="121" s="1"/>
  <c r="O10" i="121"/>
  <c r="N10" i="121"/>
  <c r="M10" i="121"/>
  <c r="L10" i="121"/>
  <c r="K10" i="121"/>
  <c r="J10" i="121"/>
  <c r="I10" i="121"/>
  <c r="H10" i="121"/>
  <c r="G10" i="121"/>
  <c r="F9" i="121"/>
  <c r="Q10" i="121" s="1"/>
  <c r="N8" i="121"/>
  <c r="K8" i="121"/>
  <c r="J8" i="121"/>
  <c r="H8" i="121"/>
  <c r="Q7" i="121"/>
  <c r="Q116" i="121" s="1"/>
  <c r="P7" i="121"/>
  <c r="O7" i="121"/>
  <c r="O116" i="121" s="1"/>
  <c r="N7" i="121"/>
  <c r="M7" i="121"/>
  <c r="M116" i="121" s="1"/>
  <c r="L7" i="121"/>
  <c r="L116" i="121" s="1"/>
  <c r="K7" i="121"/>
  <c r="K116" i="121" s="1"/>
  <c r="J7" i="121"/>
  <c r="I7" i="121"/>
  <c r="I116" i="121" s="1"/>
  <c r="H7" i="121"/>
  <c r="H116" i="121" s="1"/>
  <c r="G7" i="121"/>
  <c r="G116" i="121" s="1"/>
  <c r="F7" i="121"/>
  <c r="F116" i="121" s="1"/>
  <c r="F66" i="11"/>
  <c r="F64" i="11"/>
  <c r="F70" i="11" s="1"/>
  <c r="F63" i="11"/>
  <c r="F69" i="11" s="1"/>
  <c r="F62" i="11"/>
  <c r="F68" i="11" s="1"/>
  <c r="F61" i="11"/>
  <c r="F67" i="11" s="1"/>
  <c r="AC7" i="11"/>
  <c r="AC53" i="11"/>
  <c r="AC52" i="11"/>
  <c r="AC51" i="11"/>
  <c r="AC50" i="11"/>
  <c r="AC49" i="11"/>
  <c r="AC48" i="11"/>
  <c r="AC47" i="11"/>
  <c r="AC46" i="11"/>
  <c r="AC45" i="11"/>
  <c r="AC44" i="11"/>
  <c r="AC43" i="11"/>
  <c r="AC42" i="11"/>
  <c r="AC41" i="11"/>
  <c r="AC40" i="11"/>
  <c r="AC39" i="11"/>
  <c r="AC38" i="11"/>
  <c r="AC37" i="11"/>
  <c r="AC36" i="11"/>
  <c r="AC35" i="11"/>
  <c r="AC34" i="11"/>
  <c r="AC33" i="11"/>
  <c r="AC32" i="11"/>
  <c r="AC31" i="11"/>
  <c r="AC30" i="11"/>
  <c r="AC29" i="11"/>
  <c r="AC28" i="11"/>
  <c r="AC27" i="11"/>
  <c r="AC26" i="11"/>
  <c r="AC25" i="11"/>
  <c r="AC24" i="11"/>
  <c r="AC23" i="11"/>
  <c r="AC22" i="11"/>
  <c r="AC21" i="11"/>
  <c r="AC20" i="11"/>
  <c r="AC19" i="11"/>
  <c r="AC18" i="11"/>
  <c r="AC17" i="11"/>
  <c r="AC16" i="11"/>
  <c r="AC15" i="11"/>
  <c r="AC14" i="11"/>
  <c r="AC13" i="11"/>
  <c r="AC12" i="11"/>
  <c r="AC11" i="11"/>
  <c r="AC10" i="11"/>
  <c r="AC9" i="11"/>
  <c r="AC8" i="11"/>
  <c r="AB6" i="8"/>
  <c r="G13" i="8"/>
  <c r="AD53" i="8"/>
  <c r="AD52" i="8"/>
  <c r="AD51" i="8"/>
  <c r="AD50" i="8"/>
  <c r="AD49" i="8"/>
  <c r="AD48" i="8"/>
  <c r="AD47" i="8"/>
  <c r="AD46" i="8"/>
  <c r="AD45" i="8"/>
  <c r="AD44" i="8"/>
  <c r="AD43" i="8"/>
  <c r="AD42" i="8"/>
  <c r="AD41" i="8"/>
  <c r="AD40" i="8"/>
  <c r="AD39" i="8"/>
  <c r="AD38" i="8"/>
  <c r="AD37" i="8"/>
  <c r="AD36" i="8"/>
  <c r="AD35" i="8"/>
  <c r="AD34" i="8"/>
  <c r="AD33" i="8"/>
  <c r="AD32" i="8"/>
  <c r="AD31" i="8"/>
  <c r="AD30" i="8"/>
  <c r="AD29" i="8"/>
  <c r="AD28" i="8"/>
  <c r="AD27" i="8"/>
  <c r="AD26" i="8"/>
  <c r="AD25" i="8"/>
  <c r="AD24" i="8"/>
  <c r="AD23" i="8"/>
  <c r="AD22" i="8"/>
  <c r="AD21" i="8"/>
  <c r="AD20" i="8"/>
  <c r="AD19" i="8"/>
  <c r="AD18" i="8"/>
  <c r="AD17" i="8"/>
  <c r="AD16" i="8"/>
  <c r="AD15" i="8"/>
  <c r="AD14" i="8"/>
  <c r="AD12" i="8"/>
  <c r="AD11" i="8"/>
  <c r="AD10" i="8"/>
  <c r="AD9" i="8"/>
  <c r="AD8" i="8"/>
  <c r="AD13" i="8"/>
  <c r="AD7" i="8"/>
  <c r="F86" i="121" l="1"/>
  <c r="F60" i="121"/>
  <c r="F90" i="121"/>
  <c r="F52" i="121"/>
  <c r="F30" i="121"/>
  <c r="F66" i="121"/>
  <c r="F119" i="122"/>
  <c r="F112" i="122"/>
  <c r="F118" i="122" s="1"/>
  <c r="Q20" i="122"/>
  <c r="AC19" i="122"/>
  <c r="Q8" i="121"/>
  <c r="P34" i="121"/>
  <c r="F34" i="121" s="1"/>
  <c r="Q70" i="121"/>
  <c r="F111" i="121"/>
  <c r="F117" i="121" s="1"/>
  <c r="P119" i="121"/>
  <c r="Q92" i="122"/>
  <c r="AC91" i="122"/>
  <c r="F98" i="122"/>
  <c r="P22" i="121"/>
  <c r="P40" i="121"/>
  <c r="F40" i="121" s="1"/>
  <c r="P58" i="121"/>
  <c r="F58" i="121" s="1"/>
  <c r="AC69" i="121"/>
  <c r="P112" i="121"/>
  <c r="P118" i="121" s="1"/>
  <c r="F114" i="121"/>
  <c r="F120" i="121" s="1"/>
  <c r="I120" i="121"/>
  <c r="L8" i="121"/>
  <c r="P10" i="121"/>
  <c r="F10" i="121" s="1"/>
  <c r="P16" i="121"/>
  <c r="F16" i="121" s="1"/>
  <c r="AC21" i="121"/>
  <c r="Q22" i="121"/>
  <c r="G26" i="121"/>
  <c r="F26" i="121" s="1"/>
  <c r="AC27" i="121"/>
  <c r="AC33" i="121"/>
  <c r="AC39" i="121"/>
  <c r="AC45" i="121"/>
  <c r="Q46" i="121"/>
  <c r="F46" i="121" s="1"/>
  <c r="AC51" i="121"/>
  <c r="AC57" i="121"/>
  <c r="AC63" i="121"/>
  <c r="L70" i="121"/>
  <c r="P72" i="121"/>
  <c r="F72" i="121" s="1"/>
  <c r="P78" i="121"/>
  <c r="F78" i="121" s="1"/>
  <c r="P84" i="121"/>
  <c r="F84" i="121" s="1"/>
  <c r="P90" i="121"/>
  <c r="AC95" i="121"/>
  <c r="Q96" i="121"/>
  <c r="Q112" i="121"/>
  <c r="Q118" i="121" s="1"/>
  <c r="F7" i="122"/>
  <c r="L116" i="122"/>
  <c r="M8" i="122"/>
  <c r="L8" i="122"/>
  <c r="P14" i="122"/>
  <c r="F14" i="122" s="1"/>
  <c r="F36" i="122"/>
  <c r="K120" i="122"/>
  <c r="Q120" i="122"/>
  <c r="Q86" i="122"/>
  <c r="AC85" i="122"/>
  <c r="G92" i="122"/>
  <c r="L112" i="122"/>
  <c r="L118" i="122" s="1"/>
  <c r="AC7" i="121"/>
  <c r="M119" i="121"/>
  <c r="M112" i="121"/>
  <c r="M118" i="121" s="1"/>
  <c r="P52" i="121"/>
  <c r="P64" i="121"/>
  <c r="F64" i="121" s="1"/>
  <c r="P96" i="121"/>
  <c r="F96" i="121" s="1"/>
  <c r="Q100" i="121"/>
  <c r="AC99" i="121"/>
  <c r="G8" i="121"/>
  <c r="M8" i="121"/>
  <c r="AC9" i="121"/>
  <c r="G14" i="121"/>
  <c r="F14" i="121" s="1"/>
  <c r="AC15" i="121"/>
  <c r="Q16" i="121"/>
  <c r="I119" i="121"/>
  <c r="I112" i="121"/>
  <c r="I118" i="121" s="1"/>
  <c r="O119" i="121"/>
  <c r="O112" i="121"/>
  <c r="O118" i="121" s="1"/>
  <c r="H20" i="121"/>
  <c r="G70" i="121"/>
  <c r="M70" i="121"/>
  <c r="AC71" i="121"/>
  <c r="G76" i="121"/>
  <c r="F76" i="121" s="1"/>
  <c r="AC77" i="121"/>
  <c r="Q78" i="121"/>
  <c r="G82" i="121"/>
  <c r="F82" i="121" s="1"/>
  <c r="AC83" i="121"/>
  <c r="Q84" i="121"/>
  <c r="G88" i="121"/>
  <c r="F88" i="121" s="1"/>
  <c r="AC89" i="121"/>
  <c r="Q90" i="121"/>
  <c r="G94" i="121"/>
  <c r="G100" i="121"/>
  <c r="H112" i="121"/>
  <c r="H118" i="121" s="1"/>
  <c r="F111" i="122"/>
  <c r="F117" i="122" s="1"/>
  <c r="Q14" i="122"/>
  <c r="J119" i="122"/>
  <c r="J20" i="122"/>
  <c r="J112" i="122"/>
  <c r="J118" i="122" s="1"/>
  <c r="P20" i="122"/>
  <c r="P119" i="122"/>
  <c r="P112" i="122"/>
  <c r="P118" i="122" s="1"/>
  <c r="L20" i="122"/>
  <c r="P28" i="122"/>
  <c r="G40" i="122"/>
  <c r="F40" i="122" s="1"/>
  <c r="Q46" i="122"/>
  <c r="AC45" i="122"/>
  <c r="P70" i="122"/>
  <c r="G70" i="122"/>
  <c r="F70" i="122" s="1"/>
  <c r="L120" i="122"/>
  <c r="M70" i="122"/>
  <c r="L70" i="122"/>
  <c r="AC69" i="122"/>
  <c r="F114" i="122"/>
  <c r="F120" i="122" s="1"/>
  <c r="Q80" i="122"/>
  <c r="F80" i="122" s="1"/>
  <c r="AC79" i="122"/>
  <c r="G86" i="122"/>
  <c r="F86" i="122" s="1"/>
  <c r="I116" i="122"/>
  <c r="G119" i="121"/>
  <c r="G112" i="121"/>
  <c r="G118" i="121" s="1"/>
  <c r="P12" i="121"/>
  <c r="F12" i="121" s="1"/>
  <c r="P86" i="121"/>
  <c r="J112" i="121"/>
  <c r="J118" i="121" s="1"/>
  <c r="J119" i="121"/>
  <c r="O120" i="121"/>
  <c r="Q12" i="122"/>
  <c r="AC11" i="122"/>
  <c r="F42" i="122"/>
  <c r="F46" i="122"/>
  <c r="F48" i="122"/>
  <c r="F52" i="122"/>
  <c r="F58" i="122"/>
  <c r="F64" i="122"/>
  <c r="Q74" i="122"/>
  <c r="AC73" i="122"/>
  <c r="P18" i="121"/>
  <c r="F18" i="121" s="1"/>
  <c r="G22" i="121"/>
  <c r="P74" i="121"/>
  <c r="F74" i="121" s="1"/>
  <c r="P80" i="121"/>
  <c r="F80" i="121" s="1"/>
  <c r="P92" i="121"/>
  <c r="F92" i="121" s="1"/>
  <c r="I8" i="121"/>
  <c r="O8" i="121"/>
  <c r="AC11" i="121"/>
  <c r="AC17" i="121"/>
  <c r="AC73" i="121"/>
  <c r="AC79" i="121"/>
  <c r="AC85" i="121"/>
  <c r="AC91" i="121"/>
  <c r="K112" i="121"/>
  <c r="K118" i="121" s="1"/>
  <c r="K8" i="122"/>
  <c r="AC13" i="122"/>
  <c r="Q18" i="122"/>
  <c r="F18" i="122" s="1"/>
  <c r="AC17" i="122"/>
  <c r="F54" i="122"/>
  <c r="F60" i="122"/>
  <c r="F66" i="122"/>
  <c r="G74" i="122"/>
  <c r="P92" i="122"/>
  <c r="P8" i="121"/>
  <c r="F19" i="121"/>
  <c r="L119" i="121"/>
  <c r="L112" i="121"/>
  <c r="L118" i="121" s="1"/>
  <c r="P94" i="121"/>
  <c r="P100" i="121"/>
  <c r="G12" i="122"/>
  <c r="G112" i="122"/>
  <c r="G118" i="122" s="1"/>
  <c r="G119" i="122"/>
  <c r="G20" i="122"/>
  <c r="M112" i="122"/>
  <c r="M118" i="122" s="1"/>
  <c r="M119" i="122"/>
  <c r="M20" i="122"/>
  <c r="F113" i="122"/>
  <c r="Q22" i="122"/>
  <c r="F22" i="122" s="1"/>
  <c r="AC21" i="122"/>
  <c r="F28" i="122"/>
  <c r="I70" i="122"/>
  <c r="I120" i="122"/>
  <c r="O70" i="122"/>
  <c r="O120" i="122"/>
  <c r="Q98" i="122"/>
  <c r="AC97" i="122"/>
  <c r="L8" i="123"/>
  <c r="L116" i="123"/>
  <c r="AC7" i="123"/>
  <c r="I112" i="123"/>
  <c r="I118" i="123" s="1"/>
  <c r="I119" i="123"/>
  <c r="I20" i="123"/>
  <c r="O119" i="123"/>
  <c r="O20" i="123"/>
  <c r="AC33" i="123"/>
  <c r="G34" i="123"/>
  <c r="F34" i="123" s="1"/>
  <c r="F76" i="123"/>
  <c r="Q88" i="123"/>
  <c r="AC87" i="123"/>
  <c r="Q100" i="123"/>
  <c r="AC99" i="123"/>
  <c r="F114" i="123"/>
  <c r="F119" i="124"/>
  <c r="G20" i="124"/>
  <c r="Q20" i="124"/>
  <c r="P20" i="124"/>
  <c r="F112" i="124"/>
  <c r="F118" i="124" s="1"/>
  <c r="L119" i="124"/>
  <c r="M20" i="124"/>
  <c r="L20" i="124"/>
  <c r="L112" i="124"/>
  <c r="L118" i="124" s="1"/>
  <c r="AC19" i="124"/>
  <c r="P98" i="121"/>
  <c r="F98" i="121" s="1"/>
  <c r="P10" i="122"/>
  <c r="F10" i="122" s="1"/>
  <c r="G26" i="122"/>
  <c r="F26" i="122" s="1"/>
  <c r="G56" i="122"/>
  <c r="F56" i="122" s="1"/>
  <c r="G62" i="122"/>
  <c r="F62" i="122" s="1"/>
  <c r="G68" i="122"/>
  <c r="F68" i="122" s="1"/>
  <c r="P72" i="122"/>
  <c r="F72" i="122" s="1"/>
  <c r="G8" i="123"/>
  <c r="P8" i="123"/>
  <c r="L20" i="123"/>
  <c r="P24" i="123"/>
  <c r="G36" i="123"/>
  <c r="H120" i="123"/>
  <c r="H70" i="123"/>
  <c r="G88" i="123"/>
  <c r="G100" i="123"/>
  <c r="L112" i="123"/>
  <c r="L118" i="123" s="1"/>
  <c r="K120" i="123"/>
  <c r="AC97" i="121"/>
  <c r="Q98" i="121"/>
  <c r="H20" i="122"/>
  <c r="N20" i="122"/>
  <c r="G76" i="122"/>
  <c r="F76" i="122" s="1"/>
  <c r="G82" i="122"/>
  <c r="F82" i="122" s="1"/>
  <c r="G88" i="122"/>
  <c r="F88" i="122" s="1"/>
  <c r="G94" i="122"/>
  <c r="F94" i="122" s="1"/>
  <c r="G100" i="122"/>
  <c r="F100" i="122" s="1"/>
  <c r="Q112" i="122"/>
  <c r="Q118" i="122" s="1"/>
  <c r="H8" i="123"/>
  <c r="Q8" i="123"/>
  <c r="P14" i="123"/>
  <c r="F14" i="123" s="1"/>
  <c r="P30" i="123"/>
  <c r="AC39" i="123"/>
  <c r="G40" i="123"/>
  <c r="F40" i="123" s="1"/>
  <c r="P66" i="123"/>
  <c r="O112" i="123"/>
  <c r="O118" i="123" s="1"/>
  <c r="N120" i="123"/>
  <c r="P116" i="124"/>
  <c r="F111" i="124"/>
  <c r="F117" i="124" s="1"/>
  <c r="Q10" i="124"/>
  <c r="F10" i="124" s="1"/>
  <c r="AC9" i="124"/>
  <c r="F86" i="124"/>
  <c r="I116" i="123"/>
  <c r="I8" i="123"/>
  <c r="O8" i="123"/>
  <c r="O116" i="123"/>
  <c r="Q12" i="123"/>
  <c r="AC11" i="123"/>
  <c r="Q14" i="123"/>
  <c r="F112" i="123"/>
  <c r="F118" i="123" s="1"/>
  <c r="AC19" i="123"/>
  <c r="Q20" i="123"/>
  <c r="F42" i="123"/>
  <c r="Q46" i="123"/>
  <c r="AC45" i="123"/>
  <c r="G46" i="123"/>
  <c r="F46" i="123" s="1"/>
  <c r="F48" i="123"/>
  <c r="Q82" i="123"/>
  <c r="AC81" i="123"/>
  <c r="Q94" i="123"/>
  <c r="AC93" i="123"/>
  <c r="J120" i="122"/>
  <c r="P120" i="122"/>
  <c r="K8" i="123"/>
  <c r="AC13" i="123"/>
  <c r="Q18" i="123"/>
  <c r="AC17" i="123"/>
  <c r="P18" i="123"/>
  <c r="F18" i="123" s="1"/>
  <c r="G20" i="123"/>
  <c r="G112" i="123"/>
  <c r="G118" i="123" s="1"/>
  <c r="M119" i="123"/>
  <c r="M20" i="123"/>
  <c r="M112" i="123"/>
  <c r="M118" i="123" s="1"/>
  <c r="Q22" i="123"/>
  <c r="AC21" i="123"/>
  <c r="F113" i="123"/>
  <c r="F119" i="123" s="1"/>
  <c r="G22" i="123"/>
  <c r="G24" i="123"/>
  <c r="F24" i="123" s="1"/>
  <c r="AC27" i="123"/>
  <c r="G28" i="123"/>
  <c r="F28" i="123" s="1"/>
  <c r="P34" i="123"/>
  <c r="P36" i="123"/>
  <c r="AC51" i="123"/>
  <c r="G52" i="123"/>
  <c r="F52" i="123" s="1"/>
  <c r="Q54" i="123"/>
  <c r="AC53" i="123"/>
  <c r="AC57" i="123"/>
  <c r="G58" i="123"/>
  <c r="F58" i="123" s="1"/>
  <c r="Q60" i="123"/>
  <c r="F60" i="123" s="1"/>
  <c r="AC59" i="123"/>
  <c r="AC63" i="123"/>
  <c r="G64" i="123"/>
  <c r="F64" i="123" s="1"/>
  <c r="G82" i="123"/>
  <c r="P88" i="123"/>
  <c r="G94" i="123"/>
  <c r="F94" i="123" s="1"/>
  <c r="P100" i="123"/>
  <c r="F16" i="124"/>
  <c r="F74" i="124"/>
  <c r="M8" i="123"/>
  <c r="G12" i="123"/>
  <c r="H119" i="123"/>
  <c r="F30" i="123"/>
  <c r="F54" i="123"/>
  <c r="F66" i="123"/>
  <c r="F120" i="123"/>
  <c r="L70" i="123"/>
  <c r="L120" i="123"/>
  <c r="AC69" i="123"/>
  <c r="Q70" i="123"/>
  <c r="F70" i="123" s="1"/>
  <c r="F7" i="124"/>
  <c r="G8" i="124" s="1"/>
  <c r="G116" i="124"/>
  <c r="M8" i="124"/>
  <c r="M116" i="124"/>
  <c r="G26" i="124"/>
  <c r="AC25" i="124"/>
  <c r="Q26" i="124"/>
  <c r="P26" i="124"/>
  <c r="Q14" i="124"/>
  <c r="AC13" i="124"/>
  <c r="P16" i="124"/>
  <c r="I119" i="124"/>
  <c r="I112" i="124"/>
  <c r="I118" i="124" s="1"/>
  <c r="O119" i="124"/>
  <c r="O112" i="124"/>
  <c r="O118" i="124" s="1"/>
  <c r="F32" i="124"/>
  <c r="Q82" i="124"/>
  <c r="AC81" i="124"/>
  <c r="Q86" i="124"/>
  <c r="I116" i="125"/>
  <c r="I8" i="125"/>
  <c r="O116" i="125"/>
  <c r="O8" i="125"/>
  <c r="G62" i="125"/>
  <c r="F62" i="125" s="1"/>
  <c r="P62" i="125"/>
  <c r="AC61" i="125"/>
  <c r="I120" i="123"/>
  <c r="O120" i="123"/>
  <c r="P74" i="123"/>
  <c r="F74" i="123" s="1"/>
  <c r="P80" i="123"/>
  <c r="F80" i="123" s="1"/>
  <c r="P86" i="123"/>
  <c r="F86" i="123" s="1"/>
  <c r="P92" i="123"/>
  <c r="F92" i="123" s="1"/>
  <c r="P98" i="123"/>
  <c r="F98" i="123" s="1"/>
  <c r="H8" i="124"/>
  <c r="AC15" i="124"/>
  <c r="J119" i="124"/>
  <c r="J112" i="124"/>
  <c r="J118" i="124" s="1"/>
  <c r="P119" i="124"/>
  <c r="P112" i="124"/>
  <c r="P118" i="124" s="1"/>
  <c r="P24" i="124"/>
  <c r="F24" i="124" s="1"/>
  <c r="G30" i="124"/>
  <c r="AC31" i="124"/>
  <c r="P36" i="124"/>
  <c r="F36" i="124" s="1"/>
  <c r="F56" i="124"/>
  <c r="G120" i="124"/>
  <c r="M120" i="124"/>
  <c r="O70" i="124"/>
  <c r="G82" i="124"/>
  <c r="AC85" i="124"/>
  <c r="Q88" i="124"/>
  <c r="AC87" i="124"/>
  <c r="Q92" i="124"/>
  <c r="F92" i="124" s="1"/>
  <c r="F113" i="124"/>
  <c r="F42" i="125"/>
  <c r="F14" i="126"/>
  <c r="AC29" i="126"/>
  <c r="G30" i="126"/>
  <c r="F30" i="126" s="1"/>
  <c r="P30" i="126"/>
  <c r="Q62" i="126"/>
  <c r="AC61" i="126"/>
  <c r="P62" i="126"/>
  <c r="G62" i="126"/>
  <c r="G10" i="123"/>
  <c r="G16" i="123"/>
  <c r="F16" i="123" s="1"/>
  <c r="K119" i="123"/>
  <c r="K112" i="123"/>
  <c r="K118" i="123" s="1"/>
  <c r="Q119" i="123"/>
  <c r="Q112" i="123"/>
  <c r="Q118" i="123" s="1"/>
  <c r="J20" i="123"/>
  <c r="P20" i="123"/>
  <c r="I70" i="123"/>
  <c r="O70" i="123"/>
  <c r="G72" i="123"/>
  <c r="F72" i="123" s="1"/>
  <c r="AC73" i="123"/>
  <c r="G78" i="123"/>
  <c r="F78" i="123" s="1"/>
  <c r="AC79" i="123"/>
  <c r="G84" i="123"/>
  <c r="F84" i="123" s="1"/>
  <c r="AC85" i="123"/>
  <c r="G90" i="123"/>
  <c r="F90" i="123" s="1"/>
  <c r="AC91" i="123"/>
  <c r="G96" i="123"/>
  <c r="F96" i="123" s="1"/>
  <c r="AC97" i="123"/>
  <c r="P119" i="123"/>
  <c r="I8" i="124"/>
  <c r="G14" i="124"/>
  <c r="F14" i="124" s="1"/>
  <c r="Q18" i="124"/>
  <c r="F18" i="124" s="1"/>
  <c r="AC43" i="124"/>
  <c r="P50" i="124"/>
  <c r="F50" i="124" s="1"/>
  <c r="G54" i="124"/>
  <c r="F54" i="124" s="1"/>
  <c r="AC55" i="124"/>
  <c r="P62" i="124"/>
  <c r="F62" i="124" s="1"/>
  <c r="G66" i="124"/>
  <c r="F66" i="124" s="1"/>
  <c r="AC67" i="124"/>
  <c r="H120" i="124"/>
  <c r="I70" i="124"/>
  <c r="G88" i="124"/>
  <c r="F88" i="124" s="1"/>
  <c r="AC91" i="124"/>
  <c r="Q94" i="124"/>
  <c r="F94" i="124" s="1"/>
  <c r="AC93" i="124"/>
  <c r="Q98" i="124"/>
  <c r="F98" i="124" s="1"/>
  <c r="G18" i="125"/>
  <c r="Q18" i="125"/>
  <c r="AC17" i="125"/>
  <c r="AC69" i="125"/>
  <c r="Q70" i="125"/>
  <c r="J116" i="126"/>
  <c r="J8" i="126"/>
  <c r="P116" i="126"/>
  <c r="Q100" i="124"/>
  <c r="AC99" i="124"/>
  <c r="F116" i="125"/>
  <c r="G8" i="125"/>
  <c r="P8" i="125"/>
  <c r="M8" i="125"/>
  <c r="L8" i="125"/>
  <c r="L116" i="125"/>
  <c r="AC7" i="125"/>
  <c r="Q12" i="125"/>
  <c r="AC11" i="125"/>
  <c r="J119" i="125"/>
  <c r="J112" i="125"/>
  <c r="J118" i="125" s="1"/>
  <c r="K20" i="125"/>
  <c r="J20" i="125"/>
  <c r="P119" i="125"/>
  <c r="P112" i="125"/>
  <c r="P118" i="125" s="1"/>
  <c r="K119" i="126"/>
  <c r="K112" i="126"/>
  <c r="K118" i="126" s="1"/>
  <c r="K20" i="126"/>
  <c r="Q119" i="126"/>
  <c r="Q112" i="126"/>
  <c r="Q118" i="126" s="1"/>
  <c r="G34" i="126"/>
  <c r="P34" i="126"/>
  <c r="AC33" i="126"/>
  <c r="K8" i="124"/>
  <c r="P30" i="124"/>
  <c r="Q74" i="124"/>
  <c r="P82" i="124"/>
  <c r="G100" i="124"/>
  <c r="Q116" i="124"/>
  <c r="G12" i="125"/>
  <c r="P10" i="123"/>
  <c r="Q12" i="124"/>
  <c r="F12" i="124" s="1"/>
  <c r="P14" i="124"/>
  <c r="I20" i="124"/>
  <c r="Q32" i="124"/>
  <c r="F38" i="124"/>
  <c r="P44" i="124"/>
  <c r="F44" i="124" s="1"/>
  <c r="AC49" i="124"/>
  <c r="P56" i="124"/>
  <c r="AC61" i="124"/>
  <c r="P68" i="124"/>
  <c r="F68" i="124" s="1"/>
  <c r="K70" i="124"/>
  <c r="Q70" i="124"/>
  <c r="AC73" i="124"/>
  <c r="Q76" i="124"/>
  <c r="F76" i="124" s="1"/>
  <c r="AC75" i="124"/>
  <c r="Q80" i="124"/>
  <c r="F80" i="124" s="1"/>
  <c r="P86" i="124"/>
  <c r="P88" i="124"/>
  <c r="P18" i="125"/>
  <c r="F52" i="125"/>
  <c r="F64" i="125"/>
  <c r="Q32" i="126"/>
  <c r="AC31" i="126"/>
  <c r="P32" i="126"/>
  <c r="F32" i="126" s="1"/>
  <c r="F69" i="124"/>
  <c r="G16" i="125"/>
  <c r="F16" i="125" s="1"/>
  <c r="G60" i="125"/>
  <c r="F60" i="125" s="1"/>
  <c r="H120" i="125"/>
  <c r="N120" i="125"/>
  <c r="H70" i="125"/>
  <c r="G86" i="125"/>
  <c r="I112" i="125"/>
  <c r="I118" i="125" s="1"/>
  <c r="G119" i="125"/>
  <c r="K120" i="125"/>
  <c r="L8" i="126"/>
  <c r="G10" i="126"/>
  <c r="F10" i="126" s="1"/>
  <c r="N20" i="126"/>
  <c r="AC35" i="126"/>
  <c r="G36" i="126"/>
  <c r="F36" i="126" s="1"/>
  <c r="Q38" i="126"/>
  <c r="F38" i="126" s="1"/>
  <c r="AC37" i="126"/>
  <c r="P42" i="126"/>
  <c r="F42" i="126" s="1"/>
  <c r="L120" i="126"/>
  <c r="N112" i="126"/>
  <c r="N118" i="126" s="1"/>
  <c r="P72" i="124"/>
  <c r="F72" i="124" s="1"/>
  <c r="F19" i="125"/>
  <c r="G24" i="125"/>
  <c r="F24" i="125" s="1"/>
  <c r="G30" i="125"/>
  <c r="F30" i="125" s="1"/>
  <c r="G36" i="125"/>
  <c r="F36" i="125" s="1"/>
  <c r="G48" i="125"/>
  <c r="F48" i="125" s="1"/>
  <c r="G54" i="125"/>
  <c r="F54" i="125" s="1"/>
  <c r="P58" i="125"/>
  <c r="P70" i="125"/>
  <c r="F70" i="125" s="1"/>
  <c r="G74" i="125"/>
  <c r="F74" i="125" s="1"/>
  <c r="P80" i="125"/>
  <c r="F80" i="125" s="1"/>
  <c r="F88" i="125"/>
  <c r="P98" i="125"/>
  <c r="K112" i="125"/>
  <c r="K118" i="125" s="1"/>
  <c r="F7" i="126"/>
  <c r="M8" i="126"/>
  <c r="F12" i="126"/>
  <c r="G119" i="126"/>
  <c r="G112" i="126"/>
  <c r="G118" i="126" s="1"/>
  <c r="F19" i="126"/>
  <c r="M119" i="126"/>
  <c r="M112" i="126"/>
  <c r="M118" i="126" s="1"/>
  <c r="G20" i="126"/>
  <c r="P44" i="126"/>
  <c r="P52" i="126"/>
  <c r="Q56" i="126"/>
  <c r="F56" i="126" s="1"/>
  <c r="AC55" i="126"/>
  <c r="F58" i="126"/>
  <c r="G70" i="126"/>
  <c r="F80" i="126"/>
  <c r="F98" i="126"/>
  <c r="F113" i="125"/>
  <c r="P22" i="125"/>
  <c r="F22" i="125" s="1"/>
  <c r="P28" i="125"/>
  <c r="F28" i="125" s="1"/>
  <c r="P34" i="125"/>
  <c r="F34" i="125" s="1"/>
  <c r="P46" i="125"/>
  <c r="F46" i="125" s="1"/>
  <c r="P52" i="125"/>
  <c r="F76" i="125"/>
  <c r="Q80" i="125"/>
  <c r="F92" i="125"/>
  <c r="Q98" i="125"/>
  <c r="F98" i="125" s="1"/>
  <c r="F16" i="126"/>
  <c r="H20" i="126"/>
  <c r="F113" i="126"/>
  <c r="G22" i="126"/>
  <c r="F22" i="126" s="1"/>
  <c r="Q22" i="126"/>
  <c r="G68" i="126"/>
  <c r="F68" i="126" s="1"/>
  <c r="AC67" i="126"/>
  <c r="F78" i="126"/>
  <c r="F96" i="126"/>
  <c r="F111" i="125"/>
  <c r="F117" i="125" s="1"/>
  <c r="P10" i="125"/>
  <c r="F10" i="125" s="1"/>
  <c r="H119" i="125"/>
  <c r="H112" i="125"/>
  <c r="H118" i="125" s="1"/>
  <c r="N119" i="125"/>
  <c r="N112" i="125"/>
  <c r="N118" i="125" s="1"/>
  <c r="M20" i="125"/>
  <c r="AC21" i="125"/>
  <c r="Q22" i="125"/>
  <c r="AC45" i="125"/>
  <c r="F114" i="125"/>
  <c r="F120" i="125" s="1"/>
  <c r="AC79" i="125"/>
  <c r="P86" i="125"/>
  <c r="AC97" i="125"/>
  <c r="M112" i="125"/>
  <c r="M118" i="125" s="1"/>
  <c r="P120" i="125"/>
  <c r="H8" i="126"/>
  <c r="H116" i="126"/>
  <c r="N8" i="126"/>
  <c r="N116" i="126"/>
  <c r="I20" i="126"/>
  <c r="I119" i="126"/>
  <c r="I112" i="126"/>
  <c r="I118" i="126" s="1"/>
  <c r="O20" i="126"/>
  <c r="O119" i="126"/>
  <c r="O112" i="126"/>
  <c r="O118" i="126" s="1"/>
  <c r="AC21" i="126"/>
  <c r="AC23" i="126"/>
  <c r="G24" i="126"/>
  <c r="F24" i="126" s="1"/>
  <c r="Q26" i="126"/>
  <c r="F26" i="126" s="1"/>
  <c r="AC25" i="126"/>
  <c r="P28" i="126"/>
  <c r="F28" i="126" s="1"/>
  <c r="Q46" i="126"/>
  <c r="F46" i="126" s="1"/>
  <c r="Q50" i="126"/>
  <c r="F50" i="126" s="1"/>
  <c r="AC49" i="126"/>
  <c r="F52" i="126"/>
  <c r="G58" i="125"/>
  <c r="F58" i="125" s="1"/>
  <c r="L120" i="125"/>
  <c r="L70" i="125"/>
  <c r="M70" i="125"/>
  <c r="I8" i="126"/>
  <c r="Q10" i="126"/>
  <c r="G44" i="126"/>
  <c r="F44" i="126" s="1"/>
  <c r="AC45" i="126"/>
  <c r="AC51" i="126"/>
  <c r="F64" i="126"/>
  <c r="J120" i="126"/>
  <c r="J112" i="126"/>
  <c r="J118" i="126" s="1"/>
  <c r="K70" i="126"/>
  <c r="J70" i="126"/>
  <c r="P120" i="126"/>
  <c r="P112" i="126"/>
  <c r="P118" i="126" s="1"/>
  <c r="P70" i="126"/>
  <c r="P72" i="125"/>
  <c r="F72" i="125" s="1"/>
  <c r="G48" i="126"/>
  <c r="G54" i="126"/>
  <c r="G60" i="126"/>
  <c r="F60" i="126" s="1"/>
  <c r="G66" i="126"/>
  <c r="F66" i="126" s="1"/>
  <c r="H120" i="126"/>
  <c r="N120" i="126"/>
  <c r="P64" i="126"/>
  <c r="F69" i="126"/>
  <c r="L70" i="126"/>
  <c r="P72" i="126"/>
  <c r="F72" i="126" s="1"/>
  <c r="P78" i="126"/>
  <c r="P84" i="126"/>
  <c r="F84" i="126" s="1"/>
  <c r="P90" i="126"/>
  <c r="F90" i="126" s="1"/>
  <c r="P96" i="126"/>
  <c r="P48" i="126"/>
  <c r="P54" i="126"/>
  <c r="P60" i="126"/>
  <c r="P66" i="126"/>
  <c r="AC77" i="126"/>
  <c r="AC83" i="126"/>
  <c r="AC89" i="126"/>
  <c r="AC95" i="126"/>
  <c r="L112" i="126"/>
  <c r="L118" i="126" s="1"/>
  <c r="AC53" i="126"/>
  <c r="AC59" i="126"/>
  <c r="O7" i="55"/>
  <c r="F119" i="126" l="1"/>
  <c r="F112" i="126"/>
  <c r="F118" i="126" s="1"/>
  <c r="AC19" i="126"/>
  <c r="P20" i="126"/>
  <c r="F112" i="125"/>
  <c r="F118" i="125" s="1"/>
  <c r="Q20" i="125"/>
  <c r="AC19" i="125"/>
  <c r="F119" i="125"/>
  <c r="F8" i="125"/>
  <c r="F82" i="124"/>
  <c r="F36" i="123"/>
  <c r="AB6" i="123"/>
  <c r="F119" i="121"/>
  <c r="F112" i="121"/>
  <c r="F118" i="121" s="1"/>
  <c r="Q20" i="121"/>
  <c r="AC19" i="121"/>
  <c r="F92" i="122"/>
  <c r="F116" i="126"/>
  <c r="Q8" i="126"/>
  <c r="AC7" i="126"/>
  <c r="P8" i="126"/>
  <c r="F116" i="122"/>
  <c r="G8" i="122"/>
  <c r="AC7" i="122"/>
  <c r="AB6" i="122" s="1"/>
  <c r="P8" i="122"/>
  <c r="F120" i="126"/>
  <c r="Q70" i="126"/>
  <c r="AC69" i="126"/>
  <c r="F54" i="126"/>
  <c r="AB6" i="125"/>
  <c r="F10" i="123"/>
  <c r="F12" i="122"/>
  <c r="F22" i="121"/>
  <c r="F100" i="121"/>
  <c r="F8" i="121"/>
  <c r="Q8" i="122"/>
  <c r="F48" i="126"/>
  <c r="F12" i="125"/>
  <c r="F34" i="126"/>
  <c r="F62" i="126"/>
  <c r="G20" i="125"/>
  <c r="F20" i="125" s="1"/>
  <c r="F12" i="123"/>
  <c r="F22" i="123"/>
  <c r="F100" i="123"/>
  <c r="F20" i="124"/>
  <c r="F94" i="121"/>
  <c r="F70" i="121"/>
  <c r="G8" i="126"/>
  <c r="F8" i="126" s="1"/>
  <c r="F70" i="126"/>
  <c r="F30" i="124"/>
  <c r="P8" i="124"/>
  <c r="F8" i="124" s="1"/>
  <c r="AB6" i="121"/>
  <c r="F20" i="126"/>
  <c r="F116" i="124"/>
  <c r="AC7" i="124"/>
  <c r="F88" i="123"/>
  <c r="F86" i="125"/>
  <c r="AC69" i="124"/>
  <c r="F120" i="124"/>
  <c r="G70" i="124"/>
  <c r="F70" i="124" s="1"/>
  <c r="F100" i="124"/>
  <c r="Q8" i="124"/>
  <c r="Q20" i="126"/>
  <c r="P20" i="125"/>
  <c r="F18" i="125"/>
  <c r="P70" i="124"/>
  <c r="F26" i="124"/>
  <c r="F82" i="123"/>
  <c r="F20" i="123"/>
  <c r="F8" i="123"/>
  <c r="F20" i="122"/>
  <c r="F74" i="122"/>
  <c r="G20" i="121"/>
  <c r="F20" i="121" s="1"/>
  <c r="P20" i="121"/>
  <c r="G19" i="60"/>
  <c r="H19" i="60"/>
  <c r="I19" i="60"/>
  <c r="K19" i="60"/>
  <c r="J19" i="60" s="1"/>
  <c r="L19" i="60"/>
  <c r="N19" i="60"/>
  <c r="O19" i="60"/>
  <c r="P19" i="60"/>
  <c r="Q19" i="60"/>
  <c r="G69" i="60"/>
  <c r="H69" i="60"/>
  <c r="I69" i="60"/>
  <c r="K69" i="60"/>
  <c r="L69" i="60"/>
  <c r="N69" i="60"/>
  <c r="O69" i="60"/>
  <c r="P69" i="60"/>
  <c r="Q69" i="60"/>
  <c r="AB6" i="126" l="1"/>
  <c r="F8" i="122"/>
  <c r="AB6" i="124"/>
  <c r="M69" i="60"/>
  <c r="J69" i="60"/>
  <c r="M19" i="60"/>
  <c r="M100" i="59" l="1"/>
  <c r="L100" i="59"/>
  <c r="K100" i="59"/>
  <c r="J100" i="59"/>
  <c r="I100" i="59"/>
  <c r="H100" i="59"/>
  <c r="G100" i="59"/>
  <c r="M98" i="59"/>
  <c r="L98" i="59"/>
  <c r="K98" i="59"/>
  <c r="J98" i="59"/>
  <c r="I98" i="59"/>
  <c r="H98" i="59"/>
  <c r="G98" i="59"/>
  <c r="M96" i="59"/>
  <c r="L96" i="59"/>
  <c r="K96" i="59"/>
  <c r="J96" i="59"/>
  <c r="I96" i="59"/>
  <c r="H96" i="59"/>
  <c r="G96" i="59"/>
  <c r="M94" i="59"/>
  <c r="L94" i="59"/>
  <c r="K94" i="59"/>
  <c r="J94" i="59"/>
  <c r="I94" i="59"/>
  <c r="H94" i="59"/>
  <c r="G94" i="59"/>
  <c r="M92" i="59"/>
  <c r="L92" i="59"/>
  <c r="K92" i="59"/>
  <c r="J92" i="59"/>
  <c r="I92" i="59"/>
  <c r="H92" i="59"/>
  <c r="G92" i="59"/>
  <c r="M90" i="59"/>
  <c r="L90" i="59"/>
  <c r="K90" i="59"/>
  <c r="J90" i="59"/>
  <c r="I90" i="59"/>
  <c r="H90" i="59"/>
  <c r="G90" i="59"/>
  <c r="M88" i="59"/>
  <c r="L88" i="59"/>
  <c r="K88" i="59"/>
  <c r="J88" i="59"/>
  <c r="I88" i="59"/>
  <c r="H88" i="59"/>
  <c r="G88" i="59"/>
  <c r="M86" i="59"/>
  <c r="L86" i="59"/>
  <c r="K86" i="59"/>
  <c r="J86" i="59"/>
  <c r="I86" i="59"/>
  <c r="H86" i="59"/>
  <c r="G86" i="59"/>
  <c r="M84" i="59"/>
  <c r="L84" i="59"/>
  <c r="K84" i="59"/>
  <c r="J84" i="59"/>
  <c r="I84" i="59"/>
  <c r="H84" i="59"/>
  <c r="G84" i="59"/>
  <c r="M82" i="59"/>
  <c r="L82" i="59"/>
  <c r="K82" i="59"/>
  <c r="J82" i="59"/>
  <c r="I82" i="59"/>
  <c r="H82" i="59"/>
  <c r="G82" i="59"/>
  <c r="M80" i="59"/>
  <c r="L80" i="59"/>
  <c r="K80" i="59"/>
  <c r="J80" i="59"/>
  <c r="I80" i="59"/>
  <c r="H80" i="59"/>
  <c r="G80" i="59"/>
  <c r="M78" i="59"/>
  <c r="L78" i="59"/>
  <c r="K78" i="59"/>
  <c r="J78" i="59"/>
  <c r="I78" i="59"/>
  <c r="H78" i="59"/>
  <c r="G78" i="59"/>
  <c r="M76" i="59"/>
  <c r="L76" i="59"/>
  <c r="K76" i="59"/>
  <c r="J76" i="59"/>
  <c r="I76" i="59"/>
  <c r="H76" i="59"/>
  <c r="G76" i="59"/>
  <c r="M74" i="59"/>
  <c r="L74" i="59"/>
  <c r="K74" i="59"/>
  <c r="J74" i="59"/>
  <c r="I74" i="59"/>
  <c r="H74" i="59"/>
  <c r="G74" i="59"/>
  <c r="M72" i="59"/>
  <c r="L72" i="59"/>
  <c r="K72" i="59"/>
  <c r="J72" i="59"/>
  <c r="I72" i="59"/>
  <c r="H72" i="59"/>
  <c r="G72" i="59"/>
  <c r="M69" i="59"/>
  <c r="L69" i="59"/>
  <c r="K69" i="59"/>
  <c r="J69" i="59"/>
  <c r="I69" i="59"/>
  <c r="H69" i="59"/>
  <c r="M68" i="59"/>
  <c r="L68" i="59"/>
  <c r="K68" i="59"/>
  <c r="J68" i="59"/>
  <c r="I68" i="59"/>
  <c r="H68" i="59"/>
  <c r="G68" i="59"/>
  <c r="M66" i="59"/>
  <c r="L66" i="59"/>
  <c r="K66" i="59"/>
  <c r="J66" i="59"/>
  <c r="I66" i="59"/>
  <c r="H66" i="59"/>
  <c r="G66" i="59"/>
  <c r="M64" i="59"/>
  <c r="L64" i="59"/>
  <c r="K64" i="59"/>
  <c r="J64" i="59"/>
  <c r="I64" i="59"/>
  <c r="H64" i="59"/>
  <c r="G64" i="59"/>
  <c r="M62" i="59"/>
  <c r="L62" i="59"/>
  <c r="K62" i="59"/>
  <c r="J62" i="59"/>
  <c r="I62" i="59"/>
  <c r="H62" i="59"/>
  <c r="G62" i="59"/>
  <c r="M60" i="59"/>
  <c r="L60" i="59"/>
  <c r="K60" i="59"/>
  <c r="J60" i="59"/>
  <c r="I60" i="59"/>
  <c r="H60" i="59"/>
  <c r="G60" i="59"/>
  <c r="M58" i="59"/>
  <c r="L58" i="59"/>
  <c r="K58" i="59"/>
  <c r="J58" i="59"/>
  <c r="I58" i="59"/>
  <c r="H58" i="59"/>
  <c r="G58" i="59"/>
  <c r="M56" i="59"/>
  <c r="L56" i="59"/>
  <c r="K56" i="59"/>
  <c r="J56" i="59"/>
  <c r="I56" i="59"/>
  <c r="H56" i="59"/>
  <c r="G56" i="59"/>
  <c r="M54" i="59"/>
  <c r="L54" i="59"/>
  <c r="K54" i="59"/>
  <c r="J54" i="59"/>
  <c r="I54" i="59"/>
  <c r="H54" i="59"/>
  <c r="G54" i="59"/>
  <c r="M52" i="59"/>
  <c r="L52" i="59"/>
  <c r="K52" i="59"/>
  <c r="J52" i="59"/>
  <c r="I52" i="59"/>
  <c r="H52" i="59"/>
  <c r="G52" i="59"/>
  <c r="M50" i="59"/>
  <c r="L50" i="59"/>
  <c r="K50" i="59"/>
  <c r="J50" i="59"/>
  <c r="I50" i="59"/>
  <c r="H50" i="59"/>
  <c r="G50" i="59"/>
  <c r="M48" i="59"/>
  <c r="L48" i="59"/>
  <c r="K48" i="59"/>
  <c r="J48" i="59"/>
  <c r="I48" i="59"/>
  <c r="H48" i="59"/>
  <c r="G48" i="59"/>
  <c r="M46" i="59"/>
  <c r="L46" i="59"/>
  <c r="K46" i="59"/>
  <c r="J46" i="59"/>
  <c r="I46" i="59"/>
  <c r="H46" i="59"/>
  <c r="G46" i="59"/>
  <c r="M44" i="59"/>
  <c r="L44" i="59"/>
  <c r="K44" i="59"/>
  <c r="J44" i="59"/>
  <c r="I44" i="59"/>
  <c r="H44" i="59"/>
  <c r="G44" i="59"/>
  <c r="M42" i="59"/>
  <c r="L42" i="59"/>
  <c r="K42" i="59"/>
  <c r="J42" i="59"/>
  <c r="I42" i="59"/>
  <c r="H42" i="59"/>
  <c r="G42" i="59"/>
  <c r="M40" i="59"/>
  <c r="L40" i="59"/>
  <c r="K40" i="59"/>
  <c r="J40" i="59"/>
  <c r="I40" i="59"/>
  <c r="H40" i="59"/>
  <c r="G40" i="59"/>
  <c r="M38" i="59"/>
  <c r="L38" i="59"/>
  <c r="K38" i="59"/>
  <c r="J38" i="59"/>
  <c r="I38" i="59"/>
  <c r="H38" i="59"/>
  <c r="G38" i="59"/>
  <c r="M36" i="59"/>
  <c r="L36" i="59"/>
  <c r="K36" i="59"/>
  <c r="J36" i="59"/>
  <c r="I36" i="59"/>
  <c r="H36" i="59"/>
  <c r="G36" i="59"/>
  <c r="M34" i="59"/>
  <c r="L34" i="59"/>
  <c r="K34" i="59"/>
  <c r="J34" i="59"/>
  <c r="I34" i="59"/>
  <c r="H34" i="59"/>
  <c r="G34" i="59"/>
  <c r="M32" i="59"/>
  <c r="L32" i="59"/>
  <c r="K32" i="59"/>
  <c r="J32" i="59"/>
  <c r="I32" i="59"/>
  <c r="H32" i="59"/>
  <c r="G32" i="59"/>
  <c r="M30" i="59"/>
  <c r="L30" i="59"/>
  <c r="K30" i="59"/>
  <c r="J30" i="59"/>
  <c r="I30" i="59"/>
  <c r="H30" i="59"/>
  <c r="G30" i="59"/>
  <c r="M28" i="59"/>
  <c r="L28" i="59"/>
  <c r="K28" i="59"/>
  <c r="J28" i="59"/>
  <c r="I28" i="59"/>
  <c r="H28" i="59"/>
  <c r="G28" i="59"/>
  <c r="M26" i="59"/>
  <c r="L26" i="59"/>
  <c r="K26" i="59"/>
  <c r="J26" i="59"/>
  <c r="I26" i="59"/>
  <c r="H26" i="59"/>
  <c r="G26" i="59"/>
  <c r="M24" i="59"/>
  <c r="L24" i="59"/>
  <c r="K24" i="59"/>
  <c r="J24" i="59"/>
  <c r="I24" i="59"/>
  <c r="H24" i="59"/>
  <c r="G24" i="59"/>
  <c r="M22" i="59"/>
  <c r="L22" i="59"/>
  <c r="K22" i="59"/>
  <c r="J22" i="59"/>
  <c r="I22" i="59"/>
  <c r="H22" i="59"/>
  <c r="M19" i="59"/>
  <c r="F19" i="59" s="1"/>
  <c r="L19" i="59"/>
  <c r="K19" i="59"/>
  <c r="J19" i="59"/>
  <c r="I19" i="59"/>
  <c r="H19" i="59"/>
  <c r="G19" i="59"/>
  <c r="M18" i="59"/>
  <c r="L18" i="59"/>
  <c r="K18" i="59"/>
  <c r="J18" i="59"/>
  <c r="I18" i="59"/>
  <c r="H18" i="59"/>
  <c r="G18" i="59"/>
  <c r="M16" i="59"/>
  <c r="L16" i="59"/>
  <c r="K16" i="59"/>
  <c r="J16" i="59"/>
  <c r="I16" i="59"/>
  <c r="H16" i="59"/>
  <c r="G16" i="59"/>
  <c r="M14" i="59"/>
  <c r="L14" i="59"/>
  <c r="K14" i="59"/>
  <c r="J14" i="59"/>
  <c r="I14" i="59"/>
  <c r="H14" i="59"/>
  <c r="G14" i="59"/>
  <c r="M12" i="59"/>
  <c r="L12" i="59"/>
  <c r="K12" i="59"/>
  <c r="J12" i="59"/>
  <c r="I12" i="59"/>
  <c r="H12" i="59"/>
  <c r="G12" i="59"/>
  <c r="M10" i="59"/>
  <c r="L10" i="59"/>
  <c r="K10" i="59"/>
  <c r="J10" i="59"/>
  <c r="I10" i="59"/>
  <c r="H10" i="59"/>
  <c r="M8" i="59"/>
  <c r="L8" i="59"/>
  <c r="K8" i="59"/>
  <c r="J8" i="59"/>
  <c r="G10" i="59"/>
  <c r="L7" i="59"/>
  <c r="G7" i="59"/>
  <c r="G69" i="59"/>
  <c r="N19" i="42"/>
  <c r="M19" i="42"/>
  <c r="L19" i="42"/>
  <c r="K19" i="42"/>
  <c r="K20" i="42" s="1"/>
  <c r="J19" i="42"/>
  <c r="I19" i="42"/>
  <c r="H19" i="42"/>
  <c r="G19" i="42"/>
  <c r="G20" i="42" s="1"/>
  <c r="N69" i="42"/>
  <c r="M69" i="42"/>
  <c r="L69" i="42"/>
  <c r="L70" i="42" s="1"/>
  <c r="K69" i="42"/>
  <c r="K70" i="42" s="1"/>
  <c r="J69" i="42"/>
  <c r="I69" i="42"/>
  <c r="H69" i="42"/>
  <c r="H70" i="42" s="1"/>
  <c r="G69" i="42"/>
  <c r="F69" i="42"/>
  <c r="F19" i="42"/>
  <c r="F7" i="42"/>
  <c r="G10" i="42"/>
  <c r="G7" i="42"/>
  <c r="G8" i="42" s="1"/>
  <c r="H12" i="42"/>
  <c r="G12" i="42"/>
  <c r="H7" i="42"/>
  <c r="I7" i="42"/>
  <c r="J7" i="42"/>
  <c r="J8" i="42" s="1"/>
  <c r="K7" i="42"/>
  <c r="K8" i="42" s="1"/>
  <c r="L7" i="42"/>
  <c r="L8" i="42" s="1"/>
  <c r="M7" i="42"/>
  <c r="N7" i="42"/>
  <c r="I8" i="42"/>
  <c r="M8" i="42"/>
  <c r="N8" i="42"/>
  <c r="H10" i="42"/>
  <c r="I10" i="42"/>
  <c r="J10" i="42"/>
  <c r="K10" i="42"/>
  <c r="L10" i="42"/>
  <c r="M10" i="42"/>
  <c r="N10" i="42"/>
  <c r="I12" i="42"/>
  <c r="J12" i="42"/>
  <c r="K12" i="42"/>
  <c r="L12" i="42"/>
  <c r="M12" i="42"/>
  <c r="N12" i="42"/>
  <c r="G14" i="42"/>
  <c r="H14" i="42"/>
  <c r="I14" i="42"/>
  <c r="J14" i="42"/>
  <c r="K14" i="42"/>
  <c r="L14" i="42"/>
  <c r="M14" i="42"/>
  <c r="N14" i="42"/>
  <c r="G16" i="42"/>
  <c r="H16" i="42"/>
  <c r="I16" i="42"/>
  <c r="J16" i="42"/>
  <c r="K16" i="42"/>
  <c r="L16" i="42"/>
  <c r="M16" i="42"/>
  <c r="N16" i="42"/>
  <c r="G18" i="42"/>
  <c r="H18" i="42"/>
  <c r="I18" i="42"/>
  <c r="J18" i="42"/>
  <c r="K18" i="42"/>
  <c r="L18" i="42"/>
  <c r="M18" i="42"/>
  <c r="N18" i="42"/>
  <c r="I20" i="42"/>
  <c r="G22" i="42"/>
  <c r="H22" i="42"/>
  <c r="I22" i="42"/>
  <c r="J22" i="42"/>
  <c r="K22" i="42"/>
  <c r="L22" i="42"/>
  <c r="M22" i="42"/>
  <c r="N22" i="42"/>
  <c r="G24" i="42"/>
  <c r="H24" i="42"/>
  <c r="I24" i="42"/>
  <c r="J24" i="42"/>
  <c r="K24" i="42"/>
  <c r="L24" i="42"/>
  <c r="M24" i="42"/>
  <c r="N24" i="42"/>
  <c r="G26" i="42"/>
  <c r="H26" i="42"/>
  <c r="I26" i="42"/>
  <c r="J26" i="42"/>
  <c r="K26" i="42"/>
  <c r="L26" i="42"/>
  <c r="M26" i="42"/>
  <c r="N26" i="42"/>
  <c r="G28" i="42"/>
  <c r="H28" i="42"/>
  <c r="I28" i="42"/>
  <c r="J28" i="42"/>
  <c r="K28" i="42"/>
  <c r="L28" i="42"/>
  <c r="M28" i="42"/>
  <c r="N28" i="42"/>
  <c r="G30" i="42"/>
  <c r="H30" i="42"/>
  <c r="I30" i="42"/>
  <c r="J30" i="42"/>
  <c r="K30" i="42"/>
  <c r="L30" i="42"/>
  <c r="M30" i="42"/>
  <c r="N30" i="42"/>
  <c r="G32" i="42"/>
  <c r="H32" i="42"/>
  <c r="I32" i="42"/>
  <c r="J32" i="42"/>
  <c r="K32" i="42"/>
  <c r="L32" i="42"/>
  <c r="M32" i="42"/>
  <c r="N32" i="42"/>
  <c r="G34" i="42"/>
  <c r="H34" i="42"/>
  <c r="I34" i="42"/>
  <c r="J34" i="42"/>
  <c r="K34" i="42"/>
  <c r="L34" i="42"/>
  <c r="M34" i="42"/>
  <c r="N34" i="42"/>
  <c r="G36" i="42"/>
  <c r="H36" i="42"/>
  <c r="I36" i="42"/>
  <c r="J36" i="42"/>
  <c r="K36" i="42"/>
  <c r="L36" i="42"/>
  <c r="M36" i="42"/>
  <c r="N36" i="42"/>
  <c r="G38" i="42"/>
  <c r="H38" i="42"/>
  <c r="I38" i="42"/>
  <c r="J38" i="42"/>
  <c r="K38" i="42"/>
  <c r="L38" i="42"/>
  <c r="M38" i="42"/>
  <c r="N38" i="42"/>
  <c r="G40" i="42"/>
  <c r="H40" i="42"/>
  <c r="I40" i="42"/>
  <c r="J40" i="42"/>
  <c r="K40" i="42"/>
  <c r="L40" i="42"/>
  <c r="M40" i="42"/>
  <c r="N40" i="42"/>
  <c r="G42" i="42"/>
  <c r="H42" i="42"/>
  <c r="I42" i="42"/>
  <c r="J42" i="42"/>
  <c r="K42" i="42"/>
  <c r="L42" i="42"/>
  <c r="M42" i="42"/>
  <c r="N42" i="42"/>
  <c r="G44" i="42"/>
  <c r="H44" i="42"/>
  <c r="I44" i="42"/>
  <c r="J44" i="42"/>
  <c r="K44" i="42"/>
  <c r="L44" i="42"/>
  <c r="M44" i="42"/>
  <c r="N44" i="42"/>
  <c r="G46" i="42"/>
  <c r="H46" i="42"/>
  <c r="I46" i="42"/>
  <c r="J46" i="42"/>
  <c r="K46" i="42"/>
  <c r="L46" i="42"/>
  <c r="M46" i="42"/>
  <c r="N46" i="42"/>
  <c r="G48" i="42"/>
  <c r="H48" i="42"/>
  <c r="I48" i="42"/>
  <c r="J48" i="42"/>
  <c r="K48" i="42"/>
  <c r="L48" i="42"/>
  <c r="M48" i="42"/>
  <c r="N48" i="42"/>
  <c r="G50" i="42"/>
  <c r="H50" i="42"/>
  <c r="I50" i="42"/>
  <c r="J50" i="42"/>
  <c r="K50" i="42"/>
  <c r="L50" i="42"/>
  <c r="M50" i="42"/>
  <c r="N50" i="42"/>
  <c r="G52" i="42"/>
  <c r="H52" i="42"/>
  <c r="I52" i="42"/>
  <c r="J52" i="42"/>
  <c r="K52" i="42"/>
  <c r="L52" i="42"/>
  <c r="M52" i="42"/>
  <c r="N52" i="42"/>
  <c r="G54" i="42"/>
  <c r="H54" i="42"/>
  <c r="I54" i="42"/>
  <c r="J54" i="42"/>
  <c r="K54" i="42"/>
  <c r="L54" i="42"/>
  <c r="M54" i="42"/>
  <c r="N54" i="42"/>
  <c r="G56" i="42"/>
  <c r="H56" i="42"/>
  <c r="I56" i="42"/>
  <c r="J56" i="42"/>
  <c r="K56" i="42"/>
  <c r="L56" i="42"/>
  <c r="M56" i="42"/>
  <c r="N56" i="42"/>
  <c r="G58" i="42"/>
  <c r="H58" i="42"/>
  <c r="I58" i="42"/>
  <c r="J58" i="42"/>
  <c r="K58" i="42"/>
  <c r="L58" i="42"/>
  <c r="M58" i="42"/>
  <c r="N58" i="42"/>
  <c r="G60" i="42"/>
  <c r="H60" i="42"/>
  <c r="I60" i="42"/>
  <c r="J60" i="42"/>
  <c r="K60" i="42"/>
  <c r="L60" i="42"/>
  <c r="M60" i="42"/>
  <c r="N60" i="42"/>
  <c r="G62" i="42"/>
  <c r="H62" i="42"/>
  <c r="I62" i="42"/>
  <c r="J62" i="42"/>
  <c r="K62" i="42"/>
  <c r="L62" i="42"/>
  <c r="M62" i="42"/>
  <c r="N62" i="42"/>
  <c r="G64" i="42"/>
  <c r="H64" i="42"/>
  <c r="I64" i="42"/>
  <c r="J64" i="42"/>
  <c r="K64" i="42"/>
  <c r="L64" i="42"/>
  <c r="M64" i="42"/>
  <c r="N64" i="42"/>
  <c r="G66" i="42"/>
  <c r="H66" i="42"/>
  <c r="I66" i="42"/>
  <c r="J66" i="42"/>
  <c r="K66" i="42"/>
  <c r="L66" i="42"/>
  <c r="M66" i="42"/>
  <c r="N66" i="42"/>
  <c r="G68" i="42"/>
  <c r="H68" i="42"/>
  <c r="I68" i="42"/>
  <c r="J68" i="42"/>
  <c r="K68" i="42"/>
  <c r="L68" i="42"/>
  <c r="M68" i="42"/>
  <c r="N68" i="42"/>
  <c r="J70" i="42"/>
  <c r="M70" i="42"/>
  <c r="G70" i="42"/>
  <c r="I70" i="42"/>
  <c r="N70" i="42"/>
  <c r="G72" i="42"/>
  <c r="H72" i="42"/>
  <c r="I72" i="42"/>
  <c r="J72" i="42"/>
  <c r="K72" i="42"/>
  <c r="L72" i="42"/>
  <c r="M72" i="42"/>
  <c r="N72" i="42"/>
  <c r="G74" i="42"/>
  <c r="H74" i="42"/>
  <c r="I74" i="42"/>
  <c r="J74" i="42"/>
  <c r="K74" i="42"/>
  <c r="L74" i="42"/>
  <c r="M74" i="42"/>
  <c r="N74" i="42"/>
  <c r="G76" i="42"/>
  <c r="H76" i="42"/>
  <c r="I76" i="42"/>
  <c r="J76" i="42"/>
  <c r="K76" i="42"/>
  <c r="L76" i="42"/>
  <c r="M76" i="42"/>
  <c r="N76" i="42"/>
  <c r="G78" i="42"/>
  <c r="H78" i="42"/>
  <c r="I78" i="42"/>
  <c r="J78" i="42"/>
  <c r="K78" i="42"/>
  <c r="L78" i="42"/>
  <c r="M78" i="42"/>
  <c r="N78" i="42"/>
  <c r="G80" i="42"/>
  <c r="H80" i="42"/>
  <c r="I80" i="42"/>
  <c r="J80" i="42"/>
  <c r="K80" i="42"/>
  <c r="L80" i="42"/>
  <c r="M80" i="42"/>
  <c r="N80" i="42"/>
  <c r="G82" i="42"/>
  <c r="H82" i="42"/>
  <c r="I82" i="42"/>
  <c r="J82" i="42"/>
  <c r="K82" i="42"/>
  <c r="L82" i="42"/>
  <c r="M82" i="42"/>
  <c r="N82" i="42"/>
  <c r="G84" i="42"/>
  <c r="H84" i="42"/>
  <c r="I84" i="42"/>
  <c r="J84" i="42"/>
  <c r="K84" i="42"/>
  <c r="L84" i="42"/>
  <c r="M84" i="42"/>
  <c r="N84" i="42"/>
  <c r="G86" i="42"/>
  <c r="H86" i="42"/>
  <c r="I86" i="42"/>
  <c r="J86" i="42"/>
  <c r="K86" i="42"/>
  <c r="L86" i="42"/>
  <c r="M86" i="42"/>
  <c r="N86" i="42"/>
  <c r="G88" i="42"/>
  <c r="H88" i="42"/>
  <c r="I88" i="42"/>
  <c r="J88" i="42"/>
  <c r="K88" i="42"/>
  <c r="L88" i="42"/>
  <c r="M88" i="42"/>
  <c r="N88" i="42"/>
  <c r="G90" i="42"/>
  <c r="H90" i="42"/>
  <c r="I90" i="42"/>
  <c r="J90" i="42"/>
  <c r="K90" i="42"/>
  <c r="L90" i="42"/>
  <c r="M90" i="42"/>
  <c r="N90" i="42"/>
  <c r="G92" i="42"/>
  <c r="H92" i="42"/>
  <c r="I92" i="42"/>
  <c r="J92" i="42"/>
  <c r="K92" i="42"/>
  <c r="L92" i="42"/>
  <c r="M92" i="42"/>
  <c r="N92" i="42"/>
  <c r="G94" i="42"/>
  <c r="H94" i="42"/>
  <c r="I94" i="42"/>
  <c r="J94" i="42"/>
  <c r="K94" i="42"/>
  <c r="L94" i="42"/>
  <c r="M94" i="42"/>
  <c r="N94" i="42"/>
  <c r="G96" i="42"/>
  <c r="H96" i="42"/>
  <c r="I96" i="42"/>
  <c r="J96" i="42"/>
  <c r="K96" i="42"/>
  <c r="L96" i="42"/>
  <c r="M96" i="42"/>
  <c r="N96" i="42"/>
  <c r="G98" i="42"/>
  <c r="H98" i="42"/>
  <c r="I98" i="42"/>
  <c r="J98" i="42"/>
  <c r="K98" i="42"/>
  <c r="L98" i="42"/>
  <c r="M98" i="42"/>
  <c r="N98" i="42"/>
  <c r="G100" i="42"/>
  <c r="H100" i="42"/>
  <c r="I100" i="42"/>
  <c r="J100" i="42"/>
  <c r="K100" i="42"/>
  <c r="L100" i="42"/>
  <c r="M100" i="42"/>
  <c r="N100" i="42"/>
  <c r="F69" i="41"/>
  <c r="M69" i="41"/>
  <c r="L69" i="41"/>
  <c r="K69" i="41"/>
  <c r="J69" i="41"/>
  <c r="I69" i="41"/>
  <c r="H69" i="41"/>
  <c r="G69" i="41"/>
  <c r="G68" i="40"/>
  <c r="F68" i="40"/>
  <c r="F98" i="58"/>
  <c r="F96" i="58"/>
  <c r="F94" i="58"/>
  <c r="F92" i="58"/>
  <c r="F90" i="58"/>
  <c r="F88" i="58"/>
  <c r="F86" i="58"/>
  <c r="F84" i="58"/>
  <c r="G85" i="58" s="1"/>
  <c r="F82" i="58"/>
  <c r="F80" i="58"/>
  <c r="F78" i="58"/>
  <c r="F76" i="58"/>
  <c r="G77" i="58" s="1"/>
  <c r="F74" i="58"/>
  <c r="F72" i="58"/>
  <c r="R73" i="58" s="1"/>
  <c r="F70" i="58"/>
  <c r="F68" i="58"/>
  <c r="F66" i="58"/>
  <c r="G67" i="58" s="1"/>
  <c r="F64" i="58"/>
  <c r="F63" i="58"/>
  <c r="F62" i="58"/>
  <c r="F60" i="58"/>
  <c r="R61" i="58" s="1"/>
  <c r="F58" i="58"/>
  <c r="F56" i="58"/>
  <c r="F54" i="58"/>
  <c r="G55" i="58" s="1"/>
  <c r="F52" i="58"/>
  <c r="F50" i="58"/>
  <c r="F48" i="58"/>
  <c r="F46" i="58"/>
  <c r="F44" i="58"/>
  <c r="F42" i="58"/>
  <c r="G43" i="58" s="1"/>
  <c r="F40" i="58"/>
  <c r="F38" i="58"/>
  <c r="F36" i="58"/>
  <c r="F34" i="58"/>
  <c r="F32" i="58"/>
  <c r="F30" i="58"/>
  <c r="G31" i="58" s="1"/>
  <c r="F28" i="58"/>
  <c r="F26" i="58"/>
  <c r="F24" i="58"/>
  <c r="Q25" i="58" s="1"/>
  <c r="F25" i="58" s="1"/>
  <c r="F22" i="58"/>
  <c r="F20" i="58"/>
  <c r="F18" i="58"/>
  <c r="F16" i="58"/>
  <c r="F14" i="58"/>
  <c r="F12" i="58"/>
  <c r="F10" i="58"/>
  <c r="F9" i="58"/>
  <c r="F8" i="58"/>
  <c r="F7" i="58"/>
  <c r="F6" i="58"/>
  <c r="P99" i="58"/>
  <c r="O99" i="58"/>
  <c r="N99" i="58"/>
  <c r="M99" i="58"/>
  <c r="L99" i="58"/>
  <c r="K99" i="58"/>
  <c r="J99" i="58"/>
  <c r="I99" i="58"/>
  <c r="R97" i="58"/>
  <c r="F97" i="58" s="1"/>
  <c r="Q97" i="58"/>
  <c r="P97" i="58"/>
  <c r="O97" i="58"/>
  <c r="N97" i="58"/>
  <c r="M97" i="58"/>
  <c r="L97" i="58"/>
  <c r="K97" i="58"/>
  <c r="J97" i="58"/>
  <c r="I97" i="58"/>
  <c r="P95" i="58"/>
  <c r="O95" i="58"/>
  <c r="N95" i="58"/>
  <c r="M95" i="58"/>
  <c r="L95" i="58"/>
  <c r="K95" i="58"/>
  <c r="J95" i="58"/>
  <c r="I95" i="58"/>
  <c r="P93" i="58"/>
  <c r="O93" i="58"/>
  <c r="N93" i="58"/>
  <c r="M93" i="58"/>
  <c r="L93" i="58"/>
  <c r="K93" i="58"/>
  <c r="J93" i="58"/>
  <c r="I93" i="58"/>
  <c r="R91" i="58"/>
  <c r="P91" i="58"/>
  <c r="O91" i="58"/>
  <c r="N91" i="58"/>
  <c r="M91" i="58"/>
  <c r="L91" i="58"/>
  <c r="K91" i="58"/>
  <c r="J91" i="58"/>
  <c r="I91" i="58"/>
  <c r="R89" i="58"/>
  <c r="Q89" i="58"/>
  <c r="F89" i="58" s="1"/>
  <c r="P89" i="58"/>
  <c r="O89" i="58"/>
  <c r="N89" i="58"/>
  <c r="M89" i="58"/>
  <c r="L89" i="58"/>
  <c r="K89" i="58"/>
  <c r="J89" i="58"/>
  <c r="I89" i="58"/>
  <c r="R87" i="58"/>
  <c r="P87" i="58"/>
  <c r="O87" i="58"/>
  <c r="N87" i="58"/>
  <c r="M87" i="58"/>
  <c r="L87" i="58"/>
  <c r="K87" i="58"/>
  <c r="J87" i="58"/>
  <c r="I87" i="58"/>
  <c r="R85" i="58"/>
  <c r="Q85" i="58"/>
  <c r="P85" i="58"/>
  <c r="O85" i="58"/>
  <c r="N85" i="58"/>
  <c r="M85" i="58"/>
  <c r="L85" i="58"/>
  <c r="K85" i="58"/>
  <c r="J85" i="58"/>
  <c r="I85" i="58"/>
  <c r="R83" i="58"/>
  <c r="P83" i="58"/>
  <c r="O83" i="58"/>
  <c r="N83" i="58"/>
  <c r="M83" i="58"/>
  <c r="L83" i="58"/>
  <c r="K83" i="58"/>
  <c r="J83" i="58"/>
  <c r="I83" i="58"/>
  <c r="Q81" i="58"/>
  <c r="P81" i="58"/>
  <c r="O81" i="58"/>
  <c r="N81" i="58"/>
  <c r="M81" i="58"/>
  <c r="L81" i="58"/>
  <c r="K81" i="58"/>
  <c r="J81" i="58"/>
  <c r="I81" i="58"/>
  <c r="Q79" i="58"/>
  <c r="P79" i="58"/>
  <c r="O79" i="58"/>
  <c r="N79" i="58"/>
  <c r="M79" i="58"/>
  <c r="L79" i="58"/>
  <c r="K79" i="58"/>
  <c r="J79" i="58"/>
  <c r="I79" i="58"/>
  <c r="P77" i="58"/>
  <c r="O77" i="58"/>
  <c r="N77" i="58"/>
  <c r="M77" i="58"/>
  <c r="L77" i="58"/>
  <c r="K77" i="58"/>
  <c r="J77" i="58"/>
  <c r="I77" i="58"/>
  <c r="Q75" i="58"/>
  <c r="P75" i="58"/>
  <c r="O75" i="58"/>
  <c r="N75" i="58"/>
  <c r="M75" i="58"/>
  <c r="L75" i="58"/>
  <c r="K75" i="58"/>
  <c r="J75" i="58"/>
  <c r="I75" i="58"/>
  <c r="Q73" i="58"/>
  <c r="P73" i="58"/>
  <c r="O73" i="58"/>
  <c r="N73" i="58"/>
  <c r="M73" i="58"/>
  <c r="L73" i="58"/>
  <c r="K73" i="58"/>
  <c r="J73" i="58"/>
  <c r="I73" i="58"/>
  <c r="R71" i="58"/>
  <c r="Q71" i="58"/>
  <c r="F71" i="58" s="1"/>
  <c r="P71" i="58"/>
  <c r="O71" i="58"/>
  <c r="N71" i="58"/>
  <c r="M71" i="58"/>
  <c r="L71" i="58"/>
  <c r="K71" i="58"/>
  <c r="J71" i="58"/>
  <c r="I71" i="58"/>
  <c r="R68" i="58"/>
  <c r="Q68" i="58"/>
  <c r="Q69" i="58" s="1"/>
  <c r="P68" i="58"/>
  <c r="O68" i="58"/>
  <c r="P69" i="58" s="1"/>
  <c r="N68" i="58"/>
  <c r="N69" i="58" s="1"/>
  <c r="M68" i="58"/>
  <c r="M69" i="58" s="1"/>
  <c r="L68" i="58"/>
  <c r="K68" i="58"/>
  <c r="L69" i="58" s="1"/>
  <c r="J68" i="58"/>
  <c r="I68" i="58"/>
  <c r="J69" i="58" s="1"/>
  <c r="R67" i="58"/>
  <c r="Q67" i="58"/>
  <c r="F67" i="58" s="1"/>
  <c r="P67" i="58"/>
  <c r="O67" i="58"/>
  <c r="N67" i="58"/>
  <c r="M67" i="58"/>
  <c r="L67" i="58"/>
  <c r="K67" i="58"/>
  <c r="J67" i="58"/>
  <c r="I67" i="58"/>
  <c r="R65" i="58"/>
  <c r="Q65" i="58"/>
  <c r="F65" i="58" s="1"/>
  <c r="P65" i="58"/>
  <c r="O65" i="58"/>
  <c r="N65" i="58"/>
  <c r="M65" i="58"/>
  <c r="L65" i="58"/>
  <c r="K65" i="58"/>
  <c r="J65" i="58"/>
  <c r="I65" i="58"/>
  <c r="R63" i="58"/>
  <c r="Q63" i="58"/>
  <c r="P63" i="58"/>
  <c r="O63" i="58"/>
  <c r="N63" i="58"/>
  <c r="M63" i="58"/>
  <c r="L63" i="58"/>
  <c r="K63" i="58"/>
  <c r="J63" i="58"/>
  <c r="I63" i="58"/>
  <c r="Q61" i="58"/>
  <c r="F61" i="58" s="1"/>
  <c r="P61" i="58"/>
  <c r="O61" i="58"/>
  <c r="N61" i="58"/>
  <c r="M61" i="58"/>
  <c r="L61" i="58"/>
  <c r="K61" i="58"/>
  <c r="J61" i="58"/>
  <c r="I61" i="58"/>
  <c r="Q59" i="58"/>
  <c r="P59" i="58"/>
  <c r="O59" i="58"/>
  <c r="N59" i="58"/>
  <c r="M59" i="58"/>
  <c r="L59" i="58"/>
  <c r="K59" i="58"/>
  <c r="J59" i="58"/>
  <c r="I59" i="58"/>
  <c r="R57" i="58"/>
  <c r="F57" i="58" s="1"/>
  <c r="Q57" i="58"/>
  <c r="P57" i="58"/>
  <c r="O57" i="58"/>
  <c r="N57" i="58"/>
  <c r="M57" i="58"/>
  <c r="L57" i="58"/>
  <c r="K57" i="58"/>
  <c r="J57" i="58"/>
  <c r="I57" i="58"/>
  <c r="P55" i="58"/>
  <c r="O55" i="58"/>
  <c r="N55" i="58"/>
  <c r="M55" i="58"/>
  <c r="L55" i="58"/>
  <c r="K55" i="58"/>
  <c r="J55" i="58"/>
  <c r="I55" i="58"/>
  <c r="Q53" i="58"/>
  <c r="P53" i="58"/>
  <c r="O53" i="58"/>
  <c r="N53" i="58"/>
  <c r="M53" i="58"/>
  <c r="L53" i="58"/>
  <c r="K53" i="58"/>
  <c r="J53" i="58"/>
  <c r="I53" i="58"/>
  <c r="R51" i="58"/>
  <c r="F51" i="58" s="1"/>
  <c r="Q51" i="58"/>
  <c r="P51" i="58"/>
  <c r="O51" i="58"/>
  <c r="N51" i="58"/>
  <c r="M51" i="58"/>
  <c r="L51" i="58"/>
  <c r="K51" i="58"/>
  <c r="J51" i="58"/>
  <c r="I51" i="58"/>
  <c r="R49" i="58"/>
  <c r="Q49" i="58"/>
  <c r="F49" i="58" s="1"/>
  <c r="P49" i="58"/>
  <c r="O49" i="58"/>
  <c r="N49" i="58"/>
  <c r="M49" i="58"/>
  <c r="L49" i="58"/>
  <c r="K49" i="58"/>
  <c r="J49" i="58"/>
  <c r="I49" i="58"/>
  <c r="R47" i="58"/>
  <c r="Q47" i="58"/>
  <c r="F47" i="58" s="1"/>
  <c r="P47" i="58"/>
  <c r="O47" i="58"/>
  <c r="N47" i="58"/>
  <c r="M47" i="58"/>
  <c r="L47" i="58"/>
  <c r="K47" i="58"/>
  <c r="J47" i="58"/>
  <c r="I47" i="58"/>
  <c r="R45" i="58"/>
  <c r="F45" i="58" s="1"/>
  <c r="Q45" i="58"/>
  <c r="P45" i="58"/>
  <c r="O45" i="58"/>
  <c r="N45" i="58"/>
  <c r="M45" i="58"/>
  <c r="L45" i="58"/>
  <c r="K45" i="58"/>
  <c r="J45" i="58"/>
  <c r="I45" i="58"/>
  <c r="R43" i="58"/>
  <c r="Q43" i="58"/>
  <c r="F43" i="58" s="1"/>
  <c r="P43" i="58"/>
  <c r="O43" i="58"/>
  <c r="N43" i="58"/>
  <c r="M43" i="58"/>
  <c r="L43" i="58"/>
  <c r="K43" i="58"/>
  <c r="J43" i="58"/>
  <c r="I43" i="58"/>
  <c r="R41" i="58"/>
  <c r="Q41" i="58"/>
  <c r="F41" i="58" s="1"/>
  <c r="P41" i="58"/>
  <c r="O41" i="58"/>
  <c r="N41" i="58"/>
  <c r="M41" i="58"/>
  <c r="L41" i="58"/>
  <c r="K41" i="58"/>
  <c r="J41" i="58"/>
  <c r="I41" i="58"/>
  <c r="R39" i="58"/>
  <c r="F39" i="58" s="1"/>
  <c r="Q39" i="58"/>
  <c r="P39" i="58"/>
  <c r="O39" i="58"/>
  <c r="N39" i="58"/>
  <c r="M39" i="58"/>
  <c r="L39" i="58"/>
  <c r="K39" i="58"/>
  <c r="J39" i="58"/>
  <c r="I39" i="58"/>
  <c r="R37" i="58"/>
  <c r="Q37" i="58"/>
  <c r="F37" i="58" s="1"/>
  <c r="P37" i="58"/>
  <c r="O37" i="58"/>
  <c r="N37" i="58"/>
  <c r="M37" i="58"/>
  <c r="L37" i="58"/>
  <c r="K37" i="58"/>
  <c r="J37" i="58"/>
  <c r="I37" i="58"/>
  <c r="R35" i="58"/>
  <c r="Q35" i="58"/>
  <c r="F35" i="58" s="1"/>
  <c r="P35" i="58"/>
  <c r="O35" i="58"/>
  <c r="N35" i="58"/>
  <c r="M35" i="58"/>
  <c r="L35" i="58"/>
  <c r="K35" i="58"/>
  <c r="J35" i="58"/>
  <c r="I35" i="58"/>
  <c r="R33" i="58"/>
  <c r="F33" i="58" s="1"/>
  <c r="Q33" i="58"/>
  <c r="P33" i="58"/>
  <c r="O33" i="58"/>
  <c r="N33" i="58"/>
  <c r="M33" i="58"/>
  <c r="L33" i="58"/>
  <c r="K33" i="58"/>
  <c r="J33" i="58"/>
  <c r="I33" i="58"/>
  <c r="R31" i="58"/>
  <c r="Q31" i="58"/>
  <c r="F31" i="58" s="1"/>
  <c r="P31" i="58"/>
  <c r="O31" i="58"/>
  <c r="N31" i="58"/>
  <c r="M31" i="58"/>
  <c r="L31" i="58"/>
  <c r="K31" i="58"/>
  <c r="J31" i="58"/>
  <c r="I31" i="58"/>
  <c r="R29" i="58"/>
  <c r="Q29" i="58"/>
  <c r="F29" i="58" s="1"/>
  <c r="P29" i="58"/>
  <c r="O29" i="58"/>
  <c r="N29" i="58"/>
  <c r="M29" i="58"/>
  <c r="L29" i="58"/>
  <c r="K29" i="58"/>
  <c r="J29" i="58"/>
  <c r="I29" i="58"/>
  <c r="R27" i="58"/>
  <c r="F27" i="58" s="1"/>
  <c r="Q27" i="58"/>
  <c r="P27" i="58"/>
  <c r="O27" i="58"/>
  <c r="N27" i="58"/>
  <c r="M27" i="58"/>
  <c r="L27" i="58"/>
  <c r="K27" i="58"/>
  <c r="J27" i="58"/>
  <c r="I27" i="58"/>
  <c r="R25" i="58"/>
  <c r="P25" i="58"/>
  <c r="O25" i="58"/>
  <c r="N25" i="58"/>
  <c r="M25" i="58"/>
  <c r="L25" i="58"/>
  <c r="K25" i="58"/>
  <c r="J25" i="58"/>
  <c r="I25" i="58"/>
  <c r="R23" i="58"/>
  <c r="Q23" i="58"/>
  <c r="F23" i="58" s="1"/>
  <c r="P23" i="58"/>
  <c r="O23" i="58"/>
  <c r="N23" i="58"/>
  <c r="M23" i="58"/>
  <c r="L23" i="58"/>
  <c r="K23" i="58"/>
  <c r="J23" i="58"/>
  <c r="I23" i="58"/>
  <c r="Q21" i="58"/>
  <c r="P21" i="58"/>
  <c r="O21" i="58"/>
  <c r="N21" i="58"/>
  <c r="M21" i="58"/>
  <c r="L21" i="58"/>
  <c r="K21" i="58"/>
  <c r="J21" i="58"/>
  <c r="I21" i="58"/>
  <c r="K19" i="58"/>
  <c r="R18" i="58"/>
  <c r="Q18" i="58"/>
  <c r="P18" i="58"/>
  <c r="P19" i="58" s="1"/>
  <c r="O18" i="58"/>
  <c r="O19" i="58" s="1"/>
  <c r="N18" i="58"/>
  <c r="M18" i="58"/>
  <c r="N19" i="58" s="1"/>
  <c r="L18" i="58"/>
  <c r="K18" i="58"/>
  <c r="L19" i="58" s="1"/>
  <c r="J18" i="58"/>
  <c r="J19" i="58" s="1"/>
  <c r="I18" i="58"/>
  <c r="I19" i="58" s="1"/>
  <c r="Q17" i="58"/>
  <c r="P17" i="58"/>
  <c r="O17" i="58"/>
  <c r="N17" i="58"/>
  <c r="M17" i="58"/>
  <c r="L17" i="58"/>
  <c r="K17" i="58"/>
  <c r="J17" i="58"/>
  <c r="I17" i="58"/>
  <c r="R15" i="58"/>
  <c r="Q15" i="58"/>
  <c r="F15" i="58" s="1"/>
  <c r="P15" i="58"/>
  <c r="O15" i="58"/>
  <c r="N15" i="58"/>
  <c r="M15" i="58"/>
  <c r="L15" i="58"/>
  <c r="K15" i="58"/>
  <c r="J15" i="58"/>
  <c r="I15" i="58"/>
  <c r="P13" i="58"/>
  <c r="O13" i="58"/>
  <c r="N13" i="58"/>
  <c r="M13" i="58"/>
  <c r="L13" i="58"/>
  <c r="K13" i="58"/>
  <c r="J13" i="58"/>
  <c r="I13" i="58"/>
  <c r="P11" i="58"/>
  <c r="O11" i="58"/>
  <c r="N11" i="58"/>
  <c r="M11" i="58"/>
  <c r="L11" i="58"/>
  <c r="K11" i="58"/>
  <c r="J11" i="58"/>
  <c r="I11" i="58"/>
  <c r="R9" i="58"/>
  <c r="Q9" i="58"/>
  <c r="P9" i="58"/>
  <c r="O9" i="58"/>
  <c r="N9" i="58"/>
  <c r="M9" i="58"/>
  <c r="L9" i="58"/>
  <c r="K9" i="58"/>
  <c r="J9" i="58"/>
  <c r="I9" i="58"/>
  <c r="P7" i="58"/>
  <c r="O7" i="58"/>
  <c r="J7" i="58"/>
  <c r="I7" i="58"/>
  <c r="R6" i="58"/>
  <c r="Q6" i="58"/>
  <c r="P6" i="58"/>
  <c r="O6" i="58"/>
  <c r="N6" i="58"/>
  <c r="N7" i="58" s="1"/>
  <c r="M6" i="58"/>
  <c r="M7" i="58" s="1"/>
  <c r="L6" i="58"/>
  <c r="K6" i="58"/>
  <c r="L7" i="58" s="1"/>
  <c r="J6" i="58"/>
  <c r="I6" i="58"/>
  <c r="G99" i="58"/>
  <c r="G97" i="58"/>
  <c r="G95" i="58"/>
  <c r="R93" i="58"/>
  <c r="G91" i="58"/>
  <c r="G89" i="58"/>
  <c r="G87" i="58"/>
  <c r="G83" i="58"/>
  <c r="G81" i="58"/>
  <c r="R81" i="58"/>
  <c r="F81" i="58" s="1"/>
  <c r="G79" i="58"/>
  <c r="G75" i="58"/>
  <c r="G73" i="58"/>
  <c r="G71" i="58"/>
  <c r="G68" i="58"/>
  <c r="R69" i="58"/>
  <c r="G65" i="58"/>
  <c r="G63" i="58"/>
  <c r="G61" i="58"/>
  <c r="G59" i="58"/>
  <c r="G57" i="58"/>
  <c r="G53" i="58"/>
  <c r="G51" i="58"/>
  <c r="G49" i="58"/>
  <c r="G47" i="58"/>
  <c r="G45" i="58"/>
  <c r="G41" i="58"/>
  <c r="G39" i="58"/>
  <c r="G37" i="58"/>
  <c r="G35" i="58"/>
  <c r="G33" i="58"/>
  <c r="G29" i="58"/>
  <c r="G27" i="58"/>
  <c r="G25" i="58"/>
  <c r="G23" i="58"/>
  <c r="G21" i="58"/>
  <c r="G18" i="58"/>
  <c r="G17" i="58"/>
  <c r="G15" i="58"/>
  <c r="G13" i="58"/>
  <c r="G11" i="58"/>
  <c r="G9" i="58"/>
  <c r="G7" i="58"/>
  <c r="G6" i="58"/>
  <c r="R7" i="58"/>
  <c r="G6" i="40"/>
  <c r="N20" i="42" l="1"/>
  <c r="M20" i="42"/>
  <c r="L20" i="42"/>
  <c r="J20" i="42"/>
  <c r="H20" i="42"/>
  <c r="H8" i="42"/>
  <c r="F21" i="58"/>
  <c r="F73" i="58"/>
  <c r="F85" i="58"/>
  <c r="R19" i="58"/>
  <c r="Q7" i="58"/>
  <c r="Q11" i="58"/>
  <c r="Q91" i="58"/>
  <c r="F91" i="58" s="1"/>
  <c r="R11" i="58"/>
  <c r="R17" i="58"/>
  <c r="F17" i="58" s="1"/>
  <c r="R21" i="58"/>
  <c r="R79" i="58"/>
  <c r="F79" i="58" s="1"/>
  <c r="Q19" i="58"/>
  <c r="Q55" i="58"/>
  <c r="I69" i="58"/>
  <c r="O69" i="58"/>
  <c r="Q77" i="58"/>
  <c r="F77" i="58" s="1"/>
  <c r="Q83" i="58"/>
  <c r="F83" i="58" s="1"/>
  <c r="Q95" i="58"/>
  <c r="R55" i="58"/>
  <c r="R77" i="58"/>
  <c r="R95" i="58"/>
  <c r="K7" i="58"/>
  <c r="K69" i="58"/>
  <c r="Q87" i="58"/>
  <c r="F87" i="58" s="1"/>
  <c r="Q93" i="58"/>
  <c r="F93" i="58" s="1"/>
  <c r="Q99" i="58"/>
  <c r="Q13" i="58"/>
  <c r="F13" i="58" s="1"/>
  <c r="M19" i="58"/>
  <c r="G69" i="58"/>
  <c r="F69" i="58" s="1"/>
  <c r="G93" i="58"/>
  <c r="R13" i="58"/>
  <c r="R53" i="58"/>
  <c r="F53" i="58" s="1"/>
  <c r="R59" i="58"/>
  <c r="F59" i="58" s="1"/>
  <c r="R75" i="58"/>
  <c r="F75" i="58" s="1"/>
  <c r="R99" i="58"/>
  <c r="G19" i="58"/>
  <c r="F99" i="58" l="1"/>
  <c r="F55" i="58"/>
  <c r="F95" i="58"/>
  <c r="F19" i="58"/>
  <c r="F11" i="58"/>
  <c r="K7" i="40" l="1"/>
  <c r="J69" i="40"/>
  <c r="Q68" i="40"/>
  <c r="P68" i="40"/>
  <c r="O68" i="40"/>
  <c r="N68" i="40"/>
  <c r="M68" i="40"/>
  <c r="L68" i="40"/>
  <c r="K68" i="40"/>
  <c r="J68" i="40"/>
  <c r="I68" i="40"/>
  <c r="H68" i="40"/>
  <c r="Y38" i="92"/>
  <c r="Y13" i="92"/>
  <c r="Y7" i="92"/>
  <c r="Y38" i="91"/>
  <c r="Y13" i="91"/>
  <c r="Y7" i="91"/>
  <c r="AA38" i="90"/>
  <c r="AA13" i="90"/>
  <c r="AA7" i="90"/>
  <c r="AA38" i="89"/>
  <c r="AA13" i="89"/>
  <c r="AA7" i="89"/>
  <c r="G7" i="86"/>
  <c r="AC38" i="87"/>
  <c r="AC13" i="87"/>
  <c r="AC7" i="87"/>
  <c r="F38" i="89"/>
  <c r="F13" i="89"/>
  <c r="F7" i="89"/>
  <c r="F38" i="90"/>
  <c r="F13" i="90"/>
  <c r="F7" i="90"/>
  <c r="F38" i="87"/>
  <c r="F13" i="87"/>
  <c r="F7" i="87"/>
  <c r="AC38" i="86"/>
  <c r="AC13" i="86"/>
  <c r="AC7" i="86"/>
  <c r="F38" i="86"/>
  <c r="F13" i="86"/>
  <c r="F7" i="86"/>
  <c r="M7" i="39" l="1"/>
  <c r="F99" i="28" l="1"/>
  <c r="F97" i="28"/>
  <c r="F95" i="28"/>
  <c r="I96" i="28" s="1"/>
  <c r="F93" i="28"/>
  <c r="F91" i="28"/>
  <c r="F89" i="28"/>
  <c r="N90" i="28" s="1"/>
  <c r="F87" i="28"/>
  <c r="F85" i="28"/>
  <c r="F83" i="28"/>
  <c r="I84" i="28" s="1"/>
  <c r="F81" i="28"/>
  <c r="F79" i="28"/>
  <c r="F77" i="28"/>
  <c r="H78" i="28" s="1"/>
  <c r="F75" i="28"/>
  <c r="F73" i="28"/>
  <c r="F71" i="28"/>
  <c r="H72" i="28" s="1"/>
  <c r="F69" i="28"/>
  <c r="F67" i="28"/>
  <c r="F65" i="28"/>
  <c r="H66" i="28" s="1"/>
  <c r="F63" i="28"/>
  <c r="F61" i="28"/>
  <c r="F59" i="28"/>
  <c r="H60" i="28" s="1"/>
  <c r="F57" i="28"/>
  <c r="F55" i="28"/>
  <c r="F53" i="28"/>
  <c r="H54" i="28" s="1"/>
  <c r="F51" i="28"/>
  <c r="F49" i="28"/>
  <c r="F47" i="28"/>
  <c r="H48" i="28" s="1"/>
  <c r="F45" i="28"/>
  <c r="F43" i="28"/>
  <c r="F41" i="28"/>
  <c r="H42" i="28" s="1"/>
  <c r="F39" i="28"/>
  <c r="F37" i="28"/>
  <c r="F35" i="28"/>
  <c r="H36" i="28" s="1"/>
  <c r="F33" i="28"/>
  <c r="F31" i="28"/>
  <c r="F29" i="28"/>
  <c r="R30" i="28" s="1"/>
  <c r="F27" i="28"/>
  <c r="F25" i="28"/>
  <c r="F23" i="28"/>
  <c r="H24" i="28" s="1"/>
  <c r="F21" i="28"/>
  <c r="F19" i="28"/>
  <c r="F17" i="28"/>
  <c r="J18" i="28" s="1"/>
  <c r="F15" i="28"/>
  <c r="F13" i="28"/>
  <c r="F11" i="28"/>
  <c r="H12" i="28" s="1"/>
  <c r="F9" i="28"/>
  <c r="F8" i="28"/>
  <c r="F7" i="28"/>
  <c r="R100" i="28"/>
  <c r="Q100" i="28"/>
  <c r="P100" i="28"/>
  <c r="O100" i="28"/>
  <c r="Q98" i="28"/>
  <c r="P98" i="28"/>
  <c r="R94" i="28"/>
  <c r="Q94" i="28"/>
  <c r="P94" i="28"/>
  <c r="O94" i="28"/>
  <c r="Q92" i="28"/>
  <c r="P92" i="28"/>
  <c r="Q90" i="28"/>
  <c r="P90" i="28"/>
  <c r="P88" i="28"/>
  <c r="O88" i="28"/>
  <c r="Q86" i="28"/>
  <c r="P86" i="28"/>
  <c r="O86" i="28"/>
  <c r="P84" i="28"/>
  <c r="O84" i="28"/>
  <c r="R82" i="28"/>
  <c r="P82" i="28"/>
  <c r="O82" i="28"/>
  <c r="O80" i="28"/>
  <c r="Q78" i="28"/>
  <c r="P78" i="28"/>
  <c r="Q76" i="28"/>
  <c r="P76" i="28"/>
  <c r="O76" i="28"/>
  <c r="Q74" i="28"/>
  <c r="P74" i="28"/>
  <c r="Q72" i="28"/>
  <c r="P72" i="28"/>
  <c r="O72" i="28"/>
  <c r="R69" i="28"/>
  <c r="Q69" i="28"/>
  <c r="P69" i="28"/>
  <c r="O69" i="28"/>
  <c r="R68" i="28"/>
  <c r="Q68" i="28"/>
  <c r="P68" i="28"/>
  <c r="O68" i="28"/>
  <c r="P66" i="28"/>
  <c r="Q64" i="28"/>
  <c r="P64" i="28"/>
  <c r="O64" i="28"/>
  <c r="R62" i="28"/>
  <c r="Q62" i="28"/>
  <c r="O62" i="28"/>
  <c r="Q58" i="28"/>
  <c r="P58" i="28"/>
  <c r="Q56" i="28"/>
  <c r="P56" i="28"/>
  <c r="Q54" i="28"/>
  <c r="P54" i="28"/>
  <c r="Q52" i="28"/>
  <c r="O52" i="28"/>
  <c r="P50" i="28"/>
  <c r="O50" i="28"/>
  <c r="Q48" i="28"/>
  <c r="P48" i="28"/>
  <c r="O48" i="28"/>
  <c r="Q46" i="28"/>
  <c r="P46" i="28"/>
  <c r="O46" i="28"/>
  <c r="Q44" i="28"/>
  <c r="P44" i="28"/>
  <c r="O44" i="28"/>
  <c r="Q42" i="28"/>
  <c r="P42" i="28"/>
  <c r="O42" i="28"/>
  <c r="Q40" i="28"/>
  <c r="P40" i="28"/>
  <c r="O40" i="28"/>
  <c r="Q38" i="28"/>
  <c r="P38" i="28"/>
  <c r="O38" i="28"/>
  <c r="Q34" i="28"/>
  <c r="P34" i="28"/>
  <c r="O34" i="28"/>
  <c r="Q32" i="28"/>
  <c r="P32" i="28"/>
  <c r="O32" i="28"/>
  <c r="Q30" i="28"/>
  <c r="P30" i="28"/>
  <c r="O30" i="28"/>
  <c r="Q28" i="28"/>
  <c r="P28" i="28"/>
  <c r="O28" i="28"/>
  <c r="Q26" i="28"/>
  <c r="Q24" i="28"/>
  <c r="P24" i="28"/>
  <c r="O24" i="28"/>
  <c r="R19" i="28"/>
  <c r="Q19" i="28"/>
  <c r="P19" i="28"/>
  <c r="O19" i="28"/>
  <c r="R16" i="28"/>
  <c r="Q16" i="28"/>
  <c r="O16" i="28"/>
  <c r="Q12" i="28"/>
  <c r="P12" i="28"/>
  <c r="R7" i="28"/>
  <c r="Q7" i="28"/>
  <c r="P7" i="28"/>
  <c r="O7" i="28"/>
  <c r="L100" i="28"/>
  <c r="K100" i="28"/>
  <c r="N98" i="28"/>
  <c r="L98" i="28"/>
  <c r="K98" i="28"/>
  <c r="K96" i="28"/>
  <c r="L94" i="28"/>
  <c r="K94" i="28"/>
  <c r="M92" i="28"/>
  <c r="L92" i="28"/>
  <c r="K92" i="28"/>
  <c r="K90" i="28"/>
  <c r="K88" i="28"/>
  <c r="N86" i="28"/>
  <c r="L86" i="28"/>
  <c r="K86" i="28"/>
  <c r="L84" i="28"/>
  <c r="K84" i="28"/>
  <c r="K82" i="28"/>
  <c r="N80" i="28"/>
  <c r="K80" i="28"/>
  <c r="L78" i="28"/>
  <c r="K78" i="28"/>
  <c r="L76" i="28"/>
  <c r="K76" i="28"/>
  <c r="L74" i="28"/>
  <c r="K74" i="28"/>
  <c r="N72" i="28"/>
  <c r="L72" i="28"/>
  <c r="K72" i="28"/>
  <c r="N69" i="28"/>
  <c r="M69" i="28"/>
  <c r="L69" i="28"/>
  <c r="K69" i="28"/>
  <c r="K70" i="28" s="1"/>
  <c r="N68" i="28"/>
  <c r="K68" i="28"/>
  <c r="L66" i="28"/>
  <c r="K66" i="28"/>
  <c r="N64" i="28"/>
  <c r="L64" i="28"/>
  <c r="K64" i="28"/>
  <c r="K62" i="28"/>
  <c r="L60" i="28"/>
  <c r="K60" i="28"/>
  <c r="N58" i="28"/>
  <c r="M58" i="28"/>
  <c r="L58" i="28"/>
  <c r="K58" i="28"/>
  <c r="L56" i="28"/>
  <c r="K56" i="28"/>
  <c r="L54" i="28"/>
  <c r="K54" i="28"/>
  <c r="L52" i="28"/>
  <c r="K52" i="28"/>
  <c r="L50" i="28"/>
  <c r="K50" i="28"/>
  <c r="M48" i="28"/>
  <c r="L48" i="28"/>
  <c r="K48" i="28"/>
  <c r="N46" i="28"/>
  <c r="M46" i="28"/>
  <c r="L46" i="28"/>
  <c r="K46" i="28"/>
  <c r="N44" i="28"/>
  <c r="L44" i="28"/>
  <c r="K44" i="28"/>
  <c r="N42" i="28"/>
  <c r="L42" i="28"/>
  <c r="K42" i="28"/>
  <c r="N40" i="28"/>
  <c r="L40" i="28"/>
  <c r="K40" i="28"/>
  <c r="N38" i="28"/>
  <c r="L38" i="28"/>
  <c r="K38" i="28"/>
  <c r="L36" i="28"/>
  <c r="K36" i="28"/>
  <c r="L34" i="28"/>
  <c r="K34" i="28"/>
  <c r="N32" i="28"/>
  <c r="L32" i="28"/>
  <c r="K32" i="28"/>
  <c r="N30" i="28"/>
  <c r="L30" i="28"/>
  <c r="K30" i="28"/>
  <c r="N28" i="28"/>
  <c r="M28" i="28"/>
  <c r="L28" i="28"/>
  <c r="K28" i="28"/>
  <c r="L26" i="28"/>
  <c r="K26" i="28"/>
  <c r="L24" i="28"/>
  <c r="K24" i="28"/>
  <c r="K22" i="28"/>
  <c r="K20" i="28"/>
  <c r="N19" i="28"/>
  <c r="M19" i="28"/>
  <c r="L19" i="28"/>
  <c r="K19" i="28"/>
  <c r="K18" i="28"/>
  <c r="L16" i="28"/>
  <c r="K16" i="28"/>
  <c r="K14" i="28"/>
  <c r="L12" i="28"/>
  <c r="K12" i="28"/>
  <c r="K10" i="28"/>
  <c r="N7" i="28"/>
  <c r="M7" i="28"/>
  <c r="L7" i="28"/>
  <c r="K7" i="28"/>
  <c r="K8" i="28" s="1"/>
  <c r="G100" i="28"/>
  <c r="N100" i="28"/>
  <c r="I98" i="28"/>
  <c r="G98" i="28"/>
  <c r="J98" i="28"/>
  <c r="J96" i="28"/>
  <c r="J94" i="28"/>
  <c r="I94" i="28"/>
  <c r="G94" i="28"/>
  <c r="N94" i="28"/>
  <c r="J92" i="28"/>
  <c r="I92" i="28"/>
  <c r="G92" i="28"/>
  <c r="O92" i="28"/>
  <c r="I90" i="28"/>
  <c r="G90" i="28"/>
  <c r="J88" i="28"/>
  <c r="G88" i="28"/>
  <c r="N88" i="28"/>
  <c r="J86" i="28"/>
  <c r="I86" i="28"/>
  <c r="G86" i="28"/>
  <c r="M86" i="28"/>
  <c r="G84" i="28"/>
  <c r="J82" i="28"/>
  <c r="I82" i="28"/>
  <c r="G82" i="28"/>
  <c r="N82" i="28"/>
  <c r="J80" i="28"/>
  <c r="I80" i="28"/>
  <c r="G80" i="28"/>
  <c r="L80" i="28"/>
  <c r="I78" i="28"/>
  <c r="G78" i="28"/>
  <c r="I76" i="28"/>
  <c r="G76" i="28"/>
  <c r="N76" i="28"/>
  <c r="G74" i="28"/>
  <c r="J74" i="28"/>
  <c r="J72" i="28"/>
  <c r="I72" i="28"/>
  <c r="G72" i="28"/>
  <c r="J69" i="28"/>
  <c r="I69" i="28"/>
  <c r="H69" i="28"/>
  <c r="G69" i="28"/>
  <c r="J68" i="28"/>
  <c r="I68" i="28"/>
  <c r="G68" i="28"/>
  <c r="H68" i="28"/>
  <c r="G66" i="28"/>
  <c r="J64" i="28"/>
  <c r="I64" i="28"/>
  <c r="G64" i="28"/>
  <c r="H64" i="28"/>
  <c r="I62" i="28"/>
  <c r="G62" i="28"/>
  <c r="H62" i="28"/>
  <c r="G60" i="28"/>
  <c r="J58" i="28"/>
  <c r="I58" i="28"/>
  <c r="G58" i="28"/>
  <c r="H58" i="28"/>
  <c r="G56" i="28"/>
  <c r="H56" i="28"/>
  <c r="I54" i="28"/>
  <c r="G54" i="28"/>
  <c r="I52" i="28"/>
  <c r="G52" i="28"/>
  <c r="H52" i="28"/>
  <c r="I50" i="28"/>
  <c r="G50" i="28"/>
  <c r="H50" i="28"/>
  <c r="I48" i="28"/>
  <c r="G48" i="28"/>
  <c r="J46" i="28"/>
  <c r="I46" i="28"/>
  <c r="G46" i="28"/>
  <c r="H46" i="28"/>
  <c r="J44" i="28"/>
  <c r="I44" i="28"/>
  <c r="G44" i="28"/>
  <c r="H44" i="28"/>
  <c r="J42" i="28"/>
  <c r="I42" i="28"/>
  <c r="G42" i="28"/>
  <c r="J40" i="28"/>
  <c r="I40" i="28"/>
  <c r="G40" i="28"/>
  <c r="H40" i="28"/>
  <c r="J38" i="28"/>
  <c r="I38" i="28"/>
  <c r="G38" i="28"/>
  <c r="H38" i="28"/>
  <c r="I36" i="28"/>
  <c r="G36" i="28"/>
  <c r="I34" i="28"/>
  <c r="G34" i="28"/>
  <c r="H34" i="28"/>
  <c r="J32" i="28"/>
  <c r="I32" i="28"/>
  <c r="G32" i="28"/>
  <c r="H32" i="28"/>
  <c r="J30" i="28"/>
  <c r="I30" i="28"/>
  <c r="G30" i="28"/>
  <c r="H30" i="28"/>
  <c r="J28" i="28"/>
  <c r="I28" i="28"/>
  <c r="G28" i="28"/>
  <c r="H28" i="28"/>
  <c r="I26" i="28"/>
  <c r="G26" i="28"/>
  <c r="H26" i="28"/>
  <c r="J24" i="28"/>
  <c r="I24" i="28"/>
  <c r="G24" i="28"/>
  <c r="I22" i="28"/>
  <c r="G22" i="28"/>
  <c r="H22" i="28"/>
  <c r="G20" i="28"/>
  <c r="J19" i="28"/>
  <c r="I19" i="28"/>
  <c r="H19" i="28"/>
  <c r="G19" i="28"/>
  <c r="G16" i="28"/>
  <c r="H16" i="28"/>
  <c r="J14" i="28"/>
  <c r="I14" i="28"/>
  <c r="G14" i="28"/>
  <c r="H14" i="28"/>
  <c r="G12" i="28"/>
  <c r="G10" i="28"/>
  <c r="H10" i="28"/>
  <c r="J7" i="28"/>
  <c r="I7" i="28"/>
  <c r="H7" i="28"/>
  <c r="G7" i="28"/>
  <c r="F99" i="82"/>
  <c r="F97" i="82"/>
  <c r="F95" i="82"/>
  <c r="F93" i="82"/>
  <c r="F91" i="82"/>
  <c r="F89" i="82"/>
  <c r="F87" i="82"/>
  <c r="F85" i="82"/>
  <c r="F83" i="82"/>
  <c r="F81" i="82"/>
  <c r="F79" i="82"/>
  <c r="F77" i="82"/>
  <c r="F75" i="82"/>
  <c r="F73" i="82"/>
  <c r="F71" i="82"/>
  <c r="F69" i="82"/>
  <c r="F67" i="82"/>
  <c r="F65" i="82"/>
  <c r="F63" i="82"/>
  <c r="F61" i="82"/>
  <c r="F59" i="82"/>
  <c r="F57" i="82"/>
  <c r="F55" i="82"/>
  <c r="F53" i="82"/>
  <c r="F51" i="82"/>
  <c r="F49" i="82"/>
  <c r="F47" i="82"/>
  <c r="F45" i="82"/>
  <c r="F43" i="82"/>
  <c r="F41" i="82"/>
  <c r="F39" i="82"/>
  <c r="F37" i="82"/>
  <c r="F35" i="82"/>
  <c r="F33" i="82"/>
  <c r="F31" i="82"/>
  <c r="F29" i="82"/>
  <c r="F27" i="82"/>
  <c r="N28" i="82" s="1"/>
  <c r="F25" i="82"/>
  <c r="F23" i="82"/>
  <c r="F21" i="82"/>
  <c r="F19" i="82"/>
  <c r="F17" i="82"/>
  <c r="F15" i="82"/>
  <c r="F13" i="82"/>
  <c r="F11" i="82"/>
  <c r="F9" i="82"/>
  <c r="F8" i="82"/>
  <c r="F7" i="82"/>
  <c r="F99" i="27"/>
  <c r="F97" i="27"/>
  <c r="F95" i="27"/>
  <c r="F93" i="27"/>
  <c r="F91" i="27"/>
  <c r="F89" i="27"/>
  <c r="F87" i="27"/>
  <c r="F85" i="27"/>
  <c r="F83" i="27"/>
  <c r="F81" i="27"/>
  <c r="F79" i="27"/>
  <c r="F77" i="27"/>
  <c r="F75" i="27"/>
  <c r="F73" i="27"/>
  <c r="F71" i="27"/>
  <c r="F69" i="27"/>
  <c r="F67" i="27"/>
  <c r="F65" i="27"/>
  <c r="F63" i="27"/>
  <c r="F61" i="27"/>
  <c r="F59" i="27"/>
  <c r="F57" i="27"/>
  <c r="F55" i="27"/>
  <c r="F53" i="27"/>
  <c r="F51" i="27"/>
  <c r="F49" i="27"/>
  <c r="F47" i="27"/>
  <c r="F45" i="27"/>
  <c r="F43" i="27"/>
  <c r="F41" i="27"/>
  <c r="F39" i="27"/>
  <c r="F37" i="27"/>
  <c r="F35" i="27"/>
  <c r="F33" i="27"/>
  <c r="F31" i="27"/>
  <c r="F29" i="27"/>
  <c r="F27" i="27"/>
  <c r="M28" i="27" s="1"/>
  <c r="F25" i="27"/>
  <c r="F23" i="27"/>
  <c r="F21" i="27"/>
  <c r="F19" i="27"/>
  <c r="F17" i="27"/>
  <c r="F15" i="27"/>
  <c r="F13" i="27"/>
  <c r="F11" i="27"/>
  <c r="F9" i="27"/>
  <c r="F8" i="27"/>
  <c r="F7" i="27"/>
  <c r="G19" i="27"/>
  <c r="H19" i="27"/>
  <c r="I19" i="27"/>
  <c r="J19" i="27"/>
  <c r="K19" i="27"/>
  <c r="M19" i="27"/>
  <c r="N19" i="27"/>
  <c r="G69" i="27"/>
  <c r="H69" i="27"/>
  <c r="I69" i="27"/>
  <c r="J69" i="27"/>
  <c r="K69" i="27"/>
  <c r="M69" i="27"/>
  <c r="N69" i="27"/>
  <c r="T99" i="33"/>
  <c r="S99" i="33"/>
  <c r="T97" i="33"/>
  <c r="S97" i="33"/>
  <c r="T95" i="33"/>
  <c r="S95" i="33"/>
  <c r="T93" i="33"/>
  <c r="S93" i="33"/>
  <c r="T91" i="33"/>
  <c r="S91" i="33"/>
  <c r="T89" i="33"/>
  <c r="S89" i="33"/>
  <c r="T87" i="33"/>
  <c r="S87" i="33"/>
  <c r="T85" i="33"/>
  <c r="S85" i="33"/>
  <c r="T83" i="33"/>
  <c r="S83" i="33"/>
  <c r="T81" i="33"/>
  <c r="S81" i="33"/>
  <c r="T79" i="33"/>
  <c r="S79" i="33"/>
  <c r="T77" i="33"/>
  <c r="S77" i="33"/>
  <c r="T75" i="33"/>
  <c r="S75" i="33"/>
  <c r="T73" i="33"/>
  <c r="S73" i="33"/>
  <c r="T71" i="33"/>
  <c r="S71" i="33"/>
  <c r="T69" i="33"/>
  <c r="S69" i="33"/>
  <c r="T67" i="33"/>
  <c r="S67" i="33"/>
  <c r="T65" i="33"/>
  <c r="S65" i="33"/>
  <c r="T63" i="33"/>
  <c r="S63" i="33"/>
  <c r="T61" i="33"/>
  <c r="S61" i="33"/>
  <c r="T59" i="33"/>
  <c r="S59" i="33"/>
  <c r="T57" i="33"/>
  <c r="S57" i="33"/>
  <c r="T55" i="33"/>
  <c r="S55" i="33"/>
  <c r="T53" i="33"/>
  <c r="S53" i="33"/>
  <c r="T51" i="33"/>
  <c r="S51" i="33"/>
  <c r="T49" i="33"/>
  <c r="S49" i="33"/>
  <c r="T47" i="33"/>
  <c r="S47" i="33"/>
  <c r="T45" i="33"/>
  <c r="S45" i="33"/>
  <c r="T43" i="33"/>
  <c r="S43" i="33"/>
  <c r="T41" i="33"/>
  <c r="S41" i="33"/>
  <c r="T39" i="33"/>
  <c r="S39" i="33"/>
  <c r="T37" i="33"/>
  <c r="S37" i="33"/>
  <c r="T35" i="33"/>
  <c r="S35" i="33"/>
  <c r="T33" i="33"/>
  <c r="S33" i="33"/>
  <c r="T31" i="33"/>
  <c r="S31" i="33"/>
  <c r="T29" i="33"/>
  <c r="S29" i="33"/>
  <c r="T27" i="33"/>
  <c r="S27" i="33"/>
  <c r="T25" i="33"/>
  <c r="S25" i="33"/>
  <c r="T23" i="33"/>
  <c r="S23" i="33"/>
  <c r="T21" i="33"/>
  <c r="S21" i="33"/>
  <c r="T19" i="33"/>
  <c r="S19" i="33"/>
  <c r="T17" i="33"/>
  <c r="S17" i="33"/>
  <c r="T15" i="33"/>
  <c r="S15" i="33"/>
  <c r="T13" i="33"/>
  <c r="S13" i="33"/>
  <c r="T11" i="33"/>
  <c r="S11" i="33"/>
  <c r="T9" i="33"/>
  <c r="S9" i="33"/>
  <c r="T7" i="33"/>
  <c r="S7" i="33"/>
  <c r="T99" i="32"/>
  <c r="S99" i="32"/>
  <c r="T97" i="32"/>
  <c r="S97" i="32"/>
  <c r="T95" i="32"/>
  <c r="S95" i="32"/>
  <c r="T93" i="32"/>
  <c r="S93" i="32"/>
  <c r="T91" i="32"/>
  <c r="S91" i="32"/>
  <c r="T89" i="32"/>
  <c r="S89" i="32"/>
  <c r="T87" i="32"/>
  <c r="S87" i="32"/>
  <c r="T85" i="32"/>
  <c r="S85" i="32"/>
  <c r="T83" i="32"/>
  <c r="S83" i="32"/>
  <c r="T81" i="32"/>
  <c r="S81" i="32"/>
  <c r="T79" i="32"/>
  <c r="S79" i="32"/>
  <c r="T77" i="32"/>
  <c r="S77" i="32"/>
  <c r="T75" i="32"/>
  <c r="S75" i="32"/>
  <c r="T73" i="32"/>
  <c r="S73" i="32"/>
  <c r="T71" i="32"/>
  <c r="S71" i="32"/>
  <c r="T69" i="32"/>
  <c r="S69" i="32"/>
  <c r="T67" i="32"/>
  <c r="S67" i="32"/>
  <c r="T65" i="32"/>
  <c r="S65" i="32"/>
  <c r="T63" i="32"/>
  <c r="S63" i="32"/>
  <c r="T61" i="32"/>
  <c r="S61" i="32"/>
  <c r="T59" i="32"/>
  <c r="S59" i="32"/>
  <c r="T57" i="32"/>
  <c r="S57" i="32"/>
  <c r="T55" i="32"/>
  <c r="S55" i="32"/>
  <c r="T53" i="32"/>
  <c r="S53" i="32"/>
  <c r="T51" i="32"/>
  <c r="S51" i="32"/>
  <c r="T49" i="32"/>
  <c r="S49" i="32"/>
  <c r="T47" i="32"/>
  <c r="S47" i="32"/>
  <c r="T45" i="32"/>
  <c r="S45" i="32"/>
  <c r="T43" i="32"/>
  <c r="S43" i="32"/>
  <c r="T41" i="32"/>
  <c r="S41" i="32"/>
  <c r="T39" i="32"/>
  <c r="S39" i="32"/>
  <c r="T37" i="32"/>
  <c r="S37" i="32"/>
  <c r="T35" i="32"/>
  <c r="S35" i="32"/>
  <c r="T33" i="32"/>
  <c r="S33" i="32"/>
  <c r="T31" i="32"/>
  <c r="S31" i="32"/>
  <c r="T29" i="32"/>
  <c r="S29" i="32"/>
  <c r="T27" i="32"/>
  <c r="S27" i="32"/>
  <c r="T25" i="32"/>
  <c r="S25" i="32"/>
  <c r="T23" i="32"/>
  <c r="S23" i="32"/>
  <c r="T21" i="32"/>
  <c r="S21" i="32"/>
  <c r="T19" i="32"/>
  <c r="S19" i="32"/>
  <c r="T17" i="32"/>
  <c r="S17" i="32"/>
  <c r="T15" i="32"/>
  <c r="S15" i="32"/>
  <c r="T13" i="32"/>
  <c r="S13" i="32"/>
  <c r="T11" i="32"/>
  <c r="S11" i="32"/>
  <c r="T9" i="32"/>
  <c r="S9" i="32"/>
  <c r="T7" i="32"/>
  <c r="S7" i="32"/>
  <c r="T99" i="31"/>
  <c r="S99" i="31"/>
  <c r="T97" i="31"/>
  <c r="S97" i="31"/>
  <c r="T95" i="31"/>
  <c r="S95" i="31"/>
  <c r="T93" i="31"/>
  <c r="S93" i="31"/>
  <c r="T91" i="31"/>
  <c r="S91" i="31"/>
  <c r="T89" i="31"/>
  <c r="S89" i="31"/>
  <c r="T87" i="31"/>
  <c r="S87" i="31"/>
  <c r="T85" i="31"/>
  <c r="S85" i="31"/>
  <c r="T83" i="31"/>
  <c r="S83" i="31"/>
  <c r="T81" i="31"/>
  <c r="S81" i="31"/>
  <c r="T79" i="31"/>
  <c r="S79" i="31"/>
  <c r="T77" i="31"/>
  <c r="S77" i="31"/>
  <c r="T75" i="31"/>
  <c r="S75" i="31"/>
  <c r="T73" i="31"/>
  <c r="S73" i="31"/>
  <c r="T71" i="31"/>
  <c r="S71" i="31"/>
  <c r="T69" i="31"/>
  <c r="S69" i="31"/>
  <c r="T67" i="31"/>
  <c r="S67" i="31"/>
  <c r="T65" i="31"/>
  <c r="S65" i="31"/>
  <c r="T63" i="31"/>
  <c r="S63" i="31"/>
  <c r="T61" i="31"/>
  <c r="S61" i="31"/>
  <c r="T59" i="31"/>
  <c r="S59" i="31"/>
  <c r="T57" i="31"/>
  <c r="S57" i="31"/>
  <c r="T55" i="31"/>
  <c r="S55" i="31"/>
  <c r="T53" i="31"/>
  <c r="S53" i="31"/>
  <c r="T51" i="31"/>
  <c r="S51" i="31"/>
  <c r="T49" i="31"/>
  <c r="S49" i="31"/>
  <c r="T47" i="31"/>
  <c r="S47" i="31"/>
  <c r="T45" i="31"/>
  <c r="S45" i="31"/>
  <c r="T43" i="31"/>
  <c r="S43" i="31"/>
  <c r="T41" i="31"/>
  <c r="S41" i="31"/>
  <c r="T39" i="31"/>
  <c r="S39" i="31"/>
  <c r="T37" i="31"/>
  <c r="S37" i="31"/>
  <c r="T35" i="31"/>
  <c r="S35" i="31"/>
  <c r="T33" i="31"/>
  <c r="S33" i="31"/>
  <c r="T31" i="31"/>
  <c r="S31" i="31"/>
  <c r="T29" i="31"/>
  <c r="S29" i="31"/>
  <c r="T27" i="31"/>
  <c r="S27" i="31"/>
  <c r="T25" i="31"/>
  <c r="S25" i="31"/>
  <c r="T23" i="31"/>
  <c r="S23" i="31"/>
  <c r="T21" i="31"/>
  <c r="S21" i="31"/>
  <c r="T19" i="31"/>
  <c r="S19" i="31"/>
  <c r="T17" i="31"/>
  <c r="S17" i="31"/>
  <c r="T15" i="31"/>
  <c r="S15" i="31"/>
  <c r="T13" i="31"/>
  <c r="S13" i="31"/>
  <c r="T11" i="31"/>
  <c r="S11" i="31"/>
  <c r="T9" i="31"/>
  <c r="S9" i="31"/>
  <c r="T7" i="31"/>
  <c r="S7" i="31"/>
  <c r="P99" i="30"/>
  <c r="P97" i="30"/>
  <c r="P95" i="30"/>
  <c r="P93" i="30"/>
  <c r="P91" i="30"/>
  <c r="P89" i="30"/>
  <c r="P87" i="30"/>
  <c r="P85" i="30"/>
  <c r="P83" i="30"/>
  <c r="P81" i="30"/>
  <c r="P79" i="30"/>
  <c r="P77" i="30"/>
  <c r="P75" i="30"/>
  <c r="P73" i="30"/>
  <c r="P71" i="30"/>
  <c r="P69" i="30"/>
  <c r="P67" i="30"/>
  <c r="P65" i="30"/>
  <c r="P63" i="30"/>
  <c r="P61" i="30"/>
  <c r="P59" i="30"/>
  <c r="P57" i="30"/>
  <c r="P55" i="30"/>
  <c r="P53" i="30"/>
  <c r="P51" i="30"/>
  <c r="P49" i="30"/>
  <c r="P47" i="30"/>
  <c r="P45" i="30"/>
  <c r="P43" i="30"/>
  <c r="P41" i="30"/>
  <c r="P39" i="30"/>
  <c r="P37" i="30"/>
  <c r="P35" i="30"/>
  <c r="P33" i="30"/>
  <c r="P31" i="30"/>
  <c r="P29" i="30"/>
  <c r="P27" i="30"/>
  <c r="P25" i="30"/>
  <c r="P23" i="30"/>
  <c r="P21" i="30"/>
  <c r="P19" i="30"/>
  <c r="P17" i="30"/>
  <c r="P15" i="30"/>
  <c r="P13" i="30"/>
  <c r="P11" i="30"/>
  <c r="P9" i="30"/>
  <c r="P7" i="30"/>
  <c r="F78" i="28" l="1"/>
  <c r="F86" i="28"/>
  <c r="F94" i="28"/>
  <c r="F92" i="28"/>
  <c r="F100" i="28"/>
  <c r="F46" i="28"/>
  <c r="F64" i="28"/>
  <c r="N78" i="28"/>
  <c r="H18" i="28"/>
  <c r="H90" i="28"/>
  <c r="F90" i="28" s="1"/>
  <c r="Q8" i="28"/>
  <c r="P20" i="28"/>
  <c r="P70" i="28"/>
  <c r="Q70" i="28"/>
  <c r="O10" i="28"/>
  <c r="Q18" i="28"/>
  <c r="Q22" i="28"/>
  <c r="O26" i="28"/>
  <c r="O56" i="28"/>
  <c r="O78" i="28"/>
  <c r="Q80" i="28"/>
  <c r="O90" i="28"/>
  <c r="O96" i="28"/>
  <c r="I12" i="28"/>
  <c r="J78" i="28"/>
  <c r="J84" i="28"/>
  <c r="J90" i="28"/>
  <c r="M12" i="28"/>
  <c r="M40" i="28"/>
  <c r="L62" i="28"/>
  <c r="N92" i="28"/>
  <c r="P10" i="28"/>
  <c r="R12" i="28"/>
  <c r="P16" i="28"/>
  <c r="R18" i="28"/>
  <c r="R22" i="28"/>
  <c r="P26" i="28"/>
  <c r="R28" i="28"/>
  <c r="F28" i="28" s="1"/>
  <c r="R34" i="28"/>
  <c r="R40" i="28"/>
  <c r="F40" i="28" s="1"/>
  <c r="R46" i="28"/>
  <c r="R52" i="28"/>
  <c r="R58" i="28"/>
  <c r="P62" i="28"/>
  <c r="R64" i="28"/>
  <c r="R74" i="28"/>
  <c r="R80" i="28"/>
  <c r="R86" i="28"/>
  <c r="R92" i="28"/>
  <c r="P96" i="28"/>
  <c r="R98" i="28"/>
  <c r="N12" i="28"/>
  <c r="L18" i="28"/>
  <c r="Q10" i="28"/>
  <c r="O14" i="28"/>
  <c r="O36" i="28"/>
  <c r="Q50" i="28"/>
  <c r="O54" i="28"/>
  <c r="O60" i="28"/>
  <c r="O66" i="28"/>
  <c r="Q84" i="28"/>
  <c r="Q96" i="28"/>
  <c r="J12" i="28"/>
  <c r="F12" i="28" s="1"/>
  <c r="M18" i="28"/>
  <c r="R26" i="28"/>
  <c r="R32" i="28"/>
  <c r="R38" i="28"/>
  <c r="R44" i="28"/>
  <c r="F44" i="28" s="1"/>
  <c r="R50" i="28"/>
  <c r="R56" i="28"/>
  <c r="P60" i="28"/>
  <c r="R72" i="28"/>
  <c r="R78" i="28"/>
  <c r="R84" i="28"/>
  <c r="R90" i="28"/>
  <c r="R96" i="28"/>
  <c r="L90" i="28"/>
  <c r="R10" i="28"/>
  <c r="P14" i="28"/>
  <c r="P36" i="28"/>
  <c r="I18" i="28"/>
  <c r="H80" i="28"/>
  <c r="F80" i="28" s="1"/>
  <c r="H92" i="28"/>
  <c r="N14" i="28"/>
  <c r="N18" i="28"/>
  <c r="M34" i="28"/>
  <c r="F34" i="28" s="1"/>
  <c r="O12" i="28"/>
  <c r="Q14" i="28"/>
  <c r="O18" i="28"/>
  <c r="O22" i="28"/>
  <c r="Q36" i="28"/>
  <c r="O58" i="28"/>
  <c r="F58" i="28" s="1"/>
  <c r="Q60" i="28"/>
  <c r="Q66" i="28"/>
  <c r="O74" i="28"/>
  <c r="Q82" i="28"/>
  <c r="Q88" i="28"/>
  <c r="O98" i="28"/>
  <c r="L22" i="28"/>
  <c r="F22" i="28" s="1"/>
  <c r="N34" i="28"/>
  <c r="M80" i="28"/>
  <c r="R14" i="28"/>
  <c r="P18" i="28"/>
  <c r="P22" i="28"/>
  <c r="R24" i="28"/>
  <c r="F24" i="28" s="1"/>
  <c r="R36" i="28"/>
  <c r="R42" i="28"/>
  <c r="R48" i="28"/>
  <c r="P52" i="28"/>
  <c r="R54" i="28"/>
  <c r="R60" i="28"/>
  <c r="R66" i="28"/>
  <c r="R76" i="28"/>
  <c r="P80" i="28"/>
  <c r="R88" i="28"/>
  <c r="N20" i="28"/>
  <c r="M52" i="28"/>
  <c r="F52" i="28" s="1"/>
  <c r="M74" i="28"/>
  <c r="M98" i="28"/>
  <c r="H100" i="28"/>
  <c r="N22" i="28"/>
  <c r="N52" i="28"/>
  <c r="L68" i="28"/>
  <c r="F68" i="28" s="1"/>
  <c r="I10" i="28"/>
  <c r="F10" i="28" s="1"/>
  <c r="I16" i="28"/>
  <c r="F16" i="28" s="1"/>
  <c r="H74" i="28"/>
  <c r="F74" i="28" s="1"/>
  <c r="H86" i="28"/>
  <c r="I88" i="28"/>
  <c r="G96" i="28"/>
  <c r="H98" i="28"/>
  <c r="F98" i="28" s="1"/>
  <c r="I100" i="28"/>
  <c r="M10" i="28"/>
  <c r="M16" i="28"/>
  <c r="M26" i="28"/>
  <c r="M32" i="28"/>
  <c r="F32" i="28" s="1"/>
  <c r="M38" i="28"/>
  <c r="F38" i="28" s="1"/>
  <c r="M44" i="28"/>
  <c r="M50" i="28"/>
  <c r="M56" i="28"/>
  <c r="M62" i="28"/>
  <c r="M68" i="28"/>
  <c r="M72" i="28"/>
  <c r="F72" i="28" s="1"/>
  <c r="M78" i="28"/>
  <c r="M84" i="28"/>
  <c r="M90" i="28"/>
  <c r="M96" i="28"/>
  <c r="H76" i="28"/>
  <c r="F76" i="28" s="1"/>
  <c r="H88" i="28"/>
  <c r="F88" i="28" s="1"/>
  <c r="L10" i="28"/>
  <c r="L96" i="28"/>
  <c r="J10" i="28"/>
  <c r="J16" i="28"/>
  <c r="I74" i="28"/>
  <c r="J76" i="28"/>
  <c r="H84" i="28"/>
  <c r="H96" i="28"/>
  <c r="J100" i="28"/>
  <c r="N10" i="28"/>
  <c r="L14" i="28"/>
  <c r="F14" i="28" s="1"/>
  <c r="N16" i="28"/>
  <c r="N26" i="28"/>
  <c r="N50" i="28"/>
  <c r="N56" i="28"/>
  <c r="N62" i="28"/>
  <c r="L82" i="28"/>
  <c r="N84" i="28"/>
  <c r="L88" i="28"/>
  <c r="N96" i="28"/>
  <c r="M22" i="28"/>
  <c r="M64" i="28"/>
  <c r="N74" i="28"/>
  <c r="H82" i="28"/>
  <c r="F82" i="28" s="1"/>
  <c r="H94" i="28"/>
  <c r="M14" i="28"/>
  <c r="M24" i="28"/>
  <c r="M30" i="28"/>
  <c r="F30" i="28" s="1"/>
  <c r="M36" i="28"/>
  <c r="M42" i="28"/>
  <c r="F42" i="28" s="1"/>
  <c r="M54" i="28"/>
  <c r="M60" i="28"/>
  <c r="M66" i="28"/>
  <c r="M76" i="28"/>
  <c r="M82" i="28"/>
  <c r="M88" i="28"/>
  <c r="M94" i="28"/>
  <c r="M100" i="28"/>
  <c r="N24" i="28"/>
  <c r="N36" i="28"/>
  <c r="N48" i="28"/>
  <c r="N54" i="28"/>
  <c r="F54" i="28" s="1"/>
  <c r="N60" i="28"/>
  <c r="N66" i="28"/>
  <c r="G18" i="28"/>
  <c r="I56" i="28"/>
  <c r="F56" i="28" s="1"/>
  <c r="I60" i="28"/>
  <c r="F60" i="28" s="1"/>
  <c r="I66" i="28"/>
  <c r="F66" i="28" s="1"/>
  <c r="J22" i="28"/>
  <c r="J26" i="28"/>
  <c r="F26" i="28" s="1"/>
  <c r="J34" i="28"/>
  <c r="J36" i="28"/>
  <c r="F36" i="28" s="1"/>
  <c r="J48" i="28"/>
  <c r="F48" i="28" s="1"/>
  <c r="J50" i="28"/>
  <c r="F50" i="28" s="1"/>
  <c r="J52" i="28"/>
  <c r="J54" i="28"/>
  <c r="J56" i="28"/>
  <c r="J60" i="28"/>
  <c r="J62" i="28"/>
  <c r="F62" i="28" s="1"/>
  <c r="J66" i="28"/>
  <c r="P69" i="71"/>
  <c r="P19" i="71"/>
  <c r="P7" i="71"/>
  <c r="F96" i="28" l="1"/>
  <c r="F18" i="28"/>
  <c r="F84" i="28"/>
  <c r="N8" i="28"/>
  <c r="R8" i="28"/>
  <c r="O8" i="28"/>
  <c r="P8" i="28"/>
  <c r="L70" i="28"/>
  <c r="R70" i="28"/>
  <c r="O70" i="28"/>
  <c r="Q20" i="28"/>
  <c r="O20" i="28"/>
  <c r="M8" i="28"/>
  <c r="R20" i="28"/>
  <c r="L8" i="28"/>
  <c r="H20" i="28"/>
  <c r="L20" i="28"/>
  <c r="N70" i="28"/>
  <c r="G70" i="28"/>
  <c r="M20" i="28"/>
  <c r="M70" i="28"/>
  <c r="H8" i="28"/>
  <c r="I8" i="28"/>
  <c r="J8" i="28"/>
  <c r="J70" i="28"/>
  <c r="I70" i="28"/>
  <c r="H70" i="28"/>
  <c r="I20" i="28"/>
  <c r="J20" i="28"/>
  <c r="G8" i="28"/>
  <c r="F20" i="28" l="1"/>
  <c r="F70" i="28"/>
  <c r="Q23" i="71" l="1"/>
  <c r="Q31" i="71"/>
  <c r="O7" i="71"/>
  <c r="Q9" i="71"/>
  <c r="Q11" i="71"/>
  <c r="Q13" i="71"/>
  <c r="Q15" i="71"/>
  <c r="Q17" i="71"/>
  <c r="O19" i="71"/>
  <c r="Q21" i="71"/>
  <c r="Q25" i="71"/>
  <c r="Q27" i="71"/>
  <c r="Q29" i="71"/>
  <c r="Q33" i="71"/>
  <c r="Q35" i="71"/>
  <c r="Q37" i="71"/>
  <c r="Q39" i="71"/>
  <c r="Q41" i="71"/>
  <c r="Q43" i="71"/>
  <c r="Q45" i="71"/>
  <c r="Q47" i="71"/>
  <c r="Q49" i="71"/>
  <c r="Q51" i="71"/>
  <c r="Q53" i="71"/>
  <c r="Q55" i="71"/>
  <c r="Q57" i="71"/>
  <c r="Q59" i="71"/>
  <c r="Q61" i="71"/>
  <c r="Q63" i="71"/>
  <c r="Q65" i="71"/>
  <c r="Q67" i="71"/>
  <c r="O69" i="71"/>
  <c r="Q71" i="71"/>
  <c r="Q73" i="71"/>
  <c r="Q75" i="71"/>
  <c r="Q77" i="71"/>
  <c r="Q79" i="71"/>
  <c r="Q81" i="71"/>
  <c r="Q83" i="71"/>
  <c r="Q85" i="71"/>
  <c r="Q87" i="71"/>
  <c r="Q89" i="71"/>
  <c r="Q91" i="71"/>
  <c r="Q93" i="71"/>
  <c r="Q95" i="71"/>
  <c r="Q97" i="71"/>
  <c r="Q99" i="71"/>
  <c r="G69" i="71"/>
  <c r="G19" i="71"/>
  <c r="G38" i="20"/>
  <c r="G38" i="24"/>
  <c r="G13" i="24"/>
  <c r="G7" i="24"/>
  <c r="L7" i="24" s="1"/>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3" i="24"/>
  <c r="L12" i="24"/>
  <c r="L11" i="24"/>
  <c r="L10" i="24"/>
  <c r="L9" i="24"/>
  <c r="L8" i="24"/>
  <c r="J53" i="24"/>
  <c r="J52" i="24"/>
  <c r="J51" i="24"/>
  <c r="J50" i="24"/>
  <c r="J49" i="24"/>
  <c r="J48" i="24"/>
  <c r="J47" i="24"/>
  <c r="J46" i="24"/>
  <c r="J4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J11" i="24"/>
  <c r="J10" i="24"/>
  <c r="J9" i="24"/>
  <c r="J8" i="24"/>
  <c r="J7" i="24"/>
  <c r="H53" i="24"/>
  <c r="H52" i="24"/>
  <c r="H51" i="24"/>
  <c r="H50" i="24"/>
  <c r="H49" i="24"/>
  <c r="H47" i="24"/>
  <c r="H46" i="24"/>
  <c r="H45" i="24"/>
  <c r="H44" i="24"/>
  <c r="H43" i="24"/>
  <c r="H41" i="24"/>
  <c r="H40" i="24"/>
  <c r="H39" i="24"/>
  <c r="H38" i="24"/>
  <c r="H37" i="24"/>
  <c r="H35" i="24"/>
  <c r="H34" i="24"/>
  <c r="H33" i="24"/>
  <c r="H32" i="24"/>
  <c r="H31" i="24"/>
  <c r="H29" i="24"/>
  <c r="H28" i="24"/>
  <c r="H27" i="24"/>
  <c r="H26" i="24"/>
  <c r="H25" i="24"/>
  <c r="H24" i="24"/>
  <c r="H23" i="24"/>
  <c r="H22" i="24"/>
  <c r="H21" i="24"/>
  <c r="H20" i="24"/>
  <c r="H19" i="24"/>
  <c r="H17" i="24"/>
  <c r="H16" i="24"/>
  <c r="H15" i="24"/>
  <c r="H14" i="24"/>
  <c r="H12" i="24"/>
  <c r="H10" i="24"/>
  <c r="H9" i="24"/>
  <c r="H8" i="24"/>
  <c r="H12" i="23"/>
  <c r="H13" i="23"/>
  <c r="H14" i="23"/>
  <c r="H8" i="23"/>
  <c r="H9" i="23"/>
  <c r="H10" i="23"/>
  <c r="H11" i="23"/>
  <c r="H15" i="23"/>
  <c r="H16" i="23"/>
  <c r="H17" i="23"/>
  <c r="H18" i="23"/>
  <c r="H19" i="23"/>
  <c r="H20" i="23"/>
  <c r="H21" i="23"/>
  <c r="H22" i="23"/>
  <c r="H23" i="23"/>
  <c r="H24" i="23"/>
  <c r="H25" i="23"/>
  <c r="H26" i="23"/>
  <c r="H27" i="23"/>
  <c r="H28" i="23"/>
  <c r="H29" i="23"/>
  <c r="H30" i="23"/>
  <c r="H31" i="23"/>
  <c r="H32" i="23"/>
  <c r="H33" i="23"/>
  <c r="H34" i="23"/>
  <c r="H35" i="23"/>
  <c r="H36" i="23"/>
  <c r="H37" i="23"/>
  <c r="H39" i="23"/>
  <c r="H40" i="23"/>
  <c r="H41" i="23"/>
  <c r="H42" i="23"/>
  <c r="H43" i="23"/>
  <c r="H44" i="23"/>
  <c r="H45" i="23"/>
  <c r="H46" i="23"/>
  <c r="H47" i="23"/>
  <c r="H48" i="23"/>
  <c r="H49" i="23"/>
  <c r="H50" i="23"/>
  <c r="H51" i="23"/>
  <c r="H52" i="23"/>
  <c r="H53" i="23"/>
  <c r="H11" i="24" l="1"/>
  <c r="H18" i="24"/>
  <c r="H30" i="24"/>
  <c r="H36" i="24"/>
  <c r="H42" i="24"/>
  <c r="H48" i="24"/>
  <c r="H13" i="24"/>
  <c r="AA38" i="85"/>
  <c r="AA13" i="85"/>
  <c r="AA7" i="85"/>
  <c r="AA38" i="83"/>
  <c r="AA13" i="83"/>
  <c r="AA7" i="83"/>
  <c r="AA38" i="72"/>
  <c r="AA13" i="72"/>
  <c r="AA7" i="72"/>
  <c r="G13" i="10"/>
  <c r="I13" i="10"/>
  <c r="K13" i="10"/>
  <c r="J11" i="10"/>
  <c r="H12" i="10"/>
  <c r="J12" i="10"/>
  <c r="H14" i="10"/>
  <c r="J14" i="10"/>
  <c r="H15" i="10"/>
  <c r="J15" i="10"/>
  <c r="H16" i="10"/>
  <c r="J16" i="10"/>
  <c r="H17" i="10"/>
  <c r="J17" i="10"/>
  <c r="H18" i="10"/>
  <c r="J18" i="10"/>
  <c r="H19" i="10"/>
  <c r="J19" i="10"/>
  <c r="H20" i="10"/>
  <c r="H21" i="10"/>
  <c r="J21" i="10"/>
  <c r="H22" i="10"/>
  <c r="J22" i="10"/>
  <c r="H23" i="10"/>
  <c r="J23" i="10"/>
  <c r="H24" i="10"/>
  <c r="J24" i="10"/>
  <c r="H25" i="10"/>
  <c r="H26" i="10"/>
  <c r="J26" i="10"/>
  <c r="H27" i="10"/>
  <c r="J27" i="10"/>
  <c r="H28" i="10"/>
  <c r="J28" i="10"/>
  <c r="H29" i="10"/>
  <c r="J29" i="10"/>
  <c r="H30" i="10"/>
  <c r="J30" i="10"/>
  <c r="J31" i="10"/>
  <c r="H32" i="10"/>
  <c r="J32" i="10"/>
  <c r="H33" i="10"/>
  <c r="J33" i="10"/>
  <c r="H34" i="10"/>
  <c r="J34" i="10"/>
  <c r="H35" i="10"/>
  <c r="J35" i="10"/>
  <c r="H36" i="10"/>
  <c r="J36" i="10"/>
  <c r="J37" i="10"/>
  <c r="J39" i="10"/>
  <c r="H41" i="10"/>
  <c r="J41" i="10"/>
  <c r="H42" i="10"/>
  <c r="J42" i="10"/>
  <c r="H45" i="10"/>
  <c r="J45" i="10"/>
  <c r="J46" i="10"/>
  <c r="H47" i="10"/>
  <c r="J47" i="10"/>
  <c r="J49" i="10"/>
  <c r="H50" i="10"/>
  <c r="J50" i="10"/>
  <c r="H52" i="10"/>
  <c r="J52" i="10"/>
  <c r="J53" i="10"/>
  <c r="J38" i="9"/>
  <c r="M38" i="9"/>
  <c r="K38" i="9"/>
  <c r="I38" i="9"/>
  <c r="F38" i="9" s="1"/>
  <c r="G38" i="9"/>
  <c r="G13" i="9"/>
  <c r="M13" i="9"/>
  <c r="K13" i="9"/>
  <c r="AC6" i="118"/>
  <c r="AC6" i="6"/>
  <c r="AE22" i="118"/>
  <c r="M53" i="119"/>
  <c r="M52" i="119"/>
  <c r="M51" i="119"/>
  <c r="M50" i="119"/>
  <c r="M49" i="119"/>
  <c r="M48" i="119"/>
  <c r="M47" i="119"/>
  <c r="M46" i="119"/>
  <c r="M45" i="119"/>
  <c r="M44" i="119"/>
  <c r="M43" i="119"/>
  <c r="M42" i="119"/>
  <c r="M41" i="119"/>
  <c r="M40" i="119"/>
  <c r="M39" i="119"/>
  <c r="M37" i="119"/>
  <c r="M36" i="119"/>
  <c r="M35" i="119"/>
  <c r="M34" i="119"/>
  <c r="M33" i="119"/>
  <c r="M32" i="119"/>
  <c r="M31" i="119"/>
  <c r="M30" i="119"/>
  <c r="M29" i="119"/>
  <c r="M28" i="119"/>
  <c r="M27" i="119"/>
  <c r="M26" i="119"/>
  <c r="M25" i="119"/>
  <c r="M24" i="119"/>
  <c r="M23" i="119"/>
  <c r="M22" i="119"/>
  <c r="M21" i="119"/>
  <c r="M20" i="119"/>
  <c r="M19" i="119"/>
  <c r="M18" i="119"/>
  <c r="M17" i="119"/>
  <c r="M16" i="119"/>
  <c r="M15" i="119"/>
  <c r="M14" i="119"/>
  <c r="M12" i="119"/>
  <c r="M11" i="119"/>
  <c r="M10" i="119"/>
  <c r="M9" i="119"/>
  <c r="M8" i="119"/>
  <c r="M53" i="118"/>
  <c r="M52" i="118"/>
  <c r="M51" i="118"/>
  <c r="M50" i="118"/>
  <c r="M49" i="118"/>
  <c r="M48" i="118"/>
  <c r="M47" i="118"/>
  <c r="M46" i="118"/>
  <c r="M45" i="118"/>
  <c r="M44" i="118"/>
  <c r="M43" i="118"/>
  <c r="M42" i="118"/>
  <c r="M41" i="118"/>
  <c r="M40" i="118"/>
  <c r="M39" i="118"/>
  <c r="M37" i="118"/>
  <c r="M36" i="118"/>
  <c r="M35" i="118"/>
  <c r="M34" i="118"/>
  <c r="M33" i="118"/>
  <c r="M32" i="118"/>
  <c r="M31" i="118"/>
  <c r="M30" i="118"/>
  <c r="M29" i="118"/>
  <c r="M28" i="118"/>
  <c r="M27" i="118"/>
  <c r="M26" i="118"/>
  <c r="M25" i="118"/>
  <c r="M24" i="118"/>
  <c r="M23" i="118"/>
  <c r="M22" i="118"/>
  <c r="M21" i="118"/>
  <c r="M20" i="118"/>
  <c r="M19" i="118"/>
  <c r="M18" i="118"/>
  <c r="M17" i="118"/>
  <c r="M16" i="118"/>
  <c r="M15" i="118"/>
  <c r="M14" i="118"/>
  <c r="M12" i="118"/>
  <c r="M11" i="118"/>
  <c r="M10" i="118"/>
  <c r="M9" i="118"/>
  <c r="M8" i="118"/>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AC38" i="118"/>
  <c r="AC13" i="118"/>
  <c r="AC7" i="118"/>
  <c r="AC38" i="119"/>
  <c r="AC13" i="119"/>
  <c r="AC7" i="119"/>
  <c r="AC38" i="6"/>
  <c r="AC13" i="6"/>
  <c r="AC7" i="6"/>
  <c r="AD7" i="6" s="1"/>
  <c r="AA38" i="112"/>
  <c r="AA13" i="112"/>
  <c r="AA7" i="112"/>
  <c r="AA38" i="113"/>
  <c r="AA13" i="113"/>
  <c r="AA7" i="113"/>
  <c r="AA38" i="115"/>
  <c r="AA13" i="115"/>
  <c r="AA7" i="115"/>
  <c r="AA38" i="116"/>
  <c r="AA13" i="116"/>
  <c r="AA7" i="116"/>
  <c r="AA38" i="117"/>
  <c r="AA13" i="117"/>
  <c r="AA7" i="117"/>
  <c r="AA38" i="3"/>
  <c r="AA13" i="3"/>
  <c r="AA7" i="3"/>
  <c r="AA38" i="4"/>
  <c r="AA13" i="4"/>
  <c r="AA7" i="4"/>
  <c r="AA38" i="5"/>
  <c r="AA13" i="5"/>
  <c r="AA7" i="5"/>
  <c r="AA38" i="114"/>
  <c r="AA13" i="114"/>
  <c r="AA7" i="114"/>
  <c r="AE70" i="119" l="1"/>
  <c r="AC70" i="119"/>
  <c r="Y70" i="119"/>
  <c r="W70" i="119"/>
  <c r="M70" i="119"/>
  <c r="AE69" i="119"/>
  <c r="AC69" i="119"/>
  <c r="Y69" i="119"/>
  <c r="W69" i="119"/>
  <c r="M69" i="119"/>
  <c r="F69" i="119"/>
  <c r="AE68" i="119"/>
  <c r="AC68" i="119"/>
  <c r="Y68" i="119"/>
  <c r="W68" i="119"/>
  <c r="M68" i="119"/>
  <c r="AE67" i="119"/>
  <c r="AC67" i="119"/>
  <c r="Y67" i="119"/>
  <c r="W67" i="119"/>
  <c r="M67" i="119"/>
  <c r="F67" i="119"/>
  <c r="AE66" i="119"/>
  <c r="AC66" i="119"/>
  <c r="Y66" i="119"/>
  <c r="W66" i="119"/>
  <c r="M66" i="119"/>
  <c r="F66" i="119"/>
  <c r="AE64" i="119"/>
  <c r="AC64" i="119"/>
  <c r="Y64" i="119"/>
  <c r="W64" i="119"/>
  <c r="M64" i="119"/>
  <c r="K64" i="119"/>
  <c r="I64" i="119"/>
  <c r="G64" i="119"/>
  <c r="F64" i="119"/>
  <c r="F70" i="119" s="1"/>
  <c r="AE63" i="119"/>
  <c r="AC63" i="119"/>
  <c r="Y63" i="119"/>
  <c r="W63" i="119"/>
  <c r="M63" i="119"/>
  <c r="K63" i="119"/>
  <c r="I63" i="119"/>
  <c r="G63" i="119"/>
  <c r="F63" i="119"/>
  <c r="AE62" i="119"/>
  <c r="AC62" i="119"/>
  <c r="Y62" i="119"/>
  <c r="W62" i="119"/>
  <c r="M62" i="119"/>
  <c r="F62" i="119"/>
  <c r="F68" i="119" s="1"/>
  <c r="AE61" i="119"/>
  <c r="AC61" i="119"/>
  <c r="Y61" i="119"/>
  <c r="W61" i="119"/>
  <c r="M61" i="119"/>
  <c r="K61" i="119"/>
  <c r="K67" i="119" s="1"/>
  <c r="I61" i="119"/>
  <c r="I67" i="119" s="1"/>
  <c r="G61" i="119"/>
  <c r="G67" i="119" s="1"/>
  <c r="F61" i="119"/>
  <c r="AD53" i="119"/>
  <c r="L53" i="119"/>
  <c r="J53" i="119"/>
  <c r="AE53" i="119" s="1"/>
  <c r="H53" i="119"/>
  <c r="AD52" i="119"/>
  <c r="L52" i="119"/>
  <c r="J52" i="119"/>
  <c r="AE52" i="119" s="1"/>
  <c r="H52" i="119"/>
  <c r="AD51" i="119"/>
  <c r="L51" i="119"/>
  <c r="J51" i="119"/>
  <c r="H51" i="119"/>
  <c r="AE51" i="119" s="1"/>
  <c r="AD50" i="119"/>
  <c r="L50" i="119"/>
  <c r="J50" i="119"/>
  <c r="AE50" i="119" s="1"/>
  <c r="H50" i="119"/>
  <c r="AD49" i="119"/>
  <c r="L49" i="119"/>
  <c r="J49" i="119"/>
  <c r="H49" i="119"/>
  <c r="AE49" i="119" s="1"/>
  <c r="AD48" i="119"/>
  <c r="L48" i="119"/>
  <c r="J48" i="119"/>
  <c r="H48" i="119"/>
  <c r="AE48" i="119" s="1"/>
  <c r="AD47" i="119"/>
  <c r="L47" i="119"/>
  <c r="J47" i="119"/>
  <c r="H47" i="119"/>
  <c r="AE47" i="119" s="1"/>
  <c r="AD46" i="119"/>
  <c r="L46" i="119"/>
  <c r="J46" i="119"/>
  <c r="H46" i="119"/>
  <c r="AD45" i="119"/>
  <c r="L45" i="119"/>
  <c r="J45" i="119"/>
  <c r="H45" i="119"/>
  <c r="AE45" i="119" s="1"/>
  <c r="AD44" i="119"/>
  <c r="L44" i="119"/>
  <c r="J44" i="119"/>
  <c r="H44" i="119"/>
  <c r="AE44" i="119" s="1"/>
  <c r="AE43" i="119"/>
  <c r="AD43" i="119"/>
  <c r="L43" i="119"/>
  <c r="J43" i="119"/>
  <c r="H43" i="119"/>
  <c r="AD42" i="119"/>
  <c r="L42" i="119"/>
  <c r="J42" i="119"/>
  <c r="H42" i="119"/>
  <c r="AE42" i="119" s="1"/>
  <c r="AD41" i="119"/>
  <c r="L41" i="119"/>
  <c r="J41" i="119"/>
  <c r="H41" i="119"/>
  <c r="AE41" i="119" s="1"/>
  <c r="AD40" i="119"/>
  <c r="L40" i="119"/>
  <c r="J40" i="119"/>
  <c r="H40" i="119"/>
  <c r="AE40" i="119" s="1"/>
  <c r="AD39" i="119"/>
  <c r="L39" i="119"/>
  <c r="J39" i="119"/>
  <c r="H39" i="119"/>
  <c r="AE39" i="119" s="1"/>
  <c r="AD38" i="119"/>
  <c r="I38" i="119"/>
  <c r="G38" i="119"/>
  <c r="AD37" i="119"/>
  <c r="L37" i="119"/>
  <c r="J37" i="119"/>
  <c r="H37" i="119"/>
  <c r="AD36" i="119"/>
  <c r="L36" i="119"/>
  <c r="J36" i="119"/>
  <c r="H36" i="119"/>
  <c r="AE35" i="119"/>
  <c r="AD35" i="119"/>
  <c r="L35" i="119"/>
  <c r="J35" i="119"/>
  <c r="H35" i="119"/>
  <c r="AD34" i="119"/>
  <c r="L34" i="119"/>
  <c r="J34" i="119"/>
  <c r="H34" i="119"/>
  <c r="AE34" i="119" s="1"/>
  <c r="AD33" i="119"/>
  <c r="L33" i="119"/>
  <c r="J33" i="119"/>
  <c r="H33" i="119"/>
  <c r="AD32" i="119"/>
  <c r="L32" i="119"/>
  <c r="J32" i="119"/>
  <c r="H32" i="119"/>
  <c r="AD31" i="119"/>
  <c r="L31" i="119"/>
  <c r="J31" i="119"/>
  <c r="H31" i="119"/>
  <c r="AD30" i="119"/>
  <c r="L30" i="119"/>
  <c r="J30" i="119"/>
  <c r="H30" i="119"/>
  <c r="AD29" i="119"/>
  <c r="L29" i="119"/>
  <c r="J29" i="119"/>
  <c r="H29" i="119"/>
  <c r="AE29" i="119" s="1"/>
  <c r="AD28" i="119"/>
  <c r="L28" i="119"/>
  <c r="J28" i="119"/>
  <c r="AE28" i="119" s="1"/>
  <c r="H28" i="119"/>
  <c r="AD27" i="119"/>
  <c r="L27" i="119"/>
  <c r="J27" i="119"/>
  <c r="H27" i="119"/>
  <c r="AD26" i="119"/>
  <c r="L26" i="119"/>
  <c r="J26" i="119"/>
  <c r="H26" i="119"/>
  <c r="AD25" i="119"/>
  <c r="L25" i="119"/>
  <c r="J25" i="119"/>
  <c r="H25" i="119"/>
  <c r="AD24" i="119"/>
  <c r="L24" i="119"/>
  <c r="J24" i="119"/>
  <c r="H24" i="119"/>
  <c r="AD23" i="119"/>
  <c r="L23" i="119"/>
  <c r="J23" i="119"/>
  <c r="H23" i="119"/>
  <c r="AE23" i="119" s="1"/>
  <c r="AD22" i="119"/>
  <c r="L22" i="119"/>
  <c r="J22" i="119"/>
  <c r="AE22" i="119" s="1"/>
  <c r="H22" i="119"/>
  <c r="AD21" i="119"/>
  <c r="L21" i="119"/>
  <c r="J21" i="119"/>
  <c r="H21" i="119"/>
  <c r="AD20" i="119"/>
  <c r="L20" i="119"/>
  <c r="J20" i="119"/>
  <c r="H20" i="119"/>
  <c r="AD19" i="119"/>
  <c r="L19" i="119"/>
  <c r="J19" i="119"/>
  <c r="H19" i="119"/>
  <c r="AD18" i="119"/>
  <c r="L18" i="119"/>
  <c r="J18" i="119"/>
  <c r="H18" i="119"/>
  <c r="AE17" i="119"/>
  <c r="AD17" i="119"/>
  <c r="L17" i="119"/>
  <c r="J17" i="119"/>
  <c r="H17" i="119"/>
  <c r="AD16" i="119"/>
  <c r="L16" i="119"/>
  <c r="J16" i="119"/>
  <c r="H16" i="119"/>
  <c r="AE16" i="119" s="1"/>
  <c r="AD15" i="119"/>
  <c r="L15" i="119"/>
  <c r="J15" i="119"/>
  <c r="H15" i="119"/>
  <c r="AD14" i="119"/>
  <c r="L14" i="119"/>
  <c r="J14" i="119"/>
  <c r="H14" i="119"/>
  <c r="AD13" i="119"/>
  <c r="I13" i="119"/>
  <c r="I69" i="119" s="1"/>
  <c r="G13" i="119"/>
  <c r="AD12" i="119"/>
  <c r="L12" i="119"/>
  <c r="J12" i="119"/>
  <c r="AD11" i="119"/>
  <c r="L11" i="119"/>
  <c r="J11" i="119"/>
  <c r="AD10" i="119"/>
  <c r="L10" i="119"/>
  <c r="J10" i="119"/>
  <c r="AD9" i="119"/>
  <c r="L9" i="119"/>
  <c r="J9" i="119"/>
  <c r="AD8" i="119"/>
  <c r="L8" i="119"/>
  <c r="J8" i="119"/>
  <c r="AD7" i="119"/>
  <c r="I7" i="119"/>
  <c r="I66" i="119" s="1"/>
  <c r="G7" i="119"/>
  <c r="AE70" i="118"/>
  <c r="AC70" i="118"/>
  <c r="Y70" i="118"/>
  <c r="W70" i="118"/>
  <c r="M70" i="118"/>
  <c r="AE69" i="118"/>
  <c r="AC69" i="118"/>
  <c r="Y69" i="118"/>
  <c r="W69" i="118"/>
  <c r="M69" i="118"/>
  <c r="AE68" i="118"/>
  <c r="AC68" i="118"/>
  <c r="Y68" i="118"/>
  <c r="W68" i="118"/>
  <c r="M68" i="118"/>
  <c r="AE67" i="118"/>
  <c r="AC67" i="118"/>
  <c r="Y67" i="118"/>
  <c r="W67" i="118"/>
  <c r="M67" i="118"/>
  <c r="AE66" i="118"/>
  <c r="AC66" i="118"/>
  <c r="Y66" i="118"/>
  <c r="W66" i="118"/>
  <c r="M66" i="118"/>
  <c r="F66" i="118"/>
  <c r="AE64" i="118"/>
  <c r="AC64" i="118"/>
  <c r="Y64" i="118"/>
  <c r="W64" i="118"/>
  <c r="M64" i="118"/>
  <c r="K64" i="118"/>
  <c r="I64" i="118"/>
  <c r="G64" i="118"/>
  <c r="F64" i="118"/>
  <c r="F70" i="118" s="1"/>
  <c r="AE63" i="118"/>
  <c r="AC63" i="118"/>
  <c r="Y63" i="118"/>
  <c r="W63" i="118"/>
  <c r="M63" i="118"/>
  <c r="K63" i="118"/>
  <c r="I63" i="118"/>
  <c r="G63" i="118"/>
  <c r="F63" i="118"/>
  <c r="F69" i="118" s="1"/>
  <c r="AE62" i="118"/>
  <c r="AC62" i="118"/>
  <c r="Y62" i="118"/>
  <c r="W62" i="118"/>
  <c r="M62" i="118"/>
  <c r="F62" i="118"/>
  <c r="F68" i="118" s="1"/>
  <c r="AE61" i="118"/>
  <c r="AC61" i="118"/>
  <c r="Y61" i="118"/>
  <c r="W61" i="118"/>
  <c r="M61" i="118"/>
  <c r="K61" i="118"/>
  <c r="K67" i="118" s="1"/>
  <c r="I61" i="118"/>
  <c r="I67" i="118" s="1"/>
  <c r="G61" i="118"/>
  <c r="G67" i="118" s="1"/>
  <c r="F61" i="118"/>
  <c r="F67" i="118" s="1"/>
  <c r="AE53" i="118"/>
  <c r="AD53" i="118"/>
  <c r="L53" i="118"/>
  <c r="J53" i="118"/>
  <c r="H53" i="118"/>
  <c r="AD52" i="118"/>
  <c r="L52" i="118"/>
  <c r="J52" i="118"/>
  <c r="H52" i="118"/>
  <c r="AD51" i="118"/>
  <c r="L51" i="118"/>
  <c r="J51" i="118"/>
  <c r="H51" i="118"/>
  <c r="AE51" i="118" s="1"/>
  <c r="AD50" i="118"/>
  <c r="L50" i="118"/>
  <c r="J50" i="118"/>
  <c r="H50" i="118"/>
  <c r="AE50" i="118" s="1"/>
  <c r="AD49" i="118"/>
  <c r="L49" i="118"/>
  <c r="J49" i="118"/>
  <c r="AE49" i="118" s="1"/>
  <c r="H49" i="118"/>
  <c r="AD48" i="118"/>
  <c r="L48" i="118"/>
  <c r="J48" i="118"/>
  <c r="H48" i="118"/>
  <c r="AE48" i="118" s="1"/>
  <c r="AE47" i="118"/>
  <c r="AD47" i="118"/>
  <c r="L47" i="118"/>
  <c r="J47" i="118"/>
  <c r="H47" i="118"/>
  <c r="AD46" i="118"/>
  <c r="L46" i="118"/>
  <c r="J46" i="118"/>
  <c r="H46" i="118"/>
  <c r="AD45" i="118"/>
  <c r="L45" i="118"/>
  <c r="J45" i="118"/>
  <c r="H45" i="118"/>
  <c r="AE45" i="118" s="1"/>
  <c r="AD44" i="118"/>
  <c r="L44" i="118"/>
  <c r="J44" i="118"/>
  <c r="H44" i="118"/>
  <c r="AE43" i="118"/>
  <c r="AD43" i="118"/>
  <c r="L43" i="118"/>
  <c r="J43" i="118"/>
  <c r="H43" i="118"/>
  <c r="AD42" i="118"/>
  <c r="L42" i="118"/>
  <c r="J42" i="118"/>
  <c r="H42" i="118"/>
  <c r="AD41" i="118"/>
  <c r="L41" i="118"/>
  <c r="J41" i="118"/>
  <c r="H41" i="118"/>
  <c r="AE41" i="118" s="1"/>
  <c r="AD40" i="118"/>
  <c r="L40" i="118"/>
  <c r="J40" i="118"/>
  <c r="H40" i="118"/>
  <c r="AD39" i="118"/>
  <c r="L39" i="118"/>
  <c r="J39" i="118"/>
  <c r="H39" i="118"/>
  <c r="AE39" i="118" s="1"/>
  <c r="AD38" i="118"/>
  <c r="I38" i="118"/>
  <c r="G38" i="118"/>
  <c r="AD37" i="118"/>
  <c r="L37" i="118"/>
  <c r="J37" i="118"/>
  <c r="AE37" i="118" s="1"/>
  <c r="H37" i="118"/>
  <c r="AD36" i="118"/>
  <c r="L36" i="118"/>
  <c r="J36" i="118"/>
  <c r="H36" i="118"/>
  <c r="AD35" i="118"/>
  <c r="L35" i="118"/>
  <c r="J35" i="118"/>
  <c r="H35" i="118"/>
  <c r="AE35" i="118" s="1"/>
  <c r="AE34" i="118"/>
  <c r="AD34" i="118"/>
  <c r="L34" i="118"/>
  <c r="J34" i="118"/>
  <c r="H34" i="118"/>
  <c r="AD33" i="118"/>
  <c r="L33" i="118"/>
  <c r="J33" i="118"/>
  <c r="H33" i="118"/>
  <c r="AE33" i="118" s="1"/>
  <c r="AD32" i="118"/>
  <c r="L32" i="118"/>
  <c r="J32" i="118"/>
  <c r="AE32" i="118" s="1"/>
  <c r="H32" i="118"/>
  <c r="AD31" i="118"/>
  <c r="L31" i="118"/>
  <c r="J31" i="118"/>
  <c r="H31" i="118"/>
  <c r="AD30" i="118"/>
  <c r="L30" i="118"/>
  <c r="J30" i="118"/>
  <c r="H30" i="118"/>
  <c r="AD29" i="118"/>
  <c r="L29" i="118"/>
  <c r="J29" i="118"/>
  <c r="H29" i="118"/>
  <c r="AD28" i="118"/>
  <c r="L28" i="118"/>
  <c r="J28" i="118"/>
  <c r="H28" i="118"/>
  <c r="AE28" i="118" s="1"/>
  <c r="AD27" i="118"/>
  <c r="L27" i="118"/>
  <c r="J27" i="118"/>
  <c r="H27" i="118"/>
  <c r="AE27" i="118" s="1"/>
  <c r="AE26" i="118"/>
  <c r="AD26" i="118"/>
  <c r="L26" i="118"/>
  <c r="J26" i="118"/>
  <c r="H26" i="118"/>
  <c r="AD25" i="118"/>
  <c r="L25" i="118"/>
  <c r="J25" i="118"/>
  <c r="AE25" i="118" s="1"/>
  <c r="H25" i="118"/>
  <c r="AD24" i="118"/>
  <c r="L24" i="118"/>
  <c r="J24" i="118"/>
  <c r="H24" i="118"/>
  <c r="AE24" i="118" s="1"/>
  <c r="AD23" i="118"/>
  <c r="L23" i="118"/>
  <c r="J23" i="118"/>
  <c r="H23" i="118"/>
  <c r="AD22" i="118"/>
  <c r="L22" i="118"/>
  <c r="J22" i="118"/>
  <c r="H22" i="118"/>
  <c r="AD21" i="118"/>
  <c r="L21" i="118"/>
  <c r="J21" i="118"/>
  <c r="H21" i="118"/>
  <c r="AD20" i="118"/>
  <c r="L20" i="118"/>
  <c r="J20" i="118"/>
  <c r="H20" i="118"/>
  <c r="AE20" i="118" s="1"/>
  <c r="AD19" i="118"/>
  <c r="L19" i="118"/>
  <c r="J19" i="118"/>
  <c r="AE19" i="118" s="1"/>
  <c r="H19" i="118"/>
  <c r="AD18" i="118"/>
  <c r="L18" i="118"/>
  <c r="J18" i="118"/>
  <c r="H18" i="118"/>
  <c r="AD17" i="118"/>
  <c r="L17" i="118"/>
  <c r="J17" i="118"/>
  <c r="H17" i="118"/>
  <c r="AE17" i="118" s="1"/>
  <c r="AE16" i="118"/>
  <c r="AD16" i="118"/>
  <c r="L16" i="118"/>
  <c r="J16" i="118"/>
  <c r="H16" i="118"/>
  <c r="AD15" i="118"/>
  <c r="L15" i="118"/>
  <c r="J15" i="118"/>
  <c r="H15" i="118"/>
  <c r="AE15" i="118" s="1"/>
  <c r="AD14" i="118"/>
  <c r="L14" i="118"/>
  <c r="J14" i="118"/>
  <c r="AE14" i="118" s="1"/>
  <c r="H14" i="118"/>
  <c r="AD13" i="118"/>
  <c r="I13" i="118"/>
  <c r="G13" i="118"/>
  <c r="AD12" i="118"/>
  <c r="L12" i="118"/>
  <c r="H12" i="118"/>
  <c r="AD11" i="118"/>
  <c r="L11" i="118"/>
  <c r="H11" i="118"/>
  <c r="AD10" i="118"/>
  <c r="L10" i="118"/>
  <c r="H10" i="118"/>
  <c r="AD9" i="118"/>
  <c r="L9" i="118"/>
  <c r="H9" i="118"/>
  <c r="AD8" i="118"/>
  <c r="L8" i="118"/>
  <c r="H8" i="118"/>
  <c r="AD7" i="118"/>
  <c r="I7" i="118"/>
  <c r="I66" i="118" s="1"/>
  <c r="G7" i="118"/>
  <c r="AC70" i="117"/>
  <c r="AA70" i="117"/>
  <c r="Y70" i="117"/>
  <c r="W70" i="117"/>
  <c r="U70" i="117"/>
  <c r="S70" i="117"/>
  <c r="Q70" i="117"/>
  <c r="AC69" i="117"/>
  <c r="AA69" i="117"/>
  <c r="Y69" i="117"/>
  <c r="W69" i="117"/>
  <c r="U69" i="117"/>
  <c r="S69" i="117"/>
  <c r="Q69" i="117"/>
  <c r="AC68" i="117"/>
  <c r="AA68" i="117"/>
  <c r="Y68" i="117"/>
  <c r="W68" i="117"/>
  <c r="U68" i="117"/>
  <c r="S68" i="117"/>
  <c r="Q68" i="117"/>
  <c r="AC67" i="117"/>
  <c r="AA67" i="117"/>
  <c r="Y67" i="117"/>
  <c r="W67" i="117"/>
  <c r="U67" i="117"/>
  <c r="S67" i="117"/>
  <c r="Q67" i="117"/>
  <c r="AC66" i="117"/>
  <c r="AA66" i="117"/>
  <c r="Y66" i="117"/>
  <c r="W66" i="117"/>
  <c r="U66" i="117"/>
  <c r="S66" i="117"/>
  <c r="Q66" i="117"/>
  <c r="AC64" i="117"/>
  <c r="AA64" i="117"/>
  <c r="Y64" i="117"/>
  <c r="W64" i="117"/>
  <c r="U64" i="117"/>
  <c r="S64" i="117"/>
  <c r="Q64" i="117"/>
  <c r="O64" i="117"/>
  <c r="M64" i="117"/>
  <c r="K64" i="117"/>
  <c r="I64" i="117"/>
  <c r="G64" i="117"/>
  <c r="AC63" i="117"/>
  <c r="AA63" i="117"/>
  <c r="Y63" i="117"/>
  <c r="W63" i="117"/>
  <c r="U63" i="117"/>
  <c r="S63" i="117"/>
  <c r="Q63" i="117"/>
  <c r="O63" i="117"/>
  <c r="M63" i="117"/>
  <c r="K63" i="117"/>
  <c r="I63" i="117"/>
  <c r="G63" i="117"/>
  <c r="AC62" i="117"/>
  <c r="AA62" i="117"/>
  <c r="Y62" i="117"/>
  <c r="W62" i="117"/>
  <c r="U62" i="117"/>
  <c r="S62" i="117"/>
  <c r="Q62" i="117"/>
  <c r="AC61" i="117"/>
  <c r="AA61" i="117"/>
  <c r="Y61" i="117"/>
  <c r="W61" i="117"/>
  <c r="U61" i="117"/>
  <c r="S61" i="117"/>
  <c r="Q61" i="117"/>
  <c r="O61" i="117"/>
  <c r="O67" i="117" s="1"/>
  <c r="M61" i="117"/>
  <c r="M67" i="117" s="1"/>
  <c r="K61" i="117"/>
  <c r="K67" i="117" s="1"/>
  <c r="I61" i="117"/>
  <c r="I67" i="117" s="1"/>
  <c r="G61" i="117"/>
  <c r="G67" i="117" s="1"/>
  <c r="P53" i="117"/>
  <c r="N53" i="117"/>
  <c r="J53" i="117"/>
  <c r="F53" i="117"/>
  <c r="H53" i="117" s="1"/>
  <c r="P52" i="117"/>
  <c r="N52" i="117"/>
  <c r="F52" i="117"/>
  <c r="AB52" i="117" s="1"/>
  <c r="F51" i="117"/>
  <c r="J51" i="117" s="1"/>
  <c r="P50" i="117"/>
  <c r="N50" i="117"/>
  <c r="F50" i="117"/>
  <c r="H50" i="117" s="1"/>
  <c r="P49" i="117"/>
  <c r="N49" i="117"/>
  <c r="L49" i="117"/>
  <c r="F49" i="117"/>
  <c r="AB49" i="117" s="1"/>
  <c r="P48" i="117"/>
  <c r="N48" i="117"/>
  <c r="F48" i="117"/>
  <c r="J48" i="117" s="1"/>
  <c r="P47" i="117"/>
  <c r="N47" i="117"/>
  <c r="L47" i="117"/>
  <c r="J47" i="117"/>
  <c r="F47" i="117"/>
  <c r="H47" i="117" s="1"/>
  <c r="P46" i="117"/>
  <c r="N46" i="117"/>
  <c r="L46" i="117"/>
  <c r="H46" i="117"/>
  <c r="F46" i="117"/>
  <c r="AB46" i="117" s="1"/>
  <c r="P45" i="117"/>
  <c r="N45" i="117"/>
  <c r="L45" i="117"/>
  <c r="F45" i="117"/>
  <c r="J45" i="117" s="1"/>
  <c r="P44" i="117"/>
  <c r="N44" i="117"/>
  <c r="F44" i="117"/>
  <c r="H44" i="117" s="1"/>
  <c r="P43" i="117"/>
  <c r="N43" i="117"/>
  <c r="F43" i="117"/>
  <c r="AB43" i="117" s="1"/>
  <c r="P42" i="117"/>
  <c r="N42" i="117"/>
  <c r="L42" i="117"/>
  <c r="F42" i="117"/>
  <c r="AB42" i="117" s="1"/>
  <c r="P41" i="117"/>
  <c r="N41" i="117"/>
  <c r="L41" i="117"/>
  <c r="J41" i="117"/>
  <c r="F41" i="117"/>
  <c r="H41" i="117" s="1"/>
  <c r="AC41" i="117" s="1"/>
  <c r="P40" i="117"/>
  <c r="N40" i="117"/>
  <c r="L40" i="117"/>
  <c r="J40" i="117"/>
  <c r="F40" i="117"/>
  <c r="AB40" i="117" s="1"/>
  <c r="P39" i="117"/>
  <c r="N39" i="117"/>
  <c r="L39" i="117"/>
  <c r="J39" i="117"/>
  <c r="F39" i="117"/>
  <c r="AB39" i="117" s="1"/>
  <c r="O38" i="117"/>
  <c r="O70" i="117" s="1"/>
  <c r="M38" i="117"/>
  <c r="M70" i="117" s="1"/>
  <c r="K38" i="117"/>
  <c r="I38" i="117"/>
  <c r="G38" i="117"/>
  <c r="P37" i="117"/>
  <c r="N37" i="117"/>
  <c r="F37" i="117"/>
  <c r="L37" i="117" s="1"/>
  <c r="P36" i="117"/>
  <c r="N36" i="117"/>
  <c r="F36" i="117"/>
  <c r="H36" i="117" s="1"/>
  <c r="P35" i="117"/>
  <c r="N35" i="117"/>
  <c r="L35" i="117"/>
  <c r="F35" i="117"/>
  <c r="AB35" i="117" s="1"/>
  <c r="P34" i="117"/>
  <c r="F34" i="117"/>
  <c r="N34" i="117" s="1"/>
  <c r="P33" i="117"/>
  <c r="F33" i="117"/>
  <c r="H33" i="117" s="1"/>
  <c r="P32" i="117"/>
  <c r="N32" i="117"/>
  <c r="L32" i="117"/>
  <c r="J32" i="117"/>
  <c r="F32" i="117"/>
  <c r="AB32" i="117" s="1"/>
  <c r="P31" i="117"/>
  <c r="N31" i="117"/>
  <c r="L31" i="117"/>
  <c r="F31" i="117"/>
  <c r="J31" i="117" s="1"/>
  <c r="P30" i="117"/>
  <c r="N30" i="117"/>
  <c r="J30" i="117"/>
  <c r="F30" i="117"/>
  <c r="H30" i="117" s="1"/>
  <c r="P29" i="117"/>
  <c r="N29" i="117"/>
  <c r="L29" i="117"/>
  <c r="J29" i="117"/>
  <c r="H29" i="117"/>
  <c r="AC29" i="117" s="1"/>
  <c r="F29" i="117"/>
  <c r="AB29" i="117" s="1"/>
  <c r="P28" i="117"/>
  <c r="N28" i="117"/>
  <c r="L28" i="117"/>
  <c r="F28" i="117"/>
  <c r="J28" i="117" s="1"/>
  <c r="P27" i="117"/>
  <c r="N27" i="117"/>
  <c r="L27" i="117"/>
  <c r="J27" i="117"/>
  <c r="F27" i="117"/>
  <c r="H27" i="117" s="1"/>
  <c r="P26" i="117"/>
  <c r="N26" i="117"/>
  <c r="L26" i="117"/>
  <c r="J26" i="117"/>
  <c r="F26" i="117"/>
  <c r="AB26" i="117" s="1"/>
  <c r="P25" i="117"/>
  <c r="N25" i="117"/>
  <c r="L25" i="117"/>
  <c r="F25" i="117"/>
  <c r="J25" i="117" s="1"/>
  <c r="P24" i="117"/>
  <c r="N24" i="117"/>
  <c r="L24" i="117"/>
  <c r="J24" i="117"/>
  <c r="F24" i="117"/>
  <c r="H24" i="117" s="1"/>
  <c r="P23" i="117"/>
  <c r="N23" i="117"/>
  <c r="L23" i="117"/>
  <c r="H23" i="117"/>
  <c r="F23" i="117"/>
  <c r="AB23" i="117" s="1"/>
  <c r="P22" i="117"/>
  <c r="N22" i="117"/>
  <c r="L22" i="117"/>
  <c r="J22" i="117"/>
  <c r="F22" i="117"/>
  <c r="AB22" i="117" s="1"/>
  <c r="P21" i="117"/>
  <c r="N21" i="117"/>
  <c r="F21" i="117"/>
  <c r="H21" i="117" s="1"/>
  <c r="P20" i="117"/>
  <c r="N20" i="117"/>
  <c r="L20" i="117"/>
  <c r="J20" i="117"/>
  <c r="F20" i="117"/>
  <c r="AB20" i="117" s="1"/>
  <c r="P19" i="117"/>
  <c r="N19" i="117"/>
  <c r="L19" i="117"/>
  <c r="J19" i="117"/>
  <c r="F19" i="117"/>
  <c r="AB19" i="117" s="1"/>
  <c r="P18" i="117"/>
  <c r="N18" i="117"/>
  <c r="L18" i="117"/>
  <c r="J18" i="117"/>
  <c r="F18" i="117"/>
  <c r="H18" i="117" s="1"/>
  <c r="P17" i="117"/>
  <c r="N17" i="117"/>
  <c r="L17" i="117"/>
  <c r="J17" i="117"/>
  <c r="F17" i="117"/>
  <c r="AB17" i="117" s="1"/>
  <c r="P16" i="117"/>
  <c r="N16" i="117"/>
  <c r="F16" i="117"/>
  <c r="L16" i="117" s="1"/>
  <c r="P15" i="117"/>
  <c r="N15" i="117"/>
  <c r="L15" i="117"/>
  <c r="J15" i="117"/>
  <c r="F15" i="117"/>
  <c r="P14" i="117"/>
  <c r="N14" i="117"/>
  <c r="J14" i="117"/>
  <c r="F14" i="117"/>
  <c r="AB14" i="117" s="1"/>
  <c r="O13" i="117"/>
  <c r="P13" i="117" s="1"/>
  <c r="M13" i="117"/>
  <c r="M69" i="117" s="1"/>
  <c r="K13" i="117"/>
  <c r="K69" i="117" s="1"/>
  <c r="I13" i="117"/>
  <c r="I62" i="117" s="1"/>
  <c r="I68" i="117" s="1"/>
  <c r="G13" i="117"/>
  <c r="P12" i="117"/>
  <c r="N12" i="117"/>
  <c r="H12" i="117"/>
  <c r="F12" i="117"/>
  <c r="AB12" i="117" s="1"/>
  <c r="P11" i="117"/>
  <c r="N11" i="117"/>
  <c r="F11" i="117"/>
  <c r="J11" i="117" s="1"/>
  <c r="P10" i="117"/>
  <c r="N10" i="117"/>
  <c r="F10" i="117"/>
  <c r="H10" i="117" s="1"/>
  <c r="P9" i="117"/>
  <c r="N9" i="117"/>
  <c r="L9" i="117"/>
  <c r="F9" i="117"/>
  <c r="AB9" i="117" s="1"/>
  <c r="P8" i="117"/>
  <c r="N8" i="117"/>
  <c r="L8" i="117"/>
  <c r="J8" i="117"/>
  <c r="F8" i="117"/>
  <c r="O7" i="117"/>
  <c r="O66" i="117" s="1"/>
  <c r="M7" i="117"/>
  <c r="M66" i="117" s="1"/>
  <c r="K7" i="117"/>
  <c r="K66" i="117" s="1"/>
  <c r="I7" i="117"/>
  <c r="I66" i="117" s="1"/>
  <c r="G7" i="117"/>
  <c r="G66" i="117" s="1"/>
  <c r="AC70" i="116"/>
  <c r="AA70" i="116"/>
  <c r="Y70" i="116"/>
  <c r="W70" i="116"/>
  <c r="U70" i="116"/>
  <c r="S70" i="116"/>
  <c r="Q70" i="116"/>
  <c r="AC69" i="116"/>
  <c r="AA69" i="116"/>
  <c r="Y69" i="116"/>
  <c r="W69" i="116"/>
  <c r="U69" i="116"/>
  <c r="S69" i="116"/>
  <c r="Q69" i="116"/>
  <c r="AC68" i="116"/>
  <c r="AA68" i="116"/>
  <c r="Y68" i="116"/>
  <c r="W68" i="116"/>
  <c r="U68" i="116"/>
  <c r="S68" i="116"/>
  <c r="Q68" i="116"/>
  <c r="AC67" i="116"/>
  <c r="AA67" i="116"/>
  <c r="Y67" i="116"/>
  <c r="W67" i="116"/>
  <c r="U67" i="116"/>
  <c r="S67" i="116"/>
  <c r="Q67" i="116"/>
  <c r="AC66" i="116"/>
  <c r="AA66" i="116"/>
  <c r="Y66" i="116"/>
  <c r="W66" i="116"/>
  <c r="U66" i="116"/>
  <c r="S66" i="116"/>
  <c r="Q66" i="116"/>
  <c r="AC64" i="116"/>
  <c r="AA64" i="116"/>
  <c r="Y64" i="116"/>
  <c r="W64" i="116"/>
  <c r="U64" i="116"/>
  <c r="S64" i="116"/>
  <c r="Q64" i="116"/>
  <c r="O64" i="116"/>
  <c r="M64" i="116"/>
  <c r="K64" i="116"/>
  <c r="I64" i="116"/>
  <c r="G64" i="116"/>
  <c r="AC63" i="116"/>
  <c r="AA63" i="116"/>
  <c r="Y63" i="116"/>
  <c r="W63" i="116"/>
  <c r="U63" i="116"/>
  <c r="S63" i="116"/>
  <c r="Q63" i="116"/>
  <c r="O63" i="116"/>
  <c r="M63" i="116"/>
  <c r="K63" i="116"/>
  <c r="I63" i="116"/>
  <c r="G63" i="116"/>
  <c r="AC62" i="116"/>
  <c r="AA62" i="116"/>
  <c r="Y62" i="116"/>
  <c r="W62" i="116"/>
  <c r="U62" i="116"/>
  <c r="S62" i="116"/>
  <c r="Q62" i="116"/>
  <c r="AC61" i="116"/>
  <c r="AA61" i="116"/>
  <c r="Y61" i="116"/>
  <c r="W61" i="116"/>
  <c r="U61" i="116"/>
  <c r="S61" i="116"/>
  <c r="Q61" i="116"/>
  <c r="O61" i="116"/>
  <c r="O67" i="116" s="1"/>
  <c r="M61" i="116"/>
  <c r="M67" i="116" s="1"/>
  <c r="K61" i="116"/>
  <c r="K67" i="116" s="1"/>
  <c r="I61" i="116"/>
  <c r="I67" i="116" s="1"/>
  <c r="G61" i="116"/>
  <c r="G67" i="116" s="1"/>
  <c r="P53" i="116"/>
  <c r="N53" i="116"/>
  <c r="F53" i="116"/>
  <c r="AB53" i="116" s="1"/>
  <c r="P52" i="116"/>
  <c r="F52" i="116"/>
  <c r="AB52" i="116" s="1"/>
  <c r="P51" i="116"/>
  <c r="N51" i="116"/>
  <c r="L51" i="116"/>
  <c r="F51" i="116"/>
  <c r="J51" i="116" s="1"/>
  <c r="P50" i="116"/>
  <c r="N50" i="116"/>
  <c r="H50" i="116"/>
  <c r="F50" i="116"/>
  <c r="AB50" i="116" s="1"/>
  <c r="P49" i="116"/>
  <c r="N49" i="116"/>
  <c r="L49" i="116"/>
  <c r="F49" i="116"/>
  <c r="AB49" i="116" s="1"/>
  <c r="P48" i="116"/>
  <c r="N48" i="116"/>
  <c r="L48" i="116"/>
  <c r="F48" i="116"/>
  <c r="J48" i="116" s="1"/>
  <c r="P47" i="116"/>
  <c r="N47" i="116"/>
  <c r="L47" i="116"/>
  <c r="J47" i="116"/>
  <c r="F47" i="116"/>
  <c r="AB47" i="116" s="1"/>
  <c r="P46" i="116"/>
  <c r="N46" i="116"/>
  <c r="L46" i="116"/>
  <c r="J46" i="116"/>
  <c r="F46" i="116"/>
  <c r="AB46" i="116" s="1"/>
  <c r="P45" i="116"/>
  <c r="N45" i="116"/>
  <c r="L45" i="116"/>
  <c r="J45" i="116"/>
  <c r="F45" i="116"/>
  <c r="H45" i="116" s="1"/>
  <c r="P44" i="116"/>
  <c r="N44" i="116"/>
  <c r="L44" i="116"/>
  <c r="F44" i="116"/>
  <c r="AB44" i="116" s="1"/>
  <c r="P43" i="116"/>
  <c r="N43" i="116"/>
  <c r="H43" i="116"/>
  <c r="F43" i="116"/>
  <c r="AB43" i="116" s="1"/>
  <c r="P42" i="116"/>
  <c r="N42" i="116"/>
  <c r="L42" i="116"/>
  <c r="F42" i="116"/>
  <c r="J42" i="116" s="1"/>
  <c r="P41" i="116"/>
  <c r="N41" i="116"/>
  <c r="L41" i="116"/>
  <c r="J41" i="116"/>
  <c r="H41" i="116"/>
  <c r="AC41" i="116" s="1"/>
  <c r="F41" i="116"/>
  <c r="AB41" i="116" s="1"/>
  <c r="P40" i="116"/>
  <c r="N40" i="116"/>
  <c r="F40" i="116"/>
  <c r="AB40" i="116" s="1"/>
  <c r="P39" i="116"/>
  <c r="N39" i="116"/>
  <c r="L39" i="116"/>
  <c r="F39" i="116"/>
  <c r="J39" i="116" s="1"/>
  <c r="O38" i="116"/>
  <c r="O70" i="116" s="1"/>
  <c r="M38" i="116"/>
  <c r="K38" i="116"/>
  <c r="I38" i="116"/>
  <c r="I70" i="116" s="1"/>
  <c r="G38" i="116"/>
  <c r="G70" i="116" s="1"/>
  <c r="N37" i="116"/>
  <c r="F37" i="116"/>
  <c r="P37" i="116" s="1"/>
  <c r="P36" i="116"/>
  <c r="J36" i="116"/>
  <c r="F36" i="116"/>
  <c r="AB36" i="116" s="1"/>
  <c r="P35" i="116"/>
  <c r="N35" i="116"/>
  <c r="L35" i="116"/>
  <c r="F35" i="116"/>
  <c r="AB35" i="116" s="1"/>
  <c r="P34" i="116"/>
  <c r="F34" i="116"/>
  <c r="N34" i="116" s="1"/>
  <c r="P33" i="116"/>
  <c r="F33" i="116"/>
  <c r="AB33" i="116" s="1"/>
  <c r="P32" i="116"/>
  <c r="N32" i="116"/>
  <c r="L32" i="116"/>
  <c r="J32" i="116"/>
  <c r="F32" i="116"/>
  <c r="AB32" i="116" s="1"/>
  <c r="P31" i="116"/>
  <c r="N31" i="116"/>
  <c r="F31" i="116"/>
  <c r="L31" i="116" s="1"/>
  <c r="P30" i="116"/>
  <c r="N30" i="116"/>
  <c r="L30" i="116"/>
  <c r="J30" i="116"/>
  <c r="F30" i="116"/>
  <c r="AB30" i="116" s="1"/>
  <c r="P29" i="116"/>
  <c r="N29" i="116"/>
  <c r="L29" i="116"/>
  <c r="J29" i="116"/>
  <c r="F29" i="116"/>
  <c r="AB29" i="116" s="1"/>
  <c r="P28" i="116"/>
  <c r="N28" i="116"/>
  <c r="J28" i="116"/>
  <c r="F28" i="116"/>
  <c r="L28" i="116" s="1"/>
  <c r="P27" i="116"/>
  <c r="N27" i="116"/>
  <c r="J27" i="116"/>
  <c r="F27" i="116"/>
  <c r="AB27" i="116" s="1"/>
  <c r="P26" i="116"/>
  <c r="N26" i="116"/>
  <c r="L26" i="116"/>
  <c r="J26" i="116"/>
  <c r="F26" i="116"/>
  <c r="AB26" i="116" s="1"/>
  <c r="P25" i="116"/>
  <c r="N25" i="116"/>
  <c r="J25" i="116"/>
  <c r="F25" i="116"/>
  <c r="L25" i="116" s="1"/>
  <c r="P24" i="116"/>
  <c r="N24" i="116"/>
  <c r="L24" i="116"/>
  <c r="J24" i="116"/>
  <c r="H24" i="116"/>
  <c r="AC24" i="116" s="1"/>
  <c r="F24" i="116"/>
  <c r="AB24" i="116" s="1"/>
  <c r="P23" i="116"/>
  <c r="N23" i="116"/>
  <c r="L23" i="116"/>
  <c r="H23" i="116"/>
  <c r="F23" i="116"/>
  <c r="AB23" i="116" s="1"/>
  <c r="P22" i="116"/>
  <c r="N22" i="116"/>
  <c r="L22" i="116"/>
  <c r="J22" i="116"/>
  <c r="F22" i="116"/>
  <c r="H22" i="116" s="1"/>
  <c r="AC22" i="116" s="1"/>
  <c r="P21" i="116"/>
  <c r="J21" i="116"/>
  <c r="H21" i="116"/>
  <c r="F21" i="116"/>
  <c r="AB21" i="116" s="1"/>
  <c r="P20" i="116"/>
  <c r="N20" i="116"/>
  <c r="L20" i="116"/>
  <c r="J20" i="116"/>
  <c r="H20" i="116"/>
  <c r="F20" i="116"/>
  <c r="AB20" i="116" s="1"/>
  <c r="P19" i="116"/>
  <c r="N19" i="116"/>
  <c r="L19" i="116"/>
  <c r="J19" i="116"/>
  <c r="F19" i="116"/>
  <c r="H19" i="116" s="1"/>
  <c r="P18" i="116"/>
  <c r="N18" i="116"/>
  <c r="J18" i="116"/>
  <c r="H18" i="116"/>
  <c r="F18" i="116"/>
  <c r="AB18" i="116" s="1"/>
  <c r="P17" i="116"/>
  <c r="N17" i="116"/>
  <c r="L17" i="116"/>
  <c r="J17" i="116"/>
  <c r="H17" i="116"/>
  <c r="F17" i="116"/>
  <c r="AB17" i="116" s="1"/>
  <c r="AB16" i="116"/>
  <c r="P16" i="116"/>
  <c r="N16" i="116"/>
  <c r="L16" i="116"/>
  <c r="F16" i="116"/>
  <c r="J16" i="116" s="1"/>
  <c r="P15" i="116"/>
  <c r="N15" i="116"/>
  <c r="J15" i="116"/>
  <c r="F15" i="116"/>
  <c r="AB15" i="116" s="1"/>
  <c r="P14" i="116"/>
  <c r="N14" i="116"/>
  <c r="F14" i="116"/>
  <c r="F63" i="116" s="1"/>
  <c r="O13" i="116"/>
  <c r="O69" i="116" s="1"/>
  <c r="M13" i="116"/>
  <c r="M69" i="116" s="1"/>
  <c r="K13" i="116"/>
  <c r="K69" i="116" s="1"/>
  <c r="I13" i="116"/>
  <c r="I69" i="116" s="1"/>
  <c r="G13" i="116"/>
  <c r="G69" i="116" s="1"/>
  <c r="H12" i="116"/>
  <c r="F12" i="116"/>
  <c r="AB12" i="116" s="1"/>
  <c r="P11" i="116"/>
  <c r="L11" i="116"/>
  <c r="J11" i="116"/>
  <c r="F11" i="116"/>
  <c r="H11" i="116" s="1"/>
  <c r="P10" i="116"/>
  <c r="N10" i="116"/>
  <c r="L10" i="116"/>
  <c r="J10" i="116"/>
  <c r="F10" i="116"/>
  <c r="AB10" i="116" s="1"/>
  <c r="P9" i="116"/>
  <c r="N9" i="116"/>
  <c r="L9" i="116"/>
  <c r="H9" i="116"/>
  <c r="F9" i="116"/>
  <c r="AB9" i="116" s="1"/>
  <c r="P8" i="116"/>
  <c r="N8" i="116"/>
  <c r="L8" i="116"/>
  <c r="J8" i="116"/>
  <c r="F8" i="116"/>
  <c r="H8" i="116" s="1"/>
  <c r="AC8" i="116" s="1"/>
  <c r="O7" i="116"/>
  <c r="O66" i="116" s="1"/>
  <c r="M7" i="116"/>
  <c r="M66" i="116" s="1"/>
  <c r="K7" i="116"/>
  <c r="K66" i="116" s="1"/>
  <c r="I7" i="116"/>
  <c r="I66" i="116" s="1"/>
  <c r="G7" i="116"/>
  <c r="AC70" i="115"/>
  <c r="AA70" i="115"/>
  <c r="Y70" i="115"/>
  <c r="W70" i="115"/>
  <c r="U70" i="115"/>
  <c r="S70" i="115"/>
  <c r="Q70" i="115"/>
  <c r="AC69" i="115"/>
  <c r="AA69" i="115"/>
  <c r="Y69" i="115"/>
  <c r="W69" i="115"/>
  <c r="U69" i="115"/>
  <c r="S69" i="115"/>
  <c r="Q69" i="115"/>
  <c r="AC68" i="115"/>
  <c r="AA68" i="115"/>
  <c r="Y68" i="115"/>
  <c r="W68" i="115"/>
  <c r="U68" i="115"/>
  <c r="S68" i="115"/>
  <c r="Q68" i="115"/>
  <c r="AC67" i="115"/>
  <c r="AA67" i="115"/>
  <c r="Y67" i="115"/>
  <c r="W67" i="115"/>
  <c r="U67" i="115"/>
  <c r="S67" i="115"/>
  <c r="Q67" i="115"/>
  <c r="AC66" i="115"/>
  <c r="AA66" i="115"/>
  <c r="Y66" i="115"/>
  <c r="W66" i="115"/>
  <c r="U66" i="115"/>
  <c r="S66" i="115"/>
  <c r="Q66" i="115"/>
  <c r="AC64" i="115"/>
  <c r="AA64" i="115"/>
  <c r="Y64" i="115"/>
  <c r="W64" i="115"/>
  <c r="U64" i="115"/>
  <c r="S64" i="115"/>
  <c r="Q64" i="115"/>
  <c r="O64" i="115"/>
  <c r="M64" i="115"/>
  <c r="K64" i="115"/>
  <c r="I64" i="115"/>
  <c r="G64" i="115"/>
  <c r="AC63" i="115"/>
  <c r="AA63" i="115"/>
  <c r="Y63" i="115"/>
  <c r="W63" i="115"/>
  <c r="U63" i="115"/>
  <c r="S63" i="115"/>
  <c r="Q63" i="115"/>
  <c r="O63" i="115"/>
  <c r="M63" i="115"/>
  <c r="K63" i="115"/>
  <c r="I63" i="115"/>
  <c r="G63" i="115"/>
  <c r="AC62" i="115"/>
  <c r="AA62" i="115"/>
  <c r="Y62" i="115"/>
  <c r="W62" i="115"/>
  <c r="U62" i="115"/>
  <c r="S62" i="115"/>
  <c r="Q62" i="115"/>
  <c r="AC61" i="115"/>
  <c r="AA61" i="115"/>
  <c r="Y61" i="115"/>
  <c r="W61" i="115"/>
  <c r="U61" i="115"/>
  <c r="S61" i="115"/>
  <c r="Q61" i="115"/>
  <c r="O61" i="115"/>
  <c r="O67" i="115" s="1"/>
  <c r="M61" i="115"/>
  <c r="M67" i="115" s="1"/>
  <c r="K61" i="115"/>
  <c r="K67" i="115" s="1"/>
  <c r="I61" i="115"/>
  <c r="I67" i="115" s="1"/>
  <c r="G61" i="115"/>
  <c r="G67" i="115" s="1"/>
  <c r="P53" i="115"/>
  <c r="F53" i="115"/>
  <c r="AB53" i="115" s="1"/>
  <c r="P52" i="115"/>
  <c r="N52" i="115"/>
  <c r="F52" i="115"/>
  <c r="AB52" i="115" s="1"/>
  <c r="L51" i="115"/>
  <c r="F51" i="115"/>
  <c r="J51" i="115" s="1"/>
  <c r="P50" i="115"/>
  <c r="N50" i="115"/>
  <c r="J50" i="115"/>
  <c r="H50" i="115"/>
  <c r="F50" i="115"/>
  <c r="AB50" i="115" s="1"/>
  <c r="P49" i="115"/>
  <c r="N49" i="115"/>
  <c r="L49" i="115"/>
  <c r="F49" i="115"/>
  <c r="AB49" i="115" s="1"/>
  <c r="P48" i="115"/>
  <c r="N48" i="115"/>
  <c r="F48" i="115"/>
  <c r="J48" i="115" s="1"/>
  <c r="P47" i="115"/>
  <c r="N47" i="115"/>
  <c r="L47" i="115"/>
  <c r="J47" i="115"/>
  <c r="F47" i="115"/>
  <c r="AB47" i="115" s="1"/>
  <c r="P46" i="115"/>
  <c r="N46" i="115"/>
  <c r="L46" i="115"/>
  <c r="F46" i="115"/>
  <c r="AB46" i="115" s="1"/>
  <c r="P45" i="115"/>
  <c r="N45" i="115"/>
  <c r="L45" i="115"/>
  <c r="F45" i="115"/>
  <c r="J45" i="115" s="1"/>
  <c r="P44" i="115"/>
  <c r="N44" i="115"/>
  <c r="H44" i="115"/>
  <c r="F44" i="115"/>
  <c r="AB44" i="115" s="1"/>
  <c r="P43" i="115"/>
  <c r="F43" i="115"/>
  <c r="AB43" i="115" s="1"/>
  <c r="P42" i="115"/>
  <c r="N42" i="115"/>
  <c r="L42" i="115"/>
  <c r="F42" i="115"/>
  <c r="H42" i="115" s="1"/>
  <c r="P41" i="115"/>
  <c r="N41" i="115"/>
  <c r="L41" i="115"/>
  <c r="J41" i="115"/>
  <c r="F41" i="115"/>
  <c r="AB41" i="115" s="1"/>
  <c r="P40" i="115"/>
  <c r="N40" i="115"/>
  <c r="L40" i="115"/>
  <c r="F40" i="115"/>
  <c r="AB40" i="115" s="1"/>
  <c r="P39" i="115"/>
  <c r="N39" i="115"/>
  <c r="L39" i="115"/>
  <c r="F39" i="115"/>
  <c r="J39" i="115" s="1"/>
  <c r="O38" i="115"/>
  <c r="O70" i="115" s="1"/>
  <c r="M38" i="115"/>
  <c r="K38" i="115"/>
  <c r="I38" i="115"/>
  <c r="G38" i="115"/>
  <c r="N37" i="115"/>
  <c r="J37" i="115"/>
  <c r="F37" i="115"/>
  <c r="P37" i="115" s="1"/>
  <c r="P36" i="115"/>
  <c r="N36" i="115"/>
  <c r="J36" i="115"/>
  <c r="F36" i="115"/>
  <c r="AB36" i="115" s="1"/>
  <c r="N35" i="115"/>
  <c r="F35" i="115"/>
  <c r="L35" i="115" s="1"/>
  <c r="N34" i="115"/>
  <c r="F34" i="115"/>
  <c r="P34" i="115" s="1"/>
  <c r="P33" i="115"/>
  <c r="N33" i="115"/>
  <c r="J33" i="115"/>
  <c r="H33" i="115"/>
  <c r="F33" i="115"/>
  <c r="AB33" i="115" s="1"/>
  <c r="N32" i="115"/>
  <c r="F32" i="115"/>
  <c r="L32" i="115" s="1"/>
  <c r="P31" i="115"/>
  <c r="F31" i="115"/>
  <c r="N31" i="115" s="1"/>
  <c r="P30" i="115"/>
  <c r="N30" i="115"/>
  <c r="L30" i="115"/>
  <c r="F30" i="115"/>
  <c r="AB30" i="115" s="1"/>
  <c r="P29" i="115"/>
  <c r="N29" i="115"/>
  <c r="F29" i="115"/>
  <c r="L29" i="115" s="1"/>
  <c r="AB28" i="115"/>
  <c r="P28" i="115"/>
  <c r="J28" i="115"/>
  <c r="F28" i="115"/>
  <c r="N28" i="115" s="1"/>
  <c r="P27" i="115"/>
  <c r="N27" i="115"/>
  <c r="J27" i="115"/>
  <c r="H27" i="115"/>
  <c r="F27" i="115"/>
  <c r="AB27" i="115" s="1"/>
  <c r="P26" i="115"/>
  <c r="N26" i="115"/>
  <c r="J26" i="115"/>
  <c r="F26" i="115"/>
  <c r="L26" i="115" s="1"/>
  <c r="P25" i="115"/>
  <c r="N25" i="115"/>
  <c r="J25" i="115"/>
  <c r="F25" i="115"/>
  <c r="L25" i="115" s="1"/>
  <c r="P24" i="115"/>
  <c r="N24" i="115"/>
  <c r="L24" i="115"/>
  <c r="J24" i="115"/>
  <c r="F24" i="115"/>
  <c r="AB24" i="115" s="1"/>
  <c r="P23" i="115"/>
  <c r="N23" i="115"/>
  <c r="H23" i="115"/>
  <c r="F23" i="115"/>
  <c r="L23" i="115" s="1"/>
  <c r="P22" i="115"/>
  <c r="N22" i="115"/>
  <c r="L22" i="115"/>
  <c r="J22" i="115"/>
  <c r="F22" i="115"/>
  <c r="H22" i="115" s="1"/>
  <c r="P21" i="115"/>
  <c r="N21" i="115"/>
  <c r="F21" i="115"/>
  <c r="AB21" i="115" s="1"/>
  <c r="P20" i="115"/>
  <c r="N20" i="115"/>
  <c r="F20" i="115"/>
  <c r="L20" i="115" s="1"/>
  <c r="P19" i="115"/>
  <c r="N19" i="115"/>
  <c r="L19" i="115"/>
  <c r="J19" i="115"/>
  <c r="F19" i="115"/>
  <c r="H19" i="115" s="1"/>
  <c r="P18" i="115"/>
  <c r="N18" i="115"/>
  <c r="J18" i="115"/>
  <c r="H18" i="115"/>
  <c r="F18" i="115"/>
  <c r="AB18" i="115" s="1"/>
  <c r="P17" i="115"/>
  <c r="N17" i="115"/>
  <c r="L17" i="115"/>
  <c r="J17" i="115"/>
  <c r="H17" i="115"/>
  <c r="AC17" i="115" s="1"/>
  <c r="F17" i="115"/>
  <c r="AB17" i="115" s="1"/>
  <c r="P16" i="115"/>
  <c r="N16" i="115"/>
  <c r="F16" i="115"/>
  <c r="L16" i="115" s="1"/>
  <c r="P15" i="115"/>
  <c r="N15" i="115"/>
  <c r="F15" i="115"/>
  <c r="AB15" i="115" s="1"/>
  <c r="P14" i="115"/>
  <c r="N14" i="115"/>
  <c r="H14" i="115"/>
  <c r="F14" i="115"/>
  <c r="O13" i="115"/>
  <c r="M13" i="115"/>
  <c r="M69" i="115" s="1"/>
  <c r="K13" i="115"/>
  <c r="K69" i="115" s="1"/>
  <c r="I13" i="115"/>
  <c r="I62" i="115" s="1"/>
  <c r="I68" i="115" s="1"/>
  <c r="G13" i="115"/>
  <c r="G69" i="115" s="1"/>
  <c r="H12" i="115"/>
  <c r="F12" i="115"/>
  <c r="AB12" i="115" s="1"/>
  <c r="P11" i="115"/>
  <c r="L11" i="115"/>
  <c r="F11" i="115"/>
  <c r="J11" i="115" s="1"/>
  <c r="P10" i="115"/>
  <c r="N10" i="115"/>
  <c r="L10" i="115"/>
  <c r="J10" i="115"/>
  <c r="H10" i="115"/>
  <c r="AC10" i="115" s="1"/>
  <c r="F10" i="115"/>
  <c r="AB10" i="115" s="1"/>
  <c r="P9" i="115"/>
  <c r="N9" i="115"/>
  <c r="L9" i="115"/>
  <c r="F9" i="115"/>
  <c r="AB9" i="115" s="1"/>
  <c r="P8" i="115"/>
  <c r="N8" i="115"/>
  <c r="L8" i="115"/>
  <c r="J8" i="115"/>
  <c r="F8" i="115"/>
  <c r="AB8" i="115" s="1"/>
  <c r="O7" i="115"/>
  <c r="O66" i="115" s="1"/>
  <c r="M7" i="115"/>
  <c r="M66" i="115" s="1"/>
  <c r="K7" i="115"/>
  <c r="K66" i="115" s="1"/>
  <c r="I7" i="115"/>
  <c r="I66" i="115" s="1"/>
  <c r="G7" i="115"/>
  <c r="AC70" i="114"/>
  <c r="AA70" i="114"/>
  <c r="Y70" i="114"/>
  <c r="W70" i="114"/>
  <c r="U70" i="114"/>
  <c r="S70" i="114"/>
  <c r="Q70" i="114"/>
  <c r="AC69" i="114"/>
  <c r="AA69" i="114"/>
  <c r="Y69" i="114"/>
  <c r="W69" i="114"/>
  <c r="U69" i="114"/>
  <c r="S69" i="114"/>
  <c r="Q69" i="114"/>
  <c r="AC68" i="114"/>
  <c r="AA68" i="114"/>
  <c r="Y68" i="114"/>
  <c r="W68" i="114"/>
  <c r="U68" i="114"/>
  <c r="S68" i="114"/>
  <c r="Q68" i="114"/>
  <c r="AC67" i="114"/>
  <c r="AA67" i="114"/>
  <c r="Y67" i="114"/>
  <c r="W67" i="114"/>
  <c r="U67" i="114"/>
  <c r="S67" i="114"/>
  <c r="Q67" i="114"/>
  <c r="AC66" i="114"/>
  <c r="AA66" i="114"/>
  <c r="Y66" i="114"/>
  <c r="W66" i="114"/>
  <c r="U66" i="114"/>
  <c r="S66" i="114"/>
  <c r="Q66" i="114"/>
  <c r="K66" i="114"/>
  <c r="AC64" i="114"/>
  <c r="AA64" i="114"/>
  <c r="Y64" i="114"/>
  <c r="W64" i="114"/>
  <c r="U64" i="114"/>
  <c r="S64" i="114"/>
  <c r="Q64" i="114"/>
  <c r="O64" i="114"/>
  <c r="M64" i="114"/>
  <c r="K64" i="114"/>
  <c r="I64" i="114"/>
  <c r="G64" i="114"/>
  <c r="AC63" i="114"/>
  <c r="AA63" i="114"/>
  <c r="Y63" i="114"/>
  <c r="W63" i="114"/>
  <c r="U63" i="114"/>
  <c r="S63" i="114"/>
  <c r="Q63" i="114"/>
  <c r="O63" i="114"/>
  <c r="M63" i="114"/>
  <c r="K63" i="114"/>
  <c r="I63" i="114"/>
  <c r="G63" i="114"/>
  <c r="AC62" i="114"/>
  <c r="AA62" i="114"/>
  <c r="Y62" i="114"/>
  <c r="W62" i="114"/>
  <c r="U62" i="114"/>
  <c r="S62" i="114"/>
  <c r="Q62" i="114"/>
  <c r="AC61" i="114"/>
  <c r="AA61" i="114"/>
  <c r="Y61" i="114"/>
  <c r="W61" i="114"/>
  <c r="U61" i="114"/>
  <c r="S61" i="114"/>
  <c r="Q61" i="114"/>
  <c r="O61" i="114"/>
  <c r="O67" i="114" s="1"/>
  <c r="M61" i="114"/>
  <c r="M67" i="114" s="1"/>
  <c r="K61" i="114"/>
  <c r="K67" i="114" s="1"/>
  <c r="I61" i="114"/>
  <c r="I67" i="114" s="1"/>
  <c r="G61" i="114"/>
  <c r="G67" i="114" s="1"/>
  <c r="P53" i="114"/>
  <c r="F53" i="114"/>
  <c r="AB53" i="114" s="1"/>
  <c r="P52" i="114"/>
  <c r="F52" i="114"/>
  <c r="AB52" i="114" s="1"/>
  <c r="F51" i="114"/>
  <c r="J51" i="114" s="1"/>
  <c r="P50" i="114"/>
  <c r="N50" i="114"/>
  <c r="F50" i="114"/>
  <c r="AB50" i="114" s="1"/>
  <c r="P49" i="114"/>
  <c r="N49" i="114"/>
  <c r="L49" i="114"/>
  <c r="F49" i="114"/>
  <c r="AB49" i="114" s="1"/>
  <c r="P48" i="114"/>
  <c r="N48" i="114"/>
  <c r="L48" i="114"/>
  <c r="F48" i="114"/>
  <c r="J48" i="114" s="1"/>
  <c r="P47" i="114"/>
  <c r="N47" i="114"/>
  <c r="L47" i="114"/>
  <c r="J47" i="114"/>
  <c r="H47" i="114"/>
  <c r="F47" i="114"/>
  <c r="AB47" i="114" s="1"/>
  <c r="P46" i="114"/>
  <c r="N46" i="114"/>
  <c r="L46" i="114"/>
  <c r="H46" i="114"/>
  <c r="F46" i="114"/>
  <c r="AB46" i="114" s="1"/>
  <c r="P45" i="114"/>
  <c r="N45" i="114"/>
  <c r="F45" i="114"/>
  <c r="J45" i="114" s="1"/>
  <c r="P44" i="114"/>
  <c r="N44" i="114"/>
  <c r="F44" i="114"/>
  <c r="AB44" i="114" s="1"/>
  <c r="P43" i="114"/>
  <c r="N43" i="114"/>
  <c r="F43" i="114"/>
  <c r="AB43" i="114" s="1"/>
  <c r="P42" i="114"/>
  <c r="N42" i="114"/>
  <c r="L42" i="114"/>
  <c r="J42" i="114"/>
  <c r="F42" i="114"/>
  <c r="H42" i="114" s="1"/>
  <c r="P41" i="114"/>
  <c r="N41" i="114"/>
  <c r="L41" i="114"/>
  <c r="J41" i="114"/>
  <c r="H41" i="114"/>
  <c r="F41" i="114"/>
  <c r="AB41" i="114" s="1"/>
  <c r="P40" i="114"/>
  <c r="N40" i="114"/>
  <c r="F40" i="114"/>
  <c r="AB40" i="114" s="1"/>
  <c r="P39" i="114"/>
  <c r="N39" i="114"/>
  <c r="L39" i="114"/>
  <c r="F39" i="114"/>
  <c r="J39" i="114" s="1"/>
  <c r="O38" i="114"/>
  <c r="M38" i="114"/>
  <c r="K38" i="114"/>
  <c r="I38" i="114"/>
  <c r="G38" i="114"/>
  <c r="N37" i="114"/>
  <c r="J37" i="114"/>
  <c r="F37" i="114"/>
  <c r="P37" i="114" s="1"/>
  <c r="P36" i="114"/>
  <c r="F36" i="114"/>
  <c r="AB36" i="114" s="1"/>
  <c r="N35" i="114"/>
  <c r="H35" i="114"/>
  <c r="F35" i="114"/>
  <c r="L35" i="114" s="1"/>
  <c r="N34" i="114"/>
  <c r="F34" i="114"/>
  <c r="P34" i="114" s="1"/>
  <c r="P33" i="114"/>
  <c r="N33" i="114"/>
  <c r="J33" i="114"/>
  <c r="H33" i="114"/>
  <c r="F33" i="114"/>
  <c r="AB33" i="114" s="1"/>
  <c r="F32" i="114"/>
  <c r="L32" i="114" s="1"/>
  <c r="P31" i="114"/>
  <c r="F31" i="114"/>
  <c r="N31" i="114" s="1"/>
  <c r="N30" i="114"/>
  <c r="F30" i="114"/>
  <c r="AB30" i="114" s="1"/>
  <c r="P29" i="114"/>
  <c r="N29" i="114"/>
  <c r="F29" i="114"/>
  <c r="L29" i="114" s="1"/>
  <c r="P28" i="114"/>
  <c r="J28" i="114"/>
  <c r="F28" i="114"/>
  <c r="N28" i="114" s="1"/>
  <c r="P27" i="114"/>
  <c r="N27" i="114"/>
  <c r="F27" i="114"/>
  <c r="AB27" i="114" s="1"/>
  <c r="P26" i="114"/>
  <c r="F26" i="114"/>
  <c r="L26" i="114" s="1"/>
  <c r="P25" i="114"/>
  <c r="N25" i="114"/>
  <c r="J25" i="114"/>
  <c r="F25" i="114"/>
  <c r="L25" i="114" s="1"/>
  <c r="P24" i="114"/>
  <c r="N24" i="114"/>
  <c r="L24" i="114"/>
  <c r="J24" i="114"/>
  <c r="H24" i="114"/>
  <c r="AC24" i="114" s="1"/>
  <c r="F24" i="114"/>
  <c r="AB24" i="114" s="1"/>
  <c r="P23" i="114"/>
  <c r="N23" i="114"/>
  <c r="F23" i="114"/>
  <c r="L23" i="114" s="1"/>
  <c r="P22" i="114"/>
  <c r="N22" i="114"/>
  <c r="L22" i="114"/>
  <c r="J22" i="114"/>
  <c r="F22" i="114"/>
  <c r="H22" i="114" s="1"/>
  <c r="P21" i="114"/>
  <c r="N21" i="114"/>
  <c r="J21" i="114"/>
  <c r="H21" i="114"/>
  <c r="F21" i="114"/>
  <c r="AB21" i="114" s="1"/>
  <c r="P20" i="114"/>
  <c r="N20" i="114"/>
  <c r="F20" i="114"/>
  <c r="L20" i="114" s="1"/>
  <c r="P19" i="114"/>
  <c r="N19" i="114"/>
  <c r="L19" i="114"/>
  <c r="J19" i="114"/>
  <c r="F19" i="114"/>
  <c r="H19" i="114" s="1"/>
  <c r="AC19" i="114" s="1"/>
  <c r="P18" i="114"/>
  <c r="N18" i="114"/>
  <c r="F18" i="114"/>
  <c r="AB18" i="114" s="1"/>
  <c r="P17" i="114"/>
  <c r="N17" i="114"/>
  <c r="L17" i="114"/>
  <c r="J17" i="114"/>
  <c r="F17" i="114"/>
  <c r="H17" i="114" s="1"/>
  <c r="P16" i="114"/>
  <c r="N16" i="114"/>
  <c r="F16" i="114"/>
  <c r="L16" i="114" s="1"/>
  <c r="P15" i="114"/>
  <c r="N15" i="114"/>
  <c r="F15" i="114"/>
  <c r="AB15" i="114" s="1"/>
  <c r="P14" i="114"/>
  <c r="H14" i="114"/>
  <c r="F14" i="114"/>
  <c r="O13" i="114"/>
  <c r="M13" i="114"/>
  <c r="M69" i="114" s="1"/>
  <c r="K13" i="114"/>
  <c r="I13" i="114"/>
  <c r="I69" i="114" s="1"/>
  <c r="G13" i="114"/>
  <c r="F12" i="114"/>
  <c r="AB12" i="114" s="1"/>
  <c r="P11" i="114"/>
  <c r="F11" i="114"/>
  <c r="J11" i="114" s="1"/>
  <c r="P10" i="114"/>
  <c r="N10" i="114"/>
  <c r="L10" i="114"/>
  <c r="J10" i="114"/>
  <c r="H10" i="114"/>
  <c r="AC10" i="114" s="1"/>
  <c r="F10" i="114"/>
  <c r="AB10" i="114" s="1"/>
  <c r="P9" i="114"/>
  <c r="N9" i="114"/>
  <c r="L9" i="114"/>
  <c r="F9" i="114"/>
  <c r="AB9" i="114" s="1"/>
  <c r="P8" i="114"/>
  <c r="N8" i="114"/>
  <c r="L8" i="114"/>
  <c r="J8" i="114"/>
  <c r="F8" i="114"/>
  <c r="H8" i="114" s="1"/>
  <c r="AC8" i="114" s="1"/>
  <c r="O7" i="114"/>
  <c r="O66" i="114" s="1"/>
  <c r="M7" i="114"/>
  <c r="M66" i="114" s="1"/>
  <c r="K7" i="114"/>
  <c r="I7" i="114"/>
  <c r="I66" i="114" s="1"/>
  <c r="G7" i="114"/>
  <c r="AC70" i="113"/>
  <c r="AA70" i="113"/>
  <c r="Y70" i="113"/>
  <c r="W70" i="113"/>
  <c r="U70" i="113"/>
  <c r="S70" i="113"/>
  <c r="Q70" i="113"/>
  <c r="AC69" i="113"/>
  <c r="AA69" i="113"/>
  <c r="Y69" i="113"/>
  <c r="W69" i="113"/>
  <c r="U69" i="113"/>
  <c r="S69" i="113"/>
  <c r="Q69" i="113"/>
  <c r="AC68" i="113"/>
  <c r="AA68" i="113"/>
  <c r="Y68" i="113"/>
  <c r="W68" i="113"/>
  <c r="U68" i="113"/>
  <c r="S68" i="113"/>
  <c r="Q68" i="113"/>
  <c r="AC67" i="113"/>
  <c r="AA67" i="113"/>
  <c r="Y67" i="113"/>
  <c r="W67" i="113"/>
  <c r="U67" i="113"/>
  <c r="S67" i="113"/>
  <c r="Q67" i="113"/>
  <c r="AC66" i="113"/>
  <c r="AA66" i="113"/>
  <c r="Y66" i="113"/>
  <c r="W66" i="113"/>
  <c r="U66" i="113"/>
  <c r="S66" i="113"/>
  <c r="Q66" i="113"/>
  <c r="AC64" i="113"/>
  <c r="AA64" i="113"/>
  <c r="Y64" i="113"/>
  <c r="W64" i="113"/>
  <c r="U64" i="113"/>
  <c r="S64" i="113"/>
  <c r="Q64" i="113"/>
  <c r="O64" i="113"/>
  <c r="M64" i="113"/>
  <c r="K64" i="113"/>
  <c r="I64" i="113"/>
  <c r="G64" i="113"/>
  <c r="AC63" i="113"/>
  <c r="AA63" i="113"/>
  <c r="Y63" i="113"/>
  <c r="W63" i="113"/>
  <c r="U63" i="113"/>
  <c r="S63" i="113"/>
  <c r="Q63" i="113"/>
  <c r="O63" i="113"/>
  <c r="M63" i="113"/>
  <c r="K63" i="113"/>
  <c r="I63" i="113"/>
  <c r="G63" i="113"/>
  <c r="AC62" i="113"/>
  <c r="AA62" i="113"/>
  <c r="Y62" i="113"/>
  <c r="W62" i="113"/>
  <c r="U62" i="113"/>
  <c r="S62" i="113"/>
  <c r="Q62" i="113"/>
  <c r="AC61" i="113"/>
  <c r="AA61" i="113"/>
  <c r="Y61" i="113"/>
  <c r="W61" i="113"/>
  <c r="U61" i="113"/>
  <c r="S61" i="113"/>
  <c r="Q61" i="113"/>
  <c r="O61" i="113"/>
  <c r="O67" i="113" s="1"/>
  <c r="M61" i="113"/>
  <c r="M67" i="113" s="1"/>
  <c r="K61" i="113"/>
  <c r="K67" i="113" s="1"/>
  <c r="I61" i="113"/>
  <c r="I67" i="113" s="1"/>
  <c r="G61" i="113"/>
  <c r="G67" i="113" s="1"/>
  <c r="P53" i="113"/>
  <c r="F53" i="113"/>
  <c r="AB53" i="113" s="1"/>
  <c r="P52" i="113"/>
  <c r="N52" i="113"/>
  <c r="F52" i="113"/>
  <c r="L52" i="113" s="1"/>
  <c r="F51" i="113"/>
  <c r="H51" i="113" s="1"/>
  <c r="P50" i="113"/>
  <c r="N50" i="113"/>
  <c r="L50" i="113"/>
  <c r="F50" i="113"/>
  <c r="AB50" i="113" s="1"/>
  <c r="P49" i="113"/>
  <c r="N49" i="113"/>
  <c r="L49" i="113"/>
  <c r="F49" i="113"/>
  <c r="J49" i="113" s="1"/>
  <c r="P48" i="113"/>
  <c r="N48" i="113"/>
  <c r="J48" i="113"/>
  <c r="F48" i="113"/>
  <c r="H48" i="113" s="1"/>
  <c r="P47" i="113"/>
  <c r="N47" i="113"/>
  <c r="L47" i="113"/>
  <c r="J47" i="113"/>
  <c r="H47" i="113"/>
  <c r="F47" i="113"/>
  <c r="AB47" i="113" s="1"/>
  <c r="P46" i="113"/>
  <c r="N46" i="113"/>
  <c r="L46" i="113"/>
  <c r="F46" i="113"/>
  <c r="J46" i="113" s="1"/>
  <c r="P45" i="113"/>
  <c r="N45" i="113"/>
  <c r="L45" i="113"/>
  <c r="F45" i="113"/>
  <c r="H45" i="113" s="1"/>
  <c r="P44" i="113"/>
  <c r="N44" i="113"/>
  <c r="L44" i="113"/>
  <c r="F44" i="113"/>
  <c r="AB44" i="113" s="1"/>
  <c r="P43" i="113"/>
  <c r="N43" i="113"/>
  <c r="L43" i="113"/>
  <c r="F43" i="113"/>
  <c r="J43" i="113" s="1"/>
  <c r="P42" i="113"/>
  <c r="N42" i="113"/>
  <c r="F42" i="113"/>
  <c r="H42" i="113" s="1"/>
  <c r="P41" i="113"/>
  <c r="N41" i="113"/>
  <c r="L41" i="113"/>
  <c r="J41" i="113"/>
  <c r="F41" i="113"/>
  <c r="AB41" i="113" s="1"/>
  <c r="P40" i="113"/>
  <c r="N40" i="113"/>
  <c r="L40" i="113"/>
  <c r="J40" i="113"/>
  <c r="F40" i="113"/>
  <c r="AB40" i="113" s="1"/>
  <c r="P39" i="113"/>
  <c r="N39" i="113"/>
  <c r="L39" i="113"/>
  <c r="J39" i="113"/>
  <c r="F39" i="113"/>
  <c r="H39" i="113" s="1"/>
  <c r="O38" i="113"/>
  <c r="M38" i="113"/>
  <c r="K38" i="113"/>
  <c r="I38" i="113"/>
  <c r="I70" i="113" s="1"/>
  <c r="G38" i="113"/>
  <c r="P37" i="113"/>
  <c r="N37" i="113"/>
  <c r="L37" i="113"/>
  <c r="F37" i="113"/>
  <c r="H37" i="113" s="1"/>
  <c r="P36" i="113"/>
  <c r="N36" i="113"/>
  <c r="F36" i="113"/>
  <c r="AB36" i="113" s="1"/>
  <c r="P35" i="113"/>
  <c r="N35" i="113"/>
  <c r="F35" i="113"/>
  <c r="J35" i="113" s="1"/>
  <c r="P34" i="113"/>
  <c r="N34" i="113"/>
  <c r="L34" i="113"/>
  <c r="F34" i="113"/>
  <c r="H34" i="113" s="1"/>
  <c r="P33" i="113"/>
  <c r="F33" i="113"/>
  <c r="AB33" i="113" s="1"/>
  <c r="P32" i="113"/>
  <c r="N32" i="113"/>
  <c r="L32" i="113"/>
  <c r="H32" i="113"/>
  <c r="F32" i="113"/>
  <c r="J32" i="113" s="1"/>
  <c r="P31" i="113"/>
  <c r="N31" i="113"/>
  <c r="L31" i="113"/>
  <c r="F31" i="113"/>
  <c r="H31" i="113" s="1"/>
  <c r="P30" i="113"/>
  <c r="N30" i="113"/>
  <c r="J30" i="113"/>
  <c r="F30" i="113"/>
  <c r="AB30" i="113" s="1"/>
  <c r="P29" i="113"/>
  <c r="N29" i="113"/>
  <c r="L29" i="113"/>
  <c r="F29" i="113"/>
  <c r="J29" i="113" s="1"/>
  <c r="P28" i="113"/>
  <c r="N28" i="113"/>
  <c r="L28" i="113"/>
  <c r="J28" i="113"/>
  <c r="F28" i="113"/>
  <c r="H28" i="113" s="1"/>
  <c r="P27" i="113"/>
  <c r="N27" i="113"/>
  <c r="L27" i="113"/>
  <c r="F27" i="113"/>
  <c r="AB27" i="113" s="1"/>
  <c r="P26" i="113"/>
  <c r="N26" i="113"/>
  <c r="L26" i="113"/>
  <c r="F26" i="113"/>
  <c r="J26" i="113" s="1"/>
  <c r="P25" i="113"/>
  <c r="N25" i="113"/>
  <c r="L25" i="113"/>
  <c r="F25" i="113"/>
  <c r="H25" i="113" s="1"/>
  <c r="P24" i="113"/>
  <c r="N24" i="113"/>
  <c r="L24" i="113"/>
  <c r="J24" i="113"/>
  <c r="F24" i="113"/>
  <c r="AB24" i="113" s="1"/>
  <c r="P23" i="113"/>
  <c r="N23" i="113"/>
  <c r="F23" i="113"/>
  <c r="J23" i="113" s="1"/>
  <c r="P22" i="113"/>
  <c r="N22" i="113"/>
  <c r="L22" i="113"/>
  <c r="J22" i="113"/>
  <c r="F22" i="113"/>
  <c r="H22" i="113" s="1"/>
  <c r="P21" i="113"/>
  <c r="N21" i="113"/>
  <c r="F21" i="113"/>
  <c r="AB21" i="113" s="1"/>
  <c r="P20" i="113"/>
  <c r="N20" i="113"/>
  <c r="L20" i="113"/>
  <c r="F20" i="113"/>
  <c r="J20" i="113" s="1"/>
  <c r="P19" i="113"/>
  <c r="N19" i="113"/>
  <c r="L19" i="113"/>
  <c r="J19" i="113"/>
  <c r="F19" i="113"/>
  <c r="H19" i="113" s="1"/>
  <c r="P18" i="113"/>
  <c r="N18" i="113"/>
  <c r="L18" i="113"/>
  <c r="F18" i="113"/>
  <c r="AB18" i="113" s="1"/>
  <c r="P17" i="113"/>
  <c r="N17" i="113"/>
  <c r="L17" i="113"/>
  <c r="J17" i="113"/>
  <c r="F17" i="113"/>
  <c r="AB17" i="113" s="1"/>
  <c r="P16" i="113"/>
  <c r="N16" i="113"/>
  <c r="L16" i="113"/>
  <c r="J16" i="113"/>
  <c r="F16" i="113"/>
  <c r="H16" i="113" s="1"/>
  <c r="P15" i="113"/>
  <c r="N15" i="113"/>
  <c r="L15" i="113"/>
  <c r="F15" i="113"/>
  <c r="AB15" i="113" s="1"/>
  <c r="P14" i="113"/>
  <c r="N14" i="113"/>
  <c r="F14" i="113"/>
  <c r="J14" i="113" s="1"/>
  <c r="O13" i="113"/>
  <c r="M13" i="113"/>
  <c r="K13" i="113"/>
  <c r="K69" i="113" s="1"/>
  <c r="I13" i="113"/>
  <c r="G13" i="113"/>
  <c r="F12" i="113"/>
  <c r="P12" i="113" s="1"/>
  <c r="P11" i="113"/>
  <c r="N11" i="113"/>
  <c r="F11" i="113"/>
  <c r="H11" i="113" s="1"/>
  <c r="P10" i="113"/>
  <c r="N10" i="113"/>
  <c r="L10" i="113"/>
  <c r="J10" i="113"/>
  <c r="H10" i="113"/>
  <c r="AC10" i="113" s="1"/>
  <c r="F10" i="113"/>
  <c r="AB10" i="113" s="1"/>
  <c r="P9" i="113"/>
  <c r="N9" i="113"/>
  <c r="L9" i="113"/>
  <c r="F9" i="113"/>
  <c r="J9" i="113" s="1"/>
  <c r="P8" i="113"/>
  <c r="N8" i="113"/>
  <c r="L8" i="113"/>
  <c r="J8" i="113"/>
  <c r="F8" i="113"/>
  <c r="H8" i="113" s="1"/>
  <c r="O7" i="113"/>
  <c r="M7" i="113"/>
  <c r="N7" i="113" s="1"/>
  <c r="K7" i="113"/>
  <c r="K66" i="113" s="1"/>
  <c r="I7" i="113"/>
  <c r="I66" i="113" s="1"/>
  <c r="G7" i="113"/>
  <c r="F7" i="113"/>
  <c r="L7" i="113" s="1"/>
  <c r="AC70" i="112"/>
  <c r="AA70" i="112"/>
  <c r="Y70" i="112"/>
  <c r="W70" i="112"/>
  <c r="U70" i="112"/>
  <c r="S70" i="112"/>
  <c r="Q70" i="112"/>
  <c r="AC69" i="112"/>
  <c r="AA69" i="112"/>
  <c r="Y69" i="112"/>
  <c r="W69" i="112"/>
  <c r="U69" i="112"/>
  <c r="S69" i="112"/>
  <c r="Q69" i="112"/>
  <c r="AC68" i="112"/>
  <c r="AA68" i="112"/>
  <c r="Y68" i="112"/>
  <c r="W68" i="112"/>
  <c r="U68" i="112"/>
  <c r="S68" i="112"/>
  <c r="Q68" i="112"/>
  <c r="AC67" i="112"/>
  <c r="AA67" i="112"/>
  <c r="Y67" i="112"/>
  <c r="W67" i="112"/>
  <c r="U67" i="112"/>
  <c r="S67" i="112"/>
  <c r="Q67" i="112"/>
  <c r="AC66" i="112"/>
  <c r="AA66" i="112"/>
  <c r="Y66" i="112"/>
  <c r="W66" i="112"/>
  <c r="U66" i="112"/>
  <c r="S66" i="112"/>
  <c r="Q66" i="112"/>
  <c r="AC64" i="112"/>
  <c r="AA64" i="112"/>
  <c r="Y64" i="112"/>
  <c r="W64" i="112"/>
  <c r="U64" i="112"/>
  <c r="S64" i="112"/>
  <c r="Q64" i="112"/>
  <c r="O64" i="112"/>
  <c r="M64" i="112"/>
  <c r="K64" i="112"/>
  <c r="I64" i="112"/>
  <c r="G64" i="112"/>
  <c r="AC63" i="112"/>
  <c r="AA63" i="112"/>
  <c r="Y63" i="112"/>
  <c r="W63" i="112"/>
  <c r="U63" i="112"/>
  <c r="S63" i="112"/>
  <c r="Q63" i="112"/>
  <c r="O63" i="112"/>
  <c r="M63" i="112"/>
  <c r="K63" i="112"/>
  <c r="I63" i="112"/>
  <c r="G63" i="112"/>
  <c r="AC62" i="112"/>
  <c r="AA62" i="112"/>
  <c r="Y62" i="112"/>
  <c r="W62" i="112"/>
  <c r="U62" i="112"/>
  <c r="S62" i="112"/>
  <c r="Q62" i="112"/>
  <c r="AC61" i="112"/>
  <c r="AA61" i="112"/>
  <c r="Y61" i="112"/>
  <c r="W61" i="112"/>
  <c r="U61" i="112"/>
  <c r="S61" i="112"/>
  <c r="Q61" i="112"/>
  <c r="O61" i="112"/>
  <c r="O67" i="112" s="1"/>
  <c r="M61" i="112"/>
  <c r="M67" i="112" s="1"/>
  <c r="K61" i="112"/>
  <c r="K67" i="112" s="1"/>
  <c r="I61" i="112"/>
  <c r="I67" i="112" s="1"/>
  <c r="G61" i="112"/>
  <c r="G67" i="112" s="1"/>
  <c r="P53" i="112"/>
  <c r="N53" i="112"/>
  <c r="F53" i="112"/>
  <c r="L53" i="112" s="1"/>
  <c r="P52" i="112"/>
  <c r="F52" i="112"/>
  <c r="N52" i="112" s="1"/>
  <c r="P51" i="112"/>
  <c r="N51" i="112"/>
  <c r="F51" i="112"/>
  <c r="H51" i="112" s="1"/>
  <c r="P50" i="112"/>
  <c r="N50" i="112"/>
  <c r="F50" i="112"/>
  <c r="L50" i="112" s="1"/>
  <c r="P49" i="112"/>
  <c r="N49" i="112"/>
  <c r="L49" i="112"/>
  <c r="F49" i="112"/>
  <c r="J49" i="112" s="1"/>
  <c r="P48" i="112"/>
  <c r="N48" i="112"/>
  <c r="L48" i="112"/>
  <c r="F48" i="112"/>
  <c r="H48" i="112" s="1"/>
  <c r="P47" i="112"/>
  <c r="N47" i="112"/>
  <c r="J47" i="112"/>
  <c r="H47" i="112"/>
  <c r="F47" i="112"/>
  <c r="L47" i="112" s="1"/>
  <c r="P46" i="112"/>
  <c r="N46" i="112"/>
  <c r="L46" i="112"/>
  <c r="J46" i="112"/>
  <c r="F46" i="112"/>
  <c r="AB46" i="112" s="1"/>
  <c r="P45" i="112"/>
  <c r="N45" i="112"/>
  <c r="J45" i="112"/>
  <c r="F45" i="112"/>
  <c r="H45" i="112" s="1"/>
  <c r="P44" i="112"/>
  <c r="N44" i="112"/>
  <c r="H44" i="112"/>
  <c r="F44" i="112"/>
  <c r="L44" i="112" s="1"/>
  <c r="P43" i="112"/>
  <c r="N43" i="112"/>
  <c r="F43" i="112"/>
  <c r="L43" i="112" s="1"/>
  <c r="P42" i="112"/>
  <c r="N42" i="112"/>
  <c r="J42" i="112"/>
  <c r="F42" i="112"/>
  <c r="H42" i="112" s="1"/>
  <c r="P41" i="112"/>
  <c r="N41" i="112"/>
  <c r="H41" i="112"/>
  <c r="F41" i="112"/>
  <c r="L41" i="112" s="1"/>
  <c r="P40" i="112"/>
  <c r="N40" i="112"/>
  <c r="L40" i="112"/>
  <c r="F40" i="112"/>
  <c r="J40" i="112" s="1"/>
  <c r="P39" i="112"/>
  <c r="N39" i="112"/>
  <c r="L39" i="112"/>
  <c r="F39" i="112"/>
  <c r="H39" i="112" s="1"/>
  <c r="O38" i="112"/>
  <c r="M38" i="112"/>
  <c r="N38" i="112" s="1"/>
  <c r="K38" i="112"/>
  <c r="I38" i="112"/>
  <c r="I70" i="112" s="1"/>
  <c r="G38" i="112"/>
  <c r="F38" i="112"/>
  <c r="L38" i="112" s="1"/>
  <c r="P37" i="112"/>
  <c r="N37" i="112"/>
  <c r="J37" i="112"/>
  <c r="F37" i="112"/>
  <c r="H37" i="112" s="1"/>
  <c r="P36" i="112"/>
  <c r="J36" i="112"/>
  <c r="F36" i="112"/>
  <c r="AB36" i="112" s="1"/>
  <c r="P35" i="112"/>
  <c r="N35" i="112"/>
  <c r="F35" i="112"/>
  <c r="J35" i="112" s="1"/>
  <c r="P34" i="112"/>
  <c r="F34" i="112"/>
  <c r="N34" i="112" s="1"/>
  <c r="P33" i="112"/>
  <c r="J33" i="112"/>
  <c r="F33" i="112"/>
  <c r="AB33" i="112" s="1"/>
  <c r="P32" i="112"/>
  <c r="F32" i="112"/>
  <c r="J32" i="112" s="1"/>
  <c r="P31" i="112"/>
  <c r="N31" i="112"/>
  <c r="J31" i="112"/>
  <c r="F31" i="112"/>
  <c r="H31" i="112" s="1"/>
  <c r="P30" i="112"/>
  <c r="N30" i="112"/>
  <c r="L30" i="112"/>
  <c r="F30" i="112"/>
  <c r="AB30" i="112" s="1"/>
  <c r="P29" i="112"/>
  <c r="N29" i="112"/>
  <c r="F29" i="112"/>
  <c r="J29" i="112" s="1"/>
  <c r="P28" i="112"/>
  <c r="N28" i="112"/>
  <c r="L28" i="112"/>
  <c r="J28" i="112"/>
  <c r="F28" i="112"/>
  <c r="H28" i="112" s="1"/>
  <c r="P27" i="112"/>
  <c r="N27" i="112"/>
  <c r="F27" i="112"/>
  <c r="AB27" i="112" s="1"/>
  <c r="P26" i="112"/>
  <c r="F26" i="112"/>
  <c r="J26" i="112" s="1"/>
  <c r="P25" i="112"/>
  <c r="N25" i="112"/>
  <c r="L25" i="112"/>
  <c r="J25" i="112"/>
  <c r="F25" i="112"/>
  <c r="H25" i="112" s="1"/>
  <c r="P24" i="112"/>
  <c r="N24" i="112"/>
  <c r="L24" i="112"/>
  <c r="J24" i="112"/>
  <c r="H24" i="112"/>
  <c r="AC24" i="112" s="1"/>
  <c r="F24" i="112"/>
  <c r="AB24" i="112" s="1"/>
  <c r="P23" i="112"/>
  <c r="N23" i="112"/>
  <c r="F23" i="112"/>
  <c r="J23" i="112" s="1"/>
  <c r="P22" i="112"/>
  <c r="N22" i="112"/>
  <c r="L22" i="112"/>
  <c r="J22" i="112"/>
  <c r="F22" i="112"/>
  <c r="H22" i="112" s="1"/>
  <c r="P21" i="112"/>
  <c r="N21" i="112"/>
  <c r="F21" i="112"/>
  <c r="AB21" i="112" s="1"/>
  <c r="P20" i="112"/>
  <c r="N20" i="112"/>
  <c r="F20" i="112"/>
  <c r="J20" i="112" s="1"/>
  <c r="P19" i="112"/>
  <c r="N19" i="112"/>
  <c r="L19" i="112"/>
  <c r="J19" i="112"/>
  <c r="F19" i="112"/>
  <c r="H19" i="112" s="1"/>
  <c r="AC19" i="112" s="1"/>
  <c r="P18" i="112"/>
  <c r="N18" i="112"/>
  <c r="F18" i="112"/>
  <c r="AB18" i="112" s="1"/>
  <c r="P17" i="112"/>
  <c r="N17" i="112"/>
  <c r="L17" i="112"/>
  <c r="J17" i="112"/>
  <c r="F17" i="112"/>
  <c r="H17" i="112" s="1"/>
  <c r="AC17" i="112" s="1"/>
  <c r="P16" i="112"/>
  <c r="N16" i="112"/>
  <c r="L16" i="112"/>
  <c r="F16" i="112"/>
  <c r="H16" i="112" s="1"/>
  <c r="P15" i="112"/>
  <c r="N15" i="112"/>
  <c r="F15" i="112"/>
  <c r="AB15" i="112" s="1"/>
  <c r="P14" i="112"/>
  <c r="N14" i="112"/>
  <c r="F14" i="112"/>
  <c r="J14" i="112" s="1"/>
  <c r="O13" i="112"/>
  <c r="O69" i="112" s="1"/>
  <c r="M13" i="112"/>
  <c r="K13" i="112"/>
  <c r="K69" i="112" s="1"/>
  <c r="I13" i="112"/>
  <c r="I69" i="112" s="1"/>
  <c r="G13" i="112"/>
  <c r="L12" i="112"/>
  <c r="F12" i="112"/>
  <c r="P12" i="112" s="1"/>
  <c r="P11" i="112"/>
  <c r="F11" i="112"/>
  <c r="H11" i="112" s="1"/>
  <c r="P10" i="112"/>
  <c r="N10" i="112"/>
  <c r="F10" i="112"/>
  <c r="L10" i="112" s="1"/>
  <c r="P9" i="112"/>
  <c r="N9" i="112"/>
  <c r="L9" i="112"/>
  <c r="F9" i="112"/>
  <c r="J9" i="112" s="1"/>
  <c r="P8" i="112"/>
  <c r="N8" i="112"/>
  <c r="L8" i="112"/>
  <c r="J8" i="112"/>
  <c r="F8" i="112"/>
  <c r="H8" i="112" s="1"/>
  <c r="O7" i="112"/>
  <c r="O66" i="112" s="1"/>
  <c r="M7" i="112"/>
  <c r="K7" i="112"/>
  <c r="K66" i="112" s="1"/>
  <c r="I7" i="112"/>
  <c r="I66" i="112" s="1"/>
  <c r="G7" i="112"/>
  <c r="H7" i="112" s="1"/>
  <c r="F7" i="112"/>
  <c r="F66" i="112" s="1"/>
  <c r="I70" i="118" l="1"/>
  <c r="AE14" i="119"/>
  <c r="AE18" i="119"/>
  <c r="AE21" i="119"/>
  <c r="AE25" i="119"/>
  <c r="AE32" i="119"/>
  <c r="AE36" i="119"/>
  <c r="AE46" i="119"/>
  <c r="G66" i="119"/>
  <c r="M7" i="119"/>
  <c r="G69" i="119"/>
  <c r="AE20" i="119"/>
  <c r="AE24" i="119"/>
  <c r="AE27" i="119"/>
  <c r="AE31" i="119"/>
  <c r="G70" i="119"/>
  <c r="I70" i="119"/>
  <c r="K13" i="119"/>
  <c r="J13" i="119" s="1"/>
  <c r="AE15" i="119"/>
  <c r="AE19" i="119"/>
  <c r="AE26" i="119"/>
  <c r="AE30" i="119"/>
  <c r="AE33" i="119"/>
  <c r="AE37" i="119"/>
  <c r="AE21" i="118"/>
  <c r="G66" i="118"/>
  <c r="AE52" i="118"/>
  <c r="AE31" i="118"/>
  <c r="AE44" i="118"/>
  <c r="K13" i="118"/>
  <c r="K69" i="118" s="1"/>
  <c r="AE23" i="118"/>
  <c r="AE30" i="118"/>
  <c r="AE40" i="118"/>
  <c r="AE18" i="118"/>
  <c r="AE29" i="118"/>
  <c r="AE36" i="118"/>
  <c r="AE42" i="118"/>
  <c r="AE46" i="118"/>
  <c r="K70" i="117"/>
  <c r="I70" i="117"/>
  <c r="I70" i="115"/>
  <c r="O70" i="113"/>
  <c r="O69" i="113"/>
  <c r="I69" i="113"/>
  <c r="O70" i="112"/>
  <c r="K69" i="114"/>
  <c r="H11" i="117"/>
  <c r="J23" i="117"/>
  <c r="H35" i="117"/>
  <c r="J36" i="117"/>
  <c r="G62" i="117"/>
  <c r="G68" i="117" s="1"/>
  <c r="H39" i="117"/>
  <c r="AC39" i="117" s="1"/>
  <c r="H40" i="117"/>
  <c r="AC40" i="117" s="1"/>
  <c r="H42" i="117"/>
  <c r="H43" i="117"/>
  <c r="L44" i="117"/>
  <c r="H49" i="117"/>
  <c r="L50" i="117"/>
  <c r="L53" i="117"/>
  <c r="F61" i="117"/>
  <c r="F67" i="117" s="1"/>
  <c r="J10" i="117"/>
  <c r="AC10" i="117" s="1"/>
  <c r="L11" i="117"/>
  <c r="F63" i="117"/>
  <c r="AC27" i="117"/>
  <c r="H32" i="117"/>
  <c r="AC32" i="117" s="1"/>
  <c r="J33" i="117"/>
  <c r="J35" i="117"/>
  <c r="J42" i="117"/>
  <c r="L43" i="117"/>
  <c r="AC47" i="117"/>
  <c r="H48" i="117"/>
  <c r="AC48" i="117" s="1"/>
  <c r="H52" i="117"/>
  <c r="I69" i="117"/>
  <c r="H8" i="117"/>
  <c r="AC8" i="117" s="1"/>
  <c r="H9" i="117"/>
  <c r="L10" i="117"/>
  <c r="F13" i="117"/>
  <c r="H14" i="117"/>
  <c r="H20" i="117"/>
  <c r="AC20" i="117" s="1"/>
  <c r="J21" i="117"/>
  <c r="H26" i="117"/>
  <c r="AC26" i="117" s="1"/>
  <c r="L48" i="117"/>
  <c r="AC18" i="117"/>
  <c r="G70" i="117"/>
  <c r="L14" i="117"/>
  <c r="H17" i="117"/>
  <c r="AC17" i="117" s="1"/>
  <c r="AC24" i="117"/>
  <c r="H45" i="117"/>
  <c r="AC50" i="117"/>
  <c r="H51" i="117"/>
  <c r="AC53" i="117"/>
  <c r="AC23" i="117"/>
  <c r="J44" i="117"/>
  <c r="AC44" i="117" s="1"/>
  <c r="J50" i="117"/>
  <c r="L51" i="117"/>
  <c r="G69" i="117"/>
  <c r="F64" i="117"/>
  <c r="AC45" i="116"/>
  <c r="H46" i="116"/>
  <c r="AC46" i="116" s="1"/>
  <c r="H47" i="116"/>
  <c r="AC47" i="116" s="1"/>
  <c r="L53" i="116"/>
  <c r="H14" i="116"/>
  <c r="H15" i="116"/>
  <c r="J23" i="116"/>
  <c r="AC23" i="116" s="1"/>
  <c r="H29" i="116"/>
  <c r="AC29" i="116" s="1"/>
  <c r="H30" i="116"/>
  <c r="AC30" i="116" s="1"/>
  <c r="H40" i="116"/>
  <c r="H44" i="116"/>
  <c r="AC44" i="116" s="1"/>
  <c r="H52" i="116"/>
  <c r="H10" i="116"/>
  <c r="AC10" i="116" s="1"/>
  <c r="J14" i="116"/>
  <c r="J44" i="116"/>
  <c r="K70" i="116"/>
  <c r="L14" i="116"/>
  <c r="AC19" i="116"/>
  <c r="AC20" i="116"/>
  <c r="I62" i="116"/>
  <c r="I68" i="116" s="1"/>
  <c r="H26" i="116"/>
  <c r="AC26" i="116" s="1"/>
  <c r="H27" i="116"/>
  <c r="H32" i="116"/>
  <c r="AC32" i="116" s="1"/>
  <c r="H33" i="116"/>
  <c r="H35" i="116"/>
  <c r="H36" i="116"/>
  <c r="H49" i="116"/>
  <c r="J50" i="116"/>
  <c r="AC50" i="116" s="1"/>
  <c r="H53" i="116"/>
  <c r="AC17" i="116"/>
  <c r="J33" i="116"/>
  <c r="J35" i="116"/>
  <c r="L50" i="116"/>
  <c r="J53" i="116"/>
  <c r="F64" i="116"/>
  <c r="L12" i="115"/>
  <c r="H15" i="115"/>
  <c r="AC19" i="115"/>
  <c r="H20" i="115"/>
  <c r="H24" i="115"/>
  <c r="AC24" i="115" s="1"/>
  <c r="H29" i="115"/>
  <c r="H32" i="115"/>
  <c r="H40" i="115"/>
  <c r="N43" i="115"/>
  <c r="H47" i="115"/>
  <c r="AC47" i="115" s="1"/>
  <c r="L48" i="115"/>
  <c r="L52" i="115"/>
  <c r="L53" i="115"/>
  <c r="N12" i="115"/>
  <c r="F63" i="115"/>
  <c r="J15" i="115"/>
  <c r="H36" i="115"/>
  <c r="H46" i="115"/>
  <c r="N53" i="115"/>
  <c r="I69" i="115"/>
  <c r="AC22" i="115"/>
  <c r="K70" i="115"/>
  <c r="H9" i="115"/>
  <c r="H21" i="115"/>
  <c r="H26" i="115"/>
  <c r="AC26" i="115" s="1"/>
  <c r="H30" i="115"/>
  <c r="H35" i="115"/>
  <c r="AC42" i="115"/>
  <c r="H43" i="115"/>
  <c r="J44" i="115"/>
  <c r="H49" i="115"/>
  <c r="H53" i="115"/>
  <c r="AC53" i="115" s="1"/>
  <c r="J21" i="115"/>
  <c r="J30" i="115"/>
  <c r="H41" i="115"/>
  <c r="AC41" i="115" s="1"/>
  <c r="J42" i="115"/>
  <c r="L43" i="115"/>
  <c r="L44" i="115"/>
  <c r="AC44" i="115" s="1"/>
  <c r="L50" i="115"/>
  <c r="AC50" i="115" s="1"/>
  <c r="H52" i="115"/>
  <c r="J53" i="115"/>
  <c r="F64" i="115"/>
  <c r="AC22" i="113"/>
  <c r="J44" i="113"/>
  <c r="N53" i="113"/>
  <c r="P7" i="113"/>
  <c r="AC16" i="113"/>
  <c r="H17" i="113"/>
  <c r="AC17" i="113" s="1"/>
  <c r="H18" i="113"/>
  <c r="H27" i="113"/>
  <c r="H33" i="113"/>
  <c r="J37" i="113"/>
  <c r="AC37" i="113" s="1"/>
  <c r="AC8" i="113"/>
  <c r="N33" i="113"/>
  <c r="AC47" i="113"/>
  <c r="H7" i="113"/>
  <c r="L12" i="113"/>
  <c r="H15" i="113"/>
  <c r="H21" i="113"/>
  <c r="H24" i="113"/>
  <c r="AC24" i="113" s="1"/>
  <c r="J31" i="113"/>
  <c r="AC31" i="113" s="1"/>
  <c r="H36" i="113"/>
  <c r="H41" i="113"/>
  <c r="AC41" i="113" s="1"/>
  <c r="J42" i="113"/>
  <c r="H53" i="113"/>
  <c r="N12" i="113"/>
  <c r="P13" i="113"/>
  <c r="J25" i="113"/>
  <c r="AC25" i="113" s="1"/>
  <c r="H30" i="113"/>
  <c r="H35" i="113"/>
  <c r="AC39" i="113"/>
  <c r="H50" i="113"/>
  <c r="J51" i="113"/>
  <c r="J53" i="113"/>
  <c r="AC19" i="113"/>
  <c r="AC28" i="113"/>
  <c r="H29" i="113"/>
  <c r="J34" i="113"/>
  <c r="AC34" i="113" s="1"/>
  <c r="L35" i="113"/>
  <c r="H44" i="113"/>
  <c r="AC44" i="113" s="1"/>
  <c r="J45" i="113"/>
  <c r="AC45" i="113" s="1"/>
  <c r="J50" i="113"/>
  <c r="L53" i="113"/>
  <c r="K70" i="113"/>
  <c r="H18" i="112"/>
  <c r="H27" i="112"/>
  <c r="AC31" i="112"/>
  <c r="AC37" i="112"/>
  <c r="H38" i="112"/>
  <c r="J39" i="112"/>
  <c r="AC39" i="112" s="1"/>
  <c r="J51" i="112"/>
  <c r="H53" i="112"/>
  <c r="J18" i="112"/>
  <c r="AC22" i="112"/>
  <c r="J27" i="112"/>
  <c r="H30" i="112"/>
  <c r="J34" i="112"/>
  <c r="H50" i="112"/>
  <c r="J53" i="112"/>
  <c r="K70" i="112"/>
  <c r="J11" i="112"/>
  <c r="N7" i="112"/>
  <c r="H10" i="112"/>
  <c r="H15" i="112"/>
  <c r="J16" i="112"/>
  <c r="AC16" i="112" s="1"/>
  <c r="L18" i="112"/>
  <c r="H21" i="112"/>
  <c r="J30" i="112"/>
  <c r="L31" i="112"/>
  <c r="H33" i="112"/>
  <c r="L34" i="112"/>
  <c r="H36" i="112"/>
  <c r="L37" i="112"/>
  <c r="J50" i="112"/>
  <c r="J10" i="112"/>
  <c r="J15" i="112"/>
  <c r="J21" i="112"/>
  <c r="AB23" i="112"/>
  <c r="AC48" i="112"/>
  <c r="AC8" i="112"/>
  <c r="L15" i="112"/>
  <c r="L21" i="112"/>
  <c r="AC25" i="112"/>
  <c r="AC28" i="112"/>
  <c r="N33" i="112"/>
  <c r="N36" i="112"/>
  <c r="J41" i="112"/>
  <c r="AC41" i="112" s="1"/>
  <c r="J44" i="112"/>
  <c r="AC44" i="112" s="1"/>
  <c r="J48" i="112"/>
  <c r="H30" i="114"/>
  <c r="O70" i="114"/>
  <c r="H7" i="114"/>
  <c r="H15" i="114"/>
  <c r="L45" i="114"/>
  <c r="L12" i="114"/>
  <c r="AC17" i="114"/>
  <c r="H18" i="114"/>
  <c r="L30" i="114"/>
  <c r="N32" i="114"/>
  <c r="H36" i="114"/>
  <c r="J44" i="114"/>
  <c r="H49" i="114"/>
  <c r="J50" i="114"/>
  <c r="J53" i="114"/>
  <c r="G69" i="114"/>
  <c r="N26" i="114"/>
  <c r="P30" i="114"/>
  <c r="AC41" i="114"/>
  <c r="AC47" i="114"/>
  <c r="L52" i="114"/>
  <c r="N53" i="114"/>
  <c r="F7" i="114"/>
  <c r="L7" i="114" s="1"/>
  <c r="H9" i="114"/>
  <c r="AC9" i="114" s="1"/>
  <c r="H20" i="114"/>
  <c r="H40" i="114"/>
  <c r="H12" i="114"/>
  <c r="H27" i="114"/>
  <c r="J30" i="114"/>
  <c r="H44" i="114"/>
  <c r="AC44" i="114" s="1"/>
  <c r="H50" i="114"/>
  <c r="L51" i="114"/>
  <c r="H53" i="114"/>
  <c r="AC53" i="114" s="1"/>
  <c r="O69" i="114"/>
  <c r="J15" i="114"/>
  <c r="AC22" i="114"/>
  <c r="J27" i="114"/>
  <c r="N12" i="114"/>
  <c r="F63" i="114"/>
  <c r="J18" i="114"/>
  <c r="J26" i="114"/>
  <c r="J36" i="114"/>
  <c r="I70" i="114"/>
  <c r="AC42" i="114"/>
  <c r="H43" i="114"/>
  <c r="L44" i="114"/>
  <c r="L50" i="114"/>
  <c r="H52" i="114"/>
  <c r="AC52" i="114" s="1"/>
  <c r="L53" i="114"/>
  <c r="K70" i="114"/>
  <c r="L13" i="119"/>
  <c r="G62" i="119"/>
  <c r="G68" i="119" s="1"/>
  <c r="H8" i="119"/>
  <c r="AE8" i="119" s="1"/>
  <c r="H9" i="119"/>
  <c r="AE9" i="119" s="1"/>
  <c r="H10" i="119"/>
  <c r="AE10" i="119" s="1"/>
  <c r="H11" i="119"/>
  <c r="AE11" i="119" s="1"/>
  <c r="H12" i="119"/>
  <c r="AE12" i="119" s="1"/>
  <c r="K38" i="119"/>
  <c r="M38" i="119" s="1"/>
  <c r="I62" i="119"/>
  <c r="I68" i="119" s="1"/>
  <c r="K69" i="119"/>
  <c r="K7" i="119"/>
  <c r="H7" i="119" s="1"/>
  <c r="L13" i="118"/>
  <c r="J38" i="118"/>
  <c r="G62" i="118"/>
  <c r="G68" i="118" s="1"/>
  <c r="G69" i="118"/>
  <c r="K38" i="118"/>
  <c r="H38" i="118" s="1"/>
  <c r="I62" i="118"/>
  <c r="I68" i="118" s="1"/>
  <c r="I69" i="118"/>
  <c r="J8" i="118"/>
  <c r="AE8" i="118" s="1"/>
  <c r="J9" i="118"/>
  <c r="AE9" i="118" s="1"/>
  <c r="J10" i="118"/>
  <c r="AE10" i="118" s="1"/>
  <c r="J11" i="118"/>
  <c r="AE11" i="118" s="1"/>
  <c r="J12" i="118"/>
  <c r="AE12" i="118" s="1"/>
  <c r="K62" i="118"/>
  <c r="K68" i="118" s="1"/>
  <c r="K7" i="118"/>
  <c r="M7" i="118" s="1"/>
  <c r="G70" i="118"/>
  <c r="AB13" i="117"/>
  <c r="F69" i="117"/>
  <c r="N13" i="117"/>
  <c r="H13" i="117"/>
  <c r="J13" i="117"/>
  <c r="AC45" i="117"/>
  <c r="AB34" i="117"/>
  <c r="AB37" i="117"/>
  <c r="J9" i="117"/>
  <c r="AC9" i="117" s="1"/>
  <c r="AB10" i="117"/>
  <c r="J12" i="117"/>
  <c r="L13" i="117"/>
  <c r="H16" i="117"/>
  <c r="H19" i="117"/>
  <c r="AC19" i="117" s="1"/>
  <c r="L21" i="117"/>
  <c r="AC21" i="117" s="1"/>
  <c r="H22" i="117"/>
  <c r="AC22" i="117" s="1"/>
  <c r="H25" i="117"/>
  <c r="AC25" i="117" s="1"/>
  <c r="H28" i="117"/>
  <c r="AC28" i="117" s="1"/>
  <c r="L30" i="117"/>
  <c r="AC30" i="117" s="1"/>
  <c r="H31" i="117"/>
  <c r="AC31" i="117" s="1"/>
  <c r="L33" i="117"/>
  <c r="AC33" i="117" s="1"/>
  <c r="H34" i="117"/>
  <c r="L36" i="117"/>
  <c r="AC36" i="117" s="1"/>
  <c r="H37" i="117"/>
  <c r="AB41" i="117"/>
  <c r="J43" i="117"/>
  <c r="AC43" i="117" s="1"/>
  <c r="AB44" i="117"/>
  <c r="J46" i="117"/>
  <c r="AC46" i="117" s="1"/>
  <c r="AB47" i="117"/>
  <c r="J49" i="117"/>
  <c r="AC49" i="117" s="1"/>
  <c r="AB50" i="117"/>
  <c r="N51" i="117"/>
  <c r="AC51" i="117" s="1"/>
  <c r="J52" i="117"/>
  <c r="AC52" i="117" s="1"/>
  <c r="AB53" i="117"/>
  <c r="K62" i="117"/>
  <c r="K68" i="117" s="1"/>
  <c r="AB16" i="117"/>
  <c r="AB25" i="117"/>
  <c r="AB28" i="117"/>
  <c r="AB31" i="117"/>
  <c r="F7" i="117"/>
  <c r="L12" i="117"/>
  <c r="J16" i="117"/>
  <c r="N33" i="117"/>
  <c r="J34" i="117"/>
  <c r="J37" i="117"/>
  <c r="F38" i="117"/>
  <c r="F62" i="117" s="1"/>
  <c r="F68" i="117" s="1"/>
  <c r="L38" i="117"/>
  <c r="P51" i="117"/>
  <c r="L52" i="117"/>
  <c r="M62" i="117"/>
  <c r="M68" i="117" s="1"/>
  <c r="AB8" i="117"/>
  <c r="AB11" i="117"/>
  <c r="L34" i="117"/>
  <c r="AB45" i="117"/>
  <c r="AB48" i="117"/>
  <c r="AB51" i="117"/>
  <c r="O62" i="117"/>
  <c r="O68" i="117" s="1"/>
  <c r="O69" i="117"/>
  <c r="AB15" i="117"/>
  <c r="AB18" i="117"/>
  <c r="AB21" i="117"/>
  <c r="AB24" i="117"/>
  <c r="AB27" i="117"/>
  <c r="AB30" i="117"/>
  <c r="AB33" i="117"/>
  <c r="AB36" i="117"/>
  <c r="H15" i="117"/>
  <c r="AC15" i="117" s="1"/>
  <c r="AB19" i="116"/>
  <c r="AB22" i="116"/>
  <c r="AB25" i="116"/>
  <c r="AB28" i="116"/>
  <c r="AB31" i="116"/>
  <c r="AB34" i="116"/>
  <c r="AB37" i="116"/>
  <c r="J9" i="116"/>
  <c r="AC9" i="116" s="1"/>
  <c r="N11" i="116"/>
  <c r="AC11" i="116" s="1"/>
  <c r="J12" i="116"/>
  <c r="AC12" i="116" s="1"/>
  <c r="F13" i="116"/>
  <c r="L13" i="116"/>
  <c r="L15" i="116"/>
  <c r="AC15" i="116" s="1"/>
  <c r="H16" i="116"/>
  <c r="AC16" i="116" s="1"/>
  <c r="L18" i="116"/>
  <c r="AC18" i="116" s="1"/>
  <c r="L21" i="116"/>
  <c r="H25" i="116"/>
  <c r="AC25" i="116" s="1"/>
  <c r="L27" i="116"/>
  <c r="AC27" i="116" s="1"/>
  <c r="H28" i="116"/>
  <c r="AC28" i="116" s="1"/>
  <c r="H31" i="116"/>
  <c r="L33" i="116"/>
  <c r="AC33" i="116" s="1"/>
  <c r="H34" i="116"/>
  <c r="L36" i="116"/>
  <c r="H37" i="116"/>
  <c r="J40" i="116"/>
  <c r="AC40" i="116" s="1"/>
  <c r="J43" i="116"/>
  <c r="AC43" i="116" s="1"/>
  <c r="J49" i="116"/>
  <c r="AC49" i="116" s="1"/>
  <c r="J52" i="116"/>
  <c r="K62" i="116"/>
  <c r="K68" i="116" s="1"/>
  <c r="F7" i="116"/>
  <c r="H7" i="116" s="1"/>
  <c r="L12" i="116"/>
  <c r="AB14" i="116"/>
  <c r="N21" i="116"/>
  <c r="J31" i="116"/>
  <c r="N33" i="116"/>
  <c r="J34" i="116"/>
  <c r="N36" i="116"/>
  <c r="J37" i="116"/>
  <c r="F38" i="116"/>
  <c r="H38" i="116" s="1"/>
  <c r="L40" i="116"/>
  <c r="L43" i="116"/>
  <c r="L52" i="116"/>
  <c r="M62" i="116"/>
  <c r="M68" i="116" s="1"/>
  <c r="G66" i="116"/>
  <c r="AB8" i="116"/>
  <c r="AB11" i="116"/>
  <c r="N12" i="116"/>
  <c r="L34" i="116"/>
  <c r="L37" i="116"/>
  <c r="AB39" i="116"/>
  <c r="AB42" i="116"/>
  <c r="AB45" i="116"/>
  <c r="AB48" i="116"/>
  <c r="AB51" i="116"/>
  <c r="N52" i="116"/>
  <c r="F61" i="116"/>
  <c r="F67" i="116" s="1"/>
  <c r="O62" i="116"/>
  <c r="O68" i="116" s="1"/>
  <c r="M70" i="116"/>
  <c r="P12" i="116"/>
  <c r="H39" i="116"/>
  <c r="AC39" i="116" s="1"/>
  <c r="H42" i="116"/>
  <c r="AC42" i="116" s="1"/>
  <c r="H48" i="116"/>
  <c r="AC48" i="116" s="1"/>
  <c r="H51" i="116"/>
  <c r="AC51" i="116" s="1"/>
  <c r="G62" i="116"/>
  <c r="G68" i="116" s="1"/>
  <c r="P13" i="115"/>
  <c r="AB16" i="115"/>
  <c r="AB19" i="115"/>
  <c r="AB22" i="115"/>
  <c r="AB25" i="115"/>
  <c r="AB31" i="115"/>
  <c r="AB34" i="115"/>
  <c r="AB37" i="115"/>
  <c r="G70" i="115"/>
  <c r="J9" i="115"/>
  <c r="AC9" i="115" s="1"/>
  <c r="N11" i="115"/>
  <c r="J12" i="115"/>
  <c r="F13" i="115"/>
  <c r="J13" i="115" s="1"/>
  <c r="L13" i="115"/>
  <c r="L15" i="115"/>
  <c r="AC15" i="115" s="1"/>
  <c r="H16" i="115"/>
  <c r="L18" i="115"/>
  <c r="AC18" i="115" s="1"/>
  <c r="L21" i="115"/>
  <c r="AC21" i="115" s="1"/>
  <c r="H25" i="115"/>
  <c r="AC25" i="115" s="1"/>
  <c r="L27" i="115"/>
  <c r="AC27" i="115" s="1"/>
  <c r="H28" i="115"/>
  <c r="H31" i="115"/>
  <c r="P32" i="115"/>
  <c r="L33" i="115"/>
  <c r="AC33" i="115" s="1"/>
  <c r="H34" i="115"/>
  <c r="P35" i="115"/>
  <c r="L36" i="115"/>
  <c r="AC36" i="115" s="1"/>
  <c r="H37" i="115"/>
  <c r="J40" i="115"/>
  <c r="AC40" i="115" s="1"/>
  <c r="J43" i="115"/>
  <c r="AC43" i="115" s="1"/>
  <c r="J46" i="115"/>
  <c r="AC46" i="115" s="1"/>
  <c r="J49" i="115"/>
  <c r="AC49" i="115" s="1"/>
  <c r="N51" i="115"/>
  <c r="J52" i="115"/>
  <c r="AC52" i="115" s="1"/>
  <c r="K62" i="115"/>
  <c r="K68" i="115" s="1"/>
  <c r="F7" i="115"/>
  <c r="H7" i="115" s="1"/>
  <c r="AB14" i="115"/>
  <c r="J16" i="115"/>
  <c r="AB20" i="115"/>
  <c r="AB23" i="115"/>
  <c r="AB26" i="115"/>
  <c r="AB29" i="115"/>
  <c r="J31" i="115"/>
  <c r="AB32" i="115"/>
  <c r="J34" i="115"/>
  <c r="AB35" i="115"/>
  <c r="F38" i="115"/>
  <c r="N38" i="115" s="1"/>
  <c r="P51" i="115"/>
  <c r="M62" i="115"/>
  <c r="M68" i="115" s="1"/>
  <c r="G66" i="115"/>
  <c r="AB11" i="115"/>
  <c r="L28" i="115"/>
  <c r="L31" i="115"/>
  <c r="L34" i="115"/>
  <c r="L37" i="115"/>
  <c r="AB39" i="115"/>
  <c r="AB42" i="115"/>
  <c r="AB45" i="115"/>
  <c r="AB48" i="115"/>
  <c r="AB51" i="115"/>
  <c r="F61" i="115"/>
  <c r="F67" i="115" s="1"/>
  <c r="O62" i="115"/>
  <c r="O68" i="115" s="1"/>
  <c r="O69" i="115"/>
  <c r="M70" i="115"/>
  <c r="H8" i="115"/>
  <c r="AC8" i="115" s="1"/>
  <c r="H11" i="115"/>
  <c r="P12" i="115"/>
  <c r="J14" i="115"/>
  <c r="AC14" i="115" s="1"/>
  <c r="J20" i="115"/>
  <c r="AC20" i="115" s="1"/>
  <c r="J23" i="115"/>
  <c r="AC23" i="115" s="1"/>
  <c r="J29" i="115"/>
  <c r="AC29" i="115" s="1"/>
  <c r="J32" i="115"/>
  <c r="J35" i="115"/>
  <c r="AC35" i="115" s="1"/>
  <c r="H39" i="115"/>
  <c r="AC39" i="115" s="1"/>
  <c r="H45" i="115"/>
  <c r="AC45" i="115" s="1"/>
  <c r="H48" i="115"/>
  <c r="AC48" i="115" s="1"/>
  <c r="H51" i="115"/>
  <c r="AC51" i="115" s="1"/>
  <c r="L14" i="115"/>
  <c r="G62" i="115"/>
  <c r="G68" i="115" s="1"/>
  <c r="AC18" i="114"/>
  <c r="J7" i="114"/>
  <c r="L11" i="114"/>
  <c r="N14" i="114"/>
  <c r="AB16" i="114"/>
  <c r="AB19" i="114"/>
  <c r="AB22" i="114"/>
  <c r="AB25" i="114"/>
  <c r="AB28" i="114"/>
  <c r="AB31" i="114"/>
  <c r="AB34" i="114"/>
  <c r="AB37" i="114"/>
  <c r="I62" i="114"/>
  <c r="I68" i="114" s="1"/>
  <c r="F64" i="114"/>
  <c r="G70" i="114"/>
  <c r="AB7" i="114"/>
  <c r="J9" i="114"/>
  <c r="N11" i="114"/>
  <c r="J12" i="114"/>
  <c r="AC12" i="114" s="1"/>
  <c r="F13" i="114"/>
  <c r="L13" i="114"/>
  <c r="L15" i="114"/>
  <c r="AC15" i="114" s="1"/>
  <c r="H16" i="114"/>
  <c r="L18" i="114"/>
  <c r="L21" i="114"/>
  <c r="AC21" i="114" s="1"/>
  <c r="H25" i="114"/>
  <c r="AC25" i="114" s="1"/>
  <c r="L27" i="114"/>
  <c r="AC27" i="114" s="1"/>
  <c r="H28" i="114"/>
  <c r="H31" i="114"/>
  <c r="P32" i="114"/>
  <c r="L33" i="114"/>
  <c r="AC33" i="114" s="1"/>
  <c r="H34" i="114"/>
  <c r="P35" i="114"/>
  <c r="AC35" i="114" s="1"/>
  <c r="L36" i="114"/>
  <c r="H37" i="114"/>
  <c r="J40" i="114"/>
  <c r="J43" i="114"/>
  <c r="AC43" i="114" s="1"/>
  <c r="J46" i="114"/>
  <c r="AC46" i="114" s="1"/>
  <c r="J49" i="114"/>
  <c r="AC49" i="114" s="1"/>
  <c r="N51" i="114"/>
  <c r="J52" i="114"/>
  <c r="K62" i="114"/>
  <c r="K68" i="114" s="1"/>
  <c r="F66" i="114"/>
  <c r="AB14" i="114"/>
  <c r="J16" i="114"/>
  <c r="AB17" i="114"/>
  <c r="AB20" i="114"/>
  <c r="AB23" i="114"/>
  <c r="AB26" i="114"/>
  <c r="AB29" i="114"/>
  <c r="J31" i="114"/>
  <c r="AB32" i="114"/>
  <c r="J34" i="114"/>
  <c r="AB35" i="114"/>
  <c r="N36" i="114"/>
  <c r="F38" i="114"/>
  <c r="L40" i="114"/>
  <c r="L43" i="114"/>
  <c r="P51" i="114"/>
  <c r="M62" i="114"/>
  <c r="M68" i="114" s="1"/>
  <c r="G66" i="114"/>
  <c r="AB8" i="114"/>
  <c r="AB11" i="114"/>
  <c r="H23" i="114"/>
  <c r="H26" i="114"/>
  <c r="L28" i="114"/>
  <c r="H29" i="114"/>
  <c r="AC29" i="114" s="1"/>
  <c r="L31" i="114"/>
  <c r="H32" i="114"/>
  <c r="L34" i="114"/>
  <c r="L37" i="114"/>
  <c r="AB39" i="114"/>
  <c r="AB42" i="114"/>
  <c r="AB45" i="114"/>
  <c r="AB48" i="114"/>
  <c r="AB51" i="114"/>
  <c r="N52" i="114"/>
  <c r="F61" i="114"/>
  <c r="F67" i="114" s="1"/>
  <c r="O62" i="114"/>
  <c r="O68" i="114" s="1"/>
  <c r="M70" i="114"/>
  <c r="N7" i="114"/>
  <c r="H11" i="114"/>
  <c r="P12" i="114"/>
  <c r="J14" i="114"/>
  <c r="J20" i="114"/>
  <c r="AC20" i="114" s="1"/>
  <c r="J23" i="114"/>
  <c r="J29" i="114"/>
  <c r="J32" i="114"/>
  <c r="J35" i="114"/>
  <c r="H39" i="114"/>
  <c r="AC39" i="114" s="1"/>
  <c r="H45" i="114"/>
  <c r="AC45" i="114" s="1"/>
  <c r="H48" i="114"/>
  <c r="AC48" i="114" s="1"/>
  <c r="H51" i="114"/>
  <c r="L14" i="114"/>
  <c r="G62" i="114"/>
  <c r="G68" i="114" s="1"/>
  <c r="AC32" i="113"/>
  <c r="AC35" i="113"/>
  <c r="AC29" i="113"/>
  <c r="AB12" i="113"/>
  <c r="L14" i="113"/>
  <c r="L23" i="113"/>
  <c r="AB46" i="113"/>
  <c r="AB49" i="113"/>
  <c r="AB52" i="113"/>
  <c r="J7" i="113"/>
  <c r="AC7" i="113" s="1"/>
  <c r="L11" i="113"/>
  <c r="H12" i="113"/>
  <c r="AB16" i="113"/>
  <c r="J18" i="113"/>
  <c r="AC18" i="113" s="1"/>
  <c r="AB19" i="113"/>
  <c r="J21" i="113"/>
  <c r="AB22" i="113"/>
  <c r="AB25" i="113"/>
  <c r="J27" i="113"/>
  <c r="AC27" i="113" s="1"/>
  <c r="AB28" i="113"/>
  <c r="AB31" i="113"/>
  <c r="J33" i="113"/>
  <c r="AC33" i="113" s="1"/>
  <c r="AB34" i="113"/>
  <c r="J36" i="113"/>
  <c r="AB37" i="113"/>
  <c r="H40" i="113"/>
  <c r="AC40" i="113" s="1"/>
  <c r="L42" i="113"/>
  <c r="AC42" i="113" s="1"/>
  <c r="H43" i="113"/>
  <c r="AC43" i="113" s="1"/>
  <c r="H46" i="113"/>
  <c r="AC46" i="113" s="1"/>
  <c r="L48" i="113"/>
  <c r="AC48" i="113" s="1"/>
  <c r="H49" i="113"/>
  <c r="AC49" i="113" s="1"/>
  <c r="L51" i="113"/>
  <c r="H52" i="113"/>
  <c r="I62" i="113"/>
  <c r="I68" i="113" s="1"/>
  <c r="F64" i="113"/>
  <c r="O66" i="113"/>
  <c r="G70" i="113"/>
  <c r="AB9" i="113"/>
  <c r="J11" i="113"/>
  <c r="AC11" i="113" s="1"/>
  <c r="AB43" i="113"/>
  <c r="G62" i="113"/>
  <c r="G68" i="113" s="1"/>
  <c r="F63" i="113"/>
  <c r="M66" i="113"/>
  <c r="G69" i="113"/>
  <c r="H9" i="113"/>
  <c r="AC9" i="113" s="1"/>
  <c r="J15" i="113"/>
  <c r="AC15" i="113" s="1"/>
  <c r="AB7" i="113"/>
  <c r="J12" i="113"/>
  <c r="F13" i="113"/>
  <c r="L21" i="113"/>
  <c r="AC21" i="113" s="1"/>
  <c r="L30" i="113"/>
  <c r="AC30" i="113" s="1"/>
  <c r="L33" i="113"/>
  <c r="L36" i="113"/>
  <c r="AC36" i="113" s="1"/>
  <c r="N51" i="113"/>
  <c r="J52" i="113"/>
  <c r="K62" i="113"/>
  <c r="K68" i="113" s="1"/>
  <c r="F66" i="113"/>
  <c r="AB14" i="113"/>
  <c r="AB20" i="113"/>
  <c r="AB23" i="113"/>
  <c r="AB26" i="113"/>
  <c r="AB29" i="113"/>
  <c r="AB32" i="113"/>
  <c r="AB35" i="113"/>
  <c r="F38" i="113"/>
  <c r="H38" i="113" s="1"/>
  <c r="P51" i="113"/>
  <c r="M62" i="113"/>
  <c r="M68" i="113" s="1"/>
  <c r="G66" i="113"/>
  <c r="M69" i="113"/>
  <c r="AB8" i="113"/>
  <c r="AB11" i="113"/>
  <c r="H14" i="113"/>
  <c r="AC14" i="113" s="1"/>
  <c r="H20" i="113"/>
  <c r="AC20" i="113" s="1"/>
  <c r="H23" i="113"/>
  <c r="H26" i="113"/>
  <c r="AC26" i="113" s="1"/>
  <c r="AB39" i="113"/>
  <c r="AB42" i="113"/>
  <c r="AB45" i="113"/>
  <c r="AB48" i="113"/>
  <c r="AB51" i="113"/>
  <c r="F61" i="113"/>
  <c r="F67" i="113" s="1"/>
  <c r="O62" i="113"/>
  <c r="O68" i="113" s="1"/>
  <c r="M70" i="113"/>
  <c r="AC47" i="112"/>
  <c r="AC53" i="112"/>
  <c r="AC50" i="112"/>
  <c r="AC10" i="112"/>
  <c r="AB14" i="112"/>
  <c r="AB12" i="112"/>
  <c r="L26" i="112"/>
  <c r="L29" i="112"/>
  <c r="L32" i="112"/>
  <c r="AB52" i="112"/>
  <c r="G62" i="112"/>
  <c r="G68" i="112" s="1"/>
  <c r="G69" i="112"/>
  <c r="P7" i="112"/>
  <c r="H9" i="112"/>
  <c r="AC9" i="112" s="1"/>
  <c r="L11" i="112"/>
  <c r="AC11" i="112" s="1"/>
  <c r="H12" i="112"/>
  <c r="AB16" i="112"/>
  <c r="AB19" i="112"/>
  <c r="AB22" i="112"/>
  <c r="AB25" i="112"/>
  <c r="N26" i="112"/>
  <c r="AB28" i="112"/>
  <c r="AB31" i="112"/>
  <c r="N32" i="112"/>
  <c r="AB34" i="112"/>
  <c r="AB37" i="112"/>
  <c r="J38" i="112"/>
  <c r="AC38" i="112" s="1"/>
  <c r="P38" i="112"/>
  <c r="H40" i="112"/>
  <c r="AC40" i="112" s="1"/>
  <c r="L42" i="112"/>
  <c r="AC42" i="112" s="1"/>
  <c r="H43" i="112"/>
  <c r="L45" i="112"/>
  <c r="AC45" i="112" s="1"/>
  <c r="H46" i="112"/>
  <c r="AC46" i="112" s="1"/>
  <c r="H49" i="112"/>
  <c r="AC49" i="112" s="1"/>
  <c r="L51" i="112"/>
  <c r="AC51" i="112" s="1"/>
  <c r="H52" i="112"/>
  <c r="I62" i="112"/>
  <c r="I68" i="112" s="1"/>
  <c r="F64" i="112"/>
  <c r="F70" i="112" s="1"/>
  <c r="G70" i="112"/>
  <c r="L7" i="112"/>
  <c r="AB9" i="112"/>
  <c r="L14" i="112"/>
  <c r="L20" i="112"/>
  <c r="L23" i="112"/>
  <c r="L35" i="112"/>
  <c r="AB40" i="112"/>
  <c r="AB43" i="112"/>
  <c r="AB49" i="112"/>
  <c r="F63" i="112"/>
  <c r="M66" i="112"/>
  <c r="J7" i="112"/>
  <c r="AC7" i="112" s="1"/>
  <c r="AB7" i="112"/>
  <c r="AB10" i="112"/>
  <c r="N11" i="112"/>
  <c r="J12" i="112"/>
  <c r="F13" i="112"/>
  <c r="L13" i="112"/>
  <c r="L27" i="112"/>
  <c r="AC27" i="112" s="1"/>
  <c r="L33" i="112"/>
  <c r="AC33" i="112" s="1"/>
  <c r="H34" i="112"/>
  <c r="AC34" i="112" s="1"/>
  <c r="L36" i="112"/>
  <c r="AC36" i="112" s="1"/>
  <c r="AB38" i="112"/>
  <c r="AB41" i="112"/>
  <c r="J43" i="112"/>
  <c r="AB44" i="112"/>
  <c r="AB47" i="112"/>
  <c r="AB50" i="112"/>
  <c r="J52" i="112"/>
  <c r="AB53" i="112"/>
  <c r="K62" i="112"/>
  <c r="K68" i="112" s="1"/>
  <c r="AB17" i="112"/>
  <c r="AB20" i="112"/>
  <c r="AB26" i="112"/>
  <c r="AB29" i="112"/>
  <c r="AB32" i="112"/>
  <c r="AB35" i="112"/>
  <c r="L52" i="112"/>
  <c r="M62" i="112"/>
  <c r="M68" i="112" s="1"/>
  <c r="G66" i="112"/>
  <c r="M69" i="112"/>
  <c r="AB8" i="112"/>
  <c r="H20" i="112"/>
  <c r="AC20" i="112" s="1"/>
  <c r="H26" i="112"/>
  <c r="H29" i="112"/>
  <c r="H32" i="112"/>
  <c r="H35" i="112"/>
  <c r="AB39" i="112"/>
  <c r="O62" i="112"/>
  <c r="O68" i="112" s="1"/>
  <c r="M70" i="112"/>
  <c r="AB11" i="112"/>
  <c r="N12" i="112"/>
  <c r="H14" i="112"/>
  <c r="AC14" i="112" s="1"/>
  <c r="H23" i="112"/>
  <c r="AC23" i="112" s="1"/>
  <c r="AB42" i="112"/>
  <c r="AB45" i="112"/>
  <c r="AB48" i="112"/>
  <c r="AB51" i="112"/>
  <c r="F61" i="112"/>
  <c r="F67" i="112" s="1"/>
  <c r="J38" i="119" l="1"/>
  <c r="K62" i="119"/>
  <c r="K68" i="119" s="1"/>
  <c r="H13" i="119"/>
  <c r="AE13" i="119" s="1"/>
  <c r="M13" i="119"/>
  <c r="M38" i="118"/>
  <c r="J7" i="118"/>
  <c r="M13" i="118"/>
  <c r="H13" i="118"/>
  <c r="H7" i="118"/>
  <c r="J13" i="118"/>
  <c r="AC13" i="117"/>
  <c r="AC16" i="117"/>
  <c r="AC35" i="117"/>
  <c r="AC14" i="117"/>
  <c r="AC42" i="117"/>
  <c r="AC11" i="117"/>
  <c r="AC21" i="116"/>
  <c r="AC14" i="116"/>
  <c r="AC35" i="116"/>
  <c r="AC52" i="116"/>
  <c r="AC37" i="116"/>
  <c r="AC36" i="116"/>
  <c r="AC53" i="116"/>
  <c r="AC12" i="115"/>
  <c r="AC30" i="115"/>
  <c r="AC32" i="115"/>
  <c r="AC37" i="115"/>
  <c r="AC16" i="115"/>
  <c r="AC51" i="113"/>
  <c r="AC50" i="113"/>
  <c r="AC52" i="113"/>
  <c r="N38" i="113"/>
  <c r="AC53" i="113"/>
  <c r="P38" i="113"/>
  <c r="AC15" i="112"/>
  <c r="AC30" i="112"/>
  <c r="AC18" i="112"/>
  <c r="AC12" i="112"/>
  <c r="AC21" i="112"/>
  <c r="AC14" i="114"/>
  <c r="AC40" i="114"/>
  <c r="AC26" i="114"/>
  <c r="AC36" i="114"/>
  <c r="AC34" i="114"/>
  <c r="P7" i="114"/>
  <c r="AC7" i="114" s="1"/>
  <c r="AC50" i="114"/>
  <c r="AC30" i="114"/>
  <c r="AE7" i="119"/>
  <c r="H38" i="119"/>
  <c r="AE38" i="119" s="1"/>
  <c r="L38" i="119"/>
  <c r="K70" i="119"/>
  <c r="L7" i="119"/>
  <c r="J7" i="119"/>
  <c r="K66" i="119"/>
  <c r="AC6" i="119" s="1"/>
  <c r="AE38" i="118"/>
  <c r="AE7" i="118"/>
  <c r="L38" i="118"/>
  <c r="K70" i="118"/>
  <c r="L7" i="118"/>
  <c r="K66" i="118"/>
  <c r="AC12" i="117"/>
  <c r="AC37" i="117"/>
  <c r="F70" i="117"/>
  <c r="N38" i="117"/>
  <c r="H38" i="117"/>
  <c r="P38" i="117"/>
  <c r="J38" i="117"/>
  <c r="AB38" i="117"/>
  <c r="N7" i="117"/>
  <c r="H7" i="117"/>
  <c r="P7" i="117"/>
  <c r="F66" i="117"/>
  <c r="AB7" i="117"/>
  <c r="J7" i="117"/>
  <c r="AC34" i="117"/>
  <c r="L7" i="117"/>
  <c r="N7" i="116"/>
  <c r="P13" i="116"/>
  <c r="J13" i="116"/>
  <c r="F69" i="116"/>
  <c r="F62" i="116"/>
  <c r="F68" i="116" s="1"/>
  <c r="N13" i="116"/>
  <c r="H13" i="116"/>
  <c r="AB13" i="116"/>
  <c r="AC34" i="116"/>
  <c r="F70" i="116"/>
  <c r="L38" i="116"/>
  <c r="AB38" i="116"/>
  <c r="P38" i="116"/>
  <c r="J38" i="116"/>
  <c r="AC31" i="116"/>
  <c r="N38" i="116"/>
  <c r="L7" i="116"/>
  <c r="AC7" i="116" s="1"/>
  <c r="F66" i="116"/>
  <c r="AB7" i="116"/>
  <c r="P7" i="116"/>
  <c r="J7" i="116"/>
  <c r="F70" i="115"/>
  <c r="L38" i="115"/>
  <c r="AB38" i="115"/>
  <c r="P38" i="115"/>
  <c r="J38" i="115"/>
  <c r="AC31" i="115"/>
  <c r="AC28" i="115"/>
  <c r="H38" i="115"/>
  <c r="AC38" i="115" s="1"/>
  <c r="AC11" i="115"/>
  <c r="AC34" i="115"/>
  <c r="F69" i="115"/>
  <c r="F62" i="115"/>
  <c r="F68" i="115" s="1"/>
  <c r="AB13" i="115"/>
  <c r="N13" i="115"/>
  <c r="H13" i="115"/>
  <c r="AC13" i="115" s="1"/>
  <c r="L7" i="115"/>
  <c r="F66" i="115"/>
  <c r="AB7" i="115"/>
  <c r="P7" i="115"/>
  <c r="J7" i="115"/>
  <c r="N7" i="115"/>
  <c r="F70" i="114"/>
  <c r="L38" i="114"/>
  <c r="AB38" i="114"/>
  <c r="P38" i="114"/>
  <c r="J38" i="114"/>
  <c r="P13" i="114"/>
  <c r="J13" i="114"/>
  <c r="F69" i="114"/>
  <c r="F62" i="114"/>
  <c r="F68" i="114" s="1"/>
  <c r="N13" i="114"/>
  <c r="AB13" i="114"/>
  <c r="AC11" i="114"/>
  <c r="AC23" i="114"/>
  <c r="AC37" i="114"/>
  <c r="AC31" i="114"/>
  <c r="AC16" i="114"/>
  <c r="H38" i="114"/>
  <c r="AC51" i="114"/>
  <c r="AC32" i="114"/>
  <c r="H13" i="114"/>
  <c r="AC28" i="114"/>
  <c r="N38" i="114"/>
  <c r="F69" i="113"/>
  <c r="F62" i="113"/>
  <c r="F68" i="113" s="1"/>
  <c r="AB13" i="113"/>
  <c r="J13" i="113"/>
  <c r="N13" i="113"/>
  <c r="J38" i="113"/>
  <c r="AC38" i="113" s="1"/>
  <c r="AC12" i="113"/>
  <c r="AC23" i="113"/>
  <c r="H13" i="113"/>
  <c r="L13" i="113"/>
  <c r="L38" i="113"/>
  <c r="AB38" i="113"/>
  <c r="F70" i="113"/>
  <c r="AC35" i="112"/>
  <c r="F69" i="112"/>
  <c r="F62" i="112"/>
  <c r="F68" i="112" s="1"/>
  <c r="J13" i="112"/>
  <c r="AB13" i="112"/>
  <c r="P13" i="112"/>
  <c r="H13" i="112"/>
  <c r="AC13" i="112" s="1"/>
  <c r="AC32" i="112"/>
  <c r="AC43" i="112"/>
  <c r="N13" i="112"/>
  <c r="AC29" i="112"/>
  <c r="AC52" i="112"/>
  <c r="AC26" i="112"/>
  <c r="AE13" i="118" l="1"/>
  <c r="AA6" i="112"/>
  <c r="AC38" i="117"/>
  <c r="AC38" i="116"/>
  <c r="AC7" i="115"/>
  <c r="AC7" i="117"/>
  <c r="AA6" i="117" s="1"/>
  <c r="AC13" i="116"/>
  <c r="AA6" i="116" s="1"/>
  <c r="AA6" i="115"/>
  <c r="AC13" i="114"/>
  <c r="AC38" i="114"/>
  <c r="AC13" i="113"/>
  <c r="AA6" i="113" s="1"/>
  <c r="AA6" i="114" l="1"/>
  <c r="F14" i="2" l="1"/>
  <c r="U13" i="2"/>
  <c r="S13" i="2"/>
  <c r="Q13" i="2"/>
  <c r="O13" i="2"/>
  <c r="G13" i="2"/>
  <c r="G38" i="2"/>
  <c r="I38" i="2"/>
  <c r="K38" i="2"/>
  <c r="M38" i="2"/>
  <c r="O38" i="2"/>
  <c r="Q38" i="2"/>
  <c r="S38" i="2"/>
  <c r="U38" i="2"/>
  <c r="F38" i="2" l="1"/>
  <c r="F13" i="2"/>
  <c r="T120" i="105" l="1"/>
  <c r="S120" i="105"/>
  <c r="T119" i="105"/>
  <c r="S119" i="105"/>
  <c r="T118" i="105"/>
  <c r="S118" i="105"/>
  <c r="T117" i="105"/>
  <c r="S117" i="105"/>
  <c r="T116" i="105"/>
  <c r="S116" i="105"/>
  <c r="T114" i="105"/>
  <c r="S114" i="105"/>
  <c r="Q114" i="105"/>
  <c r="P114" i="105"/>
  <c r="O114" i="105"/>
  <c r="N114" i="105"/>
  <c r="M114" i="105"/>
  <c r="L114" i="105"/>
  <c r="K114" i="105"/>
  <c r="J114" i="105"/>
  <c r="I114" i="105"/>
  <c r="H114" i="105"/>
  <c r="G114" i="105"/>
  <c r="T113" i="105"/>
  <c r="S113" i="105"/>
  <c r="Q113" i="105"/>
  <c r="P113" i="105"/>
  <c r="O113" i="105"/>
  <c r="N113" i="105"/>
  <c r="M113" i="105"/>
  <c r="L113" i="105"/>
  <c r="K113" i="105"/>
  <c r="J113" i="105"/>
  <c r="I113" i="105"/>
  <c r="H113" i="105"/>
  <c r="G113" i="105"/>
  <c r="T112" i="105"/>
  <c r="S112" i="105"/>
  <c r="T111" i="105"/>
  <c r="S111" i="105"/>
  <c r="Q111" i="105"/>
  <c r="Q117" i="105" s="1"/>
  <c r="P111" i="105"/>
  <c r="P117" i="105" s="1"/>
  <c r="O111" i="105"/>
  <c r="O117" i="105" s="1"/>
  <c r="N111" i="105"/>
  <c r="N117" i="105" s="1"/>
  <c r="M111" i="105"/>
  <c r="M117" i="105" s="1"/>
  <c r="L111" i="105"/>
  <c r="L117" i="105" s="1"/>
  <c r="K111" i="105"/>
  <c r="K117" i="105" s="1"/>
  <c r="J111" i="105"/>
  <c r="J117" i="105" s="1"/>
  <c r="I111" i="105"/>
  <c r="I117" i="105" s="1"/>
  <c r="H111" i="105"/>
  <c r="H117" i="105" s="1"/>
  <c r="G111" i="105"/>
  <c r="G117" i="105" s="1"/>
  <c r="O100" i="105"/>
  <c r="M100" i="105"/>
  <c r="L100" i="105"/>
  <c r="G100" i="105"/>
  <c r="AD99" i="105"/>
  <c r="F99" i="105"/>
  <c r="P100" i="105" s="1"/>
  <c r="P98" i="105"/>
  <c r="J98" i="105"/>
  <c r="F97" i="105"/>
  <c r="Q98" i="105" s="1"/>
  <c r="O96" i="105"/>
  <c r="M96" i="105"/>
  <c r="L96" i="105"/>
  <c r="G96" i="105"/>
  <c r="F95" i="105"/>
  <c r="Q96" i="105" s="1"/>
  <c r="Q94" i="105"/>
  <c r="O94" i="105"/>
  <c r="N94" i="105"/>
  <c r="L94" i="105"/>
  <c r="J94" i="105"/>
  <c r="I94" i="105"/>
  <c r="H94" i="105"/>
  <c r="G94" i="105"/>
  <c r="AD93" i="105"/>
  <c r="F93" i="105"/>
  <c r="P94" i="105" s="1"/>
  <c r="M92" i="105"/>
  <c r="J92" i="105"/>
  <c r="F91" i="105"/>
  <c r="K92" i="105" s="1"/>
  <c r="O90" i="105"/>
  <c r="M90" i="105"/>
  <c r="I90" i="105"/>
  <c r="G90" i="105"/>
  <c r="F89" i="105"/>
  <c r="Q90" i="105" s="1"/>
  <c r="O88" i="105"/>
  <c r="N88" i="105"/>
  <c r="M88" i="105"/>
  <c r="L88" i="105"/>
  <c r="I88" i="105"/>
  <c r="H88" i="105"/>
  <c r="G88" i="105"/>
  <c r="AD87" i="105"/>
  <c r="F87" i="105"/>
  <c r="P88" i="105" s="1"/>
  <c r="P86" i="105"/>
  <c r="O86" i="105"/>
  <c r="M86" i="105"/>
  <c r="K86" i="105"/>
  <c r="J86" i="105"/>
  <c r="F85" i="105"/>
  <c r="G86" i="105" s="1"/>
  <c r="M84" i="105"/>
  <c r="L84" i="105"/>
  <c r="K84" i="105"/>
  <c r="I84" i="105"/>
  <c r="G84" i="105"/>
  <c r="F83" i="105"/>
  <c r="Q84" i="105" s="1"/>
  <c r="Q82" i="105"/>
  <c r="O82" i="105"/>
  <c r="I82" i="105"/>
  <c r="H82" i="105"/>
  <c r="G82" i="105"/>
  <c r="F81" i="105"/>
  <c r="P82" i="105" s="1"/>
  <c r="F79" i="105"/>
  <c r="M80" i="105" s="1"/>
  <c r="Q78" i="105"/>
  <c r="O78" i="105"/>
  <c r="I78" i="105"/>
  <c r="F77" i="105"/>
  <c r="G78" i="105" s="1"/>
  <c r="Q76" i="105"/>
  <c r="O76" i="105"/>
  <c r="N76" i="105"/>
  <c r="L76" i="105"/>
  <c r="J76" i="105"/>
  <c r="I76" i="105"/>
  <c r="H76" i="105"/>
  <c r="G76" i="105"/>
  <c r="AD75" i="105"/>
  <c r="F75" i="105"/>
  <c r="P76" i="105" s="1"/>
  <c r="Q74" i="105"/>
  <c r="O74" i="105"/>
  <c r="F73" i="105"/>
  <c r="L74" i="105" s="1"/>
  <c r="O72" i="105"/>
  <c r="M72" i="105"/>
  <c r="K72" i="105"/>
  <c r="G72" i="105"/>
  <c r="F71" i="105"/>
  <c r="Q69" i="105"/>
  <c r="P69" i="105"/>
  <c r="O69" i="105"/>
  <c r="N69" i="105"/>
  <c r="N120" i="105" s="1"/>
  <c r="M69" i="105"/>
  <c r="L69" i="105"/>
  <c r="L120" i="105" s="1"/>
  <c r="K69" i="105"/>
  <c r="J69" i="105"/>
  <c r="I69" i="105"/>
  <c r="I120" i="105" s="1"/>
  <c r="H69" i="105"/>
  <c r="H120" i="105" s="1"/>
  <c r="G69" i="105"/>
  <c r="G120" i="105" s="1"/>
  <c r="M68" i="105"/>
  <c r="K68" i="105"/>
  <c r="G68" i="105"/>
  <c r="F67" i="105"/>
  <c r="P68" i="105" s="1"/>
  <c r="P66" i="105"/>
  <c r="N66" i="105"/>
  <c r="G66" i="105"/>
  <c r="F65" i="105"/>
  <c r="M66" i="105" s="1"/>
  <c r="Q64" i="105"/>
  <c r="N64" i="105"/>
  <c r="J64" i="105"/>
  <c r="G64" i="105"/>
  <c r="F63" i="105"/>
  <c r="P64" i="105" s="1"/>
  <c r="P62" i="105"/>
  <c r="N62" i="105"/>
  <c r="K62" i="105"/>
  <c r="J62" i="105"/>
  <c r="F61" i="105"/>
  <c r="O62" i="105" s="1"/>
  <c r="Q60" i="105"/>
  <c r="O60" i="105"/>
  <c r="J60" i="105"/>
  <c r="H60" i="105"/>
  <c r="F59" i="105"/>
  <c r="P60" i="105" s="1"/>
  <c r="Q58" i="105"/>
  <c r="N58" i="105"/>
  <c r="K58" i="105"/>
  <c r="J58" i="105"/>
  <c r="G58" i="105"/>
  <c r="F57" i="105"/>
  <c r="P58" i="105" s="1"/>
  <c r="P56" i="105"/>
  <c r="N56" i="105"/>
  <c r="I56" i="105"/>
  <c r="G56" i="105"/>
  <c r="F55" i="105"/>
  <c r="O56" i="105" s="1"/>
  <c r="P54" i="105"/>
  <c r="N54" i="105"/>
  <c r="J54" i="105"/>
  <c r="I54" i="105"/>
  <c r="G54" i="105"/>
  <c r="F53" i="105"/>
  <c r="M54" i="105" s="1"/>
  <c r="N52" i="105"/>
  <c r="G52" i="105"/>
  <c r="F51" i="105"/>
  <c r="P52" i="105" s="1"/>
  <c r="O50" i="105"/>
  <c r="I50" i="105"/>
  <c r="G50" i="105"/>
  <c r="F49" i="105"/>
  <c r="AD49" i="105" s="1"/>
  <c r="P48" i="105"/>
  <c r="K48" i="105"/>
  <c r="F47" i="105"/>
  <c r="Q48" i="105" s="1"/>
  <c r="P46" i="105"/>
  <c r="H46" i="105"/>
  <c r="G46" i="105"/>
  <c r="F45" i="105"/>
  <c r="Q46" i="105" s="1"/>
  <c r="P44" i="105"/>
  <c r="O44" i="105"/>
  <c r="N44" i="105"/>
  <c r="M44" i="105"/>
  <c r="K44" i="105"/>
  <c r="J44" i="105"/>
  <c r="I44" i="105"/>
  <c r="H44" i="105"/>
  <c r="G44" i="105"/>
  <c r="F43" i="105"/>
  <c r="L44" i="105" s="1"/>
  <c r="Q42" i="105"/>
  <c r="P42" i="105"/>
  <c r="O42" i="105"/>
  <c r="N42" i="105"/>
  <c r="M42" i="105"/>
  <c r="L42" i="105"/>
  <c r="K42" i="105"/>
  <c r="J42" i="105"/>
  <c r="G42" i="105"/>
  <c r="F41" i="105"/>
  <c r="I42" i="105" s="1"/>
  <c r="Q40" i="105"/>
  <c r="K40" i="105"/>
  <c r="F39" i="105"/>
  <c r="M40" i="105" s="1"/>
  <c r="P38" i="105"/>
  <c r="O38" i="105"/>
  <c r="N38" i="105"/>
  <c r="M38" i="105"/>
  <c r="L38" i="105"/>
  <c r="K38" i="105"/>
  <c r="J38" i="105"/>
  <c r="I38" i="105"/>
  <c r="H38" i="105"/>
  <c r="G38" i="105"/>
  <c r="F37" i="105"/>
  <c r="AD37" i="105" s="1"/>
  <c r="P36" i="105"/>
  <c r="O36" i="105"/>
  <c r="J36" i="105"/>
  <c r="I36" i="105"/>
  <c r="H36" i="105"/>
  <c r="G36" i="105"/>
  <c r="F35" i="105"/>
  <c r="M36" i="105" s="1"/>
  <c r="Q34" i="105"/>
  <c r="P34" i="105"/>
  <c r="M34" i="105"/>
  <c r="H34" i="105"/>
  <c r="G34" i="105"/>
  <c r="F33" i="105"/>
  <c r="J34" i="105" s="1"/>
  <c r="P32" i="105"/>
  <c r="N32" i="105"/>
  <c r="L32" i="105"/>
  <c r="I32" i="105"/>
  <c r="H32" i="105"/>
  <c r="G32" i="105"/>
  <c r="F31" i="105"/>
  <c r="O32" i="105" s="1"/>
  <c r="P30" i="105"/>
  <c r="N30" i="105"/>
  <c r="K30" i="105"/>
  <c r="J30" i="105"/>
  <c r="I30" i="105"/>
  <c r="G30" i="105"/>
  <c r="F29" i="105"/>
  <c r="M30" i="105" s="1"/>
  <c r="P28" i="105"/>
  <c r="O28" i="105"/>
  <c r="M28" i="105"/>
  <c r="K28" i="105"/>
  <c r="H28" i="105"/>
  <c r="F27" i="105"/>
  <c r="I28" i="105" s="1"/>
  <c r="O26" i="105"/>
  <c r="J26" i="105"/>
  <c r="H26" i="105"/>
  <c r="F25" i="105"/>
  <c r="P26" i="105" s="1"/>
  <c r="O24" i="105"/>
  <c r="J24" i="105"/>
  <c r="H24" i="105"/>
  <c r="F23" i="105"/>
  <c r="P24" i="105" s="1"/>
  <c r="N22" i="105"/>
  <c r="G22" i="105"/>
  <c r="F21" i="105"/>
  <c r="P22" i="105" s="1"/>
  <c r="Q19" i="105"/>
  <c r="P19" i="105"/>
  <c r="O19" i="105"/>
  <c r="N19" i="105"/>
  <c r="N119" i="105" s="1"/>
  <c r="M19" i="105"/>
  <c r="L19" i="105"/>
  <c r="K19" i="105"/>
  <c r="J19" i="105"/>
  <c r="I19" i="105"/>
  <c r="H19" i="105"/>
  <c r="G19" i="105"/>
  <c r="O18" i="105"/>
  <c r="G18" i="105"/>
  <c r="F17" i="105"/>
  <c r="L18" i="105" s="1"/>
  <c r="Q16" i="105"/>
  <c r="O16" i="105"/>
  <c r="K16" i="105"/>
  <c r="I16" i="105"/>
  <c r="H16" i="105"/>
  <c r="G16" i="105"/>
  <c r="F15" i="105"/>
  <c r="P16" i="105" s="1"/>
  <c r="Q14" i="105"/>
  <c r="O14" i="105"/>
  <c r="N14" i="105"/>
  <c r="H14" i="105"/>
  <c r="G14" i="105"/>
  <c r="AD13" i="105"/>
  <c r="F13" i="105"/>
  <c r="P14" i="105" s="1"/>
  <c r="O12" i="105"/>
  <c r="G12" i="105"/>
  <c r="F11" i="105"/>
  <c r="L12" i="105" s="1"/>
  <c r="O10" i="105"/>
  <c r="G10" i="105"/>
  <c r="F9" i="105"/>
  <c r="K10" i="105" s="1"/>
  <c r="Q7" i="105"/>
  <c r="Q116" i="105" s="1"/>
  <c r="P7" i="105"/>
  <c r="P116" i="105" s="1"/>
  <c r="O7" i="105"/>
  <c r="O116" i="105" s="1"/>
  <c r="N7" i="105"/>
  <c r="N116" i="105" s="1"/>
  <c r="M7" i="105"/>
  <c r="M116" i="105" s="1"/>
  <c r="L7" i="105"/>
  <c r="L116" i="105" s="1"/>
  <c r="K7" i="105"/>
  <c r="K116" i="105" s="1"/>
  <c r="J7" i="105"/>
  <c r="J116" i="105" s="1"/>
  <c r="I7" i="105"/>
  <c r="I116" i="105" s="1"/>
  <c r="H7" i="105"/>
  <c r="H116" i="105" s="1"/>
  <c r="G7" i="105"/>
  <c r="G116" i="105" s="1"/>
  <c r="T120" i="104"/>
  <c r="S120" i="104"/>
  <c r="T119" i="104"/>
  <c r="S119" i="104"/>
  <c r="T118" i="104"/>
  <c r="S118" i="104"/>
  <c r="T117" i="104"/>
  <c r="S117" i="104"/>
  <c r="T116" i="104"/>
  <c r="S116" i="104"/>
  <c r="T114" i="104"/>
  <c r="S114" i="104"/>
  <c r="Q114" i="104"/>
  <c r="P114" i="104"/>
  <c r="O114" i="104"/>
  <c r="N114" i="104"/>
  <c r="M114" i="104"/>
  <c r="L114" i="104"/>
  <c r="K114" i="104"/>
  <c r="J114" i="104"/>
  <c r="I114" i="104"/>
  <c r="H114" i="104"/>
  <c r="G114" i="104"/>
  <c r="T113" i="104"/>
  <c r="S113" i="104"/>
  <c r="Q113" i="104"/>
  <c r="P113" i="104"/>
  <c r="O113" i="104"/>
  <c r="N113" i="104"/>
  <c r="M113" i="104"/>
  <c r="L113" i="104"/>
  <c r="K113" i="104"/>
  <c r="J113" i="104"/>
  <c r="I113" i="104"/>
  <c r="H113" i="104"/>
  <c r="G113" i="104"/>
  <c r="T112" i="104"/>
  <c r="S112" i="104"/>
  <c r="P112" i="104"/>
  <c r="P118" i="104" s="1"/>
  <c r="T111" i="104"/>
  <c r="S111" i="104"/>
  <c r="Q111" i="104"/>
  <c r="Q117" i="104" s="1"/>
  <c r="P111" i="104"/>
  <c r="P117" i="104" s="1"/>
  <c r="O111" i="104"/>
  <c r="O117" i="104" s="1"/>
  <c r="N111" i="104"/>
  <c r="N117" i="104" s="1"/>
  <c r="M111" i="104"/>
  <c r="M117" i="104" s="1"/>
  <c r="L111" i="104"/>
  <c r="L117" i="104" s="1"/>
  <c r="K111" i="104"/>
  <c r="K117" i="104" s="1"/>
  <c r="J111" i="104"/>
  <c r="J117" i="104" s="1"/>
  <c r="I111" i="104"/>
  <c r="I117" i="104" s="1"/>
  <c r="H111" i="104"/>
  <c r="H117" i="104" s="1"/>
  <c r="G111" i="104"/>
  <c r="G117" i="104" s="1"/>
  <c r="O100" i="104"/>
  <c r="M100" i="104"/>
  <c r="H100" i="104"/>
  <c r="G100" i="104"/>
  <c r="AD99" i="104"/>
  <c r="F99" i="104"/>
  <c r="P100" i="104" s="1"/>
  <c r="O98" i="104"/>
  <c r="M98" i="104"/>
  <c r="J98" i="104"/>
  <c r="I98" i="104"/>
  <c r="H98" i="104"/>
  <c r="G98" i="104"/>
  <c r="AD97" i="104"/>
  <c r="F97" i="104"/>
  <c r="L98" i="104" s="1"/>
  <c r="Q96" i="104"/>
  <c r="O96" i="104"/>
  <c r="L96" i="104"/>
  <c r="J96" i="104"/>
  <c r="I96" i="104"/>
  <c r="G96" i="104"/>
  <c r="AD95" i="104"/>
  <c r="F95" i="104"/>
  <c r="P96" i="104" s="1"/>
  <c r="Q94" i="104"/>
  <c r="O94" i="104"/>
  <c r="N94" i="104"/>
  <c r="L94" i="104"/>
  <c r="J94" i="104"/>
  <c r="I94" i="104"/>
  <c r="H94" i="104"/>
  <c r="G94" i="104"/>
  <c r="AD93" i="104"/>
  <c r="F93" i="104"/>
  <c r="P94" i="104" s="1"/>
  <c r="K92" i="104"/>
  <c r="F91" i="104"/>
  <c r="L92" i="104" s="1"/>
  <c r="F89" i="104"/>
  <c r="L90" i="104" s="1"/>
  <c r="O88" i="104"/>
  <c r="N88" i="104"/>
  <c r="M88" i="104"/>
  <c r="L88" i="104"/>
  <c r="I88" i="104"/>
  <c r="H88" i="104"/>
  <c r="G88" i="104"/>
  <c r="AD87" i="104"/>
  <c r="F87" i="104"/>
  <c r="P88" i="104" s="1"/>
  <c r="P86" i="104"/>
  <c r="O86" i="104"/>
  <c r="M86" i="104"/>
  <c r="J86" i="104"/>
  <c r="I86" i="104"/>
  <c r="F85" i="104"/>
  <c r="L86" i="104" s="1"/>
  <c r="K84" i="104"/>
  <c r="J84" i="104"/>
  <c r="I84" i="104"/>
  <c r="G84" i="104"/>
  <c r="F83" i="104"/>
  <c r="M84" i="104" s="1"/>
  <c r="O82" i="104"/>
  <c r="N82" i="104"/>
  <c r="M82" i="104"/>
  <c r="K82" i="104"/>
  <c r="H82" i="104"/>
  <c r="G82" i="104"/>
  <c r="AD81" i="104"/>
  <c r="F81" i="104"/>
  <c r="P82" i="104" s="1"/>
  <c r="P80" i="104"/>
  <c r="O80" i="104"/>
  <c r="F79" i="104"/>
  <c r="L80" i="104" s="1"/>
  <c r="Q78" i="104"/>
  <c r="P78" i="104"/>
  <c r="O78" i="104"/>
  <c r="L78" i="104"/>
  <c r="I78" i="104"/>
  <c r="G78" i="104"/>
  <c r="AD77" i="104"/>
  <c r="F77" i="104"/>
  <c r="M78" i="104" s="1"/>
  <c r="O76" i="104"/>
  <c r="N76" i="104"/>
  <c r="J76" i="104"/>
  <c r="I76" i="104"/>
  <c r="H76" i="104"/>
  <c r="G76" i="104"/>
  <c r="F75" i="104"/>
  <c r="P76" i="104" s="1"/>
  <c r="N74" i="104"/>
  <c r="I74" i="104"/>
  <c r="G74" i="104"/>
  <c r="F73" i="104"/>
  <c r="L74" i="104" s="1"/>
  <c r="Q72" i="104"/>
  <c r="P72" i="104"/>
  <c r="O72" i="104"/>
  <c r="M72" i="104"/>
  <c r="K72" i="104"/>
  <c r="J72" i="104"/>
  <c r="I72" i="104"/>
  <c r="F71" i="104"/>
  <c r="Q69" i="104"/>
  <c r="P69" i="104"/>
  <c r="O69" i="104"/>
  <c r="N69" i="104"/>
  <c r="N120" i="104" s="1"/>
  <c r="M69" i="104"/>
  <c r="L69" i="104"/>
  <c r="K69" i="104"/>
  <c r="J69" i="104"/>
  <c r="I69" i="104"/>
  <c r="H69" i="104"/>
  <c r="G69" i="104"/>
  <c r="G120" i="104" s="1"/>
  <c r="N68" i="104"/>
  <c r="L68" i="104"/>
  <c r="J68" i="104"/>
  <c r="H68" i="104"/>
  <c r="G68" i="104"/>
  <c r="F67" i="104"/>
  <c r="P68" i="104" s="1"/>
  <c r="Q66" i="104"/>
  <c r="O66" i="104"/>
  <c r="H66" i="104"/>
  <c r="G66" i="104"/>
  <c r="F65" i="104"/>
  <c r="M66" i="104" s="1"/>
  <c r="Q64" i="104"/>
  <c r="P64" i="104"/>
  <c r="H64" i="104"/>
  <c r="G64" i="104"/>
  <c r="F63" i="104"/>
  <c r="N64" i="104" s="1"/>
  <c r="O62" i="104"/>
  <c r="M62" i="104"/>
  <c r="K62" i="104"/>
  <c r="J62" i="104"/>
  <c r="I62" i="104"/>
  <c r="G62" i="104"/>
  <c r="F61" i="104"/>
  <c r="P62" i="104" s="1"/>
  <c r="P60" i="104"/>
  <c r="I60" i="104"/>
  <c r="F59" i="104"/>
  <c r="J60" i="104" s="1"/>
  <c r="P58" i="104"/>
  <c r="H58" i="104"/>
  <c r="G58" i="104"/>
  <c r="F57" i="104"/>
  <c r="Q58" i="104" s="1"/>
  <c r="H56" i="104"/>
  <c r="F55" i="104"/>
  <c r="P56" i="104" s="1"/>
  <c r="P54" i="104"/>
  <c r="O54" i="104"/>
  <c r="L54" i="104"/>
  <c r="H54" i="104"/>
  <c r="G54" i="104"/>
  <c r="F53" i="104"/>
  <c r="M54" i="104" s="1"/>
  <c r="P52" i="104"/>
  <c r="H52" i="104"/>
  <c r="F51" i="104"/>
  <c r="Q52" i="104" s="1"/>
  <c r="Q50" i="104"/>
  <c r="P50" i="104"/>
  <c r="N50" i="104"/>
  <c r="L50" i="104"/>
  <c r="K50" i="104"/>
  <c r="J50" i="104"/>
  <c r="H50" i="104"/>
  <c r="G50" i="104"/>
  <c r="F49" i="104"/>
  <c r="AD49" i="104" s="1"/>
  <c r="Q48" i="104"/>
  <c r="O48" i="104"/>
  <c r="K48" i="104"/>
  <c r="J48" i="104"/>
  <c r="H48" i="104"/>
  <c r="F47" i="104"/>
  <c r="P48" i="104" s="1"/>
  <c r="P46" i="104"/>
  <c r="N46" i="104"/>
  <c r="K46" i="104"/>
  <c r="J46" i="104"/>
  <c r="G46" i="104"/>
  <c r="F45" i="104"/>
  <c r="H46" i="104" s="1"/>
  <c r="P44" i="104"/>
  <c r="O44" i="104"/>
  <c r="N44" i="104"/>
  <c r="M44" i="104"/>
  <c r="K44" i="104"/>
  <c r="J44" i="104"/>
  <c r="I44" i="104"/>
  <c r="H44" i="104"/>
  <c r="G44" i="104"/>
  <c r="F43" i="104"/>
  <c r="L44" i="104" s="1"/>
  <c r="Q42" i="104"/>
  <c r="P42" i="104"/>
  <c r="O42" i="104"/>
  <c r="N42" i="104"/>
  <c r="M42" i="104"/>
  <c r="L42" i="104"/>
  <c r="K42" i="104"/>
  <c r="J42" i="104"/>
  <c r="I42" i="104"/>
  <c r="H42" i="104"/>
  <c r="G42" i="104"/>
  <c r="AD41" i="104"/>
  <c r="F41" i="104"/>
  <c r="Q40" i="104"/>
  <c r="P40" i="104"/>
  <c r="N40" i="104"/>
  <c r="M40" i="104"/>
  <c r="L40" i="104"/>
  <c r="J40" i="104"/>
  <c r="H40" i="104"/>
  <c r="G40" i="104"/>
  <c r="AD39" i="104"/>
  <c r="F39" i="104"/>
  <c r="K40" i="104" s="1"/>
  <c r="P38" i="104"/>
  <c r="O38" i="104"/>
  <c r="M38" i="104"/>
  <c r="K38" i="104"/>
  <c r="J38" i="104"/>
  <c r="H38" i="104"/>
  <c r="G38" i="104"/>
  <c r="F37" i="104"/>
  <c r="AD37" i="104" s="1"/>
  <c r="P36" i="104"/>
  <c r="O36" i="104"/>
  <c r="N36" i="104"/>
  <c r="J36" i="104"/>
  <c r="I36" i="104"/>
  <c r="H36" i="104"/>
  <c r="G36" i="104"/>
  <c r="AD35" i="104"/>
  <c r="F35" i="104"/>
  <c r="M36" i="104" s="1"/>
  <c r="Q34" i="104"/>
  <c r="P34" i="104"/>
  <c r="N34" i="104"/>
  <c r="L34" i="104"/>
  <c r="H34" i="104"/>
  <c r="G34" i="104"/>
  <c r="AD33" i="104"/>
  <c r="F33" i="104"/>
  <c r="M34" i="104" s="1"/>
  <c r="Q32" i="104"/>
  <c r="P32" i="104"/>
  <c r="O32" i="104"/>
  <c r="N32" i="104"/>
  <c r="M32" i="104"/>
  <c r="J32" i="104"/>
  <c r="I32" i="104"/>
  <c r="H32" i="104"/>
  <c r="G32" i="104"/>
  <c r="F31" i="104"/>
  <c r="L32" i="104" s="1"/>
  <c r="Q30" i="104"/>
  <c r="O30" i="104"/>
  <c r="K30" i="104"/>
  <c r="J30" i="104"/>
  <c r="I30" i="104"/>
  <c r="H30" i="104"/>
  <c r="G30" i="104"/>
  <c r="F29" i="104"/>
  <c r="M30" i="104" s="1"/>
  <c r="P28" i="104"/>
  <c r="O28" i="104"/>
  <c r="N28" i="104"/>
  <c r="M28" i="104"/>
  <c r="J28" i="104"/>
  <c r="H28" i="104"/>
  <c r="G28" i="104"/>
  <c r="F27" i="104"/>
  <c r="I28" i="104" s="1"/>
  <c r="P26" i="104"/>
  <c r="G26" i="104"/>
  <c r="F25" i="104"/>
  <c r="O26" i="104" s="1"/>
  <c r="P24" i="104"/>
  <c r="N24" i="104"/>
  <c r="J24" i="104"/>
  <c r="I24" i="104"/>
  <c r="F23" i="104"/>
  <c r="O24" i="104" s="1"/>
  <c r="P22" i="104"/>
  <c r="H22" i="104"/>
  <c r="F21" i="104"/>
  <c r="Q22" i="104" s="1"/>
  <c r="Q19" i="104"/>
  <c r="Q112" i="104" s="1"/>
  <c r="Q118" i="104" s="1"/>
  <c r="P19" i="104"/>
  <c r="O19" i="104"/>
  <c r="O119" i="104" s="1"/>
  <c r="N19" i="104"/>
  <c r="N119" i="104" s="1"/>
  <c r="M19" i="104"/>
  <c r="L19" i="104"/>
  <c r="K19" i="104"/>
  <c r="K112" i="104" s="1"/>
  <c r="K118" i="104" s="1"/>
  <c r="J19" i="104"/>
  <c r="I19" i="104"/>
  <c r="I119" i="104" s="1"/>
  <c r="H19" i="104"/>
  <c r="G19" i="104"/>
  <c r="L18" i="104"/>
  <c r="F17" i="104"/>
  <c r="Q18" i="104" s="1"/>
  <c r="N16" i="104"/>
  <c r="H16" i="104"/>
  <c r="F15" i="104"/>
  <c r="M16" i="104" s="1"/>
  <c r="F13" i="104"/>
  <c r="O14" i="104" s="1"/>
  <c r="L12" i="104"/>
  <c r="H12" i="104"/>
  <c r="F11" i="104"/>
  <c r="Q12" i="104" s="1"/>
  <c r="N10" i="104"/>
  <c r="H10" i="104"/>
  <c r="F9" i="104"/>
  <c r="M10" i="104" s="1"/>
  <c r="Q7" i="104"/>
  <c r="Q116" i="104" s="1"/>
  <c r="P7" i="104"/>
  <c r="P116" i="104" s="1"/>
  <c r="O7" i="104"/>
  <c r="O116" i="104" s="1"/>
  <c r="N7" i="104"/>
  <c r="N116" i="104" s="1"/>
  <c r="M7" i="104"/>
  <c r="M116" i="104" s="1"/>
  <c r="L7" i="104"/>
  <c r="L116" i="104" s="1"/>
  <c r="K7" i="104"/>
  <c r="K116" i="104" s="1"/>
  <c r="J7" i="104"/>
  <c r="J116" i="104" s="1"/>
  <c r="I7" i="104"/>
  <c r="I116" i="104" s="1"/>
  <c r="H7" i="104"/>
  <c r="H116" i="104" s="1"/>
  <c r="G7" i="104"/>
  <c r="G116" i="104" s="1"/>
  <c r="T120" i="103"/>
  <c r="S120" i="103"/>
  <c r="T119" i="103"/>
  <c r="S119" i="103"/>
  <c r="T118" i="103"/>
  <c r="S118" i="103"/>
  <c r="T117" i="103"/>
  <c r="S117" i="103"/>
  <c r="T116" i="103"/>
  <c r="S116" i="103"/>
  <c r="T114" i="103"/>
  <c r="S114" i="103"/>
  <c r="Q114" i="103"/>
  <c r="P114" i="103"/>
  <c r="O114" i="103"/>
  <c r="N114" i="103"/>
  <c r="M114" i="103"/>
  <c r="L114" i="103"/>
  <c r="K114" i="103"/>
  <c r="J114" i="103"/>
  <c r="I114" i="103"/>
  <c r="H114" i="103"/>
  <c r="G114" i="103"/>
  <c r="T113" i="103"/>
  <c r="S113" i="103"/>
  <c r="Q113" i="103"/>
  <c r="P113" i="103"/>
  <c r="O113" i="103"/>
  <c r="N113" i="103"/>
  <c r="M113" i="103"/>
  <c r="L113" i="103"/>
  <c r="K113" i="103"/>
  <c r="J113" i="103"/>
  <c r="I113" i="103"/>
  <c r="H113" i="103"/>
  <c r="G113" i="103"/>
  <c r="T112" i="103"/>
  <c r="S112" i="103"/>
  <c r="T111" i="103"/>
  <c r="S111" i="103"/>
  <c r="Q111" i="103"/>
  <c r="Q117" i="103" s="1"/>
  <c r="P111" i="103"/>
  <c r="P117" i="103" s="1"/>
  <c r="O111" i="103"/>
  <c r="O117" i="103" s="1"/>
  <c r="N111" i="103"/>
  <c r="N117" i="103" s="1"/>
  <c r="M111" i="103"/>
  <c r="M117" i="103" s="1"/>
  <c r="L111" i="103"/>
  <c r="L117" i="103" s="1"/>
  <c r="K111" i="103"/>
  <c r="K117" i="103" s="1"/>
  <c r="J111" i="103"/>
  <c r="J117" i="103" s="1"/>
  <c r="I111" i="103"/>
  <c r="I117" i="103" s="1"/>
  <c r="H111" i="103"/>
  <c r="H117" i="103" s="1"/>
  <c r="G111" i="103"/>
  <c r="G117" i="103" s="1"/>
  <c r="O100" i="103"/>
  <c r="M100" i="103"/>
  <c r="K100" i="103"/>
  <c r="G100" i="103"/>
  <c r="AD99" i="103"/>
  <c r="F99" i="103"/>
  <c r="P100" i="103" s="1"/>
  <c r="Q98" i="103"/>
  <c r="P98" i="103"/>
  <c r="O98" i="103"/>
  <c r="M98" i="103"/>
  <c r="J98" i="103"/>
  <c r="H98" i="103"/>
  <c r="G98" i="103"/>
  <c r="AD97" i="103"/>
  <c r="F97" i="103"/>
  <c r="L98" i="103" s="1"/>
  <c r="Q96" i="103"/>
  <c r="P96" i="103"/>
  <c r="O96" i="103"/>
  <c r="L96" i="103"/>
  <c r="J96" i="103"/>
  <c r="I96" i="103"/>
  <c r="G96" i="103"/>
  <c r="AD95" i="103"/>
  <c r="F95" i="103"/>
  <c r="M96" i="103" s="1"/>
  <c r="Q94" i="103"/>
  <c r="O94" i="103"/>
  <c r="N94" i="103"/>
  <c r="L94" i="103"/>
  <c r="J94" i="103"/>
  <c r="I94" i="103"/>
  <c r="H94" i="103"/>
  <c r="G94" i="103"/>
  <c r="AD93" i="103"/>
  <c r="F93" i="103"/>
  <c r="P94" i="103" s="1"/>
  <c r="F91" i="103"/>
  <c r="L92" i="103" s="1"/>
  <c r="F89" i="103"/>
  <c r="Q88" i="103"/>
  <c r="O88" i="103"/>
  <c r="N88" i="103"/>
  <c r="L88" i="103"/>
  <c r="J88" i="103"/>
  <c r="H88" i="103"/>
  <c r="G88" i="103"/>
  <c r="AD87" i="103"/>
  <c r="F87" i="103"/>
  <c r="P88" i="103" s="1"/>
  <c r="Q86" i="103"/>
  <c r="P86" i="103"/>
  <c r="O86" i="103"/>
  <c r="M86" i="103"/>
  <c r="K86" i="103"/>
  <c r="J86" i="103"/>
  <c r="I86" i="103"/>
  <c r="AD85" i="103"/>
  <c r="F85" i="103"/>
  <c r="L86" i="103" s="1"/>
  <c r="Q84" i="103"/>
  <c r="P84" i="103"/>
  <c r="O84" i="103"/>
  <c r="K84" i="103"/>
  <c r="J84" i="103"/>
  <c r="I84" i="103"/>
  <c r="G84" i="103"/>
  <c r="AD83" i="103"/>
  <c r="F83" i="103"/>
  <c r="M84" i="103" s="1"/>
  <c r="O82" i="103"/>
  <c r="N82" i="103"/>
  <c r="G82" i="103"/>
  <c r="F81" i="103"/>
  <c r="P82" i="103" s="1"/>
  <c r="P80" i="103"/>
  <c r="O80" i="103"/>
  <c r="M80" i="103"/>
  <c r="J80" i="103"/>
  <c r="I80" i="103"/>
  <c r="AD79" i="103"/>
  <c r="F79" i="103"/>
  <c r="L80" i="103" s="1"/>
  <c r="P78" i="103"/>
  <c r="O78" i="103"/>
  <c r="L78" i="103"/>
  <c r="G78" i="103"/>
  <c r="F77" i="103"/>
  <c r="M78" i="103" s="1"/>
  <c r="O76" i="103"/>
  <c r="N76" i="103"/>
  <c r="M76" i="103"/>
  <c r="L76" i="103"/>
  <c r="K76" i="103"/>
  <c r="I76" i="103"/>
  <c r="H76" i="103"/>
  <c r="G76" i="103"/>
  <c r="AD75" i="103"/>
  <c r="F75" i="103"/>
  <c r="P76" i="103" s="1"/>
  <c r="P74" i="103"/>
  <c r="N74" i="103"/>
  <c r="G74" i="103"/>
  <c r="F73" i="103"/>
  <c r="L74" i="103" s="1"/>
  <c r="P72" i="103"/>
  <c r="O72" i="103"/>
  <c r="M72" i="103"/>
  <c r="K72" i="103"/>
  <c r="J72" i="103"/>
  <c r="F71" i="103"/>
  <c r="Q72" i="103" s="1"/>
  <c r="Q69" i="103"/>
  <c r="P69" i="103"/>
  <c r="O69" i="103"/>
  <c r="O120" i="103" s="1"/>
  <c r="N69" i="103"/>
  <c r="N120" i="103" s="1"/>
  <c r="M69" i="103"/>
  <c r="M120" i="103" s="1"/>
  <c r="L69" i="103"/>
  <c r="K69" i="103"/>
  <c r="J69" i="103"/>
  <c r="I69" i="103"/>
  <c r="H69" i="103"/>
  <c r="H120" i="103" s="1"/>
  <c r="G69" i="103"/>
  <c r="G120" i="103" s="1"/>
  <c r="P68" i="103"/>
  <c r="O68" i="103"/>
  <c r="N68" i="103"/>
  <c r="L68" i="103"/>
  <c r="K68" i="103"/>
  <c r="J68" i="103"/>
  <c r="G68" i="103"/>
  <c r="F67" i="103"/>
  <c r="M68" i="103" s="1"/>
  <c r="P66" i="103"/>
  <c r="O66" i="103"/>
  <c r="G66" i="103"/>
  <c r="F65" i="103"/>
  <c r="M66" i="103" s="1"/>
  <c r="Q64" i="103"/>
  <c r="P64" i="103"/>
  <c r="M64" i="103"/>
  <c r="J64" i="103"/>
  <c r="H64" i="103"/>
  <c r="G64" i="103"/>
  <c r="F63" i="103"/>
  <c r="N64" i="103" s="1"/>
  <c r="P62" i="103"/>
  <c r="O62" i="103"/>
  <c r="M62" i="103"/>
  <c r="K62" i="103"/>
  <c r="J62" i="103"/>
  <c r="G62" i="103"/>
  <c r="F61" i="103"/>
  <c r="N62" i="103" s="1"/>
  <c r="Q60" i="103"/>
  <c r="P60" i="103"/>
  <c r="N60" i="103"/>
  <c r="F59" i="103"/>
  <c r="O60" i="103" s="1"/>
  <c r="Q58" i="103"/>
  <c r="P58" i="103"/>
  <c r="M58" i="103"/>
  <c r="H58" i="103"/>
  <c r="G58" i="103"/>
  <c r="F57" i="103"/>
  <c r="N58" i="103" s="1"/>
  <c r="P56" i="103"/>
  <c r="O56" i="103"/>
  <c r="M56" i="103"/>
  <c r="H56" i="103"/>
  <c r="F55" i="103"/>
  <c r="N56" i="103" s="1"/>
  <c r="P54" i="103"/>
  <c r="O54" i="103"/>
  <c r="L54" i="103"/>
  <c r="J54" i="103"/>
  <c r="H54" i="103"/>
  <c r="G54" i="103"/>
  <c r="F53" i="103"/>
  <c r="M54" i="103" s="1"/>
  <c r="P52" i="103"/>
  <c r="M52" i="103"/>
  <c r="H52" i="103"/>
  <c r="F51" i="103"/>
  <c r="Q52" i="103" s="1"/>
  <c r="Q50" i="103"/>
  <c r="P50" i="103"/>
  <c r="N50" i="103"/>
  <c r="K50" i="103"/>
  <c r="J50" i="103"/>
  <c r="H50" i="103"/>
  <c r="G50" i="103"/>
  <c r="F49" i="103"/>
  <c r="AD49" i="103" s="1"/>
  <c r="O48" i="103"/>
  <c r="K48" i="103"/>
  <c r="J48" i="103"/>
  <c r="H48" i="103"/>
  <c r="F47" i="103"/>
  <c r="P48" i="103" s="1"/>
  <c r="P46" i="103"/>
  <c r="N46" i="103"/>
  <c r="K46" i="103"/>
  <c r="J46" i="103"/>
  <c r="G46" i="103"/>
  <c r="F45" i="103"/>
  <c r="H46" i="103" s="1"/>
  <c r="P44" i="103"/>
  <c r="O44" i="103"/>
  <c r="N44" i="103"/>
  <c r="M44" i="103"/>
  <c r="L44" i="103"/>
  <c r="K44" i="103"/>
  <c r="I44" i="103"/>
  <c r="H44" i="103"/>
  <c r="G44" i="103"/>
  <c r="F43" i="103"/>
  <c r="J44" i="103" s="1"/>
  <c r="P42" i="103"/>
  <c r="O42" i="103"/>
  <c r="N42" i="103"/>
  <c r="M42" i="103"/>
  <c r="L42" i="103"/>
  <c r="K42" i="103"/>
  <c r="J42" i="103"/>
  <c r="I42" i="103"/>
  <c r="H42" i="103"/>
  <c r="G42" i="103"/>
  <c r="AD41" i="103"/>
  <c r="F41" i="103"/>
  <c r="Q42" i="103" s="1"/>
  <c r="Q40" i="103"/>
  <c r="P40" i="103"/>
  <c r="N40" i="103"/>
  <c r="M40" i="103"/>
  <c r="L40" i="103"/>
  <c r="H40" i="103"/>
  <c r="G40" i="103"/>
  <c r="AD39" i="103"/>
  <c r="F39" i="103"/>
  <c r="K40" i="103" s="1"/>
  <c r="P38" i="103"/>
  <c r="O38" i="103"/>
  <c r="M38" i="103"/>
  <c r="K38" i="103"/>
  <c r="J38" i="103"/>
  <c r="H38" i="103"/>
  <c r="G38" i="103"/>
  <c r="F37" i="103"/>
  <c r="AD37" i="103" s="1"/>
  <c r="P36" i="103"/>
  <c r="O36" i="103"/>
  <c r="N36" i="103"/>
  <c r="J36" i="103"/>
  <c r="I36" i="103"/>
  <c r="H36" i="103"/>
  <c r="G36" i="103"/>
  <c r="AD35" i="103"/>
  <c r="F35" i="103"/>
  <c r="M36" i="103" s="1"/>
  <c r="Q34" i="103"/>
  <c r="P34" i="103"/>
  <c r="N34" i="103"/>
  <c r="L34" i="103"/>
  <c r="H34" i="103"/>
  <c r="G34" i="103"/>
  <c r="F33" i="103"/>
  <c r="M34" i="103" s="1"/>
  <c r="Q32" i="103"/>
  <c r="P32" i="103"/>
  <c r="O32" i="103"/>
  <c r="N32" i="103"/>
  <c r="M32" i="103"/>
  <c r="L32" i="103"/>
  <c r="J32" i="103"/>
  <c r="I32" i="103"/>
  <c r="H32" i="103"/>
  <c r="G32" i="103"/>
  <c r="F31" i="103"/>
  <c r="Q30" i="103"/>
  <c r="P30" i="103"/>
  <c r="O30" i="103"/>
  <c r="L30" i="103"/>
  <c r="K30" i="103"/>
  <c r="J30" i="103"/>
  <c r="I30" i="103"/>
  <c r="H30" i="103"/>
  <c r="G30" i="103"/>
  <c r="F29" i="103"/>
  <c r="M30" i="103" s="1"/>
  <c r="P28" i="103"/>
  <c r="O28" i="103"/>
  <c r="N28" i="103"/>
  <c r="M28" i="103"/>
  <c r="K28" i="103"/>
  <c r="J28" i="103"/>
  <c r="H28" i="103"/>
  <c r="G28" i="103"/>
  <c r="F27" i="103"/>
  <c r="I28" i="103" s="1"/>
  <c r="P26" i="103"/>
  <c r="N26" i="103"/>
  <c r="G26" i="103"/>
  <c r="F25" i="103"/>
  <c r="O26" i="103" s="1"/>
  <c r="P24" i="103"/>
  <c r="N24" i="103"/>
  <c r="K24" i="103"/>
  <c r="J24" i="103"/>
  <c r="I24" i="103"/>
  <c r="F23" i="103"/>
  <c r="O24" i="103" s="1"/>
  <c r="P22" i="103"/>
  <c r="M22" i="103"/>
  <c r="F21" i="103"/>
  <c r="Q22" i="103" s="1"/>
  <c r="Q19" i="103"/>
  <c r="Q112" i="103" s="1"/>
  <c r="Q118" i="103" s="1"/>
  <c r="P19" i="103"/>
  <c r="O19" i="103"/>
  <c r="O119" i="103" s="1"/>
  <c r="N19" i="103"/>
  <c r="M19" i="103"/>
  <c r="L19" i="103"/>
  <c r="K19" i="103"/>
  <c r="K112" i="103" s="1"/>
  <c r="K118" i="103" s="1"/>
  <c r="J19" i="103"/>
  <c r="J119" i="103" s="1"/>
  <c r="I19" i="103"/>
  <c r="H19" i="103"/>
  <c r="G19" i="103"/>
  <c r="N18" i="103"/>
  <c r="L18" i="103"/>
  <c r="H18" i="103"/>
  <c r="F17" i="103"/>
  <c r="Q18" i="103" s="1"/>
  <c r="N16" i="103"/>
  <c r="H16" i="103"/>
  <c r="F15" i="103"/>
  <c r="M16" i="103" s="1"/>
  <c r="F13" i="103"/>
  <c r="O14" i="103" s="1"/>
  <c r="N12" i="103"/>
  <c r="F11" i="103"/>
  <c r="Q12" i="103" s="1"/>
  <c r="N10" i="103"/>
  <c r="H10" i="103"/>
  <c r="F9" i="103"/>
  <c r="M10" i="103" s="1"/>
  <c r="Q7" i="103"/>
  <c r="Q116" i="103" s="1"/>
  <c r="P7" i="103"/>
  <c r="P116" i="103" s="1"/>
  <c r="O7" i="103"/>
  <c r="O116" i="103" s="1"/>
  <c r="N7" i="103"/>
  <c r="N116" i="103" s="1"/>
  <c r="M7" i="103"/>
  <c r="M116" i="103" s="1"/>
  <c r="L7" i="103"/>
  <c r="L116" i="103" s="1"/>
  <c r="K7" i="103"/>
  <c r="K116" i="103" s="1"/>
  <c r="J7" i="103"/>
  <c r="J116" i="103" s="1"/>
  <c r="I7" i="103"/>
  <c r="I116" i="103" s="1"/>
  <c r="H7" i="103"/>
  <c r="H116" i="103" s="1"/>
  <c r="G7" i="103"/>
  <c r="G116" i="103" s="1"/>
  <c r="T120" i="102"/>
  <c r="S120" i="102"/>
  <c r="T119" i="102"/>
  <c r="S119" i="102"/>
  <c r="T118" i="102"/>
  <c r="S118" i="102"/>
  <c r="T117" i="102"/>
  <c r="S117" i="102"/>
  <c r="T116" i="102"/>
  <c r="S116" i="102"/>
  <c r="T114" i="102"/>
  <c r="S114" i="102"/>
  <c r="Q114" i="102"/>
  <c r="P114" i="102"/>
  <c r="O114" i="102"/>
  <c r="N114" i="102"/>
  <c r="M114" i="102"/>
  <c r="L114" i="102"/>
  <c r="K114" i="102"/>
  <c r="J114" i="102"/>
  <c r="I114" i="102"/>
  <c r="H114" i="102"/>
  <c r="G114" i="102"/>
  <c r="T113" i="102"/>
  <c r="S113" i="102"/>
  <c r="Q113" i="102"/>
  <c r="P113" i="102"/>
  <c r="O113" i="102"/>
  <c r="N113" i="102"/>
  <c r="M113" i="102"/>
  <c r="L113" i="102"/>
  <c r="K113" i="102"/>
  <c r="J113" i="102"/>
  <c r="I113" i="102"/>
  <c r="H113" i="102"/>
  <c r="G113" i="102"/>
  <c r="T112" i="102"/>
  <c r="S112" i="102"/>
  <c r="T111" i="102"/>
  <c r="S111" i="102"/>
  <c r="Q111" i="102"/>
  <c r="Q117" i="102" s="1"/>
  <c r="P111" i="102"/>
  <c r="P117" i="102" s="1"/>
  <c r="O111" i="102"/>
  <c r="O117" i="102" s="1"/>
  <c r="N111" i="102"/>
  <c r="N117" i="102" s="1"/>
  <c r="M111" i="102"/>
  <c r="M117" i="102" s="1"/>
  <c r="L111" i="102"/>
  <c r="L117" i="102" s="1"/>
  <c r="K111" i="102"/>
  <c r="K117" i="102" s="1"/>
  <c r="J111" i="102"/>
  <c r="J117" i="102" s="1"/>
  <c r="I111" i="102"/>
  <c r="I117" i="102" s="1"/>
  <c r="H111" i="102"/>
  <c r="H117" i="102" s="1"/>
  <c r="G111" i="102"/>
  <c r="G117" i="102" s="1"/>
  <c r="F99" i="102"/>
  <c r="P100" i="102" s="1"/>
  <c r="F97" i="102"/>
  <c r="L98" i="102" s="1"/>
  <c r="F95" i="102"/>
  <c r="M96" i="102" s="1"/>
  <c r="I94" i="102"/>
  <c r="F93" i="102"/>
  <c r="P94" i="102" s="1"/>
  <c r="F91" i="102"/>
  <c r="L92" i="102" s="1"/>
  <c r="F89" i="102"/>
  <c r="L88" i="102"/>
  <c r="F87" i="102"/>
  <c r="P88" i="102" s="1"/>
  <c r="Q86" i="102"/>
  <c r="O86" i="102"/>
  <c r="M86" i="102"/>
  <c r="K86" i="102"/>
  <c r="J86" i="102"/>
  <c r="F85" i="102"/>
  <c r="L86" i="102" s="1"/>
  <c r="K84" i="102"/>
  <c r="I84" i="102"/>
  <c r="F83" i="102"/>
  <c r="M84" i="102" s="1"/>
  <c r="H82" i="102"/>
  <c r="F81" i="102"/>
  <c r="P82" i="102" s="1"/>
  <c r="F79" i="102"/>
  <c r="L80" i="102" s="1"/>
  <c r="J78" i="102"/>
  <c r="F77" i="102"/>
  <c r="M78" i="102" s="1"/>
  <c r="F75" i="102"/>
  <c r="P76" i="102" s="1"/>
  <c r="G74" i="102"/>
  <c r="F73" i="102"/>
  <c r="L74" i="102" s="1"/>
  <c r="O72" i="102"/>
  <c r="M72" i="102"/>
  <c r="J72" i="102"/>
  <c r="I72" i="102"/>
  <c r="F71" i="102"/>
  <c r="P72" i="102" s="1"/>
  <c r="Q69" i="102"/>
  <c r="P69" i="102"/>
  <c r="O69" i="102"/>
  <c r="O120" i="102" s="1"/>
  <c r="N69" i="102"/>
  <c r="M69" i="102"/>
  <c r="M120" i="102" s="1"/>
  <c r="L69" i="102"/>
  <c r="K69" i="102"/>
  <c r="J69" i="102"/>
  <c r="I69" i="102"/>
  <c r="H69" i="102"/>
  <c r="G69" i="102"/>
  <c r="G120" i="102" s="1"/>
  <c r="P68" i="102"/>
  <c r="N68" i="102"/>
  <c r="G68" i="102"/>
  <c r="F67" i="102"/>
  <c r="M68" i="102" s="1"/>
  <c r="G66" i="102"/>
  <c r="F65" i="102"/>
  <c r="M66" i="102" s="1"/>
  <c r="Q64" i="102"/>
  <c r="P64" i="102"/>
  <c r="H64" i="102"/>
  <c r="G64" i="102"/>
  <c r="F63" i="102"/>
  <c r="N64" i="102" s="1"/>
  <c r="O62" i="102"/>
  <c r="G62" i="102"/>
  <c r="F61" i="102"/>
  <c r="P62" i="102" s="1"/>
  <c r="F59" i="102"/>
  <c r="J60" i="102" s="1"/>
  <c r="G58" i="102"/>
  <c r="F57" i="102"/>
  <c r="Q58" i="102" s="1"/>
  <c r="P56" i="102"/>
  <c r="O56" i="102"/>
  <c r="H56" i="102"/>
  <c r="F55" i="102"/>
  <c r="N56" i="102" s="1"/>
  <c r="P54" i="102"/>
  <c r="H54" i="102"/>
  <c r="G54" i="102"/>
  <c r="F53" i="102"/>
  <c r="M54" i="102" s="1"/>
  <c r="P52" i="102"/>
  <c r="F51" i="102"/>
  <c r="Q52" i="102" s="1"/>
  <c r="G50" i="102"/>
  <c r="F49" i="102"/>
  <c r="AD49" i="102" s="1"/>
  <c r="K48" i="102"/>
  <c r="F47" i="102"/>
  <c r="P48" i="102" s="1"/>
  <c r="P46" i="102"/>
  <c r="N46" i="102"/>
  <c r="K46" i="102"/>
  <c r="J46" i="102"/>
  <c r="G46" i="102"/>
  <c r="F45" i="102"/>
  <c r="H46" i="102" s="1"/>
  <c r="P44" i="102"/>
  <c r="O44" i="102"/>
  <c r="N44" i="102"/>
  <c r="M44" i="102"/>
  <c r="K44" i="102"/>
  <c r="J44" i="102"/>
  <c r="H44" i="102"/>
  <c r="G44" i="102"/>
  <c r="F43" i="102"/>
  <c r="I44" i="102" s="1"/>
  <c r="Q42" i="102"/>
  <c r="P42" i="102"/>
  <c r="O42" i="102"/>
  <c r="N42" i="102"/>
  <c r="M42" i="102"/>
  <c r="L42" i="102"/>
  <c r="K42" i="102"/>
  <c r="J42" i="102"/>
  <c r="H42" i="102"/>
  <c r="G42" i="102"/>
  <c r="F41" i="102"/>
  <c r="I42" i="102" s="1"/>
  <c r="Q40" i="102"/>
  <c r="N40" i="102"/>
  <c r="K40" i="102"/>
  <c r="F39" i="102"/>
  <c r="J40" i="102" s="1"/>
  <c r="P38" i="102"/>
  <c r="O38" i="102"/>
  <c r="M38" i="102"/>
  <c r="K38" i="102"/>
  <c r="J38" i="102"/>
  <c r="H38" i="102"/>
  <c r="G38" i="102"/>
  <c r="F37" i="102"/>
  <c r="AD37" i="102" s="1"/>
  <c r="P36" i="102"/>
  <c r="I36" i="102"/>
  <c r="H36" i="102"/>
  <c r="G36" i="102"/>
  <c r="F35" i="102"/>
  <c r="M36" i="102" s="1"/>
  <c r="Q34" i="102"/>
  <c r="N34" i="102"/>
  <c r="G34" i="102"/>
  <c r="F33" i="102"/>
  <c r="M34" i="102" s="1"/>
  <c r="P32" i="102"/>
  <c r="O32" i="102"/>
  <c r="N32" i="102"/>
  <c r="L32" i="102"/>
  <c r="J32" i="102"/>
  <c r="I32" i="102"/>
  <c r="H32" i="102"/>
  <c r="G32" i="102"/>
  <c r="F31" i="102"/>
  <c r="M32" i="102" s="1"/>
  <c r="Q30" i="102"/>
  <c r="K30" i="102"/>
  <c r="G30" i="102"/>
  <c r="F29" i="102"/>
  <c r="M30" i="102" s="1"/>
  <c r="P28" i="102"/>
  <c r="O28" i="102"/>
  <c r="N28" i="102"/>
  <c r="M28" i="102"/>
  <c r="K28" i="102"/>
  <c r="H28" i="102"/>
  <c r="G28" i="102"/>
  <c r="F27" i="102"/>
  <c r="I28" i="102" s="1"/>
  <c r="F25" i="102"/>
  <c r="O26" i="102" s="1"/>
  <c r="J24" i="102"/>
  <c r="F23" i="102"/>
  <c r="O24" i="102" s="1"/>
  <c r="P22" i="102"/>
  <c r="F21" i="102"/>
  <c r="Q22" i="102" s="1"/>
  <c r="Q19" i="102"/>
  <c r="Q112" i="102" s="1"/>
  <c r="Q118" i="102" s="1"/>
  <c r="P19" i="102"/>
  <c r="O19" i="102"/>
  <c r="O119" i="102" s="1"/>
  <c r="N19" i="102"/>
  <c r="N119" i="102" s="1"/>
  <c r="M19" i="102"/>
  <c r="L19" i="102"/>
  <c r="K19" i="102"/>
  <c r="K112" i="102" s="1"/>
  <c r="K118" i="102" s="1"/>
  <c r="J19" i="102"/>
  <c r="J119" i="102" s="1"/>
  <c r="I19" i="102"/>
  <c r="H19" i="102"/>
  <c r="G19" i="102"/>
  <c r="F17" i="102"/>
  <c r="Q18" i="102" s="1"/>
  <c r="F15" i="102"/>
  <c r="M16" i="102" s="1"/>
  <c r="F13" i="102"/>
  <c r="O14" i="102" s="1"/>
  <c r="F11" i="102"/>
  <c r="Q12" i="102" s="1"/>
  <c r="F9" i="102"/>
  <c r="M10" i="102" s="1"/>
  <c r="Q7" i="102"/>
  <c r="Q116" i="102" s="1"/>
  <c r="P7" i="102"/>
  <c r="P116" i="102" s="1"/>
  <c r="O7" i="102"/>
  <c r="O116" i="102" s="1"/>
  <c r="N7" i="102"/>
  <c r="N116" i="102" s="1"/>
  <c r="M7" i="102"/>
  <c r="M116" i="102" s="1"/>
  <c r="L7" i="102"/>
  <c r="L116" i="102" s="1"/>
  <c r="K7" i="102"/>
  <c r="K116" i="102" s="1"/>
  <c r="J7" i="102"/>
  <c r="J116" i="102" s="1"/>
  <c r="I7" i="102"/>
  <c r="I116" i="102" s="1"/>
  <c r="H7" i="102"/>
  <c r="H116" i="102" s="1"/>
  <c r="G7" i="102"/>
  <c r="G116" i="102" s="1"/>
  <c r="T120" i="101"/>
  <c r="S120" i="101"/>
  <c r="T119" i="101"/>
  <c r="S119" i="101"/>
  <c r="T118" i="101"/>
  <c r="S118" i="101"/>
  <c r="T117" i="101"/>
  <c r="S117" i="101"/>
  <c r="T116" i="101"/>
  <c r="S116" i="101"/>
  <c r="T114" i="101"/>
  <c r="S114" i="101"/>
  <c r="Q114" i="101"/>
  <c r="P114" i="101"/>
  <c r="O114" i="101"/>
  <c r="N114" i="101"/>
  <c r="M114" i="101"/>
  <c r="L114" i="101"/>
  <c r="K114" i="101"/>
  <c r="J114" i="101"/>
  <c r="I114" i="101"/>
  <c r="H114" i="101"/>
  <c r="G114" i="101"/>
  <c r="T113" i="101"/>
  <c r="S113" i="101"/>
  <c r="Q113" i="101"/>
  <c r="P113" i="101"/>
  <c r="O113" i="101"/>
  <c r="N113" i="101"/>
  <c r="M113" i="101"/>
  <c r="L113" i="101"/>
  <c r="K113" i="101"/>
  <c r="J113" i="101"/>
  <c r="I113" i="101"/>
  <c r="H113" i="101"/>
  <c r="G113" i="101"/>
  <c r="T112" i="101"/>
  <c r="S112" i="101"/>
  <c r="T111" i="101"/>
  <c r="S111" i="101"/>
  <c r="Q111" i="101"/>
  <c r="Q117" i="101" s="1"/>
  <c r="P111" i="101"/>
  <c r="P117" i="101" s="1"/>
  <c r="O111" i="101"/>
  <c r="O117" i="101" s="1"/>
  <c r="N111" i="101"/>
  <c r="N117" i="101" s="1"/>
  <c r="M111" i="101"/>
  <c r="M117" i="101" s="1"/>
  <c r="L111" i="101"/>
  <c r="L117" i="101" s="1"/>
  <c r="K111" i="101"/>
  <c r="K117" i="101" s="1"/>
  <c r="J111" i="101"/>
  <c r="J117" i="101" s="1"/>
  <c r="I111" i="101"/>
  <c r="I117" i="101" s="1"/>
  <c r="H111" i="101"/>
  <c r="H117" i="101" s="1"/>
  <c r="G111" i="101"/>
  <c r="G117" i="101" s="1"/>
  <c r="P100" i="101"/>
  <c r="M100" i="101"/>
  <c r="F99" i="101"/>
  <c r="Q100" i="101" s="1"/>
  <c r="O98" i="101"/>
  <c r="M98" i="101"/>
  <c r="G98" i="101"/>
  <c r="F97" i="101"/>
  <c r="P98" i="101" s="1"/>
  <c r="P96" i="101"/>
  <c r="N96" i="101"/>
  <c r="AD95" i="101"/>
  <c r="F95" i="101"/>
  <c r="Q96" i="101" s="1"/>
  <c r="P94" i="101"/>
  <c r="M94" i="101"/>
  <c r="J94" i="101"/>
  <c r="H94" i="101"/>
  <c r="AD93" i="101"/>
  <c r="F93" i="101"/>
  <c r="Q94" i="101" s="1"/>
  <c r="M92" i="101"/>
  <c r="F91" i="101"/>
  <c r="O92" i="101" s="1"/>
  <c r="AD89" i="101"/>
  <c r="F89" i="101"/>
  <c r="O90" i="101" s="1"/>
  <c r="L88" i="101"/>
  <c r="G88" i="101"/>
  <c r="AD87" i="101"/>
  <c r="F87" i="101"/>
  <c r="K88" i="101" s="1"/>
  <c r="Q86" i="101"/>
  <c r="O86" i="101"/>
  <c r="M86" i="101"/>
  <c r="L86" i="101"/>
  <c r="K86" i="101"/>
  <c r="J86" i="101"/>
  <c r="I86" i="101"/>
  <c r="G86" i="101"/>
  <c r="F85" i="101"/>
  <c r="AD85" i="101" s="1"/>
  <c r="P84" i="101"/>
  <c r="N84" i="101"/>
  <c r="L84" i="101"/>
  <c r="AD83" i="101"/>
  <c r="F83" i="101"/>
  <c r="Q84" i="101" s="1"/>
  <c r="P82" i="101"/>
  <c r="M82" i="101"/>
  <c r="AD81" i="101"/>
  <c r="F81" i="101"/>
  <c r="Q82" i="101" s="1"/>
  <c r="F79" i="101"/>
  <c r="Q78" i="101"/>
  <c r="AD77" i="101"/>
  <c r="F77" i="101"/>
  <c r="O78" i="101" s="1"/>
  <c r="Q76" i="101"/>
  <c r="J76" i="101"/>
  <c r="F75" i="101"/>
  <c r="L76" i="101" s="1"/>
  <c r="N74" i="101"/>
  <c r="G74" i="101"/>
  <c r="F73" i="101"/>
  <c r="L74" i="101" s="1"/>
  <c r="O72" i="101"/>
  <c r="M72" i="101"/>
  <c r="K72" i="101"/>
  <c r="J72" i="101"/>
  <c r="F71" i="101"/>
  <c r="Q72" i="101" s="1"/>
  <c r="Q69" i="101"/>
  <c r="P69" i="101"/>
  <c r="O69" i="101"/>
  <c r="N69" i="101"/>
  <c r="N120" i="101" s="1"/>
  <c r="M69" i="101"/>
  <c r="L69" i="101"/>
  <c r="K69" i="101"/>
  <c r="J69" i="101"/>
  <c r="I69" i="101"/>
  <c r="H69" i="101"/>
  <c r="G69" i="101"/>
  <c r="Q68" i="101"/>
  <c r="O68" i="101"/>
  <c r="N68" i="101"/>
  <c r="M68" i="101"/>
  <c r="L68" i="101"/>
  <c r="K68" i="101"/>
  <c r="I68" i="101"/>
  <c r="H68" i="101"/>
  <c r="G68" i="101"/>
  <c r="F67" i="101"/>
  <c r="P68" i="101" s="1"/>
  <c r="N66" i="101"/>
  <c r="K66" i="101"/>
  <c r="G66" i="101"/>
  <c r="F65" i="101"/>
  <c r="J66" i="101" s="1"/>
  <c r="Q64" i="101"/>
  <c r="J64" i="101"/>
  <c r="G64" i="101"/>
  <c r="F63" i="101"/>
  <c r="O62" i="101"/>
  <c r="N62" i="101"/>
  <c r="M62" i="101"/>
  <c r="L62" i="101"/>
  <c r="K62" i="101"/>
  <c r="I62" i="101"/>
  <c r="H62" i="101"/>
  <c r="G62" i="101"/>
  <c r="AD61" i="101"/>
  <c r="F61" i="101"/>
  <c r="P62" i="101" s="1"/>
  <c r="M60" i="101"/>
  <c r="AD59" i="101"/>
  <c r="F59" i="101"/>
  <c r="O60" i="101" s="1"/>
  <c r="L58" i="101"/>
  <c r="K58" i="101"/>
  <c r="G58" i="101"/>
  <c r="F57" i="101"/>
  <c r="O58" i="101" s="1"/>
  <c r="Q56" i="101"/>
  <c r="O56" i="101"/>
  <c r="N56" i="101"/>
  <c r="M56" i="101"/>
  <c r="L56" i="101"/>
  <c r="K56" i="101"/>
  <c r="I56" i="101"/>
  <c r="H56" i="101"/>
  <c r="G56" i="101"/>
  <c r="AD55" i="101"/>
  <c r="F55" i="101"/>
  <c r="P56" i="101" s="1"/>
  <c r="P54" i="101"/>
  <c r="J54" i="101"/>
  <c r="H54" i="101"/>
  <c r="G54" i="101"/>
  <c r="F53" i="101"/>
  <c r="K54" i="101" s="1"/>
  <c r="K52" i="101"/>
  <c r="F51" i="101"/>
  <c r="O52" i="101" s="1"/>
  <c r="Q50" i="101"/>
  <c r="O50" i="101"/>
  <c r="N50" i="101"/>
  <c r="M50" i="101"/>
  <c r="L50" i="101"/>
  <c r="K50" i="101"/>
  <c r="I50" i="101"/>
  <c r="H50" i="101"/>
  <c r="G50" i="101"/>
  <c r="AD49" i="101"/>
  <c r="F49" i="101"/>
  <c r="P50" i="101" s="1"/>
  <c r="K48" i="101"/>
  <c r="J48" i="101"/>
  <c r="F47" i="101"/>
  <c r="M48" i="101" s="1"/>
  <c r="P46" i="101"/>
  <c r="L46" i="101"/>
  <c r="K46" i="101"/>
  <c r="J46" i="101"/>
  <c r="G46" i="101"/>
  <c r="F45" i="101"/>
  <c r="AD45" i="101" s="1"/>
  <c r="P44" i="101"/>
  <c r="O44" i="101"/>
  <c r="N44" i="101"/>
  <c r="M44" i="101"/>
  <c r="L44" i="101"/>
  <c r="K44" i="101"/>
  <c r="I44" i="101"/>
  <c r="H44" i="101"/>
  <c r="G44" i="101"/>
  <c r="F43" i="101"/>
  <c r="AD43" i="101" s="1"/>
  <c r="P42" i="101"/>
  <c r="O42" i="101"/>
  <c r="N42" i="101"/>
  <c r="M42" i="101"/>
  <c r="L42" i="101"/>
  <c r="K42" i="101"/>
  <c r="J42" i="101"/>
  <c r="I42" i="101"/>
  <c r="H42" i="101"/>
  <c r="G42" i="101"/>
  <c r="F41" i="101"/>
  <c r="AD41" i="101" s="1"/>
  <c r="Q40" i="101"/>
  <c r="P40" i="101"/>
  <c r="O40" i="101"/>
  <c r="K40" i="101"/>
  <c r="G40" i="101"/>
  <c r="F39" i="101"/>
  <c r="I40" i="101" s="1"/>
  <c r="Q38" i="101"/>
  <c r="P38" i="101"/>
  <c r="O38" i="101"/>
  <c r="N38" i="101"/>
  <c r="M38" i="101"/>
  <c r="L38" i="101"/>
  <c r="K38" i="101"/>
  <c r="J38" i="101"/>
  <c r="I38" i="101"/>
  <c r="H38" i="101"/>
  <c r="G38" i="101"/>
  <c r="F38" i="101" s="1"/>
  <c r="AD37" i="101"/>
  <c r="F37" i="101"/>
  <c r="P36" i="101"/>
  <c r="H36" i="101"/>
  <c r="G36" i="101"/>
  <c r="F35" i="101"/>
  <c r="J36" i="101" s="1"/>
  <c r="Q34" i="101"/>
  <c r="K34" i="101"/>
  <c r="G34" i="101"/>
  <c r="F33" i="101"/>
  <c r="M34" i="101" s="1"/>
  <c r="Q32" i="101"/>
  <c r="P32" i="101"/>
  <c r="O32" i="101"/>
  <c r="N32" i="101"/>
  <c r="M32" i="101"/>
  <c r="L32" i="101"/>
  <c r="K32" i="101"/>
  <c r="J32" i="101"/>
  <c r="I32" i="101"/>
  <c r="H32" i="101"/>
  <c r="G32" i="101"/>
  <c r="F32" i="101" s="1"/>
  <c r="AD31" i="101"/>
  <c r="F31" i="101"/>
  <c r="P30" i="101"/>
  <c r="N30" i="101"/>
  <c r="M30" i="101"/>
  <c r="K30" i="101"/>
  <c r="J30" i="101"/>
  <c r="G30" i="101"/>
  <c r="AD29" i="101"/>
  <c r="F29" i="101"/>
  <c r="L30" i="101" s="1"/>
  <c r="Q28" i="101"/>
  <c r="P28" i="101"/>
  <c r="O28" i="101"/>
  <c r="M28" i="101"/>
  <c r="L28" i="101"/>
  <c r="K28" i="101"/>
  <c r="I28" i="101"/>
  <c r="H28" i="101"/>
  <c r="G28" i="101"/>
  <c r="F27" i="101"/>
  <c r="N28" i="101" s="1"/>
  <c r="O26" i="101"/>
  <c r="N26" i="101"/>
  <c r="M26" i="101"/>
  <c r="L26" i="101"/>
  <c r="K26" i="101"/>
  <c r="J26" i="101"/>
  <c r="I26" i="101"/>
  <c r="H26" i="101"/>
  <c r="G26" i="101"/>
  <c r="F25" i="101"/>
  <c r="P26" i="101" s="1"/>
  <c r="Q24" i="101"/>
  <c r="K24" i="101"/>
  <c r="J24" i="101"/>
  <c r="F23" i="101"/>
  <c r="O24" i="101" s="1"/>
  <c r="P22" i="101"/>
  <c r="O22" i="101"/>
  <c r="M22" i="101"/>
  <c r="K22" i="101"/>
  <c r="I22" i="101"/>
  <c r="G22" i="101"/>
  <c r="AD21" i="101"/>
  <c r="F21" i="101"/>
  <c r="N22" i="101" s="1"/>
  <c r="M20" i="101"/>
  <c r="Q19" i="101"/>
  <c r="P19" i="101"/>
  <c r="P119" i="101" s="1"/>
  <c r="O19" i="101"/>
  <c r="O119" i="101" s="1"/>
  <c r="N19" i="101"/>
  <c r="M19" i="101"/>
  <c r="M119" i="101" s="1"/>
  <c r="L19" i="101"/>
  <c r="K19" i="101"/>
  <c r="K119" i="101" s="1"/>
  <c r="J19" i="101"/>
  <c r="J119" i="101" s="1"/>
  <c r="I19" i="101"/>
  <c r="I119" i="101" s="1"/>
  <c r="H19" i="101"/>
  <c r="G19" i="101"/>
  <c r="G112" i="101" s="1"/>
  <c r="G118" i="101" s="1"/>
  <c r="Q18" i="101"/>
  <c r="P18" i="101"/>
  <c r="N18" i="101"/>
  <c r="K18" i="101"/>
  <c r="J18" i="101"/>
  <c r="AD17" i="101"/>
  <c r="F17" i="101"/>
  <c r="H18" i="101" s="1"/>
  <c r="P16" i="101"/>
  <c r="L16" i="101"/>
  <c r="J16" i="101"/>
  <c r="G16" i="101"/>
  <c r="F15" i="101"/>
  <c r="H16" i="101" s="1"/>
  <c r="P14" i="101"/>
  <c r="O14" i="101"/>
  <c r="L14" i="101"/>
  <c r="J14" i="101"/>
  <c r="H14" i="101"/>
  <c r="F13" i="101"/>
  <c r="I14" i="101" s="1"/>
  <c r="H12" i="101"/>
  <c r="F11" i="101"/>
  <c r="K12" i="101" s="1"/>
  <c r="F9" i="101"/>
  <c r="J10" i="101" s="1"/>
  <c r="Q7" i="101"/>
  <c r="P7" i="101"/>
  <c r="P116" i="101" s="1"/>
  <c r="O7" i="101"/>
  <c r="O116" i="101" s="1"/>
  <c r="N7" i="101"/>
  <c r="N116" i="101" s="1"/>
  <c r="M7" i="101"/>
  <c r="L7" i="101"/>
  <c r="L116" i="101" s="1"/>
  <c r="K7" i="101"/>
  <c r="K116" i="101" s="1"/>
  <c r="J7" i="101"/>
  <c r="J116" i="101" s="1"/>
  <c r="I7" i="101"/>
  <c r="I116" i="101" s="1"/>
  <c r="H7" i="101"/>
  <c r="H116" i="101" s="1"/>
  <c r="G7" i="101"/>
  <c r="M114" i="100"/>
  <c r="L114" i="100"/>
  <c r="M113" i="100"/>
  <c r="L113" i="100"/>
  <c r="M111" i="100"/>
  <c r="M117" i="100" s="1"/>
  <c r="L111" i="100"/>
  <c r="L117" i="100" s="1"/>
  <c r="M98" i="100"/>
  <c r="L90" i="100"/>
  <c r="M86" i="100"/>
  <c r="M72" i="100"/>
  <c r="L72" i="100"/>
  <c r="M69" i="100"/>
  <c r="L69" i="100"/>
  <c r="L68" i="100"/>
  <c r="L58" i="100"/>
  <c r="L52" i="100"/>
  <c r="L50" i="100"/>
  <c r="M44" i="100"/>
  <c r="L44" i="100"/>
  <c r="M42" i="100"/>
  <c r="L42" i="100"/>
  <c r="M38" i="100"/>
  <c r="L38" i="100"/>
  <c r="L34" i="100"/>
  <c r="L32" i="100"/>
  <c r="M28" i="100"/>
  <c r="L28" i="100"/>
  <c r="L26" i="100"/>
  <c r="M19" i="100"/>
  <c r="L19" i="100"/>
  <c r="M7" i="100"/>
  <c r="L7" i="100"/>
  <c r="T120" i="100"/>
  <c r="S120" i="100"/>
  <c r="T119" i="100"/>
  <c r="S119" i="100"/>
  <c r="T118" i="100"/>
  <c r="S118" i="100"/>
  <c r="T117" i="100"/>
  <c r="S117" i="100"/>
  <c r="T116" i="100"/>
  <c r="S116" i="100"/>
  <c r="T114" i="100"/>
  <c r="S114" i="100"/>
  <c r="Q114" i="100"/>
  <c r="P114" i="100"/>
  <c r="O114" i="100"/>
  <c r="N114" i="100"/>
  <c r="K114" i="100"/>
  <c r="J114" i="100"/>
  <c r="I114" i="100"/>
  <c r="H114" i="100"/>
  <c r="G114" i="100"/>
  <c r="T113" i="100"/>
  <c r="S113" i="100"/>
  <c r="Q113" i="100"/>
  <c r="P113" i="100"/>
  <c r="O113" i="100"/>
  <c r="N113" i="100"/>
  <c r="K113" i="100"/>
  <c r="J113" i="100"/>
  <c r="I113" i="100"/>
  <c r="H113" i="100"/>
  <c r="G113" i="100"/>
  <c r="T112" i="100"/>
  <c r="S112" i="100"/>
  <c r="T111" i="100"/>
  <c r="S111" i="100"/>
  <c r="Q111" i="100"/>
  <c r="Q117" i="100" s="1"/>
  <c r="P111" i="100"/>
  <c r="P117" i="100" s="1"/>
  <c r="O111" i="100"/>
  <c r="O117" i="100" s="1"/>
  <c r="N111" i="100"/>
  <c r="N117" i="100" s="1"/>
  <c r="K111" i="100"/>
  <c r="K117" i="100" s="1"/>
  <c r="J111" i="100"/>
  <c r="J117" i="100" s="1"/>
  <c r="I111" i="100"/>
  <c r="I117" i="100" s="1"/>
  <c r="H111" i="100"/>
  <c r="H117" i="100" s="1"/>
  <c r="G111" i="100"/>
  <c r="G117" i="100" s="1"/>
  <c r="F99" i="100"/>
  <c r="J100" i="100" s="1"/>
  <c r="P98" i="100"/>
  <c r="O98" i="100"/>
  <c r="N98" i="100"/>
  <c r="H98" i="100"/>
  <c r="G98" i="100"/>
  <c r="F97" i="100"/>
  <c r="Q98" i="100" s="1"/>
  <c r="F95" i="100"/>
  <c r="J96" i="100" s="1"/>
  <c r="O94" i="100"/>
  <c r="G94" i="100"/>
  <c r="F93" i="100"/>
  <c r="M94" i="100" s="1"/>
  <c r="F91" i="100"/>
  <c r="J92" i="100" s="1"/>
  <c r="I90" i="100"/>
  <c r="F89" i="100"/>
  <c r="J90" i="100" s="1"/>
  <c r="P88" i="100"/>
  <c r="J88" i="100"/>
  <c r="H88" i="100"/>
  <c r="F87" i="100"/>
  <c r="M88" i="100" s="1"/>
  <c r="O86" i="100"/>
  <c r="J86" i="100"/>
  <c r="I86" i="100"/>
  <c r="G86" i="100"/>
  <c r="F85" i="100"/>
  <c r="N86" i="100" s="1"/>
  <c r="N84" i="100"/>
  <c r="F83" i="100"/>
  <c r="J84" i="100" s="1"/>
  <c r="I82" i="100"/>
  <c r="F81" i="100"/>
  <c r="J82" i="100" s="1"/>
  <c r="P80" i="100"/>
  <c r="G80" i="100"/>
  <c r="F79" i="100"/>
  <c r="J80" i="100" s="1"/>
  <c r="F77" i="100"/>
  <c r="J78" i="100" s="1"/>
  <c r="P76" i="100"/>
  <c r="O76" i="100"/>
  <c r="N76" i="100"/>
  <c r="H76" i="100"/>
  <c r="G76" i="100"/>
  <c r="F75" i="100"/>
  <c r="M76" i="100" s="1"/>
  <c r="Q74" i="100"/>
  <c r="H74" i="100"/>
  <c r="F73" i="100"/>
  <c r="J74" i="100" s="1"/>
  <c r="Q72" i="100"/>
  <c r="O72" i="100"/>
  <c r="K72" i="100"/>
  <c r="I72" i="100"/>
  <c r="G72" i="100"/>
  <c r="F71" i="100"/>
  <c r="N72" i="100" s="1"/>
  <c r="Q69" i="100"/>
  <c r="P69" i="100"/>
  <c r="O69" i="100"/>
  <c r="O120" i="100" s="1"/>
  <c r="N69" i="100"/>
  <c r="N120" i="100" s="1"/>
  <c r="K69" i="100"/>
  <c r="J69" i="100"/>
  <c r="J120" i="100" s="1"/>
  <c r="I69" i="100"/>
  <c r="H69" i="100"/>
  <c r="H120" i="100" s="1"/>
  <c r="G69" i="100"/>
  <c r="G120" i="100" s="1"/>
  <c r="K68" i="100"/>
  <c r="G68" i="100"/>
  <c r="F67" i="100"/>
  <c r="Q68" i="100" s="1"/>
  <c r="Q66" i="100"/>
  <c r="G66" i="100"/>
  <c r="F65" i="100"/>
  <c r="I66" i="100" s="1"/>
  <c r="Q64" i="100"/>
  <c r="J64" i="100"/>
  <c r="G64" i="100"/>
  <c r="F63" i="100"/>
  <c r="I64" i="100" s="1"/>
  <c r="K62" i="100"/>
  <c r="F61" i="100"/>
  <c r="Q62" i="100" s="1"/>
  <c r="F59" i="100"/>
  <c r="I60" i="100" s="1"/>
  <c r="K58" i="100"/>
  <c r="G58" i="100"/>
  <c r="F57" i="100"/>
  <c r="Q58" i="100" s="1"/>
  <c r="F55" i="100"/>
  <c r="Q56" i="100" s="1"/>
  <c r="P54" i="100"/>
  <c r="G54" i="100"/>
  <c r="F53" i="100"/>
  <c r="Q54" i="100" s="1"/>
  <c r="F51" i="100"/>
  <c r="Q52" i="100" s="1"/>
  <c r="Q50" i="100"/>
  <c r="K50" i="100"/>
  <c r="G50" i="100"/>
  <c r="F49" i="100"/>
  <c r="I50" i="100" s="1"/>
  <c r="K48" i="100"/>
  <c r="F47" i="100"/>
  <c r="Q48" i="100" s="1"/>
  <c r="P46" i="100"/>
  <c r="K46" i="100"/>
  <c r="J46" i="100"/>
  <c r="G46" i="100"/>
  <c r="F45" i="100"/>
  <c r="Q46" i="100" s="1"/>
  <c r="P44" i="100"/>
  <c r="O44" i="100"/>
  <c r="N44" i="100"/>
  <c r="K44" i="100"/>
  <c r="J44" i="100"/>
  <c r="I44" i="100"/>
  <c r="H44" i="100"/>
  <c r="G44" i="100"/>
  <c r="F43" i="100"/>
  <c r="Q44" i="100" s="1"/>
  <c r="Q42" i="100"/>
  <c r="P42" i="100"/>
  <c r="O42" i="100"/>
  <c r="N42" i="100"/>
  <c r="K42" i="100"/>
  <c r="J42" i="100"/>
  <c r="H42" i="100"/>
  <c r="G42" i="100"/>
  <c r="F41" i="100"/>
  <c r="I42" i="100" s="1"/>
  <c r="Q40" i="100"/>
  <c r="K40" i="100"/>
  <c r="F39" i="100"/>
  <c r="I40" i="100" s="1"/>
  <c r="P38" i="100"/>
  <c r="O38" i="100"/>
  <c r="K38" i="100"/>
  <c r="J38" i="100"/>
  <c r="H38" i="100"/>
  <c r="G38" i="100"/>
  <c r="F37" i="100"/>
  <c r="I38" i="100" s="1"/>
  <c r="P36" i="100"/>
  <c r="J36" i="100"/>
  <c r="H36" i="100"/>
  <c r="G36" i="100"/>
  <c r="F35" i="100"/>
  <c r="Q36" i="100" s="1"/>
  <c r="Q34" i="100"/>
  <c r="G34" i="100"/>
  <c r="F33" i="100"/>
  <c r="I34" i="100" s="1"/>
  <c r="P32" i="100"/>
  <c r="N32" i="100"/>
  <c r="J32" i="100"/>
  <c r="H32" i="100"/>
  <c r="G32" i="100"/>
  <c r="F31" i="100"/>
  <c r="I32" i="100" s="1"/>
  <c r="K30" i="100"/>
  <c r="J30" i="100"/>
  <c r="G30" i="100"/>
  <c r="F29" i="100"/>
  <c r="I30" i="100" s="1"/>
  <c r="P28" i="100"/>
  <c r="O28" i="100"/>
  <c r="K28" i="100"/>
  <c r="H28" i="100"/>
  <c r="F27" i="100"/>
  <c r="I28" i="100" s="1"/>
  <c r="F25" i="100"/>
  <c r="Q26" i="100" s="1"/>
  <c r="K24" i="100"/>
  <c r="F23" i="100"/>
  <c r="I24" i="100" s="1"/>
  <c r="F21" i="100"/>
  <c r="M22" i="100" s="1"/>
  <c r="Q19" i="100"/>
  <c r="P19" i="100"/>
  <c r="O19" i="100"/>
  <c r="O119" i="100" s="1"/>
  <c r="N19" i="100"/>
  <c r="K19" i="100"/>
  <c r="K119" i="100" s="1"/>
  <c r="J19" i="100"/>
  <c r="I19" i="100"/>
  <c r="H19" i="100"/>
  <c r="G19" i="100"/>
  <c r="G119" i="100" s="1"/>
  <c r="K18" i="100"/>
  <c r="F17" i="100"/>
  <c r="J18" i="100" s="1"/>
  <c r="Q16" i="100"/>
  <c r="P16" i="100"/>
  <c r="O16" i="100"/>
  <c r="K16" i="100"/>
  <c r="H16" i="100"/>
  <c r="G16" i="100"/>
  <c r="AD15" i="100"/>
  <c r="F15" i="100"/>
  <c r="J16" i="100" s="1"/>
  <c r="Q14" i="100"/>
  <c r="P14" i="100"/>
  <c r="O14" i="100"/>
  <c r="K14" i="100"/>
  <c r="H14" i="100"/>
  <c r="G14" i="100"/>
  <c r="AD13" i="100"/>
  <c r="F13" i="100"/>
  <c r="J14" i="100" s="1"/>
  <c r="Q12" i="100"/>
  <c r="K12" i="100"/>
  <c r="H12" i="100"/>
  <c r="F11" i="100"/>
  <c r="J12" i="100" s="1"/>
  <c r="Q10" i="100"/>
  <c r="O10" i="100"/>
  <c r="K10" i="100"/>
  <c r="I10" i="100"/>
  <c r="G10" i="100"/>
  <c r="F9" i="100"/>
  <c r="M10" i="100" s="1"/>
  <c r="Q7" i="100"/>
  <c r="Q116" i="100" s="1"/>
  <c r="P7" i="100"/>
  <c r="P116" i="100" s="1"/>
  <c r="O7" i="100"/>
  <c r="O116" i="100" s="1"/>
  <c r="N7" i="100"/>
  <c r="K7" i="100"/>
  <c r="K116" i="100" s="1"/>
  <c r="J7" i="100"/>
  <c r="J116" i="100" s="1"/>
  <c r="I7" i="100"/>
  <c r="I116" i="100" s="1"/>
  <c r="H7" i="100"/>
  <c r="H116" i="100" s="1"/>
  <c r="G7" i="100"/>
  <c r="G116" i="100" s="1"/>
  <c r="R120" i="99"/>
  <c r="Q120" i="99"/>
  <c r="R119" i="99"/>
  <c r="Q119" i="99"/>
  <c r="R118" i="99"/>
  <c r="Q118" i="99"/>
  <c r="R117" i="99"/>
  <c r="Q117" i="99"/>
  <c r="R116" i="99"/>
  <c r="Q116" i="99"/>
  <c r="R114" i="99"/>
  <c r="Q114" i="99"/>
  <c r="O114" i="99"/>
  <c r="N114" i="99"/>
  <c r="M114" i="99"/>
  <c r="L114" i="99"/>
  <c r="K114" i="99"/>
  <c r="J114" i="99"/>
  <c r="I114" i="99"/>
  <c r="H114" i="99"/>
  <c r="G114" i="99"/>
  <c r="R113" i="99"/>
  <c r="Q113" i="99"/>
  <c r="O113" i="99"/>
  <c r="N113" i="99"/>
  <c r="M113" i="99"/>
  <c r="L113" i="99"/>
  <c r="K113" i="99"/>
  <c r="J113" i="99"/>
  <c r="I113" i="99"/>
  <c r="H113" i="99"/>
  <c r="G113" i="99"/>
  <c r="R112" i="99"/>
  <c r="Q112" i="99"/>
  <c r="R111" i="99"/>
  <c r="Q111" i="99"/>
  <c r="O111" i="99"/>
  <c r="O117" i="99" s="1"/>
  <c r="N111" i="99"/>
  <c r="N117" i="99" s="1"/>
  <c r="M111" i="99"/>
  <c r="M117" i="99" s="1"/>
  <c r="L111" i="99"/>
  <c r="L117" i="99" s="1"/>
  <c r="K111" i="99"/>
  <c r="K117" i="99" s="1"/>
  <c r="J111" i="99"/>
  <c r="J117" i="99" s="1"/>
  <c r="I111" i="99"/>
  <c r="I117" i="99" s="1"/>
  <c r="H111" i="99"/>
  <c r="H117" i="99" s="1"/>
  <c r="G111" i="99"/>
  <c r="G117" i="99" s="1"/>
  <c r="M100" i="99"/>
  <c r="L100" i="99"/>
  <c r="G100" i="99"/>
  <c r="F99" i="99"/>
  <c r="I100" i="99" s="1"/>
  <c r="K98" i="99"/>
  <c r="J98" i="99"/>
  <c r="G98" i="99"/>
  <c r="F97" i="99"/>
  <c r="I98" i="99" s="1"/>
  <c r="L96" i="99"/>
  <c r="I96" i="99"/>
  <c r="G96" i="99"/>
  <c r="F95" i="99"/>
  <c r="J96" i="99" s="1"/>
  <c r="M94" i="99"/>
  <c r="L94" i="99"/>
  <c r="I94" i="99"/>
  <c r="G94" i="99"/>
  <c r="AB93" i="99"/>
  <c r="F93" i="99"/>
  <c r="O94" i="99" s="1"/>
  <c r="G92" i="99"/>
  <c r="F91" i="99"/>
  <c r="I92" i="99" s="1"/>
  <c r="L90" i="99"/>
  <c r="G90" i="99"/>
  <c r="F89" i="99"/>
  <c r="J90" i="99" s="1"/>
  <c r="O88" i="99"/>
  <c r="M88" i="99"/>
  <c r="L88" i="99"/>
  <c r="G88" i="99"/>
  <c r="AB87" i="99"/>
  <c r="F87" i="99"/>
  <c r="J88" i="99" s="1"/>
  <c r="O86" i="99"/>
  <c r="M86" i="99"/>
  <c r="K86" i="99"/>
  <c r="J86" i="99"/>
  <c r="G86" i="99"/>
  <c r="F85" i="99"/>
  <c r="I86" i="99" s="1"/>
  <c r="O84" i="99"/>
  <c r="L84" i="99"/>
  <c r="K84" i="99"/>
  <c r="G84" i="99"/>
  <c r="AB83" i="99"/>
  <c r="F83" i="99"/>
  <c r="J84" i="99" s="1"/>
  <c r="G82" i="99"/>
  <c r="F81" i="99"/>
  <c r="M82" i="99" s="1"/>
  <c r="O80" i="99"/>
  <c r="J80" i="99"/>
  <c r="G80" i="99"/>
  <c r="F79" i="99"/>
  <c r="I80" i="99" s="1"/>
  <c r="O78" i="99"/>
  <c r="L78" i="99"/>
  <c r="G78" i="99"/>
  <c r="F77" i="99"/>
  <c r="J78" i="99" s="1"/>
  <c r="M76" i="99"/>
  <c r="L76" i="99"/>
  <c r="G76" i="99"/>
  <c r="F75" i="99"/>
  <c r="J76" i="99" s="1"/>
  <c r="G74" i="99"/>
  <c r="F73" i="99"/>
  <c r="I74" i="99" s="1"/>
  <c r="M72" i="99"/>
  <c r="L72" i="99"/>
  <c r="K72" i="99"/>
  <c r="G72" i="99"/>
  <c r="F71" i="99"/>
  <c r="I72" i="99" s="1"/>
  <c r="O69" i="99"/>
  <c r="O120" i="99" s="1"/>
  <c r="N69" i="99"/>
  <c r="M69" i="99"/>
  <c r="M120" i="99" s="1"/>
  <c r="L69" i="99"/>
  <c r="K69" i="99"/>
  <c r="J69" i="99"/>
  <c r="I69" i="99"/>
  <c r="H69" i="99"/>
  <c r="G69" i="99"/>
  <c r="G120" i="99" s="1"/>
  <c r="N68" i="99"/>
  <c r="L68" i="99"/>
  <c r="K68" i="99"/>
  <c r="H68" i="99"/>
  <c r="G68" i="99"/>
  <c r="F67" i="99"/>
  <c r="AB67" i="99" s="1"/>
  <c r="N66" i="99"/>
  <c r="M66" i="99"/>
  <c r="J66" i="99"/>
  <c r="H66" i="99"/>
  <c r="G66" i="99"/>
  <c r="F65" i="99"/>
  <c r="I66" i="99" s="1"/>
  <c r="J64" i="99"/>
  <c r="H64" i="99"/>
  <c r="G64" i="99"/>
  <c r="F63" i="99"/>
  <c r="I64" i="99" s="1"/>
  <c r="M62" i="99"/>
  <c r="K62" i="99"/>
  <c r="I62" i="99"/>
  <c r="G62" i="99"/>
  <c r="F61" i="99"/>
  <c r="AB61" i="99" s="1"/>
  <c r="F59" i="99"/>
  <c r="O60" i="99" s="1"/>
  <c r="N58" i="99"/>
  <c r="M58" i="99"/>
  <c r="L58" i="99"/>
  <c r="K58" i="99"/>
  <c r="J58" i="99"/>
  <c r="H58" i="99"/>
  <c r="G58" i="99"/>
  <c r="F57" i="99"/>
  <c r="AB57" i="99" s="1"/>
  <c r="H56" i="99"/>
  <c r="F55" i="99"/>
  <c r="I56" i="99" s="1"/>
  <c r="O54" i="99"/>
  <c r="N54" i="99"/>
  <c r="M54" i="99"/>
  <c r="J54" i="99"/>
  <c r="I54" i="99"/>
  <c r="G54" i="99"/>
  <c r="F53" i="99"/>
  <c r="H54" i="99" s="1"/>
  <c r="N52" i="99"/>
  <c r="M52" i="99"/>
  <c r="J52" i="99"/>
  <c r="H52" i="99"/>
  <c r="G52" i="99"/>
  <c r="F51" i="99"/>
  <c r="I52" i="99" s="1"/>
  <c r="K50" i="99"/>
  <c r="I50" i="99"/>
  <c r="G50" i="99"/>
  <c r="F49" i="99"/>
  <c r="AB49" i="99" s="1"/>
  <c r="N48" i="99"/>
  <c r="K48" i="99"/>
  <c r="J48" i="99"/>
  <c r="H48" i="99"/>
  <c r="F47" i="99"/>
  <c r="AB47" i="99" s="1"/>
  <c r="N46" i="99"/>
  <c r="M46" i="99"/>
  <c r="K46" i="99"/>
  <c r="G46" i="99"/>
  <c r="F45" i="99"/>
  <c r="AB45" i="99" s="1"/>
  <c r="N44" i="99"/>
  <c r="M44" i="99"/>
  <c r="L44" i="99"/>
  <c r="K44" i="99"/>
  <c r="J44" i="99"/>
  <c r="I44" i="99"/>
  <c r="H44" i="99"/>
  <c r="G44" i="99"/>
  <c r="F43" i="99"/>
  <c r="AB43" i="99" s="1"/>
  <c r="N42" i="99"/>
  <c r="M42" i="99"/>
  <c r="L42" i="99"/>
  <c r="K42" i="99"/>
  <c r="J42" i="99"/>
  <c r="H42" i="99"/>
  <c r="G42" i="99"/>
  <c r="F41" i="99"/>
  <c r="AB41" i="99" s="1"/>
  <c r="N40" i="99"/>
  <c r="M40" i="99"/>
  <c r="L40" i="99"/>
  <c r="K40" i="99"/>
  <c r="J40" i="99"/>
  <c r="H40" i="99"/>
  <c r="G40" i="99"/>
  <c r="F39" i="99"/>
  <c r="AB39" i="99" s="1"/>
  <c r="N38" i="99"/>
  <c r="M38" i="99"/>
  <c r="K38" i="99"/>
  <c r="J38" i="99"/>
  <c r="I38" i="99"/>
  <c r="H38" i="99"/>
  <c r="G38" i="99"/>
  <c r="F37" i="99"/>
  <c r="AB37" i="99" s="1"/>
  <c r="N36" i="99"/>
  <c r="J36" i="99"/>
  <c r="I36" i="99"/>
  <c r="H36" i="99"/>
  <c r="G36" i="99"/>
  <c r="F35" i="99"/>
  <c r="O36" i="99" s="1"/>
  <c r="O34" i="99"/>
  <c r="G34" i="99"/>
  <c r="F33" i="99"/>
  <c r="H34" i="99" s="1"/>
  <c r="N32" i="99"/>
  <c r="L32" i="99"/>
  <c r="J32" i="99"/>
  <c r="H32" i="99"/>
  <c r="G32" i="99"/>
  <c r="F31" i="99"/>
  <c r="I32" i="99" s="1"/>
  <c r="N30" i="99"/>
  <c r="K30" i="99"/>
  <c r="H30" i="99"/>
  <c r="G30" i="99"/>
  <c r="F29" i="99"/>
  <c r="AB29" i="99" s="1"/>
  <c r="N28" i="99"/>
  <c r="M28" i="99"/>
  <c r="K28" i="99"/>
  <c r="J28" i="99"/>
  <c r="H28" i="99"/>
  <c r="G28" i="99"/>
  <c r="F27" i="99"/>
  <c r="AB27" i="99" s="1"/>
  <c r="J26" i="99"/>
  <c r="F25" i="99"/>
  <c r="M26" i="99" s="1"/>
  <c r="N24" i="99"/>
  <c r="M24" i="99"/>
  <c r="L24" i="99"/>
  <c r="K24" i="99"/>
  <c r="J24" i="99"/>
  <c r="H24" i="99"/>
  <c r="G24" i="99"/>
  <c r="F23" i="99"/>
  <c r="AB23" i="99" s="1"/>
  <c r="J22" i="99"/>
  <c r="F21" i="99"/>
  <c r="I22" i="99" s="1"/>
  <c r="O19" i="99"/>
  <c r="N19" i="99"/>
  <c r="M19" i="99"/>
  <c r="M119" i="99" s="1"/>
  <c r="L19" i="99"/>
  <c r="K19" i="99"/>
  <c r="J19" i="99"/>
  <c r="I19" i="99"/>
  <c r="H19" i="99"/>
  <c r="H112" i="99" s="1"/>
  <c r="H118" i="99" s="1"/>
  <c r="G19" i="99"/>
  <c r="G112" i="99" s="1"/>
  <c r="G118" i="99" s="1"/>
  <c r="J18" i="99"/>
  <c r="I18" i="99"/>
  <c r="F17" i="99"/>
  <c r="O18" i="99" s="1"/>
  <c r="K16" i="99"/>
  <c r="F15" i="99"/>
  <c r="M14" i="99"/>
  <c r="I14" i="99"/>
  <c r="G14" i="99"/>
  <c r="F13" i="99"/>
  <c r="N14" i="99" s="1"/>
  <c r="O12" i="99"/>
  <c r="N12" i="99"/>
  <c r="M12" i="99"/>
  <c r="L12" i="99"/>
  <c r="K12" i="99"/>
  <c r="H12" i="99"/>
  <c r="G12" i="99"/>
  <c r="F11" i="99"/>
  <c r="J12" i="99" s="1"/>
  <c r="N10" i="99"/>
  <c r="M10" i="99"/>
  <c r="L10" i="99"/>
  <c r="G10" i="99"/>
  <c r="F9" i="99"/>
  <c r="J10" i="99" s="1"/>
  <c r="O7" i="99"/>
  <c r="O116" i="99" s="1"/>
  <c r="N7" i="99"/>
  <c r="N116" i="99" s="1"/>
  <c r="M7" i="99"/>
  <c r="M116" i="99" s="1"/>
  <c r="L7" i="99"/>
  <c r="L116" i="99" s="1"/>
  <c r="K7" i="99"/>
  <c r="K116" i="99" s="1"/>
  <c r="J7" i="99"/>
  <c r="J116" i="99" s="1"/>
  <c r="I7" i="99"/>
  <c r="I116" i="99" s="1"/>
  <c r="H7" i="99"/>
  <c r="H116" i="99" s="1"/>
  <c r="G7" i="99"/>
  <c r="G116" i="99" s="1"/>
  <c r="R120" i="98"/>
  <c r="Q120" i="98"/>
  <c r="R119" i="98"/>
  <c r="Q119" i="98"/>
  <c r="R118" i="98"/>
  <c r="Q118" i="98"/>
  <c r="R117" i="98"/>
  <c r="Q117" i="98"/>
  <c r="R116" i="98"/>
  <c r="Q116" i="98"/>
  <c r="R114" i="98"/>
  <c r="Q114" i="98"/>
  <c r="O114" i="98"/>
  <c r="N114" i="98"/>
  <c r="M114" i="98"/>
  <c r="L114" i="98"/>
  <c r="K114" i="98"/>
  <c r="J114" i="98"/>
  <c r="I114" i="98"/>
  <c r="H114" i="98"/>
  <c r="G114" i="98"/>
  <c r="R113" i="98"/>
  <c r="Q113" i="98"/>
  <c r="O113" i="98"/>
  <c r="N113" i="98"/>
  <c r="M113" i="98"/>
  <c r="L113" i="98"/>
  <c r="K113" i="98"/>
  <c r="J113" i="98"/>
  <c r="I113" i="98"/>
  <c r="H113" i="98"/>
  <c r="G113" i="98"/>
  <c r="R112" i="98"/>
  <c r="Q112" i="98"/>
  <c r="R111" i="98"/>
  <c r="Q111" i="98"/>
  <c r="O111" i="98"/>
  <c r="O117" i="98" s="1"/>
  <c r="N111" i="98"/>
  <c r="N117" i="98" s="1"/>
  <c r="M111" i="98"/>
  <c r="M117" i="98" s="1"/>
  <c r="L111" i="98"/>
  <c r="L117" i="98" s="1"/>
  <c r="K111" i="98"/>
  <c r="K117" i="98" s="1"/>
  <c r="J111" i="98"/>
  <c r="J117" i="98" s="1"/>
  <c r="I111" i="98"/>
  <c r="I117" i="98" s="1"/>
  <c r="H111" i="98"/>
  <c r="H117" i="98" s="1"/>
  <c r="G111" i="98"/>
  <c r="G117" i="98" s="1"/>
  <c r="M100" i="98"/>
  <c r="G100" i="98"/>
  <c r="F99" i="98"/>
  <c r="L100" i="98" s="1"/>
  <c r="M98" i="98"/>
  <c r="K98" i="98"/>
  <c r="J98" i="98"/>
  <c r="G98" i="98"/>
  <c r="F97" i="98"/>
  <c r="L98" i="98" s="1"/>
  <c r="M96" i="98"/>
  <c r="G96" i="98"/>
  <c r="F95" i="98"/>
  <c r="L96" i="98" s="1"/>
  <c r="M94" i="98"/>
  <c r="G94" i="98"/>
  <c r="F93" i="98"/>
  <c r="L94" i="98" s="1"/>
  <c r="M92" i="98"/>
  <c r="G92" i="98"/>
  <c r="F91" i="98"/>
  <c r="L92" i="98" s="1"/>
  <c r="M90" i="98"/>
  <c r="K90" i="98"/>
  <c r="G90" i="98"/>
  <c r="F89" i="98"/>
  <c r="L90" i="98" s="1"/>
  <c r="M88" i="98"/>
  <c r="K88" i="98"/>
  <c r="G88" i="98"/>
  <c r="F87" i="98"/>
  <c r="L88" i="98" s="1"/>
  <c r="M86" i="98"/>
  <c r="K86" i="98"/>
  <c r="J86" i="98"/>
  <c r="G86" i="98"/>
  <c r="F85" i="98"/>
  <c r="L86" i="98" s="1"/>
  <c r="M84" i="98"/>
  <c r="K84" i="98"/>
  <c r="G84" i="98"/>
  <c r="F83" i="98"/>
  <c r="L84" i="98" s="1"/>
  <c r="K82" i="98"/>
  <c r="G82" i="98"/>
  <c r="F81" i="98"/>
  <c r="L82" i="98" s="1"/>
  <c r="M80" i="98"/>
  <c r="K80" i="98"/>
  <c r="G80" i="98"/>
  <c r="F79" i="98"/>
  <c r="L80" i="98" s="1"/>
  <c r="M78" i="98"/>
  <c r="K78" i="98"/>
  <c r="G78" i="98"/>
  <c r="F77" i="98"/>
  <c r="L78" i="98" s="1"/>
  <c r="M76" i="98"/>
  <c r="K76" i="98"/>
  <c r="G76" i="98"/>
  <c r="F75" i="98"/>
  <c r="L76" i="98" s="1"/>
  <c r="M74" i="98"/>
  <c r="K74" i="98"/>
  <c r="G74" i="98"/>
  <c r="AB73" i="98"/>
  <c r="F73" i="98"/>
  <c r="L74" i="98" s="1"/>
  <c r="M72" i="98"/>
  <c r="K72" i="98"/>
  <c r="G72" i="98"/>
  <c r="F71" i="98"/>
  <c r="L72" i="98" s="1"/>
  <c r="O69" i="98"/>
  <c r="O120" i="98" s="1"/>
  <c r="N69" i="98"/>
  <c r="N120" i="98" s="1"/>
  <c r="M69" i="98"/>
  <c r="L69" i="98"/>
  <c r="K69" i="98"/>
  <c r="K120" i="98" s="1"/>
  <c r="J69" i="98"/>
  <c r="I69" i="98"/>
  <c r="I120" i="98" s="1"/>
  <c r="H69" i="98"/>
  <c r="H120" i="98" s="1"/>
  <c r="G69" i="98"/>
  <c r="G120" i="98" s="1"/>
  <c r="K68" i="98"/>
  <c r="G68" i="98"/>
  <c r="F67" i="98"/>
  <c r="J68" i="98" s="1"/>
  <c r="G66" i="98"/>
  <c r="F65" i="98"/>
  <c r="O66" i="98" s="1"/>
  <c r="O64" i="98"/>
  <c r="G64" i="98"/>
  <c r="F63" i="98"/>
  <c r="J64" i="98" s="1"/>
  <c r="K62" i="98"/>
  <c r="J62" i="98"/>
  <c r="F61" i="98"/>
  <c r="J60" i="98"/>
  <c r="F59" i="98"/>
  <c r="O60" i="98" s="1"/>
  <c r="K58" i="98"/>
  <c r="J58" i="98"/>
  <c r="G58" i="98"/>
  <c r="F57" i="98"/>
  <c r="J56" i="98"/>
  <c r="F55" i="98"/>
  <c r="N54" i="98"/>
  <c r="J54" i="98"/>
  <c r="G54" i="98"/>
  <c r="F53" i="98"/>
  <c r="J52" i="98"/>
  <c r="F51" i="98"/>
  <c r="K50" i="98"/>
  <c r="G50" i="98"/>
  <c r="F49" i="98"/>
  <c r="O50" i="98" s="1"/>
  <c r="K48" i="98"/>
  <c r="J48" i="98"/>
  <c r="F47" i="98"/>
  <c r="N46" i="98"/>
  <c r="K46" i="98"/>
  <c r="G46" i="98"/>
  <c r="F45" i="98"/>
  <c r="J46" i="98" s="1"/>
  <c r="N44" i="98"/>
  <c r="M44" i="98"/>
  <c r="L44" i="98"/>
  <c r="K44" i="98"/>
  <c r="I44" i="98"/>
  <c r="H44" i="98"/>
  <c r="G44" i="98"/>
  <c r="F43" i="98"/>
  <c r="J44" i="98" s="1"/>
  <c r="N42" i="98"/>
  <c r="M42" i="98"/>
  <c r="L42" i="98"/>
  <c r="K42" i="98"/>
  <c r="J42" i="98"/>
  <c r="H42" i="98"/>
  <c r="G42" i="98"/>
  <c r="F41" i="98"/>
  <c r="O42" i="98" s="1"/>
  <c r="K40" i="98"/>
  <c r="F39" i="98"/>
  <c r="J40" i="98" s="1"/>
  <c r="N38" i="98"/>
  <c r="M38" i="98"/>
  <c r="K38" i="98"/>
  <c r="J38" i="98"/>
  <c r="H38" i="98"/>
  <c r="G38" i="98"/>
  <c r="F37" i="98"/>
  <c r="O38" i="98" s="1"/>
  <c r="N36" i="98"/>
  <c r="H36" i="98"/>
  <c r="G36" i="98"/>
  <c r="F35" i="98"/>
  <c r="J36" i="98" s="1"/>
  <c r="O34" i="98"/>
  <c r="J34" i="98"/>
  <c r="G34" i="98"/>
  <c r="F33" i="98"/>
  <c r="N32" i="98"/>
  <c r="L32" i="98"/>
  <c r="J32" i="98"/>
  <c r="H32" i="98"/>
  <c r="G32" i="98"/>
  <c r="F31" i="98"/>
  <c r="O32" i="98" s="1"/>
  <c r="K30" i="98"/>
  <c r="G30" i="98"/>
  <c r="F29" i="98"/>
  <c r="J30" i="98" s="1"/>
  <c r="N28" i="98"/>
  <c r="M28" i="98"/>
  <c r="K28" i="98"/>
  <c r="H28" i="98"/>
  <c r="F27" i="98"/>
  <c r="O28" i="98" s="1"/>
  <c r="F25" i="98"/>
  <c r="J26" i="98" s="1"/>
  <c r="O24" i="98"/>
  <c r="K24" i="98"/>
  <c r="J24" i="98"/>
  <c r="F23" i="98"/>
  <c r="F21" i="98"/>
  <c r="O19" i="98"/>
  <c r="N19" i="98"/>
  <c r="N112" i="98" s="1"/>
  <c r="N118" i="98" s="1"/>
  <c r="M19" i="98"/>
  <c r="M119" i="98" s="1"/>
  <c r="L19" i="98"/>
  <c r="L119" i="98" s="1"/>
  <c r="K19" i="98"/>
  <c r="J19" i="98"/>
  <c r="J119" i="98" s="1"/>
  <c r="I19" i="98"/>
  <c r="H19" i="98"/>
  <c r="H112" i="98" s="1"/>
  <c r="H118" i="98" s="1"/>
  <c r="G19" i="98"/>
  <c r="N18" i="98"/>
  <c r="I18" i="98"/>
  <c r="H18" i="98"/>
  <c r="G18" i="98"/>
  <c r="F17" i="98"/>
  <c r="J18" i="98" s="1"/>
  <c r="N16" i="98"/>
  <c r="M16" i="98"/>
  <c r="K16" i="98"/>
  <c r="H16" i="98"/>
  <c r="G16" i="98"/>
  <c r="AB15" i="98"/>
  <c r="F15" i="98"/>
  <c r="J16" i="98" s="1"/>
  <c r="N14" i="98"/>
  <c r="M14" i="98"/>
  <c r="K14" i="98"/>
  <c r="I14" i="98"/>
  <c r="H14" i="98"/>
  <c r="G14" i="98"/>
  <c r="F13" i="98"/>
  <c r="J14" i="98" s="1"/>
  <c r="N12" i="98"/>
  <c r="M12" i="98"/>
  <c r="G12" i="98"/>
  <c r="AB11" i="98"/>
  <c r="F11" i="98"/>
  <c r="J12" i="98" s="1"/>
  <c r="M10" i="98"/>
  <c r="K10" i="98"/>
  <c r="I10" i="98"/>
  <c r="H10" i="98"/>
  <c r="G10" i="98"/>
  <c r="F9" i="98"/>
  <c r="F111" i="98" s="1"/>
  <c r="F117" i="98" s="1"/>
  <c r="O7" i="98"/>
  <c r="O116" i="98" s="1"/>
  <c r="N7" i="98"/>
  <c r="N116" i="98" s="1"/>
  <c r="M7" i="98"/>
  <c r="M116" i="98" s="1"/>
  <c r="L7" i="98"/>
  <c r="L116" i="98" s="1"/>
  <c r="K7" i="98"/>
  <c r="K116" i="98" s="1"/>
  <c r="J7" i="98"/>
  <c r="J116" i="98" s="1"/>
  <c r="I7" i="98"/>
  <c r="I116" i="98" s="1"/>
  <c r="H7" i="98"/>
  <c r="H116" i="98" s="1"/>
  <c r="G7" i="98"/>
  <c r="G116" i="98" s="1"/>
  <c r="R120" i="97"/>
  <c r="Q120" i="97"/>
  <c r="R119" i="97"/>
  <c r="Q119" i="97"/>
  <c r="R118" i="97"/>
  <c r="Q118" i="97"/>
  <c r="R117" i="97"/>
  <c r="Q117" i="97"/>
  <c r="R116" i="97"/>
  <c r="Q116" i="97"/>
  <c r="R114" i="97"/>
  <c r="Q114" i="97"/>
  <c r="O114" i="97"/>
  <c r="N114" i="97"/>
  <c r="M114" i="97"/>
  <c r="L114" i="97"/>
  <c r="K114" i="97"/>
  <c r="J114" i="97"/>
  <c r="I114" i="97"/>
  <c r="H114" i="97"/>
  <c r="G114" i="97"/>
  <c r="R113" i="97"/>
  <c r="Q113" i="97"/>
  <c r="O113" i="97"/>
  <c r="N113" i="97"/>
  <c r="M113" i="97"/>
  <c r="L113" i="97"/>
  <c r="K113" i="97"/>
  <c r="J113" i="97"/>
  <c r="I113" i="97"/>
  <c r="H113" i="97"/>
  <c r="G113" i="97"/>
  <c r="R112" i="97"/>
  <c r="Q112" i="97"/>
  <c r="R111" i="97"/>
  <c r="Q111" i="97"/>
  <c r="O111" i="97"/>
  <c r="O117" i="97" s="1"/>
  <c r="N111" i="97"/>
  <c r="N117" i="97" s="1"/>
  <c r="M111" i="97"/>
  <c r="M117" i="97" s="1"/>
  <c r="L111" i="97"/>
  <c r="L117" i="97" s="1"/>
  <c r="K111" i="97"/>
  <c r="K117" i="97" s="1"/>
  <c r="J111" i="97"/>
  <c r="J117" i="97" s="1"/>
  <c r="I111" i="97"/>
  <c r="I117" i="97" s="1"/>
  <c r="H111" i="97"/>
  <c r="H117" i="97" s="1"/>
  <c r="G111" i="97"/>
  <c r="G117" i="97" s="1"/>
  <c r="M100" i="97"/>
  <c r="L100" i="97"/>
  <c r="G100" i="97"/>
  <c r="F99" i="97"/>
  <c r="K100" i="97" s="1"/>
  <c r="K98" i="97"/>
  <c r="J98" i="97"/>
  <c r="F97" i="97"/>
  <c r="L98" i="97" s="1"/>
  <c r="F95" i="97"/>
  <c r="M96" i="97" s="1"/>
  <c r="F93" i="97"/>
  <c r="M94" i="97" s="1"/>
  <c r="G92" i="97"/>
  <c r="F91" i="97"/>
  <c r="L92" i="97" s="1"/>
  <c r="F89" i="97"/>
  <c r="O90" i="97" s="1"/>
  <c r="L88" i="97"/>
  <c r="J88" i="97"/>
  <c r="G88" i="97"/>
  <c r="F87" i="97"/>
  <c r="I88" i="97" s="1"/>
  <c r="M86" i="97"/>
  <c r="K86" i="97"/>
  <c r="J86" i="97"/>
  <c r="G86" i="97"/>
  <c r="F85" i="97"/>
  <c r="O86" i="97" s="1"/>
  <c r="O84" i="97"/>
  <c r="K84" i="97"/>
  <c r="G84" i="97"/>
  <c r="F83" i="97"/>
  <c r="J84" i="97" s="1"/>
  <c r="G82" i="97"/>
  <c r="F81" i="97"/>
  <c r="L82" i="97" s="1"/>
  <c r="F79" i="97"/>
  <c r="L78" i="97"/>
  <c r="G78" i="97"/>
  <c r="F77" i="97"/>
  <c r="J78" i="97" s="1"/>
  <c r="J76" i="97"/>
  <c r="G76" i="97"/>
  <c r="F75" i="97"/>
  <c r="L76" i="97" s="1"/>
  <c r="F73" i="97"/>
  <c r="M72" i="97"/>
  <c r="K72" i="97"/>
  <c r="J72" i="97"/>
  <c r="I72" i="97"/>
  <c r="F71" i="97"/>
  <c r="O72" i="97" s="1"/>
  <c r="O69" i="97"/>
  <c r="N69" i="97"/>
  <c r="M69" i="97"/>
  <c r="L69" i="97"/>
  <c r="K69" i="97"/>
  <c r="J69" i="97"/>
  <c r="I69" i="97"/>
  <c r="I120" i="97" s="1"/>
  <c r="H69" i="97"/>
  <c r="G69" i="97"/>
  <c r="K68" i="97"/>
  <c r="J68" i="97"/>
  <c r="G68" i="97"/>
  <c r="F67" i="97"/>
  <c r="O68" i="97" s="1"/>
  <c r="L66" i="97"/>
  <c r="J66" i="97"/>
  <c r="G66" i="97"/>
  <c r="F65" i="97"/>
  <c r="I66" i="97" s="1"/>
  <c r="J64" i="97"/>
  <c r="I64" i="97"/>
  <c r="G64" i="97"/>
  <c r="F63" i="97"/>
  <c r="L64" i="97" s="1"/>
  <c r="K62" i="97"/>
  <c r="J62" i="97"/>
  <c r="F61" i="97"/>
  <c r="M62" i="97" s="1"/>
  <c r="L60" i="97"/>
  <c r="G60" i="97"/>
  <c r="F59" i="97"/>
  <c r="J60" i="97" s="1"/>
  <c r="K58" i="97"/>
  <c r="J58" i="97"/>
  <c r="G58" i="97"/>
  <c r="F57" i="97"/>
  <c r="I58" i="97" s="1"/>
  <c r="L56" i="97"/>
  <c r="J56" i="97"/>
  <c r="F55" i="97"/>
  <c r="I56" i="97" s="1"/>
  <c r="O54" i="97"/>
  <c r="N54" i="97"/>
  <c r="J54" i="97"/>
  <c r="G54" i="97"/>
  <c r="F53" i="97"/>
  <c r="L54" i="97" s="1"/>
  <c r="F51" i="97"/>
  <c r="O52" i="97" s="1"/>
  <c r="K50" i="97"/>
  <c r="G50" i="97"/>
  <c r="F49" i="97"/>
  <c r="J50" i="97" s="1"/>
  <c r="L48" i="97"/>
  <c r="K48" i="97"/>
  <c r="J48" i="97"/>
  <c r="F47" i="97"/>
  <c r="N46" i="97"/>
  <c r="M46" i="97"/>
  <c r="K46" i="97"/>
  <c r="J46" i="97"/>
  <c r="G46" i="97"/>
  <c r="F45" i="97"/>
  <c r="I46" i="97" s="1"/>
  <c r="N44" i="97"/>
  <c r="M44" i="97"/>
  <c r="L44" i="97"/>
  <c r="K44" i="97"/>
  <c r="J44" i="97"/>
  <c r="H44" i="97"/>
  <c r="G44" i="97"/>
  <c r="F43" i="97"/>
  <c r="AB43" i="97" s="1"/>
  <c r="N42" i="97"/>
  <c r="M42" i="97"/>
  <c r="L42" i="97"/>
  <c r="K42" i="97"/>
  <c r="J42" i="97"/>
  <c r="H42" i="97"/>
  <c r="G42" i="97"/>
  <c r="F41" i="97"/>
  <c r="AB41" i="97" s="1"/>
  <c r="K40" i="97"/>
  <c r="J40" i="97"/>
  <c r="I40" i="97"/>
  <c r="G40" i="97"/>
  <c r="F39" i="97"/>
  <c r="O40" i="97" s="1"/>
  <c r="N38" i="97"/>
  <c r="M38" i="97"/>
  <c r="L38" i="97"/>
  <c r="K38" i="97"/>
  <c r="J38" i="97"/>
  <c r="I38" i="97"/>
  <c r="H38" i="97"/>
  <c r="G38" i="97"/>
  <c r="F37" i="97"/>
  <c r="AB37" i="97" s="1"/>
  <c r="N36" i="97"/>
  <c r="J36" i="97"/>
  <c r="H36" i="97"/>
  <c r="G36" i="97"/>
  <c r="F35" i="97"/>
  <c r="I36" i="97" s="1"/>
  <c r="J34" i="97"/>
  <c r="G34" i="97"/>
  <c r="F33" i="97"/>
  <c r="L34" i="97" s="1"/>
  <c r="N32" i="97"/>
  <c r="L32" i="97"/>
  <c r="J32" i="97"/>
  <c r="H32" i="97"/>
  <c r="G32" i="97"/>
  <c r="F31" i="97"/>
  <c r="I32" i="97" s="1"/>
  <c r="M30" i="97"/>
  <c r="K30" i="97"/>
  <c r="J30" i="97"/>
  <c r="G30" i="97"/>
  <c r="F29" i="97"/>
  <c r="I30" i="97" s="1"/>
  <c r="N28" i="97"/>
  <c r="M28" i="97"/>
  <c r="L28" i="97"/>
  <c r="K28" i="97"/>
  <c r="I28" i="97"/>
  <c r="G28" i="97"/>
  <c r="F27" i="97"/>
  <c r="AB27" i="97" s="1"/>
  <c r="J26" i="97"/>
  <c r="F25" i="97"/>
  <c r="O24" i="97"/>
  <c r="K24" i="97"/>
  <c r="J24" i="97"/>
  <c r="I24" i="97"/>
  <c r="F23" i="97"/>
  <c r="L22" i="97"/>
  <c r="J22" i="97"/>
  <c r="G22" i="97"/>
  <c r="F21" i="97"/>
  <c r="O22" i="97" s="1"/>
  <c r="O19" i="97"/>
  <c r="N19" i="97"/>
  <c r="N119" i="97" s="1"/>
  <c r="M19" i="97"/>
  <c r="L19" i="97"/>
  <c r="K19" i="97"/>
  <c r="J19" i="97"/>
  <c r="I19" i="97"/>
  <c r="H19" i="97"/>
  <c r="G19" i="97"/>
  <c r="G119" i="97" s="1"/>
  <c r="F17" i="97"/>
  <c r="M16" i="97"/>
  <c r="L16" i="97"/>
  <c r="G16" i="97"/>
  <c r="F15" i="97"/>
  <c r="J16" i="97" s="1"/>
  <c r="M14" i="97"/>
  <c r="G14" i="97"/>
  <c r="F13" i="97"/>
  <c r="N14" i="97" s="1"/>
  <c r="M12" i="97"/>
  <c r="G12" i="97"/>
  <c r="F11" i="97"/>
  <c r="L12" i="97" s="1"/>
  <c r="M10" i="97"/>
  <c r="G10" i="97"/>
  <c r="F9" i="97"/>
  <c r="O10" i="97" s="1"/>
  <c r="O7" i="97"/>
  <c r="O116" i="97" s="1"/>
  <c r="N7" i="97"/>
  <c r="N116" i="97" s="1"/>
  <c r="M7" i="97"/>
  <c r="M116" i="97" s="1"/>
  <c r="L7" i="97"/>
  <c r="L116" i="97" s="1"/>
  <c r="K7" i="97"/>
  <c r="K116" i="97" s="1"/>
  <c r="J7" i="97"/>
  <c r="J116" i="97" s="1"/>
  <c r="I7" i="97"/>
  <c r="I116" i="97" s="1"/>
  <c r="H7" i="97"/>
  <c r="H116" i="97" s="1"/>
  <c r="G7" i="97"/>
  <c r="G116" i="97" s="1"/>
  <c r="R120" i="96"/>
  <c r="Q120" i="96"/>
  <c r="R119" i="96"/>
  <c r="Q119" i="96"/>
  <c r="R118" i="96"/>
  <c r="Q118" i="96"/>
  <c r="R117" i="96"/>
  <c r="Q117" i="96"/>
  <c r="R116" i="96"/>
  <c r="Q116" i="96"/>
  <c r="R114" i="96"/>
  <c r="Q114" i="96"/>
  <c r="O114" i="96"/>
  <c r="N114" i="96"/>
  <c r="M114" i="96"/>
  <c r="L114" i="96"/>
  <c r="K114" i="96"/>
  <c r="J114" i="96"/>
  <c r="I114" i="96"/>
  <c r="H114" i="96"/>
  <c r="G114" i="96"/>
  <c r="R113" i="96"/>
  <c r="Q113" i="96"/>
  <c r="O113" i="96"/>
  <c r="N113" i="96"/>
  <c r="M113" i="96"/>
  <c r="L113" i="96"/>
  <c r="K113" i="96"/>
  <c r="J113" i="96"/>
  <c r="I113" i="96"/>
  <c r="H113" i="96"/>
  <c r="G113" i="96"/>
  <c r="R112" i="96"/>
  <c r="Q112" i="96"/>
  <c r="R111" i="96"/>
  <c r="Q111" i="96"/>
  <c r="O111" i="96"/>
  <c r="O117" i="96" s="1"/>
  <c r="N111" i="96"/>
  <c r="N117" i="96" s="1"/>
  <c r="M111" i="96"/>
  <c r="M117" i="96" s="1"/>
  <c r="L111" i="96"/>
  <c r="L117" i="96" s="1"/>
  <c r="K111" i="96"/>
  <c r="K117" i="96" s="1"/>
  <c r="J111" i="96"/>
  <c r="J117" i="96" s="1"/>
  <c r="I111" i="96"/>
  <c r="I117" i="96" s="1"/>
  <c r="H111" i="96"/>
  <c r="H117" i="96" s="1"/>
  <c r="G111" i="96"/>
  <c r="G117" i="96" s="1"/>
  <c r="M100" i="96"/>
  <c r="L100" i="96"/>
  <c r="G100" i="96"/>
  <c r="F99" i="96"/>
  <c r="J100" i="96" s="1"/>
  <c r="K98" i="96"/>
  <c r="J98" i="96"/>
  <c r="G98" i="96"/>
  <c r="F97" i="96"/>
  <c r="I98" i="96" s="1"/>
  <c r="L96" i="96"/>
  <c r="G96" i="96"/>
  <c r="F95" i="96"/>
  <c r="M96" i="96" s="1"/>
  <c r="M94" i="96"/>
  <c r="L94" i="96"/>
  <c r="G94" i="96"/>
  <c r="AB93" i="96"/>
  <c r="F93" i="96"/>
  <c r="J94" i="96" s="1"/>
  <c r="G92" i="96"/>
  <c r="F91" i="96"/>
  <c r="J92" i="96" s="1"/>
  <c r="L90" i="96"/>
  <c r="J90" i="96"/>
  <c r="G90" i="96"/>
  <c r="F89" i="96"/>
  <c r="M90" i="96" s="1"/>
  <c r="M88" i="96"/>
  <c r="L88" i="96"/>
  <c r="J88" i="96"/>
  <c r="I88" i="96"/>
  <c r="G88" i="96"/>
  <c r="AB87" i="96"/>
  <c r="F87" i="96"/>
  <c r="O88" i="96" s="1"/>
  <c r="M86" i="96"/>
  <c r="K86" i="96"/>
  <c r="J86" i="96"/>
  <c r="G86" i="96"/>
  <c r="F85" i="96"/>
  <c r="I86" i="96" s="1"/>
  <c r="L84" i="96"/>
  <c r="K84" i="96"/>
  <c r="J84" i="96"/>
  <c r="I84" i="96"/>
  <c r="G84" i="96"/>
  <c r="F83" i="96"/>
  <c r="M84" i="96" s="1"/>
  <c r="M82" i="96"/>
  <c r="L82" i="96"/>
  <c r="G82" i="96"/>
  <c r="F81" i="96"/>
  <c r="J82" i="96" s="1"/>
  <c r="O80" i="96"/>
  <c r="G80" i="96"/>
  <c r="F79" i="96"/>
  <c r="J80" i="96" s="1"/>
  <c r="L78" i="96"/>
  <c r="I78" i="96"/>
  <c r="G78" i="96"/>
  <c r="AB77" i="96"/>
  <c r="F77" i="96"/>
  <c r="M78" i="96" s="1"/>
  <c r="M76" i="96"/>
  <c r="L76" i="96"/>
  <c r="J76" i="96"/>
  <c r="G76" i="96"/>
  <c r="F75" i="96"/>
  <c r="I76" i="96" s="1"/>
  <c r="O74" i="96"/>
  <c r="G74" i="96"/>
  <c r="F73" i="96"/>
  <c r="J74" i="96" s="1"/>
  <c r="M72" i="96"/>
  <c r="L72" i="96"/>
  <c r="K72" i="96"/>
  <c r="J72" i="96"/>
  <c r="G72" i="96"/>
  <c r="F71" i="96"/>
  <c r="I72" i="96" s="1"/>
  <c r="O69" i="96"/>
  <c r="N69" i="96"/>
  <c r="M69" i="96"/>
  <c r="L69" i="96"/>
  <c r="K69" i="96"/>
  <c r="J69" i="96"/>
  <c r="J120" i="96" s="1"/>
  <c r="I69" i="96"/>
  <c r="H69" i="96"/>
  <c r="G69" i="96"/>
  <c r="N68" i="96"/>
  <c r="L68" i="96"/>
  <c r="K68" i="96"/>
  <c r="J68" i="96"/>
  <c r="H68" i="96"/>
  <c r="G68" i="96"/>
  <c r="F67" i="96"/>
  <c r="AB67" i="96" s="1"/>
  <c r="N66" i="96"/>
  <c r="M66" i="96"/>
  <c r="J66" i="96"/>
  <c r="I66" i="96"/>
  <c r="H66" i="96"/>
  <c r="G66" i="96"/>
  <c r="F65" i="96"/>
  <c r="O66" i="96" s="1"/>
  <c r="J64" i="96"/>
  <c r="G64" i="96"/>
  <c r="F63" i="96"/>
  <c r="I64" i="96" s="1"/>
  <c r="M62" i="96"/>
  <c r="K62" i="96"/>
  <c r="J62" i="96"/>
  <c r="G62" i="96"/>
  <c r="F61" i="96"/>
  <c r="AB61" i="96" s="1"/>
  <c r="O60" i="96"/>
  <c r="F59" i="96"/>
  <c r="N58" i="96"/>
  <c r="M58" i="96"/>
  <c r="L58" i="96"/>
  <c r="K58" i="96"/>
  <c r="J58" i="96"/>
  <c r="G58" i="96"/>
  <c r="F57" i="96"/>
  <c r="AB57" i="96" s="1"/>
  <c r="J56" i="96"/>
  <c r="H56" i="96"/>
  <c r="F55" i="96"/>
  <c r="I56" i="96" s="1"/>
  <c r="N54" i="96"/>
  <c r="M54" i="96"/>
  <c r="G54" i="96"/>
  <c r="F53" i="96"/>
  <c r="J54" i="96" s="1"/>
  <c r="N52" i="96"/>
  <c r="M52" i="96"/>
  <c r="J52" i="96"/>
  <c r="H52" i="96"/>
  <c r="G52" i="96"/>
  <c r="F51" i="96"/>
  <c r="O52" i="96" s="1"/>
  <c r="K50" i="96"/>
  <c r="G50" i="96"/>
  <c r="F49" i="96"/>
  <c r="AB49" i="96" s="1"/>
  <c r="N48" i="96"/>
  <c r="K48" i="96"/>
  <c r="J48" i="96"/>
  <c r="H48" i="96"/>
  <c r="F47" i="96"/>
  <c r="AB47" i="96" s="1"/>
  <c r="O46" i="96"/>
  <c r="N46" i="96"/>
  <c r="M46" i="96"/>
  <c r="K46" i="96"/>
  <c r="J46" i="96"/>
  <c r="G46" i="96"/>
  <c r="F45" i="96"/>
  <c r="AB45" i="96" s="1"/>
  <c r="N44" i="96"/>
  <c r="M44" i="96"/>
  <c r="L44" i="96"/>
  <c r="K44" i="96"/>
  <c r="J44" i="96"/>
  <c r="H44" i="96"/>
  <c r="G44" i="96"/>
  <c r="F43" i="96"/>
  <c r="AB43" i="96" s="1"/>
  <c r="N42" i="96"/>
  <c r="M42" i="96"/>
  <c r="L42" i="96"/>
  <c r="K42" i="96"/>
  <c r="J42" i="96"/>
  <c r="H42" i="96"/>
  <c r="G42" i="96"/>
  <c r="F41" i="96"/>
  <c r="AB41" i="96" s="1"/>
  <c r="O40" i="96"/>
  <c r="N40" i="96"/>
  <c r="M40" i="96"/>
  <c r="L40" i="96"/>
  <c r="K40" i="96"/>
  <c r="J40" i="96"/>
  <c r="I40" i="96"/>
  <c r="H40" i="96"/>
  <c r="G40" i="96"/>
  <c r="F39" i="96"/>
  <c r="AB39" i="96" s="1"/>
  <c r="N38" i="96"/>
  <c r="M38" i="96"/>
  <c r="K38" i="96"/>
  <c r="J38" i="96"/>
  <c r="I38" i="96"/>
  <c r="H38" i="96"/>
  <c r="G38" i="96"/>
  <c r="F37" i="96"/>
  <c r="AB37" i="96" s="1"/>
  <c r="N36" i="96"/>
  <c r="J36" i="96"/>
  <c r="H36" i="96"/>
  <c r="G36" i="96"/>
  <c r="F35" i="96"/>
  <c r="O36" i="96" s="1"/>
  <c r="G34" i="96"/>
  <c r="F33" i="96"/>
  <c r="O34" i="96" s="1"/>
  <c r="N32" i="96"/>
  <c r="L32" i="96"/>
  <c r="J32" i="96"/>
  <c r="H32" i="96"/>
  <c r="G32" i="96"/>
  <c r="F31" i="96"/>
  <c r="I32" i="96" s="1"/>
  <c r="N30" i="96"/>
  <c r="K30" i="96"/>
  <c r="J30" i="96"/>
  <c r="H30" i="96"/>
  <c r="G30" i="96"/>
  <c r="F29" i="96"/>
  <c r="AB29" i="96" s="1"/>
  <c r="N28" i="96"/>
  <c r="M28" i="96"/>
  <c r="K28" i="96"/>
  <c r="J28" i="96"/>
  <c r="I28" i="96"/>
  <c r="G28" i="96"/>
  <c r="F27" i="96"/>
  <c r="AB27" i="96" s="1"/>
  <c r="J26" i="96"/>
  <c r="F25" i="96"/>
  <c r="O24" i="96"/>
  <c r="N24" i="96"/>
  <c r="M24" i="96"/>
  <c r="L24" i="96"/>
  <c r="K24" i="96"/>
  <c r="J24" i="96"/>
  <c r="I24" i="96"/>
  <c r="H24" i="96"/>
  <c r="G24" i="96"/>
  <c r="F23" i="96"/>
  <c r="AB23" i="96" s="1"/>
  <c r="F21" i="96"/>
  <c r="J22" i="96" s="1"/>
  <c r="O19" i="96"/>
  <c r="N19" i="96"/>
  <c r="M19" i="96"/>
  <c r="L19" i="96"/>
  <c r="L119" i="96" s="1"/>
  <c r="K19" i="96"/>
  <c r="J19" i="96"/>
  <c r="I19" i="96"/>
  <c r="H19" i="96"/>
  <c r="G19" i="96"/>
  <c r="M18" i="96"/>
  <c r="J18" i="96"/>
  <c r="F17" i="96"/>
  <c r="O18" i="96" s="1"/>
  <c r="F15" i="96"/>
  <c r="M14" i="96"/>
  <c r="L14" i="96"/>
  <c r="K14" i="96"/>
  <c r="G14" i="96"/>
  <c r="F13" i="96"/>
  <c r="N14" i="96" s="1"/>
  <c r="N12" i="96"/>
  <c r="M12" i="96"/>
  <c r="L12" i="96"/>
  <c r="K12" i="96"/>
  <c r="G12" i="96"/>
  <c r="F11" i="96"/>
  <c r="J12" i="96" s="1"/>
  <c r="N10" i="96"/>
  <c r="M10" i="96"/>
  <c r="L10" i="96"/>
  <c r="K10" i="96"/>
  <c r="I10" i="96"/>
  <c r="G10" i="96"/>
  <c r="AB9" i="96"/>
  <c r="F9" i="96"/>
  <c r="J10" i="96" s="1"/>
  <c r="O7" i="96"/>
  <c r="O116" i="96" s="1"/>
  <c r="N7" i="96"/>
  <c r="N116" i="96" s="1"/>
  <c r="M7" i="96"/>
  <c r="M116" i="96" s="1"/>
  <c r="L7" i="96"/>
  <c r="L116" i="96" s="1"/>
  <c r="K7" i="96"/>
  <c r="K116" i="96" s="1"/>
  <c r="J7" i="96"/>
  <c r="J116" i="96" s="1"/>
  <c r="I7" i="96"/>
  <c r="I116" i="96" s="1"/>
  <c r="H7" i="96"/>
  <c r="H116" i="96" s="1"/>
  <c r="G7" i="96"/>
  <c r="G116" i="96" s="1"/>
  <c r="R120" i="95"/>
  <c r="Q120" i="95"/>
  <c r="R119" i="95"/>
  <c r="Q119" i="95"/>
  <c r="R118" i="95"/>
  <c r="Q118" i="95"/>
  <c r="R117" i="95"/>
  <c r="Q117" i="95"/>
  <c r="R116" i="95"/>
  <c r="Q116" i="95"/>
  <c r="R114" i="95"/>
  <c r="Q114" i="95"/>
  <c r="O114" i="95"/>
  <c r="N114" i="95"/>
  <c r="M114" i="95"/>
  <c r="L114" i="95"/>
  <c r="K114" i="95"/>
  <c r="J114" i="95"/>
  <c r="I114" i="95"/>
  <c r="H114" i="95"/>
  <c r="G114" i="95"/>
  <c r="R113" i="95"/>
  <c r="Q113" i="95"/>
  <c r="O113" i="95"/>
  <c r="N113" i="95"/>
  <c r="M113" i="95"/>
  <c r="L113" i="95"/>
  <c r="K113" i="95"/>
  <c r="J113" i="95"/>
  <c r="I113" i="95"/>
  <c r="H113" i="95"/>
  <c r="G113" i="95"/>
  <c r="R112" i="95"/>
  <c r="Q112" i="95"/>
  <c r="R111" i="95"/>
  <c r="Q111" i="95"/>
  <c r="O111" i="95"/>
  <c r="O117" i="95" s="1"/>
  <c r="N111" i="95"/>
  <c r="N117" i="95" s="1"/>
  <c r="M111" i="95"/>
  <c r="M117" i="95" s="1"/>
  <c r="L111" i="95"/>
  <c r="L117" i="95" s="1"/>
  <c r="K111" i="95"/>
  <c r="K117" i="95" s="1"/>
  <c r="J111" i="95"/>
  <c r="J117" i="95" s="1"/>
  <c r="I111" i="95"/>
  <c r="I117" i="95" s="1"/>
  <c r="H111" i="95"/>
  <c r="H117" i="95" s="1"/>
  <c r="G111" i="95"/>
  <c r="G117" i="95" s="1"/>
  <c r="F99" i="95"/>
  <c r="M100" i="95" s="1"/>
  <c r="L98" i="95"/>
  <c r="K98" i="95"/>
  <c r="J98" i="95"/>
  <c r="F97" i="95"/>
  <c r="O98" i="95" s="1"/>
  <c r="O96" i="95"/>
  <c r="M96" i="95"/>
  <c r="G96" i="95"/>
  <c r="F95" i="95"/>
  <c r="J96" i="95" s="1"/>
  <c r="L94" i="95"/>
  <c r="J94" i="95"/>
  <c r="F93" i="95"/>
  <c r="I94" i="95" s="1"/>
  <c r="L92" i="95"/>
  <c r="F91" i="95"/>
  <c r="O92" i="95" s="1"/>
  <c r="M90" i="95"/>
  <c r="J90" i="95"/>
  <c r="G90" i="95"/>
  <c r="F89" i="95"/>
  <c r="O90" i="95" s="1"/>
  <c r="L88" i="95"/>
  <c r="J88" i="95"/>
  <c r="F87" i="95"/>
  <c r="I88" i="95" s="1"/>
  <c r="M86" i="95"/>
  <c r="L86" i="95"/>
  <c r="K86" i="95"/>
  <c r="J86" i="95"/>
  <c r="F85" i="95"/>
  <c r="G86" i="95" s="1"/>
  <c r="M84" i="95"/>
  <c r="K84" i="95"/>
  <c r="J84" i="95"/>
  <c r="G84" i="95"/>
  <c r="F83" i="95"/>
  <c r="I84" i="95" s="1"/>
  <c r="L82" i="95"/>
  <c r="F81" i="95"/>
  <c r="J82" i="95" s="1"/>
  <c r="L80" i="95"/>
  <c r="F79" i="95"/>
  <c r="O80" i="95" s="1"/>
  <c r="M78" i="95"/>
  <c r="J78" i="95"/>
  <c r="G78" i="95"/>
  <c r="F77" i="95"/>
  <c r="I78" i="95" s="1"/>
  <c r="L76" i="95"/>
  <c r="J76" i="95"/>
  <c r="AB75" i="95"/>
  <c r="F75" i="95"/>
  <c r="I76" i="95" s="1"/>
  <c r="L74" i="95"/>
  <c r="F73" i="95"/>
  <c r="J74" i="95" s="1"/>
  <c r="M72" i="95"/>
  <c r="K72" i="95"/>
  <c r="J72" i="95"/>
  <c r="G72" i="95"/>
  <c r="F71" i="95"/>
  <c r="O72" i="95" s="1"/>
  <c r="O69" i="95"/>
  <c r="N69" i="95"/>
  <c r="M69" i="95"/>
  <c r="M120" i="95" s="1"/>
  <c r="L69" i="95"/>
  <c r="K69" i="95"/>
  <c r="J69" i="95"/>
  <c r="I69" i="95"/>
  <c r="H69" i="95"/>
  <c r="G69" i="95"/>
  <c r="G120" i="95" s="1"/>
  <c r="N68" i="95"/>
  <c r="M68" i="95"/>
  <c r="K68" i="95"/>
  <c r="J68" i="95"/>
  <c r="H68" i="95"/>
  <c r="G68" i="95"/>
  <c r="F67" i="95"/>
  <c r="AB67" i="95" s="1"/>
  <c r="G66" i="95"/>
  <c r="F65" i="95"/>
  <c r="J66" i="95" s="1"/>
  <c r="J64" i="95"/>
  <c r="G64" i="95"/>
  <c r="F63" i="95"/>
  <c r="H64" i="95" s="1"/>
  <c r="N62" i="95"/>
  <c r="K62" i="95"/>
  <c r="J62" i="95"/>
  <c r="I62" i="95"/>
  <c r="F61" i="95"/>
  <c r="AB61" i="95" s="1"/>
  <c r="N60" i="95"/>
  <c r="M60" i="95"/>
  <c r="J60" i="95"/>
  <c r="I60" i="95"/>
  <c r="G60" i="95"/>
  <c r="F59" i="95"/>
  <c r="H60" i="95" s="1"/>
  <c r="L58" i="95"/>
  <c r="K58" i="95"/>
  <c r="G58" i="95"/>
  <c r="F57" i="95"/>
  <c r="AB57" i="95" s="1"/>
  <c r="M56" i="95"/>
  <c r="J56" i="95"/>
  <c r="F55" i="95"/>
  <c r="O56" i="95" s="1"/>
  <c r="N54" i="95"/>
  <c r="J54" i="95"/>
  <c r="G54" i="95"/>
  <c r="F53" i="95"/>
  <c r="I54" i="95" s="1"/>
  <c r="F51" i="95"/>
  <c r="J52" i="95" s="1"/>
  <c r="K50" i="95"/>
  <c r="J50" i="95"/>
  <c r="G50" i="95"/>
  <c r="F49" i="95"/>
  <c r="AB49" i="95" s="1"/>
  <c r="L48" i="95"/>
  <c r="K48" i="95"/>
  <c r="J48" i="95"/>
  <c r="F47" i="95"/>
  <c r="AB47" i="95" s="1"/>
  <c r="N46" i="95"/>
  <c r="K46" i="95"/>
  <c r="J46" i="95"/>
  <c r="G46" i="95"/>
  <c r="F45" i="95"/>
  <c r="AB45" i="95" s="1"/>
  <c r="O44" i="95"/>
  <c r="N44" i="95"/>
  <c r="M44" i="95"/>
  <c r="L44" i="95"/>
  <c r="K44" i="95"/>
  <c r="J44" i="95"/>
  <c r="G44" i="95"/>
  <c r="F43" i="95"/>
  <c r="AB43" i="95" s="1"/>
  <c r="N42" i="95"/>
  <c r="M42" i="95"/>
  <c r="L42" i="95"/>
  <c r="K42" i="95"/>
  <c r="J42" i="95"/>
  <c r="I42" i="95"/>
  <c r="H42" i="95"/>
  <c r="G42" i="95"/>
  <c r="F41" i="95"/>
  <c r="AB41" i="95" s="1"/>
  <c r="O40" i="95"/>
  <c r="K40" i="95"/>
  <c r="F39" i="95"/>
  <c r="AB39" i="95" s="1"/>
  <c r="O38" i="95"/>
  <c r="N38" i="95"/>
  <c r="M38" i="95"/>
  <c r="K38" i="95"/>
  <c r="J38" i="95"/>
  <c r="H38" i="95"/>
  <c r="G38" i="95"/>
  <c r="F37" i="95"/>
  <c r="AB37" i="95" s="1"/>
  <c r="O36" i="95"/>
  <c r="N36" i="95"/>
  <c r="G36" i="95"/>
  <c r="F35" i="95"/>
  <c r="M36" i="95" s="1"/>
  <c r="O34" i="95"/>
  <c r="N34" i="95"/>
  <c r="M34" i="95"/>
  <c r="J34" i="95"/>
  <c r="I34" i="95"/>
  <c r="H34" i="95"/>
  <c r="G34" i="95"/>
  <c r="F33" i="95"/>
  <c r="N32" i="95"/>
  <c r="L32" i="95"/>
  <c r="J32" i="95"/>
  <c r="H32" i="95"/>
  <c r="G32" i="95"/>
  <c r="F31" i="95"/>
  <c r="I32" i="95" s="1"/>
  <c r="K30" i="95"/>
  <c r="J30" i="95"/>
  <c r="G30" i="95"/>
  <c r="F29" i="95"/>
  <c r="AB29" i="95" s="1"/>
  <c r="N28" i="95"/>
  <c r="M28" i="95"/>
  <c r="K28" i="95"/>
  <c r="J28" i="95"/>
  <c r="I28" i="95"/>
  <c r="F27" i="95"/>
  <c r="AB27" i="95" s="1"/>
  <c r="N26" i="95"/>
  <c r="M26" i="95"/>
  <c r="J26" i="95"/>
  <c r="G26" i="95"/>
  <c r="F25" i="95"/>
  <c r="I26" i="95" s="1"/>
  <c r="K24" i="95"/>
  <c r="J24" i="95"/>
  <c r="F23" i="95"/>
  <c r="AB23" i="95" s="1"/>
  <c r="J22" i="95"/>
  <c r="I22" i="95"/>
  <c r="F21" i="95"/>
  <c r="O19" i="95"/>
  <c r="N19" i="95"/>
  <c r="M19" i="95"/>
  <c r="M119" i="95" s="1"/>
  <c r="L19" i="95"/>
  <c r="K19" i="95"/>
  <c r="J19" i="95"/>
  <c r="I19" i="95"/>
  <c r="H19" i="95"/>
  <c r="G19" i="95"/>
  <c r="G18" i="95"/>
  <c r="F17" i="95"/>
  <c r="I18" i="95" s="1"/>
  <c r="M16" i="95"/>
  <c r="L16" i="95"/>
  <c r="G16" i="95"/>
  <c r="F15" i="95"/>
  <c r="J16" i="95" s="1"/>
  <c r="F13" i="95"/>
  <c r="N14" i="95" s="1"/>
  <c r="F11" i="95"/>
  <c r="M12" i="95" s="1"/>
  <c r="F9" i="95"/>
  <c r="O7" i="95"/>
  <c r="O116" i="95" s="1"/>
  <c r="N7" i="95"/>
  <c r="N116" i="95" s="1"/>
  <c r="M7" i="95"/>
  <c r="M116" i="95" s="1"/>
  <c r="L7" i="95"/>
  <c r="L116" i="95" s="1"/>
  <c r="K7" i="95"/>
  <c r="K116" i="95" s="1"/>
  <c r="J7" i="95"/>
  <c r="J116" i="95" s="1"/>
  <c r="I7" i="95"/>
  <c r="I116" i="95" s="1"/>
  <c r="H7" i="95"/>
  <c r="H116" i="95" s="1"/>
  <c r="G7" i="95"/>
  <c r="G116" i="95" s="1"/>
  <c r="R120" i="94"/>
  <c r="Q120" i="94"/>
  <c r="R119" i="94"/>
  <c r="Q119" i="94"/>
  <c r="R118" i="94"/>
  <c r="Q118" i="94"/>
  <c r="R117" i="94"/>
  <c r="Q117" i="94"/>
  <c r="R116" i="94"/>
  <c r="Q116" i="94"/>
  <c r="R114" i="94"/>
  <c r="Q114" i="94"/>
  <c r="O114" i="94"/>
  <c r="N114" i="94"/>
  <c r="M114" i="94"/>
  <c r="L114" i="94"/>
  <c r="K114" i="94"/>
  <c r="J114" i="94"/>
  <c r="I114" i="94"/>
  <c r="H114" i="94"/>
  <c r="G114" i="94"/>
  <c r="R113" i="94"/>
  <c r="Q113" i="94"/>
  <c r="O113" i="94"/>
  <c r="N113" i="94"/>
  <c r="M113" i="94"/>
  <c r="L113" i="94"/>
  <c r="K113" i="94"/>
  <c r="J113" i="94"/>
  <c r="I113" i="94"/>
  <c r="H113" i="94"/>
  <c r="G113" i="94"/>
  <c r="R112" i="94"/>
  <c r="Q112" i="94"/>
  <c r="R111" i="94"/>
  <c r="Q111" i="94"/>
  <c r="O111" i="94"/>
  <c r="O117" i="94" s="1"/>
  <c r="N111" i="94"/>
  <c r="N117" i="94" s="1"/>
  <c r="M111" i="94"/>
  <c r="M117" i="94" s="1"/>
  <c r="L111" i="94"/>
  <c r="L117" i="94" s="1"/>
  <c r="K111" i="94"/>
  <c r="K117" i="94" s="1"/>
  <c r="J111" i="94"/>
  <c r="J117" i="94" s="1"/>
  <c r="I111" i="94"/>
  <c r="I117" i="94" s="1"/>
  <c r="H111" i="94"/>
  <c r="H117" i="94" s="1"/>
  <c r="G111" i="94"/>
  <c r="G117" i="94" s="1"/>
  <c r="L100" i="94"/>
  <c r="F99" i="94"/>
  <c r="J100" i="94" s="1"/>
  <c r="N98" i="94"/>
  <c r="M98" i="94"/>
  <c r="K98" i="94"/>
  <c r="J98" i="94"/>
  <c r="G98" i="94"/>
  <c r="F97" i="94"/>
  <c r="H98" i="94" s="1"/>
  <c r="N96" i="94"/>
  <c r="M96" i="94"/>
  <c r="G96" i="94"/>
  <c r="F95" i="94"/>
  <c r="J96" i="94" s="1"/>
  <c r="L94" i="94"/>
  <c r="J94" i="94"/>
  <c r="F93" i="94"/>
  <c r="H94" i="94" s="1"/>
  <c r="N92" i="94"/>
  <c r="M92" i="94"/>
  <c r="G92" i="94"/>
  <c r="F91" i="94"/>
  <c r="J92" i="94" s="1"/>
  <c r="N90" i="94"/>
  <c r="M90" i="94"/>
  <c r="G90" i="94"/>
  <c r="F89" i="94"/>
  <c r="J90" i="94" s="1"/>
  <c r="L88" i="94"/>
  <c r="J88" i="94"/>
  <c r="AB87" i="94"/>
  <c r="F87" i="94"/>
  <c r="H88" i="94" s="1"/>
  <c r="M86" i="94"/>
  <c r="K86" i="94"/>
  <c r="J86" i="94"/>
  <c r="F85" i="94"/>
  <c r="I86" i="94" s="1"/>
  <c r="N84" i="94"/>
  <c r="M84" i="94"/>
  <c r="L84" i="94"/>
  <c r="K84" i="94"/>
  <c r="J84" i="94"/>
  <c r="H84" i="94"/>
  <c r="G84" i="94"/>
  <c r="F83" i="94"/>
  <c r="AB83" i="94" s="1"/>
  <c r="M82" i="94"/>
  <c r="L82" i="94"/>
  <c r="F81" i="94"/>
  <c r="H82" i="94" s="1"/>
  <c r="F79" i="94"/>
  <c r="L80" i="94" s="1"/>
  <c r="N78" i="94"/>
  <c r="M78" i="94"/>
  <c r="J78" i="94"/>
  <c r="G78" i="94"/>
  <c r="F77" i="94"/>
  <c r="I78" i="94" s="1"/>
  <c r="O76" i="94"/>
  <c r="N76" i="94"/>
  <c r="M76" i="94"/>
  <c r="L76" i="94"/>
  <c r="J76" i="94"/>
  <c r="H76" i="94"/>
  <c r="G76" i="94"/>
  <c r="AB75" i="94"/>
  <c r="F75" i="94"/>
  <c r="I76" i="94" s="1"/>
  <c r="M74" i="94"/>
  <c r="L74" i="94"/>
  <c r="F73" i="94"/>
  <c r="H74" i="94" s="1"/>
  <c r="M72" i="94"/>
  <c r="L72" i="94"/>
  <c r="K72" i="94"/>
  <c r="J72" i="94"/>
  <c r="F71" i="94"/>
  <c r="I72" i="94" s="1"/>
  <c r="O69" i="94"/>
  <c r="N69" i="94"/>
  <c r="M69" i="94"/>
  <c r="L69" i="94"/>
  <c r="L120" i="94" s="1"/>
  <c r="K69" i="94"/>
  <c r="J69" i="94"/>
  <c r="J120" i="94" s="1"/>
  <c r="I69" i="94"/>
  <c r="H69" i="94"/>
  <c r="G69" i="94"/>
  <c r="K68" i="94"/>
  <c r="G68" i="94"/>
  <c r="F67" i="94"/>
  <c r="L68" i="94" s="1"/>
  <c r="N66" i="94"/>
  <c r="M66" i="94"/>
  <c r="G66" i="94"/>
  <c r="F65" i="94"/>
  <c r="L66" i="94" s="1"/>
  <c r="N64" i="94"/>
  <c r="M64" i="94"/>
  <c r="J64" i="94"/>
  <c r="G64" i="94"/>
  <c r="F63" i="94"/>
  <c r="L64" i="94" s="1"/>
  <c r="K62" i="94"/>
  <c r="J62" i="94"/>
  <c r="F61" i="94"/>
  <c r="L62" i="94" s="1"/>
  <c r="N60" i="94"/>
  <c r="M60" i="94"/>
  <c r="G60" i="94"/>
  <c r="F59" i="94"/>
  <c r="L60" i="94" s="1"/>
  <c r="N58" i="94"/>
  <c r="M58" i="94"/>
  <c r="K58" i="94"/>
  <c r="G58" i="94"/>
  <c r="F57" i="94"/>
  <c r="L58" i="94" s="1"/>
  <c r="F55" i="94"/>
  <c r="L56" i="94" s="1"/>
  <c r="N54" i="94"/>
  <c r="M54" i="94"/>
  <c r="J54" i="94"/>
  <c r="I54" i="94"/>
  <c r="H54" i="94"/>
  <c r="G54" i="94"/>
  <c r="AB53" i="94"/>
  <c r="F53" i="94"/>
  <c r="L54" i="94" s="1"/>
  <c r="N52" i="94"/>
  <c r="M52" i="94"/>
  <c r="G52" i="94"/>
  <c r="F51" i="94"/>
  <c r="L52" i="94" s="1"/>
  <c r="K50" i="94"/>
  <c r="G50" i="94"/>
  <c r="F49" i="94"/>
  <c r="L50" i="94" s="1"/>
  <c r="O48" i="94"/>
  <c r="N48" i="94"/>
  <c r="M48" i="94"/>
  <c r="K48" i="94"/>
  <c r="J48" i="94"/>
  <c r="H48" i="94"/>
  <c r="G48" i="94"/>
  <c r="F47" i="94"/>
  <c r="L48" i="94" s="1"/>
  <c r="N46" i="94"/>
  <c r="M46" i="94"/>
  <c r="K46" i="94"/>
  <c r="J46" i="94"/>
  <c r="G46" i="94"/>
  <c r="F45" i="94"/>
  <c r="L46" i="94" s="1"/>
  <c r="N44" i="94"/>
  <c r="M44" i="94"/>
  <c r="L44" i="94"/>
  <c r="K44" i="94"/>
  <c r="J44" i="94"/>
  <c r="H44" i="94"/>
  <c r="G44" i="94"/>
  <c r="F43" i="94"/>
  <c r="O44" i="94" s="1"/>
  <c r="N42" i="94"/>
  <c r="M42" i="94"/>
  <c r="L42" i="94"/>
  <c r="K42" i="94"/>
  <c r="J42" i="94"/>
  <c r="H42" i="94"/>
  <c r="G42" i="94"/>
  <c r="F41" i="94"/>
  <c r="I42" i="94" s="1"/>
  <c r="O40" i="94"/>
  <c r="N40" i="94"/>
  <c r="M40" i="94"/>
  <c r="K40" i="94"/>
  <c r="I40" i="94"/>
  <c r="G40" i="94"/>
  <c r="F39" i="94"/>
  <c r="L40" i="94" s="1"/>
  <c r="N38" i="94"/>
  <c r="M38" i="94"/>
  <c r="K38" i="94"/>
  <c r="J38" i="94"/>
  <c r="H38" i="94"/>
  <c r="G38" i="94"/>
  <c r="F37" i="94"/>
  <c r="L38" i="94" s="1"/>
  <c r="N36" i="94"/>
  <c r="G36" i="94"/>
  <c r="F35" i="94"/>
  <c r="L36" i="94" s="1"/>
  <c r="N34" i="94"/>
  <c r="M34" i="94"/>
  <c r="G34" i="94"/>
  <c r="F33" i="94"/>
  <c r="L34" i="94" s="1"/>
  <c r="N32" i="94"/>
  <c r="M32" i="94"/>
  <c r="L32" i="94"/>
  <c r="J32" i="94"/>
  <c r="G32" i="94"/>
  <c r="F31" i="94"/>
  <c r="K32" i="94" s="1"/>
  <c r="M30" i="94"/>
  <c r="K30" i="94"/>
  <c r="J30" i="94"/>
  <c r="G30" i="94"/>
  <c r="F29" i="94"/>
  <c r="L30" i="94" s="1"/>
  <c r="N28" i="94"/>
  <c r="M28" i="94"/>
  <c r="K28" i="94"/>
  <c r="J28" i="94"/>
  <c r="G28" i="94"/>
  <c r="F27" i="94"/>
  <c r="L28" i="94" s="1"/>
  <c r="N26" i="94"/>
  <c r="M26" i="94"/>
  <c r="J26" i="94"/>
  <c r="G26" i="94"/>
  <c r="F25" i="94"/>
  <c r="L26" i="94" s="1"/>
  <c r="M24" i="94"/>
  <c r="K24" i="94"/>
  <c r="J24" i="94"/>
  <c r="F23" i="94"/>
  <c r="L24" i="94" s="1"/>
  <c r="N22" i="94"/>
  <c r="M22" i="94"/>
  <c r="J22" i="94"/>
  <c r="G22" i="94"/>
  <c r="F21" i="94"/>
  <c r="L22" i="94" s="1"/>
  <c r="O19" i="94"/>
  <c r="N19" i="94"/>
  <c r="M19" i="94"/>
  <c r="L19" i="94"/>
  <c r="K19" i="94"/>
  <c r="J19" i="94"/>
  <c r="I19" i="94"/>
  <c r="I119" i="94" s="1"/>
  <c r="H19" i="94"/>
  <c r="H112" i="94" s="1"/>
  <c r="H118" i="94" s="1"/>
  <c r="G19" i="94"/>
  <c r="F17" i="94"/>
  <c r="O18" i="94" s="1"/>
  <c r="F15" i="94"/>
  <c r="O16" i="94" s="1"/>
  <c r="F13" i="94"/>
  <c r="O14" i="94" s="1"/>
  <c r="F11" i="94"/>
  <c r="O12" i="94" s="1"/>
  <c r="F9" i="94"/>
  <c r="O10" i="94" s="1"/>
  <c r="O7" i="94"/>
  <c r="N7" i="94"/>
  <c r="M7" i="94"/>
  <c r="M116" i="94" s="1"/>
  <c r="L7" i="94"/>
  <c r="L116" i="94" s="1"/>
  <c r="K7" i="94"/>
  <c r="K116" i="94" s="1"/>
  <c r="J7" i="94"/>
  <c r="J116" i="94" s="1"/>
  <c r="I7" i="94"/>
  <c r="H7" i="94"/>
  <c r="G7" i="94"/>
  <c r="G116" i="94" s="1"/>
  <c r="R120" i="93"/>
  <c r="Q120" i="93"/>
  <c r="R119" i="93"/>
  <c r="Q119" i="93"/>
  <c r="R118" i="93"/>
  <c r="Q118" i="93"/>
  <c r="R117" i="93"/>
  <c r="Q117" i="93"/>
  <c r="R116" i="93"/>
  <c r="Q116" i="93"/>
  <c r="R114" i="93"/>
  <c r="Q114" i="93"/>
  <c r="O114" i="93"/>
  <c r="N114" i="93"/>
  <c r="M114" i="93"/>
  <c r="L114" i="93"/>
  <c r="K114" i="93"/>
  <c r="J114" i="93"/>
  <c r="I114" i="93"/>
  <c r="H114" i="93"/>
  <c r="G114" i="93"/>
  <c r="R113" i="93"/>
  <c r="Q113" i="93"/>
  <c r="O113" i="93"/>
  <c r="N113" i="93"/>
  <c r="M113" i="93"/>
  <c r="L113" i="93"/>
  <c r="K113" i="93"/>
  <c r="J113" i="93"/>
  <c r="I113" i="93"/>
  <c r="H113" i="93"/>
  <c r="G113" i="93"/>
  <c r="R112" i="93"/>
  <c r="Q112" i="93"/>
  <c r="R111" i="93"/>
  <c r="Q111" i="93"/>
  <c r="O111" i="93"/>
  <c r="O117" i="93" s="1"/>
  <c r="N111" i="93"/>
  <c r="N117" i="93" s="1"/>
  <c r="M111" i="93"/>
  <c r="M117" i="93" s="1"/>
  <c r="L111" i="93"/>
  <c r="L117" i="93" s="1"/>
  <c r="K111" i="93"/>
  <c r="K117" i="93" s="1"/>
  <c r="J111" i="93"/>
  <c r="J117" i="93" s="1"/>
  <c r="I111" i="93"/>
  <c r="I117" i="93" s="1"/>
  <c r="H111" i="93"/>
  <c r="H117" i="93" s="1"/>
  <c r="G111" i="93"/>
  <c r="G117" i="93" s="1"/>
  <c r="L100" i="93"/>
  <c r="J100" i="93"/>
  <c r="F99" i="93"/>
  <c r="I100" i="93" s="1"/>
  <c r="L98" i="93"/>
  <c r="K98" i="93"/>
  <c r="J98" i="93"/>
  <c r="G98" i="93"/>
  <c r="F97" i="93"/>
  <c r="M98" i="93" s="1"/>
  <c r="O96" i="93"/>
  <c r="M96" i="93"/>
  <c r="L96" i="93"/>
  <c r="J96" i="93"/>
  <c r="G96" i="93"/>
  <c r="AB95" i="93"/>
  <c r="F95" i="93"/>
  <c r="I96" i="93" s="1"/>
  <c r="L94" i="93"/>
  <c r="J94" i="93"/>
  <c r="F93" i="93"/>
  <c r="I94" i="93" s="1"/>
  <c r="L92" i="93"/>
  <c r="J92" i="93"/>
  <c r="G92" i="93"/>
  <c r="F91" i="93"/>
  <c r="M92" i="93" s="1"/>
  <c r="O90" i="93"/>
  <c r="M90" i="93"/>
  <c r="L90" i="93"/>
  <c r="J90" i="93"/>
  <c r="G90" i="93"/>
  <c r="AB89" i="93"/>
  <c r="F89" i="93"/>
  <c r="I90" i="93" s="1"/>
  <c r="L88" i="93"/>
  <c r="J88" i="93"/>
  <c r="F87" i="93"/>
  <c r="I88" i="93" s="1"/>
  <c r="M86" i="93"/>
  <c r="L86" i="93"/>
  <c r="K86" i="93"/>
  <c r="J86" i="93"/>
  <c r="I86" i="93"/>
  <c r="G86" i="93"/>
  <c r="F85" i="93"/>
  <c r="O86" i="93" s="1"/>
  <c r="M84" i="93"/>
  <c r="L84" i="93"/>
  <c r="K84" i="93"/>
  <c r="J84" i="93"/>
  <c r="I84" i="93"/>
  <c r="G84" i="93"/>
  <c r="F83" i="93"/>
  <c r="AB83" i="93" s="1"/>
  <c r="L82" i="93"/>
  <c r="F81" i="93"/>
  <c r="I82" i="93" s="1"/>
  <c r="O80" i="93"/>
  <c r="L80" i="93"/>
  <c r="J80" i="93"/>
  <c r="G80" i="93"/>
  <c r="F79" i="93"/>
  <c r="M80" i="93" s="1"/>
  <c r="M78" i="93"/>
  <c r="L78" i="93"/>
  <c r="J78" i="93"/>
  <c r="I78" i="93"/>
  <c r="G78" i="93"/>
  <c r="AB77" i="93"/>
  <c r="F77" i="93"/>
  <c r="O78" i="93" s="1"/>
  <c r="L76" i="93"/>
  <c r="J76" i="93"/>
  <c r="F75" i="93"/>
  <c r="L74" i="93"/>
  <c r="J74" i="93"/>
  <c r="G74" i="93"/>
  <c r="F73" i="93"/>
  <c r="M74" i="93" s="1"/>
  <c r="M72" i="93"/>
  <c r="L72" i="93"/>
  <c r="K72" i="93"/>
  <c r="J72" i="93"/>
  <c r="I72" i="93"/>
  <c r="G72" i="93"/>
  <c r="F71" i="93"/>
  <c r="O72" i="93" s="1"/>
  <c r="O69" i="93"/>
  <c r="N69" i="93"/>
  <c r="M69" i="93"/>
  <c r="L69" i="93"/>
  <c r="K69" i="93"/>
  <c r="J69" i="93"/>
  <c r="J120" i="93" s="1"/>
  <c r="I69" i="93"/>
  <c r="H69" i="93"/>
  <c r="G69" i="93"/>
  <c r="G120" i="93" s="1"/>
  <c r="N68" i="93"/>
  <c r="M68" i="93"/>
  <c r="L68" i="93"/>
  <c r="K68" i="93"/>
  <c r="J68" i="93"/>
  <c r="I68" i="93"/>
  <c r="H68" i="93"/>
  <c r="G68" i="93"/>
  <c r="F67" i="93"/>
  <c r="AB67" i="93" s="1"/>
  <c r="M66" i="93"/>
  <c r="J66" i="93"/>
  <c r="G66" i="93"/>
  <c r="F65" i="93"/>
  <c r="I66" i="93" s="1"/>
  <c r="M64" i="93"/>
  <c r="J64" i="93"/>
  <c r="I64" i="93"/>
  <c r="G64" i="93"/>
  <c r="F63" i="93"/>
  <c r="N64" i="93" s="1"/>
  <c r="N62" i="93"/>
  <c r="M62" i="93"/>
  <c r="K62" i="93"/>
  <c r="J62" i="93"/>
  <c r="I62" i="93"/>
  <c r="G62" i="93"/>
  <c r="F61" i="93"/>
  <c r="AB61" i="93" s="1"/>
  <c r="F59" i="93"/>
  <c r="J60" i="93" s="1"/>
  <c r="K58" i="93"/>
  <c r="J58" i="93"/>
  <c r="G58" i="93"/>
  <c r="F57" i="93"/>
  <c r="AB57" i="93" s="1"/>
  <c r="M56" i="93"/>
  <c r="J56" i="93"/>
  <c r="I56" i="93"/>
  <c r="F55" i="93"/>
  <c r="N56" i="93" s="1"/>
  <c r="N54" i="93"/>
  <c r="M54" i="93"/>
  <c r="J54" i="93"/>
  <c r="I54" i="93"/>
  <c r="G54" i="93"/>
  <c r="F53" i="93"/>
  <c r="H54" i="93" s="1"/>
  <c r="J52" i="93"/>
  <c r="F51" i="93"/>
  <c r="I52" i="93" s="1"/>
  <c r="K50" i="93"/>
  <c r="J50" i="93"/>
  <c r="I50" i="93"/>
  <c r="G50" i="93"/>
  <c r="F49" i="93"/>
  <c r="AB49" i="93" s="1"/>
  <c r="N48" i="93"/>
  <c r="L48" i="93"/>
  <c r="K48" i="93"/>
  <c r="J48" i="93"/>
  <c r="I48" i="93"/>
  <c r="F47" i="93"/>
  <c r="AB47" i="93" s="1"/>
  <c r="N46" i="93"/>
  <c r="M46" i="93"/>
  <c r="K46" i="93"/>
  <c r="J46" i="93"/>
  <c r="G46" i="93"/>
  <c r="F45" i="93"/>
  <c r="AB45" i="93" s="1"/>
  <c r="N44" i="93"/>
  <c r="M44" i="93"/>
  <c r="L44" i="93"/>
  <c r="K44" i="93"/>
  <c r="J44" i="93"/>
  <c r="I44" i="93"/>
  <c r="G44" i="93"/>
  <c r="F43" i="93"/>
  <c r="AB43" i="93" s="1"/>
  <c r="N42" i="93"/>
  <c r="M42" i="93"/>
  <c r="L42" i="93"/>
  <c r="K42" i="93"/>
  <c r="J42" i="93"/>
  <c r="H42" i="93"/>
  <c r="G42" i="93"/>
  <c r="F41" i="93"/>
  <c r="AB41" i="93" s="1"/>
  <c r="K40" i="93"/>
  <c r="J40" i="93"/>
  <c r="F39" i="93"/>
  <c r="AB39" i="93" s="1"/>
  <c r="N38" i="93"/>
  <c r="M38" i="93"/>
  <c r="K38" i="93"/>
  <c r="J38" i="93"/>
  <c r="I38" i="93"/>
  <c r="H38" i="93"/>
  <c r="G38" i="93"/>
  <c r="F37" i="93"/>
  <c r="AB37" i="93" s="1"/>
  <c r="N36" i="93"/>
  <c r="J36" i="93"/>
  <c r="I36" i="93"/>
  <c r="H36" i="93"/>
  <c r="G36" i="93"/>
  <c r="F35" i="93"/>
  <c r="O36" i="93" s="1"/>
  <c r="O34" i="93"/>
  <c r="G34" i="93"/>
  <c r="F33" i="93"/>
  <c r="J34" i="93" s="1"/>
  <c r="N32" i="93"/>
  <c r="L32" i="93"/>
  <c r="J32" i="93"/>
  <c r="I32" i="93"/>
  <c r="H32" i="93"/>
  <c r="G32" i="93"/>
  <c r="F31" i="93"/>
  <c r="O32" i="93" s="1"/>
  <c r="N30" i="93"/>
  <c r="L30" i="93"/>
  <c r="K30" i="93"/>
  <c r="J30" i="93"/>
  <c r="I30" i="93"/>
  <c r="G30" i="93"/>
  <c r="F29" i="93"/>
  <c r="AB29" i="93" s="1"/>
  <c r="N28" i="93"/>
  <c r="M28" i="93"/>
  <c r="K28" i="93"/>
  <c r="I28" i="93"/>
  <c r="G28" i="93"/>
  <c r="F27" i="93"/>
  <c r="AB27" i="93" s="1"/>
  <c r="J26" i="93"/>
  <c r="F25" i="93"/>
  <c r="I26" i="93" s="1"/>
  <c r="K24" i="93"/>
  <c r="J24" i="93"/>
  <c r="F23" i="93"/>
  <c r="AB23" i="93" s="1"/>
  <c r="M22" i="93"/>
  <c r="J22" i="93"/>
  <c r="F21" i="93"/>
  <c r="I22" i="93" s="1"/>
  <c r="O19" i="93"/>
  <c r="N19" i="93"/>
  <c r="M19" i="93"/>
  <c r="M112" i="93" s="1"/>
  <c r="M118" i="93" s="1"/>
  <c r="L19" i="93"/>
  <c r="K19" i="93"/>
  <c r="K112" i="93" s="1"/>
  <c r="K118" i="93" s="1"/>
  <c r="J19" i="93"/>
  <c r="I19" i="93"/>
  <c r="H19" i="93"/>
  <c r="G19" i="93"/>
  <c r="G112" i="93" s="1"/>
  <c r="G118" i="93" s="1"/>
  <c r="M18" i="93"/>
  <c r="G18" i="93"/>
  <c r="F17" i="93"/>
  <c r="I18" i="93" s="1"/>
  <c r="F15" i="93"/>
  <c r="L16" i="93" s="1"/>
  <c r="I14" i="93"/>
  <c r="F13" i="93"/>
  <c r="N14" i="93" s="1"/>
  <c r="F11" i="93"/>
  <c r="L12" i="93" s="1"/>
  <c r="O10" i="93"/>
  <c r="I10" i="93"/>
  <c r="F9" i="93"/>
  <c r="L10" i="93" s="1"/>
  <c r="O7" i="93"/>
  <c r="O116" i="93" s="1"/>
  <c r="N7" i="93"/>
  <c r="N116" i="93" s="1"/>
  <c r="M7" i="93"/>
  <c r="M116" i="93" s="1"/>
  <c r="L7" i="93"/>
  <c r="L116" i="93" s="1"/>
  <c r="K7" i="93"/>
  <c r="K116" i="93" s="1"/>
  <c r="J7" i="93"/>
  <c r="J116" i="93" s="1"/>
  <c r="I7" i="93"/>
  <c r="I116" i="93" s="1"/>
  <c r="H7" i="93"/>
  <c r="H116" i="93" s="1"/>
  <c r="G7" i="93"/>
  <c r="G116" i="93" s="1"/>
  <c r="F99" i="73"/>
  <c r="F97" i="73"/>
  <c r="F95" i="73"/>
  <c r="F93" i="73"/>
  <c r="F91" i="73"/>
  <c r="F89" i="73"/>
  <c r="F87" i="73"/>
  <c r="F85" i="73"/>
  <c r="F83" i="73"/>
  <c r="F81" i="73"/>
  <c r="F79" i="73"/>
  <c r="F77" i="73"/>
  <c r="F75" i="73"/>
  <c r="F73" i="73"/>
  <c r="F71" i="73"/>
  <c r="F67" i="73"/>
  <c r="F65" i="73"/>
  <c r="F63" i="73"/>
  <c r="F61" i="73"/>
  <c r="F59" i="73"/>
  <c r="F57" i="73"/>
  <c r="F55" i="73"/>
  <c r="F53" i="73"/>
  <c r="F51" i="73"/>
  <c r="F49" i="73"/>
  <c r="F47" i="73"/>
  <c r="F45" i="73"/>
  <c r="F43" i="73"/>
  <c r="F41" i="73"/>
  <c r="F39" i="73"/>
  <c r="F37" i="73"/>
  <c r="F35" i="73"/>
  <c r="F33" i="73"/>
  <c r="F31" i="73"/>
  <c r="F29" i="73"/>
  <c r="F27" i="73"/>
  <c r="F25" i="73"/>
  <c r="F23" i="73"/>
  <c r="F21" i="73"/>
  <c r="F17" i="73"/>
  <c r="F15" i="73"/>
  <c r="F13" i="73"/>
  <c r="F11" i="73"/>
  <c r="F9" i="73"/>
  <c r="O120" i="105" l="1"/>
  <c r="L119" i="105"/>
  <c r="L120" i="104"/>
  <c r="H119" i="104"/>
  <c r="P119" i="103"/>
  <c r="H119" i="103"/>
  <c r="P119" i="102"/>
  <c r="I119" i="102"/>
  <c r="H119" i="102"/>
  <c r="P120" i="100"/>
  <c r="N119" i="103"/>
  <c r="N120" i="102"/>
  <c r="M120" i="105"/>
  <c r="M120" i="100"/>
  <c r="M119" i="100"/>
  <c r="M120" i="104"/>
  <c r="L119" i="100"/>
  <c r="L120" i="101"/>
  <c r="I119" i="103"/>
  <c r="H119" i="105"/>
  <c r="L10" i="105"/>
  <c r="AD9" i="105"/>
  <c r="M10" i="105"/>
  <c r="I12" i="105"/>
  <c r="J22" i="105"/>
  <c r="K24" i="105"/>
  <c r="Q32" i="105"/>
  <c r="L36" i="105"/>
  <c r="I48" i="105"/>
  <c r="J52" i="105"/>
  <c r="J56" i="105"/>
  <c r="Q66" i="105"/>
  <c r="O68" i="105"/>
  <c r="F114" i="105"/>
  <c r="Q72" i="105"/>
  <c r="K76" i="105"/>
  <c r="K80" i="105"/>
  <c r="K82" i="105"/>
  <c r="O84" i="105"/>
  <c r="L90" i="105"/>
  <c r="K94" i="105"/>
  <c r="N100" i="105"/>
  <c r="K120" i="105"/>
  <c r="Q120" i="105"/>
  <c r="N10" i="105"/>
  <c r="M12" i="105"/>
  <c r="I14" i="105"/>
  <c r="L16" i="105"/>
  <c r="Q28" i="105"/>
  <c r="J48" i="105"/>
  <c r="K50" i="105"/>
  <c r="L82" i="105"/>
  <c r="H100" i="105"/>
  <c r="H10" i="105"/>
  <c r="K14" i="105"/>
  <c r="AD15" i="105"/>
  <c r="M16" i="105"/>
  <c r="I18" i="105"/>
  <c r="Q22" i="105"/>
  <c r="Q24" i="105"/>
  <c r="J32" i="105"/>
  <c r="J46" i="105"/>
  <c r="Q52" i="105"/>
  <c r="J72" i="105"/>
  <c r="H74" i="105"/>
  <c r="F76" i="105"/>
  <c r="M76" i="105"/>
  <c r="J78" i="105"/>
  <c r="AD81" i="105"/>
  <c r="M82" i="105"/>
  <c r="AD85" i="105"/>
  <c r="Q86" i="105"/>
  <c r="J88" i="105"/>
  <c r="Q88" i="105"/>
  <c r="M94" i="105"/>
  <c r="F94" i="105" s="1"/>
  <c r="I96" i="105"/>
  <c r="K98" i="105"/>
  <c r="I100" i="105"/>
  <c r="Q100" i="105"/>
  <c r="I10" i="105"/>
  <c r="Q10" i="105"/>
  <c r="M14" i="105"/>
  <c r="N16" i="105"/>
  <c r="M18" i="105"/>
  <c r="Q112" i="105"/>
  <c r="Q118" i="105" s="1"/>
  <c r="Q30" i="105"/>
  <c r="Q38" i="105"/>
  <c r="F38" i="105" s="1"/>
  <c r="H42" i="105"/>
  <c r="F42" i="105" s="1"/>
  <c r="K46" i="105"/>
  <c r="Q50" i="105"/>
  <c r="H62" i="105"/>
  <c r="I66" i="105"/>
  <c r="I68" i="105"/>
  <c r="J74" i="105"/>
  <c r="N82" i="105"/>
  <c r="K88" i="105"/>
  <c r="F88" i="105" s="1"/>
  <c r="K100" i="105"/>
  <c r="L112" i="105"/>
  <c r="L118" i="105" s="1"/>
  <c r="N18" i="104"/>
  <c r="F114" i="104"/>
  <c r="P74" i="104"/>
  <c r="J78" i="104"/>
  <c r="AD79" i="104"/>
  <c r="I82" i="104"/>
  <c r="Q82" i="104"/>
  <c r="AD85" i="104"/>
  <c r="K94" i="104"/>
  <c r="F94" i="104" s="1"/>
  <c r="M96" i="104"/>
  <c r="N98" i="104"/>
  <c r="N100" i="104"/>
  <c r="F42" i="104"/>
  <c r="N60" i="104"/>
  <c r="Q76" i="104"/>
  <c r="H80" i="104"/>
  <c r="Q80" i="104"/>
  <c r="L84" i="104"/>
  <c r="H86" i="104"/>
  <c r="K120" i="104"/>
  <c r="Q120" i="104"/>
  <c r="F88" i="104"/>
  <c r="J22" i="104"/>
  <c r="K24" i="104"/>
  <c r="I26" i="104"/>
  <c r="J54" i="104"/>
  <c r="J56" i="104"/>
  <c r="K58" i="104"/>
  <c r="J64" i="104"/>
  <c r="AD75" i="104"/>
  <c r="K76" i="104"/>
  <c r="F76" i="104" s="1"/>
  <c r="I80" i="104"/>
  <c r="L82" i="104"/>
  <c r="AD83" i="104"/>
  <c r="O84" i="104"/>
  <c r="Q86" i="104"/>
  <c r="J88" i="104"/>
  <c r="Q88" i="104"/>
  <c r="M94" i="104"/>
  <c r="P98" i="104"/>
  <c r="F98" i="104" s="1"/>
  <c r="I100" i="104"/>
  <c r="Q100" i="104"/>
  <c r="Q24" i="104"/>
  <c r="N12" i="104"/>
  <c r="H18" i="104"/>
  <c r="M22" i="104"/>
  <c r="J26" i="104"/>
  <c r="Q28" i="104"/>
  <c r="K36" i="104"/>
  <c r="Q38" i="104"/>
  <c r="Q46" i="104"/>
  <c r="M52" i="104"/>
  <c r="M56" i="104"/>
  <c r="M58" i="104"/>
  <c r="Q60" i="104"/>
  <c r="M64" i="104"/>
  <c r="L66" i="104"/>
  <c r="O120" i="104"/>
  <c r="L76" i="104"/>
  <c r="J80" i="104"/>
  <c r="P84" i="104"/>
  <c r="K88" i="104"/>
  <c r="Q98" i="104"/>
  <c r="K100" i="104"/>
  <c r="I18" i="104"/>
  <c r="J119" i="104"/>
  <c r="P119" i="104"/>
  <c r="N26" i="104"/>
  <c r="K28" i="104"/>
  <c r="L30" i="104"/>
  <c r="J34" i="104"/>
  <c r="O56" i="104"/>
  <c r="K68" i="104"/>
  <c r="M76" i="104"/>
  <c r="M80" i="104"/>
  <c r="Q84" i="104"/>
  <c r="K86" i="104"/>
  <c r="K98" i="104"/>
  <c r="L100" i="104"/>
  <c r="I112" i="104"/>
  <c r="I118" i="104" s="1"/>
  <c r="I72" i="103"/>
  <c r="J76" i="103"/>
  <c r="F76" i="103" s="1"/>
  <c r="Q76" i="103"/>
  <c r="H80" i="103"/>
  <c r="Q80" i="103"/>
  <c r="K82" i="103"/>
  <c r="L84" i="103"/>
  <c r="H86" i="103"/>
  <c r="I88" i="103"/>
  <c r="M94" i="103"/>
  <c r="I98" i="103"/>
  <c r="I100" i="103"/>
  <c r="Q100" i="103"/>
  <c r="K120" i="103"/>
  <c r="Q120" i="103"/>
  <c r="Q66" i="103"/>
  <c r="L82" i="103"/>
  <c r="H22" i="103"/>
  <c r="I26" i="103"/>
  <c r="AD33" i="103"/>
  <c r="F42" i="103"/>
  <c r="I56" i="103"/>
  <c r="H66" i="103"/>
  <c r="AD77" i="103"/>
  <c r="AD81" i="103"/>
  <c r="M82" i="103"/>
  <c r="K88" i="103"/>
  <c r="K98" i="103"/>
  <c r="L100" i="103"/>
  <c r="I112" i="103"/>
  <c r="I118" i="103" s="1"/>
  <c r="H12" i="103"/>
  <c r="J26" i="103"/>
  <c r="Q28" i="103"/>
  <c r="J40" i="103"/>
  <c r="J56" i="103"/>
  <c r="I66" i="103"/>
  <c r="I74" i="103"/>
  <c r="Q78" i="103"/>
  <c r="L12" i="103"/>
  <c r="K36" i="103"/>
  <c r="Q38" i="103"/>
  <c r="Q46" i="103"/>
  <c r="Q48" i="103"/>
  <c r="J58" i="103"/>
  <c r="I60" i="103"/>
  <c r="L66" i="103"/>
  <c r="H68" i="103"/>
  <c r="I78" i="103"/>
  <c r="H82" i="103"/>
  <c r="M88" i="103"/>
  <c r="F88" i="103" s="1"/>
  <c r="F94" i="103"/>
  <c r="K94" i="103"/>
  <c r="N98" i="103"/>
  <c r="N100" i="103"/>
  <c r="P112" i="103"/>
  <c r="P118" i="103" s="1"/>
  <c r="Q24" i="103"/>
  <c r="J34" i="103"/>
  <c r="K58" i="103"/>
  <c r="J60" i="103"/>
  <c r="I62" i="103"/>
  <c r="I68" i="103"/>
  <c r="F114" i="103"/>
  <c r="J78" i="103"/>
  <c r="I82" i="103"/>
  <c r="Q82" i="103"/>
  <c r="H100" i="103"/>
  <c r="I96" i="102"/>
  <c r="I56" i="102"/>
  <c r="I60" i="102"/>
  <c r="AD93" i="102"/>
  <c r="K50" i="102"/>
  <c r="J80" i="102"/>
  <c r="Q32" i="102"/>
  <c r="Q38" i="102"/>
  <c r="Q50" i="102"/>
  <c r="J54" i="102"/>
  <c r="J94" i="102"/>
  <c r="N94" i="102"/>
  <c r="N50" i="102"/>
  <c r="L76" i="102"/>
  <c r="H16" i="102"/>
  <c r="G26" i="102"/>
  <c r="L30" i="102"/>
  <c r="P34" i="102"/>
  <c r="O36" i="102"/>
  <c r="AD39" i="102"/>
  <c r="P40" i="102"/>
  <c r="H48" i="102"/>
  <c r="P50" i="102"/>
  <c r="P60" i="102"/>
  <c r="O68" i="102"/>
  <c r="AD75" i="102"/>
  <c r="M76" i="102"/>
  <c r="O78" i="102"/>
  <c r="M80" i="102"/>
  <c r="I82" i="102"/>
  <c r="J84" i="102"/>
  <c r="AD85" i="102"/>
  <c r="P86" i="102"/>
  <c r="N88" i="102"/>
  <c r="G94" i="102"/>
  <c r="O94" i="102"/>
  <c r="J96" i="102"/>
  <c r="G98" i="102"/>
  <c r="G100" i="102"/>
  <c r="N10" i="102"/>
  <c r="N16" i="102"/>
  <c r="I24" i="102"/>
  <c r="N26" i="102"/>
  <c r="J28" i="102"/>
  <c r="O30" i="102"/>
  <c r="G40" i="102"/>
  <c r="H50" i="102"/>
  <c r="H58" i="102"/>
  <c r="H66" i="102"/>
  <c r="F114" i="102"/>
  <c r="G76" i="102"/>
  <c r="N76" i="102"/>
  <c r="P78" i="102"/>
  <c r="O80" i="102"/>
  <c r="Q82" i="102"/>
  <c r="I86" i="102"/>
  <c r="O88" i="102"/>
  <c r="H94" i="102"/>
  <c r="Q94" i="102"/>
  <c r="L96" i="102"/>
  <c r="H98" i="102"/>
  <c r="O100" i="102"/>
  <c r="P26" i="102"/>
  <c r="H40" i="102"/>
  <c r="F42" i="102"/>
  <c r="L48" i="102"/>
  <c r="J50" i="102"/>
  <c r="M58" i="102"/>
  <c r="O66" i="102"/>
  <c r="H76" i="102"/>
  <c r="O76" i="102"/>
  <c r="P80" i="102"/>
  <c r="O84" i="102"/>
  <c r="O96" i="102"/>
  <c r="I98" i="102"/>
  <c r="N12" i="102"/>
  <c r="H18" i="102"/>
  <c r="N24" i="102"/>
  <c r="L28" i="102"/>
  <c r="O48" i="102"/>
  <c r="H52" i="102"/>
  <c r="P58" i="102"/>
  <c r="I62" i="102"/>
  <c r="N74" i="102"/>
  <c r="I76" i="102"/>
  <c r="AD79" i="102"/>
  <c r="AD83" i="102"/>
  <c r="P84" i="102"/>
  <c r="G88" i="102"/>
  <c r="AD95" i="102"/>
  <c r="P96" i="102"/>
  <c r="O98" i="102"/>
  <c r="N18" i="102"/>
  <c r="P24" i="102"/>
  <c r="AD27" i="102"/>
  <c r="H30" i="102"/>
  <c r="H34" i="102"/>
  <c r="M40" i="102"/>
  <c r="Q46" i="102"/>
  <c r="Q48" i="102"/>
  <c r="L50" i="102"/>
  <c r="M52" i="102"/>
  <c r="O54" i="102"/>
  <c r="M62" i="102"/>
  <c r="P74" i="102"/>
  <c r="K76" i="102"/>
  <c r="G78" i="102"/>
  <c r="I80" i="102"/>
  <c r="G82" i="102"/>
  <c r="G84" i="102"/>
  <c r="Q84" i="102"/>
  <c r="H88" i="102"/>
  <c r="L94" i="102"/>
  <c r="G96" i="102"/>
  <c r="Q96" i="102"/>
  <c r="P98" i="102"/>
  <c r="K36" i="102"/>
  <c r="J48" i="102"/>
  <c r="Q60" i="102"/>
  <c r="M64" i="102"/>
  <c r="L66" i="102"/>
  <c r="I68" i="102"/>
  <c r="H100" i="102"/>
  <c r="H10" i="102"/>
  <c r="L18" i="102"/>
  <c r="Q24" i="102"/>
  <c r="Q28" i="102"/>
  <c r="J34" i="102"/>
  <c r="AD35" i="102"/>
  <c r="N36" i="102"/>
  <c r="L40" i="102"/>
  <c r="AD41" i="102"/>
  <c r="L44" i="102"/>
  <c r="AD45" i="102"/>
  <c r="J68" i="102"/>
  <c r="Q72" i="102"/>
  <c r="J76" i="102"/>
  <c r="Q76" i="102"/>
  <c r="L78" i="102"/>
  <c r="H80" i="102"/>
  <c r="Q80" i="102"/>
  <c r="K82" i="102"/>
  <c r="L84" i="102"/>
  <c r="H86" i="102"/>
  <c r="I88" i="102"/>
  <c r="M94" i="102"/>
  <c r="I100" i="102"/>
  <c r="Q100" i="102"/>
  <c r="K120" i="102"/>
  <c r="Q120" i="102"/>
  <c r="L34" i="102"/>
  <c r="Q66" i="102"/>
  <c r="K68" i="102"/>
  <c r="L82" i="102"/>
  <c r="J88" i="102"/>
  <c r="Q88" i="102"/>
  <c r="J98" i="102"/>
  <c r="Q98" i="102"/>
  <c r="K100" i="102"/>
  <c r="F19" i="102"/>
  <c r="AD19" i="102" s="1"/>
  <c r="L20" i="102"/>
  <c r="L68" i="102"/>
  <c r="K72" i="102"/>
  <c r="AD77" i="102"/>
  <c r="AD81" i="102"/>
  <c r="M82" i="102"/>
  <c r="K88" i="102"/>
  <c r="K98" i="102"/>
  <c r="L100" i="102"/>
  <c r="I112" i="102"/>
  <c r="I118" i="102" s="1"/>
  <c r="H12" i="102"/>
  <c r="H22" i="102"/>
  <c r="K24" i="102"/>
  <c r="I26" i="102"/>
  <c r="AD33" i="102"/>
  <c r="AD47" i="102"/>
  <c r="L54" i="102"/>
  <c r="J56" i="102"/>
  <c r="N60" i="102"/>
  <c r="J62" i="102"/>
  <c r="I74" i="102"/>
  <c r="Q78" i="102"/>
  <c r="N82" i="102"/>
  <c r="AD87" i="102"/>
  <c r="AD97" i="102"/>
  <c r="M98" i="102"/>
  <c r="AD99" i="102"/>
  <c r="M100" i="102"/>
  <c r="L12" i="102"/>
  <c r="M22" i="102"/>
  <c r="J26" i="102"/>
  <c r="J30" i="102"/>
  <c r="J36" i="102"/>
  <c r="L46" i="102"/>
  <c r="M56" i="102"/>
  <c r="K58" i="102"/>
  <c r="K62" i="102"/>
  <c r="J64" i="102"/>
  <c r="H68" i="102"/>
  <c r="I78" i="102"/>
  <c r="O82" i="102"/>
  <c r="M88" i="102"/>
  <c r="F94" i="102"/>
  <c r="K94" i="102"/>
  <c r="N98" i="102"/>
  <c r="N100" i="102"/>
  <c r="P112" i="102"/>
  <c r="P118" i="102" s="1"/>
  <c r="Q12" i="101"/>
  <c r="Q26" i="101"/>
  <c r="Q42" i="101"/>
  <c r="J44" i="101"/>
  <c r="AD57" i="101"/>
  <c r="K60" i="101"/>
  <c r="Q66" i="101"/>
  <c r="L90" i="101"/>
  <c r="I96" i="101"/>
  <c r="I98" i="101"/>
  <c r="G119" i="101"/>
  <c r="Q44" i="101"/>
  <c r="F44" i="101" s="1"/>
  <c r="F69" i="101"/>
  <c r="J74" i="101"/>
  <c r="J88" i="101"/>
  <c r="L94" i="101"/>
  <c r="L96" i="101"/>
  <c r="J98" i="101"/>
  <c r="AD99" i="101"/>
  <c r="M112" i="101"/>
  <c r="M118" i="101" s="1"/>
  <c r="AD25" i="101"/>
  <c r="AD27" i="101"/>
  <c r="J34" i="101"/>
  <c r="Q60" i="101"/>
  <c r="J62" i="101"/>
  <c r="Q62" i="101"/>
  <c r="F62" i="101" s="1"/>
  <c r="AD67" i="101"/>
  <c r="K78" i="101"/>
  <c r="H82" i="101"/>
  <c r="I84" i="101"/>
  <c r="K98" i="101"/>
  <c r="H100" i="101"/>
  <c r="O112" i="101"/>
  <c r="O118" i="101" s="1"/>
  <c r="M10" i="101"/>
  <c r="F19" i="101"/>
  <c r="G20" i="101"/>
  <c r="H22" i="101"/>
  <c r="I30" i="101"/>
  <c r="Q30" i="101"/>
  <c r="L78" i="101"/>
  <c r="L82" i="101"/>
  <c r="K84" i="101"/>
  <c r="L98" i="101"/>
  <c r="L100" i="101"/>
  <c r="J120" i="101"/>
  <c r="P120" i="101"/>
  <c r="K70" i="101"/>
  <c r="Q86" i="100"/>
  <c r="L98" i="100"/>
  <c r="H10" i="100"/>
  <c r="Q18" i="100"/>
  <c r="N119" i="100"/>
  <c r="J24" i="100"/>
  <c r="F42" i="100"/>
  <c r="J48" i="100"/>
  <c r="J62" i="100"/>
  <c r="J72" i="100"/>
  <c r="K74" i="100"/>
  <c r="J76" i="100"/>
  <c r="Q78" i="100"/>
  <c r="Q94" i="100"/>
  <c r="AD97" i="100"/>
  <c r="H119" i="100"/>
  <c r="P112" i="100"/>
  <c r="P118" i="100" s="1"/>
  <c r="Q24" i="100"/>
  <c r="Q38" i="100"/>
  <c r="H96" i="100"/>
  <c r="P119" i="100"/>
  <c r="Q30" i="100"/>
  <c r="J54" i="100"/>
  <c r="AD75" i="100"/>
  <c r="I80" i="100"/>
  <c r="K84" i="100"/>
  <c r="K86" i="100"/>
  <c r="I94" i="100"/>
  <c r="K96" i="100"/>
  <c r="J98" i="100"/>
  <c r="L10" i="100"/>
  <c r="F7" i="100"/>
  <c r="N8" i="100" s="1"/>
  <c r="AD9" i="100"/>
  <c r="P10" i="100"/>
  <c r="I16" i="100"/>
  <c r="H18" i="100"/>
  <c r="J26" i="100"/>
  <c r="Q28" i="100"/>
  <c r="Q32" i="100"/>
  <c r="Q60" i="100"/>
  <c r="Q76" i="100"/>
  <c r="K80" i="100"/>
  <c r="J94" i="100"/>
  <c r="Q96" i="100"/>
  <c r="K98" i="100"/>
  <c r="L16" i="100"/>
  <c r="L120" i="100"/>
  <c r="L96" i="100"/>
  <c r="O66" i="99"/>
  <c r="AB81" i="99"/>
  <c r="J94" i="99"/>
  <c r="I46" i="99"/>
  <c r="I88" i="99"/>
  <c r="O92" i="99"/>
  <c r="J30" i="99"/>
  <c r="I82" i="99"/>
  <c r="I90" i="99"/>
  <c r="J100" i="99"/>
  <c r="O82" i="99"/>
  <c r="I12" i="99"/>
  <c r="O90" i="99"/>
  <c r="AB79" i="98"/>
  <c r="M120" i="98"/>
  <c r="AB77" i="98"/>
  <c r="AB85" i="98"/>
  <c r="AB75" i="98"/>
  <c r="J88" i="98"/>
  <c r="K18" i="98"/>
  <c r="AB71" i="98"/>
  <c r="AB91" i="98"/>
  <c r="AB81" i="98"/>
  <c r="I68" i="97"/>
  <c r="O42" i="97"/>
  <c r="O66" i="97"/>
  <c r="J82" i="97"/>
  <c r="I22" i="97"/>
  <c r="G120" i="96"/>
  <c r="M120" i="96"/>
  <c r="I46" i="96"/>
  <c r="I52" i="96"/>
  <c r="H54" i="96"/>
  <c r="O94" i="96"/>
  <c r="H12" i="96"/>
  <c r="O12" i="96"/>
  <c r="I50" i="96"/>
  <c r="I62" i="96"/>
  <c r="I12" i="96"/>
  <c r="J78" i="96"/>
  <c r="O98" i="96"/>
  <c r="I18" i="96"/>
  <c r="O54" i="96"/>
  <c r="H58" i="96"/>
  <c r="I94" i="96"/>
  <c r="H28" i="95"/>
  <c r="O28" i="95"/>
  <c r="H46" i="95"/>
  <c r="O54" i="95"/>
  <c r="I86" i="95"/>
  <c r="J18" i="95"/>
  <c r="I46" i="95"/>
  <c r="O66" i="95"/>
  <c r="O78" i="95"/>
  <c r="O18" i="95"/>
  <c r="O76" i="95"/>
  <c r="I92" i="95"/>
  <c r="I30" i="95"/>
  <c r="H62" i="95"/>
  <c r="O68" i="95"/>
  <c r="I72" i="95"/>
  <c r="J92" i="95"/>
  <c r="I90" i="95"/>
  <c r="O24" i="94"/>
  <c r="H32" i="94"/>
  <c r="J36" i="94"/>
  <c r="H40" i="94"/>
  <c r="I44" i="94"/>
  <c r="O54" i="94"/>
  <c r="I66" i="94"/>
  <c r="AB27" i="94"/>
  <c r="J14" i="94"/>
  <c r="H26" i="94"/>
  <c r="AB43" i="94"/>
  <c r="I48" i="94"/>
  <c r="H60" i="94"/>
  <c r="H120" i="94"/>
  <c r="H28" i="94"/>
  <c r="O28" i="94"/>
  <c r="AB39" i="94"/>
  <c r="I60" i="94"/>
  <c r="AB71" i="94"/>
  <c r="J82" i="94"/>
  <c r="I28" i="94"/>
  <c r="O32" i="94"/>
  <c r="H66" i="94"/>
  <c r="O22" i="93"/>
  <c r="F69" i="93"/>
  <c r="I74" i="93"/>
  <c r="M120" i="93"/>
  <c r="H22" i="93"/>
  <c r="O28" i="93"/>
  <c r="O18" i="93"/>
  <c r="H28" i="93"/>
  <c r="O42" i="93"/>
  <c r="F114" i="93"/>
  <c r="O24" i="93"/>
  <c r="AB73" i="93"/>
  <c r="N119" i="99"/>
  <c r="L119" i="99"/>
  <c r="L120" i="99"/>
  <c r="K120" i="99"/>
  <c r="J119" i="99"/>
  <c r="J120" i="99"/>
  <c r="O120" i="97"/>
  <c r="M119" i="97"/>
  <c r="M120" i="97"/>
  <c r="L120" i="97"/>
  <c r="H119" i="97"/>
  <c r="G120" i="97"/>
  <c r="O120" i="96"/>
  <c r="L120" i="96"/>
  <c r="K120" i="96"/>
  <c r="J119" i="96"/>
  <c r="I120" i="96"/>
  <c r="O120" i="95"/>
  <c r="L120" i="95"/>
  <c r="K120" i="95"/>
  <c r="J119" i="95"/>
  <c r="J120" i="95"/>
  <c r="I120" i="95"/>
  <c r="G119" i="95"/>
  <c r="O119" i="94"/>
  <c r="N119" i="94"/>
  <c r="N120" i="94"/>
  <c r="K119" i="94"/>
  <c r="K120" i="94"/>
  <c r="O120" i="93"/>
  <c r="L119" i="93"/>
  <c r="K120" i="93"/>
  <c r="J119" i="93"/>
  <c r="I120" i="93"/>
  <c r="AB9" i="99"/>
  <c r="K14" i="99"/>
  <c r="O22" i="99"/>
  <c r="O32" i="99"/>
  <c r="O38" i="99"/>
  <c r="O44" i="99"/>
  <c r="F44" i="99" s="1"/>
  <c r="O50" i="99"/>
  <c r="I58" i="99"/>
  <c r="O58" i="99"/>
  <c r="F58" i="99" s="1"/>
  <c r="J62" i="99"/>
  <c r="AB71" i="99"/>
  <c r="O72" i="99"/>
  <c r="AB75" i="99"/>
  <c r="O76" i="99"/>
  <c r="O98" i="99"/>
  <c r="L14" i="99"/>
  <c r="I20" i="99"/>
  <c r="O42" i="99"/>
  <c r="J56" i="99"/>
  <c r="O68" i="99"/>
  <c r="O96" i="99"/>
  <c r="G119" i="99"/>
  <c r="F114" i="99"/>
  <c r="H10" i="99"/>
  <c r="O10" i="99"/>
  <c r="AB13" i="99"/>
  <c r="M20" i="99"/>
  <c r="O46" i="99"/>
  <c r="O52" i="99"/>
  <c r="O56" i="99"/>
  <c r="O64" i="99"/>
  <c r="I68" i="99"/>
  <c r="J72" i="99"/>
  <c r="I76" i="99"/>
  <c r="AB77" i="99"/>
  <c r="J82" i="99"/>
  <c r="AB99" i="99"/>
  <c r="O100" i="99"/>
  <c r="I10" i="99"/>
  <c r="O14" i="99"/>
  <c r="M18" i="99"/>
  <c r="O28" i="99"/>
  <c r="O62" i="99"/>
  <c r="J68" i="99"/>
  <c r="J74" i="99"/>
  <c r="L82" i="99"/>
  <c r="AB89" i="99"/>
  <c r="AB95" i="99"/>
  <c r="M112" i="99"/>
  <c r="M118" i="99" s="1"/>
  <c r="K10" i="99"/>
  <c r="AB11" i="99"/>
  <c r="H14" i="99"/>
  <c r="F19" i="99"/>
  <c r="H22" i="99"/>
  <c r="I24" i="99"/>
  <c r="O24" i="99"/>
  <c r="I28" i="99"/>
  <c r="O30" i="99"/>
  <c r="I40" i="99"/>
  <c r="F40" i="99" s="1"/>
  <c r="O40" i="99"/>
  <c r="J46" i="99"/>
  <c r="O74" i="99"/>
  <c r="J92" i="99"/>
  <c r="M70" i="98"/>
  <c r="O12" i="98"/>
  <c r="O16" i="98"/>
  <c r="O30" i="98"/>
  <c r="J72" i="98"/>
  <c r="J76" i="98"/>
  <c r="H119" i="98"/>
  <c r="H12" i="98"/>
  <c r="M18" i="98"/>
  <c r="J120" i="98"/>
  <c r="G70" i="98"/>
  <c r="M82" i="98"/>
  <c r="O86" i="98"/>
  <c r="J94" i="98"/>
  <c r="F114" i="98"/>
  <c r="N119" i="98"/>
  <c r="AB9" i="98"/>
  <c r="N10" i="98"/>
  <c r="I12" i="98"/>
  <c r="AB13" i="98"/>
  <c r="I16" i="98"/>
  <c r="AB17" i="98"/>
  <c r="O10" i="98"/>
  <c r="K12" i="98"/>
  <c r="O14" i="98"/>
  <c r="O18" i="98"/>
  <c r="O40" i="98"/>
  <c r="F69" i="98"/>
  <c r="O72" i="98"/>
  <c r="O76" i="98"/>
  <c r="O78" i="98"/>
  <c r="AB83" i="98"/>
  <c r="AB87" i="98"/>
  <c r="AB89" i="98"/>
  <c r="I82" i="97"/>
  <c r="O34" i="97"/>
  <c r="H28" i="97"/>
  <c r="O28" i="97"/>
  <c r="O30" i="97"/>
  <c r="O82" i="97"/>
  <c r="J94" i="97"/>
  <c r="O46" i="97"/>
  <c r="I54" i="97"/>
  <c r="I16" i="97"/>
  <c r="I50" i="97"/>
  <c r="I34" i="97"/>
  <c r="O60" i="97"/>
  <c r="J120" i="97"/>
  <c r="O32" i="97"/>
  <c r="O56" i="97"/>
  <c r="O58" i="97"/>
  <c r="O64" i="97"/>
  <c r="I76" i="97"/>
  <c r="O78" i="97"/>
  <c r="J96" i="97"/>
  <c r="J119" i="97"/>
  <c r="O50" i="97"/>
  <c r="I86" i="97"/>
  <c r="I92" i="97"/>
  <c r="O16" i="97"/>
  <c r="O38" i="97"/>
  <c r="F38" i="97" s="1"/>
  <c r="O76" i="97"/>
  <c r="J92" i="97"/>
  <c r="G112" i="97"/>
  <c r="G118" i="97" s="1"/>
  <c r="AB15" i="97"/>
  <c r="I44" i="97"/>
  <c r="M112" i="97"/>
  <c r="M118" i="97" s="1"/>
  <c r="O30" i="96"/>
  <c r="F12" i="96"/>
  <c r="H22" i="96"/>
  <c r="F40" i="96"/>
  <c r="O90" i="96"/>
  <c r="O96" i="96"/>
  <c r="H10" i="96"/>
  <c r="O10" i="96"/>
  <c r="AB13" i="96"/>
  <c r="O22" i="96"/>
  <c r="O32" i="96"/>
  <c r="O38" i="96"/>
  <c r="I44" i="96"/>
  <c r="F44" i="96" s="1"/>
  <c r="O44" i="96"/>
  <c r="O50" i="96"/>
  <c r="I54" i="96"/>
  <c r="I58" i="96"/>
  <c r="O58" i="96"/>
  <c r="H64" i="96"/>
  <c r="AB71" i="96"/>
  <c r="AB75" i="96"/>
  <c r="O76" i="96"/>
  <c r="AB81" i="96"/>
  <c r="O82" i="96"/>
  <c r="AB89" i="96"/>
  <c r="AB95" i="96"/>
  <c r="AB99" i="96"/>
  <c r="O100" i="96"/>
  <c r="F10" i="96"/>
  <c r="O14" i="96"/>
  <c r="G119" i="96"/>
  <c r="M119" i="96"/>
  <c r="I36" i="96"/>
  <c r="O42" i="96"/>
  <c r="O68" i="96"/>
  <c r="O72" i="96"/>
  <c r="O78" i="96"/>
  <c r="AB11" i="96"/>
  <c r="H14" i="96"/>
  <c r="H119" i="96"/>
  <c r="N119" i="96"/>
  <c r="F24" i="96"/>
  <c r="O56" i="96"/>
  <c r="O64" i="96"/>
  <c r="I68" i="96"/>
  <c r="I82" i="96"/>
  <c r="AB83" i="96"/>
  <c r="O84" i="96"/>
  <c r="O86" i="96"/>
  <c r="I90" i="96"/>
  <c r="O92" i="96"/>
  <c r="I96" i="96"/>
  <c r="I100" i="96"/>
  <c r="I14" i="96"/>
  <c r="H28" i="96"/>
  <c r="O28" i="96"/>
  <c r="O62" i="96"/>
  <c r="J96" i="96"/>
  <c r="O26" i="95"/>
  <c r="AB81" i="95"/>
  <c r="AB87" i="95"/>
  <c r="AB15" i="95"/>
  <c r="O16" i="95"/>
  <c r="H26" i="95"/>
  <c r="H44" i="95"/>
  <c r="H54" i="95"/>
  <c r="I56" i="95"/>
  <c r="I64" i="95"/>
  <c r="AB79" i="95"/>
  <c r="AB97" i="95"/>
  <c r="I48" i="95"/>
  <c r="H119" i="95"/>
  <c r="N119" i="95"/>
  <c r="O30" i="95"/>
  <c r="H36" i="95"/>
  <c r="I44" i="95"/>
  <c r="F114" i="95"/>
  <c r="I80" i="95"/>
  <c r="O84" i="95"/>
  <c r="I96" i="95"/>
  <c r="I98" i="95"/>
  <c r="F111" i="95"/>
  <c r="F117" i="95" s="1"/>
  <c r="I16" i="95"/>
  <c r="O32" i="95"/>
  <c r="I36" i="95"/>
  <c r="O50" i="95"/>
  <c r="O60" i="95"/>
  <c r="O64" i="95"/>
  <c r="AB73" i="95"/>
  <c r="J80" i="95"/>
  <c r="AB93" i="95"/>
  <c r="F113" i="95"/>
  <c r="O24" i="95"/>
  <c r="J36" i="95"/>
  <c r="O42" i="95"/>
  <c r="F42" i="95" s="1"/>
  <c r="O46" i="95"/>
  <c r="O48" i="95"/>
  <c r="O62" i="95"/>
  <c r="I68" i="95"/>
  <c r="I74" i="95"/>
  <c r="AB85" i="95"/>
  <c r="O86" i="95"/>
  <c r="AB91" i="95"/>
  <c r="J10" i="94"/>
  <c r="J18" i="94"/>
  <c r="O22" i="94"/>
  <c r="AB33" i="94"/>
  <c r="O34" i="94"/>
  <c r="O64" i="94"/>
  <c r="G112" i="94"/>
  <c r="G118" i="94" s="1"/>
  <c r="J74" i="94"/>
  <c r="O78" i="94"/>
  <c r="AB93" i="94"/>
  <c r="N112" i="94"/>
  <c r="N118" i="94" s="1"/>
  <c r="AB21" i="94"/>
  <c r="H22" i="94"/>
  <c r="O30" i="94"/>
  <c r="AB37" i="94"/>
  <c r="AB63" i="94"/>
  <c r="H92" i="94"/>
  <c r="AB51" i="94"/>
  <c r="AB73" i="94"/>
  <c r="H119" i="94"/>
  <c r="I22" i="94"/>
  <c r="AB23" i="94"/>
  <c r="AB25" i="94"/>
  <c r="O26" i="94"/>
  <c r="AB29" i="94"/>
  <c r="H34" i="94"/>
  <c r="O38" i="94"/>
  <c r="O42" i="94"/>
  <c r="AB45" i="94"/>
  <c r="AB57" i="94"/>
  <c r="AB59" i="94"/>
  <c r="O60" i="94"/>
  <c r="AB65" i="94"/>
  <c r="O66" i="94"/>
  <c r="H78" i="94"/>
  <c r="O86" i="94"/>
  <c r="AB31" i="94"/>
  <c r="I34" i="94"/>
  <c r="H36" i="94"/>
  <c r="AB47" i="94"/>
  <c r="O50" i="94"/>
  <c r="O72" i="94"/>
  <c r="AB81" i="94"/>
  <c r="AB99" i="94"/>
  <c r="H112" i="93"/>
  <c r="H118" i="93" s="1"/>
  <c r="N119" i="93"/>
  <c r="H30" i="93"/>
  <c r="O30" i="93"/>
  <c r="H46" i="93"/>
  <c r="O46" i="93"/>
  <c r="O54" i="93"/>
  <c r="O56" i="93"/>
  <c r="O60" i="93"/>
  <c r="H64" i="93"/>
  <c r="AB79" i="93"/>
  <c r="O84" i="93"/>
  <c r="AB93" i="93"/>
  <c r="AB97" i="93"/>
  <c r="O98" i="93"/>
  <c r="AB75" i="93"/>
  <c r="AB87" i="93"/>
  <c r="AB91" i="93"/>
  <c r="I12" i="93"/>
  <c r="O40" i="93"/>
  <c r="I46" i="93"/>
  <c r="AB71" i="93"/>
  <c r="AB81" i="93"/>
  <c r="I92" i="93"/>
  <c r="O64" i="93"/>
  <c r="O92" i="93"/>
  <c r="O12" i="93"/>
  <c r="F113" i="93"/>
  <c r="H44" i="93"/>
  <c r="H48" i="93"/>
  <c r="O48" i="93"/>
  <c r="O50" i="93"/>
  <c r="H56" i="93"/>
  <c r="O68" i="93"/>
  <c r="F68" i="93" s="1"/>
  <c r="O76" i="93"/>
  <c r="I80" i="93"/>
  <c r="J82" i="93"/>
  <c r="AB85" i="93"/>
  <c r="I98" i="93"/>
  <c r="AB99" i="93"/>
  <c r="O38" i="93"/>
  <c r="O44" i="93"/>
  <c r="H62" i="93"/>
  <c r="O62" i="93"/>
  <c r="O66" i="93"/>
  <c r="O74" i="93"/>
  <c r="F7" i="105"/>
  <c r="L8" i="105" s="1"/>
  <c r="G119" i="105"/>
  <c r="G112" i="105"/>
  <c r="G118" i="105" s="1"/>
  <c r="F111" i="105"/>
  <c r="F117" i="105" s="1"/>
  <c r="J10" i="105"/>
  <c r="P10" i="105"/>
  <c r="H12" i="105"/>
  <c r="N12" i="105"/>
  <c r="L14" i="105"/>
  <c r="J16" i="105"/>
  <c r="F16" i="105" s="1"/>
  <c r="H18" i="105"/>
  <c r="N18" i="105"/>
  <c r="H22" i="105"/>
  <c r="F22" i="105" s="1"/>
  <c r="I24" i="105"/>
  <c r="I26" i="105"/>
  <c r="J28" i="105"/>
  <c r="H30" i="105"/>
  <c r="O30" i="105"/>
  <c r="N34" i="105"/>
  <c r="N36" i="105"/>
  <c r="AD39" i="105"/>
  <c r="L40" i="105"/>
  <c r="AD41" i="105"/>
  <c r="J50" i="105"/>
  <c r="P50" i="105"/>
  <c r="H52" i="105"/>
  <c r="H54" i="105"/>
  <c r="O54" i="105"/>
  <c r="H56" i="105"/>
  <c r="H58" i="105"/>
  <c r="I60" i="105"/>
  <c r="I62" i="105"/>
  <c r="H64" i="105"/>
  <c r="H66" i="105"/>
  <c r="O66" i="105"/>
  <c r="H68" i="105"/>
  <c r="N68" i="105"/>
  <c r="I72" i="105"/>
  <c r="P72" i="105"/>
  <c r="I74" i="105"/>
  <c r="P74" i="105"/>
  <c r="AD97" i="105"/>
  <c r="N112" i="105"/>
  <c r="N118" i="105" s="1"/>
  <c r="G20" i="105"/>
  <c r="O98" i="105"/>
  <c r="I98" i="105"/>
  <c r="N98" i="105"/>
  <c r="H98" i="105"/>
  <c r="L98" i="105"/>
  <c r="I119" i="105"/>
  <c r="I112" i="105"/>
  <c r="I118" i="105" s="1"/>
  <c r="O119" i="105"/>
  <c r="O112" i="105"/>
  <c r="O118" i="105" s="1"/>
  <c r="Q44" i="105"/>
  <c r="F44" i="105" s="1"/>
  <c r="AD43" i="105"/>
  <c r="O46" i="105"/>
  <c r="I46" i="105"/>
  <c r="M48" i="105"/>
  <c r="G48" i="105"/>
  <c r="J120" i="105"/>
  <c r="P120" i="105"/>
  <c r="O80" i="105"/>
  <c r="I80" i="105"/>
  <c r="N80" i="105"/>
  <c r="H80" i="105"/>
  <c r="L80" i="105"/>
  <c r="P80" i="105"/>
  <c r="G98" i="105"/>
  <c r="M119" i="105"/>
  <c r="M112" i="105"/>
  <c r="M118" i="105" s="1"/>
  <c r="O40" i="105"/>
  <c r="I40" i="105"/>
  <c r="H8" i="105"/>
  <c r="J12" i="105"/>
  <c r="P12" i="105"/>
  <c r="J18" i="105"/>
  <c r="P18" i="105"/>
  <c r="J119" i="105"/>
  <c r="J112" i="105"/>
  <c r="J118" i="105" s="1"/>
  <c r="P119" i="105"/>
  <c r="P112" i="105"/>
  <c r="P118" i="105" s="1"/>
  <c r="J20" i="105"/>
  <c r="F113" i="105"/>
  <c r="O22" i="105"/>
  <c r="I22" i="105"/>
  <c r="K22" i="105"/>
  <c r="M24" i="105"/>
  <c r="G24" i="105"/>
  <c r="Q26" i="105"/>
  <c r="K26" i="105"/>
  <c r="AD25" i="105"/>
  <c r="L26" i="105"/>
  <c r="AD27" i="105"/>
  <c r="L28" i="105"/>
  <c r="G40" i="105"/>
  <c r="N40" i="105"/>
  <c r="AD45" i="105"/>
  <c r="L46" i="105"/>
  <c r="AD47" i="105"/>
  <c r="L48" i="105"/>
  <c r="L50" i="105"/>
  <c r="O52" i="105"/>
  <c r="I52" i="105"/>
  <c r="K52" i="105"/>
  <c r="Q54" i="105"/>
  <c r="O58" i="105"/>
  <c r="I58" i="105"/>
  <c r="M60" i="105"/>
  <c r="G60" i="105"/>
  <c r="K60" i="105"/>
  <c r="Q62" i="105"/>
  <c r="AD61" i="105"/>
  <c r="O64" i="105"/>
  <c r="I64" i="105"/>
  <c r="K64" i="105"/>
  <c r="J66" i="105"/>
  <c r="J68" i="105"/>
  <c r="N72" i="105"/>
  <c r="H72" i="105"/>
  <c r="K74" i="105"/>
  <c r="AD79" i="105"/>
  <c r="Q80" i="105"/>
  <c r="O92" i="105"/>
  <c r="I92" i="105"/>
  <c r="N92" i="105"/>
  <c r="H92" i="105"/>
  <c r="L92" i="105"/>
  <c r="P92" i="105"/>
  <c r="I8" i="105"/>
  <c r="AD11" i="105"/>
  <c r="K12" i="105"/>
  <c r="Q12" i="105"/>
  <c r="AD17" i="105"/>
  <c r="K18" i="105"/>
  <c r="Q18" i="105"/>
  <c r="K119" i="105"/>
  <c r="Q119" i="105"/>
  <c r="AD21" i="105"/>
  <c r="L22" i="105"/>
  <c r="AD23" i="105"/>
  <c r="L24" i="105"/>
  <c r="M26" i="105"/>
  <c r="AD29" i="105"/>
  <c r="K32" i="105"/>
  <c r="AD31" i="105"/>
  <c r="O34" i="105"/>
  <c r="I34" i="105"/>
  <c r="K34" i="105"/>
  <c r="Q36" i="105"/>
  <c r="H40" i="105"/>
  <c r="P40" i="105"/>
  <c r="M46" i="105"/>
  <c r="N48" i="105"/>
  <c r="M50" i="105"/>
  <c r="AD51" i="105"/>
  <c r="L52" i="105"/>
  <c r="AD53" i="105"/>
  <c r="K54" i="105"/>
  <c r="Q56" i="105"/>
  <c r="K56" i="105"/>
  <c r="AD55" i="105"/>
  <c r="L56" i="105"/>
  <c r="AD57" i="105"/>
  <c r="L58" i="105"/>
  <c r="AD59" i="105"/>
  <c r="L60" i="105"/>
  <c r="L62" i="105"/>
  <c r="AD63" i="105"/>
  <c r="L64" i="105"/>
  <c r="AD65" i="105"/>
  <c r="K66" i="105"/>
  <c r="Q68" i="105"/>
  <c r="AD67" i="105"/>
  <c r="F69" i="105"/>
  <c r="H70" i="105" s="1"/>
  <c r="L70" i="105"/>
  <c r="AD71" i="105"/>
  <c r="L72" i="105"/>
  <c r="AD73" i="105"/>
  <c r="M74" i="105"/>
  <c r="K78" i="105"/>
  <c r="P78" i="105"/>
  <c r="N78" i="105"/>
  <c r="H78" i="105"/>
  <c r="F78" i="105" s="1"/>
  <c r="L78" i="105"/>
  <c r="G80" i="105"/>
  <c r="AD91" i="105"/>
  <c r="Q92" i="105"/>
  <c r="H112" i="105"/>
  <c r="H118" i="105" s="1"/>
  <c r="J8" i="105"/>
  <c r="P8" i="105"/>
  <c r="J14" i="105"/>
  <c r="F14" i="105" s="1"/>
  <c r="F19" i="105"/>
  <c r="Q20" i="105" s="1"/>
  <c r="M22" i="105"/>
  <c r="N24" i="105"/>
  <c r="G26" i="105"/>
  <c r="N26" i="105"/>
  <c r="G28" i="105"/>
  <c r="N28" i="105"/>
  <c r="L30" i="105"/>
  <c r="M32" i="105"/>
  <c r="AD33" i="105"/>
  <c r="L34" i="105"/>
  <c r="AD35" i="105"/>
  <c r="K36" i="105"/>
  <c r="F36" i="105" s="1"/>
  <c r="J40" i="105"/>
  <c r="N46" i="105"/>
  <c r="H48" i="105"/>
  <c r="O48" i="105"/>
  <c r="H50" i="105"/>
  <c r="N50" i="105"/>
  <c r="M52" i="105"/>
  <c r="L54" i="105"/>
  <c r="M56" i="105"/>
  <c r="M58" i="105"/>
  <c r="N60" i="105"/>
  <c r="G62" i="105"/>
  <c r="M62" i="105"/>
  <c r="M64" i="105"/>
  <c r="L66" i="105"/>
  <c r="L68" i="105"/>
  <c r="M70" i="105"/>
  <c r="G74" i="105"/>
  <c r="N74" i="105"/>
  <c r="AD77" i="105"/>
  <c r="M78" i="105"/>
  <c r="J80" i="105"/>
  <c r="I86" i="105"/>
  <c r="N86" i="105"/>
  <c r="H86" i="105"/>
  <c r="L86" i="105"/>
  <c r="G92" i="105"/>
  <c r="M98" i="105"/>
  <c r="K112" i="105"/>
  <c r="K118" i="105" s="1"/>
  <c r="J82" i="105"/>
  <c r="F82" i="105" s="1"/>
  <c r="H84" i="105"/>
  <c r="F84" i="105" s="1"/>
  <c r="N84" i="105"/>
  <c r="H90" i="105"/>
  <c r="N90" i="105"/>
  <c r="H96" i="105"/>
  <c r="N96" i="105"/>
  <c r="J100" i="105"/>
  <c r="F100" i="105" s="1"/>
  <c r="J84" i="105"/>
  <c r="P84" i="105"/>
  <c r="J90" i="105"/>
  <c r="P90" i="105"/>
  <c r="J96" i="105"/>
  <c r="P96" i="105"/>
  <c r="AD83" i="105"/>
  <c r="AD89" i="105"/>
  <c r="K90" i="105"/>
  <c r="AD95" i="105"/>
  <c r="K96" i="105"/>
  <c r="I70" i="104"/>
  <c r="F44" i="104"/>
  <c r="J14" i="104"/>
  <c r="F7" i="104"/>
  <c r="N8" i="104" s="1"/>
  <c r="K8" i="104"/>
  <c r="I10" i="104"/>
  <c r="O10" i="104"/>
  <c r="G12" i="104"/>
  <c r="M12" i="104"/>
  <c r="AD13" i="104"/>
  <c r="K14" i="104"/>
  <c r="Q14" i="104"/>
  <c r="I16" i="104"/>
  <c r="O16" i="104"/>
  <c r="G18" i="104"/>
  <c r="M18" i="104"/>
  <c r="G119" i="104"/>
  <c r="G112" i="104"/>
  <c r="G118" i="104" s="1"/>
  <c r="M119" i="104"/>
  <c r="M112" i="104"/>
  <c r="M118" i="104" s="1"/>
  <c r="G22" i="104"/>
  <c r="N22" i="104"/>
  <c r="H24" i="104"/>
  <c r="H26" i="104"/>
  <c r="F26" i="104" s="1"/>
  <c r="N30" i="104"/>
  <c r="L36" i="104"/>
  <c r="L38" i="104"/>
  <c r="O40" i="104"/>
  <c r="I40" i="104"/>
  <c r="I48" i="104"/>
  <c r="I50" i="104"/>
  <c r="O50" i="104"/>
  <c r="G52" i="104"/>
  <c r="N52" i="104"/>
  <c r="N54" i="104"/>
  <c r="G56" i="104"/>
  <c r="N56" i="104"/>
  <c r="N58" i="104"/>
  <c r="H60" i="104"/>
  <c r="O60" i="104"/>
  <c r="H62" i="104"/>
  <c r="N62" i="104"/>
  <c r="N66" i="104"/>
  <c r="M68" i="104"/>
  <c r="H120" i="104"/>
  <c r="G70" i="104"/>
  <c r="G72" i="104"/>
  <c r="H74" i="104"/>
  <c r="O74" i="104"/>
  <c r="G80" i="104"/>
  <c r="N80" i="104"/>
  <c r="G86" i="104"/>
  <c r="N86" i="104"/>
  <c r="AD89" i="104"/>
  <c r="AD91" i="104"/>
  <c r="M92" i="104"/>
  <c r="N96" i="104"/>
  <c r="H96" i="104"/>
  <c r="K96" i="104"/>
  <c r="F111" i="104"/>
  <c r="F117" i="104" s="1"/>
  <c r="J112" i="104"/>
  <c r="J118" i="104" s="1"/>
  <c r="P14" i="104"/>
  <c r="N90" i="104"/>
  <c r="H90" i="104"/>
  <c r="J10" i="104"/>
  <c r="P10" i="104"/>
  <c r="L14" i="104"/>
  <c r="J16" i="104"/>
  <c r="P16" i="104"/>
  <c r="M90" i="104"/>
  <c r="G92" i="104"/>
  <c r="N92" i="104"/>
  <c r="I120" i="104"/>
  <c r="F19" i="104"/>
  <c r="J20" i="104" s="1"/>
  <c r="K90" i="104"/>
  <c r="G8" i="104"/>
  <c r="AD9" i="104"/>
  <c r="K10" i="104"/>
  <c r="Q10" i="104"/>
  <c r="I12" i="104"/>
  <c r="O12" i="104"/>
  <c r="G14" i="104"/>
  <c r="M14" i="104"/>
  <c r="AD15" i="104"/>
  <c r="K16" i="104"/>
  <c r="Q16" i="104"/>
  <c r="O18" i="104"/>
  <c r="P30" i="104"/>
  <c r="N38" i="104"/>
  <c r="Q44" i="104"/>
  <c r="AD43" i="104"/>
  <c r="O46" i="104"/>
  <c r="I46" i="104"/>
  <c r="M48" i="104"/>
  <c r="G48" i="104"/>
  <c r="J52" i="104"/>
  <c r="I54" i="104"/>
  <c r="I56" i="104"/>
  <c r="J58" i="104"/>
  <c r="I66" i="104"/>
  <c r="P66" i="104"/>
  <c r="I68" i="104"/>
  <c r="O68" i="104"/>
  <c r="J120" i="104"/>
  <c r="P120" i="104"/>
  <c r="P70" i="104"/>
  <c r="J74" i="104"/>
  <c r="Q74" i="104"/>
  <c r="G90" i="104"/>
  <c r="O90" i="104"/>
  <c r="H92" i="104"/>
  <c r="O92" i="104"/>
  <c r="L112" i="104"/>
  <c r="L118" i="104" s="1"/>
  <c r="M70" i="104"/>
  <c r="L10" i="104"/>
  <c r="J12" i="104"/>
  <c r="P12" i="104"/>
  <c r="H14" i="104"/>
  <c r="N14" i="104"/>
  <c r="L16" i="104"/>
  <c r="J18" i="104"/>
  <c r="P18" i="104"/>
  <c r="O22" i="104"/>
  <c r="I22" i="104"/>
  <c r="K22" i="104"/>
  <c r="M24" i="104"/>
  <c r="G24" i="104"/>
  <c r="Q26" i="104"/>
  <c r="K26" i="104"/>
  <c r="AD25" i="104"/>
  <c r="L26" i="104"/>
  <c r="AD27" i="104"/>
  <c r="L28" i="104"/>
  <c r="F28" i="104" s="1"/>
  <c r="I38" i="104"/>
  <c r="AD45" i="104"/>
  <c r="L46" i="104"/>
  <c r="AD47" i="104"/>
  <c r="L48" i="104"/>
  <c r="O52" i="104"/>
  <c r="I52" i="104"/>
  <c r="K52" i="104"/>
  <c r="Q54" i="104"/>
  <c r="O58" i="104"/>
  <c r="I58" i="104"/>
  <c r="M60" i="104"/>
  <c r="G60" i="104"/>
  <c r="K60" i="104"/>
  <c r="Q62" i="104"/>
  <c r="AD61" i="104"/>
  <c r="O64" i="104"/>
  <c r="I64" i="104"/>
  <c r="K64" i="104"/>
  <c r="J66" i="104"/>
  <c r="N72" i="104"/>
  <c r="H72" i="104"/>
  <c r="K74" i="104"/>
  <c r="I90" i="104"/>
  <c r="P90" i="104"/>
  <c r="I92" i="104"/>
  <c r="P92" i="104"/>
  <c r="N112" i="104"/>
  <c r="N118" i="104" s="1"/>
  <c r="L119" i="104"/>
  <c r="I8" i="104"/>
  <c r="G10" i="104"/>
  <c r="AD11" i="104"/>
  <c r="K12" i="104"/>
  <c r="I14" i="104"/>
  <c r="G16" i="104"/>
  <c r="AD17" i="104"/>
  <c r="K18" i="104"/>
  <c r="K119" i="104"/>
  <c r="Q119" i="104"/>
  <c r="AD21" i="104"/>
  <c r="L22" i="104"/>
  <c r="AD23" i="104"/>
  <c r="L24" i="104"/>
  <c r="M26" i="104"/>
  <c r="AD29" i="104"/>
  <c r="K32" i="104"/>
  <c r="F32" i="104" s="1"/>
  <c r="AD31" i="104"/>
  <c r="O34" i="104"/>
  <c r="I34" i="104"/>
  <c r="F34" i="104" s="1"/>
  <c r="K34" i="104"/>
  <c r="Q36" i="104"/>
  <c r="M46" i="104"/>
  <c r="N48" i="104"/>
  <c r="M50" i="104"/>
  <c r="AD51" i="104"/>
  <c r="L52" i="104"/>
  <c r="AD53" i="104"/>
  <c r="K54" i="104"/>
  <c r="Q56" i="104"/>
  <c r="K56" i="104"/>
  <c r="AD55" i="104"/>
  <c r="L56" i="104"/>
  <c r="AD57" i="104"/>
  <c r="L58" i="104"/>
  <c r="AD59" i="104"/>
  <c r="L60" i="104"/>
  <c r="L62" i="104"/>
  <c r="AD63" i="104"/>
  <c r="L64" i="104"/>
  <c r="AD65" i="104"/>
  <c r="K66" i="104"/>
  <c r="Q68" i="104"/>
  <c r="AD67" i="104"/>
  <c r="F69" i="104"/>
  <c r="O70" i="104" s="1"/>
  <c r="L70" i="104"/>
  <c r="AD71" i="104"/>
  <c r="L72" i="104"/>
  <c r="AD73" i="104"/>
  <c r="M74" i="104"/>
  <c r="N78" i="104"/>
  <c r="H78" i="104"/>
  <c r="F78" i="104" s="1"/>
  <c r="K78" i="104"/>
  <c r="K80" i="104"/>
  <c r="N84" i="104"/>
  <c r="H84" i="104"/>
  <c r="J90" i="104"/>
  <c r="Q90" i="104"/>
  <c r="J92" i="104"/>
  <c r="Q92" i="104"/>
  <c r="H112" i="104"/>
  <c r="H118" i="104" s="1"/>
  <c r="O112" i="104"/>
  <c r="O118" i="104" s="1"/>
  <c r="F113" i="104"/>
  <c r="J82" i="104"/>
  <c r="F82" i="104" s="1"/>
  <c r="J100" i="104"/>
  <c r="F100" i="104" s="1"/>
  <c r="F28" i="103"/>
  <c r="J14" i="103"/>
  <c r="F19" i="103"/>
  <c r="H20" i="103" s="1"/>
  <c r="N90" i="103"/>
  <c r="H90" i="103"/>
  <c r="K90" i="103"/>
  <c r="K92" i="103"/>
  <c r="F7" i="103"/>
  <c r="G8" i="103" s="1"/>
  <c r="Q8" i="103"/>
  <c r="I10" i="103"/>
  <c r="O10" i="103"/>
  <c r="G12" i="103"/>
  <c r="M12" i="103"/>
  <c r="AD13" i="103"/>
  <c r="K14" i="103"/>
  <c r="Q14" i="103"/>
  <c r="I16" i="103"/>
  <c r="O16" i="103"/>
  <c r="G18" i="103"/>
  <c r="M18" i="103"/>
  <c r="G119" i="103"/>
  <c r="G112" i="103"/>
  <c r="G118" i="103" s="1"/>
  <c r="M119" i="103"/>
  <c r="M112" i="103"/>
  <c r="M118" i="103" s="1"/>
  <c r="G20" i="103"/>
  <c r="N20" i="103"/>
  <c r="G22" i="103"/>
  <c r="N22" i="103"/>
  <c r="H24" i="103"/>
  <c r="H26" i="103"/>
  <c r="N30" i="103"/>
  <c r="F30" i="103" s="1"/>
  <c r="L36" i="103"/>
  <c r="L38" i="103"/>
  <c r="O40" i="103"/>
  <c r="I40" i="103"/>
  <c r="F40" i="103" s="1"/>
  <c r="I48" i="103"/>
  <c r="I50" i="103"/>
  <c r="O50" i="103"/>
  <c r="G52" i="103"/>
  <c r="N52" i="103"/>
  <c r="N54" i="103"/>
  <c r="G56" i="103"/>
  <c r="H60" i="103"/>
  <c r="H62" i="103"/>
  <c r="N66" i="103"/>
  <c r="G72" i="103"/>
  <c r="H74" i="103"/>
  <c r="F74" i="103" s="1"/>
  <c r="O74" i="103"/>
  <c r="G80" i="103"/>
  <c r="N80" i="103"/>
  <c r="G86" i="103"/>
  <c r="N86" i="103"/>
  <c r="AD89" i="103"/>
  <c r="L90" i="103"/>
  <c r="AD91" i="103"/>
  <c r="M92" i="103"/>
  <c r="N96" i="103"/>
  <c r="H96" i="103"/>
  <c r="K96" i="103"/>
  <c r="F111" i="103"/>
  <c r="F117" i="103" s="1"/>
  <c r="J112" i="103"/>
  <c r="J118" i="103" s="1"/>
  <c r="J10" i="103"/>
  <c r="P10" i="103"/>
  <c r="L14" i="103"/>
  <c r="J16" i="103"/>
  <c r="P16" i="103"/>
  <c r="M90" i="103"/>
  <c r="G92" i="103"/>
  <c r="N92" i="103"/>
  <c r="I120" i="103"/>
  <c r="M8" i="103"/>
  <c r="AD9" i="103"/>
  <c r="K10" i="103"/>
  <c r="Q10" i="103"/>
  <c r="I12" i="103"/>
  <c r="O12" i="103"/>
  <c r="G14" i="103"/>
  <c r="M14" i="103"/>
  <c r="AD15" i="103"/>
  <c r="K16" i="103"/>
  <c r="Q16" i="103"/>
  <c r="I18" i="103"/>
  <c r="O18" i="103"/>
  <c r="I20" i="103"/>
  <c r="P20" i="103"/>
  <c r="J22" i="103"/>
  <c r="N38" i="103"/>
  <c r="Q44" i="103"/>
  <c r="F44" i="103" s="1"/>
  <c r="AD43" i="103"/>
  <c r="O46" i="103"/>
  <c r="I46" i="103"/>
  <c r="M48" i="103"/>
  <c r="G48" i="103"/>
  <c r="J52" i="103"/>
  <c r="I54" i="103"/>
  <c r="J120" i="103"/>
  <c r="P120" i="103"/>
  <c r="J74" i="103"/>
  <c r="Q74" i="103"/>
  <c r="G90" i="103"/>
  <c r="O90" i="103"/>
  <c r="H92" i="103"/>
  <c r="O92" i="103"/>
  <c r="F98" i="103"/>
  <c r="L112" i="103"/>
  <c r="L118" i="103" s="1"/>
  <c r="P14" i="103"/>
  <c r="H8" i="103"/>
  <c r="N8" i="103"/>
  <c r="L10" i="103"/>
  <c r="J12" i="103"/>
  <c r="P12" i="103"/>
  <c r="H14" i="103"/>
  <c r="N14" i="103"/>
  <c r="L16" i="103"/>
  <c r="J18" i="103"/>
  <c r="P18" i="103"/>
  <c r="J20" i="103"/>
  <c r="O22" i="103"/>
  <c r="I22" i="103"/>
  <c r="K22" i="103"/>
  <c r="M24" i="103"/>
  <c r="G24" i="103"/>
  <c r="Q26" i="103"/>
  <c r="K26" i="103"/>
  <c r="AD25" i="103"/>
  <c r="L26" i="103"/>
  <c r="AD27" i="103"/>
  <c r="L28" i="103"/>
  <c r="I38" i="103"/>
  <c r="F38" i="103" s="1"/>
  <c r="AD45" i="103"/>
  <c r="L46" i="103"/>
  <c r="AD47" i="103"/>
  <c r="L48" i="103"/>
  <c r="L50" i="103"/>
  <c r="O52" i="103"/>
  <c r="I52" i="103"/>
  <c r="K52" i="103"/>
  <c r="Q54" i="103"/>
  <c r="O58" i="103"/>
  <c r="I58" i="103"/>
  <c r="M60" i="103"/>
  <c r="G60" i="103"/>
  <c r="K60" i="103"/>
  <c r="Q62" i="103"/>
  <c r="AD61" i="103"/>
  <c r="O64" i="103"/>
  <c r="I64" i="103"/>
  <c r="K64" i="103"/>
  <c r="J66" i="103"/>
  <c r="N72" i="103"/>
  <c r="H72" i="103"/>
  <c r="K74" i="103"/>
  <c r="I90" i="103"/>
  <c r="P90" i="103"/>
  <c r="I92" i="103"/>
  <c r="P92" i="103"/>
  <c r="N112" i="103"/>
  <c r="N118" i="103" s="1"/>
  <c r="L119" i="103"/>
  <c r="I8" i="103"/>
  <c r="G10" i="103"/>
  <c r="AD11" i="103"/>
  <c r="K12" i="103"/>
  <c r="I14" i="103"/>
  <c r="G16" i="103"/>
  <c r="AD17" i="103"/>
  <c r="K18" i="103"/>
  <c r="K119" i="103"/>
  <c r="K20" i="103"/>
  <c r="Q119" i="103"/>
  <c r="AD21" i="103"/>
  <c r="L22" i="103"/>
  <c r="AD23" i="103"/>
  <c r="L24" i="103"/>
  <c r="M26" i="103"/>
  <c r="AD29" i="103"/>
  <c r="K32" i="103"/>
  <c r="F32" i="103" s="1"/>
  <c r="AD31" i="103"/>
  <c r="O34" i="103"/>
  <c r="I34" i="103"/>
  <c r="F34" i="103" s="1"/>
  <c r="K34" i="103"/>
  <c r="Q36" i="103"/>
  <c r="M46" i="103"/>
  <c r="N48" i="103"/>
  <c r="M50" i="103"/>
  <c r="AD51" i="103"/>
  <c r="L52" i="103"/>
  <c r="AD53" i="103"/>
  <c r="K54" i="103"/>
  <c r="Q56" i="103"/>
  <c r="K56" i="103"/>
  <c r="AD55" i="103"/>
  <c r="L56" i="103"/>
  <c r="AD57" i="103"/>
  <c r="L58" i="103"/>
  <c r="AD59" i="103"/>
  <c r="L60" i="103"/>
  <c r="L62" i="103"/>
  <c r="AD63" i="103"/>
  <c r="L64" i="103"/>
  <c r="AD65" i="103"/>
  <c r="K66" i="103"/>
  <c r="Q68" i="103"/>
  <c r="F68" i="103" s="1"/>
  <c r="AD67" i="103"/>
  <c r="F69" i="103"/>
  <c r="G70" i="103" s="1"/>
  <c r="L120" i="103"/>
  <c r="AD71" i="103"/>
  <c r="L72" i="103"/>
  <c r="AD73" i="103"/>
  <c r="M74" i="103"/>
  <c r="N78" i="103"/>
  <c r="H78" i="103"/>
  <c r="K78" i="103"/>
  <c r="K80" i="103"/>
  <c r="N84" i="103"/>
  <c r="H84" i="103"/>
  <c r="J90" i="103"/>
  <c r="Q90" i="103"/>
  <c r="J92" i="103"/>
  <c r="Q92" i="103"/>
  <c r="H112" i="103"/>
  <c r="H118" i="103" s="1"/>
  <c r="O112" i="103"/>
  <c r="O118" i="103" s="1"/>
  <c r="F113" i="103"/>
  <c r="J82" i="103"/>
  <c r="F82" i="103" s="1"/>
  <c r="J100" i="103"/>
  <c r="F100" i="103" s="1"/>
  <c r="J14" i="102"/>
  <c r="P14" i="102"/>
  <c r="M20" i="102"/>
  <c r="N90" i="102"/>
  <c r="H90" i="102"/>
  <c r="K90" i="102"/>
  <c r="K92" i="102"/>
  <c r="F7" i="102"/>
  <c r="K8" i="102" s="1"/>
  <c r="I10" i="102"/>
  <c r="O10" i="102"/>
  <c r="G12" i="102"/>
  <c r="M12" i="102"/>
  <c r="AD13" i="102"/>
  <c r="K14" i="102"/>
  <c r="Q14" i="102"/>
  <c r="I16" i="102"/>
  <c r="O16" i="102"/>
  <c r="G18" i="102"/>
  <c r="M18" i="102"/>
  <c r="G119" i="102"/>
  <c r="G112" i="102"/>
  <c r="G118" i="102" s="1"/>
  <c r="M119" i="102"/>
  <c r="M112" i="102"/>
  <c r="M118" i="102" s="1"/>
  <c r="G20" i="102"/>
  <c r="N20" i="102"/>
  <c r="G22" i="102"/>
  <c r="N22" i="102"/>
  <c r="H24" i="102"/>
  <c r="H26" i="102"/>
  <c r="N30" i="102"/>
  <c r="L36" i="102"/>
  <c r="L38" i="102"/>
  <c r="O40" i="102"/>
  <c r="I40" i="102"/>
  <c r="I48" i="102"/>
  <c r="I50" i="102"/>
  <c r="O50" i="102"/>
  <c r="G52" i="102"/>
  <c r="N52" i="102"/>
  <c r="N54" i="102"/>
  <c r="G56" i="102"/>
  <c r="N58" i="102"/>
  <c r="H60" i="102"/>
  <c r="O60" i="102"/>
  <c r="H62" i="102"/>
  <c r="N62" i="102"/>
  <c r="N66" i="102"/>
  <c r="H120" i="102"/>
  <c r="G72" i="102"/>
  <c r="H74" i="102"/>
  <c r="O74" i="102"/>
  <c r="G80" i="102"/>
  <c r="N80" i="102"/>
  <c r="G86" i="102"/>
  <c r="N86" i="102"/>
  <c r="AD89" i="102"/>
  <c r="L90" i="102"/>
  <c r="AD91" i="102"/>
  <c r="M92" i="102"/>
  <c r="N96" i="102"/>
  <c r="H96" i="102"/>
  <c r="K96" i="102"/>
  <c r="F111" i="102"/>
  <c r="F117" i="102" s="1"/>
  <c r="J112" i="102"/>
  <c r="J118" i="102" s="1"/>
  <c r="J10" i="102"/>
  <c r="P10" i="102"/>
  <c r="L14" i="102"/>
  <c r="J16" i="102"/>
  <c r="P16" i="102"/>
  <c r="H20" i="102"/>
  <c r="O20" i="102"/>
  <c r="M90" i="102"/>
  <c r="G92" i="102"/>
  <c r="N92" i="102"/>
  <c r="I120" i="102"/>
  <c r="G8" i="102"/>
  <c r="AD9" i="102"/>
  <c r="K10" i="102"/>
  <c r="Q10" i="102"/>
  <c r="I12" i="102"/>
  <c r="O12" i="102"/>
  <c r="G14" i="102"/>
  <c r="M14" i="102"/>
  <c r="AD15" i="102"/>
  <c r="K16" i="102"/>
  <c r="Q16" i="102"/>
  <c r="I18" i="102"/>
  <c r="O18" i="102"/>
  <c r="I20" i="102"/>
  <c r="P20" i="102"/>
  <c r="J22" i="102"/>
  <c r="I30" i="102"/>
  <c r="P30" i="102"/>
  <c r="N38" i="102"/>
  <c r="Q44" i="102"/>
  <c r="F44" i="102" s="1"/>
  <c r="AD43" i="102"/>
  <c r="O46" i="102"/>
  <c r="I46" i="102"/>
  <c r="M48" i="102"/>
  <c r="G48" i="102"/>
  <c r="J52" i="102"/>
  <c r="I54" i="102"/>
  <c r="J58" i="102"/>
  <c r="I66" i="102"/>
  <c r="P66" i="102"/>
  <c r="J120" i="102"/>
  <c r="P120" i="102"/>
  <c r="J74" i="102"/>
  <c r="Q74" i="102"/>
  <c r="G90" i="102"/>
  <c r="O90" i="102"/>
  <c r="H92" i="102"/>
  <c r="O92" i="102"/>
  <c r="F98" i="102"/>
  <c r="L112" i="102"/>
  <c r="L118" i="102" s="1"/>
  <c r="L10" i="102"/>
  <c r="J12" i="102"/>
  <c r="P12" i="102"/>
  <c r="H14" i="102"/>
  <c r="N14" i="102"/>
  <c r="L16" i="102"/>
  <c r="J18" i="102"/>
  <c r="P18" i="102"/>
  <c r="J20" i="102"/>
  <c r="O22" i="102"/>
  <c r="I22" i="102"/>
  <c r="K22" i="102"/>
  <c r="M24" i="102"/>
  <c r="G24" i="102"/>
  <c r="Q26" i="102"/>
  <c r="K26" i="102"/>
  <c r="AD25" i="102"/>
  <c r="L26" i="102"/>
  <c r="I38" i="102"/>
  <c r="O52" i="102"/>
  <c r="I52" i="102"/>
  <c r="K52" i="102"/>
  <c r="Q54" i="102"/>
  <c r="O58" i="102"/>
  <c r="I58" i="102"/>
  <c r="M60" i="102"/>
  <c r="G60" i="102"/>
  <c r="K60" i="102"/>
  <c r="Q62" i="102"/>
  <c r="AD61" i="102"/>
  <c r="O64" i="102"/>
  <c r="I64" i="102"/>
  <c r="K64" i="102"/>
  <c r="J66" i="102"/>
  <c r="N72" i="102"/>
  <c r="H72" i="102"/>
  <c r="K74" i="102"/>
  <c r="I90" i="102"/>
  <c r="P90" i="102"/>
  <c r="I92" i="102"/>
  <c r="P92" i="102"/>
  <c r="N112" i="102"/>
  <c r="N118" i="102" s="1"/>
  <c r="L119" i="102"/>
  <c r="I8" i="102"/>
  <c r="G10" i="102"/>
  <c r="AD11" i="102"/>
  <c r="K12" i="102"/>
  <c r="I14" i="102"/>
  <c r="G16" i="102"/>
  <c r="AD17" i="102"/>
  <c r="K18" i="102"/>
  <c r="K119" i="102"/>
  <c r="K20" i="102"/>
  <c r="Q119" i="102"/>
  <c r="Q20" i="102"/>
  <c r="AD21" i="102"/>
  <c r="L22" i="102"/>
  <c r="AD23" i="102"/>
  <c r="L24" i="102"/>
  <c r="M26" i="102"/>
  <c r="AD29" i="102"/>
  <c r="K32" i="102"/>
  <c r="F32" i="102" s="1"/>
  <c r="AD31" i="102"/>
  <c r="O34" i="102"/>
  <c r="I34" i="102"/>
  <c r="K34" i="102"/>
  <c r="Q36" i="102"/>
  <c r="M46" i="102"/>
  <c r="N48" i="102"/>
  <c r="M50" i="102"/>
  <c r="AD51" i="102"/>
  <c r="L52" i="102"/>
  <c r="AD53" i="102"/>
  <c r="K54" i="102"/>
  <c r="Q56" i="102"/>
  <c r="K56" i="102"/>
  <c r="AD55" i="102"/>
  <c r="L56" i="102"/>
  <c r="AD57" i="102"/>
  <c r="L58" i="102"/>
  <c r="AD59" i="102"/>
  <c r="L60" i="102"/>
  <c r="L62" i="102"/>
  <c r="AD63" i="102"/>
  <c r="L64" i="102"/>
  <c r="AD65" i="102"/>
  <c r="K66" i="102"/>
  <c r="Q68" i="102"/>
  <c r="F68" i="102" s="1"/>
  <c r="AD67" i="102"/>
  <c r="F69" i="102"/>
  <c r="L120" i="102"/>
  <c r="L70" i="102"/>
  <c r="AD71" i="102"/>
  <c r="L72" i="102"/>
  <c r="AD73" i="102"/>
  <c r="M74" i="102"/>
  <c r="N78" i="102"/>
  <c r="H78" i="102"/>
  <c r="K78" i="102"/>
  <c r="K80" i="102"/>
  <c r="N84" i="102"/>
  <c r="H84" i="102"/>
  <c r="J90" i="102"/>
  <c r="Q90" i="102"/>
  <c r="J92" i="102"/>
  <c r="Q92" i="102"/>
  <c r="H112" i="102"/>
  <c r="H118" i="102" s="1"/>
  <c r="O112" i="102"/>
  <c r="O118" i="102" s="1"/>
  <c r="F113" i="102"/>
  <c r="F119" i="102" s="1"/>
  <c r="J82" i="102"/>
  <c r="F82" i="102" s="1"/>
  <c r="J100" i="102"/>
  <c r="F100" i="102" s="1"/>
  <c r="J70" i="101"/>
  <c r="P70" i="101"/>
  <c r="L70" i="101"/>
  <c r="G70" i="101"/>
  <c r="AD69" i="101"/>
  <c r="L36" i="101"/>
  <c r="M36" i="101"/>
  <c r="AD35" i="101"/>
  <c r="I36" i="101"/>
  <c r="F36" i="101" s="1"/>
  <c r="O36" i="101"/>
  <c r="N64" i="101"/>
  <c r="H64" i="101"/>
  <c r="L64" i="101"/>
  <c r="AD63" i="101"/>
  <c r="P64" i="101"/>
  <c r="I64" i="101"/>
  <c r="O64" i="101"/>
  <c r="Q120" i="101"/>
  <c r="Q70" i="101"/>
  <c r="F114" i="101"/>
  <c r="F120" i="101" s="1"/>
  <c r="G72" i="101"/>
  <c r="P72" i="101"/>
  <c r="I72" i="101"/>
  <c r="Q80" i="101"/>
  <c r="K80" i="101"/>
  <c r="AD79" i="101"/>
  <c r="N80" i="101"/>
  <c r="G80" i="101"/>
  <c r="J80" i="101"/>
  <c r="P80" i="101"/>
  <c r="I80" i="101"/>
  <c r="K112" i="101"/>
  <c r="K118" i="101" s="1"/>
  <c r="F113" i="101"/>
  <c r="F119" i="101" s="1"/>
  <c r="N10" i="101"/>
  <c r="J12" i="101"/>
  <c r="Q14" i="101"/>
  <c r="K14" i="101"/>
  <c r="AD13" i="101"/>
  <c r="M14" i="101"/>
  <c r="G14" i="101"/>
  <c r="N14" i="101"/>
  <c r="M18" i="101"/>
  <c r="G18" i="101"/>
  <c r="O18" i="101"/>
  <c r="I18" i="101"/>
  <c r="L18" i="101"/>
  <c r="H119" i="101"/>
  <c r="H20" i="101"/>
  <c r="N112" i="101"/>
  <c r="N118" i="101" s="1"/>
  <c r="N119" i="101"/>
  <c r="N20" i="101"/>
  <c r="J20" i="101"/>
  <c r="F26" i="101"/>
  <c r="Q36" i="101"/>
  <c r="N46" i="101"/>
  <c r="H46" i="101"/>
  <c r="M46" i="101"/>
  <c r="Q46" i="101"/>
  <c r="I46" i="101"/>
  <c r="O46" i="101"/>
  <c r="L52" i="101"/>
  <c r="H60" i="101"/>
  <c r="L66" i="101"/>
  <c r="M66" i="101"/>
  <c r="AD65" i="101"/>
  <c r="P66" i="101"/>
  <c r="I66" i="101"/>
  <c r="O66" i="101"/>
  <c r="F66" i="101" s="1"/>
  <c r="H66" i="101"/>
  <c r="AD71" i="101"/>
  <c r="N72" i="101"/>
  <c r="K76" i="101"/>
  <c r="H78" i="101"/>
  <c r="O88" i="101"/>
  <c r="I88" i="101"/>
  <c r="M88" i="101"/>
  <c r="Q88" i="101"/>
  <c r="P88" i="101"/>
  <c r="H88" i="101"/>
  <c r="N88" i="101"/>
  <c r="Q116" i="101"/>
  <c r="G10" i="101"/>
  <c r="P10" i="101"/>
  <c r="F56" i="101"/>
  <c r="H72" i="101"/>
  <c r="H80" i="101"/>
  <c r="M90" i="101"/>
  <c r="G90" i="101"/>
  <c r="N90" i="101"/>
  <c r="Q90" i="101"/>
  <c r="J90" i="101"/>
  <c r="P90" i="101"/>
  <c r="I90" i="101"/>
  <c r="Q92" i="101"/>
  <c r="K92" i="101"/>
  <c r="AD91" i="101"/>
  <c r="N92" i="101"/>
  <c r="G92" i="101"/>
  <c r="J92" i="101"/>
  <c r="P92" i="101"/>
  <c r="I92" i="101"/>
  <c r="K120" i="101"/>
  <c r="I8" i="101"/>
  <c r="F7" i="101"/>
  <c r="J8" i="101" s="1"/>
  <c r="H10" i="101"/>
  <c r="M12" i="101"/>
  <c r="G12" i="101"/>
  <c r="O12" i="101"/>
  <c r="I12" i="101"/>
  <c r="L12" i="101"/>
  <c r="L24" i="101"/>
  <c r="N24" i="101"/>
  <c r="G24" i="101"/>
  <c r="M24" i="101"/>
  <c r="AD23" i="101"/>
  <c r="P24" i="101"/>
  <c r="L48" i="101"/>
  <c r="N48" i="101"/>
  <c r="G48" i="101"/>
  <c r="Q48" i="101"/>
  <c r="P48" i="101"/>
  <c r="I48" i="101"/>
  <c r="O48" i="101"/>
  <c r="N52" i="101"/>
  <c r="H52" i="101"/>
  <c r="M52" i="101"/>
  <c r="Q52" i="101"/>
  <c r="J52" i="101"/>
  <c r="P52" i="101"/>
  <c r="I52" i="101"/>
  <c r="L54" i="101"/>
  <c r="F54" i="101" s="1"/>
  <c r="N54" i="101"/>
  <c r="Q54" i="101"/>
  <c r="I54" i="101"/>
  <c r="M54" i="101"/>
  <c r="H120" i="101"/>
  <c r="H70" i="101"/>
  <c r="O76" i="101"/>
  <c r="I76" i="101"/>
  <c r="M76" i="101"/>
  <c r="P76" i="101"/>
  <c r="H76" i="101"/>
  <c r="N76" i="101"/>
  <c r="L80" i="101"/>
  <c r="G8" i="101"/>
  <c r="M116" i="101"/>
  <c r="M8" i="101"/>
  <c r="O8" i="101"/>
  <c r="AD11" i="101"/>
  <c r="N12" i="101"/>
  <c r="O16" i="101"/>
  <c r="I16" i="101"/>
  <c r="Q16" i="101"/>
  <c r="K16" i="101"/>
  <c r="AD15" i="101"/>
  <c r="M16" i="101"/>
  <c r="Q119" i="101"/>
  <c r="Q112" i="101"/>
  <c r="Q118" i="101" s="1"/>
  <c r="H24" i="101"/>
  <c r="K36" i="101"/>
  <c r="N40" i="101"/>
  <c r="H40" i="101"/>
  <c r="J40" i="101"/>
  <c r="M40" i="101"/>
  <c r="L40" i="101"/>
  <c r="F40" i="101" s="1"/>
  <c r="AD39" i="101"/>
  <c r="AD47" i="101"/>
  <c r="AD51" i="101"/>
  <c r="AD53" i="101"/>
  <c r="O54" i="101"/>
  <c r="K64" i="101"/>
  <c r="Q74" i="101"/>
  <c r="K74" i="101"/>
  <c r="AD73" i="101"/>
  <c r="M74" i="101"/>
  <c r="P74" i="101"/>
  <c r="I74" i="101"/>
  <c r="O74" i="101"/>
  <c r="H74" i="101"/>
  <c r="F74" i="101" s="1"/>
  <c r="AD75" i="101"/>
  <c r="M80" i="101"/>
  <c r="H90" i="101"/>
  <c r="H92" i="101"/>
  <c r="O10" i="101"/>
  <c r="I10" i="101"/>
  <c r="F111" i="101"/>
  <c r="F117" i="101" s="1"/>
  <c r="Q10" i="101"/>
  <c r="K10" i="101"/>
  <c r="AD9" i="101"/>
  <c r="L10" i="101"/>
  <c r="P12" i="101"/>
  <c r="N16" i="101"/>
  <c r="F112" i="101"/>
  <c r="F118" i="101" s="1"/>
  <c r="O20" i="101"/>
  <c r="I20" i="101"/>
  <c r="L119" i="101"/>
  <c r="L112" i="101"/>
  <c r="L118" i="101" s="1"/>
  <c r="L20" i="101"/>
  <c r="AD19" i="101"/>
  <c r="Q20" i="101"/>
  <c r="I24" i="101"/>
  <c r="N34" i="101"/>
  <c r="H34" i="101"/>
  <c r="L34" i="101"/>
  <c r="AD33" i="101"/>
  <c r="P34" i="101"/>
  <c r="I34" i="101"/>
  <c r="O34" i="101"/>
  <c r="N36" i="101"/>
  <c r="H48" i="101"/>
  <c r="G52" i="101"/>
  <c r="N58" i="101"/>
  <c r="H58" i="101"/>
  <c r="F58" i="101" s="1"/>
  <c r="M58" i="101"/>
  <c r="Q58" i="101"/>
  <c r="J58" i="101"/>
  <c r="P58" i="101"/>
  <c r="I58" i="101"/>
  <c r="L60" i="101"/>
  <c r="N60" i="101"/>
  <c r="G60" i="101"/>
  <c r="J60" i="101"/>
  <c r="P60" i="101"/>
  <c r="I60" i="101"/>
  <c r="M64" i="101"/>
  <c r="N70" i="101"/>
  <c r="L72" i="101"/>
  <c r="G76" i="101"/>
  <c r="M78" i="101"/>
  <c r="G78" i="101"/>
  <c r="N78" i="101"/>
  <c r="J78" i="101"/>
  <c r="P78" i="101"/>
  <c r="I78" i="101"/>
  <c r="O80" i="101"/>
  <c r="K90" i="101"/>
  <c r="L92" i="101"/>
  <c r="H112" i="101"/>
  <c r="H118" i="101" s="1"/>
  <c r="G116" i="101"/>
  <c r="L22" i="101"/>
  <c r="J28" i="101"/>
  <c r="F28" i="101" s="1"/>
  <c r="I120" i="101"/>
  <c r="I70" i="101"/>
  <c r="O120" i="101"/>
  <c r="O70" i="101"/>
  <c r="J82" i="101"/>
  <c r="J84" i="101"/>
  <c r="P86" i="101"/>
  <c r="J96" i="101"/>
  <c r="J100" i="101"/>
  <c r="I112" i="101"/>
  <c r="I118" i="101" s="1"/>
  <c r="P112" i="101"/>
  <c r="P118" i="101" s="1"/>
  <c r="F42" i="101"/>
  <c r="O82" i="101"/>
  <c r="I82" i="101"/>
  <c r="K82" i="101"/>
  <c r="M84" i="101"/>
  <c r="G84" i="101"/>
  <c r="O94" i="101"/>
  <c r="I94" i="101"/>
  <c r="K94" i="101"/>
  <c r="M96" i="101"/>
  <c r="G96" i="101"/>
  <c r="K96" i="101"/>
  <c r="Q98" i="101"/>
  <c r="AD97" i="101"/>
  <c r="O100" i="101"/>
  <c r="I100" i="101"/>
  <c r="K100" i="101"/>
  <c r="J112" i="101"/>
  <c r="J118" i="101" s="1"/>
  <c r="J22" i="101"/>
  <c r="Q22" i="101"/>
  <c r="H30" i="101"/>
  <c r="O30" i="101"/>
  <c r="G120" i="101"/>
  <c r="M120" i="101"/>
  <c r="M70" i="101"/>
  <c r="G82" i="101"/>
  <c r="N82" i="101"/>
  <c r="H84" i="101"/>
  <c r="O84" i="101"/>
  <c r="H86" i="101"/>
  <c r="N86" i="101"/>
  <c r="G94" i="101"/>
  <c r="N94" i="101"/>
  <c r="H96" i="101"/>
  <c r="O96" i="101"/>
  <c r="H98" i="101"/>
  <c r="N98" i="101"/>
  <c r="G100" i="101"/>
  <c r="N100" i="101"/>
  <c r="J50" i="101"/>
  <c r="F50" i="101" s="1"/>
  <c r="J56" i="101"/>
  <c r="J68" i="101"/>
  <c r="F68" i="101" s="1"/>
  <c r="L8" i="100"/>
  <c r="M8" i="100"/>
  <c r="K8" i="100"/>
  <c r="I12" i="100"/>
  <c r="N14" i="100"/>
  <c r="I18" i="100"/>
  <c r="F44" i="100"/>
  <c r="H72" i="100"/>
  <c r="P72" i="100"/>
  <c r="I74" i="100"/>
  <c r="K76" i="100"/>
  <c r="AD77" i="100"/>
  <c r="O78" i="100"/>
  <c r="H80" i="100"/>
  <c r="Q80" i="100"/>
  <c r="K82" i="100"/>
  <c r="AD83" i="100"/>
  <c r="O84" i="100"/>
  <c r="H86" i="100"/>
  <c r="F86" i="100" s="1"/>
  <c r="P86" i="100"/>
  <c r="I88" i="100"/>
  <c r="Q88" i="100"/>
  <c r="K90" i="100"/>
  <c r="AD91" i="100"/>
  <c r="O92" i="100"/>
  <c r="H94" i="100"/>
  <c r="P94" i="100"/>
  <c r="I96" i="100"/>
  <c r="AD99" i="100"/>
  <c r="O100" i="100"/>
  <c r="M16" i="100"/>
  <c r="F16" i="100" s="1"/>
  <c r="M26" i="100"/>
  <c r="M32" i="100"/>
  <c r="M50" i="100"/>
  <c r="M56" i="100"/>
  <c r="M62" i="100"/>
  <c r="M68" i="100"/>
  <c r="M78" i="100"/>
  <c r="M84" i="100"/>
  <c r="M90" i="100"/>
  <c r="M96" i="100"/>
  <c r="F72" i="100"/>
  <c r="N92" i="100"/>
  <c r="L56" i="100"/>
  <c r="G78" i="100"/>
  <c r="P78" i="100"/>
  <c r="N82" i="100"/>
  <c r="G84" i="100"/>
  <c r="P84" i="100"/>
  <c r="N90" i="100"/>
  <c r="G92" i="100"/>
  <c r="P92" i="100"/>
  <c r="G100" i="100"/>
  <c r="P100" i="100"/>
  <c r="L12" i="100"/>
  <c r="L18" i="100"/>
  <c r="L22" i="100"/>
  <c r="L40" i="100"/>
  <c r="L46" i="100"/>
  <c r="L64" i="100"/>
  <c r="L74" i="100"/>
  <c r="L80" i="100"/>
  <c r="L86" i="100"/>
  <c r="L92" i="100"/>
  <c r="L112" i="100"/>
  <c r="L118" i="100" s="1"/>
  <c r="L116" i="100"/>
  <c r="N78" i="100"/>
  <c r="L62" i="100"/>
  <c r="N12" i="100"/>
  <c r="N18" i="100"/>
  <c r="I120" i="100"/>
  <c r="Q120" i="100"/>
  <c r="N74" i="100"/>
  <c r="H78" i="100"/>
  <c r="AD81" i="100"/>
  <c r="O82" i="100"/>
  <c r="H84" i="100"/>
  <c r="Q84" i="100"/>
  <c r="K88" i="100"/>
  <c r="AD89" i="100"/>
  <c r="O90" i="100"/>
  <c r="H92" i="100"/>
  <c r="Q92" i="100"/>
  <c r="N96" i="100"/>
  <c r="H100" i="100"/>
  <c r="F100" i="100" s="1"/>
  <c r="Q100" i="100"/>
  <c r="F114" i="100"/>
  <c r="M12" i="100"/>
  <c r="M18" i="100"/>
  <c r="M34" i="100"/>
  <c r="M40" i="100"/>
  <c r="M46" i="100"/>
  <c r="M52" i="100"/>
  <c r="M58" i="100"/>
  <c r="M64" i="100"/>
  <c r="M74" i="100"/>
  <c r="M80" i="100"/>
  <c r="M92" i="100"/>
  <c r="M112" i="100"/>
  <c r="M118" i="100" s="1"/>
  <c r="M116" i="100"/>
  <c r="L84" i="100"/>
  <c r="AD11" i="100"/>
  <c r="O12" i="100"/>
  <c r="AD17" i="100"/>
  <c r="O18" i="100"/>
  <c r="J119" i="100"/>
  <c r="F113" i="100"/>
  <c r="J50" i="100"/>
  <c r="AD73" i="100"/>
  <c r="O74" i="100"/>
  <c r="I78" i="100"/>
  <c r="N80" i="100"/>
  <c r="G82" i="100"/>
  <c r="P82" i="100"/>
  <c r="I84" i="100"/>
  <c r="AD87" i="100"/>
  <c r="N88" i="100"/>
  <c r="G90" i="100"/>
  <c r="P90" i="100"/>
  <c r="I92" i="100"/>
  <c r="K94" i="100"/>
  <c r="AD95" i="100"/>
  <c r="O96" i="100"/>
  <c r="I100" i="100"/>
  <c r="H112" i="100"/>
  <c r="H118" i="100" s="1"/>
  <c r="L14" i="100"/>
  <c r="L24" i="100"/>
  <c r="L30" i="100"/>
  <c r="L36" i="100"/>
  <c r="L48" i="100"/>
  <c r="L54" i="100"/>
  <c r="L60" i="100"/>
  <c r="L66" i="100"/>
  <c r="L76" i="100"/>
  <c r="L82" i="100"/>
  <c r="L88" i="100"/>
  <c r="L94" i="100"/>
  <c r="L100" i="100"/>
  <c r="N100" i="100"/>
  <c r="L78" i="100"/>
  <c r="F111" i="100"/>
  <c r="F117" i="100" s="1"/>
  <c r="N10" i="100"/>
  <c r="G12" i="100"/>
  <c r="F12" i="100" s="1"/>
  <c r="P12" i="100"/>
  <c r="I14" i="100"/>
  <c r="N16" i="100"/>
  <c r="G18" i="100"/>
  <c r="P18" i="100"/>
  <c r="K120" i="100"/>
  <c r="AD71" i="100"/>
  <c r="G74" i="100"/>
  <c r="P74" i="100"/>
  <c r="I76" i="100"/>
  <c r="K78" i="100"/>
  <c r="AD79" i="100"/>
  <c r="O80" i="100"/>
  <c r="H82" i="100"/>
  <c r="Q82" i="100"/>
  <c r="AD85" i="100"/>
  <c r="G88" i="100"/>
  <c r="O88" i="100"/>
  <c r="H90" i="100"/>
  <c r="Q90" i="100"/>
  <c r="K92" i="100"/>
  <c r="AD93" i="100"/>
  <c r="N94" i="100"/>
  <c r="G96" i="100"/>
  <c r="F96" i="100" s="1"/>
  <c r="P96" i="100"/>
  <c r="I98" i="100"/>
  <c r="K100" i="100"/>
  <c r="M14" i="100"/>
  <c r="M24" i="100"/>
  <c r="M30" i="100"/>
  <c r="M36" i="100"/>
  <c r="M48" i="100"/>
  <c r="M54" i="100"/>
  <c r="M60" i="100"/>
  <c r="M66" i="100"/>
  <c r="M70" i="100"/>
  <c r="M82" i="100"/>
  <c r="M100" i="100"/>
  <c r="J22" i="100"/>
  <c r="J58" i="100"/>
  <c r="J68" i="100"/>
  <c r="H8" i="100"/>
  <c r="P8" i="100"/>
  <c r="AD21" i="100"/>
  <c r="K22" i="100"/>
  <c r="AD23" i="100"/>
  <c r="AD25" i="100"/>
  <c r="K26" i="100"/>
  <c r="AD27" i="100"/>
  <c r="AD29" i="100"/>
  <c r="AD31" i="100"/>
  <c r="K32" i="100"/>
  <c r="F32" i="100" s="1"/>
  <c r="AD33" i="100"/>
  <c r="K34" i="100"/>
  <c r="AD35" i="100"/>
  <c r="K36" i="100"/>
  <c r="AD37" i="100"/>
  <c r="AD39" i="100"/>
  <c r="AD41" i="100"/>
  <c r="AD43" i="100"/>
  <c r="AD45" i="100"/>
  <c r="AD47" i="100"/>
  <c r="AD49" i="100"/>
  <c r="AD51" i="100"/>
  <c r="K52" i="100"/>
  <c r="AD53" i="100"/>
  <c r="K54" i="100"/>
  <c r="AD55" i="100"/>
  <c r="K56" i="100"/>
  <c r="AD57" i="100"/>
  <c r="AD59" i="100"/>
  <c r="K60" i="100"/>
  <c r="AD61" i="100"/>
  <c r="AD63" i="100"/>
  <c r="K64" i="100"/>
  <c r="AD65" i="100"/>
  <c r="K66" i="100"/>
  <c r="AD67" i="100"/>
  <c r="I112" i="100"/>
  <c r="I118" i="100" s="1"/>
  <c r="Q112" i="100"/>
  <c r="Q118" i="100" s="1"/>
  <c r="F116" i="100"/>
  <c r="N116" i="100"/>
  <c r="I119" i="100"/>
  <c r="Q119" i="100"/>
  <c r="G8" i="100"/>
  <c r="J40" i="100"/>
  <c r="J56" i="100"/>
  <c r="I8" i="100"/>
  <c r="Q8" i="100"/>
  <c r="N22" i="100"/>
  <c r="N24" i="100"/>
  <c r="N26" i="100"/>
  <c r="N28" i="100"/>
  <c r="N30" i="100"/>
  <c r="N34" i="100"/>
  <c r="N36" i="100"/>
  <c r="N38" i="100"/>
  <c r="F38" i="100" s="1"/>
  <c r="N40" i="100"/>
  <c r="N46" i="100"/>
  <c r="N48" i="100"/>
  <c r="N50" i="100"/>
  <c r="N52" i="100"/>
  <c r="N54" i="100"/>
  <c r="N56" i="100"/>
  <c r="N58" i="100"/>
  <c r="N60" i="100"/>
  <c r="N62" i="100"/>
  <c r="N64" i="100"/>
  <c r="N66" i="100"/>
  <c r="N68" i="100"/>
  <c r="J112" i="100"/>
  <c r="J118" i="100" s="1"/>
  <c r="J60" i="100"/>
  <c r="F69" i="100"/>
  <c r="L70" i="100" s="1"/>
  <c r="J8" i="100"/>
  <c r="J10" i="100"/>
  <c r="F10" i="100" s="1"/>
  <c r="F19" i="100"/>
  <c r="G20" i="100"/>
  <c r="G22" i="100"/>
  <c r="O22" i="100"/>
  <c r="G24" i="100"/>
  <c r="O24" i="100"/>
  <c r="G26" i="100"/>
  <c r="O26" i="100"/>
  <c r="G28" i="100"/>
  <c r="O30" i="100"/>
  <c r="O32" i="100"/>
  <c r="O34" i="100"/>
  <c r="O36" i="100"/>
  <c r="G40" i="100"/>
  <c r="O40" i="100"/>
  <c r="O46" i="100"/>
  <c r="G48" i="100"/>
  <c r="O48" i="100"/>
  <c r="O50" i="100"/>
  <c r="G52" i="100"/>
  <c r="O52" i="100"/>
  <c r="O54" i="100"/>
  <c r="G56" i="100"/>
  <c r="O56" i="100"/>
  <c r="O58" i="100"/>
  <c r="G60" i="100"/>
  <c r="F60" i="100" s="1"/>
  <c r="O60" i="100"/>
  <c r="G62" i="100"/>
  <c r="O62" i="100"/>
  <c r="O64" i="100"/>
  <c r="O66" i="100"/>
  <c r="O68" i="100"/>
  <c r="J70" i="100"/>
  <c r="K112" i="100"/>
  <c r="K118" i="100" s="1"/>
  <c r="O8" i="100"/>
  <c r="J28" i="100"/>
  <c r="J34" i="100"/>
  <c r="J66" i="100"/>
  <c r="AD7" i="100"/>
  <c r="H22" i="100"/>
  <c r="P22" i="100"/>
  <c r="H24" i="100"/>
  <c r="P24" i="100"/>
  <c r="H26" i="100"/>
  <c r="P26" i="100"/>
  <c r="H30" i="100"/>
  <c r="P30" i="100"/>
  <c r="H34" i="100"/>
  <c r="P34" i="100"/>
  <c r="H40" i="100"/>
  <c r="P40" i="100"/>
  <c r="H46" i="100"/>
  <c r="H48" i="100"/>
  <c r="P48" i="100"/>
  <c r="H50" i="100"/>
  <c r="P50" i="100"/>
  <c r="H52" i="100"/>
  <c r="P52" i="100"/>
  <c r="H54" i="100"/>
  <c r="H56" i="100"/>
  <c r="P56" i="100"/>
  <c r="H58" i="100"/>
  <c r="P58" i="100"/>
  <c r="H60" i="100"/>
  <c r="P60" i="100"/>
  <c r="H62" i="100"/>
  <c r="P62" i="100"/>
  <c r="H64" i="100"/>
  <c r="F64" i="100" s="1"/>
  <c r="P64" i="100"/>
  <c r="H66" i="100"/>
  <c r="P66" i="100"/>
  <c r="H68" i="100"/>
  <c r="P68" i="100"/>
  <c r="K70" i="100"/>
  <c r="N112" i="100"/>
  <c r="N118" i="100" s="1"/>
  <c r="J52" i="100"/>
  <c r="I22" i="100"/>
  <c r="Q22" i="100"/>
  <c r="I26" i="100"/>
  <c r="I36" i="100"/>
  <c r="F36" i="100" s="1"/>
  <c r="I46" i="100"/>
  <c r="I48" i="100"/>
  <c r="I52" i="100"/>
  <c r="I54" i="100"/>
  <c r="I56" i="100"/>
  <c r="I58" i="100"/>
  <c r="I62" i="100"/>
  <c r="I68" i="100"/>
  <c r="G112" i="100"/>
  <c r="G118" i="100" s="1"/>
  <c r="O112" i="100"/>
  <c r="O118" i="100" s="1"/>
  <c r="F12" i="99"/>
  <c r="N16" i="99"/>
  <c r="H16" i="99"/>
  <c r="L34" i="99"/>
  <c r="K60" i="99"/>
  <c r="AB59" i="99"/>
  <c r="L60" i="99"/>
  <c r="H120" i="99"/>
  <c r="N120" i="99"/>
  <c r="J14" i="99"/>
  <c r="AB15" i="99"/>
  <c r="L16" i="99"/>
  <c r="G18" i="99"/>
  <c r="K119" i="99"/>
  <c r="K20" i="99"/>
  <c r="G20" i="99"/>
  <c r="N20" i="99"/>
  <c r="I30" i="99"/>
  <c r="M34" i="99"/>
  <c r="H46" i="99"/>
  <c r="I48" i="99"/>
  <c r="O48" i="99"/>
  <c r="J50" i="99"/>
  <c r="K52" i="99"/>
  <c r="AB51" i="99"/>
  <c r="L52" i="99"/>
  <c r="M60" i="99"/>
  <c r="H62" i="99"/>
  <c r="N62" i="99"/>
  <c r="K66" i="99"/>
  <c r="AB65" i="99"/>
  <c r="L66" i="99"/>
  <c r="M68" i="99"/>
  <c r="I120" i="99"/>
  <c r="N76" i="99"/>
  <c r="H76" i="99"/>
  <c r="K76" i="99"/>
  <c r="M78" i="99"/>
  <c r="N82" i="99"/>
  <c r="H82" i="99"/>
  <c r="F82" i="99" s="1"/>
  <c r="K82" i="99"/>
  <c r="M84" i="99"/>
  <c r="N88" i="99"/>
  <c r="H88" i="99"/>
  <c r="F88" i="99" s="1"/>
  <c r="K88" i="99"/>
  <c r="M90" i="99"/>
  <c r="N94" i="99"/>
  <c r="H94" i="99"/>
  <c r="K94" i="99"/>
  <c r="M96" i="99"/>
  <c r="N100" i="99"/>
  <c r="H100" i="99"/>
  <c r="F100" i="99" s="1"/>
  <c r="K100" i="99"/>
  <c r="N112" i="99"/>
  <c r="N118" i="99" s="1"/>
  <c r="H119" i="99"/>
  <c r="K26" i="99"/>
  <c r="AB25" i="99"/>
  <c r="M16" i="99"/>
  <c r="AB19" i="99"/>
  <c r="H20" i="99"/>
  <c r="O20" i="99"/>
  <c r="G26" i="99"/>
  <c r="N26" i="99"/>
  <c r="K32" i="99"/>
  <c r="AB31" i="99"/>
  <c r="N34" i="99"/>
  <c r="G60" i="99"/>
  <c r="N60" i="99"/>
  <c r="L26" i="99"/>
  <c r="G16" i="99"/>
  <c r="O16" i="99"/>
  <c r="K22" i="99"/>
  <c r="AB21" i="99"/>
  <c r="L22" i="99"/>
  <c r="H26" i="99"/>
  <c r="O26" i="99"/>
  <c r="M32" i="99"/>
  <c r="L38" i="99"/>
  <c r="F38" i="99" s="1"/>
  <c r="L50" i="99"/>
  <c r="K56" i="99"/>
  <c r="AB55" i="99"/>
  <c r="L56" i="99"/>
  <c r="H60" i="99"/>
  <c r="K64" i="99"/>
  <c r="AB63" i="99"/>
  <c r="L64" i="99"/>
  <c r="N74" i="99"/>
  <c r="H74" i="99"/>
  <c r="K74" i="99"/>
  <c r="I78" i="99"/>
  <c r="N80" i="99"/>
  <c r="H80" i="99"/>
  <c r="K80" i="99"/>
  <c r="I84" i="99"/>
  <c r="N86" i="99"/>
  <c r="H86" i="99"/>
  <c r="N92" i="99"/>
  <c r="H92" i="99"/>
  <c r="K92" i="99"/>
  <c r="N98" i="99"/>
  <c r="H98" i="99"/>
  <c r="J112" i="99"/>
  <c r="J118" i="99" s="1"/>
  <c r="K34" i="99"/>
  <c r="AB33" i="99"/>
  <c r="F7" i="99"/>
  <c r="N8" i="99" s="1"/>
  <c r="I16" i="99"/>
  <c r="N18" i="99"/>
  <c r="H18" i="99"/>
  <c r="K18" i="99"/>
  <c r="J20" i="99"/>
  <c r="M22" i="99"/>
  <c r="I26" i="99"/>
  <c r="L30" i="99"/>
  <c r="I34" i="99"/>
  <c r="K36" i="99"/>
  <c r="AB35" i="99"/>
  <c r="L36" i="99"/>
  <c r="I42" i="99"/>
  <c r="F42" i="99" s="1"/>
  <c r="L48" i="99"/>
  <c r="M50" i="99"/>
  <c r="M56" i="99"/>
  <c r="I60" i="99"/>
  <c r="M64" i="99"/>
  <c r="F69" i="99"/>
  <c r="N70" i="99" s="1"/>
  <c r="AB73" i="99"/>
  <c r="L74" i="99"/>
  <c r="AB79" i="99"/>
  <c r="L80" i="99"/>
  <c r="AB85" i="99"/>
  <c r="L86" i="99"/>
  <c r="AB91" i="99"/>
  <c r="L92" i="99"/>
  <c r="AB97" i="99"/>
  <c r="L98" i="99"/>
  <c r="F98" i="99" s="1"/>
  <c r="K112" i="99"/>
  <c r="K118" i="99" s="1"/>
  <c r="H8" i="99"/>
  <c r="J16" i="99"/>
  <c r="AB17" i="99"/>
  <c r="L18" i="99"/>
  <c r="I119" i="99"/>
  <c r="I112" i="99"/>
  <c r="I118" i="99" s="1"/>
  <c r="O119" i="99"/>
  <c r="O112" i="99"/>
  <c r="O118" i="99" s="1"/>
  <c r="L20" i="99"/>
  <c r="G22" i="99"/>
  <c r="N22" i="99"/>
  <c r="L28" i="99"/>
  <c r="F28" i="99" s="1"/>
  <c r="M30" i="99"/>
  <c r="J34" i="99"/>
  <c r="M36" i="99"/>
  <c r="L46" i="99"/>
  <c r="G48" i="99"/>
  <c r="M48" i="99"/>
  <c r="H50" i="99"/>
  <c r="N50" i="99"/>
  <c r="K54" i="99"/>
  <c r="AB53" i="99"/>
  <c r="L54" i="99"/>
  <c r="G56" i="99"/>
  <c r="N56" i="99"/>
  <c r="J60" i="99"/>
  <c r="L62" i="99"/>
  <c r="N64" i="99"/>
  <c r="N72" i="99"/>
  <c r="H72" i="99"/>
  <c r="M74" i="99"/>
  <c r="N78" i="99"/>
  <c r="H78" i="99"/>
  <c r="K78" i="99"/>
  <c r="M80" i="99"/>
  <c r="N84" i="99"/>
  <c r="H84" i="99"/>
  <c r="N90" i="99"/>
  <c r="H90" i="99"/>
  <c r="K90" i="99"/>
  <c r="M92" i="99"/>
  <c r="N96" i="99"/>
  <c r="H96" i="99"/>
  <c r="K96" i="99"/>
  <c r="M98" i="99"/>
  <c r="F111" i="99"/>
  <c r="F117" i="99" s="1"/>
  <c r="L112" i="99"/>
  <c r="L118" i="99" s="1"/>
  <c r="F113" i="99"/>
  <c r="F119" i="99" s="1"/>
  <c r="I32" i="98"/>
  <c r="M32" i="98"/>
  <c r="K32" i="98"/>
  <c r="AB31" i="98"/>
  <c r="L10" i="98"/>
  <c r="L12" i="98"/>
  <c r="L14" i="98"/>
  <c r="F14" i="98" s="1"/>
  <c r="L16" i="98"/>
  <c r="F16" i="98" s="1"/>
  <c r="L18" i="98"/>
  <c r="F18" i="98" s="1"/>
  <c r="I30" i="98"/>
  <c r="N30" i="98"/>
  <c r="H30" i="98"/>
  <c r="M30" i="98"/>
  <c r="L30" i="98"/>
  <c r="AB29" i="98"/>
  <c r="I34" i="98"/>
  <c r="N34" i="98"/>
  <c r="H34" i="98"/>
  <c r="M34" i="98"/>
  <c r="L34" i="98"/>
  <c r="K34" i="98"/>
  <c r="AB33" i="98"/>
  <c r="O44" i="98"/>
  <c r="AB43" i="98"/>
  <c r="O54" i="98"/>
  <c r="I54" i="98"/>
  <c r="H54" i="98"/>
  <c r="M54" i="98"/>
  <c r="L54" i="98"/>
  <c r="K54" i="98"/>
  <c r="AB53" i="98"/>
  <c r="O58" i="98"/>
  <c r="I58" i="98"/>
  <c r="N58" i="98"/>
  <c r="H58" i="98"/>
  <c r="M58" i="98"/>
  <c r="L58" i="98"/>
  <c r="AB57" i="98"/>
  <c r="O68" i="98"/>
  <c r="I68" i="98"/>
  <c r="N68" i="98"/>
  <c r="H68" i="98"/>
  <c r="M68" i="98"/>
  <c r="L68" i="98"/>
  <c r="AB67" i="98"/>
  <c r="I28" i="98"/>
  <c r="G28" i="98"/>
  <c r="L28" i="98"/>
  <c r="AB27" i="98"/>
  <c r="I50" i="98"/>
  <c r="N50" i="98"/>
  <c r="H50" i="98"/>
  <c r="M50" i="98"/>
  <c r="L50" i="98"/>
  <c r="AB49" i="98"/>
  <c r="F7" i="98"/>
  <c r="G8" i="98" s="1"/>
  <c r="I119" i="98"/>
  <c r="I112" i="98"/>
  <c r="I118" i="98" s="1"/>
  <c r="O119" i="98"/>
  <c r="O112" i="98"/>
  <c r="O118" i="98" s="1"/>
  <c r="J28" i="98"/>
  <c r="F44" i="98"/>
  <c r="J50" i="98"/>
  <c r="O62" i="98"/>
  <c r="I62" i="98"/>
  <c r="N62" i="98"/>
  <c r="H62" i="98"/>
  <c r="M62" i="98"/>
  <c r="G62" i="98"/>
  <c r="L62" i="98"/>
  <c r="AB61" i="98"/>
  <c r="G119" i="98"/>
  <c r="G112" i="98"/>
  <c r="G118" i="98" s="1"/>
  <c r="O48" i="98"/>
  <c r="I48" i="98"/>
  <c r="N48" i="98"/>
  <c r="H48" i="98"/>
  <c r="M48" i="98"/>
  <c r="G48" i="98"/>
  <c r="L48" i="98"/>
  <c r="AB47" i="98"/>
  <c r="I66" i="98"/>
  <c r="N66" i="98"/>
  <c r="H66" i="98"/>
  <c r="M66" i="98"/>
  <c r="L66" i="98"/>
  <c r="K66" i="98"/>
  <c r="AB65" i="98"/>
  <c r="I24" i="98"/>
  <c r="N24" i="98"/>
  <c r="H24" i="98"/>
  <c r="M24" i="98"/>
  <c r="G24" i="98"/>
  <c r="L24" i="98"/>
  <c r="AB23" i="98"/>
  <c r="I40" i="98"/>
  <c r="N40" i="98"/>
  <c r="H40" i="98"/>
  <c r="M40" i="98"/>
  <c r="G40" i="98"/>
  <c r="L40" i="98"/>
  <c r="AB39" i="98"/>
  <c r="K119" i="98"/>
  <c r="K112" i="98"/>
  <c r="K118" i="98" s="1"/>
  <c r="F113" i="98"/>
  <c r="O22" i="98"/>
  <c r="I22" i="98"/>
  <c r="N22" i="98"/>
  <c r="H22" i="98"/>
  <c r="M22" i="98"/>
  <c r="G22" i="98"/>
  <c r="L22" i="98"/>
  <c r="K22" i="98"/>
  <c r="AB21" i="98"/>
  <c r="O26" i="98"/>
  <c r="I26" i="98"/>
  <c r="N26" i="98"/>
  <c r="H26" i="98"/>
  <c r="M26" i="98"/>
  <c r="G26" i="98"/>
  <c r="F26" i="98" s="1"/>
  <c r="L26" i="98"/>
  <c r="K26" i="98"/>
  <c r="AB25" i="98"/>
  <c r="I38" i="98"/>
  <c r="L38" i="98"/>
  <c r="AB37" i="98"/>
  <c r="I42" i="98"/>
  <c r="F42" i="98" s="1"/>
  <c r="AB41" i="98"/>
  <c r="O46" i="98"/>
  <c r="I46" i="98"/>
  <c r="H46" i="98"/>
  <c r="M46" i="98"/>
  <c r="L46" i="98"/>
  <c r="AB45" i="98"/>
  <c r="J8" i="98"/>
  <c r="J10" i="98"/>
  <c r="F19" i="98"/>
  <c r="K20" i="98" s="1"/>
  <c r="J22" i="98"/>
  <c r="O36" i="98"/>
  <c r="I36" i="98"/>
  <c r="M36" i="98"/>
  <c r="L36" i="98"/>
  <c r="K36" i="98"/>
  <c r="AB35" i="98"/>
  <c r="O52" i="98"/>
  <c r="I52" i="98"/>
  <c r="N52" i="98"/>
  <c r="H52" i="98"/>
  <c r="M52" i="98"/>
  <c r="G52" i="98"/>
  <c r="F52" i="98" s="1"/>
  <c r="L52" i="98"/>
  <c r="K52" i="98"/>
  <c r="AB51" i="98"/>
  <c r="O56" i="98"/>
  <c r="I56" i="98"/>
  <c r="N56" i="98"/>
  <c r="H56" i="98"/>
  <c r="M56" i="98"/>
  <c r="G56" i="98"/>
  <c r="L56" i="98"/>
  <c r="K56" i="98"/>
  <c r="AB55" i="98"/>
  <c r="I60" i="98"/>
  <c r="N60" i="98"/>
  <c r="H60" i="98"/>
  <c r="M60" i="98"/>
  <c r="G60" i="98"/>
  <c r="L60" i="98"/>
  <c r="K60" i="98"/>
  <c r="AB59" i="98"/>
  <c r="I64" i="98"/>
  <c r="N64" i="98"/>
  <c r="H64" i="98"/>
  <c r="M64" i="98"/>
  <c r="L64" i="98"/>
  <c r="K64" i="98"/>
  <c r="AB63" i="98"/>
  <c r="J66" i="98"/>
  <c r="AB69" i="98"/>
  <c r="L120" i="98"/>
  <c r="L70" i="98"/>
  <c r="H70" i="98"/>
  <c r="N70" i="98"/>
  <c r="H72" i="98"/>
  <c r="N72" i="98"/>
  <c r="F72" i="98" s="1"/>
  <c r="H74" i="98"/>
  <c r="N74" i="98"/>
  <c r="H76" i="98"/>
  <c r="N76" i="98"/>
  <c r="H78" i="98"/>
  <c r="N78" i="98"/>
  <c r="H80" i="98"/>
  <c r="N80" i="98"/>
  <c r="H82" i="98"/>
  <c r="N82" i="98"/>
  <c r="H84" i="98"/>
  <c r="N84" i="98"/>
  <c r="H86" i="98"/>
  <c r="N86" i="98"/>
  <c r="H88" i="98"/>
  <c r="N88" i="98"/>
  <c r="H90" i="98"/>
  <c r="N90" i="98"/>
  <c r="H92" i="98"/>
  <c r="N92" i="98"/>
  <c r="H94" i="98"/>
  <c r="N94" i="98"/>
  <c r="H96" i="98"/>
  <c r="N96" i="98"/>
  <c r="H98" i="98"/>
  <c r="N98" i="98"/>
  <c r="H100" i="98"/>
  <c r="N100" i="98"/>
  <c r="L20" i="98"/>
  <c r="I70" i="98"/>
  <c r="O70" i="98"/>
  <c r="I72" i="98"/>
  <c r="I74" i="98"/>
  <c r="O74" i="98"/>
  <c r="I76" i="98"/>
  <c r="I78" i="98"/>
  <c r="I80" i="98"/>
  <c r="O80" i="98"/>
  <c r="I82" i="98"/>
  <c r="O82" i="98"/>
  <c r="I84" i="98"/>
  <c r="O84" i="98"/>
  <c r="I86" i="98"/>
  <c r="I88" i="98"/>
  <c r="O88" i="98"/>
  <c r="I90" i="98"/>
  <c r="O90" i="98"/>
  <c r="I92" i="98"/>
  <c r="O92" i="98"/>
  <c r="I94" i="98"/>
  <c r="O94" i="98"/>
  <c r="I96" i="98"/>
  <c r="O96" i="98"/>
  <c r="I98" i="98"/>
  <c r="O98" i="98"/>
  <c r="I100" i="98"/>
  <c r="O100" i="98"/>
  <c r="J112" i="98"/>
  <c r="J118" i="98" s="1"/>
  <c r="M20" i="98"/>
  <c r="J70" i="98"/>
  <c r="J74" i="98"/>
  <c r="J78" i="98"/>
  <c r="J80" i="98"/>
  <c r="J82" i="98"/>
  <c r="J84" i="98"/>
  <c r="J90" i="98"/>
  <c r="J92" i="98"/>
  <c r="J96" i="98"/>
  <c r="J100" i="98"/>
  <c r="K70" i="98"/>
  <c r="K92" i="98"/>
  <c r="AB93" i="98"/>
  <c r="K94" i="98"/>
  <c r="AB95" i="98"/>
  <c r="K96" i="98"/>
  <c r="AB97" i="98"/>
  <c r="AB99" i="98"/>
  <c r="K100" i="98"/>
  <c r="L112" i="98"/>
  <c r="L118" i="98" s="1"/>
  <c r="M112" i="98"/>
  <c r="M118" i="98" s="1"/>
  <c r="K18" i="97"/>
  <c r="AB17" i="97"/>
  <c r="N18" i="97"/>
  <c r="H18" i="97"/>
  <c r="N26" i="97"/>
  <c r="H26" i="97"/>
  <c r="K26" i="97"/>
  <c r="AB25" i="97"/>
  <c r="N48" i="97"/>
  <c r="H48" i="97"/>
  <c r="AB47" i="97"/>
  <c r="M52" i="97"/>
  <c r="L62" i="97"/>
  <c r="N120" i="97"/>
  <c r="K74" i="97"/>
  <c r="AB73" i="97"/>
  <c r="N74" i="97"/>
  <c r="H74" i="97"/>
  <c r="K80" i="97"/>
  <c r="AB79" i="97"/>
  <c r="N80" i="97"/>
  <c r="H80" i="97"/>
  <c r="M90" i="97"/>
  <c r="N8" i="97"/>
  <c r="H10" i="97"/>
  <c r="N10" i="97"/>
  <c r="H12" i="97"/>
  <c r="N12" i="97"/>
  <c r="H14" i="97"/>
  <c r="O14" i="97"/>
  <c r="O18" i="97"/>
  <c r="K119" i="97"/>
  <c r="K112" i="97"/>
  <c r="K118" i="97" s="1"/>
  <c r="K20" i="97"/>
  <c r="N22" i="97"/>
  <c r="H22" i="97"/>
  <c r="K22" i="97"/>
  <c r="AB21" i="97"/>
  <c r="M22" i="97"/>
  <c r="O26" i="97"/>
  <c r="J28" i="97"/>
  <c r="F28" i="97" s="1"/>
  <c r="N30" i="97"/>
  <c r="H30" i="97"/>
  <c r="AB29" i="97"/>
  <c r="L30" i="97"/>
  <c r="O36" i="97"/>
  <c r="N40" i="97"/>
  <c r="H40" i="97"/>
  <c r="AB39" i="97"/>
  <c r="L40" i="97"/>
  <c r="O44" i="97"/>
  <c r="F44" i="97" s="1"/>
  <c r="M48" i="97"/>
  <c r="G56" i="97"/>
  <c r="N58" i="97"/>
  <c r="H58" i="97"/>
  <c r="AB57" i="97"/>
  <c r="L58" i="97"/>
  <c r="I60" i="97"/>
  <c r="N68" i="97"/>
  <c r="H68" i="97"/>
  <c r="AB67" i="97"/>
  <c r="L68" i="97"/>
  <c r="O74" i="97"/>
  <c r="I78" i="97"/>
  <c r="O80" i="97"/>
  <c r="I84" i="97"/>
  <c r="AB85" i="97"/>
  <c r="N86" i="97"/>
  <c r="H86" i="97"/>
  <c r="L86" i="97"/>
  <c r="L94" i="97"/>
  <c r="L96" i="97"/>
  <c r="F7" i="97"/>
  <c r="O8" i="97" s="1"/>
  <c r="M18" i="97"/>
  <c r="M26" i="97"/>
  <c r="N52" i="97"/>
  <c r="H52" i="97"/>
  <c r="K52" i="97"/>
  <c r="AB51" i="97"/>
  <c r="N62" i="97"/>
  <c r="H62" i="97"/>
  <c r="AB61" i="97"/>
  <c r="H120" i="97"/>
  <c r="M74" i="97"/>
  <c r="M80" i="97"/>
  <c r="K90" i="97"/>
  <c r="AB89" i="97"/>
  <c r="N90" i="97"/>
  <c r="H90" i="97"/>
  <c r="N112" i="97"/>
  <c r="N118" i="97" s="1"/>
  <c r="I8" i="97"/>
  <c r="I10" i="97"/>
  <c r="I12" i="97"/>
  <c r="O12" i="97"/>
  <c r="I14" i="97"/>
  <c r="N16" i="97"/>
  <c r="H16" i="97"/>
  <c r="K16" i="97"/>
  <c r="G18" i="97"/>
  <c r="F19" i="97"/>
  <c r="H20" i="97" s="1"/>
  <c r="L119" i="97"/>
  <c r="L112" i="97"/>
  <c r="L118" i="97" s="1"/>
  <c r="G26" i="97"/>
  <c r="N34" i="97"/>
  <c r="H34" i="97"/>
  <c r="K34" i="97"/>
  <c r="AB33" i="97"/>
  <c r="M34" i="97"/>
  <c r="M40" i="97"/>
  <c r="I42" i="97"/>
  <c r="F42" i="97" s="1"/>
  <c r="H46" i="97"/>
  <c r="AB45" i="97"/>
  <c r="L46" i="97"/>
  <c r="G48" i="97"/>
  <c r="O48" i="97"/>
  <c r="G52" i="97"/>
  <c r="H54" i="97"/>
  <c r="K54" i="97"/>
  <c r="AB53" i="97"/>
  <c r="M54" i="97"/>
  <c r="M58" i="97"/>
  <c r="G62" i="97"/>
  <c r="O62" i="97"/>
  <c r="M68" i="97"/>
  <c r="G74" i="97"/>
  <c r="K76" i="97"/>
  <c r="AB75" i="97"/>
  <c r="N76" i="97"/>
  <c r="H76" i="97"/>
  <c r="M76" i="97"/>
  <c r="G80" i="97"/>
  <c r="K82" i="97"/>
  <c r="AB81" i="97"/>
  <c r="N82" i="97"/>
  <c r="H82" i="97"/>
  <c r="M82" i="97"/>
  <c r="G90" i="97"/>
  <c r="K92" i="97"/>
  <c r="AB91" i="97"/>
  <c r="O92" i="97"/>
  <c r="N92" i="97"/>
  <c r="H92" i="97"/>
  <c r="M92" i="97"/>
  <c r="F111" i="97"/>
  <c r="F117" i="97" s="1"/>
  <c r="J10" i="97"/>
  <c r="J12" i="97"/>
  <c r="J14" i="97"/>
  <c r="I18" i="97"/>
  <c r="N24" i="97"/>
  <c r="H24" i="97"/>
  <c r="AB23" i="97"/>
  <c r="L24" i="97"/>
  <c r="I26" i="97"/>
  <c r="I48" i="97"/>
  <c r="N50" i="97"/>
  <c r="H50" i="97"/>
  <c r="AB49" i="97"/>
  <c r="L50" i="97"/>
  <c r="I52" i="97"/>
  <c r="I62" i="97"/>
  <c r="N64" i="97"/>
  <c r="H64" i="97"/>
  <c r="K64" i="97"/>
  <c r="AB63" i="97"/>
  <c r="M64" i="97"/>
  <c r="K120" i="97"/>
  <c r="AB71" i="97"/>
  <c r="N72" i="97"/>
  <c r="H72" i="97"/>
  <c r="L72" i="97"/>
  <c r="I74" i="97"/>
  <c r="I80" i="97"/>
  <c r="I90" i="97"/>
  <c r="K94" i="97"/>
  <c r="AB93" i="97"/>
  <c r="O94" i="97"/>
  <c r="I94" i="97"/>
  <c r="N94" i="97"/>
  <c r="H94" i="97"/>
  <c r="K96" i="97"/>
  <c r="AB95" i="97"/>
  <c r="O96" i="97"/>
  <c r="I96" i="97"/>
  <c r="N96" i="97"/>
  <c r="H96" i="97"/>
  <c r="AB97" i="97"/>
  <c r="O98" i="97"/>
  <c r="I98" i="97"/>
  <c r="N98" i="97"/>
  <c r="H98" i="97"/>
  <c r="M98" i="97"/>
  <c r="AB9" i="97"/>
  <c r="K10" i="97"/>
  <c r="AB11" i="97"/>
  <c r="K12" i="97"/>
  <c r="AB13" i="97"/>
  <c r="K14" i="97"/>
  <c r="J18" i="97"/>
  <c r="N20" i="97"/>
  <c r="M24" i="97"/>
  <c r="K32" i="97"/>
  <c r="AB31" i="97"/>
  <c r="K36" i="97"/>
  <c r="AB35" i="97"/>
  <c r="L36" i="97"/>
  <c r="M50" i="97"/>
  <c r="J52" i="97"/>
  <c r="N60" i="97"/>
  <c r="H60" i="97"/>
  <c r="K60" i="97"/>
  <c r="AB59" i="97"/>
  <c r="M60" i="97"/>
  <c r="F69" i="97"/>
  <c r="H70" i="97" s="1"/>
  <c r="J74" i="97"/>
  <c r="K78" i="97"/>
  <c r="AB77" i="97"/>
  <c r="N78" i="97"/>
  <c r="H78" i="97"/>
  <c r="M78" i="97"/>
  <c r="J80" i="97"/>
  <c r="AB83" i="97"/>
  <c r="N84" i="97"/>
  <c r="H84" i="97"/>
  <c r="L84" i="97"/>
  <c r="K88" i="97"/>
  <c r="AB87" i="97"/>
  <c r="N88" i="97"/>
  <c r="H88" i="97"/>
  <c r="M88" i="97"/>
  <c r="J90" i="97"/>
  <c r="H112" i="97"/>
  <c r="H118" i="97" s="1"/>
  <c r="F113" i="97"/>
  <c r="L8" i="97"/>
  <c r="L10" i="97"/>
  <c r="L14" i="97"/>
  <c r="L18" i="97"/>
  <c r="I119" i="97"/>
  <c r="I112" i="97"/>
  <c r="I118" i="97" s="1"/>
  <c r="O119" i="97"/>
  <c r="O112" i="97"/>
  <c r="O118" i="97" s="1"/>
  <c r="G24" i="97"/>
  <c r="L26" i="97"/>
  <c r="M32" i="97"/>
  <c r="M36" i="97"/>
  <c r="L52" i="97"/>
  <c r="N56" i="97"/>
  <c r="H56" i="97"/>
  <c r="K56" i="97"/>
  <c r="AB55" i="97"/>
  <c r="M56" i="97"/>
  <c r="N66" i="97"/>
  <c r="H66" i="97"/>
  <c r="K66" i="97"/>
  <c r="AB65" i="97"/>
  <c r="M66" i="97"/>
  <c r="G72" i="97"/>
  <c r="L74" i="97"/>
  <c r="L80" i="97"/>
  <c r="M84" i="97"/>
  <c r="O88" i="97"/>
  <c r="L90" i="97"/>
  <c r="G94" i="97"/>
  <c r="G96" i="97"/>
  <c r="G98" i="97"/>
  <c r="F114" i="97"/>
  <c r="H100" i="97"/>
  <c r="N100" i="97"/>
  <c r="I100" i="97"/>
  <c r="O100" i="97"/>
  <c r="J112" i="97"/>
  <c r="J118" i="97" s="1"/>
  <c r="J100" i="97"/>
  <c r="AB99" i="97"/>
  <c r="N16" i="96"/>
  <c r="H16" i="96"/>
  <c r="K16" i="96"/>
  <c r="K26" i="96"/>
  <c r="AB25" i="96"/>
  <c r="L26" i="96"/>
  <c r="K34" i="96"/>
  <c r="AB33" i="96"/>
  <c r="L34" i="96"/>
  <c r="K60" i="96"/>
  <c r="AB59" i="96"/>
  <c r="L60" i="96"/>
  <c r="H120" i="96"/>
  <c r="N120" i="96"/>
  <c r="N70" i="96"/>
  <c r="M112" i="96"/>
  <c r="M118" i="96" s="1"/>
  <c r="F114" i="96"/>
  <c r="J14" i="96"/>
  <c r="F14" i="96" s="1"/>
  <c r="AB15" i="96"/>
  <c r="L16" i="96"/>
  <c r="G18" i="96"/>
  <c r="K119" i="96"/>
  <c r="N20" i="96"/>
  <c r="I22" i="96"/>
  <c r="M26" i="96"/>
  <c r="I30" i="96"/>
  <c r="M34" i="96"/>
  <c r="H46" i="96"/>
  <c r="I48" i="96"/>
  <c r="O48" i="96"/>
  <c r="J50" i="96"/>
  <c r="K52" i="96"/>
  <c r="AB51" i="96"/>
  <c r="L52" i="96"/>
  <c r="M60" i="96"/>
  <c r="H62" i="96"/>
  <c r="N62" i="96"/>
  <c r="K66" i="96"/>
  <c r="AB65" i="96"/>
  <c r="L66" i="96"/>
  <c r="M68" i="96"/>
  <c r="F68" i="96" s="1"/>
  <c r="I74" i="96"/>
  <c r="N76" i="96"/>
  <c r="H76" i="96"/>
  <c r="K76" i="96"/>
  <c r="I80" i="96"/>
  <c r="N82" i="96"/>
  <c r="H82" i="96"/>
  <c r="K82" i="96"/>
  <c r="N88" i="96"/>
  <c r="H88" i="96"/>
  <c r="K88" i="96"/>
  <c r="I92" i="96"/>
  <c r="N94" i="96"/>
  <c r="H94" i="96"/>
  <c r="K94" i="96"/>
  <c r="N100" i="96"/>
  <c r="H100" i="96"/>
  <c r="K100" i="96"/>
  <c r="G112" i="96"/>
  <c r="G118" i="96" s="1"/>
  <c r="N112" i="96"/>
  <c r="N118" i="96" s="1"/>
  <c r="M16" i="96"/>
  <c r="F19" i="96"/>
  <c r="K20" i="96" s="1"/>
  <c r="G26" i="96"/>
  <c r="N26" i="96"/>
  <c r="K32" i="96"/>
  <c r="F32" i="96" s="1"/>
  <c r="AB31" i="96"/>
  <c r="N34" i="96"/>
  <c r="G60" i="96"/>
  <c r="N60" i="96"/>
  <c r="H112" i="96"/>
  <c r="H118" i="96" s="1"/>
  <c r="G16" i="96"/>
  <c r="O16" i="96"/>
  <c r="K22" i="96"/>
  <c r="AB21" i="96"/>
  <c r="L22" i="96"/>
  <c r="H26" i="96"/>
  <c r="O26" i="96"/>
  <c r="M32" i="96"/>
  <c r="H34" i="96"/>
  <c r="L38" i="96"/>
  <c r="F38" i="96" s="1"/>
  <c r="L50" i="96"/>
  <c r="K56" i="96"/>
  <c r="AB55" i="96"/>
  <c r="L56" i="96"/>
  <c r="H60" i="96"/>
  <c r="K64" i="96"/>
  <c r="AB63" i="96"/>
  <c r="L64" i="96"/>
  <c r="N74" i="96"/>
  <c r="H74" i="96"/>
  <c r="K74" i="96"/>
  <c r="N80" i="96"/>
  <c r="H80" i="96"/>
  <c r="K80" i="96"/>
  <c r="N86" i="96"/>
  <c r="H86" i="96"/>
  <c r="N92" i="96"/>
  <c r="H92" i="96"/>
  <c r="K92" i="96"/>
  <c r="N98" i="96"/>
  <c r="H98" i="96"/>
  <c r="J112" i="96"/>
  <c r="J118" i="96" s="1"/>
  <c r="I16" i="96"/>
  <c r="N18" i="96"/>
  <c r="H18" i="96"/>
  <c r="K18" i="96"/>
  <c r="M22" i="96"/>
  <c r="L30" i="96"/>
  <c r="I34" i="96"/>
  <c r="K36" i="96"/>
  <c r="AB35" i="96"/>
  <c r="L36" i="96"/>
  <c r="I42" i="96"/>
  <c r="F42" i="96" s="1"/>
  <c r="L48" i="96"/>
  <c r="M50" i="96"/>
  <c r="M56" i="96"/>
  <c r="I60" i="96"/>
  <c r="M64" i="96"/>
  <c r="F69" i="96"/>
  <c r="K70" i="96" s="1"/>
  <c r="AB73" i="96"/>
  <c r="L74" i="96"/>
  <c r="AB79" i="96"/>
  <c r="L80" i="96"/>
  <c r="AB85" i="96"/>
  <c r="L86" i="96"/>
  <c r="AB91" i="96"/>
  <c r="L92" i="96"/>
  <c r="AB97" i="96"/>
  <c r="L98" i="96"/>
  <c r="K112" i="96"/>
  <c r="K118" i="96" s="1"/>
  <c r="F7" i="96"/>
  <c r="K8" i="96" s="1"/>
  <c r="I26" i="96"/>
  <c r="N8" i="96"/>
  <c r="J16" i="96"/>
  <c r="AB17" i="96"/>
  <c r="L18" i="96"/>
  <c r="I119" i="96"/>
  <c r="I112" i="96"/>
  <c r="I118" i="96" s="1"/>
  <c r="O119" i="96"/>
  <c r="O112" i="96"/>
  <c r="O118" i="96" s="1"/>
  <c r="L20" i="96"/>
  <c r="G22" i="96"/>
  <c r="N22" i="96"/>
  <c r="L28" i="96"/>
  <c r="F28" i="96" s="1"/>
  <c r="M30" i="96"/>
  <c r="J34" i="96"/>
  <c r="F34" i="96" s="1"/>
  <c r="M36" i="96"/>
  <c r="L46" i="96"/>
  <c r="F46" i="96" s="1"/>
  <c r="G48" i="96"/>
  <c r="M48" i="96"/>
  <c r="H50" i="96"/>
  <c r="N50" i="96"/>
  <c r="K54" i="96"/>
  <c r="AB53" i="96"/>
  <c r="L54" i="96"/>
  <c r="G56" i="96"/>
  <c r="N56" i="96"/>
  <c r="J60" i="96"/>
  <c r="L62" i="96"/>
  <c r="N64" i="96"/>
  <c r="N72" i="96"/>
  <c r="H72" i="96"/>
  <c r="M74" i="96"/>
  <c r="N78" i="96"/>
  <c r="H78" i="96"/>
  <c r="K78" i="96"/>
  <c r="M80" i="96"/>
  <c r="N84" i="96"/>
  <c r="H84" i="96"/>
  <c r="F84" i="96" s="1"/>
  <c r="N90" i="96"/>
  <c r="H90" i="96"/>
  <c r="K90" i="96"/>
  <c r="M92" i="96"/>
  <c r="N96" i="96"/>
  <c r="H96" i="96"/>
  <c r="K96" i="96"/>
  <c r="M98" i="96"/>
  <c r="F111" i="96"/>
  <c r="F117" i="96" s="1"/>
  <c r="L112" i="96"/>
  <c r="L118" i="96" s="1"/>
  <c r="F113" i="96"/>
  <c r="M10" i="95"/>
  <c r="G14" i="95"/>
  <c r="N18" i="95"/>
  <c r="H18" i="95"/>
  <c r="H10" i="95"/>
  <c r="N10" i="95"/>
  <c r="H12" i="95"/>
  <c r="N12" i="95"/>
  <c r="H14" i="95"/>
  <c r="O14" i="95"/>
  <c r="AB17" i="95"/>
  <c r="L18" i="95"/>
  <c r="I119" i="95"/>
  <c r="I112" i="95"/>
  <c r="I118" i="95" s="1"/>
  <c r="O119" i="95"/>
  <c r="O112" i="95"/>
  <c r="O118" i="95" s="1"/>
  <c r="G22" i="95"/>
  <c r="N22" i="95"/>
  <c r="I24" i="95"/>
  <c r="L28" i="95"/>
  <c r="M30" i="95"/>
  <c r="I40" i="95"/>
  <c r="L46" i="95"/>
  <c r="G48" i="95"/>
  <c r="M48" i="95"/>
  <c r="H50" i="95"/>
  <c r="N50" i="95"/>
  <c r="I52" i="95"/>
  <c r="K54" i="95"/>
  <c r="AB53" i="95"/>
  <c r="L54" i="95"/>
  <c r="G56" i="95"/>
  <c r="N56" i="95"/>
  <c r="I58" i="95"/>
  <c r="O58" i="95"/>
  <c r="L62" i="95"/>
  <c r="N64" i="95"/>
  <c r="I66" i="95"/>
  <c r="N72" i="95"/>
  <c r="H72" i="95"/>
  <c r="M74" i="95"/>
  <c r="N78" i="95"/>
  <c r="H78" i="95"/>
  <c r="K78" i="95"/>
  <c r="M80" i="95"/>
  <c r="I82" i="95"/>
  <c r="N84" i="95"/>
  <c r="H84" i="95"/>
  <c r="N90" i="95"/>
  <c r="H90" i="95"/>
  <c r="K90" i="95"/>
  <c r="M92" i="95"/>
  <c r="N96" i="95"/>
  <c r="H96" i="95"/>
  <c r="K96" i="95"/>
  <c r="M98" i="95"/>
  <c r="I10" i="95"/>
  <c r="O10" i="95"/>
  <c r="I12" i="95"/>
  <c r="O12" i="95"/>
  <c r="I14" i="95"/>
  <c r="N16" i="95"/>
  <c r="H16" i="95"/>
  <c r="K16" i="95"/>
  <c r="M18" i="95"/>
  <c r="H22" i="95"/>
  <c r="O22" i="95"/>
  <c r="K26" i="95"/>
  <c r="AB25" i="95"/>
  <c r="L26" i="95"/>
  <c r="G28" i="95"/>
  <c r="F28" i="95" s="1"/>
  <c r="H30" i="95"/>
  <c r="N30" i="95"/>
  <c r="K34" i="95"/>
  <c r="AB33" i="95"/>
  <c r="L34" i="95"/>
  <c r="I38" i="95"/>
  <c r="J40" i="95"/>
  <c r="M46" i="95"/>
  <c r="H48" i="95"/>
  <c r="N48" i="95"/>
  <c r="I50" i="95"/>
  <c r="M54" i="95"/>
  <c r="H56" i="95"/>
  <c r="J58" i="95"/>
  <c r="K60" i="95"/>
  <c r="AB59" i="95"/>
  <c r="L60" i="95"/>
  <c r="G62" i="95"/>
  <c r="M62" i="95"/>
  <c r="L68" i="95"/>
  <c r="F68" i="95" s="1"/>
  <c r="H120" i="95"/>
  <c r="N120" i="95"/>
  <c r="N70" i="95"/>
  <c r="AB71" i="95"/>
  <c r="L72" i="95"/>
  <c r="G74" i="95"/>
  <c r="O74" i="95"/>
  <c r="AB77" i="95"/>
  <c r="L78" i="95"/>
  <c r="G80" i="95"/>
  <c r="AB83" i="95"/>
  <c r="L84" i="95"/>
  <c r="AB89" i="95"/>
  <c r="L90" i="95"/>
  <c r="G92" i="95"/>
  <c r="AB95" i="95"/>
  <c r="L96" i="95"/>
  <c r="G98" i="95"/>
  <c r="G112" i="95"/>
  <c r="G118" i="95" s="1"/>
  <c r="J10" i="95"/>
  <c r="J12" i="95"/>
  <c r="J14" i="95"/>
  <c r="K119" i="95"/>
  <c r="K112" i="95"/>
  <c r="K118" i="95" s="1"/>
  <c r="K52" i="95"/>
  <c r="AB51" i="95"/>
  <c r="L52" i="95"/>
  <c r="K66" i="95"/>
  <c r="AB65" i="95"/>
  <c r="L66" i="95"/>
  <c r="N76" i="95"/>
  <c r="H76" i="95"/>
  <c r="K76" i="95"/>
  <c r="N82" i="95"/>
  <c r="H82" i="95"/>
  <c r="K82" i="95"/>
  <c r="N88" i="95"/>
  <c r="H88" i="95"/>
  <c r="K88" i="95"/>
  <c r="N94" i="95"/>
  <c r="H94" i="95"/>
  <c r="K94" i="95"/>
  <c r="K100" i="95"/>
  <c r="AB99" i="95"/>
  <c r="J100" i="95"/>
  <c r="O100" i="95"/>
  <c r="I100" i="95"/>
  <c r="N100" i="95"/>
  <c r="H100" i="95"/>
  <c r="H112" i="95"/>
  <c r="H118" i="95" s="1"/>
  <c r="AB9" i="95"/>
  <c r="K10" i="95"/>
  <c r="AB11" i="95"/>
  <c r="K12" i="95"/>
  <c r="AB13" i="95"/>
  <c r="K14" i="95"/>
  <c r="F19" i="95"/>
  <c r="L20" i="95" s="1"/>
  <c r="L119" i="95"/>
  <c r="L112" i="95"/>
  <c r="L118" i="95" s="1"/>
  <c r="L24" i="95"/>
  <c r="K32" i="95"/>
  <c r="AB31" i="95"/>
  <c r="L40" i="95"/>
  <c r="M52" i="95"/>
  <c r="M66" i="95"/>
  <c r="M112" i="95"/>
  <c r="M118" i="95" s="1"/>
  <c r="L10" i="95"/>
  <c r="L12" i="95"/>
  <c r="L14" i="95"/>
  <c r="K22" i="95"/>
  <c r="AB21" i="95"/>
  <c r="L22" i="95"/>
  <c r="G24" i="95"/>
  <c r="M24" i="95"/>
  <c r="M32" i="95"/>
  <c r="L38" i="95"/>
  <c r="G40" i="95"/>
  <c r="M40" i="95"/>
  <c r="L50" i="95"/>
  <c r="G52" i="95"/>
  <c r="N52" i="95"/>
  <c r="K56" i="95"/>
  <c r="AB55" i="95"/>
  <c r="L56" i="95"/>
  <c r="M58" i="95"/>
  <c r="K64" i="95"/>
  <c r="AB63" i="95"/>
  <c r="L64" i="95"/>
  <c r="N66" i="95"/>
  <c r="N74" i="95"/>
  <c r="H74" i="95"/>
  <c r="K74" i="95"/>
  <c r="M76" i="95"/>
  <c r="N80" i="95"/>
  <c r="H80" i="95"/>
  <c r="K80" i="95"/>
  <c r="M82" i="95"/>
  <c r="N86" i="95"/>
  <c r="H86" i="95"/>
  <c r="M88" i="95"/>
  <c r="N92" i="95"/>
  <c r="H92" i="95"/>
  <c r="K92" i="95"/>
  <c r="M94" i="95"/>
  <c r="N98" i="95"/>
  <c r="H98" i="95"/>
  <c r="G100" i="95"/>
  <c r="N112" i="95"/>
  <c r="N118" i="95" s="1"/>
  <c r="F7" i="95"/>
  <c r="I8" i="95" s="1"/>
  <c r="G10" i="95"/>
  <c r="F10" i="95" s="1"/>
  <c r="G12" i="95"/>
  <c r="M14" i="95"/>
  <c r="K18" i="95"/>
  <c r="M22" i="95"/>
  <c r="H24" i="95"/>
  <c r="N24" i="95"/>
  <c r="L30" i="95"/>
  <c r="K36" i="95"/>
  <c r="AB35" i="95"/>
  <c r="L36" i="95"/>
  <c r="H40" i="95"/>
  <c r="N40" i="95"/>
  <c r="M50" i="95"/>
  <c r="H52" i="95"/>
  <c r="O52" i="95"/>
  <c r="H58" i="95"/>
  <c r="N58" i="95"/>
  <c r="M64" i="95"/>
  <c r="H66" i="95"/>
  <c r="F69" i="95"/>
  <c r="J70" i="95" s="1"/>
  <c r="G76" i="95"/>
  <c r="G82" i="95"/>
  <c r="O82" i="95"/>
  <c r="G88" i="95"/>
  <c r="O88" i="95"/>
  <c r="G94" i="95"/>
  <c r="O94" i="95"/>
  <c r="L100" i="95"/>
  <c r="J112" i="95"/>
  <c r="J118" i="95" s="1"/>
  <c r="M70" i="94"/>
  <c r="L20" i="94"/>
  <c r="K56" i="94"/>
  <c r="K80" i="94"/>
  <c r="H116" i="94"/>
  <c r="AB9" i="94"/>
  <c r="K10" i="94"/>
  <c r="AB11" i="94"/>
  <c r="K12" i="94"/>
  <c r="AB13" i="94"/>
  <c r="K14" i="94"/>
  <c r="AB15" i="94"/>
  <c r="K16" i="94"/>
  <c r="AB17" i="94"/>
  <c r="K18" i="94"/>
  <c r="G119" i="94"/>
  <c r="M119" i="94"/>
  <c r="K22" i="94"/>
  <c r="G24" i="94"/>
  <c r="N24" i="94"/>
  <c r="I26" i="94"/>
  <c r="N30" i="94"/>
  <c r="I32" i="94"/>
  <c r="J34" i="94"/>
  <c r="AB35" i="94"/>
  <c r="M36" i="94"/>
  <c r="J40" i="94"/>
  <c r="F40" i="94" s="1"/>
  <c r="AB41" i="94"/>
  <c r="F44" i="94"/>
  <c r="H46" i="94"/>
  <c r="O46" i="94"/>
  <c r="AB49" i="94"/>
  <c r="M50" i="94"/>
  <c r="H52" i="94"/>
  <c r="O52" i="94"/>
  <c r="AB55" i="94"/>
  <c r="M56" i="94"/>
  <c r="H58" i="94"/>
  <c r="O58" i="94"/>
  <c r="J60" i="94"/>
  <c r="AB61" i="94"/>
  <c r="M62" i="94"/>
  <c r="H64" i="94"/>
  <c r="J66" i="94"/>
  <c r="AB67" i="94"/>
  <c r="M68" i="94"/>
  <c r="I120" i="94"/>
  <c r="O120" i="94"/>
  <c r="G74" i="94"/>
  <c r="N74" i="94"/>
  <c r="K78" i="94"/>
  <c r="AB79" i="94"/>
  <c r="G82" i="94"/>
  <c r="N82" i="94"/>
  <c r="AB85" i="94"/>
  <c r="L86" i="94"/>
  <c r="M88" i="94"/>
  <c r="H90" i="94"/>
  <c r="O92" i="94"/>
  <c r="I92" i="94"/>
  <c r="K92" i="94"/>
  <c r="M94" i="94"/>
  <c r="H96" i="94"/>
  <c r="O98" i="94"/>
  <c r="I98" i="94"/>
  <c r="M100" i="94"/>
  <c r="I112" i="94"/>
  <c r="I118" i="94" s="1"/>
  <c r="I116" i="94"/>
  <c r="M120" i="94"/>
  <c r="J16" i="94"/>
  <c r="F19" i="94"/>
  <c r="J20" i="94" s="1"/>
  <c r="K36" i="94"/>
  <c r="O80" i="94"/>
  <c r="I80" i="94"/>
  <c r="O112" i="94"/>
  <c r="O118" i="94" s="1"/>
  <c r="L10" i="94"/>
  <c r="L12" i="94"/>
  <c r="L14" i="94"/>
  <c r="L16" i="94"/>
  <c r="L18" i="94"/>
  <c r="H24" i="94"/>
  <c r="H30" i="94"/>
  <c r="K34" i="94"/>
  <c r="I38" i="94"/>
  <c r="F38" i="94" s="1"/>
  <c r="F42" i="94"/>
  <c r="I46" i="94"/>
  <c r="N50" i="94"/>
  <c r="I52" i="94"/>
  <c r="K54" i="94"/>
  <c r="G56" i="94"/>
  <c r="N56" i="94"/>
  <c r="I58" i="94"/>
  <c r="K60" i="94"/>
  <c r="G62" i="94"/>
  <c r="N62" i="94"/>
  <c r="I64" i="94"/>
  <c r="K66" i="94"/>
  <c r="N68" i="94"/>
  <c r="G72" i="94"/>
  <c r="N72" i="94"/>
  <c r="K76" i="94"/>
  <c r="F76" i="94" s="1"/>
  <c r="AB77" i="94"/>
  <c r="L78" i="94"/>
  <c r="M80" i="94"/>
  <c r="O84" i="94"/>
  <c r="I84" i="94"/>
  <c r="F84" i="94" s="1"/>
  <c r="G88" i="94"/>
  <c r="N88" i="94"/>
  <c r="AB91" i="94"/>
  <c r="L92" i="94"/>
  <c r="G94" i="94"/>
  <c r="N94" i="94"/>
  <c r="AB97" i="94"/>
  <c r="L98" i="94"/>
  <c r="G100" i="94"/>
  <c r="N100" i="94"/>
  <c r="K112" i="94"/>
  <c r="K118" i="94" s="1"/>
  <c r="J12" i="94"/>
  <c r="F7" i="94"/>
  <c r="N8" i="94" s="1"/>
  <c r="G10" i="94"/>
  <c r="M10" i="94"/>
  <c r="G12" i="94"/>
  <c r="M12" i="94"/>
  <c r="G14" i="94"/>
  <c r="M14" i="94"/>
  <c r="G16" i="94"/>
  <c r="M16" i="94"/>
  <c r="G18" i="94"/>
  <c r="M18" i="94"/>
  <c r="K20" i="94"/>
  <c r="F22" i="94"/>
  <c r="I24" i="94"/>
  <c r="K26" i="94"/>
  <c r="F28" i="94"/>
  <c r="I30" i="94"/>
  <c r="O36" i="94"/>
  <c r="H50" i="94"/>
  <c r="J52" i="94"/>
  <c r="H56" i="94"/>
  <c r="O56" i="94"/>
  <c r="J58" i="94"/>
  <c r="H62" i="94"/>
  <c r="O62" i="94"/>
  <c r="H68" i="94"/>
  <c r="O68" i="94"/>
  <c r="H72" i="94"/>
  <c r="G80" i="94"/>
  <c r="N80" i="94"/>
  <c r="G86" i="94"/>
  <c r="N86" i="94"/>
  <c r="O90" i="94"/>
  <c r="I90" i="94"/>
  <c r="K90" i="94"/>
  <c r="O96" i="94"/>
  <c r="I96" i="94"/>
  <c r="K96" i="94"/>
  <c r="H100" i="94"/>
  <c r="F111" i="94"/>
  <c r="F117" i="94" s="1"/>
  <c r="L112" i="94"/>
  <c r="L118" i="94" s="1"/>
  <c r="N116" i="94"/>
  <c r="G120" i="94"/>
  <c r="H10" i="94"/>
  <c r="N10" i="94"/>
  <c r="H12" i="94"/>
  <c r="N12" i="94"/>
  <c r="H14" i="94"/>
  <c r="N14" i="94"/>
  <c r="H16" i="94"/>
  <c r="N16" i="94"/>
  <c r="H18" i="94"/>
  <c r="N18" i="94"/>
  <c r="J119" i="94"/>
  <c r="J112" i="94"/>
  <c r="J118" i="94" s="1"/>
  <c r="F34" i="94"/>
  <c r="I36" i="94"/>
  <c r="F48" i="94"/>
  <c r="I50" i="94"/>
  <c r="K52" i="94"/>
  <c r="F54" i="94"/>
  <c r="I56" i="94"/>
  <c r="I62" i="94"/>
  <c r="K64" i="94"/>
  <c r="I68" i="94"/>
  <c r="F69" i="94"/>
  <c r="I70" i="94" s="1"/>
  <c r="O74" i="94"/>
  <c r="I74" i="94"/>
  <c r="K74" i="94"/>
  <c r="H80" i="94"/>
  <c r="O82" i="94"/>
  <c r="I82" i="94"/>
  <c r="K82" i="94"/>
  <c r="H86" i="94"/>
  <c r="AB89" i="94"/>
  <c r="L90" i="94"/>
  <c r="AB95" i="94"/>
  <c r="L96" i="94"/>
  <c r="M112" i="94"/>
  <c r="M118" i="94" s="1"/>
  <c r="F113" i="94"/>
  <c r="O116" i="94"/>
  <c r="I10" i="94"/>
  <c r="I12" i="94"/>
  <c r="I14" i="94"/>
  <c r="I16" i="94"/>
  <c r="I18" i="94"/>
  <c r="F32" i="94"/>
  <c r="J50" i="94"/>
  <c r="J56" i="94"/>
  <c r="J68" i="94"/>
  <c r="J80" i="94"/>
  <c r="O88" i="94"/>
  <c r="I88" i="94"/>
  <c r="K88" i="94"/>
  <c r="O94" i="94"/>
  <c r="I94" i="94"/>
  <c r="K94" i="94"/>
  <c r="O100" i="94"/>
  <c r="I100" i="94"/>
  <c r="K100" i="94"/>
  <c r="F114" i="94"/>
  <c r="L119" i="94"/>
  <c r="F120" i="93"/>
  <c r="M70" i="93"/>
  <c r="L70" i="93"/>
  <c r="AB69" i="93"/>
  <c r="K70" i="93"/>
  <c r="J70" i="93"/>
  <c r="G70" i="93"/>
  <c r="J12" i="93"/>
  <c r="AB15" i="93"/>
  <c r="AB11" i="93"/>
  <c r="AB13" i="93"/>
  <c r="K14" i="93"/>
  <c r="M16" i="93"/>
  <c r="F19" i="93"/>
  <c r="K20" i="93" s="1"/>
  <c r="L24" i="93"/>
  <c r="G26" i="93"/>
  <c r="K32" i="93"/>
  <c r="AB31" i="93"/>
  <c r="L40" i="93"/>
  <c r="F7" i="93"/>
  <c r="H8" i="93" s="1"/>
  <c r="G10" i="93"/>
  <c r="M10" i="93"/>
  <c r="G12" i="93"/>
  <c r="M12" i="93"/>
  <c r="G14" i="93"/>
  <c r="M14" i="93"/>
  <c r="I16" i="93"/>
  <c r="N18" i="93"/>
  <c r="H18" i="93"/>
  <c r="K18" i="93"/>
  <c r="H24" i="93"/>
  <c r="N24" i="93"/>
  <c r="I34" i="93"/>
  <c r="K36" i="93"/>
  <c r="AB35" i="93"/>
  <c r="L36" i="93"/>
  <c r="H40" i="93"/>
  <c r="N40" i="93"/>
  <c r="I42" i="93"/>
  <c r="F42" i="93" s="1"/>
  <c r="M50" i="93"/>
  <c r="H52" i="93"/>
  <c r="O52" i="93"/>
  <c r="H58" i="93"/>
  <c r="N58" i="93"/>
  <c r="I60" i="93"/>
  <c r="H66" i="93"/>
  <c r="L120" i="93"/>
  <c r="O70" i="93"/>
  <c r="G76" i="93"/>
  <c r="G82" i="93"/>
  <c r="O82" i="93"/>
  <c r="G88" i="93"/>
  <c r="O88" i="93"/>
  <c r="G94" i="93"/>
  <c r="O94" i="93"/>
  <c r="G100" i="93"/>
  <c r="O100" i="93"/>
  <c r="H10" i="93"/>
  <c r="N10" i="93"/>
  <c r="H12" i="93"/>
  <c r="N12" i="93"/>
  <c r="H14" i="93"/>
  <c r="O14" i="93"/>
  <c r="J16" i="93"/>
  <c r="AB17" i="93"/>
  <c r="L18" i="93"/>
  <c r="I119" i="93"/>
  <c r="I112" i="93"/>
  <c r="I118" i="93" s="1"/>
  <c r="O119" i="93"/>
  <c r="O112" i="93"/>
  <c r="O118" i="93" s="1"/>
  <c r="G22" i="93"/>
  <c r="N22" i="93"/>
  <c r="I24" i="93"/>
  <c r="L28" i="93"/>
  <c r="M30" i="93"/>
  <c r="M36" i="93"/>
  <c r="I40" i="93"/>
  <c r="L46" i="93"/>
  <c r="F46" i="93" s="1"/>
  <c r="G48" i="93"/>
  <c r="M48" i="93"/>
  <c r="H50" i="93"/>
  <c r="N50" i="93"/>
  <c r="K54" i="93"/>
  <c r="AB53" i="93"/>
  <c r="L54" i="93"/>
  <c r="G56" i="93"/>
  <c r="I58" i="93"/>
  <c r="O58" i="93"/>
  <c r="L62" i="93"/>
  <c r="F62" i="93" s="1"/>
  <c r="I70" i="93"/>
  <c r="N72" i="93"/>
  <c r="H72" i="93"/>
  <c r="I76" i="93"/>
  <c r="N78" i="93"/>
  <c r="H78" i="93"/>
  <c r="K78" i="93"/>
  <c r="N84" i="93"/>
  <c r="H84" i="93"/>
  <c r="F84" i="93" s="1"/>
  <c r="N90" i="93"/>
  <c r="H90" i="93"/>
  <c r="K90" i="93"/>
  <c r="N96" i="93"/>
  <c r="H96" i="93"/>
  <c r="K96" i="93"/>
  <c r="F111" i="93"/>
  <c r="F117" i="93" s="1"/>
  <c r="L112" i="93"/>
  <c r="L118" i="93" s="1"/>
  <c r="K16" i="93"/>
  <c r="K26" i="93"/>
  <c r="AB25" i="93"/>
  <c r="L26" i="93"/>
  <c r="K34" i="93"/>
  <c r="AB33" i="93"/>
  <c r="L34" i="93"/>
  <c r="K60" i="93"/>
  <c r="AB59" i="93"/>
  <c r="L60" i="93"/>
  <c r="H120" i="93"/>
  <c r="H70" i="93"/>
  <c r="N120" i="93"/>
  <c r="N70" i="93"/>
  <c r="G119" i="93"/>
  <c r="J14" i="93"/>
  <c r="M26" i="93"/>
  <c r="M34" i="93"/>
  <c r="K52" i="93"/>
  <c r="AB51" i="93"/>
  <c r="L52" i="93"/>
  <c r="M60" i="93"/>
  <c r="K66" i="93"/>
  <c r="AB65" i="93"/>
  <c r="L66" i="93"/>
  <c r="N76" i="93"/>
  <c r="H76" i="93"/>
  <c r="K76" i="93"/>
  <c r="N82" i="93"/>
  <c r="H82" i="93"/>
  <c r="K82" i="93"/>
  <c r="N88" i="93"/>
  <c r="H88" i="93"/>
  <c r="K88" i="93"/>
  <c r="N94" i="93"/>
  <c r="H94" i="93"/>
  <c r="K94" i="93"/>
  <c r="N100" i="93"/>
  <c r="H100" i="93"/>
  <c r="K100" i="93"/>
  <c r="N112" i="93"/>
  <c r="N118" i="93" s="1"/>
  <c r="H119" i="93"/>
  <c r="J10" i="93"/>
  <c r="N34" i="93"/>
  <c r="M52" i="93"/>
  <c r="L58" i="93"/>
  <c r="N60" i="93"/>
  <c r="N16" i="93"/>
  <c r="H16" i="93"/>
  <c r="K119" i="93"/>
  <c r="AB9" i="93"/>
  <c r="K10" i="93"/>
  <c r="K12" i="93"/>
  <c r="N26" i="93"/>
  <c r="G60" i="93"/>
  <c r="L14" i="93"/>
  <c r="G16" i="93"/>
  <c r="O16" i="93"/>
  <c r="J18" i="93"/>
  <c r="M119" i="93"/>
  <c r="K22" i="93"/>
  <c r="AB21" i="93"/>
  <c r="L22" i="93"/>
  <c r="G24" i="93"/>
  <c r="M24" i="93"/>
  <c r="H26" i="93"/>
  <c r="O26" i="93"/>
  <c r="J28" i="93"/>
  <c r="F28" i="93" s="1"/>
  <c r="M32" i="93"/>
  <c r="F32" i="93" s="1"/>
  <c r="H34" i="93"/>
  <c r="L38" i="93"/>
  <c r="F38" i="93" s="1"/>
  <c r="G40" i="93"/>
  <c r="M40" i="93"/>
  <c r="L50" i="93"/>
  <c r="G52" i="93"/>
  <c r="N52" i="93"/>
  <c r="K56" i="93"/>
  <c r="AB55" i="93"/>
  <c r="L56" i="93"/>
  <c r="M58" i="93"/>
  <c r="H60" i="93"/>
  <c r="K64" i="93"/>
  <c r="AB63" i="93"/>
  <c r="L64" i="93"/>
  <c r="N66" i="93"/>
  <c r="N74" i="93"/>
  <c r="H74" i="93"/>
  <c r="K74" i="93"/>
  <c r="M76" i="93"/>
  <c r="N80" i="93"/>
  <c r="H80" i="93"/>
  <c r="K80" i="93"/>
  <c r="M82" i="93"/>
  <c r="N86" i="93"/>
  <c r="H86" i="93"/>
  <c r="M88" i="93"/>
  <c r="N92" i="93"/>
  <c r="H92" i="93"/>
  <c r="K92" i="93"/>
  <c r="M94" i="93"/>
  <c r="N98" i="93"/>
  <c r="H98" i="93"/>
  <c r="M100" i="93"/>
  <c r="J112" i="93"/>
  <c r="J118" i="93" s="1"/>
  <c r="F86" i="105" l="1"/>
  <c r="F68" i="105"/>
  <c r="F58" i="105"/>
  <c r="H20" i="105"/>
  <c r="F12" i="105"/>
  <c r="F62" i="105"/>
  <c r="M20" i="105"/>
  <c r="F56" i="105"/>
  <c r="O20" i="105"/>
  <c r="F52" i="105"/>
  <c r="F32" i="105"/>
  <c r="P70" i="105"/>
  <c r="F46" i="105"/>
  <c r="F18" i="105"/>
  <c r="F10" i="105"/>
  <c r="N70" i="105"/>
  <c r="F64" i="105"/>
  <c r="F26" i="105"/>
  <c r="K20" i="105"/>
  <c r="F72" i="105"/>
  <c r="J70" i="105"/>
  <c r="Q20" i="104"/>
  <c r="N20" i="104"/>
  <c r="H8" i="104"/>
  <c r="J70" i="104"/>
  <c r="F46" i="104"/>
  <c r="P20" i="104"/>
  <c r="F30" i="104"/>
  <c r="F74" i="104"/>
  <c r="K20" i="104"/>
  <c r="I20" i="104"/>
  <c r="M8" i="104"/>
  <c r="F84" i="104"/>
  <c r="F50" i="104"/>
  <c r="F62" i="104"/>
  <c r="F36" i="104"/>
  <c r="F10" i="104"/>
  <c r="F38" i="104"/>
  <c r="F96" i="104"/>
  <c r="Q8" i="104"/>
  <c r="F84" i="103"/>
  <c r="F14" i="103"/>
  <c r="F26" i="103"/>
  <c r="F96" i="103"/>
  <c r="F64" i="103"/>
  <c r="F86" i="103"/>
  <c r="F78" i="103"/>
  <c r="L70" i="103"/>
  <c r="F46" i="103"/>
  <c r="F62" i="103"/>
  <c r="F36" i="103"/>
  <c r="K8" i="103"/>
  <c r="F80" i="103"/>
  <c r="F50" i="103"/>
  <c r="F78" i="102"/>
  <c r="F40" i="102"/>
  <c r="F88" i="102"/>
  <c r="F28" i="102"/>
  <c r="F74" i="102"/>
  <c r="F76" i="102"/>
  <c r="F38" i="102"/>
  <c r="F50" i="102"/>
  <c r="F10" i="102"/>
  <c r="F62" i="102"/>
  <c r="F46" i="102"/>
  <c r="F30" i="102"/>
  <c r="F84" i="102"/>
  <c r="F34" i="102"/>
  <c r="F96" i="102"/>
  <c r="F36" i="102"/>
  <c r="F26" i="102"/>
  <c r="F98" i="101"/>
  <c r="F86" i="101"/>
  <c r="F22" i="101"/>
  <c r="P20" i="101"/>
  <c r="K20" i="101"/>
  <c r="F20" i="101" s="1"/>
  <c r="F16" i="101"/>
  <c r="L8" i="101"/>
  <c r="F60" i="101"/>
  <c r="F88" i="101"/>
  <c r="F30" i="101"/>
  <c r="Q8" i="101"/>
  <c r="F46" i="101"/>
  <c r="F84" i="100"/>
  <c r="F76" i="100"/>
  <c r="F92" i="100"/>
  <c r="F78" i="100"/>
  <c r="F98" i="100"/>
  <c r="F94" i="100"/>
  <c r="F80" i="100"/>
  <c r="F14" i="100"/>
  <c r="F24" i="99"/>
  <c r="F10" i="99"/>
  <c r="F36" i="99"/>
  <c r="F80" i="98"/>
  <c r="F98" i="98"/>
  <c r="I20" i="98"/>
  <c r="H20" i="98"/>
  <c r="L8" i="98"/>
  <c r="F120" i="98"/>
  <c r="F66" i="96"/>
  <c r="F52" i="96"/>
  <c r="H70" i="96"/>
  <c r="F62" i="96"/>
  <c r="F54" i="96"/>
  <c r="F58" i="96"/>
  <c r="F38" i="95"/>
  <c r="F96" i="95"/>
  <c r="F44" i="95"/>
  <c r="F78" i="95"/>
  <c r="F78" i="94"/>
  <c r="F58" i="94"/>
  <c r="F68" i="94"/>
  <c r="F92" i="94"/>
  <c r="F30" i="93"/>
  <c r="F74" i="93"/>
  <c r="F36" i="93"/>
  <c r="F44" i="93"/>
  <c r="F92" i="99"/>
  <c r="F90" i="99"/>
  <c r="F46" i="99"/>
  <c r="F78" i="99"/>
  <c r="F34" i="99"/>
  <c r="F86" i="99"/>
  <c r="F64" i="99"/>
  <c r="F94" i="99"/>
  <c r="F76" i="99"/>
  <c r="F66" i="99"/>
  <c r="F52" i="99"/>
  <c r="F30" i="99"/>
  <c r="F80" i="99"/>
  <c r="F96" i="99"/>
  <c r="F62" i="99"/>
  <c r="F84" i="99"/>
  <c r="F74" i="99"/>
  <c r="F32" i="99"/>
  <c r="F14" i="99"/>
  <c r="F72" i="99"/>
  <c r="F56" i="99"/>
  <c r="F68" i="99"/>
  <c r="F96" i="98"/>
  <c r="F90" i="98"/>
  <c r="F84" i="98"/>
  <c r="F78" i="98"/>
  <c r="F74" i="98"/>
  <c r="F10" i="98"/>
  <c r="F100" i="98"/>
  <c r="F94" i="98"/>
  <c r="F88" i="98"/>
  <c r="F82" i="98"/>
  <c r="F76" i="98"/>
  <c r="F70" i="98"/>
  <c r="F36" i="98"/>
  <c r="F12" i="98"/>
  <c r="F32" i="98"/>
  <c r="F92" i="98"/>
  <c r="F86" i="98"/>
  <c r="F34" i="98"/>
  <c r="F36" i="97"/>
  <c r="F40" i="97"/>
  <c r="F22" i="97"/>
  <c r="H8" i="97"/>
  <c r="F32" i="97"/>
  <c r="F46" i="97"/>
  <c r="F68" i="97"/>
  <c r="F78" i="97"/>
  <c r="F14" i="97"/>
  <c r="F62" i="97"/>
  <c r="F10" i="97"/>
  <c r="F98" i="97"/>
  <c r="F66" i="97"/>
  <c r="F88" i="97"/>
  <c r="F84" i="97"/>
  <c r="F26" i="97"/>
  <c r="F16" i="97"/>
  <c r="F86" i="97"/>
  <c r="F58" i="97"/>
  <c r="F12" i="97"/>
  <c r="F100" i="97"/>
  <c r="F96" i="97"/>
  <c r="F60" i="97"/>
  <c r="F30" i="97"/>
  <c r="F80" i="96"/>
  <c r="F96" i="96"/>
  <c r="F36" i="96"/>
  <c r="F92" i="96"/>
  <c r="F64" i="96"/>
  <c r="F100" i="96"/>
  <c r="J8" i="96"/>
  <c r="F72" i="96"/>
  <c r="H8" i="96"/>
  <c r="F30" i="96"/>
  <c r="F86" i="96"/>
  <c r="F74" i="96"/>
  <c r="F76" i="96"/>
  <c r="F98" i="96"/>
  <c r="F90" i="96"/>
  <c r="F78" i="96"/>
  <c r="F82" i="96"/>
  <c r="F64" i="95"/>
  <c r="F32" i="95"/>
  <c r="F72" i="95"/>
  <c r="F54" i="95"/>
  <c r="F46" i="95"/>
  <c r="H70" i="95"/>
  <c r="F18" i="95"/>
  <c r="O70" i="95"/>
  <c r="F60" i="95"/>
  <c r="F90" i="95"/>
  <c r="I70" i="95"/>
  <c r="F36" i="95"/>
  <c r="F80" i="95"/>
  <c r="F50" i="95"/>
  <c r="F88" i="95"/>
  <c r="F66" i="95"/>
  <c r="F12" i="95"/>
  <c r="F86" i="95"/>
  <c r="F84" i="95"/>
  <c r="F64" i="94"/>
  <c r="F50" i="94"/>
  <c r="F98" i="94"/>
  <c r="F46" i="94"/>
  <c r="O70" i="94"/>
  <c r="F90" i="94"/>
  <c r="F30" i="94"/>
  <c r="I20" i="94"/>
  <c r="F60" i="94"/>
  <c r="F52" i="94"/>
  <c r="F36" i="94"/>
  <c r="F26" i="94"/>
  <c r="F96" i="94"/>
  <c r="G70" i="94"/>
  <c r="G8" i="94"/>
  <c r="F66" i="94"/>
  <c r="F96" i="93"/>
  <c r="F60" i="93"/>
  <c r="F90" i="93"/>
  <c r="F78" i="93"/>
  <c r="F54" i="93"/>
  <c r="F98" i="93"/>
  <c r="F80" i="93"/>
  <c r="F64" i="93"/>
  <c r="F40" i="93"/>
  <c r="F92" i="93"/>
  <c r="F86" i="93"/>
  <c r="F50" i="93"/>
  <c r="F72" i="93"/>
  <c r="F92" i="105"/>
  <c r="F80" i="105"/>
  <c r="F60" i="105"/>
  <c r="N8" i="105"/>
  <c r="F98" i="105"/>
  <c r="F34" i="105"/>
  <c r="F40" i="105"/>
  <c r="F96" i="105"/>
  <c r="F24" i="105"/>
  <c r="F30" i="105"/>
  <c r="F116" i="105"/>
  <c r="Q8" i="105"/>
  <c r="AD7" i="105"/>
  <c r="M8" i="105"/>
  <c r="G8" i="105"/>
  <c r="K8" i="105"/>
  <c r="F74" i="105"/>
  <c r="F66" i="105"/>
  <c r="F90" i="105"/>
  <c r="F50" i="105"/>
  <c r="F28" i="105"/>
  <c r="AD19" i="105"/>
  <c r="L20" i="105"/>
  <c r="F119" i="105"/>
  <c r="F112" i="105"/>
  <c r="F118" i="105" s="1"/>
  <c r="P20" i="105"/>
  <c r="N20" i="105"/>
  <c r="F120" i="105"/>
  <c r="AD69" i="105"/>
  <c r="K70" i="105"/>
  <c r="G70" i="105"/>
  <c r="Q70" i="105"/>
  <c r="I70" i="105"/>
  <c r="F48" i="105"/>
  <c r="I20" i="105"/>
  <c r="F54" i="105"/>
  <c r="O70" i="105"/>
  <c r="O8" i="105"/>
  <c r="F16" i="104"/>
  <c r="F58" i="104"/>
  <c r="F48" i="104"/>
  <c r="AD19" i="104"/>
  <c r="F112" i="104"/>
  <c r="F118" i="104" s="1"/>
  <c r="F119" i="104"/>
  <c r="O20" i="104"/>
  <c r="M20" i="104"/>
  <c r="H20" i="104"/>
  <c r="F72" i="104"/>
  <c r="F56" i="104"/>
  <c r="F12" i="104"/>
  <c r="O8" i="104"/>
  <c r="F120" i="104"/>
  <c r="AD69" i="104"/>
  <c r="K70" i="104"/>
  <c r="Q70" i="104"/>
  <c r="H70" i="104"/>
  <c r="F70" i="104" s="1"/>
  <c r="F66" i="104"/>
  <c r="F86" i="104"/>
  <c r="N70" i="104"/>
  <c r="F40" i="104"/>
  <c r="F90" i="104"/>
  <c r="F14" i="104"/>
  <c r="F92" i="104"/>
  <c r="F80" i="104"/>
  <c r="F52" i="104"/>
  <c r="F22" i="104"/>
  <c r="F60" i="104"/>
  <c r="F54" i="104"/>
  <c r="F64" i="104"/>
  <c r="F24" i="104"/>
  <c r="F68" i="104"/>
  <c r="G20" i="104"/>
  <c r="F18" i="104"/>
  <c r="F116" i="104"/>
  <c r="J8" i="104"/>
  <c r="F8" i="104" s="1"/>
  <c r="L8" i="104"/>
  <c r="AD7" i="104"/>
  <c r="P8" i="104"/>
  <c r="L20" i="104"/>
  <c r="F54" i="103"/>
  <c r="O70" i="103"/>
  <c r="N70" i="103"/>
  <c r="Q20" i="103"/>
  <c r="F16" i="103"/>
  <c r="F58" i="103"/>
  <c r="F24" i="103"/>
  <c r="F120" i="103"/>
  <c r="AD69" i="103"/>
  <c r="K70" i="103"/>
  <c r="Q70" i="103"/>
  <c r="H70" i="103"/>
  <c r="P70" i="103"/>
  <c r="F48" i="103"/>
  <c r="F52" i="103"/>
  <c r="F22" i="103"/>
  <c r="I70" i="103"/>
  <c r="M70" i="103"/>
  <c r="F66" i="103"/>
  <c r="J70" i="103"/>
  <c r="F92" i="103"/>
  <c r="F18" i="103"/>
  <c r="F116" i="103"/>
  <c r="J8" i="103"/>
  <c r="L8" i="103"/>
  <c r="AD7" i="103"/>
  <c r="P8" i="103"/>
  <c r="AD19" i="103"/>
  <c r="F112" i="103"/>
  <c r="F118" i="103" s="1"/>
  <c r="F119" i="103"/>
  <c r="M20" i="103"/>
  <c r="O20" i="103"/>
  <c r="O8" i="103"/>
  <c r="L20" i="103"/>
  <c r="F20" i="103" s="1"/>
  <c r="F10" i="103"/>
  <c r="F60" i="103"/>
  <c r="F90" i="103"/>
  <c r="F72" i="103"/>
  <c r="F56" i="103"/>
  <c r="F12" i="103"/>
  <c r="F120" i="102"/>
  <c r="AD69" i="102"/>
  <c r="K70" i="102"/>
  <c r="Q70" i="102"/>
  <c r="H70" i="102"/>
  <c r="F58" i="102"/>
  <c r="J70" i="102"/>
  <c r="F72" i="102"/>
  <c r="F112" i="102"/>
  <c r="F118" i="102" s="1"/>
  <c r="F90" i="102"/>
  <c r="F48" i="102"/>
  <c r="F14" i="102"/>
  <c r="M8" i="102"/>
  <c r="O70" i="102"/>
  <c r="F86" i="102"/>
  <c r="N70" i="102"/>
  <c r="F52" i="102"/>
  <c r="F22" i="102"/>
  <c r="Q8" i="102"/>
  <c r="I70" i="102"/>
  <c r="O8" i="102"/>
  <c r="G70" i="102"/>
  <c r="F66" i="102"/>
  <c r="F80" i="102"/>
  <c r="F20" i="102"/>
  <c r="F18" i="102"/>
  <c r="F116" i="102"/>
  <c r="N8" i="102"/>
  <c r="H8" i="102"/>
  <c r="L8" i="102"/>
  <c r="J8" i="102"/>
  <c r="AD7" i="102"/>
  <c r="AC6" i="102" s="1"/>
  <c r="P8" i="102"/>
  <c r="M70" i="102"/>
  <c r="F60" i="102"/>
  <c r="P70" i="102"/>
  <c r="F56" i="102"/>
  <c r="F12" i="102"/>
  <c r="F16" i="102"/>
  <c r="F64" i="102"/>
  <c r="F24" i="102"/>
  <c r="F54" i="102"/>
  <c r="F92" i="102"/>
  <c r="F78" i="101"/>
  <c r="F116" i="101"/>
  <c r="P8" i="101"/>
  <c r="H8" i="101"/>
  <c r="N8" i="101"/>
  <c r="AD7" i="101"/>
  <c r="K8" i="101"/>
  <c r="F92" i="101"/>
  <c r="F64" i="101"/>
  <c r="F70" i="101"/>
  <c r="F84" i="101"/>
  <c r="F76" i="101"/>
  <c r="F52" i="101"/>
  <c r="F48" i="101"/>
  <c r="F10" i="101"/>
  <c r="F14" i="101"/>
  <c r="F96" i="101"/>
  <c r="F24" i="101"/>
  <c r="F12" i="101"/>
  <c r="F80" i="101"/>
  <c r="F72" i="101"/>
  <c r="F100" i="101"/>
  <c r="F94" i="101"/>
  <c r="F82" i="101"/>
  <c r="F34" i="101"/>
  <c r="F90" i="101"/>
  <c r="F18" i="101"/>
  <c r="F50" i="100"/>
  <c r="Q20" i="100"/>
  <c r="L20" i="100"/>
  <c r="F88" i="100"/>
  <c r="F82" i="100"/>
  <c r="F18" i="100"/>
  <c r="F90" i="100"/>
  <c r="N70" i="100"/>
  <c r="F46" i="100"/>
  <c r="F30" i="100"/>
  <c r="F74" i="100"/>
  <c r="M20" i="100"/>
  <c r="F66" i="100"/>
  <c r="F62" i="100"/>
  <c r="F28" i="100"/>
  <c r="F22" i="100"/>
  <c r="F120" i="100"/>
  <c r="AD69" i="100"/>
  <c r="O70" i="100"/>
  <c r="Q70" i="100"/>
  <c r="I70" i="100"/>
  <c r="G70" i="100"/>
  <c r="P70" i="100"/>
  <c r="H70" i="100"/>
  <c r="F58" i="100"/>
  <c r="F52" i="100"/>
  <c r="F40" i="100"/>
  <c r="O20" i="100"/>
  <c r="F26" i="100"/>
  <c r="F68" i="100"/>
  <c r="F34" i="100"/>
  <c r="F119" i="100"/>
  <c r="F112" i="100"/>
  <c r="F118" i="100" s="1"/>
  <c r="J20" i="100"/>
  <c r="N20" i="100"/>
  <c r="K20" i="100"/>
  <c r="AD19" i="100"/>
  <c r="I20" i="100"/>
  <c r="P20" i="100"/>
  <c r="F54" i="100"/>
  <c r="F56" i="100"/>
  <c r="F48" i="100"/>
  <c r="F24" i="100"/>
  <c r="F8" i="100"/>
  <c r="H20" i="100"/>
  <c r="F60" i="99"/>
  <c r="J8" i="99"/>
  <c r="F50" i="99"/>
  <c r="I70" i="99"/>
  <c r="O70" i="99"/>
  <c r="G70" i="99"/>
  <c r="M70" i="99"/>
  <c r="L70" i="99"/>
  <c r="AB69" i="99"/>
  <c r="F120" i="99"/>
  <c r="F112" i="99"/>
  <c r="F118" i="99" s="1"/>
  <c r="J70" i="99"/>
  <c r="F16" i="99"/>
  <c r="F18" i="99"/>
  <c r="F48" i="99"/>
  <c r="F116" i="99"/>
  <c r="M8" i="99"/>
  <c r="G8" i="99"/>
  <c r="I8" i="99"/>
  <c r="K8" i="99"/>
  <c r="AB7" i="99"/>
  <c r="O8" i="99"/>
  <c r="L8" i="99"/>
  <c r="H70" i="99"/>
  <c r="F22" i="99"/>
  <c r="K70" i="99"/>
  <c r="F54" i="99"/>
  <c r="F26" i="99"/>
  <c r="F20" i="99"/>
  <c r="F28" i="98"/>
  <c r="F64" i="98"/>
  <c r="F60" i="98"/>
  <c r="F119" i="98"/>
  <c r="F112" i="98"/>
  <c r="F118" i="98" s="1"/>
  <c r="AB19" i="98"/>
  <c r="J20" i="98"/>
  <c r="F46" i="98"/>
  <c r="M8" i="98"/>
  <c r="F50" i="98"/>
  <c r="F38" i="98"/>
  <c r="F68" i="98"/>
  <c r="F30" i="98"/>
  <c r="F56" i="98"/>
  <c r="F22" i="98"/>
  <c r="F48" i="98"/>
  <c r="F62" i="98"/>
  <c r="O20" i="98"/>
  <c r="F116" i="98"/>
  <c r="O8" i="98"/>
  <c r="I8" i="98"/>
  <c r="K8" i="98"/>
  <c r="N8" i="98"/>
  <c r="H8" i="98"/>
  <c r="AB7" i="98"/>
  <c r="F58" i="98"/>
  <c r="F40" i="98"/>
  <c r="F66" i="98"/>
  <c r="F24" i="98"/>
  <c r="G20" i="98"/>
  <c r="F54" i="98"/>
  <c r="N20" i="98"/>
  <c r="F94" i="97"/>
  <c r="F72" i="97"/>
  <c r="F64" i="97"/>
  <c r="F50" i="97"/>
  <c r="F48" i="97"/>
  <c r="F120" i="97"/>
  <c r="AB69" i="97"/>
  <c r="J70" i="97"/>
  <c r="I70" i="97"/>
  <c r="G70" i="97"/>
  <c r="O70" i="97"/>
  <c r="L70" i="97"/>
  <c r="M70" i="97"/>
  <c r="K70" i="97"/>
  <c r="F90" i="97"/>
  <c r="F80" i="97"/>
  <c r="F74" i="97"/>
  <c r="F116" i="97"/>
  <c r="K8" i="97"/>
  <c r="AB7" i="97"/>
  <c r="J8" i="97"/>
  <c r="G8" i="97"/>
  <c r="M8" i="97"/>
  <c r="N70" i="97"/>
  <c r="F92" i="97"/>
  <c r="F119" i="97"/>
  <c r="F112" i="97"/>
  <c r="F118" i="97" s="1"/>
  <c r="AB19" i="97"/>
  <c r="M20" i="97"/>
  <c r="L20" i="97"/>
  <c r="J20" i="97"/>
  <c r="G20" i="97"/>
  <c r="O20" i="97"/>
  <c r="I20" i="97"/>
  <c r="F24" i="97"/>
  <c r="F82" i="97"/>
  <c r="F76" i="97"/>
  <c r="F54" i="97"/>
  <c r="F34" i="97"/>
  <c r="F18" i="97"/>
  <c r="F56" i="97"/>
  <c r="F52" i="97"/>
  <c r="F50" i="96"/>
  <c r="F48" i="96"/>
  <c r="F22" i="96"/>
  <c r="F116" i="96"/>
  <c r="M8" i="96"/>
  <c r="G8" i="96"/>
  <c r="L8" i="96"/>
  <c r="AB7" i="96"/>
  <c r="O8" i="96"/>
  <c r="I8" i="96"/>
  <c r="F120" i="96"/>
  <c r="I70" i="96"/>
  <c r="O70" i="96"/>
  <c r="G70" i="96"/>
  <c r="M70" i="96"/>
  <c r="L70" i="96"/>
  <c r="AB69" i="96"/>
  <c r="J70" i="96"/>
  <c r="F16" i="96"/>
  <c r="F94" i="96"/>
  <c r="F18" i="96"/>
  <c r="F26" i="96"/>
  <c r="F60" i="96"/>
  <c r="F119" i="96"/>
  <c r="AB19" i="96"/>
  <c r="J20" i="96"/>
  <c r="I20" i="96"/>
  <c r="O20" i="96"/>
  <c r="H20" i="96"/>
  <c r="F112" i="96"/>
  <c r="F118" i="96" s="1"/>
  <c r="M20" i="96"/>
  <c r="F56" i="96"/>
  <c r="F88" i="96"/>
  <c r="G20" i="96"/>
  <c r="F58" i="95"/>
  <c r="F94" i="95"/>
  <c r="F100" i="95"/>
  <c r="F40" i="95"/>
  <c r="F98" i="95"/>
  <c r="F74" i="95"/>
  <c r="F120" i="95"/>
  <c r="G70" i="95"/>
  <c r="M70" i="95"/>
  <c r="L70" i="95"/>
  <c r="AB69" i="95"/>
  <c r="K70" i="95"/>
  <c r="F34" i="95"/>
  <c r="F26" i="95"/>
  <c r="F16" i="95"/>
  <c r="F48" i="95"/>
  <c r="F119" i="95"/>
  <c r="F112" i="95"/>
  <c r="F118" i="95" s="1"/>
  <c r="AB19" i="95"/>
  <c r="I20" i="95"/>
  <c r="O20" i="95"/>
  <c r="H20" i="95"/>
  <c r="N20" i="95"/>
  <c r="G20" i="95"/>
  <c r="J20" i="95"/>
  <c r="O8" i="95"/>
  <c r="F22" i="95"/>
  <c r="F52" i="95"/>
  <c r="F92" i="95"/>
  <c r="F30" i="95"/>
  <c r="F82" i="95"/>
  <c r="F116" i="95"/>
  <c r="G8" i="95"/>
  <c r="L8" i="95"/>
  <c r="K8" i="95"/>
  <c r="AB7" i="95"/>
  <c r="J8" i="95"/>
  <c r="N8" i="95"/>
  <c r="H8" i="95"/>
  <c r="M8" i="95"/>
  <c r="F24" i="95"/>
  <c r="F62" i="95"/>
  <c r="M20" i="95"/>
  <c r="F76" i="95"/>
  <c r="K20" i="95"/>
  <c r="F56" i="95"/>
  <c r="F14" i="95"/>
  <c r="F80" i="94"/>
  <c r="L8" i="94"/>
  <c r="F18" i="94"/>
  <c r="F16" i="94"/>
  <c r="F10" i="94"/>
  <c r="L70" i="94"/>
  <c r="F62" i="94"/>
  <c r="F24" i="94"/>
  <c r="F86" i="94"/>
  <c r="M8" i="94"/>
  <c r="F100" i="94"/>
  <c r="O8" i="94"/>
  <c r="F14" i="94"/>
  <c r="H8" i="94"/>
  <c r="K8" i="94"/>
  <c r="F88" i="94"/>
  <c r="F116" i="94"/>
  <c r="J8" i="94"/>
  <c r="AB7" i="94"/>
  <c r="F74" i="94"/>
  <c r="F12" i="94"/>
  <c r="F56" i="94"/>
  <c r="F120" i="94"/>
  <c r="H70" i="94"/>
  <c r="N70" i="94"/>
  <c r="AB69" i="94"/>
  <c r="J70" i="94"/>
  <c r="F94" i="94"/>
  <c r="F72" i="94"/>
  <c r="N20" i="94"/>
  <c r="G20" i="94"/>
  <c r="F112" i="94"/>
  <c r="F118" i="94" s="1"/>
  <c r="M20" i="94"/>
  <c r="AB19" i="94"/>
  <c r="F119" i="94"/>
  <c r="H20" i="94"/>
  <c r="O20" i="94"/>
  <c r="F82" i="94"/>
  <c r="I8" i="94"/>
  <c r="K70" i="94"/>
  <c r="F82" i="93"/>
  <c r="F34" i="93"/>
  <c r="F24" i="93"/>
  <c r="L20" i="93"/>
  <c r="F76" i="93"/>
  <c r="F58" i="93"/>
  <c r="F14" i="93"/>
  <c r="F70" i="93"/>
  <c r="F52" i="93"/>
  <c r="F16" i="93"/>
  <c r="F94" i="93"/>
  <c r="F56" i="93"/>
  <c r="N8" i="93"/>
  <c r="F18" i="93"/>
  <c r="F12" i="93"/>
  <c r="L8" i="93"/>
  <c r="F48" i="93"/>
  <c r="F88" i="93"/>
  <c r="F66" i="93"/>
  <c r="F26" i="93"/>
  <c r="F10" i="93"/>
  <c r="F22" i="93"/>
  <c r="F116" i="93"/>
  <c r="K8" i="93"/>
  <c r="I8" i="93"/>
  <c r="M8" i="93"/>
  <c r="G8" i="93"/>
  <c r="AB7" i="93"/>
  <c r="J8" i="93"/>
  <c r="O8" i="93"/>
  <c r="AB19" i="93"/>
  <c r="I20" i="93"/>
  <c r="H20" i="93"/>
  <c r="N20" i="93"/>
  <c r="G20" i="93"/>
  <c r="F112" i="93"/>
  <c r="F118" i="93" s="1"/>
  <c r="F119" i="93"/>
  <c r="J20" i="93"/>
  <c r="O20" i="93"/>
  <c r="M20" i="93"/>
  <c r="F100" i="93"/>
  <c r="AC6" i="104" l="1"/>
  <c r="F20" i="105"/>
  <c r="AC6" i="103"/>
  <c r="F8" i="103"/>
  <c r="F70" i="103"/>
  <c r="F8" i="102"/>
  <c r="F8" i="101"/>
  <c r="F70" i="100"/>
  <c r="F70" i="94"/>
  <c r="F8" i="98"/>
  <c r="F20" i="97"/>
  <c r="F20" i="96"/>
  <c r="F8" i="94"/>
  <c r="AA6" i="93"/>
  <c r="F8" i="105"/>
  <c r="F70" i="105"/>
  <c r="AC6" i="105"/>
  <c r="F20" i="104"/>
  <c r="F70" i="102"/>
  <c r="AC6" i="101"/>
  <c r="F20" i="100"/>
  <c r="AC6" i="100"/>
  <c r="AA6" i="99"/>
  <c r="F8" i="99"/>
  <c r="F70" i="99"/>
  <c r="AA6" i="98"/>
  <c r="F20" i="98"/>
  <c r="AA6" i="97"/>
  <c r="F8" i="97"/>
  <c r="F70" i="97"/>
  <c r="F70" i="96"/>
  <c r="AA6" i="96"/>
  <c r="F8" i="96"/>
  <c r="F8" i="95"/>
  <c r="F70" i="95"/>
  <c r="AA6" i="95"/>
  <c r="F20" i="95"/>
  <c r="F20" i="94"/>
  <c r="AA6" i="94"/>
  <c r="F8" i="93"/>
  <c r="F20" i="93"/>
  <c r="Y70" i="92" l="1"/>
  <c r="W70" i="92"/>
  <c r="U70" i="92"/>
  <c r="S70" i="92"/>
  <c r="Q70" i="92"/>
  <c r="O70" i="92"/>
  <c r="Y69" i="92"/>
  <c r="W69" i="92"/>
  <c r="U69" i="92"/>
  <c r="S69" i="92"/>
  <c r="Q69" i="92"/>
  <c r="O69" i="92"/>
  <c r="Y68" i="92"/>
  <c r="W68" i="92"/>
  <c r="U68" i="92"/>
  <c r="S68" i="92"/>
  <c r="Q68" i="92"/>
  <c r="O68" i="92"/>
  <c r="Y67" i="92"/>
  <c r="W67" i="92"/>
  <c r="U67" i="92"/>
  <c r="S67" i="92"/>
  <c r="Q67" i="92"/>
  <c r="O67" i="92"/>
  <c r="Y66" i="92"/>
  <c r="W66" i="92"/>
  <c r="U66" i="92"/>
  <c r="S66" i="92"/>
  <c r="Q66" i="92"/>
  <c r="O66" i="92"/>
  <c r="Y64" i="92"/>
  <c r="W64" i="92"/>
  <c r="U64" i="92"/>
  <c r="S64" i="92"/>
  <c r="Q64" i="92"/>
  <c r="O64" i="92"/>
  <c r="M64" i="92"/>
  <c r="K64" i="92"/>
  <c r="I64" i="92"/>
  <c r="G64" i="92"/>
  <c r="Y63" i="92"/>
  <c r="W63" i="92"/>
  <c r="U63" i="92"/>
  <c r="S63" i="92"/>
  <c r="Q63" i="92"/>
  <c r="O63" i="92"/>
  <c r="M63" i="92"/>
  <c r="K63" i="92"/>
  <c r="I63" i="92"/>
  <c r="G63" i="92"/>
  <c r="Y62" i="92"/>
  <c r="W62" i="92"/>
  <c r="U62" i="92"/>
  <c r="S62" i="92"/>
  <c r="Q62" i="92"/>
  <c r="O62" i="92"/>
  <c r="Y61" i="92"/>
  <c r="W61" i="92"/>
  <c r="U61" i="92"/>
  <c r="S61" i="92"/>
  <c r="Q61" i="92"/>
  <c r="O61" i="92"/>
  <c r="M61" i="92"/>
  <c r="M67" i="92" s="1"/>
  <c r="K61" i="92"/>
  <c r="K67" i="92" s="1"/>
  <c r="I61" i="92"/>
  <c r="I67" i="92" s="1"/>
  <c r="G61" i="92"/>
  <c r="G67" i="92" s="1"/>
  <c r="F53" i="92"/>
  <c r="Z53" i="92" s="1"/>
  <c r="N52" i="92"/>
  <c r="F52" i="92"/>
  <c r="L52" i="92" s="1"/>
  <c r="J51" i="92"/>
  <c r="F51" i="92"/>
  <c r="H51" i="92" s="1"/>
  <c r="L50" i="92"/>
  <c r="H50" i="92"/>
  <c r="F50" i="92"/>
  <c r="J50" i="92" s="1"/>
  <c r="L49" i="92"/>
  <c r="J49" i="92"/>
  <c r="H49" i="92"/>
  <c r="F49" i="92"/>
  <c r="Z49" i="92" s="1"/>
  <c r="N48" i="92"/>
  <c r="L48" i="92"/>
  <c r="J48" i="92"/>
  <c r="F48" i="92"/>
  <c r="H48" i="92" s="1"/>
  <c r="F47" i="92"/>
  <c r="Z47" i="92" s="1"/>
  <c r="N46" i="92"/>
  <c r="L46" i="92"/>
  <c r="H46" i="92"/>
  <c r="F46" i="92"/>
  <c r="Z46" i="92" s="1"/>
  <c r="N45" i="92"/>
  <c r="F45" i="92"/>
  <c r="H45" i="92" s="1"/>
  <c r="L44" i="92"/>
  <c r="H44" i="92"/>
  <c r="F44" i="92"/>
  <c r="J44" i="92" s="1"/>
  <c r="Z43" i="92"/>
  <c r="N43" i="92"/>
  <c r="L43" i="92"/>
  <c r="J43" i="92"/>
  <c r="H43" i="92"/>
  <c r="F43" i="92"/>
  <c r="Z42" i="92"/>
  <c r="N42" i="92"/>
  <c r="L42" i="92"/>
  <c r="J42" i="92"/>
  <c r="F42" i="92"/>
  <c r="H42" i="92" s="1"/>
  <c r="N41" i="92"/>
  <c r="F41" i="92"/>
  <c r="Z41" i="92" s="1"/>
  <c r="H40" i="92"/>
  <c r="F40" i="92"/>
  <c r="L40" i="92" s="1"/>
  <c r="N39" i="92"/>
  <c r="L39" i="92"/>
  <c r="J39" i="92"/>
  <c r="F39" i="92"/>
  <c r="H39" i="92" s="1"/>
  <c r="M38" i="92"/>
  <c r="K38" i="92"/>
  <c r="I38" i="92"/>
  <c r="G38" i="92"/>
  <c r="N37" i="92"/>
  <c r="J37" i="92"/>
  <c r="F37" i="92"/>
  <c r="H37" i="92" s="1"/>
  <c r="N36" i="92"/>
  <c r="L36" i="92"/>
  <c r="J36" i="92"/>
  <c r="H36" i="92"/>
  <c r="F36" i="92"/>
  <c r="Z36" i="92" s="1"/>
  <c r="Z35" i="92"/>
  <c r="N35" i="92"/>
  <c r="L35" i="92"/>
  <c r="J35" i="92"/>
  <c r="H35" i="92"/>
  <c r="F35" i="92"/>
  <c r="Z34" i="92"/>
  <c r="N34" i="92"/>
  <c r="L34" i="92"/>
  <c r="J34" i="92"/>
  <c r="F34" i="92"/>
  <c r="H34" i="92" s="1"/>
  <c r="N33" i="92"/>
  <c r="F33" i="92"/>
  <c r="Z33" i="92" s="1"/>
  <c r="N32" i="92"/>
  <c r="J32" i="92"/>
  <c r="H32" i="92"/>
  <c r="F32" i="92"/>
  <c r="L32" i="92" s="1"/>
  <c r="F31" i="92"/>
  <c r="H31" i="92" s="1"/>
  <c r="N30" i="92"/>
  <c r="L30" i="92"/>
  <c r="J30" i="92"/>
  <c r="F30" i="92"/>
  <c r="Z30" i="92" s="1"/>
  <c r="N29" i="92"/>
  <c r="L29" i="92"/>
  <c r="J29" i="92"/>
  <c r="F29" i="92"/>
  <c r="Z29" i="92" s="1"/>
  <c r="N28" i="92"/>
  <c r="L28" i="92"/>
  <c r="J28" i="92"/>
  <c r="F28" i="92"/>
  <c r="H28" i="92" s="1"/>
  <c r="N27" i="92"/>
  <c r="L27" i="92"/>
  <c r="F27" i="92"/>
  <c r="Z27" i="92" s="1"/>
  <c r="Z26" i="92"/>
  <c r="N26" i="92"/>
  <c r="J26" i="92"/>
  <c r="H26" i="92"/>
  <c r="F26" i="92"/>
  <c r="L26" i="92" s="1"/>
  <c r="N25" i="92"/>
  <c r="L25" i="92"/>
  <c r="J25" i="92"/>
  <c r="F25" i="92"/>
  <c r="H25" i="92" s="1"/>
  <c r="N24" i="92"/>
  <c r="L24" i="92"/>
  <c r="J24" i="92"/>
  <c r="H24" i="92"/>
  <c r="F24" i="92"/>
  <c r="Z24" i="92" s="1"/>
  <c r="Z23" i="92"/>
  <c r="N23" i="92"/>
  <c r="L23" i="92"/>
  <c r="J23" i="92"/>
  <c r="H23" i="92"/>
  <c r="F23" i="92"/>
  <c r="Z22" i="92"/>
  <c r="N22" i="92"/>
  <c r="L22" i="92"/>
  <c r="J22" i="92"/>
  <c r="F22" i="92"/>
  <c r="H22" i="92" s="1"/>
  <c r="N21" i="92"/>
  <c r="J21" i="92"/>
  <c r="F21" i="92"/>
  <c r="Z21" i="92" s="1"/>
  <c r="N20" i="92"/>
  <c r="L20" i="92"/>
  <c r="J20" i="92"/>
  <c r="H20" i="92"/>
  <c r="F20" i="92"/>
  <c r="Z20" i="92" s="1"/>
  <c r="N19" i="92"/>
  <c r="L19" i="92"/>
  <c r="J19" i="92"/>
  <c r="H19" i="92"/>
  <c r="F19" i="92"/>
  <c r="Z19" i="92" s="1"/>
  <c r="N18" i="92"/>
  <c r="L18" i="92"/>
  <c r="J18" i="92"/>
  <c r="H18" i="92"/>
  <c r="F18" i="92"/>
  <c r="Z18" i="92" s="1"/>
  <c r="Z17" i="92"/>
  <c r="N17" i="92"/>
  <c r="L17" i="92"/>
  <c r="J17" i="92"/>
  <c r="H17" i="92"/>
  <c r="F17" i="92"/>
  <c r="Z16" i="92"/>
  <c r="N16" i="92"/>
  <c r="L16" i="92"/>
  <c r="J16" i="92"/>
  <c r="F16" i="92"/>
  <c r="H16" i="92" s="1"/>
  <c r="N15" i="92"/>
  <c r="L15" i="92"/>
  <c r="J15" i="92"/>
  <c r="F15" i="92"/>
  <c r="Z15" i="92" s="1"/>
  <c r="Z14" i="92"/>
  <c r="N14" i="92"/>
  <c r="J14" i="92"/>
  <c r="H14" i="92"/>
  <c r="F14" i="92"/>
  <c r="L14" i="92" s="1"/>
  <c r="M13" i="92"/>
  <c r="K13" i="92"/>
  <c r="I13" i="92"/>
  <c r="I69" i="92" s="1"/>
  <c r="G13" i="92"/>
  <c r="Z12" i="92"/>
  <c r="N12" i="92"/>
  <c r="J12" i="92"/>
  <c r="H12" i="92"/>
  <c r="F12" i="92"/>
  <c r="L12" i="92" s="1"/>
  <c r="J11" i="92"/>
  <c r="F11" i="92"/>
  <c r="H11" i="92" s="1"/>
  <c r="F10" i="92"/>
  <c r="J10" i="92" s="1"/>
  <c r="H9" i="92"/>
  <c r="F9" i="92"/>
  <c r="Z9" i="92" s="1"/>
  <c r="F8" i="92"/>
  <c r="N8" i="92" s="1"/>
  <c r="M7" i="92"/>
  <c r="M66" i="92" s="1"/>
  <c r="K7" i="92"/>
  <c r="K66" i="92" s="1"/>
  <c r="I7" i="92"/>
  <c r="I66" i="92" s="1"/>
  <c r="G7" i="92"/>
  <c r="G66" i="92" s="1"/>
  <c r="F53" i="91"/>
  <c r="Z53" i="91" s="1"/>
  <c r="F52" i="91"/>
  <c r="F51" i="91"/>
  <c r="F50" i="91"/>
  <c r="L50" i="91" s="1"/>
  <c r="F49" i="91"/>
  <c r="F48" i="91"/>
  <c r="H48" i="91" s="1"/>
  <c r="F47" i="91"/>
  <c r="N47" i="91" s="1"/>
  <c r="F46" i="91"/>
  <c r="J46" i="91" s="1"/>
  <c r="F45" i="91"/>
  <c r="F44" i="91"/>
  <c r="Z44" i="91" s="1"/>
  <c r="F43" i="91"/>
  <c r="F42" i="91"/>
  <c r="F41" i="91"/>
  <c r="F40" i="91"/>
  <c r="F39" i="91"/>
  <c r="H39" i="91" s="1"/>
  <c r="F37" i="91"/>
  <c r="F36" i="91"/>
  <c r="Z36" i="91" s="1"/>
  <c r="F35" i="91"/>
  <c r="F34" i="91"/>
  <c r="F33" i="91"/>
  <c r="F32" i="91"/>
  <c r="F31" i="91"/>
  <c r="F30" i="91"/>
  <c r="H30" i="91" s="1"/>
  <c r="F29" i="91"/>
  <c r="F28" i="91"/>
  <c r="F27" i="91"/>
  <c r="Z27" i="91" s="1"/>
  <c r="F26" i="91"/>
  <c r="F25" i="91"/>
  <c r="F24" i="91"/>
  <c r="F23" i="91"/>
  <c r="F22" i="91"/>
  <c r="H22" i="91" s="1"/>
  <c r="F21" i="91"/>
  <c r="F20" i="91"/>
  <c r="F19" i="91"/>
  <c r="F18" i="91"/>
  <c r="Z18" i="91" s="1"/>
  <c r="F17" i="91"/>
  <c r="H17" i="91" s="1"/>
  <c r="F16" i="91"/>
  <c r="J16" i="91" s="1"/>
  <c r="F15" i="91"/>
  <c r="J15" i="91" s="1"/>
  <c r="F14" i="91"/>
  <c r="F12" i="91"/>
  <c r="L12" i="91" s="1"/>
  <c r="F11" i="91"/>
  <c r="F10" i="91"/>
  <c r="Z10" i="91" s="1"/>
  <c r="F9" i="91"/>
  <c r="F8" i="91"/>
  <c r="Y70" i="91"/>
  <c r="W70" i="91"/>
  <c r="U70" i="91"/>
  <c r="S70" i="91"/>
  <c r="Q70" i="91"/>
  <c r="O70" i="91"/>
  <c r="Y69" i="91"/>
  <c r="W69" i="91"/>
  <c r="U69" i="91"/>
  <c r="S69" i="91"/>
  <c r="Q69" i="91"/>
  <c r="O69" i="91"/>
  <c r="Y68" i="91"/>
  <c r="W68" i="91"/>
  <c r="U68" i="91"/>
  <c r="S68" i="91"/>
  <c r="Q68" i="91"/>
  <c r="O68" i="91"/>
  <c r="Y67" i="91"/>
  <c r="W67" i="91"/>
  <c r="U67" i="91"/>
  <c r="S67" i="91"/>
  <c r="Q67" i="91"/>
  <c r="O67" i="91"/>
  <c r="Y66" i="91"/>
  <c r="W66" i="91"/>
  <c r="U66" i="91"/>
  <c r="S66" i="91"/>
  <c r="Q66" i="91"/>
  <c r="O66" i="91"/>
  <c r="Y64" i="91"/>
  <c r="W64" i="91"/>
  <c r="U64" i="91"/>
  <c r="S64" i="91"/>
  <c r="Q64" i="91"/>
  <c r="O64" i="91"/>
  <c r="M64" i="91"/>
  <c r="K64" i="91"/>
  <c r="I64" i="91"/>
  <c r="G64" i="91"/>
  <c r="Y63" i="91"/>
  <c r="W63" i="91"/>
  <c r="U63" i="91"/>
  <c r="S63" i="91"/>
  <c r="Q63" i="91"/>
  <c r="O63" i="91"/>
  <c r="M63" i="91"/>
  <c r="K63" i="91"/>
  <c r="I63" i="91"/>
  <c r="G63" i="91"/>
  <c r="Y62" i="91"/>
  <c r="W62" i="91"/>
  <c r="U62" i="91"/>
  <c r="S62" i="91"/>
  <c r="Q62" i="91"/>
  <c r="O62" i="91"/>
  <c r="Y61" i="91"/>
  <c r="W61" i="91"/>
  <c r="U61" i="91"/>
  <c r="S61" i="91"/>
  <c r="Q61" i="91"/>
  <c r="O61" i="91"/>
  <c r="M61" i="91"/>
  <c r="M67" i="91" s="1"/>
  <c r="K61" i="91"/>
  <c r="K67" i="91" s="1"/>
  <c r="I61" i="91"/>
  <c r="I67" i="91" s="1"/>
  <c r="G61" i="91"/>
  <c r="G67" i="91" s="1"/>
  <c r="N53" i="91"/>
  <c r="L53" i="91"/>
  <c r="H53" i="91"/>
  <c r="N52" i="91"/>
  <c r="Z52" i="91"/>
  <c r="L51" i="91"/>
  <c r="H51" i="91"/>
  <c r="N50" i="91"/>
  <c r="J49" i="91"/>
  <c r="Z49" i="91"/>
  <c r="N48" i="91"/>
  <c r="J48" i="91"/>
  <c r="L47" i="91"/>
  <c r="H47" i="91"/>
  <c r="Z47" i="91"/>
  <c r="N46" i="91"/>
  <c r="L46" i="91"/>
  <c r="Z46" i="91"/>
  <c r="N45" i="91"/>
  <c r="H45" i="91"/>
  <c r="L44" i="91"/>
  <c r="N43" i="91"/>
  <c r="Z43" i="91"/>
  <c r="N42" i="91"/>
  <c r="J42" i="91"/>
  <c r="H42" i="91"/>
  <c r="N41" i="91"/>
  <c r="J41" i="91"/>
  <c r="L41" i="91"/>
  <c r="Z40" i="91"/>
  <c r="N39" i="91"/>
  <c r="L39" i="91"/>
  <c r="J39" i="91"/>
  <c r="M38" i="91"/>
  <c r="K38" i="91"/>
  <c r="I38" i="91"/>
  <c r="G38" i="91"/>
  <c r="N37" i="91"/>
  <c r="J37" i="91"/>
  <c r="J36" i="91"/>
  <c r="N35" i="91"/>
  <c r="J35" i="91"/>
  <c r="L35" i="91"/>
  <c r="N34" i="91"/>
  <c r="J34" i="91"/>
  <c r="L34" i="91"/>
  <c r="N33" i="91"/>
  <c r="Z33" i="91"/>
  <c r="N32" i="91"/>
  <c r="J32" i="91"/>
  <c r="L32" i="91"/>
  <c r="N31" i="91"/>
  <c r="J31" i="91"/>
  <c r="N30" i="91"/>
  <c r="L30" i="91"/>
  <c r="J30" i="91"/>
  <c r="N29" i="91"/>
  <c r="J29" i="91"/>
  <c r="L29" i="91"/>
  <c r="N28" i="91"/>
  <c r="J28" i="91"/>
  <c r="L28" i="91"/>
  <c r="N27" i="91"/>
  <c r="L27" i="91"/>
  <c r="N26" i="91"/>
  <c r="J26" i="91"/>
  <c r="L26" i="91"/>
  <c r="N25" i="91"/>
  <c r="L25" i="91"/>
  <c r="J25" i="91"/>
  <c r="H25" i="91"/>
  <c r="N24" i="91"/>
  <c r="L24" i="91"/>
  <c r="J24" i="91"/>
  <c r="Z24" i="91"/>
  <c r="N23" i="91"/>
  <c r="L23" i="91"/>
  <c r="J23" i="91"/>
  <c r="N22" i="91"/>
  <c r="L22" i="91"/>
  <c r="J22" i="91"/>
  <c r="N21" i="91"/>
  <c r="J21" i="91"/>
  <c r="Z21" i="91"/>
  <c r="N20" i="91"/>
  <c r="L20" i="91"/>
  <c r="J20" i="91"/>
  <c r="Z20" i="91"/>
  <c r="N19" i="91"/>
  <c r="L19" i="91"/>
  <c r="J19" i="91"/>
  <c r="H19" i="91"/>
  <c r="Z19" i="91"/>
  <c r="N18" i="91"/>
  <c r="J18" i="91"/>
  <c r="N17" i="91"/>
  <c r="L17" i="91"/>
  <c r="J17" i="91"/>
  <c r="N16" i="91"/>
  <c r="L16" i="91"/>
  <c r="N15" i="91"/>
  <c r="L15" i="91"/>
  <c r="H15" i="91"/>
  <c r="Z15" i="91"/>
  <c r="J14" i="91"/>
  <c r="F63" i="91"/>
  <c r="M13" i="91"/>
  <c r="K13" i="91"/>
  <c r="I13" i="91"/>
  <c r="I69" i="91" s="1"/>
  <c r="G13" i="91"/>
  <c r="F13" i="91" s="1"/>
  <c r="Z12" i="91"/>
  <c r="N11" i="91"/>
  <c r="H11" i="91"/>
  <c r="L10" i="91"/>
  <c r="H10" i="91"/>
  <c r="L9" i="91"/>
  <c r="Z9" i="91"/>
  <c r="H8" i="91"/>
  <c r="M7" i="91"/>
  <c r="M66" i="91" s="1"/>
  <c r="K7" i="91"/>
  <c r="K66" i="91" s="1"/>
  <c r="I7" i="91"/>
  <c r="I66" i="91" s="1"/>
  <c r="G7" i="91"/>
  <c r="F7" i="91" s="1"/>
  <c r="AA70" i="90"/>
  <c r="Y70" i="90"/>
  <c r="W70" i="90"/>
  <c r="U70" i="90"/>
  <c r="S70" i="90"/>
  <c r="Q70" i="90"/>
  <c r="AA69" i="90"/>
  <c r="Y69" i="90"/>
  <c r="W69" i="90"/>
  <c r="U69" i="90"/>
  <c r="S69" i="90"/>
  <c r="Q69" i="90"/>
  <c r="AA68" i="90"/>
  <c r="Y68" i="90"/>
  <c r="W68" i="90"/>
  <c r="U68" i="90"/>
  <c r="S68" i="90"/>
  <c r="Q68" i="90"/>
  <c r="AA67" i="90"/>
  <c r="Y67" i="90"/>
  <c r="W67" i="90"/>
  <c r="U67" i="90"/>
  <c r="S67" i="90"/>
  <c r="Q67" i="90"/>
  <c r="AA66" i="90"/>
  <c r="Y66" i="90"/>
  <c r="W66" i="90"/>
  <c r="U66" i="90"/>
  <c r="S66" i="90"/>
  <c r="Q66" i="90"/>
  <c r="AA64" i="90"/>
  <c r="Y64" i="90"/>
  <c r="W64" i="90"/>
  <c r="U64" i="90"/>
  <c r="S64" i="90"/>
  <c r="Q64" i="90"/>
  <c r="O64" i="90"/>
  <c r="M64" i="90"/>
  <c r="K64" i="90"/>
  <c r="I64" i="90"/>
  <c r="G64" i="90"/>
  <c r="F64" i="90"/>
  <c r="AA63" i="90"/>
  <c r="Y63" i="90"/>
  <c r="W63" i="90"/>
  <c r="U63" i="90"/>
  <c r="S63" i="90"/>
  <c r="Q63" i="90"/>
  <c r="O63" i="90"/>
  <c r="M63" i="90"/>
  <c r="K63" i="90"/>
  <c r="I63" i="90"/>
  <c r="G63" i="90"/>
  <c r="AA62" i="90"/>
  <c r="Y62" i="90"/>
  <c r="W62" i="90"/>
  <c r="U62" i="90"/>
  <c r="S62" i="90"/>
  <c r="Q62" i="90"/>
  <c r="AA61" i="90"/>
  <c r="Y61" i="90"/>
  <c r="W61" i="90"/>
  <c r="U61" i="90"/>
  <c r="S61" i="90"/>
  <c r="Q61" i="90"/>
  <c r="O61" i="90"/>
  <c r="O67" i="90" s="1"/>
  <c r="M61" i="90"/>
  <c r="M67" i="90" s="1"/>
  <c r="K61" i="90"/>
  <c r="K67" i="90" s="1"/>
  <c r="I61" i="90"/>
  <c r="I67" i="90" s="1"/>
  <c r="G61" i="90"/>
  <c r="G67" i="90" s="1"/>
  <c r="P53" i="90"/>
  <c r="L53" i="90"/>
  <c r="J53" i="90"/>
  <c r="H53" i="90"/>
  <c r="N53" i="90"/>
  <c r="P52" i="90"/>
  <c r="N52" i="90"/>
  <c r="L52" i="90"/>
  <c r="H52" i="90"/>
  <c r="AB52" i="90"/>
  <c r="L51" i="90"/>
  <c r="J51" i="90"/>
  <c r="P50" i="90"/>
  <c r="L50" i="90"/>
  <c r="J50" i="90"/>
  <c r="H50" i="90"/>
  <c r="N50" i="90"/>
  <c r="P49" i="90"/>
  <c r="N49" i="90"/>
  <c r="L49" i="90"/>
  <c r="J49" i="90"/>
  <c r="H49" i="90"/>
  <c r="AB49" i="90"/>
  <c r="P48" i="90"/>
  <c r="L48" i="90"/>
  <c r="J48" i="90"/>
  <c r="H48" i="90"/>
  <c r="P47" i="90"/>
  <c r="L47" i="90"/>
  <c r="J47" i="90"/>
  <c r="H47" i="90"/>
  <c r="N47" i="90"/>
  <c r="P46" i="90"/>
  <c r="N46" i="90"/>
  <c r="L46" i="90"/>
  <c r="J46" i="90"/>
  <c r="H46" i="90"/>
  <c r="AB46" i="90"/>
  <c r="P45" i="90"/>
  <c r="L45" i="90"/>
  <c r="J45" i="90"/>
  <c r="P44" i="90"/>
  <c r="L44" i="90"/>
  <c r="J44" i="90"/>
  <c r="H44" i="90"/>
  <c r="N44" i="90"/>
  <c r="P43" i="90"/>
  <c r="N43" i="90"/>
  <c r="L43" i="90"/>
  <c r="J43" i="90"/>
  <c r="H43" i="90"/>
  <c r="AB43" i="90"/>
  <c r="P42" i="90"/>
  <c r="N42" i="90"/>
  <c r="L42" i="90"/>
  <c r="J42" i="90"/>
  <c r="H42" i="90"/>
  <c r="P41" i="90"/>
  <c r="L41" i="90"/>
  <c r="J41" i="90"/>
  <c r="H41" i="90"/>
  <c r="N41" i="90"/>
  <c r="P40" i="90"/>
  <c r="N40" i="90"/>
  <c r="L40" i="90"/>
  <c r="J40" i="90"/>
  <c r="H40" i="90"/>
  <c r="AB40" i="90"/>
  <c r="P39" i="90"/>
  <c r="N39" i="90"/>
  <c r="L39" i="90"/>
  <c r="J39" i="90"/>
  <c r="H39" i="90"/>
  <c r="O38" i="90"/>
  <c r="O70" i="90" s="1"/>
  <c r="M38" i="90"/>
  <c r="K38" i="90"/>
  <c r="I38" i="90"/>
  <c r="G38" i="90"/>
  <c r="G70" i="90" s="1"/>
  <c r="P37" i="90"/>
  <c r="N37" i="90"/>
  <c r="P36" i="90"/>
  <c r="N36" i="90"/>
  <c r="J36" i="90"/>
  <c r="H36" i="90"/>
  <c r="P35" i="90"/>
  <c r="N35" i="90"/>
  <c r="J35" i="90"/>
  <c r="L35" i="90"/>
  <c r="P34" i="90"/>
  <c r="N34" i="90"/>
  <c r="J34" i="90"/>
  <c r="L34" i="90"/>
  <c r="P33" i="90"/>
  <c r="N33" i="90"/>
  <c r="J33" i="90"/>
  <c r="H33" i="90"/>
  <c r="P32" i="90"/>
  <c r="N32" i="90"/>
  <c r="J32" i="90"/>
  <c r="L32" i="90"/>
  <c r="AB31" i="90"/>
  <c r="P31" i="90"/>
  <c r="J31" i="90"/>
  <c r="N31" i="90"/>
  <c r="P30" i="90"/>
  <c r="N30" i="90"/>
  <c r="L30" i="90"/>
  <c r="J30" i="90"/>
  <c r="H30" i="90"/>
  <c r="P29" i="90"/>
  <c r="N29" i="90"/>
  <c r="J29" i="90"/>
  <c r="L29" i="90"/>
  <c r="AB28" i="90"/>
  <c r="P28" i="90"/>
  <c r="N28" i="90"/>
  <c r="J28" i="90"/>
  <c r="L28" i="90"/>
  <c r="P27" i="90"/>
  <c r="N27" i="90"/>
  <c r="L27" i="90"/>
  <c r="J27" i="90"/>
  <c r="H27" i="90"/>
  <c r="P26" i="90"/>
  <c r="N26" i="90"/>
  <c r="J26" i="90"/>
  <c r="L26" i="90"/>
  <c r="AB25" i="90"/>
  <c r="P25" i="90"/>
  <c r="N25" i="90"/>
  <c r="L25" i="90"/>
  <c r="J25" i="90"/>
  <c r="H25" i="90"/>
  <c r="P24" i="90"/>
  <c r="N24" i="90"/>
  <c r="L24" i="90"/>
  <c r="J24" i="90"/>
  <c r="H24" i="90"/>
  <c r="P23" i="90"/>
  <c r="N23" i="90"/>
  <c r="L23" i="90"/>
  <c r="J23" i="90"/>
  <c r="P22" i="90"/>
  <c r="N22" i="90"/>
  <c r="L22" i="90"/>
  <c r="J22" i="90"/>
  <c r="H22" i="90"/>
  <c r="P21" i="90"/>
  <c r="N21" i="90"/>
  <c r="J21" i="90"/>
  <c r="H21" i="90"/>
  <c r="P20" i="90"/>
  <c r="N20" i="90"/>
  <c r="L20" i="90"/>
  <c r="J20" i="90"/>
  <c r="H20" i="90"/>
  <c r="AB19" i="90"/>
  <c r="P19" i="90"/>
  <c r="N19" i="90"/>
  <c r="L19" i="90"/>
  <c r="J19" i="90"/>
  <c r="H19" i="90"/>
  <c r="P18" i="90"/>
  <c r="N18" i="90"/>
  <c r="J18" i="90"/>
  <c r="H18" i="90"/>
  <c r="P17" i="90"/>
  <c r="N17" i="90"/>
  <c r="L17" i="90"/>
  <c r="J17" i="90"/>
  <c r="H17" i="90"/>
  <c r="P16" i="90"/>
  <c r="L16" i="90"/>
  <c r="J16" i="90"/>
  <c r="N16" i="90"/>
  <c r="P15" i="90"/>
  <c r="N15" i="90"/>
  <c r="L15" i="90"/>
  <c r="J15" i="90"/>
  <c r="H15" i="90"/>
  <c r="N14" i="90"/>
  <c r="J14" i="90"/>
  <c r="F63" i="90"/>
  <c r="O13" i="90"/>
  <c r="M13" i="90"/>
  <c r="K13" i="90"/>
  <c r="K69" i="90" s="1"/>
  <c r="I13" i="90"/>
  <c r="I62" i="90" s="1"/>
  <c r="I68" i="90" s="1"/>
  <c r="G13" i="90"/>
  <c r="P12" i="90"/>
  <c r="N12" i="90"/>
  <c r="L12" i="90"/>
  <c r="J12" i="90"/>
  <c r="H12" i="90"/>
  <c r="AB12" i="90"/>
  <c r="P11" i="90"/>
  <c r="L11" i="90"/>
  <c r="J11" i="90"/>
  <c r="P10" i="90"/>
  <c r="L10" i="90"/>
  <c r="J10" i="90"/>
  <c r="H10" i="90"/>
  <c r="N10" i="90"/>
  <c r="P9" i="90"/>
  <c r="N9" i="90"/>
  <c r="L9" i="90"/>
  <c r="J9" i="90"/>
  <c r="H9" i="90"/>
  <c r="AB9" i="90"/>
  <c r="P8" i="90"/>
  <c r="L8" i="90"/>
  <c r="J8" i="90"/>
  <c r="P7" i="90"/>
  <c r="O7" i="90"/>
  <c r="O66" i="90" s="1"/>
  <c r="M7" i="90"/>
  <c r="M66" i="90" s="1"/>
  <c r="K7" i="90"/>
  <c r="K66" i="90" s="1"/>
  <c r="J7" i="90"/>
  <c r="I7" i="90"/>
  <c r="I66" i="90" s="1"/>
  <c r="G7" i="90"/>
  <c r="H7" i="90" s="1"/>
  <c r="F53" i="83"/>
  <c r="F52" i="83"/>
  <c r="F51" i="83"/>
  <c r="F50" i="83"/>
  <c r="F49" i="83"/>
  <c r="F48" i="83"/>
  <c r="AB48" i="83" s="1"/>
  <c r="F47" i="83"/>
  <c r="F46" i="83"/>
  <c r="F45" i="83"/>
  <c r="F44" i="83"/>
  <c r="F43" i="83"/>
  <c r="F42" i="83"/>
  <c r="J42" i="83" s="1"/>
  <c r="F41" i="83"/>
  <c r="F40" i="83"/>
  <c r="F39" i="83"/>
  <c r="F37" i="83"/>
  <c r="F36" i="83"/>
  <c r="AB36" i="83" s="1"/>
  <c r="F35" i="83"/>
  <c r="F34" i="83"/>
  <c r="F33" i="83"/>
  <c r="F32" i="83"/>
  <c r="F31" i="83"/>
  <c r="F30" i="83"/>
  <c r="F29" i="83"/>
  <c r="F28" i="83"/>
  <c r="F27" i="83"/>
  <c r="F26" i="83"/>
  <c r="F25" i="83"/>
  <c r="F24" i="83"/>
  <c r="AB24" i="83" s="1"/>
  <c r="F23" i="83"/>
  <c r="F22" i="83"/>
  <c r="F21" i="83"/>
  <c r="F20" i="83"/>
  <c r="F19" i="83"/>
  <c r="F18" i="83"/>
  <c r="AB18" i="83" s="1"/>
  <c r="F17" i="83"/>
  <c r="F16" i="83"/>
  <c r="F15" i="83"/>
  <c r="F14" i="83"/>
  <c r="F12" i="83"/>
  <c r="N12" i="83" s="1"/>
  <c r="F11" i="83"/>
  <c r="F10" i="83"/>
  <c r="F9" i="83"/>
  <c r="F8" i="83"/>
  <c r="F53" i="85"/>
  <c r="F52" i="85"/>
  <c r="F51" i="85"/>
  <c r="AB51" i="85" s="1"/>
  <c r="F50" i="85"/>
  <c r="F49" i="85"/>
  <c r="F48" i="85"/>
  <c r="N48" i="85" s="1"/>
  <c r="F47" i="85"/>
  <c r="F46" i="85"/>
  <c r="F45" i="85"/>
  <c r="F44" i="85"/>
  <c r="J44" i="85" s="1"/>
  <c r="F43" i="85"/>
  <c r="F42" i="85"/>
  <c r="AB42" i="85" s="1"/>
  <c r="F41" i="85"/>
  <c r="F40" i="85"/>
  <c r="N40" i="85" s="1"/>
  <c r="F39" i="85"/>
  <c r="F37" i="85"/>
  <c r="F36" i="85"/>
  <c r="AB36" i="85" s="1"/>
  <c r="F35" i="85"/>
  <c r="F34" i="85"/>
  <c r="F33" i="85"/>
  <c r="F32" i="85"/>
  <c r="F31" i="85"/>
  <c r="F30" i="85"/>
  <c r="L30" i="85" s="1"/>
  <c r="F29" i="85"/>
  <c r="F28" i="85"/>
  <c r="F27" i="85"/>
  <c r="F26" i="85"/>
  <c r="F25" i="85"/>
  <c r="F24" i="85"/>
  <c r="J24" i="85" s="1"/>
  <c r="F23" i="85"/>
  <c r="F22" i="85"/>
  <c r="F21" i="85"/>
  <c r="F20" i="85"/>
  <c r="F19" i="85"/>
  <c r="F18" i="85"/>
  <c r="F63" i="85" s="1"/>
  <c r="F17" i="85"/>
  <c r="F16" i="85"/>
  <c r="F15" i="85"/>
  <c r="F14" i="85"/>
  <c r="F12" i="85"/>
  <c r="N12" i="85" s="1"/>
  <c r="F11" i="85"/>
  <c r="F10" i="85"/>
  <c r="F9" i="85"/>
  <c r="F8" i="85"/>
  <c r="F53" i="72"/>
  <c r="F52" i="72"/>
  <c r="F51" i="72"/>
  <c r="F50" i="72"/>
  <c r="F49" i="72"/>
  <c r="F48" i="72"/>
  <c r="F47" i="72"/>
  <c r="F46" i="72"/>
  <c r="F45" i="72"/>
  <c r="F44" i="72"/>
  <c r="F43" i="72"/>
  <c r="F42" i="72"/>
  <c r="F41" i="72"/>
  <c r="F40" i="72"/>
  <c r="F39" i="72"/>
  <c r="F37" i="72"/>
  <c r="F36" i="72"/>
  <c r="F35" i="72"/>
  <c r="F34" i="72"/>
  <c r="F33" i="72"/>
  <c r="F32" i="72"/>
  <c r="F31" i="72"/>
  <c r="F30" i="72"/>
  <c r="F29" i="72"/>
  <c r="F28" i="72"/>
  <c r="F27" i="72"/>
  <c r="F26" i="72"/>
  <c r="F25" i="72"/>
  <c r="F24" i="72"/>
  <c r="F23" i="72"/>
  <c r="F22" i="72"/>
  <c r="F21" i="72"/>
  <c r="F20" i="72"/>
  <c r="F19" i="72"/>
  <c r="F18" i="72"/>
  <c r="F17" i="72"/>
  <c r="F16" i="72"/>
  <c r="F15" i="72"/>
  <c r="F14" i="72"/>
  <c r="F12" i="72"/>
  <c r="F11" i="72"/>
  <c r="F10" i="72"/>
  <c r="F9" i="72"/>
  <c r="F8" i="72"/>
  <c r="L52" i="87"/>
  <c r="R51" i="87"/>
  <c r="L50" i="87"/>
  <c r="L48" i="87"/>
  <c r="H46" i="87"/>
  <c r="J45" i="87"/>
  <c r="L42" i="87"/>
  <c r="J27" i="87"/>
  <c r="AD22" i="87"/>
  <c r="AD21" i="87"/>
  <c r="L18" i="87"/>
  <c r="AD16" i="87"/>
  <c r="H15" i="87"/>
  <c r="P14" i="87"/>
  <c r="J9" i="87"/>
  <c r="AD52" i="86"/>
  <c r="AD46" i="86"/>
  <c r="H42" i="86"/>
  <c r="J40" i="86"/>
  <c r="AD36" i="86"/>
  <c r="H34" i="86"/>
  <c r="AD33" i="86"/>
  <c r="AD32" i="86"/>
  <c r="AD28" i="86"/>
  <c r="AD27" i="86"/>
  <c r="L26" i="86"/>
  <c r="AD24" i="86"/>
  <c r="AD22" i="86"/>
  <c r="H20" i="86"/>
  <c r="AD18" i="86"/>
  <c r="L16" i="86"/>
  <c r="L14" i="86"/>
  <c r="N10" i="86"/>
  <c r="J9" i="86"/>
  <c r="Q7" i="87"/>
  <c r="R10" i="87"/>
  <c r="R11" i="87"/>
  <c r="Q13" i="87"/>
  <c r="Q62" i="87" s="1"/>
  <c r="Q68" i="87" s="1"/>
  <c r="R15" i="87"/>
  <c r="R16" i="87"/>
  <c r="R17" i="87"/>
  <c r="R18" i="87"/>
  <c r="R19" i="87"/>
  <c r="R20" i="87"/>
  <c r="R21" i="87"/>
  <c r="R22" i="87"/>
  <c r="R23" i="87"/>
  <c r="R24" i="87"/>
  <c r="R25" i="87"/>
  <c r="R26" i="87"/>
  <c r="R27" i="87"/>
  <c r="R28" i="87"/>
  <c r="R29" i="87"/>
  <c r="R30" i="87"/>
  <c r="R31" i="87"/>
  <c r="R32" i="87"/>
  <c r="R33" i="87"/>
  <c r="R34" i="87"/>
  <c r="R35" i="87"/>
  <c r="R37" i="87"/>
  <c r="Q38" i="87"/>
  <c r="R39" i="87"/>
  <c r="R41" i="87"/>
  <c r="R42" i="87"/>
  <c r="R43" i="87"/>
  <c r="R45" i="87"/>
  <c r="R46" i="87"/>
  <c r="R47" i="87"/>
  <c r="R48" i="87"/>
  <c r="R50" i="87"/>
  <c r="R52" i="87"/>
  <c r="R53" i="87"/>
  <c r="Q61" i="87"/>
  <c r="Q67" i="87" s="1"/>
  <c r="Q63" i="87"/>
  <c r="Q64" i="87"/>
  <c r="Q70" i="87" s="1"/>
  <c r="Q66" i="87"/>
  <c r="M7" i="87"/>
  <c r="M66" i="87" s="1"/>
  <c r="M13" i="87"/>
  <c r="N14" i="87"/>
  <c r="N15" i="87"/>
  <c r="N18" i="87"/>
  <c r="N19" i="87"/>
  <c r="N20" i="87"/>
  <c r="N21" i="87"/>
  <c r="N22" i="87"/>
  <c r="N23" i="87"/>
  <c r="N24" i="87"/>
  <c r="N25" i="87"/>
  <c r="N28" i="87"/>
  <c r="N29" i="87"/>
  <c r="N30" i="87"/>
  <c r="N32" i="87"/>
  <c r="N34" i="87"/>
  <c r="M38" i="87"/>
  <c r="N39" i="87"/>
  <c r="N42" i="87"/>
  <c r="N46" i="87"/>
  <c r="N49" i="87"/>
  <c r="M61" i="87"/>
  <c r="M67" i="87" s="1"/>
  <c r="M63" i="87"/>
  <c r="M69" i="87" s="1"/>
  <c r="M64" i="87"/>
  <c r="AA70" i="89"/>
  <c r="Y70" i="89"/>
  <c r="W70" i="89"/>
  <c r="U70" i="89"/>
  <c r="S70" i="89"/>
  <c r="Q70" i="89"/>
  <c r="AA69" i="89"/>
  <c r="Y69" i="89"/>
  <c r="W69" i="89"/>
  <c r="U69" i="89"/>
  <c r="S69" i="89"/>
  <c r="Q69" i="89"/>
  <c r="AA68" i="89"/>
  <c r="Y68" i="89"/>
  <c r="W68" i="89"/>
  <c r="U68" i="89"/>
  <c r="S68" i="89"/>
  <c r="Q68" i="89"/>
  <c r="AA67" i="89"/>
  <c r="Y67" i="89"/>
  <c r="W67" i="89"/>
  <c r="U67" i="89"/>
  <c r="S67" i="89"/>
  <c r="Q67" i="89"/>
  <c r="AA66" i="89"/>
  <c r="Y66" i="89"/>
  <c r="W66" i="89"/>
  <c r="U66" i="89"/>
  <c r="S66" i="89"/>
  <c r="Q66" i="89"/>
  <c r="AA64" i="89"/>
  <c r="Y64" i="89"/>
  <c r="W64" i="89"/>
  <c r="U64" i="89"/>
  <c r="S64" i="89"/>
  <c r="Q64" i="89"/>
  <c r="O64" i="89"/>
  <c r="M64" i="89"/>
  <c r="K64" i="89"/>
  <c r="I64" i="89"/>
  <c r="G64" i="89"/>
  <c r="AA63" i="89"/>
  <c r="Y63" i="89"/>
  <c r="W63" i="89"/>
  <c r="U63" i="89"/>
  <c r="S63" i="89"/>
  <c r="Q63" i="89"/>
  <c r="O63" i="89"/>
  <c r="M63" i="89"/>
  <c r="K63" i="89"/>
  <c r="I63" i="89"/>
  <c r="G63" i="89"/>
  <c r="AA62" i="89"/>
  <c r="Y62" i="89"/>
  <c r="W62" i="89"/>
  <c r="U62" i="89"/>
  <c r="S62" i="89"/>
  <c r="Q62" i="89"/>
  <c r="AA61" i="89"/>
  <c r="Y61" i="89"/>
  <c r="W61" i="89"/>
  <c r="U61" i="89"/>
  <c r="S61" i="89"/>
  <c r="Q61" i="89"/>
  <c r="O61" i="89"/>
  <c r="O67" i="89" s="1"/>
  <c r="M61" i="89"/>
  <c r="M67" i="89" s="1"/>
  <c r="K61" i="89"/>
  <c r="K67" i="89" s="1"/>
  <c r="I61" i="89"/>
  <c r="I67" i="89" s="1"/>
  <c r="G61" i="89"/>
  <c r="G67" i="89" s="1"/>
  <c r="P53" i="89"/>
  <c r="J53" i="89"/>
  <c r="P52" i="89"/>
  <c r="N52" i="89"/>
  <c r="J51" i="89"/>
  <c r="P50" i="89"/>
  <c r="N50" i="89"/>
  <c r="N49" i="89"/>
  <c r="J49" i="89"/>
  <c r="AB49" i="89"/>
  <c r="P48" i="89"/>
  <c r="J48" i="89"/>
  <c r="N48" i="89"/>
  <c r="P47" i="89"/>
  <c r="J47" i="89"/>
  <c r="P46" i="89"/>
  <c r="N46" i="89"/>
  <c r="L46" i="89"/>
  <c r="J46" i="89"/>
  <c r="AB46" i="89"/>
  <c r="P45" i="89"/>
  <c r="J45" i="89"/>
  <c r="P43" i="89"/>
  <c r="J43" i="89"/>
  <c r="P42" i="89"/>
  <c r="N42" i="89"/>
  <c r="J42" i="89"/>
  <c r="L42" i="89"/>
  <c r="P41" i="89"/>
  <c r="L41" i="89"/>
  <c r="J41" i="89"/>
  <c r="P39" i="89"/>
  <c r="N39" i="89"/>
  <c r="L39" i="89"/>
  <c r="J39" i="89"/>
  <c r="AB39" i="89"/>
  <c r="O38" i="89"/>
  <c r="M38" i="89"/>
  <c r="K38" i="89"/>
  <c r="K70" i="89" s="1"/>
  <c r="I38" i="89"/>
  <c r="I70" i="89" s="1"/>
  <c r="G38" i="89"/>
  <c r="G70" i="89" s="1"/>
  <c r="P37" i="89"/>
  <c r="J37" i="89"/>
  <c r="J36" i="89"/>
  <c r="P35" i="89"/>
  <c r="J35" i="89"/>
  <c r="AB35" i="89"/>
  <c r="P34" i="89"/>
  <c r="N34" i="89"/>
  <c r="J34" i="89"/>
  <c r="L34" i="89"/>
  <c r="P33" i="89"/>
  <c r="L33" i="89"/>
  <c r="J33" i="89"/>
  <c r="P32" i="89"/>
  <c r="N32" i="89"/>
  <c r="J32" i="89"/>
  <c r="L32" i="89"/>
  <c r="P31" i="89"/>
  <c r="J31" i="89"/>
  <c r="AB31" i="89"/>
  <c r="P30" i="89"/>
  <c r="N30" i="89"/>
  <c r="L30" i="89"/>
  <c r="J30" i="89"/>
  <c r="AB30" i="89"/>
  <c r="P29" i="89"/>
  <c r="N29" i="89"/>
  <c r="L29" i="89"/>
  <c r="J29" i="89"/>
  <c r="AB29" i="89"/>
  <c r="P28" i="89"/>
  <c r="N28" i="89"/>
  <c r="J28" i="89"/>
  <c r="L28" i="89"/>
  <c r="P27" i="89"/>
  <c r="L27" i="89"/>
  <c r="J27" i="89"/>
  <c r="P26" i="89"/>
  <c r="J26" i="89"/>
  <c r="N26" i="89"/>
  <c r="P25" i="89"/>
  <c r="N25" i="89"/>
  <c r="L25" i="89"/>
  <c r="J25" i="89"/>
  <c r="AB25" i="89"/>
  <c r="P24" i="89"/>
  <c r="N24" i="89"/>
  <c r="L24" i="89"/>
  <c r="J24" i="89"/>
  <c r="AB24" i="89"/>
  <c r="P23" i="89"/>
  <c r="N23" i="89"/>
  <c r="L23" i="89"/>
  <c r="J23" i="89"/>
  <c r="P22" i="89"/>
  <c r="N22" i="89"/>
  <c r="L22" i="89"/>
  <c r="J22" i="89"/>
  <c r="AB22" i="89"/>
  <c r="P21" i="89"/>
  <c r="N21" i="89"/>
  <c r="J21" i="89"/>
  <c r="AB21" i="89"/>
  <c r="P20" i="89"/>
  <c r="N20" i="89"/>
  <c r="L20" i="89"/>
  <c r="J20" i="89"/>
  <c r="AB20" i="89"/>
  <c r="P19" i="89"/>
  <c r="N19" i="89"/>
  <c r="L19" i="89"/>
  <c r="J19" i="89"/>
  <c r="H19" i="89"/>
  <c r="AB19" i="89"/>
  <c r="P18" i="89"/>
  <c r="N18" i="89"/>
  <c r="J18" i="89"/>
  <c r="L18" i="89"/>
  <c r="P17" i="89"/>
  <c r="L17" i="89"/>
  <c r="J17" i="89"/>
  <c r="AB17" i="89"/>
  <c r="P16" i="89"/>
  <c r="L16" i="89"/>
  <c r="J16" i="89"/>
  <c r="N16" i="89"/>
  <c r="P15" i="89"/>
  <c r="N15" i="89"/>
  <c r="L15" i="89"/>
  <c r="J15" i="89"/>
  <c r="AB15" i="89"/>
  <c r="N14" i="89"/>
  <c r="J14" i="89"/>
  <c r="O13" i="89"/>
  <c r="M13" i="89"/>
  <c r="M69" i="89" s="1"/>
  <c r="K13" i="89"/>
  <c r="I13" i="89"/>
  <c r="G13" i="89"/>
  <c r="G69" i="89" s="1"/>
  <c r="P11" i="89"/>
  <c r="L11" i="89"/>
  <c r="J11" i="89"/>
  <c r="P10" i="89"/>
  <c r="N10" i="89"/>
  <c r="L9" i="89"/>
  <c r="J9" i="89"/>
  <c r="O7" i="89"/>
  <c r="O66" i="89" s="1"/>
  <c r="M7" i="89"/>
  <c r="M66" i="89" s="1"/>
  <c r="K7" i="89"/>
  <c r="K66" i="89" s="1"/>
  <c r="I7" i="89"/>
  <c r="I66" i="89" s="1"/>
  <c r="G7" i="89"/>
  <c r="G66" i="89" s="1"/>
  <c r="AC70" i="87"/>
  <c r="AA70" i="87"/>
  <c r="Y70" i="87"/>
  <c r="W70" i="87"/>
  <c r="U70" i="87"/>
  <c r="S70" i="87"/>
  <c r="AC69" i="87"/>
  <c r="AA69" i="87"/>
  <c r="Y69" i="87"/>
  <c r="W69" i="87"/>
  <c r="U69" i="87"/>
  <c r="S69" i="87"/>
  <c r="AC68" i="87"/>
  <c r="AA68" i="87"/>
  <c r="Y68" i="87"/>
  <c r="W68" i="87"/>
  <c r="U68" i="87"/>
  <c r="S68" i="87"/>
  <c r="AC67" i="87"/>
  <c r="AA67" i="87"/>
  <c r="Y67" i="87"/>
  <c r="W67" i="87"/>
  <c r="U67" i="87"/>
  <c r="S67" i="87"/>
  <c r="AC66" i="87"/>
  <c r="AA66" i="87"/>
  <c r="Y66" i="87"/>
  <c r="W66" i="87"/>
  <c r="U66" i="87"/>
  <c r="S66" i="87"/>
  <c r="AC64" i="87"/>
  <c r="AA64" i="87"/>
  <c r="Y64" i="87"/>
  <c r="W64" i="87"/>
  <c r="U64" i="87"/>
  <c r="S64" i="87"/>
  <c r="O64" i="87"/>
  <c r="K64" i="87"/>
  <c r="I64" i="87"/>
  <c r="G64" i="87"/>
  <c r="AC63" i="87"/>
  <c r="AA63" i="87"/>
  <c r="Y63" i="87"/>
  <c r="W63" i="87"/>
  <c r="U63" i="87"/>
  <c r="S63" i="87"/>
  <c r="O63" i="87"/>
  <c r="K63" i="87"/>
  <c r="I63" i="87"/>
  <c r="G63" i="87"/>
  <c r="AC62" i="87"/>
  <c r="AA62" i="87"/>
  <c r="Y62" i="87"/>
  <c r="W62" i="87"/>
  <c r="U62" i="87"/>
  <c r="S62" i="87"/>
  <c r="AC61" i="87"/>
  <c r="AA61" i="87"/>
  <c r="Y61" i="87"/>
  <c r="W61" i="87"/>
  <c r="U61" i="87"/>
  <c r="S61" i="87"/>
  <c r="O61" i="87"/>
  <c r="O67" i="87" s="1"/>
  <c r="K61" i="87"/>
  <c r="K67" i="87" s="1"/>
  <c r="I61" i="87"/>
  <c r="I67" i="87" s="1"/>
  <c r="G61" i="87"/>
  <c r="G67" i="87" s="1"/>
  <c r="P53" i="87"/>
  <c r="J53" i="87"/>
  <c r="P52" i="87"/>
  <c r="J51" i="87"/>
  <c r="AD50" i="87"/>
  <c r="P50" i="87"/>
  <c r="J49" i="87"/>
  <c r="AD49" i="87"/>
  <c r="AD48" i="87"/>
  <c r="P48" i="87"/>
  <c r="J48" i="87"/>
  <c r="P47" i="87"/>
  <c r="J47" i="87"/>
  <c r="P46" i="87"/>
  <c r="L46" i="87"/>
  <c r="J46" i="87"/>
  <c r="P45" i="87"/>
  <c r="P44" i="87"/>
  <c r="P43" i="87"/>
  <c r="J43" i="87"/>
  <c r="P42" i="87"/>
  <c r="J42" i="87"/>
  <c r="P41" i="87"/>
  <c r="J41" i="87"/>
  <c r="P40" i="87"/>
  <c r="P39" i="87"/>
  <c r="L39" i="87"/>
  <c r="J39" i="87"/>
  <c r="H39" i="87"/>
  <c r="O38" i="87"/>
  <c r="K38" i="87"/>
  <c r="I38" i="87"/>
  <c r="G38" i="87"/>
  <c r="P37" i="87"/>
  <c r="J37" i="87"/>
  <c r="J36" i="87"/>
  <c r="P36" i="87"/>
  <c r="P35" i="87"/>
  <c r="J35" i="87"/>
  <c r="L35" i="87"/>
  <c r="P34" i="87"/>
  <c r="J34" i="87"/>
  <c r="L34" i="87"/>
  <c r="P33" i="87"/>
  <c r="J33" i="87"/>
  <c r="P32" i="87"/>
  <c r="J32" i="87"/>
  <c r="L32" i="87"/>
  <c r="P31" i="87"/>
  <c r="J31" i="87"/>
  <c r="AD31" i="87"/>
  <c r="P30" i="87"/>
  <c r="L30" i="87"/>
  <c r="J30" i="87"/>
  <c r="AD30" i="87"/>
  <c r="P29" i="87"/>
  <c r="J29" i="87"/>
  <c r="AD29" i="87"/>
  <c r="P28" i="87"/>
  <c r="J28" i="87"/>
  <c r="L28" i="87"/>
  <c r="P27" i="87"/>
  <c r="L27" i="87"/>
  <c r="P26" i="87"/>
  <c r="J26" i="87"/>
  <c r="L26" i="87"/>
  <c r="P25" i="87"/>
  <c r="L25" i="87"/>
  <c r="J25" i="87"/>
  <c r="H25" i="87"/>
  <c r="P24" i="87"/>
  <c r="L24" i="87"/>
  <c r="J24" i="87"/>
  <c r="AD24" i="87"/>
  <c r="P23" i="87"/>
  <c r="L23" i="87"/>
  <c r="J23" i="87"/>
  <c r="P22" i="87"/>
  <c r="L22" i="87"/>
  <c r="J22" i="87"/>
  <c r="P21" i="87"/>
  <c r="J21" i="87"/>
  <c r="H21" i="87"/>
  <c r="P20" i="87"/>
  <c r="L20" i="87"/>
  <c r="J20" i="87"/>
  <c r="AD20" i="87"/>
  <c r="P19" i="87"/>
  <c r="L19" i="87"/>
  <c r="J19" i="87"/>
  <c r="H19" i="87"/>
  <c r="AD19" i="87"/>
  <c r="P18" i="87"/>
  <c r="J18" i="87"/>
  <c r="P17" i="87"/>
  <c r="L17" i="87"/>
  <c r="J17" i="87"/>
  <c r="H17" i="87"/>
  <c r="P16" i="87"/>
  <c r="L16" i="87"/>
  <c r="J16" i="87"/>
  <c r="P15" i="87"/>
  <c r="L15" i="87"/>
  <c r="J15" i="87"/>
  <c r="J14" i="87"/>
  <c r="O13" i="87"/>
  <c r="K13" i="87"/>
  <c r="I13" i="87"/>
  <c r="I62" i="87" s="1"/>
  <c r="I68" i="87" s="1"/>
  <c r="G13" i="87"/>
  <c r="P12" i="87"/>
  <c r="P11" i="87"/>
  <c r="J11" i="87"/>
  <c r="P10" i="87"/>
  <c r="L10" i="87"/>
  <c r="P8" i="87"/>
  <c r="O7" i="87"/>
  <c r="O66" i="87" s="1"/>
  <c r="K7" i="87"/>
  <c r="K66" i="87" s="1"/>
  <c r="I7" i="87"/>
  <c r="I66" i="87" s="1"/>
  <c r="G7" i="87"/>
  <c r="O64" i="86"/>
  <c r="O63" i="86"/>
  <c r="O61" i="86"/>
  <c r="O67" i="86" s="1"/>
  <c r="P53" i="86"/>
  <c r="P52" i="86"/>
  <c r="P50" i="86"/>
  <c r="P48" i="86"/>
  <c r="P47" i="86"/>
  <c r="P46" i="86"/>
  <c r="P45" i="86"/>
  <c r="P44" i="86"/>
  <c r="P43" i="86"/>
  <c r="P42" i="86"/>
  <c r="P41" i="86"/>
  <c r="P39" i="86"/>
  <c r="O38" i="86"/>
  <c r="P37" i="86"/>
  <c r="P35" i="86"/>
  <c r="P34" i="86"/>
  <c r="P33" i="86"/>
  <c r="P32" i="86"/>
  <c r="P31" i="86"/>
  <c r="P30" i="86"/>
  <c r="P29" i="86"/>
  <c r="P27" i="86"/>
  <c r="P26" i="86"/>
  <c r="P25" i="86"/>
  <c r="P24" i="86"/>
  <c r="P23" i="86"/>
  <c r="P22" i="86"/>
  <c r="P21" i="86"/>
  <c r="P20" i="86"/>
  <c r="P19" i="86"/>
  <c r="P18" i="86"/>
  <c r="P17" i="86"/>
  <c r="P16" i="86"/>
  <c r="P15" i="86"/>
  <c r="O13" i="86"/>
  <c r="P11" i="86"/>
  <c r="O7" i="86"/>
  <c r="O66" i="86" s="1"/>
  <c r="AC70" i="86"/>
  <c r="AA70" i="86"/>
  <c r="Y70" i="86"/>
  <c r="W70" i="86"/>
  <c r="U70" i="86"/>
  <c r="S70" i="86"/>
  <c r="AC69" i="86"/>
  <c r="AA69" i="86"/>
  <c r="Y69" i="86"/>
  <c r="W69" i="86"/>
  <c r="U69" i="86"/>
  <c r="S69" i="86"/>
  <c r="AC68" i="86"/>
  <c r="AA68" i="86"/>
  <c r="Y68" i="86"/>
  <c r="W68" i="86"/>
  <c r="U68" i="86"/>
  <c r="S68" i="86"/>
  <c r="AC67" i="86"/>
  <c r="AA67" i="86"/>
  <c r="Y67" i="86"/>
  <c r="W67" i="86"/>
  <c r="U67" i="86"/>
  <c r="S67" i="86"/>
  <c r="AC66" i="86"/>
  <c r="AA66" i="86"/>
  <c r="Y66" i="86"/>
  <c r="W66" i="86"/>
  <c r="U66" i="86"/>
  <c r="S66" i="86"/>
  <c r="AC64" i="86"/>
  <c r="AA64" i="86"/>
  <c r="Y64" i="86"/>
  <c r="W64" i="86"/>
  <c r="U64" i="86"/>
  <c r="S64" i="86"/>
  <c r="Q64" i="86"/>
  <c r="M64" i="86"/>
  <c r="K64" i="86"/>
  <c r="I64" i="86"/>
  <c r="I70" i="86" s="1"/>
  <c r="G64" i="86"/>
  <c r="AC63" i="86"/>
  <c r="AA63" i="86"/>
  <c r="Y63" i="86"/>
  <c r="W63" i="86"/>
  <c r="U63" i="86"/>
  <c r="S63" i="86"/>
  <c r="Q63" i="86"/>
  <c r="M63" i="86"/>
  <c r="K63" i="86"/>
  <c r="I63" i="86"/>
  <c r="G63" i="86"/>
  <c r="AC62" i="86"/>
  <c r="AA62" i="86"/>
  <c r="Y62" i="86"/>
  <c r="W62" i="86"/>
  <c r="U62" i="86"/>
  <c r="S62" i="86"/>
  <c r="AC61" i="86"/>
  <c r="AA61" i="86"/>
  <c r="Y61" i="86"/>
  <c r="W61" i="86"/>
  <c r="U61" i="86"/>
  <c r="S61" i="86"/>
  <c r="Q61" i="86"/>
  <c r="Q67" i="86" s="1"/>
  <c r="M61" i="86"/>
  <c r="M67" i="86" s="1"/>
  <c r="K61" i="86"/>
  <c r="K67" i="86" s="1"/>
  <c r="I61" i="86"/>
  <c r="I67" i="86" s="1"/>
  <c r="G61" i="86"/>
  <c r="G67" i="86" s="1"/>
  <c r="R53" i="86"/>
  <c r="N53" i="86"/>
  <c r="R52" i="86"/>
  <c r="N51" i="86"/>
  <c r="J51" i="86"/>
  <c r="H51" i="86"/>
  <c r="R50" i="86"/>
  <c r="N50" i="86"/>
  <c r="N49" i="86"/>
  <c r="J49" i="86"/>
  <c r="AD49" i="86"/>
  <c r="R48" i="86"/>
  <c r="J48" i="86"/>
  <c r="H48" i="86"/>
  <c r="R47" i="86"/>
  <c r="N47" i="86"/>
  <c r="R46" i="86"/>
  <c r="N46" i="86"/>
  <c r="R45" i="86"/>
  <c r="H45" i="86"/>
  <c r="N44" i="86"/>
  <c r="R43" i="86"/>
  <c r="J43" i="86"/>
  <c r="AD43" i="86"/>
  <c r="R42" i="86"/>
  <c r="N42" i="86"/>
  <c r="J42" i="86"/>
  <c r="AD41" i="86"/>
  <c r="R41" i="86"/>
  <c r="N41" i="86"/>
  <c r="R39" i="86"/>
  <c r="N39" i="86"/>
  <c r="L39" i="86"/>
  <c r="J39" i="86"/>
  <c r="H39" i="86"/>
  <c r="Q38" i="86"/>
  <c r="M38" i="86"/>
  <c r="K38" i="86"/>
  <c r="I38" i="86"/>
  <c r="G38" i="86"/>
  <c r="R37" i="86"/>
  <c r="N37" i="86"/>
  <c r="J36" i="86"/>
  <c r="R35" i="86"/>
  <c r="L35" i="86"/>
  <c r="J35" i="86"/>
  <c r="H35" i="86"/>
  <c r="R34" i="86"/>
  <c r="J34" i="86"/>
  <c r="R33" i="86"/>
  <c r="L33" i="86"/>
  <c r="R32" i="86"/>
  <c r="N32" i="86"/>
  <c r="J32" i="86"/>
  <c r="R31" i="86"/>
  <c r="L31" i="86"/>
  <c r="J31" i="86"/>
  <c r="H31" i="86"/>
  <c r="N31" i="86"/>
  <c r="R30" i="86"/>
  <c r="N30" i="86"/>
  <c r="L30" i="86"/>
  <c r="J30" i="86"/>
  <c r="H30" i="86"/>
  <c r="AD30" i="86"/>
  <c r="R29" i="86"/>
  <c r="N29" i="86"/>
  <c r="J29" i="86"/>
  <c r="H29" i="86"/>
  <c r="R28" i="86"/>
  <c r="N28" i="86"/>
  <c r="J28" i="86"/>
  <c r="R27" i="86"/>
  <c r="L27" i="86"/>
  <c r="H27" i="86"/>
  <c r="R26" i="86"/>
  <c r="J26" i="86"/>
  <c r="H26" i="86"/>
  <c r="R25" i="86"/>
  <c r="N25" i="86"/>
  <c r="L25" i="86"/>
  <c r="J25" i="86"/>
  <c r="AD25" i="86"/>
  <c r="R24" i="86"/>
  <c r="N24" i="86"/>
  <c r="L24" i="86"/>
  <c r="J24" i="86"/>
  <c r="R23" i="86"/>
  <c r="N23" i="86"/>
  <c r="L23" i="86"/>
  <c r="J23" i="86"/>
  <c r="R22" i="86"/>
  <c r="J22" i="86"/>
  <c r="R21" i="86"/>
  <c r="N21" i="86"/>
  <c r="J21" i="86"/>
  <c r="AD21" i="86"/>
  <c r="R20" i="86"/>
  <c r="N20" i="86"/>
  <c r="L20" i="86"/>
  <c r="J20" i="86"/>
  <c r="R19" i="86"/>
  <c r="N19" i="86"/>
  <c r="L19" i="86"/>
  <c r="J19" i="86"/>
  <c r="H19" i="86"/>
  <c r="AD19" i="86"/>
  <c r="R18" i="86"/>
  <c r="N18" i="86"/>
  <c r="L18" i="86"/>
  <c r="J18" i="86"/>
  <c r="H18" i="86"/>
  <c r="R17" i="86"/>
  <c r="L17" i="86"/>
  <c r="J17" i="86"/>
  <c r="AD17" i="86"/>
  <c r="R16" i="86"/>
  <c r="R15" i="86"/>
  <c r="N15" i="86"/>
  <c r="L15" i="86"/>
  <c r="J15" i="86"/>
  <c r="H15" i="86"/>
  <c r="AD15" i="86"/>
  <c r="N14" i="86"/>
  <c r="J14" i="86"/>
  <c r="H14" i="86"/>
  <c r="Q13" i="86"/>
  <c r="M13" i="86"/>
  <c r="K13" i="86"/>
  <c r="I13" i="86"/>
  <c r="G13" i="86"/>
  <c r="J12" i="86"/>
  <c r="AD12" i="86"/>
  <c r="R11" i="86"/>
  <c r="N11" i="86"/>
  <c r="AD11" i="86"/>
  <c r="R10" i="86"/>
  <c r="AD9" i="86"/>
  <c r="R9" i="86"/>
  <c r="Q7" i="86"/>
  <c r="Q66" i="86" s="1"/>
  <c r="M7" i="86"/>
  <c r="M66" i="86" s="1"/>
  <c r="K7" i="86"/>
  <c r="K66" i="86" s="1"/>
  <c r="I7" i="86"/>
  <c r="I66" i="86" s="1"/>
  <c r="AC70" i="85"/>
  <c r="AA70" i="85"/>
  <c r="Y70" i="85"/>
  <c r="W70" i="85"/>
  <c r="U70" i="85"/>
  <c r="S70" i="85"/>
  <c r="Q70" i="85"/>
  <c r="O70" i="85"/>
  <c r="AC69" i="85"/>
  <c r="AA69" i="85"/>
  <c r="Y69" i="85"/>
  <c r="W69" i="85"/>
  <c r="U69" i="85"/>
  <c r="S69" i="85"/>
  <c r="Q69" i="85"/>
  <c r="O69" i="85"/>
  <c r="AC68" i="85"/>
  <c r="AA68" i="85"/>
  <c r="Y68" i="85"/>
  <c r="W68" i="85"/>
  <c r="U68" i="85"/>
  <c r="S68" i="85"/>
  <c r="Q68" i="85"/>
  <c r="O68" i="85"/>
  <c r="AC67" i="85"/>
  <c r="AA67" i="85"/>
  <c r="Y67" i="85"/>
  <c r="W67" i="85"/>
  <c r="U67" i="85"/>
  <c r="S67" i="85"/>
  <c r="Q67" i="85"/>
  <c r="O67" i="85"/>
  <c r="AC66" i="85"/>
  <c r="AA66" i="85"/>
  <c r="Y66" i="85"/>
  <c r="W66" i="85"/>
  <c r="U66" i="85"/>
  <c r="S66" i="85"/>
  <c r="Q66" i="85"/>
  <c r="O66" i="85"/>
  <c r="AC64" i="85"/>
  <c r="AA64" i="85"/>
  <c r="Y64" i="85"/>
  <c r="W64" i="85"/>
  <c r="U64" i="85"/>
  <c r="S64" i="85"/>
  <c r="Q64" i="85"/>
  <c r="O64" i="85"/>
  <c r="M64" i="85"/>
  <c r="K64" i="85"/>
  <c r="I64" i="85"/>
  <c r="G64" i="85"/>
  <c r="AC63" i="85"/>
  <c r="AA63" i="85"/>
  <c r="Y63" i="85"/>
  <c r="W63" i="85"/>
  <c r="U63" i="85"/>
  <c r="S63" i="85"/>
  <c r="Q63" i="85"/>
  <c r="O63" i="85"/>
  <c r="M63" i="85"/>
  <c r="K63" i="85"/>
  <c r="I63" i="85"/>
  <c r="G63" i="85"/>
  <c r="AC62" i="85"/>
  <c r="AA62" i="85"/>
  <c r="Y62" i="85"/>
  <c r="W62" i="85"/>
  <c r="U62" i="85"/>
  <c r="S62" i="85"/>
  <c r="Q62" i="85"/>
  <c r="O62" i="85"/>
  <c r="AC61" i="85"/>
  <c r="AA61" i="85"/>
  <c r="Y61" i="85"/>
  <c r="W61" i="85"/>
  <c r="U61" i="85"/>
  <c r="S61" i="85"/>
  <c r="Q61" i="85"/>
  <c r="O61" i="85"/>
  <c r="M61" i="85"/>
  <c r="M67" i="85" s="1"/>
  <c r="K61" i="85"/>
  <c r="K67" i="85" s="1"/>
  <c r="I61" i="85"/>
  <c r="I67" i="85" s="1"/>
  <c r="G61" i="85"/>
  <c r="G67" i="85" s="1"/>
  <c r="N53" i="85"/>
  <c r="J53" i="85"/>
  <c r="L53" i="85"/>
  <c r="L52" i="85"/>
  <c r="N52" i="85"/>
  <c r="N51" i="85"/>
  <c r="J51" i="85"/>
  <c r="H51" i="85"/>
  <c r="AB50" i="85"/>
  <c r="N50" i="85"/>
  <c r="L50" i="85"/>
  <c r="J50" i="85"/>
  <c r="H50" i="85"/>
  <c r="H49" i="85"/>
  <c r="AB48" i="85"/>
  <c r="N47" i="85"/>
  <c r="J47" i="85"/>
  <c r="L47" i="85"/>
  <c r="N46" i="85"/>
  <c r="L46" i="85"/>
  <c r="J46" i="85"/>
  <c r="N45" i="85"/>
  <c r="J45" i="85"/>
  <c r="H45" i="85"/>
  <c r="AB45" i="85"/>
  <c r="AB44" i="85"/>
  <c r="L44" i="85"/>
  <c r="N44" i="85"/>
  <c r="H43" i="85"/>
  <c r="N42" i="85"/>
  <c r="L42" i="85"/>
  <c r="J42" i="85"/>
  <c r="L41" i="85"/>
  <c r="J41" i="85"/>
  <c r="H41" i="85"/>
  <c r="L40" i="85"/>
  <c r="N39" i="85"/>
  <c r="L39" i="85"/>
  <c r="J39" i="85"/>
  <c r="H39" i="85"/>
  <c r="AB39" i="85"/>
  <c r="M38" i="85"/>
  <c r="K38" i="85"/>
  <c r="I38" i="85"/>
  <c r="G38" i="85"/>
  <c r="F38" i="85" s="1"/>
  <c r="N37" i="85"/>
  <c r="J37" i="85"/>
  <c r="H37" i="85"/>
  <c r="AB37" i="85"/>
  <c r="N36" i="85"/>
  <c r="L36" i="85"/>
  <c r="N35" i="85"/>
  <c r="L35" i="85"/>
  <c r="H35" i="85"/>
  <c r="AB34" i="85"/>
  <c r="N34" i="85"/>
  <c r="H34" i="85"/>
  <c r="J34" i="85"/>
  <c r="N33" i="85"/>
  <c r="L33" i="85"/>
  <c r="J33" i="85"/>
  <c r="H33" i="85"/>
  <c r="N32" i="85"/>
  <c r="L32" i="85"/>
  <c r="J32" i="85"/>
  <c r="N31" i="85"/>
  <c r="J31" i="85"/>
  <c r="H31" i="85"/>
  <c r="AB31" i="85"/>
  <c r="AB30" i="85"/>
  <c r="N30" i="85"/>
  <c r="N29" i="85"/>
  <c r="H29" i="85"/>
  <c r="AB28" i="85"/>
  <c r="N28" i="85"/>
  <c r="L28" i="85"/>
  <c r="H28" i="85"/>
  <c r="J28" i="85"/>
  <c r="AB27" i="85"/>
  <c r="N27" i="85"/>
  <c r="J27" i="85"/>
  <c r="L27" i="85"/>
  <c r="N26" i="85"/>
  <c r="L26" i="85"/>
  <c r="J26" i="85"/>
  <c r="N25" i="85"/>
  <c r="J25" i="85"/>
  <c r="H25" i="85"/>
  <c r="AB25" i="85"/>
  <c r="N24" i="85"/>
  <c r="L24" i="85"/>
  <c r="H24" i="85"/>
  <c r="N23" i="85"/>
  <c r="L23" i="85"/>
  <c r="H23" i="85"/>
  <c r="AB22" i="85"/>
  <c r="N22" i="85"/>
  <c r="L22" i="85"/>
  <c r="J22" i="85"/>
  <c r="H22" i="85"/>
  <c r="AB21" i="85"/>
  <c r="N21" i="85"/>
  <c r="J21" i="85"/>
  <c r="L21" i="85"/>
  <c r="N20" i="85"/>
  <c r="L20" i="85"/>
  <c r="J20" i="85"/>
  <c r="N19" i="85"/>
  <c r="L19" i="85"/>
  <c r="J19" i="85"/>
  <c r="H19" i="85"/>
  <c r="AB19" i="85"/>
  <c r="AB18" i="85"/>
  <c r="L18" i="85"/>
  <c r="N17" i="85"/>
  <c r="L17" i="85"/>
  <c r="J17" i="85"/>
  <c r="H17" i="85"/>
  <c r="AB16" i="85"/>
  <c r="N16" i="85"/>
  <c r="H16" i="85"/>
  <c r="J16" i="85"/>
  <c r="AB15" i="85"/>
  <c r="N15" i="85"/>
  <c r="L15" i="85"/>
  <c r="J15" i="85"/>
  <c r="H15" i="85"/>
  <c r="N14" i="85"/>
  <c r="L14" i="85"/>
  <c r="M13" i="85"/>
  <c r="K13" i="85"/>
  <c r="I13" i="85"/>
  <c r="G13" i="85"/>
  <c r="G69" i="85" s="1"/>
  <c r="L12" i="85"/>
  <c r="N11" i="85"/>
  <c r="L11" i="85"/>
  <c r="J11" i="85"/>
  <c r="H11" i="85"/>
  <c r="AB11" i="85"/>
  <c r="AB10" i="85"/>
  <c r="L10" i="85"/>
  <c r="J10" i="85"/>
  <c r="N10" i="85"/>
  <c r="H9" i="85"/>
  <c r="AB8" i="85"/>
  <c r="N8" i="85"/>
  <c r="H8" i="85"/>
  <c r="J8" i="85"/>
  <c r="M7" i="85"/>
  <c r="M66" i="85" s="1"/>
  <c r="K7" i="85"/>
  <c r="K66" i="85" s="1"/>
  <c r="I7" i="85"/>
  <c r="I66" i="85" s="1"/>
  <c r="G7" i="85"/>
  <c r="G66" i="85" s="1"/>
  <c r="AC70" i="83"/>
  <c r="AA70" i="83"/>
  <c r="Y70" i="83"/>
  <c r="W70" i="83"/>
  <c r="U70" i="83"/>
  <c r="S70" i="83"/>
  <c r="Q70" i="83"/>
  <c r="O70" i="83"/>
  <c r="AC69" i="83"/>
  <c r="AA69" i="83"/>
  <c r="Y69" i="83"/>
  <c r="W69" i="83"/>
  <c r="U69" i="83"/>
  <c r="S69" i="83"/>
  <c r="Q69" i="83"/>
  <c r="O69" i="83"/>
  <c r="AC68" i="83"/>
  <c r="AA68" i="83"/>
  <c r="Y68" i="83"/>
  <c r="W68" i="83"/>
  <c r="U68" i="83"/>
  <c r="S68" i="83"/>
  <c r="Q68" i="83"/>
  <c r="O68" i="83"/>
  <c r="AC67" i="83"/>
  <c r="AA67" i="83"/>
  <c r="Y67" i="83"/>
  <c r="W67" i="83"/>
  <c r="U67" i="83"/>
  <c r="S67" i="83"/>
  <c r="Q67" i="83"/>
  <c r="O67" i="83"/>
  <c r="AC66" i="83"/>
  <c r="AA66" i="83"/>
  <c r="Y66" i="83"/>
  <c r="W66" i="83"/>
  <c r="U66" i="83"/>
  <c r="S66" i="83"/>
  <c r="Q66" i="83"/>
  <c r="O66" i="83"/>
  <c r="AC64" i="83"/>
  <c r="AA64" i="83"/>
  <c r="Y64" i="83"/>
  <c r="W64" i="83"/>
  <c r="U64" i="83"/>
  <c r="S64" i="83"/>
  <c r="Q64" i="83"/>
  <c r="O64" i="83"/>
  <c r="M64" i="83"/>
  <c r="K64" i="83"/>
  <c r="I64" i="83"/>
  <c r="G64" i="83"/>
  <c r="AC63" i="83"/>
  <c r="AA63" i="83"/>
  <c r="Y63" i="83"/>
  <c r="W63" i="83"/>
  <c r="U63" i="83"/>
  <c r="S63" i="83"/>
  <c r="Q63" i="83"/>
  <c r="O63" i="83"/>
  <c r="M63" i="83"/>
  <c r="K63" i="83"/>
  <c r="I63" i="83"/>
  <c r="G63" i="83"/>
  <c r="AC62" i="83"/>
  <c r="AA62" i="83"/>
  <c r="Y62" i="83"/>
  <c r="W62" i="83"/>
  <c r="U62" i="83"/>
  <c r="S62" i="83"/>
  <c r="Q62" i="83"/>
  <c r="O62" i="83"/>
  <c r="AC61" i="83"/>
  <c r="AA61" i="83"/>
  <c r="Y61" i="83"/>
  <c r="W61" i="83"/>
  <c r="U61" i="83"/>
  <c r="S61" i="83"/>
  <c r="Q61" i="83"/>
  <c r="O61" i="83"/>
  <c r="M61" i="83"/>
  <c r="M67" i="83" s="1"/>
  <c r="K61" i="83"/>
  <c r="K67" i="83" s="1"/>
  <c r="I61" i="83"/>
  <c r="I67" i="83" s="1"/>
  <c r="G61" i="83"/>
  <c r="G67" i="83" s="1"/>
  <c r="N53" i="83"/>
  <c r="L53" i="83"/>
  <c r="J53" i="83"/>
  <c r="N52" i="83"/>
  <c r="L52" i="83"/>
  <c r="H52" i="83"/>
  <c r="J52" i="83"/>
  <c r="AB51" i="83"/>
  <c r="N51" i="83"/>
  <c r="J51" i="83"/>
  <c r="H51" i="83"/>
  <c r="L51" i="83"/>
  <c r="N50" i="83"/>
  <c r="AB50" i="83"/>
  <c r="N49" i="83"/>
  <c r="H49" i="83"/>
  <c r="AB49" i="83"/>
  <c r="N47" i="83"/>
  <c r="L47" i="83"/>
  <c r="J47" i="83"/>
  <c r="N46" i="83"/>
  <c r="L46" i="83"/>
  <c r="H46" i="83"/>
  <c r="J46" i="83"/>
  <c r="AB45" i="83"/>
  <c r="N45" i="83"/>
  <c r="L45" i="83"/>
  <c r="J45" i="83"/>
  <c r="H45" i="83"/>
  <c r="AB44" i="83"/>
  <c r="N43" i="83"/>
  <c r="H43" i="83"/>
  <c r="AB43" i="83"/>
  <c r="N42" i="83"/>
  <c r="L42" i="83"/>
  <c r="L41" i="83"/>
  <c r="J41" i="83"/>
  <c r="N40" i="83"/>
  <c r="L40" i="83"/>
  <c r="J40" i="83"/>
  <c r="H40" i="83"/>
  <c r="AB40" i="83"/>
  <c r="AB39" i="83"/>
  <c r="N39" i="83"/>
  <c r="L39" i="83"/>
  <c r="J39" i="83"/>
  <c r="H39" i="83"/>
  <c r="M38" i="83"/>
  <c r="K38" i="83"/>
  <c r="I38" i="83"/>
  <c r="G38" i="83"/>
  <c r="F38" i="83" s="1"/>
  <c r="AB37" i="83"/>
  <c r="N37" i="83"/>
  <c r="J37" i="83"/>
  <c r="L37" i="83"/>
  <c r="N36" i="83"/>
  <c r="L36" i="83"/>
  <c r="N35" i="83"/>
  <c r="L35" i="83"/>
  <c r="H35" i="83"/>
  <c r="AB35" i="83"/>
  <c r="AB34" i="83"/>
  <c r="N34" i="83"/>
  <c r="J34" i="83"/>
  <c r="H34" i="83"/>
  <c r="L34" i="83"/>
  <c r="N33" i="83"/>
  <c r="L33" i="83"/>
  <c r="J33" i="83"/>
  <c r="N32" i="83"/>
  <c r="L32" i="83"/>
  <c r="H32" i="83"/>
  <c r="J32" i="83"/>
  <c r="AB31" i="83"/>
  <c r="N31" i="83"/>
  <c r="J31" i="83"/>
  <c r="L31" i="83"/>
  <c r="N30" i="83"/>
  <c r="AB30" i="83"/>
  <c r="N29" i="83"/>
  <c r="H29" i="83"/>
  <c r="AB29" i="83"/>
  <c r="AB28" i="83"/>
  <c r="N28" i="83"/>
  <c r="L28" i="83"/>
  <c r="J28" i="83"/>
  <c r="H28" i="83"/>
  <c r="N27" i="83"/>
  <c r="L27" i="83"/>
  <c r="J27" i="83"/>
  <c r="N26" i="83"/>
  <c r="L26" i="83"/>
  <c r="H26" i="83"/>
  <c r="J26" i="83"/>
  <c r="AB25" i="83"/>
  <c r="N25" i="83"/>
  <c r="J25" i="83"/>
  <c r="L25" i="83"/>
  <c r="N24" i="83"/>
  <c r="L24" i="83"/>
  <c r="H24" i="83"/>
  <c r="N23" i="83"/>
  <c r="L23" i="83"/>
  <c r="H23" i="83"/>
  <c r="AB23" i="83"/>
  <c r="AB22" i="83"/>
  <c r="N22" i="83"/>
  <c r="L22" i="83"/>
  <c r="J22" i="83"/>
  <c r="H22" i="83"/>
  <c r="N21" i="83"/>
  <c r="L21" i="83"/>
  <c r="J21" i="83"/>
  <c r="N20" i="83"/>
  <c r="L20" i="83"/>
  <c r="H20" i="83"/>
  <c r="J20" i="83"/>
  <c r="AB19" i="83"/>
  <c r="N19" i="83"/>
  <c r="L19" i="83"/>
  <c r="J19" i="83"/>
  <c r="H19" i="83"/>
  <c r="L18" i="83"/>
  <c r="N17" i="83"/>
  <c r="L17" i="83"/>
  <c r="J17" i="83"/>
  <c r="H17" i="83"/>
  <c r="AB17" i="83"/>
  <c r="AB16" i="83"/>
  <c r="N16" i="83"/>
  <c r="J16" i="83"/>
  <c r="H16" i="83"/>
  <c r="L16" i="83"/>
  <c r="N15" i="83"/>
  <c r="L15" i="83"/>
  <c r="J15" i="83"/>
  <c r="N14" i="83"/>
  <c r="L14" i="83"/>
  <c r="H14" i="83"/>
  <c r="J14" i="83"/>
  <c r="M13" i="83"/>
  <c r="M69" i="83" s="1"/>
  <c r="K13" i="83"/>
  <c r="I13" i="83"/>
  <c r="G13" i="83"/>
  <c r="G62" i="83" s="1"/>
  <c r="G68" i="83" s="1"/>
  <c r="AB11" i="83"/>
  <c r="N11" i="83"/>
  <c r="L11" i="83"/>
  <c r="J11" i="83"/>
  <c r="H11" i="83"/>
  <c r="AB10" i="83"/>
  <c r="N9" i="83"/>
  <c r="H9" i="83"/>
  <c r="AB9" i="83"/>
  <c r="AB8" i="83"/>
  <c r="J8" i="83"/>
  <c r="H8" i="83"/>
  <c r="F61" i="83"/>
  <c r="F67" i="83" s="1"/>
  <c r="M7" i="83"/>
  <c r="K7" i="83"/>
  <c r="K66" i="83" s="1"/>
  <c r="I7" i="83"/>
  <c r="I66" i="83" s="1"/>
  <c r="G7" i="83"/>
  <c r="F7" i="83" s="1"/>
  <c r="K69" i="92" l="1"/>
  <c r="G69" i="92"/>
  <c r="M69" i="91"/>
  <c r="K70" i="91"/>
  <c r="I70" i="90"/>
  <c r="G69" i="90"/>
  <c r="O69" i="89"/>
  <c r="O70" i="89"/>
  <c r="K69" i="89"/>
  <c r="I69" i="89"/>
  <c r="K69" i="87"/>
  <c r="J9" i="92"/>
  <c r="H10" i="92"/>
  <c r="N11" i="92"/>
  <c r="M69" i="92"/>
  <c r="H29" i="92"/>
  <c r="F38" i="92"/>
  <c r="Z38" i="92" s="1"/>
  <c r="J40" i="92"/>
  <c r="J46" i="92"/>
  <c r="N47" i="92"/>
  <c r="Z48" i="92"/>
  <c r="N49" i="92"/>
  <c r="N50" i="92"/>
  <c r="H52" i="92"/>
  <c r="N53" i="92"/>
  <c r="L8" i="92"/>
  <c r="L9" i="92"/>
  <c r="L10" i="92"/>
  <c r="H30" i="92"/>
  <c r="J31" i="92"/>
  <c r="I70" i="92"/>
  <c r="N40" i="92"/>
  <c r="J45" i="92"/>
  <c r="J52" i="92"/>
  <c r="Z8" i="92"/>
  <c r="N9" i="92"/>
  <c r="N10" i="92"/>
  <c r="F13" i="92"/>
  <c r="J13" i="92" s="1"/>
  <c r="N31" i="92"/>
  <c r="Z32" i="92"/>
  <c r="L38" i="92"/>
  <c r="Z40" i="92"/>
  <c r="Z28" i="92"/>
  <c r="M70" i="92"/>
  <c r="Z52" i="92"/>
  <c r="N10" i="91"/>
  <c r="H38" i="91"/>
  <c r="F38" i="91"/>
  <c r="H7" i="91"/>
  <c r="K70" i="90"/>
  <c r="I69" i="90"/>
  <c r="L7" i="90"/>
  <c r="O70" i="87"/>
  <c r="O70" i="86"/>
  <c r="K70" i="86"/>
  <c r="K69" i="86"/>
  <c r="I69" i="86"/>
  <c r="G69" i="86"/>
  <c r="N16" i="86"/>
  <c r="L22" i="86"/>
  <c r="N34" i="86"/>
  <c r="P28" i="86"/>
  <c r="H16" i="86"/>
  <c r="N22" i="86"/>
  <c r="AD40" i="86"/>
  <c r="Q69" i="86"/>
  <c r="J16" i="86"/>
  <c r="J52" i="86"/>
  <c r="P10" i="86"/>
  <c r="AD13" i="86"/>
  <c r="AD34" i="86"/>
  <c r="J46" i="86"/>
  <c r="F61" i="86"/>
  <c r="F67" i="86" s="1"/>
  <c r="L46" i="86"/>
  <c r="O69" i="86"/>
  <c r="M70" i="83"/>
  <c r="K69" i="83"/>
  <c r="K70" i="83"/>
  <c r="I70" i="83"/>
  <c r="F13" i="83"/>
  <c r="N7" i="83"/>
  <c r="G69" i="83"/>
  <c r="M69" i="85"/>
  <c r="M70" i="85"/>
  <c r="K70" i="85"/>
  <c r="I69" i="85"/>
  <c r="F7" i="85"/>
  <c r="AB7" i="85" s="1"/>
  <c r="F13" i="85"/>
  <c r="J38" i="92"/>
  <c r="L13" i="92"/>
  <c r="L11" i="92"/>
  <c r="H15" i="92"/>
  <c r="H21" i="92"/>
  <c r="H27" i="92"/>
  <c r="L31" i="92"/>
  <c r="H33" i="92"/>
  <c r="L37" i="92"/>
  <c r="N38" i="92"/>
  <c r="H41" i="92"/>
  <c r="N44" i="92"/>
  <c r="L45" i="92"/>
  <c r="H47" i="92"/>
  <c r="L51" i="92"/>
  <c r="H53" i="92"/>
  <c r="F61" i="92"/>
  <c r="F67" i="92" s="1"/>
  <c r="F63" i="92"/>
  <c r="F69" i="92" s="1"/>
  <c r="F64" i="92"/>
  <c r="F7" i="92"/>
  <c r="L7" i="92"/>
  <c r="H8" i="92"/>
  <c r="Z10" i="92"/>
  <c r="H13" i="92"/>
  <c r="J27" i="92"/>
  <c r="J33" i="92"/>
  <c r="J41" i="92"/>
  <c r="Z44" i="92"/>
  <c r="J47" i="92"/>
  <c r="Z50" i="92"/>
  <c r="N51" i="92"/>
  <c r="J53" i="92"/>
  <c r="G62" i="92"/>
  <c r="G68" i="92" s="1"/>
  <c r="G70" i="92"/>
  <c r="J8" i="92"/>
  <c r="Z11" i="92"/>
  <c r="L21" i="92"/>
  <c r="Z25" i="92"/>
  <c r="Z31" i="92"/>
  <c r="L33" i="92"/>
  <c r="Z37" i="92"/>
  <c r="Z39" i="92"/>
  <c r="L41" i="92"/>
  <c r="Z45" i="92"/>
  <c r="L47" i="92"/>
  <c r="Z51" i="92"/>
  <c r="L53" i="92"/>
  <c r="I62" i="92"/>
  <c r="I68" i="92" s="1"/>
  <c r="K62" i="92"/>
  <c r="K68" i="92" s="1"/>
  <c r="K70" i="92"/>
  <c r="M62" i="92"/>
  <c r="M68" i="92" s="1"/>
  <c r="J10" i="91"/>
  <c r="Z30" i="91"/>
  <c r="L7" i="91"/>
  <c r="J8" i="91"/>
  <c r="J11" i="91"/>
  <c r="G69" i="91"/>
  <c r="H33" i="91"/>
  <c r="N36" i="91"/>
  <c r="I70" i="91"/>
  <c r="L43" i="91"/>
  <c r="N44" i="91"/>
  <c r="J47" i="91"/>
  <c r="L48" i="91"/>
  <c r="H50" i="91"/>
  <c r="N51" i="91"/>
  <c r="J53" i="91"/>
  <c r="L8" i="91"/>
  <c r="L11" i="91"/>
  <c r="J33" i="91"/>
  <c r="J50" i="91"/>
  <c r="G66" i="91"/>
  <c r="N8" i="91"/>
  <c r="K69" i="91"/>
  <c r="H18" i="91"/>
  <c r="H24" i="91"/>
  <c r="H27" i="91"/>
  <c r="M70" i="91"/>
  <c r="L40" i="91"/>
  <c r="L52" i="91"/>
  <c r="G70" i="91"/>
  <c r="H21" i="91"/>
  <c r="J27" i="91"/>
  <c r="L42" i="91"/>
  <c r="H44" i="91"/>
  <c r="J45" i="91"/>
  <c r="H9" i="91"/>
  <c r="H12" i="91"/>
  <c r="H36" i="91"/>
  <c r="H41" i="91"/>
  <c r="J44" i="91"/>
  <c r="L45" i="91"/>
  <c r="L49" i="91"/>
  <c r="J51" i="91"/>
  <c r="Z14" i="91"/>
  <c r="Z17" i="91"/>
  <c r="Z26" i="91"/>
  <c r="L38" i="91"/>
  <c r="J7" i="91"/>
  <c r="N7" i="91"/>
  <c r="Z16" i="91"/>
  <c r="Z22" i="91"/>
  <c r="Z25" i="91"/>
  <c r="Z28" i="91"/>
  <c r="Z31" i="91"/>
  <c r="Z34" i="91"/>
  <c r="Z37" i="91"/>
  <c r="J38" i="91"/>
  <c r="N38" i="91"/>
  <c r="H40" i="91"/>
  <c r="H43" i="91"/>
  <c r="H46" i="91"/>
  <c r="H49" i="91"/>
  <c r="H52" i="91"/>
  <c r="I62" i="91"/>
  <c r="I68" i="91" s="1"/>
  <c r="F64" i="91"/>
  <c r="F70" i="91" s="1"/>
  <c r="Z7" i="91"/>
  <c r="J9" i="91"/>
  <c r="J12" i="91"/>
  <c r="L13" i="91"/>
  <c r="N14" i="91"/>
  <c r="H16" i="91"/>
  <c r="L18" i="91"/>
  <c r="L21" i="91"/>
  <c r="H28" i="91"/>
  <c r="H31" i="91"/>
  <c r="L33" i="91"/>
  <c r="H34" i="91"/>
  <c r="L36" i="91"/>
  <c r="H37" i="91"/>
  <c r="Z38" i="91"/>
  <c r="J40" i="91"/>
  <c r="Z41" i="91"/>
  <c r="J43" i="91"/>
  <c r="Z50" i="91"/>
  <c r="J52" i="91"/>
  <c r="K62" i="91"/>
  <c r="K68" i="91" s="1"/>
  <c r="F66" i="91"/>
  <c r="Z29" i="91"/>
  <c r="Z32" i="91"/>
  <c r="Z8" i="91"/>
  <c r="Z11" i="91"/>
  <c r="H13" i="91"/>
  <c r="H14" i="91"/>
  <c r="H20" i="91"/>
  <c r="H23" i="91"/>
  <c r="H26" i="91"/>
  <c r="H29" i="91"/>
  <c r="L31" i="91"/>
  <c r="H32" i="91"/>
  <c r="H35" i="91"/>
  <c r="L37" i="91"/>
  <c r="Z39" i="91"/>
  <c r="Z42" i="91"/>
  <c r="Z45" i="91"/>
  <c r="Z48" i="91"/>
  <c r="Z51" i="91"/>
  <c r="F61" i="91"/>
  <c r="F67" i="91" s="1"/>
  <c r="M62" i="91"/>
  <c r="M68" i="91" s="1"/>
  <c r="Z23" i="91"/>
  <c r="Z35" i="91"/>
  <c r="N9" i="91"/>
  <c r="N12" i="91"/>
  <c r="N40" i="91"/>
  <c r="N49" i="91"/>
  <c r="L14" i="91"/>
  <c r="G62" i="91"/>
  <c r="G68" i="91" s="1"/>
  <c r="N13" i="90"/>
  <c r="P13" i="90"/>
  <c r="AB16" i="90"/>
  <c r="AB22" i="90"/>
  <c r="AB34" i="90"/>
  <c r="AB37" i="90"/>
  <c r="AB7" i="90"/>
  <c r="N8" i="90"/>
  <c r="AB10" i="90"/>
  <c r="N11" i="90"/>
  <c r="L13" i="90"/>
  <c r="P14" i="90"/>
  <c r="H16" i="90"/>
  <c r="L18" i="90"/>
  <c r="L21" i="90"/>
  <c r="H28" i="90"/>
  <c r="H31" i="90"/>
  <c r="L33" i="90"/>
  <c r="H34" i="90"/>
  <c r="L36" i="90"/>
  <c r="H37" i="90"/>
  <c r="AB41" i="90"/>
  <c r="AB44" i="90"/>
  <c r="N45" i="90"/>
  <c r="AB47" i="90"/>
  <c r="N48" i="90"/>
  <c r="AB50" i="90"/>
  <c r="N51" i="90"/>
  <c r="J52" i="90"/>
  <c r="AB53" i="90"/>
  <c r="K62" i="90"/>
  <c r="K68" i="90" s="1"/>
  <c r="F66" i="90"/>
  <c r="AB14" i="90"/>
  <c r="AB17" i="90"/>
  <c r="AB20" i="90"/>
  <c r="AB23" i="90"/>
  <c r="AB26" i="90"/>
  <c r="AB29" i="90"/>
  <c r="AB32" i="90"/>
  <c r="AB35" i="90"/>
  <c r="J37" i="90"/>
  <c r="H38" i="90"/>
  <c r="P51" i="90"/>
  <c r="M62" i="90"/>
  <c r="M68" i="90" s="1"/>
  <c r="G66" i="90"/>
  <c r="M69" i="90"/>
  <c r="AB8" i="90"/>
  <c r="AB11" i="90"/>
  <c r="H13" i="90"/>
  <c r="H14" i="90"/>
  <c r="H23" i="90"/>
  <c r="H26" i="90"/>
  <c r="H29" i="90"/>
  <c r="L31" i="90"/>
  <c r="H32" i="90"/>
  <c r="H35" i="90"/>
  <c r="L37" i="90"/>
  <c r="AB39" i="90"/>
  <c r="AB42" i="90"/>
  <c r="AB45" i="90"/>
  <c r="AB48" i="90"/>
  <c r="AB51" i="90"/>
  <c r="F61" i="90"/>
  <c r="F67" i="90" s="1"/>
  <c r="O62" i="90"/>
  <c r="O68" i="90" s="1"/>
  <c r="O69" i="90"/>
  <c r="M70" i="90"/>
  <c r="N7" i="90"/>
  <c r="H8" i="90"/>
  <c r="H11" i="90"/>
  <c r="AB15" i="90"/>
  <c r="AB18" i="90"/>
  <c r="AB21" i="90"/>
  <c r="AB24" i="90"/>
  <c r="AB27" i="90"/>
  <c r="AB30" i="90"/>
  <c r="AB33" i="90"/>
  <c r="AB36" i="90"/>
  <c r="H45" i="90"/>
  <c r="H51" i="90"/>
  <c r="L14" i="90"/>
  <c r="G62" i="90"/>
  <c r="G68" i="90" s="1"/>
  <c r="M70" i="89"/>
  <c r="L31" i="89"/>
  <c r="J38" i="89"/>
  <c r="L43" i="89"/>
  <c r="L47" i="89"/>
  <c r="L51" i="89"/>
  <c r="M62" i="89"/>
  <c r="M68" i="89" s="1"/>
  <c r="L49" i="89"/>
  <c r="L37" i="89"/>
  <c r="L35" i="89"/>
  <c r="L21" i="89"/>
  <c r="L45" i="89"/>
  <c r="L53" i="89"/>
  <c r="J12" i="83"/>
  <c r="AC45" i="83"/>
  <c r="N48" i="83"/>
  <c r="AC11" i="83"/>
  <c r="H12" i="83"/>
  <c r="AB42" i="83"/>
  <c r="H48" i="83"/>
  <c r="L12" i="83"/>
  <c r="F64" i="83"/>
  <c r="J48" i="83"/>
  <c r="AC17" i="83"/>
  <c r="AC22" i="83"/>
  <c r="AC28" i="83"/>
  <c r="AC39" i="83"/>
  <c r="AC40" i="83"/>
  <c r="H42" i="83"/>
  <c r="AC42" i="83" s="1"/>
  <c r="AC52" i="83"/>
  <c r="AC19" i="83"/>
  <c r="AC11" i="85"/>
  <c r="AC22" i="85"/>
  <c r="AB24" i="85"/>
  <c r="H36" i="85"/>
  <c r="H42" i="85"/>
  <c r="AC15" i="85"/>
  <c r="AC19" i="85"/>
  <c r="H30" i="85"/>
  <c r="AC33" i="85"/>
  <c r="J36" i="85"/>
  <c r="H48" i="85"/>
  <c r="AC50" i="85"/>
  <c r="AC24" i="85"/>
  <c r="J30" i="85"/>
  <c r="AC39" i="85"/>
  <c r="J48" i="85"/>
  <c r="L48" i="85"/>
  <c r="N18" i="85"/>
  <c r="J18" i="85"/>
  <c r="AC17" i="85"/>
  <c r="R14" i="86"/>
  <c r="L28" i="86"/>
  <c r="L36" i="86"/>
  <c r="R7" i="87"/>
  <c r="R44" i="87"/>
  <c r="N16" i="87"/>
  <c r="Q69" i="87"/>
  <c r="R49" i="87"/>
  <c r="R14" i="87"/>
  <c r="R9" i="87"/>
  <c r="L31" i="87"/>
  <c r="AD47" i="87"/>
  <c r="R8" i="87"/>
  <c r="R36" i="87"/>
  <c r="M62" i="87"/>
  <c r="M68" i="87" s="1"/>
  <c r="R40" i="87"/>
  <c r="R12" i="87"/>
  <c r="P49" i="87"/>
  <c r="H51" i="87"/>
  <c r="N45" i="87"/>
  <c r="L11" i="87"/>
  <c r="O69" i="87"/>
  <c r="N51" i="87"/>
  <c r="N11" i="87"/>
  <c r="H27" i="87"/>
  <c r="L29" i="87"/>
  <c r="H40" i="87"/>
  <c r="M70" i="87"/>
  <c r="N50" i="87"/>
  <c r="N44" i="87"/>
  <c r="N33" i="87"/>
  <c r="N27" i="87"/>
  <c r="N10" i="87"/>
  <c r="L21" i="87"/>
  <c r="H33" i="87"/>
  <c r="G70" i="87"/>
  <c r="K70" i="87"/>
  <c r="N43" i="87"/>
  <c r="N26" i="87"/>
  <c r="N9" i="87"/>
  <c r="AD23" i="87"/>
  <c r="L33" i="87"/>
  <c r="H48" i="87"/>
  <c r="H49" i="87"/>
  <c r="H50" i="87"/>
  <c r="P51" i="87"/>
  <c r="N48" i="87"/>
  <c r="N37" i="87"/>
  <c r="N31" i="87"/>
  <c r="N8" i="87"/>
  <c r="H31" i="87"/>
  <c r="H47" i="87"/>
  <c r="AD51" i="87"/>
  <c r="N53" i="87"/>
  <c r="N47" i="87"/>
  <c r="N41" i="87"/>
  <c r="N36" i="87"/>
  <c r="H23" i="87"/>
  <c r="AD27" i="87"/>
  <c r="H29" i="87"/>
  <c r="H37" i="87"/>
  <c r="L49" i="87"/>
  <c r="N52" i="87"/>
  <c r="N40" i="87"/>
  <c r="N35" i="87"/>
  <c r="N17" i="87"/>
  <c r="N12" i="87"/>
  <c r="L9" i="87"/>
  <c r="AD25" i="87"/>
  <c r="AD35" i="87"/>
  <c r="L45" i="87"/>
  <c r="J52" i="87"/>
  <c r="L53" i="87"/>
  <c r="F63" i="87"/>
  <c r="P9" i="87"/>
  <c r="H11" i="87"/>
  <c r="AD33" i="87"/>
  <c r="H35" i="87"/>
  <c r="H41" i="87"/>
  <c r="H42" i="87"/>
  <c r="H43" i="87"/>
  <c r="H44" i="87"/>
  <c r="L47" i="87"/>
  <c r="J50" i="87"/>
  <c r="L51" i="87"/>
  <c r="I69" i="87"/>
  <c r="AD9" i="87"/>
  <c r="AD15" i="87"/>
  <c r="AD17" i="87"/>
  <c r="AD37" i="87"/>
  <c r="AD39" i="87"/>
  <c r="L41" i="87"/>
  <c r="L43" i="87"/>
  <c r="J44" i="87"/>
  <c r="I70" i="87"/>
  <c r="AD44" i="87"/>
  <c r="AD45" i="87"/>
  <c r="AD52" i="87"/>
  <c r="AD53" i="87"/>
  <c r="AD46" i="87"/>
  <c r="H9" i="87"/>
  <c r="AD11" i="87"/>
  <c r="L37" i="87"/>
  <c r="AD40" i="87"/>
  <c r="AD41" i="87"/>
  <c r="AD42" i="87"/>
  <c r="AD43" i="87"/>
  <c r="H45" i="87"/>
  <c r="H52" i="87"/>
  <c r="H53" i="87"/>
  <c r="P12" i="89"/>
  <c r="P14" i="89"/>
  <c r="P36" i="89"/>
  <c r="L38" i="89"/>
  <c r="P38" i="89"/>
  <c r="P40" i="89"/>
  <c r="P44" i="89"/>
  <c r="F61" i="89"/>
  <c r="F67" i="89" s="1"/>
  <c r="F64" i="89"/>
  <c r="H8" i="89"/>
  <c r="AB8" i="89"/>
  <c r="N9" i="89"/>
  <c r="H10" i="89"/>
  <c r="AB10" i="89"/>
  <c r="N11" i="89"/>
  <c r="H12" i="89"/>
  <c r="AB12" i="89"/>
  <c r="H14" i="89"/>
  <c r="AB14" i="89"/>
  <c r="H16" i="89"/>
  <c r="AB16" i="89"/>
  <c r="N17" i="89"/>
  <c r="H18" i="89"/>
  <c r="AB18" i="89"/>
  <c r="H20" i="89"/>
  <c r="H22" i="89"/>
  <c r="H24" i="89"/>
  <c r="H26" i="89"/>
  <c r="AB26" i="89"/>
  <c r="N27" i="89"/>
  <c r="H28" i="89"/>
  <c r="AB28" i="89"/>
  <c r="H30" i="89"/>
  <c r="N31" i="89"/>
  <c r="H32" i="89"/>
  <c r="AB32" i="89"/>
  <c r="N33" i="89"/>
  <c r="H34" i="89"/>
  <c r="AB34" i="89"/>
  <c r="N35" i="89"/>
  <c r="H36" i="89"/>
  <c r="AB36" i="89"/>
  <c r="N37" i="89"/>
  <c r="AB38" i="89"/>
  <c r="H40" i="89"/>
  <c r="AB40" i="89"/>
  <c r="N41" i="89"/>
  <c r="H42" i="89"/>
  <c r="AB42" i="89"/>
  <c r="N43" i="89"/>
  <c r="H44" i="89"/>
  <c r="AB44" i="89"/>
  <c r="N45" i="89"/>
  <c r="H46" i="89"/>
  <c r="N47" i="89"/>
  <c r="H48" i="89"/>
  <c r="AB48" i="89"/>
  <c r="H50" i="89"/>
  <c r="AB50" i="89"/>
  <c r="N51" i="89"/>
  <c r="H52" i="89"/>
  <c r="AB52" i="89"/>
  <c r="N53" i="89"/>
  <c r="P8" i="89"/>
  <c r="J8" i="89"/>
  <c r="J10" i="89"/>
  <c r="J12" i="89"/>
  <c r="H38" i="89"/>
  <c r="N38" i="89"/>
  <c r="J40" i="89"/>
  <c r="J44" i="89"/>
  <c r="J50" i="89"/>
  <c r="J52" i="89"/>
  <c r="O62" i="89"/>
  <c r="O68" i="89" s="1"/>
  <c r="L8" i="89"/>
  <c r="P9" i="89"/>
  <c r="L10" i="89"/>
  <c r="L12" i="89"/>
  <c r="J13" i="89"/>
  <c r="L14" i="89"/>
  <c r="L26" i="89"/>
  <c r="L36" i="89"/>
  <c r="L40" i="89"/>
  <c r="L44" i="89"/>
  <c r="L48" i="89"/>
  <c r="P49" i="89"/>
  <c r="L50" i="89"/>
  <c r="P51" i="89"/>
  <c r="L52" i="89"/>
  <c r="G62" i="89"/>
  <c r="G68" i="89" s="1"/>
  <c r="N8" i="89"/>
  <c r="H9" i="89"/>
  <c r="AB9" i="89"/>
  <c r="H11" i="89"/>
  <c r="AB11" i="89"/>
  <c r="N12" i="89"/>
  <c r="H15" i="89"/>
  <c r="H17" i="89"/>
  <c r="H21" i="89"/>
  <c r="H23" i="89"/>
  <c r="AB23" i="89"/>
  <c r="H25" i="89"/>
  <c r="H27" i="89"/>
  <c r="AB27" i="89"/>
  <c r="H29" i="89"/>
  <c r="H31" i="89"/>
  <c r="H33" i="89"/>
  <c r="AB33" i="89"/>
  <c r="H35" i="89"/>
  <c r="N36" i="89"/>
  <c r="H37" i="89"/>
  <c r="AB37" i="89"/>
  <c r="H39" i="89"/>
  <c r="N40" i="89"/>
  <c r="H41" i="89"/>
  <c r="AB41" i="89"/>
  <c r="H43" i="89"/>
  <c r="AB43" i="89"/>
  <c r="N44" i="89"/>
  <c r="H45" i="89"/>
  <c r="AB45" i="89"/>
  <c r="H47" i="89"/>
  <c r="AB47" i="89"/>
  <c r="H49" i="89"/>
  <c r="H51" i="89"/>
  <c r="AB51" i="89"/>
  <c r="H53" i="89"/>
  <c r="AB53" i="89"/>
  <c r="I62" i="89"/>
  <c r="I68" i="89" s="1"/>
  <c r="F63" i="89"/>
  <c r="K62" i="89"/>
  <c r="K68" i="89" s="1"/>
  <c r="F61" i="87"/>
  <c r="F67" i="87" s="1"/>
  <c r="F64" i="87"/>
  <c r="H8" i="87"/>
  <c r="AD8" i="87"/>
  <c r="H10" i="87"/>
  <c r="AD10" i="87"/>
  <c r="H12" i="87"/>
  <c r="AD12" i="87"/>
  <c r="H14" i="87"/>
  <c r="AD14" i="87"/>
  <c r="H16" i="87"/>
  <c r="H18" i="87"/>
  <c r="AD18" i="87"/>
  <c r="H20" i="87"/>
  <c r="H22" i="87"/>
  <c r="H24" i="87"/>
  <c r="H26" i="87"/>
  <c r="AD26" i="87"/>
  <c r="H28" i="87"/>
  <c r="AD28" i="87"/>
  <c r="H30" i="87"/>
  <c r="H32" i="87"/>
  <c r="AD32" i="87"/>
  <c r="H34" i="87"/>
  <c r="AD34" i="87"/>
  <c r="H36" i="87"/>
  <c r="AD36" i="87"/>
  <c r="O62" i="87"/>
  <c r="O68" i="87" s="1"/>
  <c r="J8" i="87"/>
  <c r="J10" i="87"/>
  <c r="J12" i="87"/>
  <c r="J40" i="87"/>
  <c r="L8" i="87"/>
  <c r="L12" i="87"/>
  <c r="R13" i="87"/>
  <c r="L14" i="87"/>
  <c r="L36" i="87"/>
  <c r="L40" i="87"/>
  <c r="L44" i="87"/>
  <c r="G62" i="87"/>
  <c r="G68" i="87" s="1"/>
  <c r="G66" i="87"/>
  <c r="G69" i="87"/>
  <c r="K62" i="87"/>
  <c r="K68" i="87" s="1"/>
  <c r="N8" i="86"/>
  <c r="H11" i="86"/>
  <c r="F63" i="86"/>
  <c r="H17" i="86"/>
  <c r="L21" i="86"/>
  <c r="H28" i="86"/>
  <c r="L32" i="86"/>
  <c r="H36" i="86"/>
  <c r="J45" i="86"/>
  <c r="N48" i="86"/>
  <c r="P51" i="86"/>
  <c r="J11" i="86"/>
  <c r="L29" i="86"/>
  <c r="N45" i="86"/>
  <c r="P12" i="86"/>
  <c r="P40" i="86"/>
  <c r="P36" i="86"/>
  <c r="H24" i="86"/>
  <c r="H8" i="86"/>
  <c r="H25" i="86"/>
  <c r="P8" i="86"/>
  <c r="J8" i="86"/>
  <c r="H21" i="86"/>
  <c r="H22" i="86"/>
  <c r="H32" i="86"/>
  <c r="H33" i="86"/>
  <c r="L34" i="86"/>
  <c r="H37" i="86"/>
  <c r="Q70" i="86"/>
  <c r="P9" i="86"/>
  <c r="P14" i="86"/>
  <c r="P49" i="86"/>
  <c r="O62" i="86"/>
  <c r="O68" i="86" s="1"/>
  <c r="H7" i="86"/>
  <c r="L8" i="86"/>
  <c r="H9" i="86"/>
  <c r="L11" i="86"/>
  <c r="H12" i="86"/>
  <c r="AD16" i="86"/>
  <c r="N17" i="86"/>
  <c r="N26" i="86"/>
  <c r="J27" i="86"/>
  <c r="AD31" i="86"/>
  <c r="J33" i="86"/>
  <c r="N35" i="86"/>
  <c r="AD37" i="86"/>
  <c r="R38" i="86"/>
  <c r="H40" i="86"/>
  <c r="L42" i="86"/>
  <c r="H43" i="86"/>
  <c r="R44" i="86"/>
  <c r="L45" i="86"/>
  <c r="H46" i="86"/>
  <c r="L48" i="86"/>
  <c r="H49" i="86"/>
  <c r="L51" i="86"/>
  <c r="H52" i="86"/>
  <c r="I62" i="86"/>
  <c r="I68" i="86" s="1"/>
  <c r="F64" i="86"/>
  <c r="G70" i="86"/>
  <c r="AD10" i="86"/>
  <c r="AD47" i="86"/>
  <c r="K62" i="86"/>
  <c r="K68" i="86" s="1"/>
  <c r="P7" i="86"/>
  <c r="L7" i="86"/>
  <c r="R8" i="86"/>
  <c r="L9" i="86"/>
  <c r="H10" i="86"/>
  <c r="L12" i="86"/>
  <c r="AD14" i="86"/>
  <c r="AD20" i="86"/>
  <c r="AD23" i="86"/>
  <c r="AD26" i="86"/>
  <c r="N27" i="86"/>
  <c r="AD29" i="86"/>
  <c r="N33" i="86"/>
  <c r="AD35" i="86"/>
  <c r="N36" i="86"/>
  <c r="J37" i="86"/>
  <c r="L40" i="86"/>
  <c r="H41" i="86"/>
  <c r="L43" i="86"/>
  <c r="H44" i="86"/>
  <c r="H47" i="86"/>
  <c r="L49" i="86"/>
  <c r="H50" i="86"/>
  <c r="R51" i="86"/>
  <c r="L52" i="86"/>
  <c r="H53" i="86"/>
  <c r="M62" i="86"/>
  <c r="M68" i="86" s="1"/>
  <c r="G66" i="86"/>
  <c r="M69" i="86"/>
  <c r="AD44" i="86"/>
  <c r="AD50" i="86"/>
  <c r="AD53" i="86"/>
  <c r="AD8" i="86"/>
  <c r="N9" i="86"/>
  <c r="J10" i="86"/>
  <c r="N12" i="86"/>
  <c r="H23" i="86"/>
  <c r="R36" i="86"/>
  <c r="L37" i="86"/>
  <c r="AD39" i="86"/>
  <c r="N40" i="86"/>
  <c r="J41" i="86"/>
  <c r="AD42" i="86"/>
  <c r="N43" i="86"/>
  <c r="J44" i="86"/>
  <c r="AD45" i="86"/>
  <c r="J47" i="86"/>
  <c r="AD48" i="86"/>
  <c r="J50" i="86"/>
  <c r="AD51" i="86"/>
  <c r="N52" i="86"/>
  <c r="J53" i="86"/>
  <c r="Q62" i="86"/>
  <c r="Q68" i="86" s="1"/>
  <c r="M70" i="86"/>
  <c r="N7" i="86"/>
  <c r="L10" i="86"/>
  <c r="R12" i="86"/>
  <c r="R40" i="86"/>
  <c r="L41" i="86"/>
  <c r="L44" i="86"/>
  <c r="L47" i="86"/>
  <c r="R49" i="86"/>
  <c r="L50" i="86"/>
  <c r="L53" i="86"/>
  <c r="G62" i="86"/>
  <c r="G68" i="86" s="1"/>
  <c r="L13" i="85"/>
  <c r="AC28" i="85"/>
  <c r="AC42" i="85"/>
  <c r="H7" i="85"/>
  <c r="N7" i="85"/>
  <c r="L8" i="85"/>
  <c r="AC8" i="85" s="1"/>
  <c r="J9" i="85"/>
  <c r="H10" i="85"/>
  <c r="AC10" i="85" s="1"/>
  <c r="AB12" i="85"/>
  <c r="J13" i="85"/>
  <c r="AB14" i="85"/>
  <c r="L16" i="85"/>
  <c r="AC16" i="85" s="1"/>
  <c r="H18" i="85"/>
  <c r="AC18" i="85" s="1"/>
  <c r="AB20" i="85"/>
  <c r="J23" i="85"/>
  <c r="AC23" i="85" s="1"/>
  <c r="AB26" i="85"/>
  <c r="J29" i="85"/>
  <c r="AB32" i="85"/>
  <c r="L34" i="85"/>
  <c r="AC34" i="85" s="1"/>
  <c r="J35" i="85"/>
  <c r="AC35" i="85" s="1"/>
  <c r="AB40" i="85"/>
  <c r="N41" i="85"/>
  <c r="AC41" i="85" s="1"/>
  <c r="J43" i="85"/>
  <c r="H44" i="85"/>
  <c r="AC44" i="85" s="1"/>
  <c r="AB46" i="85"/>
  <c r="J49" i="85"/>
  <c r="AB52" i="85"/>
  <c r="I62" i="85"/>
  <c r="I68" i="85" s="1"/>
  <c r="F64" i="85"/>
  <c r="G70" i="85"/>
  <c r="L9" i="85"/>
  <c r="L29" i="85"/>
  <c r="AB33" i="85"/>
  <c r="AB41" i="85"/>
  <c r="L43" i="85"/>
  <c r="AB47" i="85"/>
  <c r="L49" i="85"/>
  <c r="AB53" i="85"/>
  <c r="K62" i="85"/>
  <c r="K68" i="85" s="1"/>
  <c r="F66" i="85"/>
  <c r="K69" i="85"/>
  <c r="I70" i="85"/>
  <c r="J7" i="85"/>
  <c r="H12" i="85"/>
  <c r="H20" i="85"/>
  <c r="AC20" i="85" s="1"/>
  <c r="H26" i="85"/>
  <c r="AC26" i="85" s="1"/>
  <c r="H40" i="85"/>
  <c r="N43" i="85"/>
  <c r="AC43" i="85" s="1"/>
  <c r="H46" i="85"/>
  <c r="AC46" i="85" s="1"/>
  <c r="N49" i="85"/>
  <c r="H52" i="85"/>
  <c r="M62" i="85"/>
  <c r="M68" i="85" s="1"/>
  <c r="L7" i="85"/>
  <c r="N9" i="85"/>
  <c r="H14" i="85"/>
  <c r="AC14" i="85" s="1"/>
  <c r="H32" i="85"/>
  <c r="AC32" i="85" s="1"/>
  <c r="AB9" i="85"/>
  <c r="J12" i="85"/>
  <c r="J14" i="85"/>
  <c r="AB17" i="85"/>
  <c r="H21" i="85"/>
  <c r="AC21" i="85" s="1"/>
  <c r="AB23" i="85"/>
  <c r="L25" i="85"/>
  <c r="AC25" i="85" s="1"/>
  <c r="H27" i="85"/>
  <c r="AC27" i="85" s="1"/>
  <c r="AB29" i="85"/>
  <c r="L31" i="85"/>
  <c r="AC31" i="85" s="1"/>
  <c r="AB35" i="85"/>
  <c r="L37" i="85"/>
  <c r="AC37" i="85" s="1"/>
  <c r="J40" i="85"/>
  <c r="AB43" i="85"/>
  <c r="L45" i="85"/>
  <c r="AC45" i="85" s="1"/>
  <c r="H47" i="85"/>
  <c r="AC47" i="85" s="1"/>
  <c r="AB49" i="85"/>
  <c r="L51" i="85"/>
  <c r="AC51" i="85" s="1"/>
  <c r="J52" i="85"/>
  <c r="H53" i="85"/>
  <c r="AC53" i="85" s="1"/>
  <c r="F61" i="85"/>
  <c r="F67" i="85" s="1"/>
  <c r="G62" i="85"/>
  <c r="G68" i="85" s="1"/>
  <c r="AC32" i="83"/>
  <c r="L38" i="83"/>
  <c r="AC51" i="83"/>
  <c r="AC14" i="83"/>
  <c r="AC20" i="83"/>
  <c r="AC34" i="83"/>
  <c r="AC16" i="83"/>
  <c r="AC26" i="83"/>
  <c r="AC46" i="83"/>
  <c r="F62" i="83"/>
  <c r="F68" i="83" s="1"/>
  <c r="N13" i="83"/>
  <c r="H13" i="83"/>
  <c r="L13" i="83"/>
  <c r="AB13" i="83"/>
  <c r="L7" i="83"/>
  <c r="J7" i="83"/>
  <c r="F66" i="83"/>
  <c r="AB7" i="83"/>
  <c r="H38" i="83"/>
  <c r="F63" i="83"/>
  <c r="F69" i="83" s="1"/>
  <c r="M66" i="83"/>
  <c r="H7" i="83"/>
  <c r="AC7" i="83" s="1"/>
  <c r="L8" i="83"/>
  <c r="J9" i="83"/>
  <c r="H10" i="83"/>
  <c r="AB12" i="83"/>
  <c r="J13" i="83"/>
  <c r="AB14" i="83"/>
  <c r="H18" i="83"/>
  <c r="AB20" i="83"/>
  <c r="J23" i="83"/>
  <c r="AC23" i="83" s="1"/>
  <c r="AB26" i="83"/>
  <c r="J29" i="83"/>
  <c r="H30" i="83"/>
  <c r="AB32" i="83"/>
  <c r="J35" i="83"/>
  <c r="AC35" i="83" s="1"/>
  <c r="H36" i="83"/>
  <c r="N41" i="83"/>
  <c r="J43" i="83"/>
  <c r="H44" i="83"/>
  <c r="AB46" i="83"/>
  <c r="L48" i="83"/>
  <c r="J49" i="83"/>
  <c r="H50" i="83"/>
  <c r="AB52" i="83"/>
  <c r="I62" i="83"/>
  <c r="I68" i="83" s="1"/>
  <c r="I69" i="83"/>
  <c r="G70" i="83"/>
  <c r="N8" i="83"/>
  <c r="L9" i="83"/>
  <c r="J10" i="83"/>
  <c r="AB15" i="83"/>
  <c r="J18" i="83"/>
  <c r="AB21" i="83"/>
  <c r="J24" i="83"/>
  <c r="AC24" i="83" s="1"/>
  <c r="H25" i="83"/>
  <c r="AC25" i="83" s="1"/>
  <c r="AB27" i="83"/>
  <c r="L29" i="83"/>
  <c r="J30" i="83"/>
  <c r="H31" i="83"/>
  <c r="AC31" i="83" s="1"/>
  <c r="AB33" i="83"/>
  <c r="J36" i="83"/>
  <c r="H37" i="83"/>
  <c r="AC37" i="83" s="1"/>
  <c r="AB41" i="83"/>
  <c r="L43" i="83"/>
  <c r="J44" i="83"/>
  <c r="AB47" i="83"/>
  <c r="L49" i="83"/>
  <c r="J50" i="83"/>
  <c r="AB53" i="83"/>
  <c r="K62" i="83"/>
  <c r="K68" i="83" s="1"/>
  <c r="L50" i="83"/>
  <c r="M62" i="83"/>
  <c r="M68" i="83" s="1"/>
  <c r="G66" i="83"/>
  <c r="L10" i="83"/>
  <c r="L30" i="83"/>
  <c r="N10" i="83"/>
  <c r="H15" i="83"/>
  <c r="AC15" i="83" s="1"/>
  <c r="N18" i="83"/>
  <c r="H21" i="83"/>
  <c r="AC21" i="83" s="1"/>
  <c r="H27" i="83"/>
  <c r="AC27" i="83" s="1"/>
  <c r="H33" i="83"/>
  <c r="AC33" i="83" s="1"/>
  <c r="N38" i="83"/>
  <c r="H41" i="83"/>
  <c r="N44" i="83"/>
  <c r="H47" i="83"/>
  <c r="AC47" i="83" s="1"/>
  <c r="H53" i="83"/>
  <c r="AC53" i="83" s="1"/>
  <c r="L44" i="83"/>
  <c r="Z13" i="92" l="1"/>
  <c r="H38" i="92"/>
  <c r="N13" i="92"/>
  <c r="F62" i="92"/>
  <c r="F68" i="92" s="1"/>
  <c r="F70" i="92"/>
  <c r="R13" i="86"/>
  <c r="J13" i="86"/>
  <c r="AC48" i="83"/>
  <c r="AC43" i="83"/>
  <c r="AC29" i="83"/>
  <c r="AC12" i="85"/>
  <c r="Z7" i="92"/>
  <c r="J7" i="92"/>
  <c r="N7" i="92"/>
  <c r="H7" i="92"/>
  <c r="F66" i="92"/>
  <c r="N13" i="91"/>
  <c r="J13" i="91"/>
  <c r="F69" i="91"/>
  <c r="F62" i="91"/>
  <c r="F68" i="91" s="1"/>
  <c r="Z13" i="91"/>
  <c r="AB13" i="90"/>
  <c r="F69" i="90"/>
  <c r="F62" i="90"/>
  <c r="F68" i="90" s="1"/>
  <c r="J13" i="90"/>
  <c r="F70" i="90"/>
  <c r="L38" i="90"/>
  <c r="AB38" i="90"/>
  <c r="P38" i="90"/>
  <c r="J38" i="90"/>
  <c r="N38" i="90"/>
  <c r="F70" i="89"/>
  <c r="AC49" i="83"/>
  <c r="AC36" i="83"/>
  <c r="AC10" i="83"/>
  <c r="AC41" i="83"/>
  <c r="AC9" i="83"/>
  <c r="AC8" i="83"/>
  <c r="AC12" i="83"/>
  <c r="AC48" i="85"/>
  <c r="AC29" i="85"/>
  <c r="AC36" i="85"/>
  <c r="AC9" i="85"/>
  <c r="AC7" i="85"/>
  <c r="AC52" i="85"/>
  <c r="AC30" i="85"/>
  <c r="AC49" i="85"/>
  <c r="H38" i="87"/>
  <c r="R38" i="87"/>
  <c r="N13" i="87"/>
  <c r="H7" i="87"/>
  <c r="N7" i="87"/>
  <c r="L13" i="87"/>
  <c r="N38" i="87"/>
  <c r="H13" i="87"/>
  <c r="L7" i="87"/>
  <c r="P13" i="87"/>
  <c r="J13" i="87"/>
  <c r="N7" i="89"/>
  <c r="H7" i="89"/>
  <c r="AB7" i="89"/>
  <c r="P7" i="89"/>
  <c r="L7" i="89"/>
  <c r="F66" i="89"/>
  <c r="N13" i="89"/>
  <c r="H13" i="89"/>
  <c r="AB13" i="89"/>
  <c r="P13" i="89"/>
  <c r="L13" i="89"/>
  <c r="F69" i="89"/>
  <c r="F62" i="89"/>
  <c r="F68" i="89" s="1"/>
  <c r="J7" i="89"/>
  <c r="F66" i="87"/>
  <c r="AD7" i="87"/>
  <c r="F70" i="87"/>
  <c r="P38" i="87"/>
  <c r="J38" i="87"/>
  <c r="AD38" i="87"/>
  <c r="L38" i="87"/>
  <c r="F69" i="87"/>
  <c r="F62" i="87"/>
  <c r="F68" i="87" s="1"/>
  <c r="AD13" i="87"/>
  <c r="P7" i="87"/>
  <c r="J7" i="87"/>
  <c r="H38" i="86"/>
  <c r="P38" i="86"/>
  <c r="F69" i="86"/>
  <c r="L13" i="86"/>
  <c r="J38" i="86"/>
  <c r="P13" i="86"/>
  <c r="F62" i="86"/>
  <c r="F68" i="86" s="1"/>
  <c r="H13" i="86"/>
  <c r="N13" i="86"/>
  <c r="L38" i="86"/>
  <c r="R7" i="86"/>
  <c r="N38" i="86"/>
  <c r="AD7" i="86"/>
  <c r="F66" i="86"/>
  <c r="F70" i="86"/>
  <c r="AD38" i="86"/>
  <c r="J7" i="86"/>
  <c r="F70" i="85"/>
  <c r="AB38" i="85"/>
  <c r="L38" i="85"/>
  <c r="H38" i="85"/>
  <c r="AB13" i="85"/>
  <c r="N13" i="85"/>
  <c r="H13" i="85"/>
  <c r="AC13" i="85" s="1"/>
  <c r="F69" i="85"/>
  <c r="F62" i="85"/>
  <c r="F68" i="85" s="1"/>
  <c r="AC40" i="85"/>
  <c r="J38" i="85"/>
  <c r="N38" i="85"/>
  <c r="AC18" i="83"/>
  <c r="AB38" i="83"/>
  <c r="J38" i="83"/>
  <c r="AC38" i="83" s="1"/>
  <c r="F70" i="83"/>
  <c r="AC44" i="83"/>
  <c r="AC30" i="83"/>
  <c r="AC13" i="83"/>
  <c r="AC50" i="83"/>
  <c r="Y6" i="92" l="1"/>
  <c r="Y6" i="91"/>
  <c r="AA6" i="90"/>
  <c r="AA6" i="83"/>
  <c r="AC38" i="85"/>
  <c r="AA6" i="85" s="1"/>
  <c r="AC6" i="87" l="1"/>
  <c r="AA6" i="89"/>
  <c r="AC6" i="86"/>
  <c r="G64" i="9"/>
  <c r="G70" i="9" s="1"/>
  <c r="G63" i="9"/>
  <c r="G61" i="9"/>
  <c r="G67" i="9" s="1"/>
  <c r="F116" i="82"/>
  <c r="T114" i="82"/>
  <c r="S114" i="82"/>
  <c r="R114" i="82"/>
  <c r="Q114" i="82"/>
  <c r="O114" i="82"/>
  <c r="N114" i="82"/>
  <c r="M114" i="82"/>
  <c r="L114" i="82"/>
  <c r="J114" i="82"/>
  <c r="I114" i="82"/>
  <c r="H114" i="82"/>
  <c r="G114" i="82"/>
  <c r="F114" i="82"/>
  <c r="F120" i="82" s="1"/>
  <c r="T113" i="82"/>
  <c r="S113" i="82"/>
  <c r="R113" i="82"/>
  <c r="Q113" i="82"/>
  <c r="O113" i="82"/>
  <c r="N113" i="82"/>
  <c r="M113" i="82"/>
  <c r="L113" i="82"/>
  <c r="J113" i="82"/>
  <c r="I113" i="82"/>
  <c r="H113" i="82"/>
  <c r="G113" i="82"/>
  <c r="F113" i="82"/>
  <c r="F119" i="82" s="1"/>
  <c r="F112" i="82"/>
  <c r="F118" i="82" s="1"/>
  <c r="T111" i="82"/>
  <c r="T117" i="82" s="1"/>
  <c r="S111" i="82"/>
  <c r="S117" i="82" s="1"/>
  <c r="R111" i="82"/>
  <c r="R117" i="82" s="1"/>
  <c r="Q111" i="82"/>
  <c r="Q117" i="82" s="1"/>
  <c r="O111" i="82"/>
  <c r="O117" i="82" s="1"/>
  <c r="N111" i="82"/>
  <c r="N117" i="82" s="1"/>
  <c r="M111" i="82"/>
  <c r="M117" i="82" s="1"/>
  <c r="L111" i="82"/>
  <c r="L117" i="82" s="1"/>
  <c r="J111" i="82"/>
  <c r="J117" i="82" s="1"/>
  <c r="I111" i="82"/>
  <c r="I117" i="82" s="1"/>
  <c r="H111" i="82"/>
  <c r="H117" i="82" s="1"/>
  <c r="G111" i="82"/>
  <c r="G117" i="82" s="1"/>
  <c r="F111" i="82"/>
  <c r="F117" i="82" s="1"/>
  <c r="T100" i="82"/>
  <c r="S100" i="82"/>
  <c r="R100" i="82"/>
  <c r="Q100" i="82"/>
  <c r="O100" i="82"/>
  <c r="N100" i="82"/>
  <c r="M100" i="82"/>
  <c r="L100" i="82"/>
  <c r="J100" i="82"/>
  <c r="I100" i="82"/>
  <c r="H100" i="82"/>
  <c r="G100" i="82"/>
  <c r="AD99" i="82"/>
  <c r="T98" i="82"/>
  <c r="S98" i="82"/>
  <c r="R98" i="82"/>
  <c r="Q98" i="82"/>
  <c r="O98" i="82"/>
  <c r="N98" i="82"/>
  <c r="M98" i="82"/>
  <c r="L98" i="82"/>
  <c r="J98" i="82"/>
  <c r="I98" i="82"/>
  <c r="H98" i="82"/>
  <c r="G98" i="82"/>
  <c r="F98" i="82" s="1"/>
  <c r="AD97" i="82"/>
  <c r="T96" i="82"/>
  <c r="S96" i="82"/>
  <c r="R96" i="82"/>
  <c r="Q96" i="82"/>
  <c r="O96" i="82"/>
  <c r="N96" i="82"/>
  <c r="M96" i="82"/>
  <c r="L96" i="82"/>
  <c r="J96" i="82"/>
  <c r="I96" i="82"/>
  <c r="H96" i="82"/>
  <c r="G96" i="82"/>
  <c r="AD95" i="82"/>
  <c r="T94" i="82"/>
  <c r="S94" i="82"/>
  <c r="R94" i="82"/>
  <c r="Q94" i="82"/>
  <c r="O94" i="82"/>
  <c r="N94" i="82"/>
  <c r="M94" i="82"/>
  <c r="L94" i="82"/>
  <c r="J94" i="82"/>
  <c r="I94" i="82"/>
  <c r="H94" i="82"/>
  <c r="G94" i="82"/>
  <c r="AD93" i="82"/>
  <c r="T92" i="82"/>
  <c r="S92" i="82"/>
  <c r="R92" i="82"/>
  <c r="Q92" i="82"/>
  <c r="O92" i="82"/>
  <c r="N92" i="82"/>
  <c r="M92" i="82"/>
  <c r="L92" i="82"/>
  <c r="J92" i="82"/>
  <c r="I92" i="82"/>
  <c r="H92" i="82"/>
  <c r="G92" i="82"/>
  <c r="AD91" i="82"/>
  <c r="T90" i="82"/>
  <c r="S90" i="82"/>
  <c r="R90" i="82"/>
  <c r="Q90" i="82"/>
  <c r="O90" i="82"/>
  <c r="N90" i="82"/>
  <c r="M90" i="82"/>
  <c r="L90" i="82"/>
  <c r="J90" i="82"/>
  <c r="I90" i="82"/>
  <c r="H90" i="82"/>
  <c r="G90" i="82"/>
  <c r="AD89" i="82"/>
  <c r="T88" i="82"/>
  <c r="S88" i="82"/>
  <c r="R88" i="82"/>
  <c r="Q88" i="82"/>
  <c r="O88" i="82"/>
  <c r="N88" i="82"/>
  <c r="M88" i="82"/>
  <c r="L88" i="82"/>
  <c r="J88" i="82"/>
  <c r="I88" i="82"/>
  <c r="H88" i="82"/>
  <c r="G88" i="82"/>
  <c r="AD87" i="82"/>
  <c r="T86" i="82"/>
  <c r="S86" i="82"/>
  <c r="R86" i="82"/>
  <c r="Q86" i="82"/>
  <c r="O86" i="82"/>
  <c r="N86" i="82"/>
  <c r="M86" i="82"/>
  <c r="L86" i="82"/>
  <c r="J86" i="82"/>
  <c r="I86" i="82"/>
  <c r="H86" i="82"/>
  <c r="G86" i="82"/>
  <c r="F86" i="82" s="1"/>
  <c r="AD85" i="82"/>
  <c r="T84" i="82"/>
  <c r="S84" i="82"/>
  <c r="R84" i="82"/>
  <c r="Q84" i="82"/>
  <c r="O84" i="82"/>
  <c r="N84" i="82"/>
  <c r="M84" i="82"/>
  <c r="L84" i="82"/>
  <c r="J84" i="82"/>
  <c r="I84" i="82"/>
  <c r="H84" i="82"/>
  <c r="G84" i="82"/>
  <c r="AD83" i="82"/>
  <c r="T82" i="82"/>
  <c r="S82" i="82"/>
  <c r="R82" i="82"/>
  <c r="Q82" i="82"/>
  <c r="O82" i="82"/>
  <c r="N82" i="82"/>
  <c r="M82" i="82"/>
  <c r="L82" i="82"/>
  <c r="J82" i="82"/>
  <c r="I82" i="82"/>
  <c r="H82" i="82"/>
  <c r="G82" i="82"/>
  <c r="AD81" i="82"/>
  <c r="T80" i="82"/>
  <c r="S80" i="82"/>
  <c r="R80" i="82"/>
  <c r="Q80" i="82"/>
  <c r="O80" i="82"/>
  <c r="N80" i="82"/>
  <c r="M80" i="82"/>
  <c r="L80" i="82"/>
  <c r="J80" i="82"/>
  <c r="I80" i="82"/>
  <c r="H80" i="82"/>
  <c r="G80" i="82"/>
  <c r="AD79" i="82"/>
  <c r="T78" i="82"/>
  <c r="S78" i="82"/>
  <c r="R78" i="82"/>
  <c r="Q78" i="82"/>
  <c r="O78" i="82"/>
  <c r="N78" i="82"/>
  <c r="M78" i="82"/>
  <c r="L78" i="82"/>
  <c r="J78" i="82"/>
  <c r="I78" i="82"/>
  <c r="H78" i="82"/>
  <c r="G78" i="82"/>
  <c r="AD77" i="82"/>
  <c r="T76" i="82"/>
  <c r="S76" i="82"/>
  <c r="R76" i="82"/>
  <c r="Q76" i="82"/>
  <c r="O76" i="82"/>
  <c r="N76" i="82"/>
  <c r="M76" i="82"/>
  <c r="L76" i="82"/>
  <c r="J76" i="82"/>
  <c r="I76" i="82"/>
  <c r="H76" i="82"/>
  <c r="G76" i="82"/>
  <c r="AD75" i="82"/>
  <c r="T74" i="82"/>
  <c r="S74" i="82"/>
  <c r="R74" i="82"/>
  <c r="Q74" i="82"/>
  <c r="O74" i="82"/>
  <c r="N74" i="82"/>
  <c r="M74" i="82"/>
  <c r="L74" i="82"/>
  <c r="J74" i="82"/>
  <c r="I74" i="82"/>
  <c r="H74" i="82"/>
  <c r="G74" i="82"/>
  <c r="F74" i="82" s="1"/>
  <c r="AD73" i="82"/>
  <c r="T72" i="82"/>
  <c r="S72" i="82"/>
  <c r="R72" i="82"/>
  <c r="Q72" i="82"/>
  <c r="O72" i="82"/>
  <c r="N72" i="82"/>
  <c r="M72" i="82"/>
  <c r="L72" i="82"/>
  <c r="J72" i="82"/>
  <c r="I72" i="82"/>
  <c r="H72" i="82"/>
  <c r="G72" i="82"/>
  <c r="AD71" i="82"/>
  <c r="AD69" i="82"/>
  <c r="T69" i="82"/>
  <c r="S69" i="82"/>
  <c r="S120" i="82" s="1"/>
  <c r="R69" i="82"/>
  <c r="Q69" i="82"/>
  <c r="Q70" i="82" s="1"/>
  <c r="O69" i="82"/>
  <c r="O70" i="82" s="1"/>
  <c r="N69" i="82"/>
  <c r="N120" i="82" s="1"/>
  <c r="M69" i="82"/>
  <c r="M120" i="82" s="1"/>
  <c r="L69" i="82"/>
  <c r="L120" i="82" s="1"/>
  <c r="J69" i="82"/>
  <c r="J120" i="82" s="1"/>
  <c r="I69" i="82"/>
  <c r="I70" i="82" s="1"/>
  <c r="H69" i="82"/>
  <c r="H70" i="82" s="1"/>
  <c r="G69" i="82"/>
  <c r="T68" i="82"/>
  <c r="S68" i="82"/>
  <c r="R68" i="82"/>
  <c r="Q68" i="82"/>
  <c r="O68" i="82"/>
  <c r="N68" i="82"/>
  <c r="M68" i="82"/>
  <c r="L68" i="82"/>
  <c r="J68" i="82"/>
  <c r="I68" i="82"/>
  <c r="H68" i="82"/>
  <c r="G68" i="82"/>
  <c r="AD67" i="82"/>
  <c r="T66" i="82"/>
  <c r="S66" i="82"/>
  <c r="R66" i="82"/>
  <c r="Q66" i="82"/>
  <c r="O66" i="82"/>
  <c r="N66" i="82"/>
  <c r="M66" i="82"/>
  <c r="L66" i="82"/>
  <c r="J66" i="82"/>
  <c r="I66" i="82"/>
  <c r="H66" i="82"/>
  <c r="G66" i="82"/>
  <c r="AD65" i="82"/>
  <c r="T64" i="82"/>
  <c r="S64" i="82"/>
  <c r="R64" i="82"/>
  <c r="Q64" i="82"/>
  <c r="O64" i="82"/>
  <c r="N64" i="82"/>
  <c r="M64" i="82"/>
  <c r="L64" i="82"/>
  <c r="J64" i="82"/>
  <c r="I64" i="82"/>
  <c r="H64" i="82"/>
  <c r="G64" i="82"/>
  <c r="AD63" i="82"/>
  <c r="T62" i="82"/>
  <c r="S62" i="82"/>
  <c r="R62" i="82"/>
  <c r="Q62" i="82"/>
  <c r="O62" i="82"/>
  <c r="N62" i="82"/>
  <c r="M62" i="82"/>
  <c r="L62" i="82"/>
  <c r="J62" i="82"/>
  <c r="I62" i="82"/>
  <c r="H62" i="82"/>
  <c r="G62" i="82"/>
  <c r="F62" i="82" s="1"/>
  <c r="AD61" i="82"/>
  <c r="T60" i="82"/>
  <c r="S60" i="82"/>
  <c r="R60" i="82"/>
  <c r="Q60" i="82"/>
  <c r="O60" i="82"/>
  <c r="N60" i="82"/>
  <c r="M60" i="82"/>
  <c r="L60" i="82"/>
  <c r="J60" i="82"/>
  <c r="I60" i="82"/>
  <c r="H60" i="82"/>
  <c r="G60" i="82"/>
  <c r="AD59" i="82"/>
  <c r="T58" i="82"/>
  <c r="S58" i="82"/>
  <c r="R58" i="82"/>
  <c r="Q58" i="82"/>
  <c r="O58" i="82"/>
  <c r="N58" i="82"/>
  <c r="M58" i="82"/>
  <c r="L58" i="82"/>
  <c r="J58" i="82"/>
  <c r="I58" i="82"/>
  <c r="H58" i="82"/>
  <c r="G58" i="82"/>
  <c r="AD57" i="82"/>
  <c r="T56" i="82"/>
  <c r="S56" i="82"/>
  <c r="R56" i="82"/>
  <c r="Q56" i="82"/>
  <c r="O56" i="82"/>
  <c r="N56" i="82"/>
  <c r="M56" i="82"/>
  <c r="L56" i="82"/>
  <c r="J56" i="82"/>
  <c r="I56" i="82"/>
  <c r="H56" i="82"/>
  <c r="G56" i="82"/>
  <c r="AD55" i="82"/>
  <c r="T54" i="82"/>
  <c r="S54" i="82"/>
  <c r="R54" i="82"/>
  <c r="Q54" i="82"/>
  <c r="O54" i="82"/>
  <c r="N54" i="82"/>
  <c r="M54" i="82"/>
  <c r="L54" i="82"/>
  <c r="J54" i="82"/>
  <c r="I54" i="82"/>
  <c r="H54" i="82"/>
  <c r="G54" i="82"/>
  <c r="AD53" i="82"/>
  <c r="T52" i="82"/>
  <c r="S52" i="82"/>
  <c r="R52" i="82"/>
  <c r="Q52" i="82"/>
  <c r="O52" i="82"/>
  <c r="N52" i="82"/>
  <c r="M52" i="82"/>
  <c r="L52" i="82"/>
  <c r="J52" i="82"/>
  <c r="I52" i="82"/>
  <c r="H52" i="82"/>
  <c r="G52" i="82"/>
  <c r="AD51" i="82"/>
  <c r="T50" i="82"/>
  <c r="S50" i="82"/>
  <c r="R50" i="82"/>
  <c r="Q50" i="82"/>
  <c r="O50" i="82"/>
  <c r="N50" i="82"/>
  <c r="M50" i="82"/>
  <c r="L50" i="82"/>
  <c r="J50" i="82"/>
  <c r="I50" i="82"/>
  <c r="H50" i="82"/>
  <c r="G50" i="82"/>
  <c r="F50" i="82" s="1"/>
  <c r="AD49" i="82"/>
  <c r="T48" i="82"/>
  <c r="S48" i="82"/>
  <c r="R48" i="82"/>
  <c r="Q48" i="82"/>
  <c r="O48" i="82"/>
  <c r="N48" i="82"/>
  <c r="M48" i="82"/>
  <c r="L48" i="82"/>
  <c r="J48" i="82"/>
  <c r="I48" i="82"/>
  <c r="H48" i="82"/>
  <c r="G48" i="82"/>
  <c r="AD47" i="82"/>
  <c r="T46" i="82"/>
  <c r="S46" i="82"/>
  <c r="R46" i="82"/>
  <c r="Q46" i="82"/>
  <c r="O46" i="82"/>
  <c r="N46" i="82"/>
  <c r="M46" i="82"/>
  <c r="L46" i="82"/>
  <c r="J46" i="82"/>
  <c r="I46" i="82"/>
  <c r="H46" i="82"/>
  <c r="G46" i="82"/>
  <c r="AD45" i="82"/>
  <c r="T44" i="82"/>
  <c r="S44" i="82"/>
  <c r="R44" i="82"/>
  <c r="Q44" i="82"/>
  <c r="O44" i="82"/>
  <c r="N44" i="82"/>
  <c r="M44" i="82"/>
  <c r="L44" i="82"/>
  <c r="J44" i="82"/>
  <c r="I44" i="82"/>
  <c r="H44" i="82"/>
  <c r="G44" i="82"/>
  <c r="AD43" i="82"/>
  <c r="T42" i="82"/>
  <c r="S42" i="82"/>
  <c r="R42" i="82"/>
  <c r="Q42" i="82"/>
  <c r="O42" i="82"/>
  <c r="N42" i="82"/>
  <c r="M42" i="82"/>
  <c r="L42" i="82"/>
  <c r="J42" i="82"/>
  <c r="I42" i="82"/>
  <c r="H42" i="82"/>
  <c r="G42" i="82"/>
  <c r="AD41" i="82"/>
  <c r="T40" i="82"/>
  <c r="S40" i="82"/>
  <c r="R40" i="82"/>
  <c r="Q40" i="82"/>
  <c r="O40" i="82"/>
  <c r="N40" i="82"/>
  <c r="M40" i="82"/>
  <c r="L40" i="82"/>
  <c r="J40" i="82"/>
  <c r="I40" i="82"/>
  <c r="H40" i="82"/>
  <c r="G40" i="82"/>
  <c r="AD39" i="82"/>
  <c r="T38" i="82"/>
  <c r="S38" i="82"/>
  <c r="R38" i="82"/>
  <c r="Q38" i="82"/>
  <c r="O38" i="82"/>
  <c r="N38" i="82"/>
  <c r="M38" i="82"/>
  <c r="L38" i="82"/>
  <c r="J38" i="82"/>
  <c r="I38" i="82"/>
  <c r="H38" i="82"/>
  <c r="G38" i="82"/>
  <c r="AD37" i="82"/>
  <c r="T36" i="82"/>
  <c r="S36" i="82"/>
  <c r="R36" i="82"/>
  <c r="Q36" i="82"/>
  <c r="O36" i="82"/>
  <c r="N36" i="82"/>
  <c r="M36" i="82"/>
  <c r="L36" i="82"/>
  <c r="J36" i="82"/>
  <c r="I36" i="82"/>
  <c r="H36" i="82"/>
  <c r="G36" i="82"/>
  <c r="AD35" i="82"/>
  <c r="T34" i="82"/>
  <c r="S34" i="82"/>
  <c r="R34" i="82"/>
  <c r="Q34" i="82"/>
  <c r="O34" i="82"/>
  <c r="N34" i="82"/>
  <c r="M34" i="82"/>
  <c r="L34" i="82"/>
  <c r="J34" i="82"/>
  <c r="I34" i="82"/>
  <c r="H34" i="82"/>
  <c r="G34" i="82"/>
  <c r="AD33" i="82"/>
  <c r="T32" i="82"/>
  <c r="S32" i="82"/>
  <c r="R32" i="82"/>
  <c r="Q32" i="82"/>
  <c r="O32" i="82"/>
  <c r="N32" i="82"/>
  <c r="M32" i="82"/>
  <c r="L32" i="82"/>
  <c r="J32" i="82"/>
  <c r="I32" i="82"/>
  <c r="H32" i="82"/>
  <c r="G32" i="82"/>
  <c r="AD31" i="82"/>
  <c r="T30" i="82"/>
  <c r="S30" i="82"/>
  <c r="R30" i="82"/>
  <c r="Q30" i="82"/>
  <c r="O30" i="82"/>
  <c r="N30" i="82"/>
  <c r="M30" i="82"/>
  <c r="L30" i="82"/>
  <c r="J30" i="82"/>
  <c r="I30" i="82"/>
  <c r="H30" i="82"/>
  <c r="G30" i="82"/>
  <c r="AD29" i="82"/>
  <c r="T28" i="82"/>
  <c r="S28" i="82"/>
  <c r="R28" i="82"/>
  <c r="Q28" i="82"/>
  <c r="O28" i="82"/>
  <c r="M28" i="82"/>
  <c r="L28" i="82"/>
  <c r="J28" i="82"/>
  <c r="I28" i="82"/>
  <c r="H28" i="82"/>
  <c r="G28" i="82"/>
  <c r="AD27" i="82"/>
  <c r="T26" i="82"/>
  <c r="S26" i="82"/>
  <c r="R26" i="82"/>
  <c r="Q26" i="82"/>
  <c r="O26" i="82"/>
  <c r="N26" i="82"/>
  <c r="M26" i="82"/>
  <c r="L26" i="82"/>
  <c r="J26" i="82"/>
  <c r="I26" i="82"/>
  <c r="H26" i="82"/>
  <c r="G26" i="82"/>
  <c r="AD25" i="82"/>
  <c r="T24" i="82"/>
  <c r="S24" i="82"/>
  <c r="R24" i="82"/>
  <c r="Q24" i="82"/>
  <c r="O24" i="82"/>
  <c r="N24" i="82"/>
  <c r="M24" i="82"/>
  <c r="L24" i="82"/>
  <c r="J24" i="82"/>
  <c r="I24" i="82"/>
  <c r="H24" i="82"/>
  <c r="G24" i="82"/>
  <c r="F24" i="82" s="1"/>
  <c r="AD23" i="82"/>
  <c r="T22" i="82"/>
  <c r="S22" i="82"/>
  <c r="R22" i="82"/>
  <c r="Q22" i="82"/>
  <c r="O22" i="82"/>
  <c r="N22" i="82"/>
  <c r="M22" i="82"/>
  <c r="L22" i="82"/>
  <c r="J22" i="82"/>
  <c r="I22" i="82"/>
  <c r="H22" i="82"/>
  <c r="G22" i="82"/>
  <c r="AD21" i="82"/>
  <c r="Q20" i="82"/>
  <c r="AD19" i="82"/>
  <c r="T19" i="82"/>
  <c r="T119" i="82" s="1"/>
  <c r="S19" i="82"/>
  <c r="S20" i="82" s="1"/>
  <c r="R19" i="82"/>
  <c r="R20" i="82" s="1"/>
  <c r="Q19" i="82"/>
  <c r="O19" i="82"/>
  <c r="O20" i="82" s="1"/>
  <c r="N19" i="82"/>
  <c r="M19" i="82"/>
  <c r="M119" i="82" s="1"/>
  <c r="L19" i="82"/>
  <c r="L20" i="82" s="1"/>
  <c r="J19" i="82"/>
  <c r="J20" i="82" s="1"/>
  <c r="I19" i="82"/>
  <c r="I20" i="82" s="1"/>
  <c r="H19" i="82"/>
  <c r="H20" i="82" s="1"/>
  <c r="G19" i="82"/>
  <c r="G119" i="82" s="1"/>
  <c r="T18" i="82"/>
  <c r="S18" i="82"/>
  <c r="R18" i="82"/>
  <c r="Q18" i="82"/>
  <c r="O18" i="82"/>
  <c r="N18" i="82"/>
  <c r="M18" i="82"/>
  <c r="L18" i="82"/>
  <c r="J18" i="82"/>
  <c r="I18" i="82"/>
  <c r="H18" i="82"/>
  <c r="G18" i="82"/>
  <c r="AD17" i="82"/>
  <c r="T16" i="82"/>
  <c r="S16" i="82"/>
  <c r="R16" i="82"/>
  <c r="Q16" i="82"/>
  <c r="O16" i="82"/>
  <c r="N16" i="82"/>
  <c r="M16" i="82"/>
  <c r="L16" i="82"/>
  <c r="J16" i="82"/>
  <c r="I16" i="82"/>
  <c r="H16" i="82"/>
  <c r="G16" i="82"/>
  <c r="AD15" i="82"/>
  <c r="T14" i="82"/>
  <c r="S14" i="82"/>
  <c r="R14" i="82"/>
  <c r="Q14" i="82"/>
  <c r="O14" i="82"/>
  <c r="N14" i="82"/>
  <c r="M14" i="82"/>
  <c r="L14" i="82"/>
  <c r="J14" i="82"/>
  <c r="I14" i="82"/>
  <c r="H14" i="82"/>
  <c r="G14" i="82"/>
  <c r="AD13" i="82"/>
  <c r="T12" i="82"/>
  <c r="S12" i="82"/>
  <c r="R12" i="82"/>
  <c r="Q12" i="82"/>
  <c r="O12" i="82"/>
  <c r="N12" i="82"/>
  <c r="M12" i="82"/>
  <c r="L12" i="82"/>
  <c r="J12" i="82"/>
  <c r="I12" i="82"/>
  <c r="H12" i="82"/>
  <c r="G12" i="82"/>
  <c r="AD11" i="82"/>
  <c r="T10" i="82"/>
  <c r="S10" i="82"/>
  <c r="R10" i="82"/>
  <c r="Q10" i="82"/>
  <c r="O10" i="82"/>
  <c r="N10" i="82"/>
  <c r="M10" i="82"/>
  <c r="L10" i="82"/>
  <c r="J10" i="82"/>
  <c r="I10" i="82"/>
  <c r="H10" i="82"/>
  <c r="G10" i="82"/>
  <c r="AD9" i="82"/>
  <c r="T8" i="82"/>
  <c r="Q8" i="82"/>
  <c r="I8" i="82"/>
  <c r="AD7" i="82"/>
  <c r="T7" i="82"/>
  <c r="T116" i="82" s="1"/>
  <c r="S7" i="82"/>
  <c r="S8" i="82" s="1"/>
  <c r="R7" i="82"/>
  <c r="R116" i="82" s="1"/>
  <c r="Q7" i="82"/>
  <c r="Q116" i="82" s="1"/>
  <c r="O7" i="82"/>
  <c r="O116" i="82" s="1"/>
  <c r="N7" i="82"/>
  <c r="N116" i="82" s="1"/>
  <c r="M7" i="82"/>
  <c r="M116" i="82" s="1"/>
  <c r="L7" i="82"/>
  <c r="L8" i="82" s="1"/>
  <c r="J7" i="82"/>
  <c r="J116" i="82" s="1"/>
  <c r="I7" i="82"/>
  <c r="I116" i="82" s="1"/>
  <c r="H7" i="82"/>
  <c r="H116" i="82" s="1"/>
  <c r="G7" i="82"/>
  <c r="G116" i="82" s="1"/>
  <c r="T120" i="82" l="1"/>
  <c r="R120" i="82"/>
  <c r="N119" i="82"/>
  <c r="G120" i="82"/>
  <c r="F38" i="82"/>
  <c r="F16" i="82"/>
  <c r="F26" i="82"/>
  <c r="F40" i="82"/>
  <c r="F52" i="82"/>
  <c r="F64" i="82"/>
  <c r="F76" i="82"/>
  <c r="F88" i="82"/>
  <c r="F100" i="82"/>
  <c r="F18" i="82"/>
  <c r="F28" i="82"/>
  <c r="F30" i="82"/>
  <c r="F42" i="82"/>
  <c r="F54" i="82"/>
  <c r="F66" i="82"/>
  <c r="F78" i="82"/>
  <c r="F90" i="82"/>
  <c r="F32" i="82"/>
  <c r="F44" i="82"/>
  <c r="F56" i="82"/>
  <c r="F68" i="82"/>
  <c r="F80" i="82"/>
  <c r="F92" i="82"/>
  <c r="F14" i="82"/>
  <c r="F34" i="82"/>
  <c r="F46" i="82"/>
  <c r="F58" i="82"/>
  <c r="F82" i="82"/>
  <c r="F94" i="82"/>
  <c r="F10" i="82"/>
  <c r="F12" i="82"/>
  <c r="F22" i="82"/>
  <c r="F36" i="82"/>
  <c r="F48" i="82"/>
  <c r="F60" i="82"/>
  <c r="F72" i="82"/>
  <c r="F84" i="82"/>
  <c r="F96" i="82"/>
  <c r="G70" i="82"/>
  <c r="I119" i="82"/>
  <c r="Q119" i="82"/>
  <c r="M20" i="82"/>
  <c r="J70" i="82"/>
  <c r="N70" i="82"/>
  <c r="M8" i="82"/>
  <c r="T20" i="82"/>
  <c r="R70" i="82"/>
  <c r="H112" i="82"/>
  <c r="H118" i="82" s="1"/>
  <c r="O112" i="82"/>
  <c r="O118" i="82" s="1"/>
  <c r="L116" i="82"/>
  <c r="S116" i="82"/>
  <c r="H119" i="82"/>
  <c r="O119" i="82"/>
  <c r="G8" i="82"/>
  <c r="N8" i="82"/>
  <c r="G20" i="82"/>
  <c r="N20" i="82"/>
  <c r="L70" i="82"/>
  <c r="S70" i="82"/>
  <c r="I112" i="82"/>
  <c r="I118" i="82" s="1"/>
  <c r="Q112" i="82"/>
  <c r="Q118" i="82" s="1"/>
  <c r="H120" i="82"/>
  <c r="O120" i="82"/>
  <c r="H8" i="82"/>
  <c r="O8" i="82"/>
  <c r="M70" i="82"/>
  <c r="T70" i="82"/>
  <c r="J112" i="82"/>
  <c r="J118" i="82" s="1"/>
  <c r="R112" i="82"/>
  <c r="R118" i="82" s="1"/>
  <c r="J119" i="82"/>
  <c r="R119" i="82"/>
  <c r="I120" i="82"/>
  <c r="Q120" i="82"/>
  <c r="L112" i="82"/>
  <c r="L118" i="82" s="1"/>
  <c r="S112" i="82"/>
  <c r="S118" i="82" s="1"/>
  <c r="L119" i="82"/>
  <c r="S119" i="82"/>
  <c r="J8" i="82"/>
  <c r="R8" i="82"/>
  <c r="M112" i="82"/>
  <c r="M118" i="82" s="1"/>
  <c r="T112" i="82"/>
  <c r="T118" i="82" s="1"/>
  <c r="G112" i="82"/>
  <c r="G118" i="82" s="1"/>
  <c r="N112" i="82"/>
  <c r="N118" i="82" s="1"/>
  <c r="F69" i="59"/>
  <c r="G70" i="59" s="1"/>
  <c r="G20" i="59"/>
  <c r="F99" i="59"/>
  <c r="F97" i="59"/>
  <c r="F95" i="59"/>
  <c r="F93" i="59"/>
  <c r="F91" i="59"/>
  <c r="F89" i="59"/>
  <c r="F87" i="59"/>
  <c r="F85" i="59"/>
  <c r="F83" i="59"/>
  <c r="F81" i="59"/>
  <c r="F79" i="59"/>
  <c r="F77" i="59"/>
  <c r="F75" i="59"/>
  <c r="F73" i="59"/>
  <c r="F71" i="59"/>
  <c r="F67" i="59"/>
  <c r="F65" i="59"/>
  <c r="F63" i="59"/>
  <c r="F61" i="59"/>
  <c r="F59" i="59"/>
  <c r="F57" i="59"/>
  <c r="F55" i="59"/>
  <c r="F53" i="59"/>
  <c r="F51" i="59"/>
  <c r="F49" i="59"/>
  <c r="F47" i="59"/>
  <c r="F45" i="59"/>
  <c r="F43" i="59"/>
  <c r="F41" i="59"/>
  <c r="F39" i="59"/>
  <c r="F37" i="59"/>
  <c r="F38" i="59" s="1"/>
  <c r="F35" i="59"/>
  <c r="F33" i="59"/>
  <c r="F31" i="59"/>
  <c r="F29" i="59"/>
  <c r="F27" i="59"/>
  <c r="F25" i="59"/>
  <c r="F23" i="59"/>
  <c r="F21" i="59"/>
  <c r="G22" i="59" s="1"/>
  <c r="F17" i="59"/>
  <c r="F15" i="59"/>
  <c r="F13" i="59"/>
  <c r="F11" i="59"/>
  <c r="F9" i="59"/>
  <c r="M7" i="59"/>
  <c r="F7" i="59" s="1"/>
  <c r="F50" i="59" l="1"/>
  <c r="F62" i="59"/>
  <c r="F76" i="59"/>
  <c r="F88" i="59"/>
  <c r="F100" i="59"/>
  <c r="F52" i="59"/>
  <c r="F64" i="59"/>
  <c r="F78" i="59"/>
  <c r="F90" i="59"/>
  <c r="F20" i="59"/>
  <c r="F26" i="59"/>
  <c r="F16" i="59"/>
  <c r="F42" i="59"/>
  <c r="F54" i="59"/>
  <c r="F66" i="59"/>
  <c r="F80" i="59"/>
  <c r="F92" i="59"/>
  <c r="F70" i="59"/>
  <c r="F12" i="59"/>
  <c r="F28" i="59"/>
  <c r="F30" i="59"/>
  <c r="F18" i="59"/>
  <c r="F32" i="59"/>
  <c r="F44" i="59"/>
  <c r="F56" i="59"/>
  <c r="F68" i="59"/>
  <c r="F82" i="59"/>
  <c r="F94" i="59"/>
  <c r="F14" i="59"/>
  <c r="F22" i="59"/>
  <c r="F34" i="59"/>
  <c r="F46" i="59"/>
  <c r="F58" i="59"/>
  <c r="F72" i="59"/>
  <c r="F84" i="59"/>
  <c r="F96" i="59"/>
  <c r="F40" i="59"/>
  <c r="F10" i="59"/>
  <c r="F24" i="59"/>
  <c r="F36" i="59"/>
  <c r="F48" i="59"/>
  <c r="F60" i="59"/>
  <c r="F74" i="59"/>
  <c r="F86" i="59"/>
  <c r="F98" i="59"/>
  <c r="F70" i="82"/>
  <c r="F20" i="82"/>
  <c r="AC6" i="82"/>
  <c r="G8" i="59" l="1"/>
  <c r="F8" i="59"/>
  <c r="R69" i="57"/>
  <c r="Q69" i="57"/>
  <c r="P69" i="57"/>
  <c r="O69" i="57"/>
  <c r="N69" i="57"/>
  <c r="M69" i="57"/>
  <c r="L69" i="57"/>
  <c r="K69" i="57"/>
  <c r="J69" i="57"/>
  <c r="I69" i="57"/>
  <c r="H69" i="57"/>
  <c r="G69" i="57"/>
  <c r="R114" i="57"/>
  <c r="R120" i="57" s="1"/>
  <c r="R113" i="57"/>
  <c r="R111" i="57"/>
  <c r="R117" i="57" s="1"/>
  <c r="O8" i="55" l="1"/>
  <c r="H7" i="60" l="1"/>
  <c r="H116" i="60" s="1"/>
  <c r="F9" i="60"/>
  <c r="Q7" i="60"/>
  <c r="G7" i="60"/>
  <c r="F116" i="57"/>
  <c r="Q114" i="57"/>
  <c r="Q120" i="57" s="1"/>
  <c r="P114" i="57"/>
  <c r="P120" i="57" s="1"/>
  <c r="O114" i="57"/>
  <c r="O120" i="57" s="1"/>
  <c r="N114" i="57"/>
  <c r="N120" i="57" s="1"/>
  <c r="M114" i="57"/>
  <c r="M120" i="57" s="1"/>
  <c r="L114" i="57"/>
  <c r="L120" i="57" s="1"/>
  <c r="K114" i="57"/>
  <c r="K120" i="57" s="1"/>
  <c r="J114" i="57"/>
  <c r="J120" i="57" s="1"/>
  <c r="I114" i="57"/>
  <c r="I120" i="57" s="1"/>
  <c r="H114" i="57"/>
  <c r="H120" i="57" s="1"/>
  <c r="G114" i="57"/>
  <c r="G120" i="57" s="1"/>
  <c r="F114" i="57"/>
  <c r="F120" i="57" s="1"/>
  <c r="Q113" i="57"/>
  <c r="P113" i="57"/>
  <c r="O113" i="57"/>
  <c r="N113" i="57"/>
  <c r="M113" i="57"/>
  <c r="L113" i="57"/>
  <c r="K113" i="57"/>
  <c r="J113" i="57"/>
  <c r="I113" i="57"/>
  <c r="H113" i="57"/>
  <c r="G113" i="57"/>
  <c r="F113" i="57"/>
  <c r="F119" i="57" s="1"/>
  <c r="F112" i="57"/>
  <c r="F118" i="57" s="1"/>
  <c r="Q111" i="57"/>
  <c r="Q117" i="57" s="1"/>
  <c r="P111" i="57"/>
  <c r="P117" i="57" s="1"/>
  <c r="O111" i="57"/>
  <c r="O117" i="57" s="1"/>
  <c r="N111" i="57"/>
  <c r="N117" i="57" s="1"/>
  <c r="M111" i="57"/>
  <c r="M117" i="57" s="1"/>
  <c r="L111" i="57"/>
  <c r="L117" i="57" s="1"/>
  <c r="K111" i="57"/>
  <c r="K117" i="57" s="1"/>
  <c r="J111" i="57"/>
  <c r="J117" i="57" s="1"/>
  <c r="I111" i="57"/>
  <c r="I117" i="57" s="1"/>
  <c r="H111" i="57"/>
  <c r="H117" i="57" s="1"/>
  <c r="G111" i="57"/>
  <c r="G117" i="57" s="1"/>
  <c r="F111" i="57"/>
  <c r="F117" i="57" s="1"/>
  <c r="R120" i="75"/>
  <c r="Q120" i="75"/>
  <c r="R119" i="75"/>
  <c r="Q119" i="75"/>
  <c r="R118" i="75"/>
  <c r="Q118" i="75"/>
  <c r="R117" i="75"/>
  <c r="Q117" i="75"/>
  <c r="R116" i="75"/>
  <c r="Q116" i="75"/>
  <c r="F116" i="75"/>
  <c r="R114" i="75"/>
  <c r="Q114" i="75"/>
  <c r="P114" i="75"/>
  <c r="O114" i="75"/>
  <c r="N114" i="75"/>
  <c r="M114" i="75"/>
  <c r="L114" i="75"/>
  <c r="K114" i="75"/>
  <c r="J114" i="75"/>
  <c r="I114" i="75"/>
  <c r="H114" i="75"/>
  <c r="G114" i="75"/>
  <c r="F114" i="75"/>
  <c r="F120" i="75" s="1"/>
  <c r="R113" i="75"/>
  <c r="Q113" i="75"/>
  <c r="P113" i="75"/>
  <c r="O113" i="75"/>
  <c r="N113" i="75"/>
  <c r="M113" i="75"/>
  <c r="L113" i="75"/>
  <c r="K113" i="75"/>
  <c r="J113" i="75"/>
  <c r="I113" i="75"/>
  <c r="H113" i="75"/>
  <c r="G113" i="75"/>
  <c r="F113" i="75"/>
  <c r="F119" i="75" s="1"/>
  <c r="R112" i="75"/>
  <c r="Q112" i="75"/>
  <c r="F112" i="75"/>
  <c r="F118" i="75" s="1"/>
  <c r="R111" i="75"/>
  <c r="Q111" i="75"/>
  <c r="P111" i="75"/>
  <c r="P117" i="75" s="1"/>
  <c r="O111" i="75"/>
  <c r="O117" i="75" s="1"/>
  <c r="N111" i="75"/>
  <c r="N117" i="75" s="1"/>
  <c r="M111" i="75"/>
  <c r="M117" i="75" s="1"/>
  <c r="L111" i="75"/>
  <c r="L117" i="75" s="1"/>
  <c r="K111" i="75"/>
  <c r="K117" i="75" s="1"/>
  <c r="J111" i="75"/>
  <c r="J117" i="75" s="1"/>
  <c r="I111" i="75"/>
  <c r="I117" i="75" s="1"/>
  <c r="H111" i="75"/>
  <c r="H117" i="75" s="1"/>
  <c r="G111" i="75"/>
  <c r="G117" i="75" s="1"/>
  <c r="F111" i="75"/>
  <c r="F117" i="75" s="1"/>
  <c r="R120" i="76"/>
  <c r="Q120" i="76"/>
  <c r="P120" i="76"/>
  <c r="O120" i="76"/>
  <c r="N120" i="76"/>
  <c r="M120" i="76"/>
  <c r="R119" i="76"/>
  <c r="Q119" i="76"/>
  <c r="P119" i="76"/>
  <c r="O119" i="76"/>
  <c r="N119" i="76"/>
  <c r="M119" i="76"/>
  <c r="R118" i="76"/>
  <c r="Q118" i="76"/>
  <c r="P118" i="76"/>
  <c r="O118" i="76"/>
  <c r="N118" i="76"/>
  <c r="M118" i="76"/>
  <c r="R117" i="76"/>
  <c r="Q117" i="76"/>
  <c r="P117" i="76"/>
  <c r="O117" i="76"/>
  <c r="N117" i="76"/>
  <c r="M117" i="76"/>
  <c r="R116" i="76"/>
  <c r="Q116" i="76"/>
  <c r="P116" i="76"/>
  <c r="O116" i="76"/>
  <c r="N116" i="76"/>
  <c r="M116" i="76"/>
  <c r="F116" i="76"/>
  <c r="R114" i="76"/>
  <c r="Q114" i="76"/>
  <c r="P114" i="76"/>
  <c r="O114" i="76"/>
  <c r="N114" i="76"/>
  <c r="M114" i="76"/>
  <c r="L114" i="76"/>
  <c r="K114" i="76"/>
  <c r="J114" i="76"/>
  <c r="I114" i="76"/>
  <c r="H114" i="76"/>
  <c r="G114" i="76"/>
  <c r="F114" i="76"/>
  <c r="F120" i="76" s="1"/>
  <c r="R113" i="76"/>
  <c r="Q113" i="76"/>
  <c r="P113" i="76"/>
  <c r="O113" i="76"/>
  <c r="N113" i="76"/>
  <c r="M113" i="76"/>
  <c r="L113" i="76"/>
  <c r="K113" i="76"/>
  <c r="J113" i="76"/>
  <c r="I113" i="76"/>
  <c r="H113" i="76"/>
  <c r="G113" i="76"/>
  <c r="F113" i="76"/>
  <c r="F119" i="76" s="1"/>
  <c r="R112" i="76"/>
  <c r="Q112" i="76"/>
  <c r="P112" i="76"/>
  <c r="O112" i="76"/>
  <c r="N112" i="76"/>
  <c r="M112" i="76"/>
  <c r="F112" i="76"/>
  <c r="F118" i="76" s="1"/>
  <c r="R111" i="76"/>
  <c r="Q111" i="76"/>
  <c r="P111" i="76"/>
  <c r="O111" i="76"/>
  <c r="N111" i="76"/>
  <c r="M111" i="76"/>
  <c r="L111" i="76"/>
  <c r="L117" i="76" s="1"/>
  <c r="K111" i="76"/>
  <c r="K117" i="76" s="1"/>
  <c r="J111" i="76"/>
  <c r="J117" i="76" s="1"/>
  <c r="I111" i="76"/>
  <c r="I117" i="76" s="1"/>
  <c r="H111" i="76"/>
  <c r="H117" i="76" s="1"/>
  <c r="G111" i="76"/>
  <c r="G117" i="76" s="1"/>
  <c r="F111" i="76"/>
  <c r="F117" i="76" s="1"/>
  <c r="R120" i="77"/>
  <c r="R119" i="77"/>
  <c r="R118" i="77"/>
  <c r="R117" i="77"/>
  <c r="R116" i="77"/>
  <c r="F116" i="77"/>
  <c r="R114" i="77"/>
  <c r="Q114" i="77"/>
  <c r="P114" i="77"/>
  <c r="O114" i="77"/>
  <c r="N114" i="77"/>
  <c r="M114" i="77"/>
  <c r="L114" i="77"/>
  <c r="K114" i="77"/>
  <c r="J114" i="77"/>
  <c r="I114" i="77"/>
  <c r="H114" i="77"/>
  <c r="G114" i="77"/>
  <c r="F114" i="77"/>
  <c r="F120" i="77" s="1"/>
  <c r="R113" i="77"/>
  <c r="Q113" i="77"/>
  <c r="P113" i="77"/>
  <c r="O113" i="77"/>
  <c r="N113" i="77"/>
  <c r="M113" i="77"/>
  <c r="L113" i="77"/>
  <c r="K113" i="77"/>
  <c r="J113" i="77"/>
  <c r="I113" i="77"/>
  <c r="H113" i="77"/>
  <c r="G113" i="77"/>
  <c r="F113" i="77"/>
  <c r="F119" i="77" s="1"/>
  <c r="R112" i="77"/>
  <c r="F112" i="77"/>
  <c r="F118" i="77" s="1"/>
  <c r="R111" i="77"/>
  <c r="Q111" i="77"/>
  <c r="Q117" i="77" s="1"/>
  <c r="P111" i="77"/>
  <c r="P117" i="77" s="1"/>
  <c r="O111" i="77"/>
  <c r="O117" i="77" s="1"/>
  <c r="N111" i="77"/>
  <c r="N117" i="77" s="1"/>
  <c r="M111" i="77"/>
  <c r="M117" i="77" s="1"/>
  <c r="L111" i="77"/>
  <c r="L117" i="77" s="1"/>
  <c r="K111" i="77"/>
  <c r="K117" i="77" s="1"/>
  <c r="J111" i="77"/>
  <c r="J117" i="77" s="1"/>
  <c r="I111" i="77"/>
  <c r="I117" i="77" s="1"/>
  <c r="H111" i="77"/>
  <c r="H117" i="77" s="1"/>
  <c r="G111" i="77"/>
  <c r="G117" i="77" s="1"/>
  <c r="F111" i="77"/>
  <c r="F117" i="77" s="1"/>
  <c r="F116" i="78"/>
  <c r="R114" i="78"/>
  <c r="Q114" i="78"/>
  <c r="P114" i="78"/>
  <c r="O114" i="78"/>
  <c r="N114" i="78"/>
  <c r="M114" i="78"/>
  <c r="L114" i="78"/>
  <c r="K114" i="78"/>
  <c r="J114" i="78"/>
  <c r="I114" i="78"/>
  <c r="H114" i="78"/>
  <c r="G114" i="78"/>
  <c r="F114" i="78"/>
  <c r="F120" i="78" s="1"/>
  <c r="R113" i="78"/>
  <c r="Q113" i="78"/>
  <c r="P113" i="78"/>
  <c r="O113" i="78"/>
  <c r="N113" i="78"/>
  <c r="M113" i="78"/>
  <c r="L113" i="78"/>
  <c r="K113" i="78"/>
  <c r="J113" i="78"/>
  <c r="I113" i="78"/>
  <c r="H113" i="78"/>
  <c r="G113" i="78"/>
  <c r="F113" i="78"/>
  <c r="F119" i="78" s="1"/>
  <c r="F112" i="78"/>
  <c r="F118" i="78" s="1"/>
  <c r="R111" i="78"/>
  <c r="R117" i="78" s="1"/>
  <c r="Q111" i="78"/>
  <c r="Q117" i="78" s="1"/>
  <c r="P111" i="78"/>
  <c r="P117" i="78" s="1"/>
  <c r="O111" i="78"/>
  <c r="O117" i="78" s="1"/>
  <c r="N111" i="78"/>
  <c r="N117" i="78" s="1"/>
  <c r="M111" i="78"/>
  <c r="M117" i="78" s="1"/>
  <c r="L111" i="78"/>
  <c r="L117" i="78" s="1"/>
  <c r="K111" i="78"/>
  <c r="K117" i="78" s="1"/>
  <c r="J111" i="78"/>
  <c r="J117" i="78" s="1"/>
  <c r="I111" i="78"/>
  <c r="I117" i="78" s="1"/>
  <c r="H111" i="78"/>
  <c r="H117" i="78" s="1"/>
  <c r="G111" i="78"/>
  <c r="G117" i="78" s="1"/>
  <c r="F111" i="78"/>
  <c r="F117" i="78" s="1"/>
  <c r="F116" i="79"/>
  <c r="R114" i="79"/>
  <c r="Q114" i="79"/>
  <c r="P114" i="79"/>
  <c r="O114" i="79"/>
  <c r="N114" i="79"/>
  <c r="M114" i="79"/>
  <c r="L114" i="79"/>
  <c r="K114" i="79"/>
  <c r="J114" i="79"/>
  <c r="I114" i="79"/>
  <c r="H114" i="79"/>
  <c r="G114" i="79"/>
  <c r="F114" i="79"/>
  <c r="F120" i="79" s="1"/>
  <c r="R113" i="79"/>
  <c r="Q113" i="79"/>
  <c r="P113" i="79"/>
  <c r="O113" i="79"/>
  <c r="N113" i="79"/>
  <c r="M113" i="79"/>
  <c r="L113" i="79"/>
  <c r="K113" i="79"/>
  <c r="J113" i="79"/>
  <c r="I113" i="79"/>
  <c r="H113" i="79"/>
  <c r="G113" i="79"/>
  <c r="F113" i="79"/>
  <c r="F119" i="79" s="1"/>
  <c r="F112" i="79"/>
  <c r="F118" i="79" s="1"/>
  <c r="R111" i="79"/>
  <c r="R117" i="79" s="1"/>
  <c r="Q111" i="79"/>
  <c r="Q117" i="79" s="1"/>
  <c r="P111" i="79"/>
  <c r="P117" i="79" s="1"/>
  <c r="O111" i="79"/>
  <c r="O117" i="79" s="1"/>
  <c r="N111" i="79"/>
  <c r="N117" i="79" s="1"/>
  <c r="M111" i="79"/>
  <c r="M117" i="79" s="1"/>
  <c r="L111" i="79"/>
  <c r="L117" i="79" s="1"/>
  <c r="K111" i="79"/>
  <c r="K117" i="79" s="1"/>
  <c r="J111" i="79"/>
  <c r="J117" i="79" s="1"/>
  <c r="I111" i="79"/>
  <c r="I117" i="79" s="1"/>
  <c r="H111" i="79"/>
  <c r="H117" i="79" s="1"/>
  <c r="G111" i="79"/>
  <c r="G117" i="79" s="1"/>
  <c r="F111" i="79"/>
  <c r="F117" i="79" s="1"/>
  <c r="F116" i="80"/>
  <c r="R114" i="80"/>
  <c r="Q114" i="80"/>
  <c r="P114" i="80"/>
  <c r="O114" i="80"/>
  <c r="N114" i="80"/>
  <c r="M114" i="80"/>
  <c r="L114" i="80"/>
  <c r="K114" i="80"/>
  <c r="J114" i="80"/>
  <c r="I114" i="80"/>
  <c r="H114" i="80"/>
  <c r="G114" i="80"/>
  <c r="F114" i="80"/>
  <c r="F120" i="80" s="1"/>
  <c r="R113" i="80"/>
  <c r="Q113" i="80"/>
  <c r="P113" i="80"/>
  <c r="O113" i="80"/>
  <c r="N113" i="80"/>
  <c r="M113" i="80"/>
  <c r="L113" i="80"/>
  <c r="K113" i="80"/>
  <c r="J113" i="80"/>
  <c r="I113" i="80"/>
  <c r="H113" i="80"/>
  <c r="G113" i="80"/>
  <c r="F113" i="80"/>
  <c r="F119" i="80" s="1"/>
  <c r="F112" i="80"/>
  <c r="F118" i="80" s="1"/>
  <c r="R111" i="80"/>
  <c r="R117" i="80" s="1"/>
  <c r="Q111" i="80"/>
  <c r="Q117" i="80" s="1"/>
  <c r="P111" i="80"/>
  <c r="P117" i="80" s="1"/>
  <c r="O111" i="80"/>
  <c r="O117" i="80" s="1"/>
  <c r="N111" i="80"/>
  <c r="N117" i="80" s="1"/>
  <c r="M111" i="80"/>
  <c r="M117" i="80" s="1"/>
  <c r="L111" i="80"/>
  <c r="L117" i="80" s="1"/>
  <c r="K111" i="80"/>
  <c r="K117" i="80" s="1"/>
  <c r="J111" i="80"/>
  <c r="J117" i="80" s="1"/>
  <c r="I111" i="80"/>
  <c r="I117" i="80" s="1"/>
  <c r="H111" i="80"/>
  <c r="H117" i="80" s="1"/>
  <c r="G111" i="80"/>
  <c r="G117" i="80" s="1"/>
  <c r="F111" i="80"/>
  <c r="F117" i="80" s="1"/>
  <c r="R120" i="73"/>
  <c r="Q120" i="73"/>
  <c r="R119" i="73"/>
  <c r="Q119" i="73"/>
  <c r="R118" i="73"/>
  <c r="Q118" i="73"/>
  <c r="R117" i="73"/>
  <c r="Q117" i="73"/>
  <c r="R116" i="73"/>
  <c r="Q116" i="73"/>
  <c r="R114" i="73"/>
  <c r="Q114" i="73"/>
  <c r="O114" i="73"/>
  <c r="N114" i="73"/>
  <c r="M114" i="73"/>
  <c r="L114" i="73"/>
  <c r="K114" i="73"/>
  <c r="J114" i="73"/>
  <c r="I114" i="73"/>
  <c r="H114" i="73"/>
  <c r="G114" i="73"/>
  <c r="F114" i="73"/>
  <c r="R113" i="73"/>
  <c r="Q113" i="73"/>
  <c r="O113" i="73"/>
  <c r="N113" i="73"/>
  <c r="M113" i="73"/>
  <c r="L113" i="73"/>
  <c r="K113" i="73"/>
  <c r="J113" i="73"/>
  <c r="I113" i="73"/>
  <c r="H113" i="73"/>
  <c r="G113" i="73"/>
  <c r="F113" i="73"/>
  <c r="R112" i="73"/>
  <c r="Q112" i="73"/>
  <c r="R111" i="73"/>
  <c r="Q111" i="73"/>
  <c r="O111" i="73"/>
  <c r="O117" i="73" s="1"/>
  <c r="N111" i="73"/>
  <c r="N117" i="73" s="1"/>
  <c r="M111" i="73"/>
  <c r="M117" i="73" s="1"/>
  <c r="L111" i="73"/>
  <c r="L117" i="73" s="1"/>
  <c r="K111" i="73"/>
  <c r="K117" i="73" s="1"/>
  <c r="J111" i="73"/>
  <c r="J117" i="73" s="1"/>
  <c r="I111" i="73"/>
  <c r="I117" i="73" s="1"/>
  <c r="H111" i="73"/>
  <c r="H117" i="73" s="1"/>
  <c r="G111" i="73"/>
  <c r="G117" i="73" s="1"/>
  <c r="F111" i="73"/>
  <c r="F117" i="73" s="1"/>
  <c r="R120" i="50"/>
  <c r="Q120" i="50"/>
  <c r="P120" i="50"/>
  <c r="O120" i="50"/>
  <c r="N120" i="50"/>
  <c r="R119" i="50"/>
  <c r="Q119" i="50"/>
  <c r="P119" i="50"/>
  <c r="O119" i="50"/>
  <c r="N119" i="50"/>
  <c r="R118" i="50"/>
  <c r="Q118" i="50"/>
  <c r="P118" i="50"/>
  <c r="O118" i="50"/>
  <c r="N118" i="50"/>
  <c r="R117" i="50"/>
  <c r="Q117" i="50"/>
  <c r="P117" i="50"/>
  <c r="O117" i="50"/>
  <c r="N117" i="50"/>
  <c r="R116" i="50"/>
  <c r="Q116" i="50"/>
  <c r="P116" i="50"/>
  <c r="O116" i="50"/>
  <c r="N116" i="50"/>
  <c r="F116" i="50"/>
  <c r="R114" i="50"/>
  <c r="Q114" i="50"/>
  <c r="P114" i="50"/>
  <c r="O114" i="50"/>
  <c r="N114" i="50"/>
  <c r="M114" i="50"/>
  <c r="L114" i="50"/>
  <c r="K114" i="50"/>
  <c r="J114" i="50"/>
  <c r="I114" i="50"/>
  <c r="H114" i="50"/>
  <c r="G114" i="50"/>
  <c r="F114" i="50"/>
  <c r="F120" i="50" s="1"/>
  <c r="R113" i="50"/>
  <c r="Q113" i="50"/>
  <c r="P113" i="50"/>
  <c r="O113" i="50"/>
  <c r="N113" i="50"/>
  <c r="M113" i="50"/>
  <c r="L113" i="50"/>
  <c r="K113" i="50"/>
  <c r="J113" i="50"/>
  <c r="I113" i="50"/>
  <c r="H113" i="50"/>
  <c r="G113" i="50"/>
  <c r="F113" i="50"/>
  <c r="F119" i="50" s="1"/>
  <c r="R112" i="50"/>
  <c r="Q112" i="50"/>
  <c r="P112" i="50"/>
  <c r="O112" i="50"/>
  <c r="N112" i="50"/>
  <c r="F112" i="50"/>
  <c r="F118" i="50" s="1"/>
  <c r="R111" i="50"/>
  <c r="Q111" i="50"/>
  <c r="P111" i="50"/>
  <c r="O111" i="50"/>
  <c r="N111" i="50"/>
  <c r="M111" i="50"/>
  <c r="M117" i="50" s="1"/>
  <c r="L111" i="50"/>
  <c r="L117" i="50" s="1"/>
  <c r="K111" i="50"/>
  <c r="K117" i="50" s="1"/>
  <c r="J111" i="50"/>
  <c r="J117" i="50" s="1"/>
  <c r="I111" i="50"/>
  <c r="I117" i="50" s="1"/>
  <c r="H111" i="50"/>
  <c r="H117" i="50" s="1"/>
  <c r="G111" i="50"/>
  <c r="G117" i="50" s="1"/>
  <c r="F111" i="50"/>
  <c r="F117" i="50" s="1"/>
  <c r="R120" i="49"/>
  <c r="Q120" i="49"/>
  <c r="P120" i="49"/>
  <c r="O120" i="49"/>
  <c r="N120" i="49"/>
  <c r="R119" i="49"/>
  <c r="Q119" i="49"/>
  <c r="P119" i="49"/>
  <c r="O119" i="49"/>
  <c r="N119" i="49"/>
  <c r="R118" i="49"/>
  <c r="Q118" i="49"/>
  <c r="P118" i="49"/>
  <c r="O118" i="49"/>
  <c r="N118" i="49"/>
  <c r="R117" i="49"/>
  <c r="Q117" i="49"/>
  <c r="P117" i="49"/>
  <c r="O117" i="49"/>
  <c r="N117" i="49"/>
  <c r="R116" i="49"/>
  <c r="Q116" i="49"/>
  <c r="P116" i="49"/>
  <c r="O116" i="49"/>
  <c r="N116" i="49"/>
  <c r="F116" i="49"/>
  <c r="R114" i="49"/>
  <c r="Q114" i="49"/>
  <c r="P114" i="49"/>
  <c r="O114" i="49"/>
  <c r="N114" i="49"/>
  <c r="M114" i="49"/>
  <c r="L114" i="49"/>
  <c r="K114" i="49"/>
  <c r="J114" i="49"/>
  <c r="I114" i="49"/>
  <c r="H114" i="49"/>
  <c r="G114" i="49"/>
  <c r="F114" i="49"/>
  <c r="F120" i="49" s="1"/>
  <c r="R113" i="49"/>
  <c r="Q113" i="49"/>
  <c r="P113" i="49"/>
  <c r="O113" i="49"/>
  <c r="N113" i="49"/>
  <c r="M113" i="49"/>
  <c r="L113" i="49"/>
  <c r="K113" i="49"/>
  <c r="J113" i="49"/>
  <c r="I113" i="49"/>
  <c r="H113" i="49"/>
  <c r="G113" i="49"/>
  <c r="F113" i="49"/>
  <c r="F119" i="49" s="1"/>
  <c r="R112" i="49"/>
  <c r="Q112" i="49"/>
  <c r="P112" i="49"/>
  <c r="O112" i="49"/>
  <c r="N112" i="49"/>
  <c r="F112" i="49"/>
  <c r="F118" i="49" s="1"/>
  <c r="R111" i="49"/>
  <c r="Q111" i="49"/>
  <c r="P111" i="49"/>
  <c r="O111" i="49"/>
  <c r="N111" i="49"/>
  <c r="M111" i="49"/>
  <c r="M117" i="49" s="1"/>
  <c r="L111" i="49"/>
  <c r="L117" i="49" s="1"/>
  <c r="K111" i="49"/>
  <c r="K117" i="49" s="1"/>
  <c r="J111" i="49"/>
  <c r="J117" i="49" s="1"/>
  <c r="I111" i="49"/>
  <c r="I117" i="49" s="1"/>
  <c r="H111" i="49"/>
  <c r="H117" i="49" s="1"/>
  <c r="G111" i="49"/>
  <c r="G117" i="49" s="1"/>
  <c r="F111" i="49"/>
  <c r="F117" i="49" s="1"/>
  <c r="R120" i="48"/>
  <c r="Q120" i="48"/>
  <c r="P120" i="48"/>
  <c r="O120" i="48"/>
  <c r="N120" i="48"/>
  <c r="R119" i="48"/>
  <c r="Q119" i="48"/>
  <c r="P119" i="48"/>
  <c r="O119" i="48"/>
  <c r="N119" i="48"/>
  <c r="R118" i="48"/>
  <c r="Q118" i="48"/>
  <c r="P118" i="48"/>
  <c r="O118" i="48"/>
  <c r="N118" i="48"/>
  <c r="R117" i="48"/>
  <c r="Q117" i="48"/>
  <c r="P117" i="48"/>
  <c r="O117" i="48"/>
  <c r="N117" i="48"/>
  <c r="R116" i="48"/>
  <c r="Q116" i="48"/>
  <c r="P116" i="48"/>
  <c r="O116" i="48"/>
  <c r="N116" i="48"/>
  <c r="F116" i="48"/>
  <c r="R114" i="48"/>
  <c r="Q114" i="48"/>
  <c r="P114" i="48"/>
  <c r="O114" i="48"/>
  <c r="N114" i="48"/>
  <c r="M114" i="48"/>
  <c r="L114" i="48"/>
  <c r="K114" i="48"/>
  <c r="J114" i="48"/>
  <c r="I114" i="48"/>
  <c r="H114" i="48"/>
  <c r="G114" i="48"/>
  <c r="F114" i="48"/>
  <c r="F120" i="48" s="1"/>
  <c r="R113" i="48"/>
  <c r="Q113" i="48"/>
  <c r="P113" i="48"/>
  <c r="O113" i="48"/>
  <c r="N113" i="48"/>
  <c r="M113" i="48"/>
  <c r="L113" i="48"/>
  <c r="K113" i="48"/>
  <c r="J113" i="48"/>
  <c r="I113" i="48"/>
  <c r="H113" i="48"/>
  <c r="G113" i="48"/>
  <c r="F113" i="48"/>
  <c r="F119" i="48" s="1"/>
  <c r="R112" i="48"/>
  <c r="Q112" i="48"/>
  <c r="P112" i="48"/>
  <c r="O112" i="48"/>
  <c r="N112" i="48"/>
  <c r="F112" i="48"/>
  <c r="F118" i="48" s="1"/>
  <c r="R111" i="48"/>
  <c r="Q111" i="48"/>
  <c r="P111" i="48"/>
  <c r="O111" i="48"/>
  <c r="N111" i="48"/>
  <c r="M111" i="48"/>
  <c r="M117" i="48" s="1"/>
  <c r="L111" i="48"/>
  <c r="L117" i="48" s="1"/>
  <c r="K111" i="48"/>
  <c r="K117" i="48" s="1"/>
  <c r="J111" i="48"/>
  <c r="J117" i="48" s="1"/>
  <c r="I111" i="48"/>
  <c r="I117" i="48" s="1"/>
  <c r="H111" i="48"/>
  <c r="H117" i="48" s="1"/>
  <c r="G111" i="48"/>
  <c r="G117" i="48" s="1"/>
  <c r="F111" i="48"/>
  <c r="F117" i="48" s="1"/>
  <c r="Q116" i="60"/>
  <c r="G116" i="60"/>
  <c r="Q114" i="60"/>
  <c r="P114" i="60"/>
  <c r="O114" i="60"/>
  <c r="N114" i="60"/>
  <c r="L114" i="60"/>
  <c r="K114" i="60"/>
  <c r="I114" i="60"/>
  <c r="H114" i="60"/>
  <c r="G114" i="60"/>
  <c r="Q113" i="60"/>
  <c r="P113" i="60"/>
  <c r="O113" i="60"/>
  <c r="N113" i="60"/>
  <c r="L113" i="60"/>
  <c r="K113" i="60"/>
  <c r="I113" i="60"/>
  <c r="H113" i="60"/>
  <c r="G113" i="60"/>
  <c r="Q111" i="60"/>
  <c r="Q117" i="60" s="1"/>
  <c r="P111" i="60"/>
  <c r="P117" i="60" s="1"/>
  <c r="O111" i="60"/>
  <c r="O117" i="60" s="1"/>
  <c r="N111" i="60"/>
  <c r="N117" i="60" s="1"/>
  <c r="L111" i="60"/>
  <c r="L117" i="60" s="1"/>
  <c r="K111" i="60"/>
  <c r="K117" i="60" s="1"/>
  <c r="I111" i="60"/>
  <c r="I117" i="60" s="1"/>
  <c r="H111" i="60"/>
  <c r="H117" i="60" s="1"/>
  <c r="G111" i="60"/>
  <c r="G117" i="60" s="1"/>
  <c r="G61" i="53"/>
  <c r="I61" i="53"/>
  <c r="I67" i="53" s="1"/>
  <c r="K61" i="53"/>
  <c r="K67" i="53" s="1"/>
  <c r="M61" i="53"/>
  <c r="M67" i="53" s="1"/>
  <c r="O61" i="53"/>
  <c r="Q61" i="53"/>
  <c r="O62" i="53"/>
  <c r="Q62" i="53"/>
  <c r="G63" i="53"/>
  <c r="I63" i="53"/>
  <c r="K63" i="53"/>
  <c r="M63" i="53"/>
  <c r="O63" i="53"/>
  <c r="Q63" i="53"/>
  <c r="G64" i="53"/>
  <c r="I64" i="53"/>
  <c r="K64" i="53"/>
  <c r="M64" i="53"/>
  <c r="O64" i="53"/>
  <c r="Q64" i="53"/>
  <c r="O66" i="53"/>
  <c r="Q66" i="53"/>
  <c r="G67" i="53"/>
  <c r="O67" i="53"/>
  <c r="Q67" i="53"/>
  <c r="O68" i="53"/>
  <c r="Q68" i="53"/>
  <c r="O69" i="53"/>
  <c r="Q69" i="53"/>
  <c r="O70" i="53"/>
  <c r="Q70" i="53"/>
  <c r="F61" i="43" l="1"/>
  <c r="S70" i="43"/>
  <c r="Q70" i="43"/>
  <c r="M70" i="43"/>
  <c r="G70" i="43"/>
  <c r="S69" i="43"/>
  <c r="Q69" i="43"/>
  <c r="K69" i="43"/>
  <c r="G69" i="43"/>
  <c r="S68" i="43"/>
  <c r="Q68" i="43"/>
  <c r="M68" i="43"/>
  <c r="K68" i="43"/>
  <c r="S67" i="43"/>
  <c r="Q67" i="43"/>
  <c r="M67" i="43"/>
  <c r="G67" i="43"/>
  <c r="F67" i="43"/>
  <c r="S66" i="43"/>
  <c r="Q66" i="43"/>
  <c r="O66" i="43"/>
  <c r="M66" i="43"/>
  <c r="K66" i="43"/>
  <c r="I66" i="43"/>
  <c r="G66" i="43"/>
  <c r="F66" i="43"/>
  <c r="S64" i="43"/>
  <c r="Q64" i="43"/>
  <c r="O64" i="43"/>
  <c r="O70" i="43" s="1"/>
  <c r="M64" i="43"/>
  <c r="K64" i="43"/>
  <c r="K70" i="43" s="1"/>
  <c r="I64" i="43"/>
  <c r="I70" i="43" s="1"/>
  <c r="G64" i="43"/>
  <c r="F64" i="43"/>
  <c r="F70" i="43" s="1"/>
  <c r="S63" i="43"/>
  <c r="Q63" i="43"/>
  <c r="O63" i="43"/>
  <c r="O69" i="43" s="1"/>
  <c r="M63" i="43"/>
  <c r="M69" i="43" s="1"/>
  <c r="K63" i="43"/>
  <c r="I63" i="43"/>
  <c r="I69" i="43" s="1"/>
  <c r="G63" i="43"/>
  <c r="F63" i="43"/>
  <c r="F69" i="43" s="1"/>
  <c r="S62" i="43"/>
  <c r="Q62" i="43"/>
  <c r="O62" i="43"/>
  <c r="O68" i="43" s="1"/>
  <c r="M62" i="43"/>
  <c r="K62" i="43"/>
  <c r="I62" i="43"/>
  <c r="I68" i="43" s="1"/>
  <c r="G62" i="43"/>
  <c r="G68" i="43" s="1"/>
  <c r="F62" i="43"/>
  <c r="F68" i="43" s="1"/>
  <c r="S61" i="43"/>
  <c r="Q61" i="43"/>
  <c r="O61" i="43"/>
  <c r="O67" i="43" s="1"/>
  <c r="M61" i="43"/>
  <c r="K61" i="43"/>
  <c r="K67" i="43" s="1"/>
  <c r="I61" i="43"/>
  <c r="I67" i="43" s="1"/>
  <c r="G61" i="43"/>
  <c r="G117" i="58" l="1"/>
  <c r="R116" i="58"/>
  <c r="Q116" i="58"/>
  <c r="P116" i="58"/>
  <c r="O116" i="58"/>
  <c r="N116" i="58"/>
  <c r="M116" i="58"/>
  <c r="L116" i="58"/>
  <c r="K116" i="58"/>
  <c r="J116" i="58"/>
  <c r="I116" i="58"/>
  <c r="G116" i="58"/>
  <c r="F116" i="58"/>
  <c r="R114" i="58"/>
  <c r="R120" i="58" s="1"/>
  <c r="Q114" i="58"/>
  <c r="Q120" i="58" s="1"/>
  <c r="P114" i="58"/>
  <c r="P120" i="58" s="1"/>
  <c r="O114" i="58"/>
  <c r="O120" i="58" s="1"/>
  <c r="N114" i="58"/>
  <c r="N120" i="58" s="1"/>
  <c r="M114" i="58"/>
  <c r="M120" i="58" s="1"/>
  <c r="L114" i="58"/>
  <c r="L120" i="58" s="1"/>
  <c r="K114" i="58"/>
  <c r="K120" i="58" s="1"/>
  <c r="J114" i="58"/>
  <c r="J120" i="58" s="1"/>
  <c r="I114" i="58"/>
  <c r="I120" i="58" s="1"/>
  <c r="H114" i="58"/>
  <c r="G114" i="58"/>
  <c r="G120" i="58" s="1"/>
  <c r="F114" i="58"/>
  <c r="F120" i="58" s="1"/>
  <c r="R113" i="58"/>
  <c r="R119" i="58" s="1"/>
  <c r="Q113" i="58"/>
  <c r="Q119" i="58" s="1"/>
  <c r="P113" i="58"/>
  <c r="P119" i="58" s="1"/>
  <c r="O113" i="58"/>
  <c r="O119" i="58" s="1"/>
  <c r="N113" i="58"/>
  <c r="N119" i="58" s="1"/>
  <c r="M113" i="58"/>
  <c r="M119" i="58" s="1"/>
  <c r="L113" i="58"/>
  <c r="L119" i="58" s="1"/>
  <c r="K113" i="58"/>
  <c r="K119" i="58" s="1"/>
  <c r="J113" i="58"/>
  <c r="J119" i="58" s="1"/>
  <c r="I113" i="58"/>
  <c r="I119" i="58" s="1"/>
  <c r="H113" i="58"/>
  <c r="G113" i="58"/>
  <c r="G119" i="58" s="1"/>
  <c r="F113" i="58"/>
  <c r="F119" i="58" s="1"/>
  <c r="R112" i="58"/>
  <c r="R118" i="58" s="1"/>
  <c r="Q112" i="58"/>
  <c r="Q118" i="58" s="1"/>
  <c r="P112" i="58"/>
  <c r="P118" i="58" s="1"/>
  <c r="O112" i="58"/>
  <c r="O118" i="58" s="1"/>
  <c r="N112" i="58"/>
  <c r="N118" i="58" s="1"/>
  <c r="M112" i="58"/>
  <c r="M118" i="58" s="1"/>
  <c r="L112" i="58"/>
  <c r="L118" i="58" s="1"/>
  <c r="K112" i="58"/>
  <c r="K118" i="58" s="1"/>
  <c r="J112" i="58"/>
  <c r="J118" i="58" s="1"/>
  <c r="I112" i="58"/>
  <c r="I118" i="58" s="1"/>
  <c r="G112" i="58"/>
  <c r="G118" i="58" s="1"/>
  <c r="F112" i="58"/>
  <c r="F118" i="58" s="1"/>
  <c r="R111" i="58"/>
  <c r="R117" i="58" s="1"/>
  <c r="Q111" i="58"/>
  <c r="Q117" i="58" s="1"/>
  <c r="P111" i="58"/>
  <c r="P117" i="58" s="1"/>
  <c r="O111" i="58"/>
  <c r="O117" i="58" s="1"/>
  <c r="N111" i="58"/>
  <c r="N117" i="58" s="1"/>
  <c r="M111" i="58"/>
  <c r="M117" i="58" s="1"/>
  <c r="L111" i="58"/>
  <c r="L117" i="58" s="1"/>
  <c r="K111" i="58"/>
  <c r="K117" i="58" s="1"/>
  <c r="J111" i="58"/>
  <c r="J117" i="58" s="1"/>
  <c r="I111" i="58"/>
  <c r="I117" i="58" s="1"/>
  <c r="H111" i="58"/>
  <c r="H117" i="58" s="1"/>
  <c r="G111" i="58"/>
  <c r="F111" i="58"/>
  <c r="F117" i="58" s="1"/>
  <c r="H68" i="58"/>
  <c r="H18" i="58"/>
  <c r="H112" i="58" s="1"/>
  <c r="H118" i="58" s="1"/>
  <c r="H120" i="58" l="1"/>
  <c r="H119" i="58"/>
  <c r="H6" i="58"/>
  <c r="H116" i="58" s="1"/>
  <c r="F111" i="41" l="1"/>
  <c r="R116" i="40"/>
  <c r="R114" i="40"/>
  <c r="R120" i="40" s="1"/>
  <c r="Q114" i="40"/>
  <c r="P114" i="40"/>
  <c r="O114" i="40"/>
  <c r="O120" i="40" s="1"/>
  <c r="N114" i="40"/>
  <c r="N120" i="40" s="1"/>
  <c r="M114" i="40"/>
  <c r="M120" i="40" s="1"/>
  <c r="L114" i="40"/>
  <c r="L120" i="40" s="1"/>
  <c r="K114" i="40"/>
  <c r="K120" i="40" s="1"/>
  <c r="J114" i="40"/>
  <c r="J120" i="40" s="1"/>
  <c r="I114" i="40"/>
  <c r="I120" i="40" s="1"/>
  <c r="H114" i="40"/>
  <c r="H120" i="40" s="1"/>
  <c r="G114" i="40"/>
  <c r="R113" i="40"/>
  <c r="R119" i="40" s="1"/>
  <c r="Q113" i="40"/>
  <c r="P113" i="40"/>
  <c r="O113" i="40"/>
  <c r="N113" i="40"/>
  <c r="M113" i="40"/>
  <c r="L113" i="40"/>
  <c r="K113" i="40"/>
  <c r="J113" i="40"/>
  <c r="I113" i="40"/>
  <c r="H113" i="40"/>
  <c r="G113" i="40"/>
  <c r="R112" i="40"/>
  <c r="R118" i="40" s="1"/>
  <c r="R111" i="40"/>
  <c r="R117" i="40" s="1"/>
  <c r="Q111" i="40"/>
  <c r="Q117" i="40" s="1"/>
  <c r="P111" i="40"/>
  <c r="P117" i="40" s="1"/>
  <c r="O111" i="40"/>
  <c r="O117" i="40" s="1"/>
  <c r="N111" i="40"/>
  <c r="N117" i="40" s="1"/>
  <c r="M111" i="40"/>
  <c r="M117" i="40" s="1"/>
  <c r="L111" i="40"/>
  <c r="L117" i="40" s="1"/>
  <c r="K111" i="40"/>
  <c r="K117" i="40" s="1"/>
  <c r="J111" i="40"/>
  <c r="J117" i="40" s="1"/>
  <c r="I111" i="40"/>
  <c r="I117" i="40" s="1"/>
  <c r="H111" i="40"/>
  <c r="H117" i="40" s="1"/>
  <c r="G111" i="40"/>
  <c r="G117" i="40" s="1"/>
  <c r="I69" i="39"/>
  <c r="J9" i="34"/>
  <c r="N9" i="34"/>
  <c r="J11" i="34"/>
  <c r="N11" i="34"/>
  <c r="J13" i="34"/>
  <c r="N13" i="34"/>
  <c r="J15" i="34"/>
  <c r="N15" i="34"/>
  <c r="J17" i="34"/>
  <c r="N17" i="34"/>
  <c r="J21" i="34"/>
  <c r="N21" i="34"/>
  <c r="J23" i="34"/>
  <c r="N23" i="34"/>
  <c r="J25" i="34"/>
  <c r="N25" i="34"/>
  <c r="J27" i="34"/>
  <c r="N27" i="34"/>
  <c r="J29" i="34"/>
  <c r="N29" i="34"/>
  <c r="J31" i="34"/>
  <c r="N31" i="34"/>
  <c r="J33" i="34"/>
  <c r="N33" i="34"/>
  <c r="J35" i="34"/>
  <c r="N35" i="34"/>
  <c r="J37" i="34"/>
  <c r="N37" i="34"/>
  <c r="J39" i="34"/>
  <c r="N39" i="34"/>
  <c r="J41" i="34"/>
  <c r="N41" i="34"/>
  <c r="J43" i="34"/>
  <c r="N43" i="34"/>
  <c r="J45" i="34"/>
  <c r="N45" i="34"/>
  <c r="J47" i="34"/>
  <c r="N47" i="34"/>
  <c r="J49" i="34"/>
  <c r="N49" i="34"/>
  <c r="J51" i="34"/>
  <c r="N51" i="34"/>
  <c r="J53" i="34"/>
  <c r="N53" i="34"/>
  <c r="J55" i="34"/>
  <c r="N55" i="34"/>
  <c r="J57" i="34"/>
  <c r="N57" i="34"/>
  <c r="J59" i="34"/>
  <c r="N59" i="34"/>
  <c r="J61" i="34"/>
  <c r="N61" i="34"/>
  <c r="J63" i="34"/>
  <c r="N63" i="34"/>
  <c r="J65" i="34"/>
  <c r="N65" i="34"/>
  <c r="J67" i="34"/>
  <c r="N67" i="34"/>
  <c r="J71" i="34"/>
  <c r="N71" i="34"/>
  <c r="J73" i="34"/>
  <c r="N73" i="34"/>
  <c r="J75" i="34"/>
  <c r="N75" i="34"/>
  <c r="J77" i="34"/>
  <c r="N77" i="34"/>
  <c r="J79" i="34"/>
  <c r="N79" i="34"/>
  <c r="J81" i="34"/>
  <c r="N81" i="34"/>
  <c r="J83" i="34"/>
  <c r="N83" i="34"/>
  <c r="J85" i="34"/>
  <c r="N85" i="34"/>
  <c r="J87" i="34"/>
  <c r="N87" i="34"/>
  <c r="J89" i="34"/>
  <c r="N89" i="34"/>
  <c r="J91" i="34"/>
  <c r="N91" i="34"/>
  <c r="J93" i="34"/>
  <c r="N93" i="34"/>
  <c r="J95" i="34"/>
  <c r="N95" i="34"/>
  <c r="J97" i="34"/>
  <c r="N97" i="34"/>
  <c r="J99" i="34"/>
  <c r="N99" i="34"/>
  <c r="H19" i="33" l="1"/>
  <c r="G19" i="33"/>
  <c r="F99" i="30"/>
  <c r="I69" i="30"/>
  <c r="H69" i="30"/>
  <c r="G69" i="30"/>
  <c r="J69" i="30"/>
  <c r="J19" i="30"/>
  <c r="K7" i="30"/>
  <c r="J7" i="30"/>
  <c r="G19" i="30"/>
  <c r="K10" i="27" l="1"/>
  <c r="K7" i="27"/>
  <c r="K24" i="27"/>
  <c r="M38" i="26"/>
  <c r="K38" i="26"/>
  <c r="I38" i="26"/>
  <c r="G38" i="26"/>
  <c r="M13" i="26"/>
  <c r="K13" i="26"/>
  <c r="I13" i="26"/>
  <c r="G13" i="26"/>
  <c r="G7" i="26"/>
  <c r="F7" i="25"/>
  <c r="F8" i="25"/>
  <c r="G11" i="25"/>
  <c r="K7" i="23"/>
  <c r="I7" i="23"/>
  <c r="G7" i="23"/>
  <c r="G38" i="22"/>
  <c r="F38" i="22" s="1"/>
  <c r="I38" i="22"/>
  <c r="K38" i="22"/>
  <c r="G13" i="22"/>
  <c r="Q7" i="71"/>
  <c r="N120" i="71"/>
  <c r="N119" i="71"/>
  <c r="N118" i="71"/>
  <c r="N117" i="71"/>
  <c r="N116" i="71"/>
  <c r="N114" i="71"/>
  <c r="N113" i="71"/>
  <c r="N112" i="71"/>
  <c r="N111" i="71"/>
  <c r="F11" i="71"/>
  <c r="R120" i="19"/>
  <c r="Q120" i="19"/>
  <c r="M120" i="19"/>
  <c r="R119" i="19"/>
  <c r="Q119" i="19"/>
  <c r="M119" i="19"/>
  <c r="R118" i="19"/>
  <c r="Q118" i="19"/>
  <c r="M118" i="19"/>
  <c r="R117" i="19"/>
  <c r="Q117" i="19"/>
  <c r="M117" i="19"/>
  <c r="R116" i="19"/>
  <c r="Q116" i="19"/>
  <c r="M116" i="19"/>
  <c r="R114" i="19"/>
  <c r="Q114" i="19"/>
  <c r="M114" i="19"/>
  <c r="L114" i="19"/>
  <c r="K114" i="19"/>
  <c r="J114" i="19"/>
  <c r="I114" i="19"/>
  <c r="H114" i="19"/>
  <c r="G114" i="19"/>
  <c r="G120" i="19" s="1"/>
  <c r="R113" i="19"/>
  <c r="Q113" i="19"/>
  <c r="M113" i="19"/>
  <c r="L113" i="19"/>
  <c r="K113" i="19"/>
  <c r="J113" i="19"/>
  <c r="I113" i="19"/>
  <c r="H113" i="19"/>
  <c r="G113" i="19"/>
  <c r="G119" i="19" s="1"/>
  <c r="R112" i="19"/>
  <c r="Q112" i="19"/>
  <c r="M112" i="19"/>
  <c r="G112" i="19"/>
  <c r="G118" i="19" s="1"/>
  <c r="R111" i="19"/>
  <c r="Q111" i="19"/>
  <c r="M111" i="19"/>
  <c r="L111" i="19"/>
  <c r="L117" i="19" s="1"/>
  <c r="K111" i="19"/>
  <c r="K117" i="19" s="1"/>
  <c r="J111" i="19"/>
  <c r="J117" i="19" s="1"/>
  <c r="I111" i="19"/>
  <c r="I117" i="19" s="1"/>
  <c r="H111" i="19"/>
  <c r="H117" i="19" s="1"/>
  <c r="G111" i="19"/>
  <c r="G117" i="19" s="1"/>
  <c r="F114" i="19"/>
  <c r="F120" i="19" s="1"/>
  <c r="F113" i="19"/>
  <c r="F119" i="19" s="1"/>
  <c r="F111" i="19"/>
  <c r="AB100" i="19"/>
  <c r="AB98" i="19"/>
  <c r="AB96" i="19"/>
  <c r="AB94" i="19"/>
  <c r="AB92" i="19"/>
  <c r="AB90" i="19"/>
  <c r="AB88" i="19"/>
  <c r="AB86" i="19"/>
  <c r="AB84" i="19"/>
  <c r="AB82" i="19"/>
  <c r="AB80" i="19"/>
  <c r="AB78" i="19"/>
  <c r="AB76" i="19"/>
  <c r="AB74" i="19"/>
  <c r="AB72" i="19"/>
  <c r="AB70" i="19"/>
  <c r="L70" i="19"/>
  <c r="K70" i="19"/>
  <c r="J70" i="19"/>
  <c r="I70" i="19"/>
  <c r="G70" i="19"/>
  <c r="AB68" i="19"/>
  <c r="AB66" i="19"/>
  <c r="AB64" i="19"/>
  <c r="AB62" i="19"/>
  <c r="AB60" i="19"/>
  <c r="AB58" i="19"/>
  <c r="AB56" i="19"/>
  <c r="AB54" i="19"/>
  <c r="AB52" i="19"/>
  <c r="AB50" i="19"/>
  <c r="AB48" i="19"/>
  <c r="AB46" i="19"/>
  <c r="AB44" i="19"/>
  <c r="AB42" i="19"/>
  <c r="AB40" i="19"/>
  <c r="AB38" i="19"/>
  <c r="AB36" i="19"/>
  <c r="AB34" i="19"/>
  <c r="AB32" i="19"/>
  <c r="AB30" i="19"/>
  <c r="AB28" i="19"/>
  <c r="AB26" i="19"/>
  <c r="AB27" i="19"/>
  <c r="AB24" i="19"/>
  <c r="AB22" i="19"/>
  <c r="AB20" i="19"/>
  <c r="AB18" i="19"/>
  <c r="AB16" i="19"/>
  <c r="AB14" i="19"/>
  <c r="AB12" i="19"/>
  <c r="AB10" i="19"/>
  <c r="G20" i="19"/>
  <c r="F13" i="26" l="1"/>
  <c r="F112" i="19"/>
  <c r="I120" i="19"/>
  <c r="J120" i="19"/>
  <c r="K120" i="19"/>
  <c r="L120" i="19"/>
  <c r="G19" i="14"/>
  <c r="G100" i="14" l="1"/>
  <c r="F99" i="14"/>
  <c r="N100" i="14" s="1"/>
  <c r="J98" i="14"/>
  <c r="I98" i="14"/>
  <c r="H98" i="14"/>
  <c r="G98" i="14"/>
  <c r="F97" i="14"/>
  <c r="K98" i="14" s="1"/>
  <c r="J96" i="14"/>
  <c r="I96" i="14"/>
  <c r="H96" i="14"/>
  <c r="G96" i="14"/>
  <c r="F95" i="14"/>
  <c r="L96" i="14" s="1"/>
  <c r="L94" i="14"/>
  <c r="J94" i="14"/>
  <c r="G94" i="14"/>
  <c r="F93" i="14"/>
  <c r="N94" i="14" s="1"/>
  <c r="F91" i="14"/>
  <c r="L92" i="14" s="1"/>
  <c r="J90" i="14"/>
  <c r="I90" i="14"/>
  <c r="G90" i="14"/>
  <c r="F89" i="14"/>
  <c r="L90" i="14" s="1"/>
  <c r="M88" i="14"/>
  <c r="J88" i="14"/>
  <c r="G88" i="14"/>
  <c r="F87" i="14"/>
  <c r="N88" i="14" s="1"/>
  <c r="J86" i="14"/>
  <c r="I86" i="14"/>
  <c r="H86" i="14"/>
  <c r="G86" i="14"/>
  <c r="F85" i="14"/>
  <c r="L86" i="14" s="1"/>
  <c r="M84" i="14"/>
  <c r="K84" i="14"/>
  <c r="J84" i="14"/>
  <c r="I84" i="14"/>
  <c r="H84" i="14"/>
  <c r="G84" i="14"/>
  <c r="F83" i="14"/>
  <c r="L84" i="14" s="1"/>
  <c r="F81" i="14"/>
  <c r="N82" i="14" s="1"/>
  <c r="F79" i="14"/>
  <c r="L80" i="14" s="1"/>
  <c r="M78" i="14"/>
  <c r="J78" i="14"/>
  <c r="I78" i="14"/>
  <c r="H78" i="14"/>
  <c r="G78" i="14"/>
  <c r="F77" i="14"/>
  <c r="L78" i="14" s="1"/>
  <c r="M76" i="14"/>
  <c r="K76" i="14"/>
  <c r="J76" i="14"/>
  <c r="I76" i="14"/>
  <c r="H76" i="14"/>
  <c r="G76" i="14"/>
  <c r="F75" i="14"/>
  <c r="N76" i="14" s="1"/>
  <c r="F73" i="14"/>
  <c r="L74" i="14" s="1"/>
  <c r="M72" i="14"/>
  <c r="K72" i="14"/>
  <c r="I72" i="14"/>
  <c r="H72" i="14"/>
  <c r="G72" i="14"/>
  <c r="F71" i="14"/>
  <c r="L72" i="14" s="1"/>
  <c r="N69" i="14"/>
  <c r="M69" i="14"/>
  <c r="L69" i="14"/>
  <c r="K69" i="14"/>
  <c r="J69" i="14"/>
  <c r="I69" i="14"/>
  <c r="H69" i="14"/>
  <c r="G69" i="14"/>
  <c r="K68" i="14"/>
  <c r="J68" i="14"/>
  <c r="H68" i="14"/>
  <c r="G68" i="14"/>
  <c r="F67" i="14"/>
  <c r="N68" i="14" s="1"/>
  <c r="K66" i="14"/>
  <c r="J66" i="14"/>
  <c r="I66" i="14"/>
  <c r="H66" i="14"/>
  <c r="G66" i="14"/>
  <c r="F65" i="14"/>
  <c r="L66" i="14" s="1"/>
  <c r="L64" i="14"/>
  <c r="K64" i="14"/>
  <c r="J64" i="14"/>
  <c r="I64" i="14"/>
  <c r="H64" i="14"/>
  <c r="G64" i="14"/>
  <c r="F63" i="14"/>
  <c r="N64" i="14" s="1"/>
  <c r="K62" i="14"/>
  <c r="H62" i="14"/>
  <c r="G62" i="14"/>
  <c r="F61" i="14"/>
  <c r="N62" i="14" s="1"/>
  <c r="K60" i="14"/>
  <c r="J60" i="14"/>
  <c r="I60" i="14"/>
  <c r="H60" i="14"/>
  <c r="G60" i="14"/>
  <c r="F59" i="14"/>
  <c r="L60" i="14" s="1"/>
  <c r="K58" i="14"/>
  <c r="J58" i="14"/>
  <c r="I58" i="14"/>
  <c r="H58" i="14"/>
  <c r="G58" i="14"/>
  <c r="F57" i="14"/>
  <c r="L58" i="14" s="1"/>
  <c r="J56" i="14"/>
  <c r="I56" i="14"/>
  <c r="H56" i="14"/>
  <c r="G56" i="14"/>
  <c r="F55" i="14"/>
  <c r="N56" i="14" s="1"/>
  <c r="M54" i="14"/>
  <c r="K54" i="14"/>
  <c r="J54" i="14"/>
  <c r="I54" i="14"/>
  <c r="H54" i="14"/>
  <c r="G54" i="14"/>
  <c r="F53" i="14"/>
  <c r="L54" i="14" s="1"/>
  <c r="K52" i="14"/>
  <c r="J52" i="14"/>
  <c r="I52" i="14"/>
  <c r="H52" i="14"/>
  <c r="G52" i="14"/>
  <c r="F51" i="14"/>
  <c r="L52" i="14" s="1"/>
  <c r="K50" i="14"/>
  <c r="J50" i="14"/>
  <c r="H50" i="14"/>
  <c r="G50" i="14"/>
  <c r="F49" i="14"/>
  <c r="N50" i="14" s="1"/>
  <c r="N48" i="14"/>
  <c r="J48" i="14"/>
  <c r="I48" i="14"/>
  <c r="H48" i="14"/>
  <c r="G48" i="14"/>
  <c r="F47" i="14"/>
  <c r="L48" i="14" s="1"/>
  <c r="M46" i="14"/>
  <c r="J46" i="14"/>
  <c r="I46" i="14"/>
  <c r="H46" i="14"/>
  <c r="G46" i="14"/>
  <c r="F45" i="14"/>
  <c r="L46" i="14" s="1"/>
  <c r="N44" i="14"/>
  <c r="K44" i="14"/>
  <c r="J44" i="14"/>
  <c r="I44" i="14"/>
  <c r="H44" i="14"/>
  <c r="G44" i="14"/>
  <c r="F43" i="14"/>
  <c r="M44" i="14" s="1"/>
  <c r="N42" i="14"/>
  <c r="L42" i="14"/>
  <c r="K42" i="14"/>
  <c r="J42" i="14"/>
  <c r="I42" i="14"/>
  <c r="H42" i="14"/>
  <c r="G42" i="14"/>
  <c r="F41" i="14"/>
  <c r="M42" i="14" s="1"/>
  <c r="K40" i="14"/>
  <c r="J40" i="14"/>
  <c r="I40" i="14"/>
  <c r="H40" i="14"/>
  <c r="G40" i="14"/>
  <c r="F39" i="14"/>
  <c r="L40" i="14" s="1"/>
  <c r="M38" i="14"/>
  <c r="L38" i="14"/>
  <c r="K38" i="14"/>
  <c r="J38" i="14"/>
  <c r="I38" i="14"/>
  <c r="H38" i="14"/>
  <c r="G38" i="14"/>
  <c r="F37" i="14"/>
  <c r="N38" i="14" s="1"/>
  <c r="L36" i="14"/>
  <c r="K36" i="14"/>
  <c r="I36" i="14"/>
  <c r="H36" i="14"/>
  <c r="G36" i="14"/>
  <c r="F35" i="14"/>
  <c r="N36" i="14" s="1"/>
  <c r="N34" i="14"/>
  <c r="J34" i="14"/>
  <c r="I34" i="14"/>
  <c r="H34" i="14"/>
  <c r="G34" i="14"/>
  <c r="F33" i="14"/>
  <c r="L34" i="14" s="1"/>
  <c r="N32" i="14"/>
  <c r="M32" i="14"/>
  <c r="K32" i="14"/>
  <c r="F32" i="14" s="1"/>
  <c r="J32" i="14"/>
  <c r="I32" i="14"/>
  <c r="H32" i="14"/>
  <c r="G32" i="14"/>
  <c r="F31" i="14"/>
  <c r="L32" i="14" s="1"/>
  <c r="K30" i="14"/>
  <c r="J30" i="14"/>
  <c r="I30" i="14"/>
  <c r="H30" i="14"/>
  <c r="G30" i="14"/>
  <c r="F29" i="14"/>
  <c r="L30" i="14" s="1"/>
  <c r="K28" i="14"/>
  <c r="J28" i="14"/>
  <c r="I28" i="14"/>
  <c r="H28" i="14"/>
  <c r="G28" i="14"/>
  <c r="F27" i="14"/>
  <c r="L28" i="14" s="1"/>
  <c r="L26" i="14"/>
  <c r="J26" i="14"/>
  <c r="I26" i="14"/>
  <c r="H26" i="14"/>
  <c r="G26" i="14"/>
  <c r="F25" i="14"/>
  <c r="N24" i="14"/>
  <c r="M24" i="14"/>
  <c r="J24" i="14"/>
  <c r="I24" i="14"/>
  <c r="H24" i="14"/>
  <c r="G24" i="14"/>
  <c r="F23" i="14"/>
  <c r="L24" i="14" s="1"/>
  <c r="M22" i="14"/>
  <c r="J22" i="14"/>
  <c r="I22" i="14"/>
  <c r="H22" i="14"/>
  <c r="G22" i="14"/>
  <c r="F21" i="14"/>
  <c r="L22" i="14" s="1"/>
  <c r="N19" i="14"/>
  <c r="M19" i="14"/>
  <c r="L19" i="14"/>
  <c r="K19" i="14"/>
  <c r="J19" i="14"/>
  <c r="I19" i="14"/>
  <c r="H19" i="14"/>
  <c r="G20" i="14"/>
  <c r="H18" i="14"/>
  <c r="G18" i="14"/>
  <c r="F17" i="14"/>
  <c r="K18" i="14" s="1"/>
  <c r="J16" i="14"/>
  <c r="I16" i="14"/>
  <c r="G16" i="14"/>
  <c r="F15" i="14"/>
  <c r="L16" i="14" s="1"/>
  <c r="M14" i="14"/>
  <c r="H14" i="14"/>
  <c r="F13" i="14"/>
  <c r="L14" i="14" s="1"/>
  <c r="L12" i="14"/>
  <c r="K12" i="14"/>
  <c r="G12" i="14"/>
  <c r="F11" i="14"/>
  <c r="J12" i="14" s="1"/>
  <c r="K10" i="14"/>
  <c r="J10" i="14"/>
  <c r="I10" i="14"/>
  <c r="F9" i="14"/>
  <c r="L10" i="14" s="1"/>
  <c r="N7" i="14"/>
  <c r="M7" i="14"/>
  <c r="L7" i="14"/>
  <c r="K7" i="14"/>
  <c r="J7" i="14"/>
  <c r="I7" i="14"/>
  <c r="H7" i="14"/>
  <c r="G7" i="14"/>
  <c r="L44" i="14" l="1"/>
  <c r="F44" i="14" s="1"/>
  <c r="M96" i="14"/>
  <c r="L98" i="14"/>
  <c r="G74" i="14"/>
  <c r="N84" i="14"/>
  <c r="F84" i="14" s="1"/>
  <c r="N58" i="14"/>
  <c r="M64" i="14"/>
  <c r="G80" i="14"/>
  <c r="K92" i="14"/>
  <c r="M30" i="14"/>
  <c r="G14" i="14"/>
  <c r="N52" i="14"/>
  <c r="J14" i="14"/>
  <c r="N28" i="14"/>
  <c r="N14" i="14"/>
  <c r="M40" i="14"/>
  <c r="J72" i="14"/>
  <c r="I74" i="14"/>
  <c r="I80" i="14"/>
  <c r="H90" i="14"/>
  <c r="I92" i="14"/>
  <c r="N22" i="14"/>
  <c r="M34" i="14"/>
  <c r="J36" i="14"/>
  <c r="N40" i="14"/>
  <c r="F40" i="14" s="1"/>
  <c r="N46" i="14"/>
  <c r="M52" i="14"/>
  <c r="F52" i="14" s="1"/>
  <c r="J74" i="14"/>
  <c r="J80" i="14"/>
  <c r="I88" i="14"/>
  <c r="J92" i="14"/>
  <c r="N96" i="14"/>
  <c r="F64" i="14"/>
  <c r="J18" i="14"/>
  <c r="J62" i="14"/>
  <c r="I14" i="14"/>
  <c r="M28" i="14"/>
  <c r="F28" i="14" s="1"/>
  <c r="F38" i="14"/>
  <c r="M58" i="14"/>
  <c r="F58" i="14" s="1"/>
  <c r="N72" i="14"/>
  <c r="F72" i="14" s="1"/>
  <c r="N78" i="14"/>
  <c r="J82" i="14"/>
  <c r="M90" i="14"/>
  <c r="N90" i="14"/>
  <c r="J100" i="14"/>
  <c r="N18" i="14"/>
  <c r="I18" i="14"/>
  <c r="M18" i="14"/>
  <c r="F7" i="14"/>
  <c r="J8" i="14" s="1"/>
  <c r="H20" i="14"/>
  <c r="F19" i="14"/>
  <c r="J20" i="14" s="1"/>
  <c r="F42" i="14"/>
  <c r="L18" i="14"/>
  <c r="N12" i="14"/>
  <c r="H12" i="14"/>
  <c r="M12" i="14"/>
  <c r="I12" i="14"/>
  <c r="N26" i="14"/>
  <c r="M26" i="14"/>
  <c r="K26" i="14"/>
  <c r="F26" i="14" s="1"/>
  <c r="G10" i="14"/>
  <c r="M10" i="14"/>
  <c r="K14" i="14"/>
  <c r="M16" i="14"/>
  <c r="K22" i="14"/>
  <c r="F22" i="14" s="1"/>
  <c r="K34" i="14"/>
  <c r="F34" i="14" s="1"/>
  <c r="M36" i="14"/>
  <c r="K46" i="14"/>
  <c r="M48" i="14"/>
  <c r="I50" i="14"/>
  <c r="M60" i="14"/>
  <c r="F60" i="14" s="1"/>
  <c r="I62" i="14"/>
  <c r="M66" i="14"/>
  <c r="I68" i="14"/>
  <c r="F69" i="14"/>
  <c r="J70" i="14" s="1"/>
  <c r="M74" i="14"/>
  <c r="K78" i="14"/>
  <c r="F78" i="14" s="1"/>
  <c r="M80" i="14"/>
  <c r="I82" i="14"/>
  <c r="M86" i="14"/>
  <c r="K90" i="14"/>
  <c r="G92" i="14"/>
  <c r="M92" i="14"/>
  <c r="I94" i="14"/>
  <c r="K96" i="14"/>
  <c r="M98" i="14"/>
  <c r="I100" i="14"/>
  <c r="H10" i="14"/>
  <c r="N10" i="14"/>
  <c r="H16" i="14"/>
  <c r="N16" i="14"/>
  <c r="N30" i="14"/>
  <c r="N54" i="14"/>
  <c r="F54" i="14" s="1"/>
  <c r="N60" i="14"/>
  <c r="N66" i="14"/>
  <c r="H74" i="14"/>
  <c r="N74" i="14"/>
  <c r="H80" i="14"/>
  <c r="N80" i="14"/>
  <c r="N86" i="14"/>
  <c r="H92" i="14"/>
  <c r="N92" i="14"/>
  <c r="N98" i="14"/>
  <c r="K56" i="14"/>
  <c r="K82" i="14"/>
  <c r="K88" i="14"/>
  <c r="K94" i="14"/>
  <c r="K100" i="14"/>
  <c r="L50" i="14"/>
  <c r="L56" i="14"/>
  <c r="L62" i="14"/>
  <c r="L68" i="14"/>
  <c r="L76" i="14"/>
  <c r="F76" i="14" s="1"/>
  <c r="L82" i="14"/>
  <c r="L88" i="14"/>
  <c r="L100" i="14"/>
  <c r="K16" i="14"/>
  <c r="K74" i="14"/>
  <c r="K80" i="14"/>
  <c r="G82" i="14"/>
  <c r="M82" i="14"/>
  <c r="K86" i="14"/>
  <c r="M94" i="14"/>
  <c r="M100" i="14"/>
  <c r="K24" i="14"/>
  <c r="F24" i="14" s="1"/>
  <c r="K48" i="14"/>
  <c r="M50" i="14"/>
  <c r="M56" i="14"/>
  <c r="M62" i="14"/>
  <c r="M68" i="14"/>
  <c r="H82" i="14"/>
  <c r="H88" i="14"/>
  <c r="H94" i="14"/>
  <c r="H100" i="14"/>
  <c r="F30" i="14" l="1"/>
  <c r="L8" i="14"/>
  <c r="K8" i="14"/>
  <c r="F36" i="14"/>
  <c r="F48" i="14"/>
  <c r="F74" i="14"/>
  <c r="F16" i="14"/>
  <c r="F90" i="14"/>
  <c r="F14" i="14"/>
  <c r="F86" i="14"/>
  <c r="F80" i="14"/>
  <c r="F98" i="14"/>
  <c r="F68" i="14"/>
  <c r="F46" i="14"/>
  <c r="F96" i="14"/>
  <c r="F66" i="14"/>
  <c r="N20" i="14"/>
  <c r="G70" i="14"/>
  <c r="M70" i="14"/>
  <c r="L70" i="14"/>
  <c r="K70" i="14"/>
  <c r="N70" i="14"/>
  <c r="F100" i="14"/>
  <c r="F56" i="14"/>
  <c r="F94" i="14"/>
  <c r="F10" i="14"/>
  <c r="F88" i="14"/>
  <c r="F82" i="14"/>
  <c r="F62" i="14"/>
  <c r="I8" i="14"/>
  <c r="N8" i="14"/>
  <c r="H8" i="14"/>
  <c r="M8" i="14"/>
  <c r="G8" i="14"/>
  <c r="F18" i="14"/>
  <c r="H70" i="14"/>
  <c r="M20" i="14"/>
  <c r="L20" i="14"/>
  <c r="K20" i="14"/>
  <c r="I20" i="14"/>
  <c r="I70" i="14"/>
  <c r="F92" i="14"/>
  <c r="F50" i="14"/>
  <c r="F12" i="14"/>
  <c r="J23" i="11"/>
  <c r="N17" i="10"/>
  <c r="N18" i="10"/>
  <c r="N22" i="10"/>
  <c r="N24" i="10"/>
  <c r="N25" i="10"/>
  <c r="N28" i="10"/>
  <c r="N41" i="10"/>
  <c r="N45" i="10"/>
  <c r="F20" i="14" l="1"/>
  <c r="F8" i="14"/>
  <c r="F70" i="14"/>
  <c r="G13" i="7" l="1"/>
  <c r="Q7" i="7"/>
  <c r="K11" i="7"/>
  <c r="O38" i="4"/>
  <c r="M38" i="4"/>
  <c r="K38" i="4"/>
  <c r="I38" i="4"/>
  <c r="G38" i="4"/>
  <c r="O13" i="4"/>
  <c r="M13" i="4"/>
  <c r="K13" i="4"/>
  <c r="I13" i="4"/>
  <c r="F13" i="4" s="1"/>
  <c r="AB13" i="4" s="1"/>
  <c r="G13" i="4"/>
  <c r="O7" i="4"/>
  <c r="M7" i="4"/>
  <c r="K7" i="4"/>
  <c r="I7" i="4"/>
  <c r="G7" i="4"/>
  <c r="F12" i="4"/>
  <c r="F11" i="4"/>
  <c r="F10" i="4"/>
  <c r="F9" i="4"/>
  <c r="F8" i="4"/>
  <c r="F7" i="4" l="1"/>
  <c r="F8" i="2" l="1"/>
  <c r="R120" i="41" l="1"/>
  <c r="Q120" i="41"/>
  <c r="P120" i="41"/>
  <c r="O120" i="41"/>
  <c r="N120" i="41"/>
  <c r="R119" i="41"/>
  <c r="Q119" i="41"/>
  <c r="P119" i="41"/>
  <c r="O119" i="41"/>
  <c r="N119" i="41"/>
  <c r="R118" i="41"/>
  <c r="Q118" i="41"/>
  <c r="P118" i="41"/>
  <c r="O118" i="41"/>
  <c r="N118" i="41"/>
  <c r="R117" i="41"/>
  <c r="Q117" i="41"/>
  <c r="P117" i="41"/>
  <c r="O117" i="41"/>
  <c r="N117" i="41"/>
  <c r="F117" i="41"/>
  <c r="R116" i="41"/>
  <c r="Q116" i="41"/>
  <c r="P116" i="41"/>
  <c r="O116" i="41"/>
  <c r="N116" i="41"/>
  <c r="R114" i="41"/>
  <c r="Q114" i="41"/>
  <c r="P114" i="41"/>
  <c r="O114" i="41"/>
  <c r="N114" i="41"/>
  <c r="M114" i="41"/>
  <c r="M120" i="41" s="1"/>
  <c r="L114" i="41"/>
  <c r="L120" i="41" s="1"/>
  <c r="K114" i="41"/>
  <c r="K120" i="41" s="1"/>
  <c r="J114" i="41"/>
  <c r="J120" i="41" s="1"/>
  <c r="I114" i="41"/>
  <c r="I120" i="41" s="1"/>
  <c r="H114" i="41"/>
  <c r="H120" i="41" s="1"/>
  <c r="G114" i="41"/>
  <c r="G120" i="41" s="1"/>
  <c r="F114" i="41"/>
  <c r="F120" i="41" s="1"/>
  <c r="R113" i="41"/>
  <c r="Q113" i="41"/>
  <c r="P113" i="41"/>
  <c r="O113" i="41"/>
  <c r="N113" i="41"/>
  <c r="M113" i="41"/>
  <c r="L113" i="41"/>
  <c r="K113" i="41"/>
  <c r="J113" i="41"/>
  <c r="I113" i="41"/>
  <c r="H113" i="41"/>
  <c r="G113" i="41"/>
  <c r="F113" i="41"/>
  <c r="R112" i="41"/>
  <c r="Q112" i="41"/>
  <c r="P112" i="41"/>
  <c r="O112" i="41"/>
  <c r="N112" i="41"/>
  <c r="R111" i="41"/>
  <c r="Q111" i="41"/>
  <c r="P111" i="41"/>
  <c r="O111" i="41"/>
  <c r="N111" i="41"/>
  <c r="M111" i="41"/>
  <c r="M117" i="41" s="1"/>
  <c r="L111" i="41"/>
  <c r="L117" i="41" s="1"/>
  <c r="K111" i="41"/>
  <c r="K117" i="41" s="1"/>
  <c r="J111" i="41"/>
  <c r="J117" i="41" s="1"/>
  <c r="I111" i="41"/>
  <c r="I117" i="41" s="1"/>
  <c r="H111" i="41"/>
  <c r="H117" i="41" s="1"/>
  <c r="G111" i="41"/>
  <c r="G117" i="41" s="1"/>
  <c r="R120" i="42"/>
  <c r="Q120" i="42"/>
  <c r="P120" i="42"/>
  <c r="O120" i="42"/>
  <c r="R119" i="42"/>
  <c r="Q119" i="42"/>
  <c r="P119" i="42"/>
  <c r="O119" i="42"/>
  <c r="R118" i="42"/>
  <c r="Q118" i="42"/>
  <c r="P118" i="42"/>
  <c r="O118" i="42"/>
  <c r="R117" i="42"/>
  <c r="Q117" i="42"/>
  <c r="P117" i="42"/>
  <c r="O117" i="42"/>
  <c r="R116" i="42"/>
  <c r="Q116" i="42"/>
  <c r="P116" i="42"/>
  <c r="O116" i="42"/>
  <c r="N116" i="42"/>
  <c r="M116" i="42"/>
  <c r="L116" i="42"/>
  <c r="K116" i="42"/>
  <c r="J116" i="42"/>
  <c r="I116" i="42"/>
  <c r="H116" i="42"/>
  <c r="G116" i="42"/>
  <c r="F116" i="42"/>
  <c r="R114" i="42"/>
  <c r="Q114" i="42"/>
  <c r="P114" i="42"/>
  <c r="O114" i="42"/>
  <c r="N114" i="42"/>
  <c r="N120" i="42" s="1"/>
  <c r="M114" i="42"/>
  <c r="M120" i="42" s="1"/>
  <c r="L114" i="42"/>
  <c r="L120" i="42" s="1"/>
  <c r="K114" i="42"/>
  <c r="K120" i="42" s="1"/>
  <c r="J114" i="42"/>
  <c r="J120" i="42" s="1"/>
  <c r="I114" i="42"/>
  <c r="I120" i="42" s="1"/>
  <c r="H114" i="42"/>
  <c r="H120" i="42" s="1"/>
  <c r="G114" i="42"/>
  <c r="G120" i="42" s="1"/>
  <c r="F114" i="42"/>
  <c r="F120" i="42" s="1"/>
  <c r="R113" i="42"/>
  <c r="Q113" i="42"/>
  <c r="P113" i="42"/>
  <c r="O113" i="42"/>
  <c r="N113" i="42"/>
  <c r="N119" i="42" s="1"/>
  <c r="M113" i="42"/>
  <c r="M119" i="42" s="1"/>
  <c r="L113" i="42"/>
  <c r="L119" i="42" s="1"/>
  <c r="K113" i="42"/>
  <c r="K119" i="42" s="1"/>
  <c r="J113" i="42"/>
  <c r="J119" i="42" s="1"/>
  <c r="I113" i="42"/>
  <c r="I119" i="42" s="1"/>
  <c r="H113" i="42"/>
  <c r="H119" i="42" s="1"/>
  <c r="G113" i="42"/>
  <c r="G119" i="42" s="1"/>
  <c r="F113" i="42"/>
  <c r="F119" i="42" s="1"/>
  <c r="R112" i="42"/>
  <c r="Q112" i="42"/>
  <c r="P112" i="42"/>
  <c r="O112" i="42"/>
  <c r="N112" i="42"/>
  <c r="N118" i="42" s="1"/>
  <c r="M112" i="42"/>
  <c r="M118" i="42" s="1"/>
  <c r="L112" i="42"/>
  <c r="L118" i="42" s="1"/>
  <c r="K112" i="42"/>
  <c r="K118" i="42" s="1"/>
  <c r="J112" i="42"/>
  <c r="J118" i="42" s="1"/>
  <c r="I112" i="42"/>
  <c r="I118" i="42" s="1"/>
  <c r="H112" i="42"/>
  <c r="H118" i="42" s="1"/>
  <c r="G112" i="42"/>
  <c r="G118" i="42" s="1"/>
  <c r="F112" i="42"/>
  <c r="F118" i="42" s="1"/>
  <c r="R111" i="42"/>
  <c r="Q111" i="42"/>
  <c r="P111" i="42"/>
  <c r="O111" i="42"/>
  <c r="N111" i="42"/>
  <c r="N117" i="42" s="1"/>
  <c r="M111" i="42"/>
  <c r="M117" i="42" s="1"/>
  <c r="L111" i="42"/>
  <c r="L117" i="42" s="1"/>
  <c r="K111" i="42"/>
  <c r="K117" i="42" s="1"/>
  <c r="J111" i="42"/>
  <c r="J117" i="42" s="1"/>
  <c r="I111" i="42"/>
  <c r="I117" i="42" s="1"/>
  <c r="H111" i="42"/>
  <c r="H117" i="42" s="1"/>
  <c r="G111" i="42"/>
  <c r="G117" i="42" s="1"/>
  <c r="F111" i="42"/>
  <c r="F117" i="42" s="1"/>
  <c r="R120" i="43"/>
  <c r="Q120" i="43"/>
  <c r="P120" i="43"/>
  <c r="O120" i="43"/>
  <c r="N120" i="43"/>
  <c r="M120" i="43"/>
  <c r="L120" i="43"/>
  <c r="K120" i="43"/>
  <c r="J120" i="43"/>
  <c r="I120" i="43"/>
  <c r="H120" i="43"/>
  <c r="G120" i="43"/>
  <c r="F120" i="43"/>
  <c r="R119" i="43"/>
  <c r="Q119" i="43"/>
  <c r="P119" i="43"/>
  <c r="O119" i="43"/>
  <c r="N119" i="43"/>
  <c r="M119" i="43"/>
  <c r="L119" i="43"/>
  <c r="K119" i="43"/>
  <c r="J119" i="43"/>
  <c r="I119" i="43"/>
  <c r="H119" i="43"/>
  <c r="G119" i="43"/>
  <c r="F119" i="43"/>
  <c r="R118" i="43"/>
  <c r="Q118" i="43"/>
  <c r="P118" i="43"/>
  <c r="O118" i="43"/>
  <c r="N118" i="43"/>
  <c r="M118" i="43"/>
  <c r="L118" i="43"/>
  <c r="K118" i="43"/>
  <c r="J118" i="43"/>
  <c r="I118" i="43"/>
  <c r="H118" i="43"/>
  <c r="G118" i="43"/>
  <c r="F118" i="43"/>
  <c r="R117" i="43"/>
  <c r="Q117" i="43"/>
  <c r="P117" i="43"/>
  <c r="O117" i="43"/>
  <c r="N117" i="43"/>
  <c r="M117" i="43"/>
  <c r="L117" i="43"/>
  <c r="K117" i="43"/>
  <c r="J117" i="43"/>
  <c r="I117" i="43"/>
  <c r="H117" i="43"/>
  <c r="G117" i="43"/>
  <c r="F117" i="43"/>
  <c r="R116" i="43"/>
  <c r="Q116" i="43"/>
  <c r="P116" i="43"/>
  <c r="O116" i="43"/>
  <c r="N116" i="43"/>
  <c r="M116" i="43"/>
  <c r="L116" i="43"/>
  <c r="K116" i="43"/>
  <c r="J116" i="43"/>
  <c r="I116" i="43"/>
  <c r="H116" i="43"/>
  <c r="G116" i="43"/>
  <c r="F116" i="43"/>
  <c r="R114" i="43"/>
  <c r="Q114" i="43"/>
  <c r="P114" i="43"/>
  <c r="O114" i="43"/>
  <c r="N114" i="43"/>
  <c r="M114" i="43"/>
  <c r="L114" i="43"/>
  <c r="K114" i="43"/>
  <c r="J114" i="43"/>
  <c r="I114" i="43"/>
  <c r="H114" i="43"/>
  <c r="G114" i="43"/>
  <c r="F114" i="43"/>
  <c r="R113" i="43"/>
  <c r="Q113" i="43"/>
  <c r="P113" i="43"/>
  <c r="O113" i="43"/>
  <c r="N113" i="43"/>
  <c r="M113" i="43"/>
  <c r="L113" i="43"/>
  <c r="K113" i="43"/>
  <c r="J113" i="43"/>
  <c r="I113" i="43"/>
  <c r="H113" i="43"/>
  <c r="G113" i="43"/>
  <c r="F113" i="43"/>
  <c r="R112" i="43"/>
  <c r="Q112" i="43"/>
  <c r="P112" i="43"/>
  <c r="O112" i="43"/>
  <c r="N112" i="43"/>
  <c r="M112" i="43"/>
  <c r="L112" i="43"/>
  <c r="K112" i="43"/>
  <c r="J112" i="43"/>
  <c r="I112" i="43"/>
  <c r="H112" i="43"/>
  <c r="G112" i="43"/>
  <c r="F112" i="43"/>
  <c r="R111" i="43"/>
  <c r="Q111" i="43"/>
  <c r="P111" i="43"/>
  <c r="O111" i="43"/>
  <c r="N111" i="43"/>
  <c r="M111" i="43"/>
  <c r="L111" i="43"/>
  <c r="K111" i="43"/>
  <c r="J111" i="43"/>
  <c r="I111" i="43"/>
  <c r="H111" i="43"/>
  <c r="G111" i="43"/>
  <c r="F111" i="43"/>
  <c r="R120" i="59"/>
  <c r="Q120" i="59"/>
  <c r="P120" i="59"/>
  <c r="O120" i="59"/>
  <c r="N120" i="59"/>
  <c r="R119" i="59"/>
  <c r="Q119" i="59"/>
  <c r="P119" i="59"/>
  <c r="O119" i="59"/>
  <c r="N119" i="59"/>
  <c r="R118" i="59"/>
  <c r="Q118" i="59"/>
  <c r="P118" i="59"/>
  <c r="O118" i="59"/>
  <c r="N118" i="59"/>
  <c r="R117" i="59"/>
  <c r="Q117" i="59"/>
  <c r="P117" i="59"/>
  <c r="O117" i="59"/>
  <c r="N117" i="59"/>
  <c r="R116" i="59"/>
  <c r="Q116" i="59"/>
  <c r="P116" i="59"/>
  <c r="O116" i="59"/>
  <c r="N116" i="59"/>
  <c r="M116" i="59"/>
  <c r="L116" i="59"/>
  <c r="K116" i="59"/>
  <c r="J116" i="59"/>
  <c r="I116" i="59"/>
  <c r="H116" i="59"/>
  <c r="G116" i="59"/>
  <c r="F116" i="59"/>
  <c r="R114" i="59"/>
  <c r="Q114" i="59"/>
  <c r="P114" i="59"/>
  <c r="O114" i="59"/>
  <c r="N114" i="59"/>
  <c r="M114" i="59"/>
  <c r="M120" i="59" s="1"/>
  <c r="L114" i="59"/>
  <c r="L120" i="59" s="1"/>
  <c r="K114" i="59"/>
  <c r="K120" i="59" s="1"/>
  <c r="J114" i="59"/>
  <c r="J120" i="59" s="1"/>
  <c r="I114" i="59"/>
  <c r="I120" i="59" s="1"/>
  <c r="H114" i="59"/>
  <c r="H120" i="59" s="1"/>
  <c r="G114" i="59"/>
  <c r="G120" i="59" s="1"/>
  <c r="F114" i="59"/>
  <c r="F120" i="59" s="1"/>
  <c r="R113" i="59"/>
  <c r="Q113" i="59"/>
  <c r="P113" i="59"/>
  <c r="O113" i="59"/>
  <c r="N113" i="59"/>
  <c r="M113" i="59"/>
  <c r="M119" i="59" s="1"/>
  <c r="L113" i="59"/>
  <c r="L119" i="59" s="1"/>
  <c r="K113" i="59"/>
  <c r="K119" i="59" s="1"/>
  <c r="J113" i="59"/>
  <c r="J119" i="59" s="1"/>
  <c r="I113" i="59"/>
  <c r="I119" i="59" s="1"/>
  <c r="H113" i="59"/>
  <c r="H119" i="59" s="1"/>
  <c r="G113" i="59"/>
  <c r="G119" i="59" s="1"/>
  <c r="F113" i="59"/>
  <c r="F119" i="59" s="1"/>
  <c r="R112" i="59"/>
  <c r="Q112" i="59"/>
  <c r="P112" i="59"/>
  <c r="O112" i="59"/>
  <c r="N112" i="59"/>
  <c r="M112" i="59"/>
  <c r="M118" i="59" s="1"/>
  <c r="L112" i="59"/>
  <c r="L118" i="59" s="1"/>
  <c r="K112" i="59"/>
  <c r="K118" i="59" s="1"/>
  <c r="J112" i="59"/>
  <c r="J118" i="59" s="1"/>
  <c r="I112" i="59"/>
  <c r="I118" i="59" s="1"/>
  <c r="H112" i="59"/>
  <c r="H118" i="59" s="1"/>
  <c r="G112" i="59"/>
  <c r="G118" i="59" s="1"/>
  <c r="F112" i="59"/>
  <c r="F118" i="59" s="1"/>
  <c r="R111" i="59"/>
  <c r="Q111" i="59"/>
  <c r="P111" i="59"/>
  <c r="O111" i="59"/>
  <c r="N111" i="59"/>
  <c r="M111" i="59"/>
  <c r="M117" i="59" s="1"/>
  <c r="L111" i="59"/>
  <c r="L117" i="59" s="1"/>
  <c r="K111" i="59"/>
  <c r="K117" i="59" s="1"/>
  <c r="J111" i="59"/>
  <c r="J117" i="59" s="1"/>
  <c r="I111" i="59"/>
  <c r="I117" i="59" s="1"/>
  <c r="H111" i="59"/>
  <c r="H117" i="59" s="1"/>
  <c r="G111" i="59"/>
  <c r="G117" i="59" s="1"/>
  <c r="F111" i="59"/>
  <c r="F117" i="59" s="1"/>
  <c r="R120" i="39"/>
  <c r="Q120" i="39"/>
  <c r="P120" i="39"/>
  <c r="O120" i="39"/>
  <c r="N120" i="39"/>
  <c r="M120" i="39"/>
  <c r="R119" i="39"/>
  <c r="Q119" i="39"/>
  <c r="P119" i="39"/>
  <c r="O119" i="39"/>
  <c r="N119" i="39"/>
  <c r="M119" i="39"/>
  <c r="R118" i="39"/>
  <c r="Q118" i="39"/>
  <c r="P118" i="39"/>
  <c r="O118" i="39"/>
  <c r="N118" i="39"/>
  <c r="M118" i="39"/>
  <c r="R117" i="39"/>
  <c r="Q117" i="39"/>
  <c r="P117" i="39"/>
  <c r="O117" i="39"/>
  <c r="N117" i="39"/>
  <c r="M117" i="39"/>
  <c r="R116" i="39"/>
  <c r="Q116" i="39"/>
  <c r="P116" i="39"/>
  <c r="O116" i="39"/>
  <c r="N116" i="39"/>
  <c r="M116" i="39"/>
  <c r="R114" i="39"/>
  <c r="Q114" i="39"/>
  <c r="P114" i="39"/>
  <c r="O114" i="39"/>
  <c r="N114" i="39"/>
  <c r="M114" i="39"/>
  <c r="L114" i="39"/>
  <c r="K114" i="39"/>
  <c r="J114" i="39"/>
  <c r="I114" i="39"/>
  <c r="I120" i="39" s="1"/>
  <c r="G114" i="39"/>
  <c r="R113" i="39"/>
  <c r="Q113" i="39"/>
  <c r="P113" i="39"/>
  <c r="O113" i="39"/>
  <c r="N113" i="39"/>
  <c r="M113" i="39"/>
  <c r="L113" i="39"/>
  <c r="K113" i="39"/>
  <c r="J113" i="39"/>
  <c r="I113" i="39"/>
  <c r="I119" i="39" s="1"/>
  <c r="G113" i="39"/>
  <c r="R112" i="39"/>
  <c r="Q112" i="39"/>
  <c r="P112" i="39"/>
  <c r="O112" i="39"/>
  <c r="N112" i="39"/>
  <c r="M112" i="39"/>
  <c r="I112" i="39"/>
  <c r="I118" i="39" s="1"/>
  <c r="R111" i="39"/>
  <c r="Q111" i="39"/>
  <c r="P111" i="39"/>
  <c r="O111" i="39"/>
  <c r="N111" i="39"/>
  <c r="M111" i="39"/>
  <c r="L111" i="39"/>
  <c r="L117" i="39" s="1"/>
  <c r="K111" i="39"/>
  <c r="K117" i="39" s="1"/>
  <c r="J111" i="39"/>
  <c r="J117" i="39" s="1"/>
  <c r="I111" i="39"/>
  <c r="I117" i="39" s="1"/>
  <c r="G111" i="39"/>
  <c r="G117" i="39" s="1"/>
  <c r="R116" i="28"/>
  <c r="Q116" i="28"/>
  <c r="P116" i="28"/>
  <c r="O116" i="28"/>
  <c r="F116" i="28"/>
  <c r="R114" i="28"/>
  <c r="Q114" i="28"/>
  <c r="P114" i="28"/>
  <c r="O114" i="28"/>
  <c r="N114" i="28"/>
  <c r="M114" i="28"/>
  <c r="L114" i="28"/>
  <c r="K114" i="28"/>
  <c r="J114" i="28"/>
  <c r="I114" i="28"/>
  <c r="H114" i="28"/>
  <c r="G114" i="28"/>
  <c r="F114" i="28"/>
  <c r="F120" i="28" s="1"/>
  <c r="R113" i="28"/>
  <c r="Q113" i="28"/>
  <c r="P113" i="28"/>
  <c r="O113" i="28"/>
  <c r="N113" i="28"/>
  <c r="M113" i="28"/>
  <c r="L113" i="28"/>
  <c r="K113" i="28"/>
  <c r="J113" i="28"/>
  <c r="I113" i="28"/>
  <c r="H113" i="28"/>
  <c r="G113" i="28"/>
  <c r="F113" i="28"/>
  <c r="F119" i="28" s="1"/>
  <c r="F112" i="28"/>
  <c r="F118" i="28" s="1"/>
  <c r="R111" i="28"/>
  <c r="R117" i="28" s="1"/>
  <c r="Q111" i="28"/>
  <c r="Q117" i="28" s="1"/>
  <c r="P111" i="28"/>
  <c r="P117" i="28" s="1"/>
  <c r="O111" i="28"/>
  <c r="O117" i="28" s="1"/>
  <c r="N111" i="28"/>
  <c r="N117" i="28" s="1"/>
  <c r="M111" i="28"/>
  <c r="M117" i="28" s="1"/>
  <c r="L111" i="28"/>
  <c r="L117" i="28" s="1"/>
  <c r="K111" i="28"/>
  <c r="K117" i="28" s="1"/>
  <c r="J111" i="28"/>
  <c r="J117" i="28" s="1"/>
  <c r="I111" i="28"/>
  <c r="I117" i="28" s="1"/>
  <c r="H111" i="28"/>
  <c r="H117" i="28" s="1"/>
  <c r="G111" i="28"/>
  <c r="G117" i="28" s="1"/>
  <c r="F111" i="28"/>
  <c r="F117" i="28" s="1"/>
  <c r="R120" i="29"/>
  <c r="Q120" i="29"/>
  <c r="P120" i="29"/>
  <c r="O120" i="29"/>
  <c r="N120" i="29"/>
  <c r="M120" i="29"/>
  <c r="R119" i="29"/>
  <c r="Q119" i="29"/>
  <c r="P119" i="29"/>
  <c r="O119" i="29"/>
  <c r="N119" i="29"/>
  <c r="M119" i="29"/>
  <c r="R118" i="29"/>
  <c r="Q118" i="29"/>
  <c r="P118" i="29"/>
  <c r="O118" i="29"/>
  <c r="N118" i="29"/>
  <c r="M118" i="29"/>
  <c r="R117" i="29"/>
  <c r="Q117" i="29"/>
  <c r="P117" i="29"/>
  <c r="O117" i="29"/>
  <c r="N117" i="29"/>
  <c r="M117" i="29"/>
  <c r="R116" i="29"/>
  <c r="Q116" i="29"/>
  <c r="P116" i="29"/>
  <c r="O116" i="29"/>
  <c r="N116" i="29"/>
  <c r="M116" i="29"/>
  <c r="R114" i="29"/>
  <c r="Q114" i="29"/>
  <c r="P114" i="29"/>
  <c r="O114" i="29"/>
  <c r="N114" i="29"/>
  <c r="M114" i="29"/>
  <c r="L114" i="29"/>
  <c r="K114" i="29"/>
  <c r="J114" i="29"/>
  <c r="I114" i="29"/>
  <c r="G114" i="29"/>
  <c r="R113" i="29"/>
  <c r="Q113" i="29"/>
  <c r="P113" i="29"/>
  <c r="O113" i="29"/>
  <c r="N113" i="29"/>
  <c r="M113" i="29"/>
  <c r="L113" i="29"/>
  <c r="K113" i="29"/>
  <c r="J113" i="29"/>
  <c r="I113" i="29"/>
  <c r="G113" i="29"/>
  <c r="R112" i="29"/>
  <c r="Q112" i="29"/>
  <c r="P112" i="29"/>
  <c r="O112" i="29"/>
  <c r="N112" i="29"/>
  <c r="M112" i="29"/>
  <c r="R111" i="29"/>
  <c r="Q111" i="29"/>
  <c r="P111" i="29"/>
  <c r="O111" i="29"/>
  <c r="N111" i="29"/>
  <c r="M111" i="29"/>
  <c r="L111" i="29"/>
  <c r="L117" i="29" s="1"/>
  <c r="K111" i="29"/>
  <c r="K117" i="29" s="1"/>
  <c r="J111" i="29"/>
  <c r="J117" i="29" s="1"/>
  <c r="I111" i="29"/>
  <c r="I117" i="29" s="1"/>
  <c r="G111" i="29"/>
  <c r="G117" i="29" s="1"/>
  <c r="R120" i="30"/>
  <c r="Q120" i="30"/>
  <c r="P120" i="30"/>
  <c r="R119" i="30"/>
  <c r="Q119" i="30"/>
  <c r="P119" i="30"/>
  <c r="R118" i="30"/>
  <c r="Q118" i="30"/>
  <c r="P118" i="30"/>
  <c r="R117" i="30"/>
  <c r="Q117" i="30"/>
  <c r="P117" i="30"/>
  <c r="R116" i="30"/>
  <c r="Q116" i="30"/>
  <c r="P116" i="30"/>
  <c r="K116" i="30"/>
  <c r="J116" i="30"/>
  <c r="R114" i="30"/>
  <c r="Q114" i="30"/>
  <c r="P114" i="30"/>
  <c r="O114" i="30"/>
  <c r="N114" i="30"/>
  <c r="M114" i="30"/>
  <c r="L114" i="30"/>
  <c r="K114" i="30"/>
  <c r="J114" i="30"/>
  <c r="J120" i="30" s="1"/>
  <c r="I114" i="30"/>
  <c r="I120" i="30" s="1"/>
  <c r="H114" i="30"/>
  <c r="H120" i="30" s="1"/>
  <c r="G114" i="30"/>
  <c r="G120" i="30" s="1"/>
  <c r="R113" i="30"/>
  <c r="Q113" i="30"/>
  <c r="P113" i="30"/>
  <c r="O113" i="30"/>
  <c r="N113" i="30"/>
  <c r="M113" i="30"/>
  <c r="L113" i="30"/>
  <c r="K113" i="30"/>
  <c r="J113" i="30"/>
  <c r="J119" i="30" s="1"/>
  <c r="I113" i="30"/>
  <c r="H113" i="30"/>
  <c r="G113" i="30"/>
  <c r="G119" i="30" s="1"/>
  <c r="R112" i="30"/>
  <c r="Q112" i="30"/>
  <c r="P112" i="30"/>
  <c r="J112" i="30"/>
  <c r="J118" i="30" s="1"/>
  <c r="G112" i="30"/>
  <c r="G118" i="30" s="1"/>
  <c r="R111" i="30"/>
  <c r="Q111" i="30"/>
  <c r="P111" i="30"/>
  <c r="O111" i="30"/>
  <c r="O117" i="30" s="1"/>
  <c r="N111" i="30"/>
  <c r="N117" i="30" s="1"/>
  <c r="M111" i="30"/>
  <c r="M117" i="30" s="1"/>
  <c r="L111" i="30"/>
  <c r="L117" i="30" s="1"/>
  <c r="K111" i="30"/>
  <c r="K117" i="30" s="1"/>
  <c r="J111" i="30"/>
  <c r="J117" i="30" s="1"/>
  <c r="I111" i="30"/>
  <c r="I117" i="30" s="1"/>
  <c r="H111" i="30"/>
  <c r="H117" i="30" s="1"/>
  <c r="G111" i="30"/>
  <c r="G117" i="30" s="1"/>
  <c r="R114" i="31"/>
  <c r="Q114" i="31"/>
  <c r="P114" i="31"/>
  <c r="O114" i="31"/>
  <c r="N114" i="31"/>
  <c r="M114" i="31"/>
  <c r="L114" i="31"/>
  <c r="K114" i="31"/>
  <c r="J114" i="31"/>
  <c r="I114" i="31"/>
  <c r="H114" i="31"/>
  <c r="G114" i="31"/>
  <c r="R113" i="31"/>
  <c r="Q113" i="31"/>
  <c r="P113" i="31"/>
  <c r="O113" i="31"/>
  <c r="N113" i="31"/>
  <c r="M113" i="31"/>
  <c r="L113" i="31"/>
  <c r="K113" i="31"/>
  <c r="J113" i="31"/>
  <c r="I113" i="31"/>
  <c r="H113" i="31"/>
  <c r="G113" i="31"/>
  <c r="R111" i="31"/>
  <c r="R117" i="31" s="1"/>
  <c r="Q111" i="31"/>
  <c r="Q117" i="31" s="1"/>
  <c r="P111" i="31"/>
  <c r="P117" i="31" s="1"/>
  <c r="O111" i="31"/>
  <c r="O117" i="31" s="1"/>
  <c r="N111" i="31"/>
  <c r="N117" i="31" s="1"/>
  <c r="M111" i="31"/>
  <c r="M117" i="31" s="1"/>
  <c r="L111" i="31"/>
  <c r="L117" i="31" s="1"/>
  <c r="K111" i="31"/>
  <c r="K117" i="31" s="1"/>
  <c r="J111" i="31"/>
  <c r="J117" i="31" s="1"/>
  <c r="I111" i="31"/>
  <c r="I117" i="31" s="1"/>
  <c r="H111" i="31"/>
  <c r="H117" i="31" s="1"/>
  <c r="G111" i="31"/>
  <c r="G117" i="31" s="1"/>
  <c r="R114" i="32"/>
  <c r="Q114" i="32"/>
  <c r="P114" i="32"/>
  <c r="O114" i="32"/>
  <c r="N114" i="32"/>
  <c r="M114" i="32"/>
  <c r="L114" i="32"/>
  <c r="K114" i="32"/>
  <c r="J114" i="32"/>
  <c r="I114" i="32"/>
  <c r="H114" i="32"/>
  <c r="G114" i="32"/>
  <c r="R113" i="32"/>
  <c r="Q113" i="32"/>
  <c r="P113" i="32"/>
  <c r="O113" i="32"/>
  <c r="N113" i="32"/>
  <c r="M113" i="32"/>
  <c r="L113" i="32"/>
  <c r="K113" i="32"/>
  <c r="J113" i="32"/>
  <c r="I113" i="32"/>
  <c r="H113" i="32"/>
  <c r="G113" i="32"/>
  <c r="R111" i="32"/>
  <c r="R117" i="32" s="1"/>
  <c r="Q111" i="32"/>
  <c r="Q117" i="32" s="1"/>
  <c r="P111" i="32"/>
  <c r="P117" i="32" s="1"/>
  <c r="O111" i="32"/>
  <c r="O117" i="32" s="1"/>
  <c r="N111" i="32"/>
  <c r="N117" i="32" s="1"/>
  <c r="M111" i="32"/>
  <c r="M117" i="32" s="1"/>
  <c r="L111" i="32"/>
  <c r="L117" i="32" s="1"/>
  <c r="K111" i="32"/>
  <c r="K117" i="32" s="1"/>
  <c r="J111" i="32"/>
  <c r="J117" i="32" s="1"/>
  <c r="I111" i="32"/>
  <c r="I117" i="32" s="1"/>
  <c r="H111" i="32"/>
  <c r="H117" i="32" s="1"/>
  <c r="G111" i="32"/>
  <c r="G117" i="32" s="1"/>
  <c r="R114" i="33"/>
  <c r="Q114" i="33"/>
  <c r="P114" i="33"/>
  <c r="O114" i="33"/>
  <c r="N114" i="33"/>
  <c r="M114" i="33"/>
  <c r="L114" i="33"/>
  <c r="K114" i="33"/>
  <c r="J114" i="33"/>
  <c r="I114" i="33"/>
  <c r="H114" i="33"/>
  <c r="G114" i="33"/>
  <c r="R113" i="33"/>
  <c r="Q113" i="33"/>
  <c r="P113" i="33"/>
  <c r="O113" i="33"/>
  <c r="N113" i="33"/>
  <c r="M113" i="33"/>
  <c r="L113" i="33"/>
  <c r="K113" i="33"/>
  <c r="J113" i="33"/>
  <c r="I113" i="33"/>
  <c r="H113" i="33"/>
  <c r="H119" i="33" s="1"/>
  <c r="G113" i="33"/>
  <c r="G119" i="33" s="1"/>
  <c r="R111" i="33"/>
  <c r="R117" i="33" s="1"/>
  <c r="Q111" i="33"/>
  <c r="Q117" i="33" s="1"/>
  <c r="P111" i="33"/>
  <c r="P117" i="33" s="1"/>
  <c r="O111" i="33"/>
  <c r="O117" i="33" s="1"/>
  <c r="N111" i="33"/>
  <c r="N117" i="33" s="1"/>
  <c r="M111" i="33"/>
  <c r="M117" i="33" s="1"/>
  <c r="L111" i="33"/>
  <c r="L117" i="33" s="1"/>
  <c r="K111" i="33"/>
  <c r="K117" i="33" s="1"/>
  <c r="J111" i="33"/>
  <c r="J117" i="33" s="1"/>
  <c r="I111" i="33"/>
  <c r="I117" i="33" s="1"/>
  <c r="H111" i="33"/>
  <c r="H117" i="33" s="1"/>
  <c r="G111" i="33"/>
  <c r="G117" i="33" s="1"/>
  <c r="R120" i="34"/>
  <c r="R119" i="34"/>
  <c r="R118" i="34"/>
  <c r="R117" i="34"/>
  <c r="R116" i="34"/>
  <c r="R114" i="34"/>
  <c r="Q114" i="34"/>
  <c r="P114" i="34"/>
  <c r="O114" i="34"/>
  <c r="N114" i="34"/>
  <c r="M114" i="34"/>
  <c r="L114" i="34"/>
  <c r="K114" i="34"/>
  <c r="J114" i="34"/>
  <c r="I114" i="34"/>
  <c r="H114" i="34"/>
  <c r="G114" i="34"/>
  <c r="R113" i="34"/>
  <c r="Q113" i="34"/>
  <c r="P113" i="34"/>
  <c r="O113" i="34"/>
  <c r="N113" i="34"/>
  <c r="M113" i="34"/>
  <c r="L113" i="34"/>
  <c r="K113" i="34"/>
  <c r="J113" i="34"/>
  <c r="I113" i="34"/>
  <c r="H113" i="34"/>
  <c r="G113" i="34"/>
  <c r="R112" i="34"/>
  <c r="R111" i="34"/>
  <c r="Q111" i="34"/>
  <c r="Q117" i="34" s="1"/>
  <c r="P111" i="34"/>
  <c r="P117" i="34" s="1"/>
  <c r="O111" i="34"/>
  <c r="O117" i="34" s="1"/>
  <c r="N111" i="34"/>
  <c r="N117" i="34" s="1"/>
  <c r="M111" i="34"/>
  <c r="M117" i="34" s="1"/>
  <c r="L111" i="34"/>
  <c r="L117" i="34" s="1"/>
  <c r="K111" i="34"/>
  <c r="K117" i="34" s="1"/>
  <c r="J111" i="34"/>
  <c r="J117" i="34" s="1"/>
  <c r="I111" i="34"/>
  <c r="I117" i="34" s="1"/>
  <c r="H111" i="34"/>
  <c r="H117" i="34" s="1"/>
  <c r="G111" i="34"/>
  <c r="G117" i="34" s="1"/>
  <c r="R120" i="35"/>
  <c r="R119" i="35"/>
  <c r="R118" i="35"/>
  <c r="R117" i="35"/>
  <c r="R116" i="35"/>
  <c r="R114" i="35"/>
  <c r="Q114" i="35"/>
  <c r="P114" i="35"/>
  <c r="O114" i="35"/>
  <c r="M114" i="35"/>
  <c r="L114" i="35"/>
  <c r="K114" i="35"/>
  <c r="I114" i="35"/>
  <c r="H114" i="35"/>
  <c r="G114" i="35"/>
  <c r="R113" i="35"/>
  <c r="Q113" i="35"/>
  <c r="P113" i="35"/>
  <c r="O113" i="35"/>
  <c r="M113" i="35"/>
  <c r="L113" i="35"/>
  <c r="K113" i="35"/>
  <c r="I113" i="35"/>
  <c r="H113" i="35"/>
  <c r="G113" i="35"/>
  <c r="R112" i="35"/>
  <c r="R111" i="35"/>
  <c r="Q111" i="35"/>
  <c r="Q117" i="35" s="1"/>
  <c r="P111" i="35"/>
  <c r="P117" i="35" s="1"/>
  <c r="O111" i="35"/>
  <c r="O117" i="35" s="1"/>
  <c r="M111" i="35"/>
  <c r="M117" i="35" s="1"/>
  <c r="L111" i="35"/>
  <c r="L117" i="35" s="1"/>
  <c r="K111" i="35"/>
  <c r="K117" i="35" s="1"/>
  <c r="I111" i="35"/>
  <c r="I117" i="35" s="1"/>
  <c r="H111" i="35"/>
  <c r="H117" i="35" s="1"/>
  <c r="G111" i="35"/>
  <c r="G117" i="35" s="1"/>
  <c r="R120" i="36"/>
  <c r="Q120" i="36"/>
  <c r="P120" i="36"/>
  <c r="O120" i="36"/>
  <c r="N120" i="36"/>
  <c r="M120" i="36"/>
  <c r="L120" i="36"/>
  <c r="K120" i="36"/>
  <c r="J120" i="36"/>
  <c r="R119" i="36"/>
  <c r="Q119" i="36"/>
  <c r="P119" i="36"/>
  <c r="O119" i="36"/>
  <c r="N119" i="36"/>
  <c r="M119" i="36"/>
  <c r="L119" i="36"/>
  <c r="K119" i="36"/>
  <c r="J119" i="36"/>
  <c r="R118" i="36"/>
  <c r="Q118" i="36"/>
  <c r="P118" i="36"/>
  <c r="O118" i="36"/>
  <c r="N118" i="36"/>
  <c r="M118" i="36"/>
  <c r="L118" i="36"/>
  <c r="K118" i="36"/>
  <c r="J118" i="36"/>
  <c r="R117" i="36"/>
  <c r="Q117" i="36"/>
  <c r="P117" i="36"/>
  <c r="O117" i="36"/>
  <c r="N117" i="36"/>
  <c r="M117" i="36"/>
  <c r="L117" i="36"/>
  <c r="K117" i="36"/>
  <c r="J117" i="36"/>
  <c r="R116" i="36"/>
  <c r="Q116" i="36"/>
  <c r="P116" i="36"/>
  <c r="O116" i="36"/>
  <c r="N116" i="36"/>
  <c r="M116" i="36"/>
  <c r="L116" i="36"/>
  <c r="K116" i="36"/>
  <c r="J116" i="36"/>
  <c r="R114" i="36"/>
  <c r="Q114" i="36"/>
  <c r="P114" i="36"/>
  <c r="O114" i="36"/>
  <c r="N114" i="36"/>
  <c r="M114" i="36"/>
  <c r="L114" i="36"/>
  <c r="K114" i="36"/>
  <c r="J114" i="36"/>
  <c r="I114" i="36"/>
  <c r="H114" i="36"/>
  <c r="G114" i="36"/>
  <c r="R113" i="36"/>
  <c r="Q113" i="36"/>
  <c r="P113" i="36"/>
  <c r="O113" i="36"/>
  <c r="N113" i="36"/>
  <c r="M113" i="36"/>
  <c r="L113" i="36"/>
  <c r="K113" i="36"/>
  <c r="J113" i="36"/>
  <c r="I113" i="36"/>
  <c r="H113" i="36"/>
  <c r="G113" i="36"/>
  <c r="R112" i="36"/>
  <c r="Q112" i="36"/>
  <c r="P112" i="36"/>
  <c r="O112" i="36"/>
  <c r="N112" i="36"/>
  <c r="M112" i="36"/>
  <c r="L112" i="36"/>
  <c r="K112" i="36"/>
  <c r="J112" i="36"/>
  <c r="R111" i="36"/>
  <c r="Q111" i="36"/>
  <c r="P111" i="36"/>
  <c r="O111" i="36"/>
  <c r="N111" i="36"/>
  <c r="M111" i="36"/>
  <c r="L111" i="36"/>
  <c r="K111" i="36"/>
  <c r="J111" i="36"/>
  <c r="I111" i="36"/>
  <c r="I117" i="36" s="1"/>
  <c r="H111" i="36"/>
  <c r="H117" i="36" s="1"/>
  <c r="G111" i="36"/>
  <c r="G117" i="36" s="1"/>
  <c r="S120" i="27"/>
  <c r="R120" i="27"/>
  <c r="Q120" i="27"/>
  <c r="P120" i="27"/>
  <c r="O120" i="27"/>
  <c r="S119" i="27"/>
  <c r="R119" i="27"/>
  <c r="Q119" i="27"/>
  <c r="P119" i="27"/>
  <c r="O119" i="27"/>
  <c r="F119" i="27"/>
  <c r="S118" i="27"/>
  <c r="R118" i="27"/>
  <c r="Q118" i="27"/>
  <c r="P118" i="27"/>
  <c r="O118" i="27"/>
  <c r="S117" i="27"/>
  <c r="R117" i="27"/>
  <c r="Q117" i="27"/>
  <c r="P117" i="27"/>
  <c r="O117" i="27"/>
  <c r="S116" i="27"/>
  <c r="R116" i="27"/>
  <c r="Q116" i="27"/>
  <c r="P116" i="27"/>
  <c r="O116" i="27"/>
  <c r="K116" i="27"/>
  <c r="S114" i="27"/>
  <c r="R114" i="27"/>
  <c r="Q114" i="27"/>
  <c r="P114" i="27"/>
  <c r="O114" i="27"/>
  <c r="N114" i="27"/>
  <c r="N120" i="27" s="1"/>
  <c r="M114" i="27"/>
  <c r="M120" i="27" s="1"/>
  <c r="K114" i="27"/>
  <c r="K120" i="27" s="1"/>
  <c r="J114" i="27"/>
  <c r="J120" i="27" s="1"/>
  <c r="I114" i="27"/>
  <c r="I120" i="27" s="1"/>
  <c r="H114" i="27"/>
  <c r="H120" i="27" s="1"/>
  <c r="G114" i="27"/>
  <c r="G120" i="27" s="1"/>
  <c r="F114" i="27"/>
  <c r="F120" i="27" s="1"/>
  <c r="S113" i="27"/>
  <c r="R113" i="27"/>
  <c r="Q113" i="27"/>
  <c r="P113" i="27"/>
  <c r="O113" i="27"/>
  <c r="N113" i="27"/>
  <c r="N119" i="27" s="1"/>
  <c r="M113" i="27"/>
  <c r="M119" i="27" s="1"/>
  <c r="K113" i="27"/>
  <c r="K119" i="27" s="1"/>
  <c r="J113" i="27"/>
  <c r="J119" i="27" s="1"/>
  <c r="I113" i="27"/>
  <c r="I119" i="27" s="1"/>
  <c r="H113" i="27"/>
  <c r="H119" i="27" s="1"/>
  <c r="G113" i="27"/>
  <c r="G119" i="27" s="1"/>
  <c r="F113" i="27"/>
  <c r="S112" i="27"/>
  <c r="R112" i="27"/>
  <c r="Q112" i="27"/>
  <c r="P112" i="27"/>
  <c r="O112" i="27"/>
  <c r="N112" i="27"/>
  <c r="N118" i="27" s="1"/>
  <c r="M112" i="27"/>
  <c r="M118" i="27" s="1"/>
  <c r="K112" i="27"/>
  <c r="K118" i="27" s="1"/>
  <c r="J112" i="27"/>
  <c r="J118" i="27" s="1"/>
  <c r="I112" i="27"/>
  <c r="I118" i="27" s="1"/>
  <c r="H112" i="27"/>
  <c r="H118" i="27" s="1"/>
  <c r="G112" i="27"/>
  <c r="G118" i="27" s="1"/>
  <c r="F112" i="27"/>
  <c r="F118" i="27" s="1"/>
  <c r="S111" i="27"/>
  <c r="R111" i="27"/>
  <c r="Q111" i="27"/>
  <c r="P111" i="27"/>
  <c r="O111" i="27"/>
  <c r="N111" i="27"/>
  <c r="N117" i="27" s="1"/>
  <c r="M111" i="27"/>
  <c r="M117" i="27" s="1"/>
  <c r="K111" i="27"/>
  <c r="K117" i="27" s="1"/>
  <c r="J111" i="27"/>
  <c r="J117" i="27" s="1"/>
  <c r="I111" i="27"/>
  <c r="I117" i="27" s="1"/>
  <c r="H111" i="27"/>
  <c r="H117" i="27" s="1"/>
  <c r="G111" i="27"/>
  <c r="G117" i="27" s="1"/>
  <c r="F111" i="27"/>
  <c r="F117" i="27" s="1"/>
  <c r="S120" i="71"/>
  <c r="R120" i="71"/>
  <c r="Q120" i="71"/>
  <c r="S119" i="71"/>
  <c r="R119" i="71"/>
  <c r="Q119" i="71"/>
  <c r="S118" i="71"/>
  <c r="R118" i="71"/>
  <c r="Q118" i="71"/>
  <c r="S117" i="71"/>
  <c r="R117" i="71"/>
  <c r="Q117" i="71"/>
  <c r="S116" i="71"/>
  <c r="R116" i="71"/>
  <c r="Q116" i="71"/>
  <c r="P116" i="71"/>
  <c r="O116" i="71"/>
  <c r="S114" i="71"/>
  <c r="R114" i="71"/>
  <c r="Q114" i="71"/>
  <c r="P114" i="71"/>
  <c r="P120" i="71" s="1"/>
  <c r="O114" i="71"/>
  <c r="O120" i="71" s="1"/>
  <c r="M114" i="71"/>
  <c r="L114" i="71"/>
  <c r="K114" i="71"/>
  <c r="J114" i="71"/>
  <c r="I114" i="71"/>
  <c r="H114" i="71"/>
  <c r="G114" i="71"/>
  <c r="G120" i="71" s="1"/>
  <c r="S113" i="71"/>
  <c r="R113" i="71"/>
  <c r="Q113" i="71"/>
  <c r="P113" i="71"/>
  <c r="P119" i="71" s="1"/>
  <c r="O113" i="71"/>
  <c r="O119" i="71" s="1"/>
  <c r="M113" i="71"/>
  <c r="L113" i="71"/>
  <c r="K113" i="71"/>
  <c r="J113" i="71"/>
  <c r="I113" i="71"/>
  <c r="H113" i="71"/>
  <c r="G113" i="71"/>
  <c r="G119" i="71" s="1"/>
  <c r="S112" i="71"/>
  <c r="R112" i="71"/>
  <c r="Q112" i="71"/>
  <c r="P112" i="71"/>
  <c r="P118" i="71" s="1"/>
  <c r="O112" i="71"/>
  <c r="O118" i="71" s="1"/>
  <c r="G112" i="71"/>
  <c r="G118" i="71" s="1"/>
  <c r="S111" i="71"/>
  <c r="R111" i="71"/>
  <c r="Q111" i="71"/>
  <c r="P111" i="71"/>
  <c r="P117" i="71" s="1"/>
  <c r="O111" i="71"/>
  <c r="O117" i="71" s="1"/>
  <c r="M111" i="71"/>
  <c r="M117" i="71" s="1"/>
  <c r="L111" i="71"/>
  <c r="L117" i="71" s="1"/>
  <c r="K111" i="71"/>
  <c r="K117" i="71" s="1"/>
  <c r="J111" i="71"/>
  <c r="J117" i="71" s="1"/>
  <c r="I111" i="71"/>
  <c r="I117" i="71" s="1"/>
  <c r="H111" i="71"/>
  <c r="H117" i="71" s="1"/>
  <c r="G111" i="71"/>
  <c r="G117" i="71" s="1"/>
  <c r="F118" i="19"/>
  <c r="F117" i="19"/>
  <c r="R120" i="15"/>
  <c r="Q120" i="15"/>
  <c r="P120" i="15"/>
  <c r="O120" i="15"/>
  <c r="R119" i="15"/>
  <c r="Q119" i="15"/>
  <c r="P119" i="15"/>
  <c r="O119" i="15"/>
  <c r="R118" i="15"/>
  <c r="Q118" i="15"/>
  <c r="P118" i="15"/>
  <c r="O118" i="15"/>
  <c r="R117" i="15"/>
  <c r="Q117" i="15"/>
  <c r="P117" i="15"/>
  <c r="O117" i="15"/>
  <c r="R116" i="15"/>
  <c r="Q116" i="15"/>
  <c r="P116" i="15"/>
  <c r="O116" i="15"/>
  <c r="R114" i="15"/>
  <c r="Q114" i="15"/>
  <c r="P114" i="15"/>
  <c r="O114" i="15"/>
  <c r="N114" i="15"/>
  <c r="M114" i="15"/>
  <c r="M120" i="15" s="1"/>
  <c r="L114" i="15"/>
  <c r="L120" i="15" s="1"/>
  <c r="K114" i="15"/>
  <c r="K120" i="15" s="1"/>
  <c r="J114" i="15"/>
  <c r="J120" i="15" s="1"/>
  <c r="I114" i="15"/>
  <c r="I120" i="15" s="1"/>
  <c r="H114" i="15"/>
  <c r="H120" i="15" s="1"/>
  <c r="G114" i="15"/>
  <c r="G120" i="15" s="1"/>
  <c r="R113" i="15"/>
  <c r="Q113" i="15"/>
  <c r="P113" i="15"/>
  <c r="O113" i="15"/>
  <c r="N113" i="15"/>
  <c r="M113" i="15"/>
  <c r="M119" i="15" s="1"/>
  <c r="L113" i="15"/>
  <c r="L119" i="15" s="1"/>
  <c r="K113" i="15"/>
  <c r="K119" i="15" s="1"/>
  <c r="J113" i="15"/>
  <c r="J119" i="15" s="1"/>
  <c r="I113" i="15"/>
  <c r="I119" i="15" s="1"/>
  <c r="H113" i="15"/>
  <c r="H119" i="15" s="1"/>
  <c r="G113" i="15"/>
  <c r="G119" i="15" s="1"/>
  <c r="R112" i="15"/>
  <c r="Q112" i="15"/>
  <c r="P112" i="15"/>
  <c r="O112" i="15"/>
  <c r="M112" i="15"/>
  <c r="M118" i="15" s="1"/>
  <c r="L112" i="15"/>
  <c r="L118" i="15" s="1"/>
  <c r="K112" i="15"/>
  <c r="K118" i="15" s="1"/>
  <c r="J112" i="15"/>
  <c r="J118" i="15" s="1"/>
  <c r="I112" i="15"/>
  <c r="I118" i="15" s="1"/>
  <c r="H112" i="15"/>
  <c r="H118" i="15" s="1"/>
  <c r="G112" i="15"/>
  <c r="G118" i="15" s="1"/>
  <c r="R111" i="15"/>
  <c r="Q111" i="15"/>
  <c r="P111" i="15"/>
  <c r="O111" i="15"/>
  <c r="N111" i="15"/>
  <c r="N117" i="15" s="1"/>
  <c r="M111" i="15"/>
  <c r="M117" i="15" s="1"/>
  <c r="L111" i="15"/>
  <c r="L117" i="15" s="1"/>
  <c r="K111" i="15"/>
  <c r="K117" i="15" s="1"/>
  <c r="J111" i="15"/>
  <c r="J117" i="15" s="1"/>
  <c r="I111" i="15"/>
  <c r="I117" i="15" s="1"/>
  <c r="H111" i="15"/>
  <c r="H117" i="15" s="1"/>
  <c r="G111" i="15"/>
  <c r="G117" i="15" s="1"/>
  <c r="R120" i="14"/>
  <c r="P120" i="14"/>
  <c r="O120" i="14"/>
  <c r="R119" i="14"/>
  <c r="P119" i="14"/>
  <c r="O119" i="14"/>
  <c r="R118" i="14"/>
  <c r="P118" i="14"/>
  <c r="O118" i="14"/>
  <c r="R117" i="14"/>
  <c r="P117" i="14"/>
  <c r="O117" i="14"/>
  <c r="R116" i="14"/>
  <c r="P116" i="14"/>
  <c r="O116" i="14"/>
  <c r="N116" i="14"/>
  <c r="M116" i="14"/>
  <c r="L116" i="14"/>
  <c r="K116" i="14"/>
  <c r="J116" i="14"/>
  <c r="I116" i="14"/>
  <c r="H116" i="14"/>
  <c r="G116" i="14"/>
  <c r="F116" i="14"/>
  <c r="R114" i="14"/>
  <c r="P114" i="14"/>
  <c r="O114" i="14"/>
  <c r="N114" i="14"/>
  <c r="N120" i="14" s="1"/>
  <c r="M114" i="14"/>
  <c r="M120" i="14" s="1"/>
  <c r="L114" i="14"/>
  <c r="L120" i="14" s="1"/>
  <c r="K114" i="14"/>
  <c r="K120" i="14" s="1"/>
  <c r="J114" i="14"/>
  <c r="J120" i="14" s="1"/>
  <c r="I114" i="14"/>
  <c r="I120" i="14" s="1"/>
  <c r="H114" i="14"/>
  <c r="H120" i="14" s="1"/>
  <c r="G114" i="14"/>
  <c r="G120" i="14" s="1"/>
  <c r="F114" i="14"/>
  <c r="F120" i="14" s="1"/>
  <c r="R113" i="14"/>
  <c r="P113" i="14"/>
  <c r="O113" i="14"/>
  <c r="N113" i="14"/>
  <c r="N119" i="14" s="1"/>
  <c r="M113" i="14"/>
  <c r="M119" i="14" s="1"/>
  <c r="L113" i="14"/>
  <c r="L119" i="14" s="1"/>
  <c r="K113" i="14"/>
  <c r="K119" i="14" s="1"/>
  <c r="J113" i="14"/>
  <c r="J119" i="14" s="1"/>
  <c r="I113" i="14"/>
  <c r="I119" i="14" s="1"/>
  <c r="H113" i="14"/>
  <c r="H119" i="14" s="1"/>
  <c r="G113" i="14"/>
  <c r="G119" i="14" s="1"/>
  <c r="F113" i="14"/>
  <c r="F119" i="14" s="1"/>
  <c r="R112" i="14"/>
  <c r="P112" i="14"/>
  <c r="O112" i="14"/>
  <c r="N112" i="14"/>
  <c r="N118" i="14" s="1"/>
  <c r="M112" i="14"/>
  <c r="M118" i="14" s="1"/>
  <c r="L112" i="14"/>
  <c r="L118" i="14" s="1"/>
  <c r="K112" i="14"/>
  <c r="K118" i="14" s="1"/>
  <c r="J112" i="14"/>
  <c r="J118" i="14" s="1"/>
  <c r="I112" i="14"/>
  <c r="I118" i="14" s="1"/>
  <c r="H112" i="14"/>
  <c r="H118" i="14" s="1"/>
  <c r="G112" i="14"/>
  <c r="G118" i="14" s="1"/>
  <c r="F112" i="14"/>
  <c r="F118" i="14" s="1"/>
  <c r="R111" i="14"/>
  <c r="P111" i="14"/>
  <c r="O111" i="14"/>
  <c r="N111" i="14"/>
  <c r="N117" i="14" s="1"/>
  <c r="M111" i="14"/>
  <c r="M117" i="14" s="1"/>
  <c r="L111" i="14"/>
  <c r="L117" i="14" s="1"/>
  <c r="K111" i="14"/>
  <c r="K117" i="14" s="1"/>
  <c r="J111" i="14"/>
  <c r="J117" i="14" s="1"/>
  <c r="I111" i="14"/>
  <c r="I117" i="14" s="1"/>
  <c r="H111" i="14"/>
  <c r="H117" i="14" s="1"/>
  <c r="G111" i="14"/>
  <c r="G117" i="14" s="1"/>
  <c r="F111" i="14"/>
  <c r="F117" i="14" s="1"/>
  <c r="AC70" i="17" l="1"/>
  <c r="AA70" i="17"/>
  <c r="Y70" i="17"/>
  <c r="W70" i="17"/>
  <c r="U70" i="17"/>
  <c r="S70" i="17"/>
  <c r="Q70" i="17"/>
  <c r="AC69" i="17"/>
  <c r="AA69" i="17"/>
  <c r="Y69" i="17"/>
  <c r="W69" i="17"/>
  <c r="U69" i="17"/>
  <c r="S69" i="17"/>
  <c r="Q69" i="17"/>
  <c r="AC68" i="17"/>
  <c r="AA68" i="17"/>
  <c r="Y68" i="17"/>
  <c r="W68" i="17"/>
  <c r="U68" i="17"/>
  <c r="S68" i="17"/>
  <c r="Q68" i="17"/>
  <c r="AC67" i="17"/>
  <c r="AA67" i="17"/>
  <c r="Y67" i="17"/>
  <c r="W67" i="17"/>
  <c r="U67" i="17"/>
  <c r="S67" i="17"/>
  <c r="Q67" i="17"/>
  <c r="AC66" i="17"/>
  <c r="AA66" i="17"/>
  <c r="Y66" i="17"/>
  <c r="W66" i="17"/>
  <c r="U66" i="17"/>
  <c r="S66" i="17"/>
  <c r="Q66" i="17"/>
  <c r="AC64" i="17"/>
  <c r="AA64" i="17"/>
  <c r="Y64" i="17"/>
  <c r="W64" i="17"/>
  <c r="U64" i="17"/>
  <c r="S64" i="17"/>
  <c r="Q64" i="17"/>
  <c r="O64" i="17"/>
  <c r="M64" i="17"/>
  <c r="K64" i="17"/>
  <c r="I64" i="17"/>
  <c r="G64" i="17"/>
  <c r="AC63" i="17"/>
  <c r="AA63" i="17"/>
  <c r="Y63" i="17"/>
  <c r="W63" i="17"/>
  <c r="U63" i="17"/>
  <c r="S63" i="17"/>
  <c r="Q63" i="17"/>
  <c r="O63" i="17"/>
  <c r="M63" i="17"/>
  <c r="K63" i="17"/>
  <c r="I63" i="17"/>
  <c r="G63" i="17"/>
  <c r="AC62" i="17"/>
  <c r="AA62" i="17"/>
  <c r="Y62" i="17"/>
  <c r="W62" i="17"/>
  <c r="U62" i="17"/>
  <c r="S62" i="17"/>
  <c r="Q62" i="17"/>
  <c r="AC61" i="17"/>
  <c r="AA61" i="17"/>
  <c r="Y61" i="17"/>
  <c r="W61" i="17"/>
  <c r="U61" i="17"/>
  <c r="S61" i="17"/>
  <c r="Q61" i="17"/>
  <c r="O61" i="17"/>
  <c r="O67" i="17" s="1"/>
  <c r="M61" i="17"/>
  <c r="M67" i="17" s="1"/>
  <c r="K61" i="17"/>
  <c r="K67" i="17" s="1"/>
  <c r="I61" i="17"/>
  <c r="I67" i="17" s="1"/>
  <c r="G61" i="17"/>
  <c r="G67" i="17" s="1"/>
  <c r="AC70" i="18"/>
  <c r="AA70" i="18"/>
  <c r="Y70" i="18"/>
  <c r="W70" i="18"/>
  <c r="U70" i="18"/>
  <c r="S70" i="18"/>
  <c r="Q70" i="18"/>
  <c r="O70" i="18"/>
  <c r="M70" i="18"/>
  <c r="AC69" i="18"/>
  <c r="AA69" i="18"/>
  <c r="Y69" i="18"/>
  <c r="W69" i="18"/>
  <c r="U69" i="18"/>
  <c r="S69" i="18"/>
  <c r="Q69" i="18"/>
  <c r="O69" i="18"/>
  <c r="M69" i="18"/>
  <c r="AC68" i="18"/>
  <c r="AA68" i="18"/>
  <c r="Y68" i="18"/>
  <c r="W68" i="18"/>
  <c r="U68" i="18"/>
  <c r="S68" i="18"/>
  <c r="Q68" i="18"/>
  <c r="O68" i="18"/>
  <c r="M68" i="18"/>
  <c r="AC67" i="18"/>
  <c r="AA67" i="18"/>
  <c r="Y67" i="18"/>
  <c r="W67" i="18"/>
  <c r="U67" i="18"/>
  <c r="S67" i="18"/>
  <c r="Q67" i="18"/>
  <c r="O67" i="18"/>
  <c r="M67" i="18"/>
  <c r="AC66" i="18"/>
  <c r="AA66" i="18"/>
  <c r="Y66" i="18"/>
  <c r="W66" i="18"/>
  <c r="U66" i="18"/>
  <c r="S66" i="18"/>
  <c r="Q66" i="18"/>
  <c r="O66" i="18"/>
  <c r="M66" i="18"/>
  <c r="AC64" i="18"/>
  <c r="AA64" i="18"/>
  <c r="Y64" i="18"/>
  <c r="W64" i="18"/>
  <c r="U64" i="18"/>
  <c r="S64" i="18"/>
  <c r="Q64" i="18"/>
  <c r="O64" i="18"/>
  <c r="M64" i="18"/>
  <c r="K64" i="18"/>
  <c r="I64" i="18"/>
  <c r="G64" i="18"/>
  <c r="AC63" i="18"/>
  <c r="AA63" i="18"/>
  <c r="Y63" i="18"/>
  <c r="W63" i="18"/>
  <c r="U63" i="18"/>
  <c r="S63" i="18"/>
  <c r="Q63" i="18"/>
  <c r="O63" i="18"/>
  <c r="M63" i="18"/>
  <c r="K63" i="18"/>
  <c r="I63" i="18"/>
  <c r="G63" i="18"/>
  <c r="AC62" i="18"/>
  <c r="AA62" i="18"/>
  <c r="Y62" i="18"/>
  <c r="W62" i="18"/>
  <c r="U62" i="18"/>
  <c r="S62" i="18"/>
  <c r="Q62" i="18"/>
  <c r="O62" i="18"/>
  <c r="M62" i="18"/>
  <c r="AC61" i="18"/>
  <c r="AA61" i="18"/>
  <c r="Y61" i="18"/>
  <c r="W61" i="18"/>
  <c r="U61" i="18"/>
  <c r="S61" i="18"/>
  <c r="Q61" i="18"/>
  <c r="O61" i="18"/>
  <c r="M61" i="18"/>
  <c r="K61" i="18"/>
  <c r="K67" i="18" s="1"/>
  <c r="I61" i="18"/>
  <c r="I67" i="18" s="1"/>
  <c r="G61" i="18"/>
  <c r="G67" i="18" s="1"/>
  <c r="AC70" i="20"/>
  <c r="AA70" i="20"/>
  <c r="Y70" i="20"/>
  <c r="W70" i="20"/>
  <c r="U70" i="20"/>
  <c r="S70" i="20"/>
  <c r="Q70" i="20"/>
  <c r="O70" i="20"/>
  <c r="M70" i="20"/>
  <c r="AC69" i="20"/>
  <c r="AA69" i="20"/>
  <c r="Y69" i="20"/>
  <c r="W69" i="20"/>
  <c r="U69" i="20"/>
  <c r="S69" i="20"/>
  <c r="Q69" i="20"/>
  <c r="O69" i="20"/>
  <c r="M69" i="20"/>
  <c r="AC68" i="20"/>
  <c r="AA68" i="20"/>
  <c r="Y68" i="20"/>
  <c r="W68" i="20"/>
  <c r="U68" i="20"/>
  <c r="S68" i="20"/>
  <c r="Q68" i="20"/>
  <c r="O68" i="20"/>
  <c r="M68" i="20"/>
  <c r="AC67" i="20"/>
  <c r="AA67" i="20"/>
  <c r="Y67" i="20"/>
  <c r="W67" i="20"/>
  <c r="U67" i="20"/>
  <c r="S67" i="20"/>
  <c r="Q67" i="20"/>
  <c r="O67" i="20"/>
  <c r="M67" i="20"/>
  <c r="AC66" i="20"/>
  <c r="AA66" i="20"/>
  <c r="Y66" i="20"/>
  <c r="W66" i="20"/>
  <c r="U66" i="20"/>
  <c r="S66" i="20"/>
  <c r="Q66" i="20"/>
  <c r="O66" i="20"/>
  <c r="M66" i="20"/>
  <c r="AC64" i="20"/>
  <c r="AA64" i="20"/>
  <c r="Y64" i="20"/>
  <c r="W64" i="20"/>
  <c r="U64" i="20"/>
  <c r="S64" i="20"/>
  <c r="Q64" i="20"/>
  <c r="O64" i="20"/>
  <c r="M64" i="20"/>
  <c r="K64" i="20"/>
  <c r="I64" i="20"/>
  <c r="G64" i="20"/>
  <c r="AC63" i="20"/>
  <c r="AA63" i="20"/>
  <c r="Y63" i="20"/>
  <c r="W63" i="20"/>
  <c r="U63" i="20"/>
  <c r="S63" i="20"/>
  <c r="Q63" i="20"/>
  <c r="O63" i="20"/>
  <c r="M63" i="20"/>
  <c r="K63" i="20"/>
  <c r="I63" i="20"/>
  <c r="G63" i="20"/>
  <c r="AC62" i="20"/>
  <c r="AA62" i="20"/>
  <c r="Y62" i="20"/>
  <c r="W62" i="20"/>
  <c r="U62" i="20"/>
  <c r="S62" i="20"/>
  <c r="Q62" i="20"/>
  <c r="O62" i="20"/>
  <c r="M62" i="20"/>
  <c r="AC61" i="20"/>
  <c r="AA61" i="20"/>
  <c r="Y61" i="20"/>
  <c r="W61" i="20"/>
  <c r="U61" i="20"/>
  <c r="S61" i="20"/>
  <c r="Q61" i="20"/>
  <c r="O61" i="20"/>
  <c r="M61" i="20"/>
  <c r="K61" i="20"/>
  <c r="K67" i="20" s="1"/>
  <c r="I61" i="20"/>
  <c r="I67" i="20" s="1"/>
  <c r="G61" i="20"/>
  <c r="G67" i="20" s="1"/>
  <c r="AC70" i="22"/>
  <c r="AA70" i="22"/>
  <c r="Y70" i="22"/>
  <c r="W70" i="22"/>
  <c r="U70" i="22"/>
  <c r="S70" i="22"/>
  <c r="Q70" i="22"/>
  <c r="O70" i="22"/>
  <c r="M70" i="22"/>
  <c r="AC69" i="22"/>
  <c r="AA69" i="22"/>
  <c r="Y69" i="22"/>
  <c r="W69" i="22"/>
  <c r="U69" i="22"/>
  <c r="S69" i="22"/>
  <c r="Q69" i="22"/>
  <c r="O69" i="22"/>
  <c r="M69" i="22"/>
  <c r="AC68" i="22"/>
  <c r="AA68" i="22"/>
  <c r="Y68" i="22"/>
  <c r="W68" i="22"/>
  <c r="U68" i="22"/>
  <c r="S68" i="22"/>
  <c r="Q68" i="22"/>
  <c r="O68" i="22"/>
  <c r="M68" i="22"/>
  <c r="AC67" i="22"/>
  <c r="AA67" i="22"/>
  <c r="Y67" i="22"/>
  <c r="W67" i="22"/>
  <c r="U67" i="22"/>
  <c r="S67" i="22"/>
  <c r="Q67" i="22"/>
  <c r="O67" i="22"/>
  <c r="M67" i="22"/>
  <c r="AC66" i="22"/>
  <c r="AA66" i="22"/>
  <c r="Y66" i="22"/>
  <c r="W66" i="22"/>
  <c r="U66" i="22"/>
  <c r="S66" i="22"/>
  <c r="Q66" i="22"/>
  <c r="O66" i="22"/>
  <c r="M66" i="22"/>
  <c r="AC64" i="22"/>
  <c r="AA64" i="22"/>
  <c r="Y64" i="22"/>
  <c r="W64" i="22"/>
  <c r="U64" i="22"/>
  <c r="S64" i="22"/>
  <c r="Q64" i="22"/>
  <c r="O64" i="22"/>
  <c r="M64" i="22"/>
  <c r="K64" i="22"/>
  <c r="K70" i="22" s="1"/>
  <c r="I64" i="22"/>
  <c r="I70" i="22" s="1"/>
  <c r="G64" i="22"/>
  <c r="G70" i="22" s="1"/>
  <c r="AC63" i="22"/>
  <c r="AA63" i="22"/>
  <c r="Y63" i="22"/>
  <c r="W63" i="22"/>
  <c r="U63" i="22"/>
  <c r="S63" i="22"/>
  <c r="Q63" i="22"/>
  <c r="O63" i="22"/>
  <c r="M63" i="22"/>
  <c r="K63" i="22"/>
  <c r="I63" i="22"/>
  <c r="G63" i="22"/>
  <c r="G69" i="22" s="1"/>
  <c r="AC62" i="22"/>
  <c r="AA62" i="22"/>
  <c r="Y62" i="22"/>
  <c r="W62" i="22"/>
  <c r="U62" i="22"/>
  <c r="S62" i="22"/>
  <c r="Q62" i="22"/>
  <c r="O62" i="22"/>
  <c r="M62" i="22"/>
  <c r="G62" i="22"/>
  <c r="G68" i="22" s="1"/>
  <c r="AC61" i="22"/>
  <c r="AA61" i="22"/>
  <c r="Y61" i="22"/>
  <c r="W61" i="22"/>
  <c r="U61" i="22"/>
  <c r="S61" i="22"/>
  <c r="Q61" i="22"/>
  <c r="O61" i="22"/>
  <c r="M61" i="22"/>
  <c r="K61" i="22"/>
  <c r="K67" i="22" s="1"/>
  <c r="I61" i="22"/>
  <c r="I67" i="22" s="1"/>
  <c r="G61" i="22"/>
  <c r="G67" i="22" s="1"/>
  <c r="Y70" i="23"/>
  <c r="W70" i="23"/>
  <c r="U70" i="23"/>
  <c r="S70" i="23"/>
  <c r="Q70" i="23"/>
  <c r="O70" i="23"/>
  <c r="M70" i="23"/>
  <c r="Y69" i="23"/>
  <c r="W69" i="23"/>
  <c r="U69" i="23"/>
  <c r="S69" i="23"/>
  <c r="Q69" i="23"/>
  <c r="O69" i="23"/>
  <c r="M69" i="23"/>
  <c r="Y68" i="23"/>
  <c r="W68" i="23"/>
  <c r="U68" i="23"/>
  <c r="S68" i="23"/>
  <c r="Q68" i="23"/>
  <c r="O68" i="23"/>
  <c r="M68" i="23"/>
  <c r="Y67" i="23"/>
  <c r="W67" i="23"/>
  <c r="U67" i="23"/>
  <c r="S67" i="23"/>
  <c r="Q67" i="23"/>
  <c r="O67" i="23"/>
  <c r="M67" i="23"/>
  <c r="Y66" i="23"/>
  <c r="W66" i="23"/>
  <c r="U66" i="23"/>
  <c r="S66" i="23"/>
  <c r="Q66" i="23"/>
  <c r="O66" i="23"/>
  <c r="M66" i="23"/>
  <c r="K66" i="23"/>
  <c r="I66" i="23"/>
  <c r="G66" i="23"/>
  <c r="F66" i="23"/>
  <c r="Y64" i="23"/>
  <c r="W64" i="23"/>
  <c r="U64" i="23"/>
  <c r="S64" i="23"/>
  <c r="Q64" i="23"/>
  <c r="O64" i="23"/>
  <c r="M64" i="23"/>
  <c r="K64" i="23"/>
  <c r="I64" i="23"/>
  <c r="G64" i="23"/>
  <c r="F64" i="23"/>
  <c r="F70" i="23" s="1"/>
  <c r="Y63" i="23"/>
  <c r="W63" i="23"/>
  <c r="U63" i="23"/>
  <c r="S63" i="23"/>
  <c r="Q63" i="23"/>
  <c r="O63" i="23"/>
  <c r="M63" i="23"/>
  <c r="K63" i="23"/>
  <c r="I63" i="23"/>
  <c r="G63" i="23"/>
  <c r="F63" i="23"/>
  <c r="F69" i="23" s="1"/>
  <c r="Y62" i="23"/>
  <c r="W62" i="23"/>
  <c r="U62" i="23"/>
  <c r="S62" i="23"/>
  <c r="Q62" i="23"/>
  <c r="O62" i="23"/>
  <c r="M62" i="23"/>
  <c r="F62" i="23"/>
  <c r="F68" i="23" s="1"/>
  <c r="Y61" i="23"/>
  <c r="W61" i="23"/>
  <c r="U61" i="23"/>
  <c r="S61" i="23"/>
  <c r="Q61" i="23"/>
  <c r="O61" i="23"/>
  <c r="M61" i="23"/>
  <c r="K61" i="23"/>
  <c r="K67" i="23" s="1"/>
  <c r="I61" i="23"/>
  <c r="I67" i="23" s="1"/>
  <c r="G61" i="23"/>
  <c r="G67" i="23" s="1"/>
  <c r="F61" i="23"/>
  <c r="F67" i="23" s="1"/>
  <c r="AC70" i="24"/>
  <c r="AA70" i="24"/>
  <c r="Y70" i="24"/>
  <c r="W70" i="24"/>
  <c r="U70" i="24"/>
  <c r="S70" i="24"/>
  <c r="Q70" i="24"/>
  <c r="O70" i="24"/>
  <c r="M70" i="24"/>
  <c r="AC69" i="24"/>
  <c r="AA69" i="24"/>
  <c r="Y69" i="24"/>
  <c r="W69" i="24"/>
  <c r="U69" i="24"/>
  <c r="S69" i="24"/>
  <c r="Q69" i="24"/>
  <c r="O69" i="24"/>
  <c r="M69" i="24"/>
  <c r="AC68" i="24"/>
  <c r="AA68" i="24"/>
  <c r="Y68" i="24"/>
  <c r="W68" i="24"/>
  <c r="U68" i="24"/>
  <c r="S68" i="24"/>
  <c r="Q68" i="24"/>
  <c r="O68" i="24"/>
  <c r="M68" i="24"/>
  <c r="AC67" i="24"/>
  <c r="AA67" i="24"/>
  <c r="Y67" i="24"/>
  <c r="W67" i="24"/>
  <c r="U67" i="24"/>
  <c r="S67" i="24"/>
  <c r="Q67" i="24"/>
  <c r="O67" i="24"/>
  <c r="M67" i="24"/>
  <c r="AC66" i="24"/>
  <c r="AA66" i="24"/>
  <c r="Y66" i="24"/>
  <c r="W66" i="24"/>
  <c r="U66" i="24"/>
  <c r="S66" i="24"/>
  <c r="Q66" i="24"/>
  <c r="O66" i="24"/>
  <c r="M66" i="24"/>
  <c r="AC64" i="24"/>
  <c r="AA64" i="24"/>
  <c r="Y64" i="24"/>
  <c r="W64" i="24"/>
  <c r="U64" i="24"/>
  <c r="S64" i="24"/>
  <c r="Q64" i="24"/>
  <c r="O64" i="24"/>
  <c r="M64" i="24"/>
  <c r="K64" i="24"/>
  <c r="I64" i="24"/>
  <c r="G64" i="24"/>
  <c r="F64" i="24"/>
  <c r="AC63" i="24"/>
  <c r="AA63" i="24"/>
  <c r="Y63" i="24"/>
  <c r="W63" i="24"/>
  <c r="U63" i="24"/>
  <c r="S63" i="24"/>
  <c r="Q63" i="24"/>
  <c r="O63" i="24"/>
  <c r="M63" i="24"/>
  <c r="K63" i="24"/>
  <c r="I63" i="24"/>
  <c r="G63" i="24"/>
  <c r="F63" i="24"/>
  <c r="AC62" i="24"/>
  <c r="AA62" i="24"/>
  <c r="Y62" i="24"/>
  <c r="W62" i="24"/>
  <c r="U62" i="24"/>
  <c r="S62" i="24"/>
  <c r="Q62" i="24"/>
  <c r="O62" i="24"/>
  <c r="M62" i="24"/>
  <c r="AC61" i="24"/>
  <c r="AA61" i="24"/>
  <c r="Y61" i="24"/>
  <c r="W61" i="24"/>
  <c r="U61" i="24"/>
  <c r="S61" i="24"/>
  <c r="Q61" i="24"/>
  <c r="O61" i="24"/>
  <c r="M61" i="24"/>
  <c r="K61" i="24"/>
  <c r="K67" i="24" s="1"/>
  <c r="I61" i="24"/>
  <c r="I67" i="24" s="1"/>
  <c r="G61" i="24"/>
  <c r="G67" i="24" s="1"/>
  <c r="F61" i="24"/>
  <c r="F67" i="24" s="1"/>
  <c r="AC70" i="26"/>
  <c r="AA70" i="26"/>
  <c r="Y70" i="26"/>
  <c r="W70" i="26"/>
  <c r="U70" i="26"/>
  <c r="S70" i="26"/>
  <c r="Q70" i="26"/>
  <c r="O70" i="26"/>
  <c r="AC69" i="26"/>
  <c r="AA69" i="26"/>
  <c r="Y69" i="26"/>
  <c r="W69" i="26"/>
  <c r="U69" i="26"/>
  <c r="S69" i="26"/>
  <c r="Q69" i="26"/>
  <c r="O69" i="26"/>
  <c r="AC68" i="26"/>
  <c r="AA68" i="26"/>
  <c r="Y68" i="26"/>
  <c r="W68" i="26"/>
  <c r="U68" i="26"/>
  <c r="S68" i="26"/>
  <c r="Q68" i="26"/>
  <c r="O68" i="26"/>
  <c r="AC67" i="26"/>
  <c r="AA67" i="26"/>
  <c r="Y67" i="26"/>
  <c r="W67" i="26"/>
  <c r="U67" i="26"/>
  <c r="S67" i="26"/>
  <c r="Q67" i="26"/>
  <c r="O67" i="26"/>
  <c r="AC66" i="26"/>
  <c r="AA66" i="26"/>
  <c r="Y66" i="26"/>
  <c r="W66" i="26"/>
  <c r="U66" i="26"/>
  <c r="S66" i="26"/>
  <c r="Q66" i="26"/>
  <c r="O66" i="26"/>
  <c r="G66" i="26"/>
  <c r="AC64" i="26"/>
  <c r="AA64" i="26"/>
  <c r="Y64" i="26"/>
  <c r="W64" i="26"/>
  <c r="U64" i="26"/>
  <c r="S64" i="26"/>
  <c r="Q64" i="26"/>
  <c r="O64" i="26"/>
  <c r="M64" i="26"/>
  <c r="M70" i="26" s="1"/>
  <c r="K64" i="26"/>
  <c r="K70" i="26" s="1"/>
  <c r="I64" i="26"/>
  <c r="I70" i="26" s="1"/>
  <c r="G64" i="26"/>
  <c r="G70" i="26" s="1"/>
  <c r="AC63" i="26"/>
  <c r="AA63" i="26"/>
  <c r="Y63" i="26"/>
  <c r="W63" i="26"/>
  <c r="U63" i="26"/>
  <c r="S63" i="26"/>
  <c r="Q63" i="26"/>
  <c r="O63" i="26"/>
  <c r="M63" i="26"/>
  <c r="M69" i="26" s="1"/>
  <c r="K63" i="26"/>
  <c r="K69" i="26" s="1"/>
  <c r="I63" i="26"/>
  <c r="I69" i="26" s="1"/>
  <c r="G63" i="26"/>
  <c r="G69" i="26" s="1"/>
  <c r="AC62" i="26"/>
  <c r="AA62" i="26"/>
  <c r="Y62" i="26"/>
  <c r="W62" i="26"/>
  <c r="U62" i="26"/>
  <c r="S62" i="26"/>
  <c r="Q62" i="26"/>
  <c r="O62" i="26"/>
  <c r="M62" i="26"/>
  <c r="M68" i="26" s="1"/>
  <c r="K62" i="26"/>
  <c r="K68" i="26" s="1"/>
  <c r="I62" i="26"/>
  <c r="I68" i="26" s="1"/>
  <c r="G62" i="26"/>
  <c r="G68" i="26" s="1"/>
  <c r="AC61" i="26"/>
  <c r="AA61" i="26"/>
  <c r="Y61" i="26"/>
  <c r="W61" i="26"/>
  <c r="U61" i="26"/>
  <c r="S61" i="26"/>
  <c r="Q61" i="26"/>
  <c r="O61" i="26"/>
  <c r="M61" i="26"/>
  <c r="M67" i="26" s="1"/>
  <c r="K61" i="26"/>
  <c r="K67" i="26" s="1"/>
  <c r="I61" i="26"/>
  <c r="I67" i="26" s="1"/>
  <c r="G61" i="26"/>
  <c r="G67" i="26" s="1"/>
  <c r="AC70" i="37"/>
  <c r="AA70" i="37"/>
  <c r="Y70" i="37"/>
  <c r="W70" i="37"/>
  <c r="U70" i="37"/>
  <c r="S70" i="37"/>
  <c r="Q70" i="37"/>
  <c r="O70" i="37"/>
  <c r="AC69" i="37"/>
  <c r="AA69" i="37"/>
  <c r="Y69" i="37"/>
  <c r="W69" i="37"/>
  <c r="U69" i="37"/>
  <c r="S69" i="37"/>
  <c r="Q69" i="37"/>
  <c r="O69" i="37"/>
  <c r="AC68" i="37"/>
  <c r="AA68" i="37"/>
  <c r="Y68" i="37"/>
  <c r="W68" i="37"/>
  <c r="U68" i="37"/>
  <c r="S68" i="37"/>
  <c r="Q68" i="37"/>
  <c r="O68" i="37"/>
  <c r="AC67" i="37"/>
  <c r="AA67" i="37"/>
  <c r="Y67" i="37"/>
  <c r="W67" i="37"/>
  <c r="U67" i="37"/>
  <c r="S67" i="37"/>
  <c r="Q67" i="37"/>
  <c r="O67" i="37"/>
  <c r="AC66" i="37"/>
  <c r="AA66" i="37"/>
  <c r="Y66" i="37"/>
  <c r="W66" i="37"/>
  <c r="U66" i="37"/>
  <c r="S66" i="37"/>
  <c r="Q66" i="37"/>
  <c r="O66" i="37"/>
  <c r="AC64" i="37"/>
  <c r="AA64" i="37"/>
  <c r="Y64" i="37"/>
  <c r="W64" i="37"/>
  <c r="U64" i="37"/>
  <c r="S64" i="37"/>
  <c r="Q64" i="37"/>
  <c r="O64" i="37"/>
  <c r="M64" i="37"/>
  <c r="K64" i="37"/>
  <c r="I64" i="37"/>
  <c r="G64" i="37"/>
  <c r="AC63" i="37"/>
  <c r="AA63" i="37"/>
  <c r="Y63" i="37"/>
  <c r="W63" i="37"/>
  <c r="U63" i="37"/>
  <c r="S63" i="37"/>
  <c r="Q63" i="37"/>
  <c r="O63" i="37"/>
  <c r="M63" i="37"/>
  <c r="K63" i="37"/>
  <c r="I63" i="37"/>
  <c r="G63" i="37"/>
  <c r="AC62" i="37"/>
  <c r="AA62" i="37"/>
  <c r="Y62" i="37"/>
  <c r="W62" i="37"/>
  <c r="U62" i="37"/>
  <c r="S62" i="37"/>
  <c r="Q62" i="37"/>
  <c r="O62" i="37"/>
  <c r="AC61" i="37"/>
  <c r="AA61" i="37"/>
  <c r="Y61" i="37"/>
  <c r="W61" i="37"/>
  <c r="U61" i="37"/>
  <c r="S61" i="37"/>
  <c r="Q61" i="37"/>
  <c r="O61" i="37"/>
  <c r="M61" i="37"/>
  <c r="M67" i="37" s="1"/>
  <c r="K61" i="37"/>
  <c r="K67" i="37" s="1"/>
  <c r="I61" i="37"/>
  <c r="I67" i="37" s="1"/>
  <c r="G61" i="37"/>
  <c r="G67" i="37" s="1"/>
  <c r="AC70" i="38"/>
  <c r="AA70" i="38"/>
  <c r="Y70" i="38"/>
  <c r="W70" i="38"/>
  <c r="U70" i="38"/>
  <c r="S70" i="38"/>
  <c r="Q70" i="38"/>
  <c r="AC69" i="38"/>
  <c r="AA69" i="38"/>
  <c r="Y69" i="38"/>
  <c r="W69" i="38"/>
  <c r="U69" i="38"/>
  <c r="S69" i="38"/>
  <c r="Q69" i="38"/>
  <c r="AC68" i="38"/>
  <c r="AA68" i="38"/>
  <c r="Y68" i="38"/>
  <c r="W68" i="38"/>
  <c r="U68" i="38"/>
  <c r="S68" i="38"/>
  <c r="Q68" i="38"/>
  <c r="AC67" i="38"/>
  <c r="AA67" i="38"/>
  <c r="Y67" i="38"/>
  <c r="W67" i="38"/>
  <c r="U67" i="38"/>
  <c r="S67" i="38"/>
  <c r="Q67" i="38"/>
  <c r="AC66" i="38"/>
  <c r="AA66" i="38"/>
  <c r="Y66" i="38"/>
  <c r="W66" i="38"/>
  <c r="U66" i="38"/>
  <c r="S66" i="38"/>
  <c r="Q66" i="38"/>
  <c r="AC64" i="38"/>
  <c r="AA64" i="38"/>
  <c r="Y64" i="38"/>
  <c r="W64" i="38"/>
  <c r="U64" i="38"/>
  <c r="S64" i="38"/>
  <c r="Q64" i="38"/>
  <c r="O64" i="38"/>
  <c r="M64" i="38"/>
  <c r="K64" i="38"/>
  <c r="I64" i="38"/>
  <c r="G64" i="38"/>
  <c r="AC63" i="38"/>
  <c r="AA63" i="38"/>
  <c r="Y63" i="38"/>
  <c r="W63" i="38"/>
  <c r="U63" i="38"/>
  <c r="S63" i="38"/>
  <c r="Q63" i="38"/>
  <c r="O63" i="38"/>
  <c r="M63" i="38"/>
  <c r="K63" i="38"/>
  <c r="I63" i="38"/>
  <c r="G63" i="38"/>
  <c r="AC62" i="38"/>
  <c r="AA62" i="38"/>
  <c r="Y62" i="38"/>
  <c r="W62" i="38"/>
  <c r="U62" i="38"/>
  <c r="S62" i="38"/>
  <c r="Q62" i="38"/>
  <c r="AC61" i="38"/>
  <c r="AA61" i="38"/>
  <c r="Y61" i="38"/>
  <c r="W61" i="38"/>
  <c r="U61" i="38"/>
  <c r="S61" i="38"/>
  <c r="Q61" i="38"/>
  <c r="O61" i="38"/>
  <c r="O67" i="38" s="1"/>
  <c r="M61" i="38"/>
  <c r="M67" i="38" s="1"/>
  <c r="K61" i="38"/>
  <c r="K67" i="38" s="1"/>
  <c r="I61" i="38"/>
  <c r="I67" i="38" s="1"/>
  <c r="G61" i="38"/>
  <c r="G67" i="38" s="1"/>
  <c r="AC70" i="53"/>
  <c r="AA70" i="53"/>
  <c r="Y70" i="53"/>
  <c r="W70" i="53"/>
  <c r="U70" i="53"/>
  <c r="S70" i="53"/>
  <c r="AC69" i="53"/>
  <c r="AA69" i="53"/>
  <c r="Y69" i="53"/>
  <c r="W69" i="53"/>
  <c r="U69" i="53"/>
  <c r="S69" i="53"/>
  <c r="AC68" i="53"/>
  <c r="AA68" i="53"/>
  <c r="Y68" i="53"/>
  <c r="W68" i="53"/>
  <c r="U68" i="53"/>
  <c r="S68" i="53"/>
  <c r="AC67" i="53"/>
  <c r="AA67" i="53"/>
  <c r="Y67" i="53"/>
  <c r="W67" i="53"/>
  <c r="U67" i="53"/>
  <c r="S67" i="53"/>
  <c r="AC66" i="53"/>
  <c r="AA66" i="53"/>
  <c r="Y66" i="53"/>
  <c r="W66" i="53"/>
  <c r="U66" i="53"/>
  <c r="S66" i="53"/>
  <c r="AC64" i="53"/>
  <c r="AA64" i="53"/>
  <c r="Y64" i="53"/>
  <c r="W64" i="53"/>
  <c r="U64" i="53"/>
  <c r="S64" i="53"/>
  <c r="AC63" i="53"/>
  <c r="AA63" i="53"/>
  <c r="Y63" i="53"/>
  <c r="W63" i="53"/>
  <c r="U63" i="53"/>
  <c r="S63" i="53"/>
  <c r="AC62" i="53"/>
  <c r="AA62" i="53"/>
  <c r="Y62" i="53"/>
  <c r="W62" i="53"/>
  <c r="U62" i="53"/>
  <c r="S62" i="53"/>
  <c r="AC61" i="53"/>
  <c r="AA61" i="53"/>
  <c r="Y61" i="53"/>
  <c r="W61" i="53"/>
  <c r="U61" i="53"/>
  <c r="S61" i="53"/>
  <c r="AC70" i="72"/>
  <c r="AA70" i="72"/>
  <c r="Y70" i="72"/>
  <c r="W70" i="72"/>
  <c r="U70" i="72"/>
  <c r="S70" i="72"/>
  <c r="Q70" i="72"/>
  <c r="O70" i="72"/>
  <c r="AC69" i="72"/>
  <c r="AA69" i="72"/>
  <c r="Y69" i="72"/>
  <c r="W69" i="72"/>
  <c r="U69" i="72"/>
  <c r="S69" i="72"/>
  <c r="Q69" i="72"/>
  <c r="O69" i="72"/>
  <c r="AC68" i="72"/>
  <c r="AA68" i="72"/>
  <c r="Y68" i="72"/>
  <c r="W68" i="72"/>
  <c r="U68" i="72"/>
  <c r="S68" i="72"/>
  <c r="Q68" i="72"/>
  <c r="O68" i="72"/>
  <c r="AC67" i="72"/>
  <c r="AA67" i="72"/>
  <c r="Y67" i="72"/>
  <c r="W67" i="72"/>
  <c r="U67" i="72"/>
  <c r="S67" i="72"/>
  <c r="Q67" i="72"/>
  <c r="O67" i="72"/>
  <c r="AC66" i="72"/>
  <c r="AA66" i="72"/>
  <c r="Y66" i="72"/>
  <c r="W66" i="72"/>
  <c r="U66" i="72"/>
  <c r="S66" i="72"/>
  <c r="Q66" i="72"/>
  <c r="O66" i="72"/>
  <c r="AC64" i="72"/>
  <c r="AA64" i="72"/>
  <c r="Y64" i="72"/>
  <c r="W64" i="72"/>
  <c r="U64" i="72"/>
  <c r="S64" i="72"/>
  <c r="Q64" i="72"/>
  <c r="O64" i="72"/>
  <c r="M64" i="72"/>
  <c r="K64" i="72"/>
  <c r="I64" i="72"/>
  <c r="G64" i="72"/>
  <c r="F64" i="72"/>
  <c r="AC63" i="72"/>
  <c r="AA63" i="72"/>
  <c r="Y63" i="72"/>
  <c r="W63" i="72"/>
  <c r="U63" i="72"/>
  <c r="S63" i="72"/>
  <c r="Q63" i="72"/>
  <c r="O63" i="72"/>
  <c r="M63" i="72"/>
  <c r="K63" i="72"/>
  <c r="I63" i="72"/>
  <c r="G63" i="72"/>
  <c r="F63" i="72"/>
  <c r="AC62" i="72"/>
  <c r="AA62" i="72"/>
  <c r="Y62" i="72"/>
  <c r="W62" i="72"/>
  <c r="U62" i="72"/>
  <c r="S62" i="72"/>
  <c r="Q62" i="72"/>
  <c r="O62" i="72"/>
  <c r="AC61" i="72"/>
  <c r="AA61" i="72"/>
  <c r="Y61" i="72"/>
  <c r="W61" i="72"/>
  <c r="U61" i="72"/>
  <c r="S61" i="72"/>
  <c r="Q61" i="72"/>
  <c r="O61" i="72"/>
  <c r="M61" i="72"/>
  <c r="M67" i="72" s="1"/>
  <c r="K61" i="72"/>
  <c r="K67" i="72" s="1"/>
  <c r="I61" i="72"/>
  <c r="I67" i="72" s="1"/>
  <c r="G61" i="72"/>
  <c r="G67" i="72" s="1"/>
  <c r="F61" i="72"/>
  <c r="F67" i="72" s="1"/>
  <c r="AC70" i="55"/>
  <c r="AA70" i="55"/>
  <c r="Y70" i="55"/>
  <c r="W70" i="55"/>
  <c r="U70" i="55"/>
  <c r="S70" i="55"/>
  <c r="Q70" i="55"/>
  <c r="O70" i="55"/>
  <c r="AC69" i="55"/>
  <c r="AA69" i="55"/>
  <c r="Y69" i="55"/>
  <c r="W69" i="55"/>
  <c r="U69" i="55"/>
  <c r="S69" i="55"/>
  <c r="Q69" i="55"/>
  <c r="O69" i="55"/>
  <c r="AC68" i="55"/>
  <c r="AA68" i="55"/>
  <c r="Y68" i="55"/>
  <c r="W68" i="55"/>
  <c r="U68" i="55"/>
  <c r="S68" i="55"/>
  <c r="Q68" i="55"/>
  <c r="O68" i="55"/>
  <c r="AC67" i="55"/>
  <c r="AA67" i="55"/>
  <c r="Y67" i="55"/>
  <c r="W67" i="55"/>
  <c r="U67" i="55"/>
  <c r="S67" i="55"/>
  <c r="Q67" i="55"/>
  <c r="O67" i="55"/>
  <c r="AC66" i="55"/>
  <c r="AA66" i="55"/>
  <c r="Y66" i="55"/>
  <c r="W66" i="55"/>
  <c r="U66" i="55"/>
  <c r="S66" i="55"/>
  <c r="Q66" i="55"/>
  <c r="O66" i="55"/>
  <c r="AC64" i="55"/>
  <c r="AA64" i="55"/>
  <c r="Y64" i="55"/>
  <c r="W64" i="55"/>
  <c r="U64" i="55"/>
  <c r="S64" i="55"/>
  <c r="Q64" i="55"/>
  <c r="O64" i="55"/>
  <c r="M64" i="55"/>
  <c r="K64" i="55"/>
  <c r="I64" i="55"/>
  <c r="G64" i="55"/>
  <c r="AC63" i="55"/>
  <c r="AA63" i="55"/>
  <c r="Y63" i="55"/>
  <c r="W63" i="55"/>
  <c r="U63" i="55"/>
  <c r="S63" i="55"/>
  <c r="Q63" i="55"/>
  <c r="O63" i="55"/>
  <c r="M63" i="55"/>
  <c r="K63" i="55"/>
  <c r="I63" i="55"/>
  <c r="G63" i="55"/>
  <c r="AC62" i="55"/>
  <c r="AA62" i="55"/>
  <c r="Y62" i="55"/>
  <c r="W62" i="55"/>
  <c r="U62" i="55"/>
  <c r="S62" i="55"/>
  <c r="Q62" i="55"/>
  <c r="O62" i="55"/>
  <c r="AC61" i="55"/>
  <c r="AA61" i="55"/>
  <c r="Y61" i="55"/>
  <c r="W61" i="55"/>
  <c r="U61" i="55"/>
  <c r="S61" i="55"/>
  <c r="Q61" i="55"/>
  <c r="O61" i="55"/>
  <c r="M61" i="55"/>
  <c r="M67" i="55" s="1"/>
  <c r="K61" i="55"/>
  <c r="K67" i="55" s="1"/>
  <c r="I61" i="55"/>
  <c r="I67" i="55" s="1"/>
  <c r="G61" i="55"/>
  <c r="G67" i="55" s="1"/>
  <c r="AC70" i="16"/>
  <c r="AA70" i="16"/>
  <c r="Y70" i="16"/>
  <c r="W70" i="16"/>
  <c r="U70" i="16"/>
  <c r="S70" i="16"/>
  <c r="Q70" i="16"/>
  <c r="O70" i="16"/>
  <c r="AC69" i="16"/>
  <c r="AA69" i="16"/>
  <c r="Y69" i="16"/>
  <c r="W69" i="16"/>
  <c r="U69" i="16"/>
  <c r="S69" i="16"/>
  <c r="Q69" i="16"/>
  <c r="O69" i="16"/>
  <c r="AC68" i="16"/>
  <c r="AA68" i="16"/>
  <c r="Y68" i="16"/>
  <c r="W68" i="16"/>
  <c r="U68" i="16"/>
  <c r="S68" i="16"/>
  <c r="Q68" i="16"/>
  <c r="O68" i="16"/>
  <c r="AC67" i="16"/>
  <c r="AA67" i="16"/>
  <c r="Y67" i="16"/>
  <c r="W67" i="16"/>
  <c r="U67" i="16"/>
  <c r="S67" i="16"/>
  <c r="Q67" i="16"/>
  <c r="O67" i="16"/>
  <c r="AC66" i="16"/>
  <c r="AA66" i="16"/>
  <c r="Y66" i="16"/>
  <c r="W66" i="16"/>
  <c r="U66" i="16"/>
  <c r="S66" i="16"/>
  <c r="Q66" i="16"/>
  <c r="O66" i="16"/>
  <c r="AC64" i="16"/>
  <c r="AA64" i="16"/>
  <c r="Y64" i="16"/>
  <c r="W64" i="16"/>
  <c r="U64" i="16"/>
  <c r="S64" i="16"/>
  <c r="Q64" i="16"/>
  <c r="O64" i="16"/>
  <c r="M64" i="16"/>
  <c r="K64" i="16"/>
  <c r="I64" i="16"/>
  <c r="G64" i="16"/>
  <c r="AC63" i="16"/>
  <c r="AA63" i="16"/>
  <c r="Y63" i="16"/>
  <c r="W63" i="16"/>
  <c r="U63" i="16"/>
  <c r="S63" i="16"/>
  <c r="Q63" i="16"/>
  <c r="O63" i="16"/>
  <c r="M63" i="16"/>
  <c r="K63" i="16"/>
  <c r="I63" i="16"/>
  <c r="G63" i="16"/>
  <c r="AC62" i="16"/>
  <c r="AA62" i="16"/>
  <c r="Y62" i="16"/>
  <c r="W62" i="16"/>
  <c r="U62" i="16"/>
  <c r="S62" i="16"/>
  <c r="Q62" i="16"/>
  <c r="O62" i="16"/>
  <c r="AC61" i="16"/>
  <c r="AA61" i="16"/>
  <c r="Y61" i="16"/>
  <c r="W61" i="16"/>
  <c r="U61" i="16"/>
  <c r="S61" i="16"/>
  <c r="Q61" i="16"/>
  <c r="O61" i="16"/>
  <c r="M61" i="16"/>
  <c r="M67" i="16" s="1"/>
  <c r="K61" i="16"/>
  <c r="K67" i="16" s="1"/>
  <c r="I61" i="16"/>
  <c r="I67" i="16" s="1"/>
  <c r="G61" i="16"/>
  <c r="G67" i="16" s="1"/>
  <c r="AC70" i="5"/>
  <c r="AA70" i="5"/>
  <c r="Y70" i="5"/>
  <c r="W70" i="5"/>
  <c r="U70" i="5"/>
  <c r="S70" i="5"/>
  <c r="Q70" i="5"/>
  <c r="AC69" i="5"/>
  <c r="AA69" i="5"/>
  <c r="Y69" i="5"/>
  <c r="W69" i="5"/>
  <c r="U69" i="5"/>
  <c r="S69" i="5"/>
  <c r="Q69" i="5"/>
  <c r="AC68" i="5"/>
  <c r="AA68" i="5"/>
  <c r="Y68" i="5"/>
  <c r="W68" i="5"/>
  <c r="U68" i="5"/>
  <c r="S68" i="5"/>
  <c r="Q68" i="5"/>
  <c r="AC67" i="5"/>
  <c r="AA67" i="5"/>
  <c r="Y67" i="5"/>
  <c r="W67" i="5"/>
  <c r="U67" i="5"/>
  <c r="S67" i="5"/>
  <c r="Q67" i="5"/>
  <c r="AC66" i="5"/>
  <c r="AA66" i="5"/>
  <c r="Y66" i="5"/>
  <c r="W66" i="5"/>
  <c r="U66" i="5"/>
  <c r="S66" i="5"/>
  <c r="Q66" i="5"/>
  <c r="AC64" i="5"/>
  <c r="AA64" i="5"/>
  <c r="Y64" i="5"/>
  <c r="W64" i="5"/>
  <c r="U64" i="5"/>
  <c r="S64" i="5"/>
  <c r="Q64" i="5"/>
  <c r="O64" i="5"/>
  <c r="M64" i="5"/>
  <c r="K64" i="5"/>
  <c r="I64" i="5"/>
  <c r="G64" i="5"/>
  <c r="AC63" i="5"/>
  <c r="AA63" i="5"/>
  <c r="Y63" i="5"/>
  <c r="W63" i="5"/>
  <c r="U63" i="5"/>
  <c r="S63" i="5"/>
  <c r="Q63" i="5"/>
  <c r="O63" i="5"/>
  <c r="M63" i="5"/>
  <c r="K63" i="5"/>
  <c r="I63" i="5"/>
  <c r="G63" i="5"/>
  <c r="AC62" i="5"/>
  <c r="AA62" i="5"/>
  <c r="Y62" i="5"/>
  <c r="W62" i="5"/>
  <c r="U62" i="5"/>
  <c r="S62" i="5"/>
  <c r="Q62" i="5"/>
  <c r="AC61" i="5"/>
  <c r="AA61" i="5"/>
  <c r="Y61" i="5"/>
  <c r="W61" i="5"/>
  <c r="U61" i="5"/>
  <c r="S61" i="5"/>
  <c r="Q61" i="5"/>
  <c r="O61" i="5"/>
  <c r="O67" i="5" s="1"/>
  <c r="M61" i="5"/>
  <c r="M67" i="5" s="1"/>
  <c r="K61" i="5"/>
  <c r="K67" i="5" s="1"/>
  <c r="I61" i="5"/>
  <c r="I67" i="5" s="1"/>
  <c r="G61" i="5"/>
  <c r="G67" i="5" s="1"/>
  <c r="AE70" i="6"/>
  <c r="AC70" i="6"/>
  <c r="Y70" i="6"/>
  <c r="W70" i="6"/>
  <c r="M70" i="6"/>
  <c r="AE69" i="6"/>
  <c r="AC69" i="6"/>
  <c r="Y69" i="6"/>
  <c r="W69" i="6"/>
  <c r="M69" i="6"/>
  <c r="AE68" i="6"/>
  <c r="AC68" i="6"/>
  <c r="Y68" i="6"/>
  <c r="W68" i="6"/>
  <c r="M68" i="6"/>
  <c r="AE67" i="6"/>
  <c r="AC67" i="6"/>
  <c r="Y67" i="6"/>
  <c r="W67" i="6"/>
  <c r="M67" i="6"/>
  <c r="AE66" i="6"/>
  <c r="AC66" i="6"/>
  <c r="Y66" i="6"/>
  <c r="W66" i="6"/>
  <c r="M66" i="6"/>
  <c r="F66" i="6"/>
  <c r="AE64" i="6"/>
  <c r="AC64" i="6"/>
  <c r="Y64" i="6"/>
  <c r="W64" i="6"/>
  <c r="M64" i="6"/>
  <c r="K64" i="6"/>
  <c r="I64" i="6"/>
  <c r="G64" i="6"/>
  <c r="F64" i="6"/>
  <c r="F70" i="6" s="1"/>
  <c r="AE63" i="6"/>
  <c r="AC63" i="6"/>
  <c r="Y63" i="6"/>
  <c r="W63" i="6"/>
  <c r="M63" i="6"/>
  <c r="K63" i="6"/>
  <c r="I63" i="6"/>
  <c r="G63" i="6"/>
  <c r="F63" i="6"/>
  <c r="F69" i="6" s="1"/>
  <c r="AE62" i="6"/>
  <c r="AC62" i="6"/>
  <c r="Y62" i="6"/>
  <c r="W62" i="6"/>
  <c r="M62" i="6"/>
  <c r="F62" i="6"/>
  <c r="F68" i="6" s="1"/>
  <c r="AE61" i="6"/>
  <c r="AC61" i="6"/>
  <c r="Y61" i="6"/>
  <c r="W61" i="6"/>
  <c r="M61" i="6"/>
  <c r="K61" i="6"/>
  <c r="K67" i="6" s="1"/>
  <c r="I61" i="6"/>
  <c r="I67" i="6" s="1"/>
  <c r="G61" i="6"/>
  <c r="G67" i="6" s="1"/>
  <c r="F61" i="6"/>
  <c r="F67" i="6" s="1"/>
  <c r="AC70" i="7"/>
  <c r="AA70" i="7"/>
  <c r="Y70" i="7"/>
  <c r="W70" i="7"/>
  <c r="U70" i="7"/>
  <c r="S70" i="7"/>
  <c r="AC69" i="7"/>
  <c r="AA69" i="7"/>
  <c r="Y69" i="7"/>
  <c r="W69" i="7"/>
  <c r="U69" i="7"/>
  <c r="S69" i="7"/>
  <c r="AC68" i="7"/>
  <c r="AA68" i="7"/>
  <c r="Y68" i="7"/>
  <c r="W68" i="7"/>
  <c r="U68" i="7"/>
  <c r="S68" i="7"/>
  <c r="AC67" i="7"/>
  <c r="AA67" i="7"/>
  <c r="Y67" i="7"/>
  <c r="W67" i="7"/>
  <c r="U67" i="7"/>
  <c r="S67" i="7"/>
  <c r="AC66" i="7"/>
  <c r="AA66" i="7"/>
  <c r="Y66" i="7"/>
  <c r="W66" i="7"/>
  <c r="U66" i="7"/>
  <c r="S66" i="7"/>
  <c r="Q66" i="7"/>
  <c r="AC64" i="7"/>
  <c r="AA64" i="7"/>
  <c r="Y64" i="7"/>
  <c r="W64" i="7"/>
  <c r="U64" i="7"/>
  <c r="S64" i="7"/>
  <c r="Q64" i="7"/>
  <c r="O64" i="7"/>
  <c r="M64" i="7"/>
  <c r="I64" i="7"/>
  <c r="G64" i="7"/>
  <c r="AC63" i="7"/>
  <c r="AA63" i="7"/>
  <c r="Y63" i="7"/>
  <c r="W63" i="7"/>
  <c r="U63" i="7"/>
  <c r="S63" i="7"/>
  <c r="Q63" i="7"/>
  <c r="O63" i="7"/>
  <c r="M63" i="7"/>
  <c r="I63" i="7"/>
  <c r="G63" i="7"/>
  <c r="G69" i="7" s="1"/>
  <c r="AC62" i="7"/>
  <c r="AA62" i="7"/>
  <c r="Y62" i="7"/>
  <c r="W62" i="7"/>
  <c r="U62" i="7"/>
  <c r="S62" i="7"/>
  <c r="AC61" i="7"/>
  <c r="AA61" i="7"/>
  <c r="Y61" i="7"/>
  <c r="W61" i="7"/>
  <c r="U61" i="7"/>
  <c r="S61" i="7"/>
  <c r="Q61" i="7"/>
  <c r="Q67" i="7" s="1"/>
  <c r="O61" i="7"/>
  <c r="O67" i="7" s="1"/>
  <c r="M61" i="7"/>
  <c r="M67" i="7" s="1"/>
  <c r="I61" i="7"/>
  <c r="I67" i="7" s="1"/>
  <c r="G61" i="7"/>
  <c r="G67" i="7" s="1"/>
  <c r="AC70" i="9"/>
  <c r="AA70" i="9"/>
  <c r="Y70" i="9"/>
  <c r="W70" i="9"/>
  <c r="U70" i="9"/>
  <c r="S70" i="9"/>
  <c r="Q70" i="9"/>
  <c r="O70" i="9"/>
  <c r="AC69" i="9"/>
  <c r="AA69" i="9"/>
  <c r="Y69" i="9"/>
  <c r="W69" i="9"/>
  <c r="U69" i="9"/>
  <c r="S69" i="9"/>
  <c r="Q69" i="9"/>
  <c r="O69" i="9"/>
  <c r="AC68" i="9"/>
  <c r="AA68" i="9"/>
  <c r="Y68" i="9"/>
  <c r="W68" i="9"/>
  <c r="U68" i="9"/>
  <c r="S68" i="9"/>
  <c r="Q68" i="9"/>
  <c r="O68" i="9"/>
  <c r="AC67" i="9"/>
  <c r="AA67" i="9"/>
  <c r="Y67" i="9"/>
  <c r="W67" i="9"/>
  <c r="U67" i="9"/>
  <c r="S67" i="9"/>
  <c r="Q67" i="9"/>
  <c r="O67" i="9"/>
  <c r="AC66" i="9"/>
  <c r="AA66" i="9"/>
  <c r="Y66" i="9"/>
  <c r="W66" i="9"/>
  <c r="U66" i="9"/>
  <c r="S66" i="9"/>
  <c r="Q66" i="9"/>
  <c r="O66" i="9"/>
  <c r="AC64" i="9"/>
  <c r="AA64" i="9"/>
  <c r="Y64" i="9"/>
  <c r="W64" i="9"/>
  <c r="U64" i="9"/>
  <c r="S64" i="9"/>
  <c r="Q64" i="9"/>
  <c r="O64" i="9"/>
  <c r="M64" i="9"/>
  <c r="M70" i="9" s="1"/>
  <c r="K64" i="9"/>
  <c r="K70" i="9" s="1"/>
  <c r="I64" i="9"/>
  <c r="I70" i="9" s="1"/>
  <c r="AC63" i="9"/>
  <c r="AA63" i="9"/>
  <c r="Y63" i="9"/>
  <c r="W63" i="9"/>
  <c r="U63" i="9"/>
  <c r="S63" i="9"/>
  <c r="Q63" i="9"/>
  <c r="O63" i="9"/>
  <c r="M63" i="9"/>
  <c r="K63" i="9"/>
  <c r="I63" i="9"/>
  <c r="AC62" i="9"/>
  <c r="AA62" i="9"/>
  <c r="Y62" i="9"/>
  <c r="W62" i="9"/>
  <c r="U62" i="9"/>
  <c r="S62" i="9"/>
  <c r="Q62" i="9"/>
  <c r="O62" i="9"/>
  <c r="AC61" i="9"/>
  <c r="AA61" i="9"/>
  <c r="Y61" i="9"/>
  <c r="W61" i="9"/>
  <c r="U61" i="9"/>
  <c r="S61" i="9"/>
  <c r="Q61" i="9"/>
  <c r="O61" i="9"/>
  <c r="M61" i="9"/>
  <c r="M67" i="9" s="1"/>
  <c r="K61" i="9"/>
  <c r="K67" i="9" s="1"/>
  <c r="I61" i="9"/>
  <c r="I67" i="9" s="1"/>
  <c r="AC70" i="10"/>
  <c r="AA70" i="10"/>
  <c r="O70" i="10"/>
  <c r="AC69" i="10"/>
  <c r="AA69" i="10"/>
  <c r="O69" i="10"/>
  <c r="AC68" i="10"/>
  <c r="AA68" i="10"/>
  <c r="O68" i="10"/>
  <c r="AC67" i="10"/>
  <c r="AA67" i="10"/>
  <c r="O67" i="10"/>
  <c r="AC66" i="10"/>
  <c r="AA66" i="10"/>
  <c r="O66" i="10"/>
  <c r="AC64" i="10"/>
  <c r="AA64" i="10"/>
  <c r="O64" i="10"/>
  <c r="M64" i="10"/>
  <c r="K64" i="10"/>
  <c r="I64" i="10"/>
  <c r="G64" i="10"/>
  <c r="AC63" i="10"/>
  <c r="AA63" i="10"/>
  <c r="O63" i="10"/>
  <c r="M63" i="10"/>
  <c r="K63" i="10"/>
  <c r="I63" i="10"/>
  <c r="G63" i="10"/>
  <c r="AC62" i="10"/>
  <c r="AA62" i="10"/>
  <c r="O62" i="10"/>
  <c r="AC61" i="10"/>
  <c r="AA61" i="10"/>
  <c r="O61" i="10"/>
  <c r="M61" i="10"/>
  <c r="M67" i="10" s="1"/>
  <c r="K61" i="10"/>
  <c r="K67" i="10" s="1"/>
  <c r="I61" i="10"/>
  <c r="I67" i="10" s="1"/>
  <c r="G61" i="10"/>
  <c r="G67" i="10" s="1"/>
  <c r="Y70" i="11"/>
  <c r="W70" i="11"/>
  <c r="U70" i="11"/>
  <c r="S70" i="11"/>
  <c r="Q70" i="11"/>
  <c r="O70" i="11"/>
  <c r="M70" i="11"/>
  <c r="Y69" i="11"/>
  <c r="W69" i="11"/>
  <c r="U69" i="11"/>
  <c r="S69" i="11"/>
  <c r="Q69" i="11"/>
  <c r="O69" i="11"/>
  <c r="M69" i="11"/>
  <c r="Y68" i="11"/>
  <c r="W68" i="11"/>
  <c r="U68" i="11"/>
  <c r="S68" i="11"/>
  <c r="Q68" i="11"/>
  <c r="O68" i="11"/>
  <c r="M68" i="11"/>
  <c r="Y67" i="11"/>
  <c r="W67" i="11"/>
  <c r="U67" i="11"/>
  <c r="S67" i="11"/>
  <c r="Q67" i="11"/>
  <c r="O67" i="11"/>
  <c r="M67" i="11"/>
  <c r="Y66" i="11"/>
  <c r="W66" i="11"/>
  <c r="U66" i="11"/>
  <c r="S66" i="11"/>
  <c r="Q66" i="11"/>
  <c r="O66" i="11"/>
  <c r="M66" i="11"/>
  <c r="Y64" i="11"/>
  <c r="W64" i="11"/>
  <c r="U64" i="11"/>
  <c r="S64" i="11"/>
  <c r="Q64" i="11"/>
  <c r="O64" i="11"/>
  <c r="M64" i="11"/>
  <c r="Y63" i="11"/>
  <c r="W63" i="11"/>
  <c r="U63" i="11"/>
  <c r="S63" i="11"/>
  <c r="Q63" i="11"/>
  <c r="O63" i="11"/>
  <c r="M63" i="11"/>
  <c r="Y62" i="11"/>
  <c r="W62" i="11"/>
  <c r="U62" i="11"/>
  <c r="S62" i="11"/>
  <c r="Q62" i="11"/>
  <c r="O62" i="11"/>
  <c r="M62" i="11"/>
  <c r="Y61" i="11"/>
  <c r="W61" i="11"/>
  <c r="U61" i="11"/>
  <c r="S61" i="11"/>
  <c r="Q61" i="11"/>
  <c r="O61" i="11"/>
  <c r="M61" i="11"/>
  <c r="AC70" i="4"/>
  <c r="AA70" i="4"/>
  <c r="Y70" i="4"/>
  <c r="W70" i="4"/>
  <c r="U70" i="4"/>
  <c r="S70" i="4"/>
  <c r="Q70" i="4"/>
  <c r="AC69" i="4"/>
  <c r="AA69" i="4"/>
  <c r="Y69" i="4"/>
  <c r="W69" i="4"/>
  <c r="U69" i="4"/>
  <c r="S69" i="4"/>
  <c r="Q69" i="4"/>
  <c r="AC68" i="4"/>
  <c r="AA68" i="4"/>
  <c r="Y68" i="4"/>
  <c r="W68" i="4"/>
  <c r="U68" i="4"/>
  <c r="S68" i="4"/>
  <c r="Q68" i="4"/>
  <c r="AC67" i="4"/>
  <c r="AA67" i="4"/>
  <c r="Y67" i="4"/>
  <c r="W67" i="4"/>
  <c r="U67" i="4"/>
  <c r="S67" i="4"/>
  <c r="Q67" i="4"/>
  <c r="AC66" i="4"/>
  <c r="AA66" i="4"/>
  <c r="Y66" i="4"/>
  <c r="W66" i="4"/>
  <c r="U66" i="4"/>
  <c r="S66" i="4"/>
  <c r="Q66" i="4"/>
  <c r="O66" i="4"/>
  <c r="M66" i="4"/>
  <c r="K66" i="4"/>
  <c r="I66" i="4"/>
  <c r="G66" i="4"/>
  <c r="F66" i="4"/>
  <c r="AC64" i="4"/>
  <c r="AA64" i="4"/>
  <c r="Y64" i="4"/>
  <c r="W64" i="4"/>
  <c r="U64" i="4"/>
  <c r="S64" i="4"/>
  <c r="Q64" i="4"/>
  <c r="O64" i="4"/>
  <c r="O70" i="4" s="1"/>
  <c r="M64" i="4"/>
  <c r="M70" i="4" s="1"/>
  <c r="K64" i="4"/>
  <c r="K70" i="4" s="1"/>
  <c r="I64" i="4"/>
  <c r="I70" i="4" s="1"/>
  <c r="G64" i="4"/>
  <c r="G70" i="4" s="1"/>
  <c r="AC63" i="4"/>
  <c r="AA63" i="4"/>
  <c r="Y63" i="4"/>
  <c r="W63" i="4"/>
  <c r="U63" i="4"/>
  <c r="S63" i="4"/>
  <c r="Q63" i="4"/>
  <c r="O63" i="4"/>
  <c r="O69" i="4" s="1"/>
  <c r="M63" i="4"/>
  <c r="M69" i="4" s="1"/>
  <c r="K63" i="4"/>
  <c r="K69" i="4" s="1"/>
  <c r="I63" i="4"/>
  <c r="I69" i="4" s="1"/>
  <c r="G63" i="4"/>
  <c r="G69" i="4" s="1"/>
  <c r="AC62" i="4"/>
  <c r="AA62" i="4"/>
  <c r="Y62" i="4"/>
  <c r="W62" i="4"/>
  <c r="U62" i="4"/>
  <c r="S62" i="4"/>
  <c r="Q62" i="4"/>
  <c r="O62" i="4"/>
  <c r="O68" i="4" s="1"/>
  <c r="M62" i="4"/>
  <c r="M68" i="4" s="1"/>
  <c r="K62" i="4"/>
  <c r="K68" i="4" s="1"/>
  <c r="I62" i="4"/>
  <c r="I68" i="4" s="1"/>
  <c r="G62" i="4"/>
  <c r="G68" i="4" s="1"/>
  <c r="AC61" i="4"/>
  <c r="AA61" i="4"/>
  <c r="Y61" i="4"/>
  <c r="W61" i="4"/>
  <c r="U61" i="4"/>
  <c r="S61" i="4"/>
  <c r="Q61" i="4"/>
  <c r="O61" i="4"/>
  <c r="O67" i="4" s="1"/>
  <c r="M61" i="4"/>
  <c r="M67" i="4" s="1"/>
  <c r="K61" i="4"/>
  <c r="K67" i="4" s="1"/>
  <c r="I61" i="4"/>
  <c r="I67" i="4" s="1"/>
  <c r="G61" i="4"/>
  <c r="G67" i="4" s="1"/>
  <c r="F61" i="4"/>
  <c r="F67" i="4" s="1"/>
  <c r="AC70" i="3"/>
  <c r="AA70" i="3"/>
  <c r="Y70" i="3"/>
  <c r="W70" i="3"/>
  <c r="U70" i="3"/>
  <c r="S70" i="3"/>
  <c r="Q70" i="3"/>
  <c r="AC69" i="3"/>
  <c r="AA69" i="3"/>
  <c r="Y69" i="3"/>
  <c r="W69" i="3"/>
  <c r="U69" i="3"/>
  <c r="S69" i="3"/>
  <c r="Q69" i="3"/>
  <c r="AC68" i="3"/>
  <c r="AA68" i="3"/>
  <c r="Y68" i="3"/>
  <c r="W68" i="3"/>
  <c r="U68" i="3"/>
  <c r="S68" i="3"/>
  <c r="Q68" i="3"/>
  <c r="AC67" i="3"/>
  <c r="AA67" i="3"/>
  <c r="Y67" i="3"/>
  <c r="W67" i="3"/>
  <c r="U67" i="3"/>
  <c r="S67" i="3"/>
  <c r="Q67" i="3"/>
  <c r="AC66" i="3"/>
  <c r="AA66" i="3"/>
  <c r="Y66" i="3"/>
  <c r="W66" i="3"/>
  <c r="U66" i="3"/>
  <c r="S66" i="3"/>
  <c r="Q66" i="3"/>
  <c r="AC64" i="3"/>
  <c r="AA64" i="3"/>
  <c r="Y64" i="3"/>
  <c r="W64" i="3"/>
  <c r="U64" i="3"/>
  <c r="S64" i="3"/>
  <c r="Q64" i="3"/>
  <c r="O64" i="3"/>
  <c r="M64" i="3"/>
  <c r="K64" i="3"/>
  <c r="I64" i="3"/>
  <c r="G64" i="3"/>
  <c r="AC63" i="3"/>
  <c r="AA63" i="3"/>
  <c r="Y63" i="3"/>
  <c r="W63" i="3"/>
  <c r="U63" i="3"/>
  <c r="S63" i="3"/>
  <c r="Q63" i="3"/>
  <c r="O63" i="3"/>
  <c r="M63" i="3"/>
  <c r="K63" i="3"/>
  <c r="I63" i="3"/>
  <c r="G63" i="3"/>
  <c r="AC62" i="3"/>
  <c r="AA62" i="3"/>
  <c r="Y62" i="3"/>
  <c r="W62" i="3"/>
  <c r="U62" i="3"/>
  <c r="S62" i="3"/>
  <c r="Q62" i="3"/>
  <c r="AC61" i="3"/>
  <c r="AA61" i="3"/>
  <c r="Y61" i="3"/>
  <c r="W61" i="3"/>
  <c r="U61" i="3"/>
  <c r="S61" i="3"/>
  <c r="Q61" i="3"/>
  <c r="O61" i="3"/>
  <c r="O67" i="3" s="1"/>
  <c r="M61" i="3"/>
  <c r="M67" i="3" s="1"/>
  <c r="K61" i="3"/>
  <c r="K67" i="3" s="1"/>
  <c r="I61" i="3"/>
  <c r="I67" i="3" s="1"/>
  <c r="G61" i="3"/>
  <c r="G67" i="3" s="1"/>
  <c r="AB53" i="23"/>
  <c r="AB52" i="23"/>
  <c r="AB51" i="23"/>
  <c r="AB50" i="23"/>
  <c r="AB49" i="23"/>
  <c r="AB48" i="23"/>
  <c r="AB47" i="23"/>
  <c r="AB46" i="23"/>
  <c r="AB45" i="23"/>
  <c r="AB44" i="23"/>
  <c r="AB43" i="23"/>
  <c r="AB42" i="23"/>
  <c r="AB41" i="23"/>
  <c r="AB40" i="23"/>
  <c r="AB39" i="23"/>
  <c r="AB38" i="23"/>
  <c r="AB37" i="23"/>
  <c r="AB36" i="23"/>
  <c r="AB35" i="23"/>
  <c r="AB34" i="23"/>
  <c r="AB33" i="23"/>
  <c r="AB32" i="23"/>
  <c r="AB31" i="23"/>
  <c r="AB30" i="23"/>
  <c r="AB29" i="23"/>
  <c r="AB28" i="23"/>
  <c r="AB27" i="23"/>
  <c r="AB26" i="23"/>
  <c r="AB25" i="23"/>
  <c r="AB24" i="23"/>
  <c r="AB23" i="23"/>
  <c r="AB22" i="23"/>
  <c r="AB21" i="23"/>
  <c r="AB20" i="23"/>
  <c r="AB19" i="23"/>
  <c r="AB18" i="23"/>
  <c r="AB17" i="23"/>
  <c r="AB16" i="23"/>
  <c r="AB15" i="23"/>
  <c r="AB14" i="23"/>
  <c r="AB13" i="23"/>
  <c r="AB12" i="23"/>
  <c r="AB11" i="23"/>
  <c r="AB10" i="23"/>
  <c r="AB9" i="23"/>
  <c r="AB8" i="23"/>
  <c r="AB7" i="23"/>
  <c r="AC11" i="71"/>
  <c r="AC53" i="8"/>
  <c r="AC52" i="8"/>
  <c r="AC51" i="8"/>
  <c r="AC50" i="8"/>
  <c r="AC49" i="8"/>
  <c r="AC48" i="8"/>
  <c r="AC47" i="8"/>
  <c r="AC46" i="8"/>
  <c r="AC45" i="8"/>
  <c r="AC44" i="8"/>
  <c r="AC43" i="8"/>
  <c r="AC42" i="8"/>
  <c r="AC41" i="8"/>
  <c r="AC40" i="8"/>
  <c r="AC39" i="8"/>
  <c r="AC38" i="8"/>
  <c r="AC37" i="8"/>
  <c r="AC36" i="8"/>
  <c r="AC35" i="8"/>
  <c r="AC34" i="8"/>
  <c r="AC33" i="8"/>
  <c r="AC32" i="8"/>
  <c r="AC31" i="8"/>
  <c r="AC30" i="8"/>
  <c r="AC29" i="8"/>
  <c r="AC28" i="8"/>
  <c r="AC27" i="8"/>
  <c r="AC26" i="8"/>
  <c r="AC25" i="8"/>
  <c r="AC24" i="8"/>
  <c r="AC23" i="8"/>
  <c r="AC22" i="8"/>
  <c r="AC21" i="8"/>
  <c r="AC20" i="8"/>
  <c r="AC19" i="8"/>
  <c r="AC18" i="8"/>
  <c r="AC17" i="8"/>
  <c r="AC16" i="8"/>
  <c r="AC15" i="8"/>
  <c r="AC14" i="8"/>
  <c r="AC13" i="8"/>
  <c r="AC12" i="8"/>
  <c r="AC11" i="8"/>
  <c r="AC10" i="8"/>
  <c r="AC9" i="8"/>
  <c r="AC8" i="8"/>
  <c r="AC7" i="8"/>
  <c r="AD53" i="6"/>
  <c r="AD52" i="6"/>
  <c r="AD51" i="6"/>
  <c r="AD50" i="6"/>
  <c r="AD49" i="6"/>
  <c r="AD48" i="6"/>
  <c r="AD47" i="6"/>
  <c r="AD46" i="6"/>
  <c r="AD45" i="6"/>
  <c r="AD44" i="6"/>
  <c r="AD43" i="6"/>
  <c r="AD42" i="6"/>
  <c r="AD41" i="6"/>
  <c r="AD40" i="6"/>
  <c r="AD39" i="6"/>
  <c r="AD38" i="6"/>
  <c r="AD37" i="6"/>
  <c r="AD36" i="6"/>
  <c r="AD35" i="6"/>
  <c r="AD34" i="6"/>
  <c r="AD33" i="6"/>
  <c r="AD32" i="6"/>
  <c r="AD31" i="6"/>
  <c r="AD30" i="6"/>
  <c r="AD29" i="6"/>
  <c r="AD28" i="6"/>
  <c r="AD27" i="6"/>
  <c r="AD26" i="6"/>
  <c r="AD25" i="6"/>
  <c r="AD24" i="6"/>
  <c r="AD23" i="6"/>
  <c r="AD22" i="6"/>
  <c r="AD21" i="6"/>
  <c r="AD20" i="6"/>
  <c r="AD19" i="6"/>
  <c r="AD18" i="6"/>
  <c r="AD17" i="6"/>
  <c r="AD16" i="6"/>
  <c r="AD15" i="6"/>
  <c r="AD14" i="6"/>
  <c r="AD13" i="6"/>
  <c r="AD12" i="6"/>
  <c r="AD11" i="6"/>
  <c r="AD10" i="6"/>
  <c r="AD9" i="6"/>
  <c r="AD8" i="6"/>
  <c r="AC70" i="2"/>
  <c r="AC69" i="2"/>
  <c r="AC68" i="2"/>
  <c r="AC67" i="2"/>
  <c r="AC66" i="2"/>
  <c r="AC64" i="2"/>
  <c r="AC63" i="2"/>
  <c r="AC62" i="2"/>
  <c r="AC61" i="2"/>
  <c r="AA70" i="2"/>
  <c r="AA69" i="2"/>
  <c r="AA68" i="2"/>
  <c r="AA67" i="2"/>
  <c r="AA66" i="2"/>
  <c r="AA64" i="2"/>
  <c r="AA63" i="2"/>
  <c r="AA62" i="2"/>
  <c r="AA61" i="2"/>
  <c r="Y70" i="2"/>
  <c r="Y69" i="2"/>
  <c r="Y68" i="2"/>
  <c r="Y67" i="2"/>
  <c r="Y66" i="2"/>
  <c r="Y64" i="2"/>
  <c r="Y63" i="2"/>
  <c r="Y62" i="2"/>
  <c r="Y61" i="2"/>
  <c r="U64" i="2"/>
  <c r="U70" i="2" s="1"/>
  <c r="U63" i="2"/>
  <c r="U61" i="2"/>
  <c r="U67" i="2" s="1"/>
  <c r="S64" i="2"/>
  <c r="S70" i="2" s="1"/>
  <c r="S63" i="2"/>
  <c r="S61" i="2"/>
  <c r="S67" i="2" s="1"/>
  <c r="Q64" i="2"/>
  <c r="Q70" i="2" s="1"/>
  <c r="Q63" i="2"/>
  <c r="Q61" i="2"/>
  <c r="Q67" i="2" s="1"/>
  <c r="O64" i="2"/>
  <c r="O70" i="2" s="1"/>
  <c r="O63" i="2"/>
  <c r="O61" i="2"/>
  <c r="O67" i="2" s="1"/>
  <c r="M64" i="2"/>
  <c r="M70" i="2" s="1"/>
  <c r="M63" i="2"/>
  <c r="M61" i="2"/>
  <c r="M67" i="2" s="1"/>
  <c r="K64" i="2"/>
  <c r="K70" i="2" s="1"/>
  <c r="K63" i="2"/>
  <c r="K61" i="2"/>
  <c r="K67" i="2" s="1"/>
  <c r="I64" i="2"/>
  <c r="I70" i="2" s="1"/>
  <c r="I63" i="2"/>
  <c r="I61" i="2"/>
  <c r="I67" i="2" s="1"/>
  <c r="G64" i="2"/>
  <c r="G70" i="2" s="1"/>
  <c r="G63" i="2"/>
  <c r="G61" i="2"/>
  <c r="G67" i="2" s="1"/>
  <c r="F28" i="2"/>
  <c r="F53" i="2"/>
  <c r="F52" i="2"/>
  <c r="F51" i="2"/>
  <c r="F50" i="2"/>
  <c r="F49" i="2"/>
  <c r="F48" i="2"/>
  <c r="F47" i="2"/>
  <c r="F46" i="2"/>
  <c r="F45" i="2"/>
  <c r="F44" i="2"/>
  <c r="F43" i="2"/>
  <c r="F42" i="2"/>
  <c r="F41" i="2"/>
  <c r="F40" i="2"/>
  <c r="F39" i="2"/>
  <c r="F37" i="2"/>
  <c r="F36" i="2"/>
  <c r="F35" i="2"/>
  <c r="F34" i="2"/>
  <c r="F33" i="2"/>
  <c r="F32" i="2"/>
  <c r="F31" i="2"/>
  <c r="F30" i="2"/>
  <c r="F29" i="2"/>
  <c r="F27" i="2"/>
  <c r="F26" i="2"/>
  <c r="F25" i="2"/>
  <c r="F24" i="2"/>
  <c r="F23" i="2"/>
  <c r="F22" i="2"/>
  <c r="F21" i="2"/>
  <c r="F20" i="2"/>
  <c r="F19" i="2"/>
  <c r="F18" i="2"/>
  <c r="F17" i="2"/>
  <c r="F16" i="2"/>
  <c r="F15" i="2"/>
  <c r="F12" i="2"/>
  <c r="F11" i="2"/>
  <c r="F10" i="2"/>
  <c r="F9" i="2"/>
  <c r="G62" i="2"/>
  <c r="G68" i="2" s="1"/>
  <c r="R100" i="80"/>
  <c r="Q100" i="80"/>
  <c r="P100" i="80"/>
  <c r="O100" i="80"/>
  <c r="N100" i="80"/>
  <c r="M100" i="80"/>
  <c r="L100" i="80"/>
  <c r="K100" i="80"/>
  <c r="J100" i="80"/>
  <c r="I100" i="80"/>
  <c r="H100" i="80"/>
  <c r="G100" i="80"/>
  <c r="AB99" i="80"/>
  <c r="R98" i="80"/>
  <c r="Q98" i="80"/>
  <c r="P98" i="80"/>
  <c r="O98" i="80"/>
  <c r="N98" i="80"/>
  <c r="M98" i="80"/>
  <c r="L98" i="80"/>
  <c r="K98" i="80"/>
  <c r="J98" i="80"/>
  <c r="I98" i="80"/>
  <c r="H98" i="80"/>
  <c r="G98" i="80"/>
  <c r="AB97" i="80"/>
  <c r="R96" i="80"/>
  <c r="Q96" i="80"/>
  <c r="P96" i="80"/>
  <c r="O96" i="80"/>
  <c r="N96" i="80"/>
  <c r="M96" i="80"/>
  <c r="L96" i="80"/>
  <c r="K96" i="80"/>
  <c r="J96" i="80"/>
  <c r="I96" i="80"/>
  <c r="H96" i="80"/>
  <c r="G96" i="80"/>
  <c r="AB95" i="80"/>
  <c r="R94" i="80"/>
  <c r="Q94" i="80"/>
  <c r="P94" i="80"/>
  <c r="O94" i="80"/>
  <c r="N94" i="80"/>
  <c r="M94" i="80"/>
  <c r="L94" i="80"/>
  <c r="K94" i="80"/>
  <c r="J94" i="80"/>
  <c r="I94" i="80"/>
  <c r="H94" i="80"/>
  <c r="G94" i="80"/>
  <c r="AB93" i="80"/>
  <c r="R92" i="80"/>
  <c r="Q92" i="80"/>
  <c r="P92" i="80"/>
  <c r="O92" i="80"/>
  <c r="N92" i="80"/>
  <c r="M92" i="80"/>
  <c r="L92" i="80"/>
  <c r="K92" i="80"/>
  <c r="J92" i="80"/>
  <c r="I92" i="80"/>
  <c r="H92" i="80"/>
  <c r="G92" i="80"/>
  <c r="AB91" i="80"/>
  <c r="R90" i="80"/>
  <c r="Q90" i="80"/>
  <c r="P90" i="80"/>
  <c r="O90" i="80"/>
  <c r="N90" i="80"/>
  <c r="M90" i="80"/>
  <c r="L90" i="80"/>
  <c r="K90" i="80"/>
  <c r="J90" i="80"/>
  <c r="I90" i="80"/>
  <c r="H90" i="80"/>
  <c r="G90" i="80"/>
  <c r="AB89" i="80"/>
  <c r="R88" i="80"/>
  <c r="Q88" i="80"/>
  <c r="P88" i="80"/>
  <c r="O88" i="80"/>
  <c r="N88" i="80"/>
  <c r="M88" i="80"/>
  <c r="L88" i="80"/>
  <c r="K88" i="80"/>
  <c r="J88" i="80"/>
  <c r="I88" i="80"/>
  <c r="H88" i="80"/>
  <c r="G88" i="80"/>
  <c r="AB87" i="80"/>
  <c r="R86" i="80"/>
  <c r="Q86" i="80"/>
  <c r="P86" i="80"/>
  <c r="O86" i="80"/>
  <c r="N86" i="80"/>
  <c r="M86" i="80"/>
  <c r="L86" i="80"/>
  <c r="K86" i="80"/>
  <c r="J86" i="80"/>
  <c r="I86" i="80"/>
  <c r="H86" i="80"/>
  <c r="G86" i="80"/>
  <c r="AB85" i="80"/>
  <c r="R84" i="80"/>
  <c r="Q84" i="80"/>
  <c r="P84" i="80"/>
  <c r="O84" i="80"/>
  <c r="N84" i="80"/>
  <c r="M84" i="80"/>
  <c r="L84" i="80"/>
  <c r="K84" i="80"/>
  <c r="J84" i="80"/>
  <c r="I84" i="80"/>
  <c r="H84" i="80"/>
  <c r="G84" i="80"/>
  <c r="AB83" i="80"/>
  <c r="R82" i="80"/>
  <c r="Q82" i="80"/>
  <c r="P82" i="80"/>
  <c r="O82" i="80"/>
  <c r="N82" i="80"/>
  <c r="M82" i="80"/>
  <c r="L82" i="80"/>
  <c r="K82" i="80"/>
  <c r="J82" i="80"/>
  <c r="I82" i="80"/>
  <c r="H82" i="80"/>
  <c r="G82" i="80"/>
  <c r="AB81" i="80"/>
  <c r="R80" i="80"/>
  <c r="Q80" i="80"/>
  <c r="P80" i="80"/>
  <c r="O80" i="80"/>
  <c r="N80" i="80"/>
  <c r="M80" i="80"/>
  <c r="L80" i="80"/>
  <c r="K80" i="80"/>
  <c r="J80" i="80"/>
  <c r="I80" i="80"/>
  <c r="H80" i="80"/>
  <c r="G80" i="80"/>
  <c r="AB79" i="80"/>
  <c r="R78" i="80"/>
  <c r="Q78" i="80"/>
  <c r="P78" i="80"/>
  <c r="O78" i="80"/>
  <c r="N78" i="80"/>
  <c r="M78" i="80"/>
  <c r="L78" i="80"/>
  <c r="K78" i="80"/>
  <c r="J78" i="80"/>
  <c r="I78" i="80"/>
  <c r="H78" i="80"/>
  <c r="G78" i="80"/>
  <c r="AB77" i="80"/>
  <c r="R76" i="80"/>
  <c r="Q76" i="80"/>
  <c r="P76" i="80"/>
  <c r="O76" i="80"/>
  <c r="N76" i="80"/>
  <c r="M76" i="80"/>
  <c r="L76" i="80"/>
  <c r="K76" i="80"/>
  <c r="J76" i="80"/>
  <c r="I76" i="80"/>
  <c r="H76" i="80"/>
  <c r="G76" i="80"/>
  <c r="AB75" i="80"/>
  <c r="R74" i="80"/>
  <c r="Q74" i="80"/>
  <c r="P74" i="80"/>
  <c r="O74" i="80"/>
  <c r="N74" i="80"/>
  <c r="M74" i="80"/>
  <c r="L74" i="80"/>
  <c r="K74" i="80"/>
  <c r="J74" i="80"/>
  <c r="I74" i="80"/>
  <c r="H74" i="80"/>
  <c r="G74" i="80"/>
  <c r="AB73" i="80"/>
  <c r="R72" i="80"/>
  <c r="Q72" i="80"/>
  <c r="P72" i="80"/>
  <c r="O72" i="80"/>
  <c r="N72" i="80"/>
  <c r="M72" i="80"/>
  <c r="L72" i="80"/>
  <c r="K72" i="80"/>
  <c r="J72" i="80"/>
  <c r="I72" i="80"/>
  <c r="H72" i="80"/>
  <c r="G72" i="80"/>
  <c r="AB71" i="80"/>
  <c r="AB69" i="80"/>
  <c r="R69" i="80"/>
  <c r="Q69" i="80"/>
  <c r="P69" i="80"/>
  <c r="O69" i="80"/>
  <c r="N69" i="80"/>
  <c r="M69" i="80"/>
  <c r="L69" i="80"/>
  <c r="K69" i="80"/>
  <c r="J69" i="80"/>
  <c r="I69" i="80"/>
  <c r="H69" i="80"/>
  <c r="G69" i="80"/>
  <c r="G120" i="80" s="1"/>
  <c r="R68" i="80"/>
  <c r="Q68" i="80"/>
  <c r="P68" i="80"/>
  <c r="O68" i="80"/>
  <c r="N68" i="80"/>
  <c r="M68" i="80"/>
  <c r="L68" i="80"/>
  <c r="K68" i="80"/>
  <c r="J68" i="80"/>
  <c r="I68" i="80"/>
  <c r="H68" i="80"/>
  <c r="G68" i="80"/>
  <c r="AB67" i="80"/>
  <c r="R66" i="80"/>
  <c r="Q66" i="80"/>
  <c r="P66" i="80"/>
  <c r="O66" i="80"/>
  <c r="N66" i="80"/>
  <c r="M66" i="80"/>
  <c r="L66" i="80"/>
  <c r="K66" i="80"/>
  <c r="J66" i="80"/>
  <c r="I66" i="80"/>
  <c r="H66" i="80"/>
  <c r="G66" i="80"/>
  <c r="AB65" i="80"/>
  <c r="R64" i="80"/>
  <c r="Q64" i="80"/>
  <c r="P64" i="80"/>
  <c r="O64" i="80"/>
  <c r="N64" i="80"/>
  <c r="M64" i="80"/>
  <c r="L64" i="80"/>
  <c r="K64" i="80"/>
  <c r="J64" i="80"/>
  <c r="I64" i="80"/>
  <c r="H64" i="80"/>
  <c r="G64" i="80"/>
  <c r="AB63" i="80"/>
  <c r="R62" i="80"/>
  <c r="Q62" i="80"/>
  <c r="P62" i="80"/>
  <c r="O62" i="80"/>
  <c r="N62" i="80"/>
  <c r="M62" i="80"/>
  <c r="L62" i="80"/>
  <c r="K62" i="80"/>
  <c r="J62" i="80"/>
  <c r="I62" i="80"/>
  <c r="H62" i="80"/>
  <c r="G62" i="80"/>
  <c r="AB61" i="80"/>
  <c r="R60" i="80"/>
  <c r="Q60" i="80"/>
  <c r="P60" i="80"/>
  <c r="O60" i="80"/>
  <c r="N60" i="80"/>
  <c r="M60" i="80"/>
  <c r="L60" i="80"/>
  <c r="K60" i="80"/>
  <c r="J60" i="80"/>
  <c r="I60" i="80"/>
  <c r="H60" i="80"/>
  <c r="G60" i="80"/>
  <c r="AB59" i="80"/>
  <c r="R58" i="80"/>
  <c r="Q58" i="80"/>
  <c r="P58" i="80"/>
  <c r="O58" i="80"/>
  <c r="N58" i="80"/>
  <c r="M58" i="80"/>
  <c r="L58" i="80"/>
  <c r="K58" i="80"/>
  <c r="J58" i="80"/>
  <c r="I58" i="80"/>
  <c r="H58" i="80"/>
  <c r="G58" i="80"/>
  <c r="AB57" i="80"/>
  <c r="R56" i="80"/>
  <c r="Q56" i="80"/>
  <c r="P56" i="80"/>
  <c r="O56" i="80"/>
  <c r="N56" i="80"/>
  <c r="M56" i="80"/>
  <c r="L56" i="80"/>
  <c r="K56" i="80"/>
  <c r="J56" i="80"/>
  <c r="I56" i="80"/>
  <c r="H56" i="80"/>
  <c r="G56" i="80"/>
  <c r="AB55" i="80"/>
  <c r="R54" i="80"/>
  <c r="Q54" i="80"/>
  <c r="P54" i="80"/>
  <c r="O54" i="80"/>
  <c r="N54" i="80"/>
  <c r="M54" i="80"/>
  <c r="L54" i="80"/>
  <c r="K54" i="80"/>
  <c r="J54" i="80"/>
  <c r="I54" i="80"/>
  <c r="H54" i="80"/>
  <c r="G54" i="80"/>
  <c r="AB53" i="80"/>
  <c r="R52" i="80"/>
  <c r="Q52" i="80"/>
  <c r="P52" i="80"/>
  <c r="O52" i="80"/>
  <c r="N52" i="80"/>
  <c r="M52" i="80"/>
  <c r="L52" i="80"/>
  <c r="K52" i="80"/>
  <c r="J52" i="80"/>
  <c r="I52" i="80"/>
  <c r="H52" i="80"/>
  <c r="G52" i="80"/>
  <c r="AB51" i="80"/>
  <c r="R50" i="80"/>
  <c r="Q50" i="80"/>
  <c r="P50" i="80"/>
  <c r="O50" i="80"/>
  <c r="N50" i="80"/>
  <c r="M50" i="80"/>
  <c r="L50" i="80"/>
  <c r="K50" i="80"/>
  <c r="J50" i="80"/>
  <c r="I50" i="80"/>
  <c r="H50" i="80"/>
  <c r="G50" i="80"/>
  <c r="AB49" i="80"/>
  <c r="R48" i="80"/>
  <c r="Q48" i="80"/>
  <c r="P48" i="80"/>
  <c r="O48" i="80"/>
  <c r="N48" i="80"/>
  <c r="M48" i="80"/>
  <c r="L48" i="80"/>
  <c r="K48" i="80"/>
  <c r="J48" i="80"/>
  <c r="I48" i="80"/>
  <c r="H48" i="80"/>
  <c r="G48" i="80"/>
  <c r="AB47" i="80"/>
  <c r="R46" i="80"/>
  <c r="Q46" i="80"/>
  <c r="P46" i="80"/>
  <c r="O46" i="80"/>
  <c r="N46" i="80"/>
  <c r="M46" i="80"/>
  <c r="L46" i="80"/>
  <c r="K46" i="80"/>
  <c r="J46" i="80"/>
  <c r="I46" i="80"/>
  <c r="H46" i="80"/>
  <c r="G46" i="80"/>
  <c r="AB45" i="80"/>
  <c r="R44" i="80"/>
  <c r="Q44" i="80"/>
  <c r="P44" i="80"/>
  <c r="O44" i="80"/>
  <c r="N44" i="80"/>
  <c r="M44" i="80"/>
  <c r="L44" i="80"/>
  <c r="K44" i="80"/>
  <c r="J44" i="80"/>
  <c r="I44" i="80"/>
  <c r="H44" i="80"/>
  <c r="G44" i="80"/>
  <c r="AB43" i="80"/>
  <c r="R42" i="80"/>
  <c r="Q42" i="80"/>
  <c r="P42" i="80"/>
  <c r="O42" i="80"/>
  <c r="N42" i="80"/>
  <c r="M42" i="80"/>
  <c r="L42" i="80"/>
  <c r="K42" i="80"/>
  <c r="J42" i="80"/>
  <c r="I42" i="80"/>
  <c r="H42" i="80"/>
  <c r="G42" i="80"/>
  <c r="AB41" i="80"/>
  <c r="R40" i="80"/>
  <c r="Q40" i="80"/>
  <c r="P40" i="80"/>
  <c r="O40" i="80"/>
  <c r="N40" i="80"/>
  <c r="M40" i="80"/>
  <c r="L40" i="80"/>
  <c r="K40" i="80"/>
  <c r="J40" i="80"/>
  <c r="I40" i="80"/>
  <c r="H40" i="80"/>
  <c r="G40" i="80"/>
  <c r="AB39" i="80"/>
  <c r="R38" i="80"/>
  <c r="Q38" i="80"/>
  <c r="P38" i="80"/>
  <c r="O38" i="80"/>
  <c r="N38" i="80"/>
  <c r="M38" i="80"/>
  <c r="L38" i="80"/>
  <c r="K38" i="80"/>
  <c r="J38" i="80"/>
  <c r="I38" i="80"/>
  <c r="H38" i="80"/>
  <c r="G38" i="80"/>
  <c r="AB37" i="80"/>
  <c r="R36" i="80"/>
  <c r="Q36" i="80"/>
  <c r="P36" i="80"/>
  <c r="O36" i="80"/>
  <c r="N36" i="80"/>
  <c r="M36" i="80"/>
  <c r="L36" i="80"/>
  <c r="K36" i="80"/>
  <c r="J36" i="80"/>
  <c r="I36" i="80"/>
  <c r="H36" i="80"/>
  <c r="G36" i="80"/>
  <c r="AB35" i="80"/>
  <c r="R34" i="80"/>
  <c r="Q34" i="80"/>
  <c r="P34" i="80"/>
  <c r="O34" i="80"/>
  <c r="N34" i="80"/>
  <c r="M34" i="80"/>
  <c r="L34" i="80"/>
  <c r="K34" i="80"/>
  <c r="J34" i="80"/>
  <c r="I34" i="80"/>
  <c r="H34" i="80"/>
  <c r="G34" i="80"/>
  <c r="AB33" i="80"/>
  <c r="R32" i="80"/>
  <c r="Q32" i="80"/>
  <c r="P32" i="80"/>
  <c r="O32" i="80"/>
  <c r="N32" i="80"/>
  <c r="M32" i="80"/>
  <c r="L32" i="80"/>
  <c r="K32" i="80"/>
  <c r="J32" i="80"/>
  <c r="I32" i="80"/>
  <c r="H32" i="80"/>
  <c r="G32" i="80"/>
  <c r="AB31" i="80"/>
  <c r="R30" i="80"/>
  <c r="Q30" i="80"/>
  <c r="P30" i="80"/>
  <c r="O30" i="80"/>
  <c r="N30" i="80"/>
  <c r="M30" i="80"/>
  <c r="L30" i="80"/>
  <c r="K30" i="80"/>
  <c r="J30" i="80"/>
  <c r="I30" i="80"/>
  <c r="H30" i="80"/>
  <c r="G30" i="80"/>
  <c r="AB29" i="80"/>
  <c r="R28" i="80"/>
  <c r="Q28" i="80"/>
  <c r="P28" i="80"/>
  <c r="O28" i="80"/>
  <c r="N28" i="80"/>
  <c r="M28" i="80"/>
  <c r="L28" i="80"/>
  <c r="K28" i="80"/>
  <c r="J28" i="80"/>
  <c r="I28" i="80"/>
  <c r="H28" i="80"/>
  <c r="G28" i="80"/>
  <c r="AB27" i="80"/>
  <c r="R26" i="80"/>
  <c r="Q26" i="80"/>
  <c r="P26" i="80"/>
  <c r="O26" i="80"/>
  <c r="N26" i="80"/>
  <c r="M26" i="80"/>
  <c r="L26" i="80"/>
  <c r="K26" i="80"/>
  <c r="J26" i="80"/>
  <c r="I26" i="80"/>
  <c r="H26" i="80"/>
  <c r="G26" i="80"/>
  <c r="AB25" i="80"/>
  <c r="R24" i="80"/>
  <c r="Q24" i="80"/>
  <c r="P24" i="80"/>
  <c r="O24" i="80"/>
  <c r="N24" i="80"/>
  <c r="M24" i="80"/>
  <c r="L24" i="80"/>
  <c r="K24" i="80"/>
  <c r="J24" i="80"/>
  <c r="I24" i="80"/>
  <c r="H24" i="80"/>
  <c r="G24" i="80"/>
  <c r="AB23" i="80"/>
  <c r="R22" i="80"/>
  <c r="Q22" i="80"/>
  <c r="P22" i="80"/>
  <c r="O22" i="80"/>
  <c r="N22" i="80"/>
  <c r="M22" i="80"/>
  <c r="L22" i="80"/>
  <c r="K22" i="80"/>
  <c r="J22" i="80"/>
  <c r="I22" i="80"/>
  <c r="H22" i="80"/>
  <c r="G22" i="80"/>
  <c r="AB21" i="80"/>
  <c r="AB19" i="80"/>
  <c r="R19" i="80"/>
  <c r="Q19" i="80"/>
  <c r="P19" i="80"/>
  <c r="O19" i="80"/>
  <c r="N19" i="80"/>
  <c r="M19" i="80"/>
  <c r="L19" i="80"/>
  <c r="K19" i="80"/>
  <c r="J19" i="80"/>
  <c r="I19" i="80"/>
  <c r="H19" i="80"/>
  <c r="G19" i="80"/>
  <c r="R18" i="80"/>
  <c r="Q18" i="80"/>
  <c r="P18" i="80"/>
  <c r="O18" i="80"/>
  <c r="N18" i="80"/>
  <c r="M18" i="80"/>
  <c r="L18" i="80"/>
  <c r="K18" i="80"/>
  <c r="J18" i="80"/>
  <c r="I18" i="80"/>
  <c r="H18" i="80"/>
  <c r="G18" i="80"/>
  <c r="AB17" i="80"/>
  <c r="R16" i="80"/>
  <c r="Q16" i="80"/>
  <c r="P16" i="80"/>
  <c r="O16" i="80"/>
  <c r="N16" i="80"/>
  <c r="M16" i="80"/>
  <c r="L16" i="80"/>
  <c r="K16" i="80"/>
  <c r="J16" i="80"/>
  <c r="I16" i="80"/>
  <c r="H16" i="80"/>
  <c r="G16" i="80"/>
  <c r="AB15" i="80"/>
  <c r="R14" i="80"/>
  <c r="Q14" i="80"/>
  <c r="P14" i="80"/>
  <c r="O14" i="80"/>
  <c r="N14" i="80"/>
  <c r="M14" i="80"/>
  <c r="L14" i="80"/>
  <c r="K14" i="80"/>
  <c r="J14" i="80"/>
  <c r="I14" i="80"/>
  <c r="H14" i="80"/>
  <c r="G14" i="80"/>
  <c r="AB13" i="80"/>
  <c r="R12" i="80"/>
  <c r="Q12" i="80"/>
  <c r="P12" i="80"/>
  <c r="O12" i="80"/>
  <c r="N12" i="80"/>
  <c r="M12" i="80"/>
  <c r="L12" i="80"/>
  <c r="K12" i="80"/>
  <c r="J12" i="80"/>
  <c r="I12" i="80"/>
  <c r="H12" i="80"/>
  <c r="G12" i="80"/>
  <c r="AB11" i="80"/>
  <c r="R10" i="80"/>
  <c r="Q10" i="80"/>
  <c r="P10" i="80"/>
  <c r="O10" i="80"/>
  <c r="N10" i="80"/>
  <c r="M10" i="80"/>
  <c r="L10" i="80"/>
  <c r="K10" i="80"/>
  <c r="J10" i="80"/>
  <c r="I10" i="80"/>
  <c r="H10" i="80"/>
  <c r="G10" i="80"/>
  <c r="AB9" i="80"/>
  <c r="AB7" i="80"/>
  <c r="R7" i="80"/>
  <c r="Q7" i="80"/>
  <c r="P7" i="80"/>
  <c r="O7" i="80"/>
  <c r="O116" i="80" s="1"/>
  <c r="N7" i="80"/>
  <c r="M7" i="80"/>
  <c r="L7" i="80"/>
  <c r="K7" i="80"/>
  <c r="K116" i="80" s="1"/>
  <c r="J7" i="80"/>
  <c r="I7" i="80"/>
  <c r="I116" i="80" s="1"/>
  <c r="H7" i="80"/>
  <c r="G7" i="80"/>
  <c r="R100" i="79"/>
  <c r="Q100" i="79"/>
  <c r="P100" i="79"/>
  <c r="O100" i="79"/>
  <c r="N100" i="79"/>
  <c r="M100" i="79"/>
  <c r="L100" i="79"/>
  <c r="K100" i="79"/>
  <c r="J100" i="79"/>
  <c r="I100" i="79"/>
  <c r="H100" i="79"/>
  <c r="G100" i="79"/>
  <c r="AB99" i="79"/>
  <c r="R98" i="79"/>
  <c r="Q98" i="79"/>
  <c r="P98" i="79"/>
  <c r="O98" i="79"/>
  <c r="N98" i="79"/>
  <c r="M98" i="79"/>
  <c r="L98" i="79"/>
  <c r="K98" i="79"/>
  <c r="J98" i="79"/>
  <c r="I98" i="79"/>
  <c r="H98" i="79"/>
  <c r="G98" i="79"/>
  <c r="AB97" i="79"/>
  <c r="R96" i="79"/>
  <c r="Q96" i="79"/>
  <c r="P96" i="79"/>
  <c r="O96" i="79"/>
  <c r="N96" i="79"/>
  <c r="M96" i="79"/>
  <c r="L96" i="79"/>
  <c r="K96" i="79"/>
  <c r="J96" i="79"/>
  <c r="I96" i="79"/>
  <c r="H96" i="79"/>
  <c r="G96" i="79"/>
  <c r="AB95" i="79"/>
  <c r="R94" i="79"/>
  <c r="Q94" i="79"/>
  <c r="P94" i="79"/>
  <c r="O94" i="79"/>
  <c r="N94" i="79"/>
  <c r="M94" i="79"/>
  <c r="L94" i="79"/>
  <c r="K94" i="79"/>
  <c r="J94" i="79"/>
  <c r="I94" i="79"/>
  <c r="H94" i="79"/>
  <c r="G94" i="79"/>
  <c r="AB93" i="79"/>
  <c r="R92" i="79"/>
  <c r="Q92" i="79"/>
  <c r="P92" i="79"/>
  <c r="O92" i="79"/>
  <c r="N92" i="79"/>
  <c r="M92" i="79"/>
  <c r="L92" i="79"/>
  <c r="K92" i="79"/>
  <c r="J92" i="79"/>
  <c r="I92" i="79"/>
  <c r="H92" i="79"/>
  <c r="G92" i="79"/>
  <c r="AB91" i="79"/>
  <c r="R90" i="79"/>
  <c r="Q90" i="79"/>
  <c r="P90" i="79"/>
  <c r="O90" i="79"/>
  <c r="N90" i="79"/>
  <c r="M90" i="79"/>
  <c r="L90" i="79"/>
  <c r="K90" i="79"/>
  <c r="J90" i="79"/>
  <c r="I90" i="79"/>
  <c r="H90" i="79"/>
  <c r="G90" i="79"/>
  <c r="AB89" i="79"/>
  <c r="R88" i="79"/>
  <c r="Q88" i="79"/>
  <c r="P88" i="79"/>
  <c r="O88" i="79"/>
  <c r="N88" i="79"/>
  <c r="M88" i="79"/>
  <c r="L88" i="79"/>
  <c r="K88" i="79"/>
  <c r="J88" i="79"/>
  <c r="I88" i="79"/>
  <c r="H88" i="79"/>
  <c r="G88" i="79"/>
  <c r="AB87" i="79"/>
  <c r="R86" i="79"/>
  <c r="Q86" i="79"/>
  <c r="P86" i="79"/>
  <c r="O86" i="79"/>
  <c r="N86" i="79"/>
  <c r="M86" i="79"/>
  <c r="L86" i="79"/>
  <c r="K86" i="79"/>
  <c r="J86" i="79"/>
  <c r="I86" i="79"/>
  <c r="H86" i="79"/>
  <c r="G86" i="79"/>
  <c r="AB85" i="79"/>
  <c r="R84" i="79"/>
  <c r="Q84" i="79"/>
  <c r="P84" i="79"/>
  <c r="O84" i="79"/>
  <c r="N84" i="79"/>
  <c r="M84" i="79"/>
  <c r="L84" i="79"/>
  <c r="K84" i="79"/>
  <c r="J84" i="79"/>
  <c r="I84" i="79"/>
  <c r="H84" i="79"/>
  <c r="G84" i="79"/>
  <c r="AB83" i="79"/>
  <c r="R82" i="79"/>
  <c r="Q82" i="79"/>
  <c r="P82" i="79"/>
  <c r="O82" i="79"/>
  <c r="N82" i="79"/>
  <c r="M82" i="79"/>
  <c r="L82" i="79"/>
  <c r="K82" i="79"/>
  <c r="J82" i="79"/>
  <c r="I82" i="79"/>
  <c r="H82" i="79"/>
  <c r="G82" i="79"/>
  <c r="AB81" i="79"/>
  <c r="R80" i="79"/>
  <c r="Q80" i="79"/>
  <c r="P80" i="79"/>
  <c r="O80" i="79"/>
  <c r="N80" i="79"/>
  <c r="M80" i="79"/>
  <c r="L80" i="79"/>
  <c r="K80" i="79"/>
  <c r="J80" i="79"/>
  <c r="I80" i="79"/>
  <c r="H80" i="79"/>
  <c r="G80" i="79"/>
  <c r="AB79" i="79"/>
  <c r="R78" i="79"/>
  <c r="Q78" i="79"/>
  <c r="P78" i="79"/>
  <c r="O78" i="79"/>
  <c r="N78" i="79"/>
  <c r="M78" i="79"/>
  <c r="L78" i="79"/>
  <c r="K78" i="79"/>
  <c r="J78" i="79"/>
  <c r="I78" i="79"/>
  <c r="H78" i="79"/>
  <c r="G78" i="79"/>
  <c r="AB77" i="79"/>
  <c r="R76" i="79"/>
  <c r="Q76" i="79"/>
  <c r="P76" i="79"/>
  <c r="O76" i="79"/>
  <c r="N76" i="79"/>
  <c r="M76" i="79"/>
  <c r="L76" i="79"/>
  <c r="K76" i="79"/>
  <c r="J76" i="79"/>
  <c r="I76" i="79"/>
  <c r="H76" i="79"/>
  <c r="G76" i="79"/>
  <c r="AB75" i="79"/>
  <c r="R74" i="79"/>
  <c r="Q74" i="79"/>
  <c r="P74" i="79"/>
  <c r="O74" i="79"/>
  <c r="N74" i="79"/>
  <c r="M74" i="79"/>
  <c r="L74" i="79"/>
  <c r="K74" i="79"/>
  <c r="J74" i="79"/>
  <c r="I74" i="79"/>
  <c r="H74" i="79"/>
  <c r="G74" i="79"/>
  <c r="AB73" i="79"/>
  <c r="R72" i="79"/>
  <c r="Q72" i="79"/>
  <c r="P72" i="79"/>
  <c r="O72" i="79"/>
  <c r="N72" i="79"/>
  <c r="M72" i="79"/>
  <c r="L72" i="79"/>
  <c r="K72" i="79"/>
  <c r="J72" i="79"/>
  <c r="I72" i="79"/>
  <c r="H72" i="79"/>
  <c r="G72" i="79"/>
  <c r="AB71" i="79"/>
  <c r="AB69" i="79"/>
  <c r="R69" i="79"/>
  <c r="Q69" i="79"/>
  <c r="P69" i="79"/>
  <c r="O69" i="79"/>
  <c r="N69" i="79"/>
  <c r="M69" i="79"/>
  <c r="L69" i="79"/>
  <c r="K69" i="79"/>
  <c r="J69" i="79"/>
  <c r="I69" i="79"/>
  <c r="H69" i="79"/>
  <c r="G69" i="79"/>
  <c r="R68" i="79"/>
  <c r="Q68" i="79"/>
  <c r="P68" i="79"/>
  <c r="O68" i="79"/>
  <c r="N68" i="79"/>
  <c r="M68" i="79"/>
  <c r="L68" i="79"/>
  <c r="K68" i="79"/>
  <c r="J68" i="79"/>
  <c r="I68" i="79"/>
  <c r="H68" i="79"/>
  <c r="G68" i="79"/>
  <c r="AB67" i="79"/>
  <c r="R66" i="79"/>
  <c r="Q66" i="79"/>
  <c r="P66" i="79"/>
  <c r="O66" i="79"/>
  <c r="N66" i="79"/>
  <c r="M66" i="79"/>
  <c r="L66" i="79"/>
  <c r="K66" i="79"/>
  <c r="J66" i="79"/>
  <c r="I66" i="79"/>
  <c r="H66" i="79"/>
  <c r="G66" i="79"/>
  <c r="AB65" i="79"/>
  <c r="R64" i="79"/>
  <c r="Q64" i="79"/>
  <c r="P64" i="79"/>
  <c r="O64" i="79"/>
  <c r="N64" i="79"/>
  <c r="M64" i="79"/>
  <c r="L64" i="79"/>
  <c r="K64" i="79"/>
  <c r="J64" i="79"/>
  <c r="I64" i="79"/>
  <c r="H64" i="79"/>
  <c r="G64" i="79"/>
  <c r="AB63" i="79"/>
  <c r="R62" i="79"/>
  <c r="Q62" i="79"/>
  <c r="P62" i="79"/>
  <c r="O62" i="79"/>
  <c r="N62" i="79"/>
  <c r="M62" i="79"/>
  <c r="L62" i="79"/>
  <c r="K62" i="79"/>
  <c r="J62" i="79"/>
  <c r="I62" i="79"/>
  <c r="H62" i="79"/>
  <c r="G62" i="79"/>
  <c r="AB61" i="79"/>
  <c r="R60" i="79"/>
  <c r="Q60" i="79"/>
  <c r="P60" i="79"/>
  <c r="O60" i="79"/>
  <c r="N60" i="79"/>
  <c r="M60" i="79"/>
  <c r="L60" i="79"/>
  <c r="K60" i="79"/>
  <c r="J60" i="79"/>
  <c r="I60" i="79"/>
  <c r="H60" i="79"/>
  <c r="G60" i="79"/>
  <c r="AB59" i="79"/>
  <c r="R58" i="79"/>
  <c r="Q58" i="79"/>
  <c r="P58" i="79"/>
  <c r="O58" i="79"/>
  <c r="N58" i="79"/>
  <c r="M58" i="79"/>
  <c r="L58" i="79"/>
  <c r="K58" i="79"/>
  <c r="J58" i="79"/>
  <c r="I58" i="79"/>
  <c r="H58" i="79"/>
  <c r="G58" i="79"/>
  <c r="AB57" i="79"/>
  <c r="R56" i="79"/>
  <c r="Q56" i="79"/>
  <c r="P56" i="79"/>
  <c r="O56" i="79"/>
  <c r="N56" i="79"/>
  <c r="M56" i="79"/>
  <c r="L56" i="79"/>
  <c r="K56" i="79"/>
  <c r="J56" i="79"/>
  <c r="I56" i="79"/>
  <c r="H56" i="79"/>
  <c r="G56" i="79"/>
  <c r="AB55" i="79"/>
  <c r="R54" i="79"/>
  <c r="Q54" i="79"/>
  <c r="P54" i="79"/>
  <c r="O54" i="79"/>
  <c r="N54" i="79"/>
  <c r="M54" i="79"/>
  <c r="L54" i="79"/>
  <c r="K54" i="79"/>
  <c r="J54" i="79"/>
  <c r="I54" i="79"/>
  <c r="H54" i="79"/>
  <c r="G54" i="79"/>
  <c r="AB53" i="79"/>
  <c r="R52" i="79"/>
  <c r="Q52" i="79"/>
  <c r="P52" i="79"/>
  <c r="O52" i="79"/>
  <c r="N52" i="79"/>
  <c r="M52" i="79"/>
  <c r="L52" i="79"/>
  <c r="K52" i="79"/>
  <c r="J52" i="79"/>
  <c r="I52" i="79"/>
  <c r="H52" i="79"/>
  <c r="G52" i="79"/>
  <c r="AB51" i="79"/>
  <c r="R50" i="79"/>
  <c r="Q50" i="79"/>
  <c r="P50" i="79"/>
  <c r="O50" i="79"/>
  <c r="N50" i="79"/>
  <c r="M50" i="79"/>
  <c r="L50" i="79"/>
  <c r="K50" i="79"/>
  <c r="J50" i="79"/>
  <c r="I50" i="79"/>
  <c r="H50" i="79"/>
  <c r="G50" i="79"/>
  <c r="AB49" i="79"/>
  <c r="R48" i="79"/>
  <c r="Q48" i="79"/>
  <c r="P48" i="79"/>
  <c r="O48" i="79"/>
  <c r="N48" i="79"/>
  <c r="M48" i="79"/>
  <c r="L48" i="79"/>
  <c r="K48" i="79"/>
  <c r="J48" i="79"/>
  <c r="I48" i="79"/>
  <c r="H48" i="79"/>
  <c r="G48" i="79"/>
  <c r="AB47" i="79"/>
  <c r="R46" i="79"/>
  <c r="Q46" i="79"/>
  <c r="P46" i="79"/>
  <c r="O46" i="79"/>
  <c r="N46" i="79"/>
  <c r="M46" i="79"/>
  <c r="L46" i="79"/>
  <c r="K46" i="79"/>
  <c r="J46" i="79"/>
  <c r="I46" i="79"/>
  <c r="H46" i="79"/>
  <c r="G46" i="79"/>
  <c r="AB45" i="79"/>
  <c r="R44" i="79"/>
  <c r="Q44" i="79"/>
  <c r="P44" i="79"/>
  <c r="O44" i="79"/>
  <c r="N44" i="79"/>
  <c r="M44" i="79"/>
  <c r="L44" i="79"/>
  <c r="K44" i="79"/>
  <c r="J44" i="79"/>
  <c r="I44" i="79"/>
  <c r="H44" i="79"/>
  <c r="G44" i="79"/>
  <c r="AB43" i="79"/>
  <c r="R42" i="79"/>
  <c r="Q42" i="79"/>
  <c r="P42" i="79"/>
  <c r="O42" i="79"/>
  <c r="N42" i="79"/>
  <c r="M42" i="79"/>
  <c r="L42" i="79"/>
  <c r="K42" i="79"/>
  <c r="J42" i="79"/>
  <c r="I42" i="79"/>
  <c r="H42" i="79"/>
  <c r="G42" i="79"/>
  <c r="AB41" i="79"/>
  <c r="R40" i="79"/>
  <c r="Q40" i="79"/>
  <c r="P40" i="79"/>
  <c r="O40" i="79"/>
  <c r="N40" i="79"/>
  <c r="M40" i="79"/>
  <c r="L40" i="79"/>
  <c r="K40" i="79"/>
  <c r="J40" i="79"/>
  <c r="I40" i="79"/>
  <c r="H40" i="79"/>
  <c r="G40" i="79"/>
  <c r="AB39" i="79"/>
  <c r="R38" i="79"/>
  <c r="Q38" i="79"/>
  <c r="P38" i="79"/>
  <c r="O38" i="79"/>
  <c r="N38" i="79"/>
  <c r="M38" i="79"/>
  <c r="L38" i="79"/>
  <c r="K38" i="79"/>
  <c r="J38" i="79"/>
  <c r="I38" i="79"/>
  <c r="H38" i="79"/>
  <c r="G38" i="79"/>
  <c r="AB37" i="79"/>
  <c r="R36" i="79"/>
  <c r="Q36" i="79"/>
  <c r="P36" i="79"/>
  <c r="O36" i="79"/>
  <c r="N36" i="79"/>
  <c r="M36" i="79"/>
  <c r="L36" i="79"/>
  <c r="K36" i="79"/>
  <c r="J36" i="79"/>
  <c r="I36" i="79"/>
  <c r="H36" i="79"/>
  <c r="G36" i="79"/>
  <c r="AB35" i="79"/>
  <c r="R34" i="79"/>
  <c r="Q34" i="79"/>
  <c r="P34" i="79"/>
  <c r="O34" i="79"/>
  <c r="N34" i="79"/>
  <c r="M34" i="79"/>
  <c r="L34" i="79"/>
  <c r="K34" i="79"/>
  <c r="J34" i="79"/>
  <c r="I34" i="79"/>
  <c r="H34" i="79"/>
  <c r="G34" i="79"/>
  <c r="AB33" i="79"/>
  <c r="R32" i="79"/>
  <c r="Q32" i="79"/>
  <c r="P32" i="79"/>
  <c r="O32" i="79"/>
  <c r="N32" i="79"/>
  <c r="M32" i="79"/>
  <c r="L32" i="79"/>
  <c r="K32" i="79"/>
  <c r="J32" i="79"/>
  <c r="I32" i="79"/>
  <c r="H32" i="79"/>
  <c r="G32" i="79"/>
  <c r="AB31" i="79"/>
  <c r="R30" i="79"/>
  <c r="Q30" i="79"/>
  <c r="P30" i="79"/>
  <c r="O30" i="79"/>
  <c r="N30" i="79"/>
  <c r="M30" i="79"/>
  <c r="L30" i="79"/>
  <c r="K30" i="79"/>
  <c r="J30" i="79"/>
  <c r="I30" i="79"/>
  <c r="H30" i="79"/>
  <c r="G30" i="79"/>
  <c r="AB29" i="79"/>
  <c r="R28" i="79"/>
  <c r="Q28" i="79"/>
  <c r="P28" i="79"/>
  <c r="O28" i="79"/>
  <c r="N28" i="79"/>
  <c r="M28" i="79"/>
  <c r="L28" i="79"/>
  <c r="K28" i="79"/>
  <c r="J28" i="79"/>
  <c r="I28" i="79"/>
  <c r="H28" i="79"/>
  <c r="G28" i="79"/>
  <c r="AB27" i="79"/>
  <c r="R26" i="79"/>
  <c r="Q26" i="79"/>
  <c r="P26" i="79"/>
  <c r="O26" i="79"/>
  <c r="N26" i="79"/>
  <c r="M26" i="79"/>
  <c r="L26" i="79"/>
  <c r="K26" i="79"/>
  <c r="J26" i="79"/>
  <c r="I26" i="79"/>
  <c r="H26" i="79"/>
  <c r="G26" i="79"/>
  <c r="AB25" i="79"/>
  <c r="R24" i="79"/>
  <c r="Q24" i="79"/>
  <c r="P24" i="79"/>
  <c r="O24" i="79"/>
  <c r="N24" i="79"/>
  <c r="M24" i="79"/>
  <c r="L24" i="79"/>
  <c r="K24" i="79"/>
  <c r="J24" i="79"/>
  <c r="I24" i="79"/>
  <c r="H24" i="79"/>
  <c r="G24" i="79"/>
  <c r="AB23" i="79"/>
  <c r="R22" i="79"/>
  <c r="Q22" i="79"/>
  <c r="P22" i="79"/>
  <c r="O22" i="79"/>
  <c r="N22" i="79"/>
  <c r="M22" i="79"/>
  <c r="L22" i="79"/>
  <c r="K22" i="79"/>
  <c r="J22" i="79"/>
  <c r="I22" i="79"/>
  <c r="H22" i="79"/>
  <c r="G22" i="79"/>
  <c r="AB21" i="79"/>
  <c r="AB19" i="79"/>
  <c r="R19" i="79"/>
  <c r="Q19" i="79"/>
  <c r="P19" i="79"/>
  <c r="O19" i="79"/>
  <c r="N19" i="79"/>
  <c r="M19" i="79"/>
  <c r="L19" i="79"/>
  <c r="K19" i="79"/>
  <c r="J19" i="79"/>
  <c r="I19" i="79"/>
  <c r="H19" i="79"/>
  <c r="G19" i="79"/>
  <c r="R18" i="79"/>
  <c r="Q18" i="79"/>
  <c r="P18" i="79"/>
  <c r="O18" i="79"/>
  <c r="N18" i="79"/>
  <c r="M18" i="79"/>
  <c r="L18" i="79"/>
  <c r="K18" i="79"/>
  <c r="J18" i="79"/>
  <c r="I18" i="79"/>
  <c r="H18" i="79"/>
  <c r="G18" i="79"/>
  <c r="AB17" i="79"/>
  <c r="R16" i="79"/>
  <c r="Q16" i="79"/>
  <c r="P16" i="79"/>
  <c r="O16" i="79"/>
  <c r="N16" i="79"/>
  <c r="M16" i="79"/>
  <c r="L16" i="79"/>
  <c r="K16" i="79"/>
  <c r="J16" i="79"/>
  <c r="I16" i="79"/>
  <c r="H16" i="79"/>
  <c r="G16" i="79"/>
  <c r="AB15" i="79"/>
  <c r="R14" i="79"/>
  <c r="Q14" i="79"/>
  <c r="P14" i="79"/>
  <c r="O14" i="79"/>
  <c r="N14" i="79"/>
  <c r="M14" i="79"/>
  <c r="L14" i="79"/>
  <c r="K14" i="79"/>
  <c r="J14" i="79"/>
  <c r="I14" i="79"/>
  <c r="H14" i="79"/>
  <c r="G14" i="79"/>
  <c r="AB13" i="79"/>
  <c r="R12" i="79"/>
  <c r="Q12" i="79"/>
  <c r="P12" i="79"/>
  <c r="O12" i="79"/>
  <c r="N12" i="79"/>
  <c r="M12" i="79"/>
  <c r="L12" i="79"/>
  <c r="K12" i="79"/>
  <c r="J12" i="79"/>
  <c r="I12" i="79"/>
  <c r="H12" i="79"/>
  <c r="G12" i="79"/>
  <c r="AB11" i="79"/>
  <c r="R10" i="79"/>
  <c r="Q10" i="79"/>
  <c r="P10" i="79"/>
  <c r="O10" i="79"/>
  <c r="N10" i="79"/>
  <c r="M10" i="79"/>
  <c r="L10" i="79"/>
  <c r="K10" i="79"/>
  <c r="J10" i="79"/>
  <c r="I10" i="79"/>
  <c r="H10" i="79"/>
  <c r="G10" i="79"/>
  <c r="AB9" i="79"/>
  <c r="AB7" i="79"/>
  <c r="R7" i="79"/>
  <c r="Q7" i="79"/>
  <c r="P7" i="79"/>
  <c r="O7" i="79"/>
  <c r="O116" i="79" s="1"/>
  <c r="N7" i="79"/>
  <c r="M7" i="79"/>
  <c r="L7" i="79"/>
  <c r="K7" i="79"/>
  <c r="J7" i="79"/>
  <c r="I7" i="79"/>
  <c r="I116" i="79" s="1"/>
  <c r="H7" i="79"/>
  <c r="G7" i="79"/>
  <c r="R100" i="78"/>
  <c r="R98" i="78"/>
  <c r="R96" i="78"/>
  <c r="R94" i="78"/>
  <c r="R92" i="78"/>
  <c r="R90" i="78"/>
  <c r="R88" i="78"/>
  <c r="R86" i="78"/>
  <c r="R84" i="78"/>
  <c r="R82" i="78"/>
  <c r="R80" i="78"/>
  <c r="R78" i="78"/>
  <c r="R76" i="78"/>
  <c r="R74" i="78"/>
  <c r="R72" i="78"/>
  <c r="R69" i="78"/>
  <c r="R68" i="78"/>
  <c r="R66" i="78"/>
  <c r="R64" i="78"/>
  <c r="R62" i="78"/>
  <c r="R60" i="78"/>
  <c r="R58" i="78"/>
  <c r="R56" i="78"/>
  <c r="R54" i="78"/>
  <c r="R52" i="78"/>
  <c r="R50" i="78"/>
  <c r="R48" i="78"/>
  <c r="R46" i="78"/>
  <c r="R44" i="78"/>
  <c r="R42" i="78"/>
  <c r="R40" i="78"/>
  <c r="R38" i="78"/>
  <c r="R36" i="78"/>
  <c r="R34" i="78"/>
  <c r="R32" i="78"/>
  <c r="R30" i="78"/>
  <c r="R28" i="78"/>
  <c r="R26" i="78"/>
  <c r="R24" i="78"/>
  <c r="R22" i="78"/>
  <c r="R19" i="78"/>
  <c r="R18" i="78"/>
  <c r="R16" i="78"/>
  <c r="R14" i="78"/>
  <c r="R12" i="78"/>
  <c r="R10" i="78"/>
  <c r="R8" i="78"/>
  <c r="R7" i="78"/>
  <c r="R116" i="78" s="1"/>
  <c r="Q100" i="77"/>
  <c r="Q98" i="77"/>
  <c r="Q96" i="77"/>
  <c r="Q94" i="77"/>
  <c r="Q92" i="77"/>
  <c r="Q90" i="77"/>
  <c r="Q88" i="77"/>
  <c r="Q86" i="77"/>
  <c r="Q84" i="77"/>
  <c r="Q82" i="77"/>
  <c r="Q80" i="77"/>
  <c r="Q78" i="77"/>
  <c r="Q76" i="77"/>
  <c r="Q74" i="77"/>
  <c r="Q72" i="77"/>
  <c r="Q69" i="77"/>
  <c r="Q68" i="77"/>
  <c r="Q66" i="77"/>
  <c r="Q64" i="77"/>
  <c r="Q62" i="77"/>
  <c r="Q60" i="77"/>
  <c r="Q58" i="77"/>
  <c r="Q56" i="77"/>
  <c r="Q54" i="77"/>
  <c r="Q52" i="77"/>
  <c r="Q50" i="77"/>
  <c r="Q48" i="77"/>
  <c r="Q46" i="77"/>
  <c r="Q44" i="77"/>
  <c r="Q42" i="77"/>
  <c r="Q40" i="77"/>
  <c r="Q38" i="77"/>
  <c r="Q36" i="77"/>
  <c r="Q34" i="77"/>
  <c r="Q32" i="77"/>
  <c r="Q30" i="77"/>
  <c r="Q28" i="77"/>
  <c r="Q26" i="77"/>
  <c r="Q24" i="77"/>
  <c r="Q22" i="77"/>
  <c r="Q19" i="77"/>
  <c r="Q18" i="77"/>
  <c r="Q16" i="77"/>
  <c r="Q14" i="77"/>
  <c r="Q12" i="77"/>
  <c r="Q10" i="77"/>
  <c r="Q8" i="77"/>
  <c r="Q7" i="77"/>
  <c r="Q116" i="77" s="1"/>
  <c r="Q100" i="78"/>
  <c r="P100" i="78"/>
  <c r="O100" i="78"/>
  <c r="N100" i="78"/>
  <c r="M100" i="78"/>
  <c r="L100" i="78"/>
  <c r="K100" i="78"/>
  <c r="J100" i="78"/>
  <c r="I100" i="78"/>
  <c r="H100" i="78"/>
  <c r="G100" i="78"/>
  <c r="AB99" i="78"/>
  <c r="Q98" i="78"/>
  <c r="P98" i="78"/>
  <c r="O98" i="78"/>
  <c r="N98" i="78"/>
  <c r="M98" i="78"/>
  <c r="L98" i="78"/>
  <c r="K98" i="78"/>
  <c r="J98" i="78"/>
  <c r="I98" i="78"/>
  <c r="H98" i="78"/>
  <c r="G98" i="78"/>
  <c r="AB97" i="78"/>
  <c r="Q96" i="78"/>
  <c r="P96" i="78"/>
  <c r="O96" i="78"/>
  <c r="N96" i="78"/>
  <c r="M96" i="78"/>
  <c r="L96" i="78"/>
  <c r="K96" i="78"/>
  <c r="J96" i="78"/>
  <c r="I96" i="78"/>
  <c r="H96" i="78"/>
  <c r="G96" i="78"/>
  <c r="AB95" i="78"/>
  <c r="Q94" i="78"/>
  <c r="P94" i="78"/>
  <c r="O94" i="78"/>
  <c r="N94" i="78"/>
  <c r="M94" i="78"/>
  <c r="L94" i="78"/>
  <c r="K94" i="78"/>
  <c r="J94" i="78"/>
  <c r="I94" i="78"/>
  <c r="H94" i="78"/>
  <c r="G94" i="78"/>
  <c r="AB93" i="78"/>
  <c r="Q92" i="78"/>
  <c r="P92" i="78"/>
  <c r="O92" i="78"/>
  <c r="N92" i="78"/>
  <c r="M92" i="78"/>
  <c r="L92" i="78"/>
  <c r="K92" i="78"/>
  <c r="J92" i="78"/>
  <c r="I92" i="78"/>
  <c r="H92" i="78"/>
  <c r="G92" i="78"/>
  <c r="AB91" i="78"/>
  <c r="Q90" i="78"/>
  <c r="P90" i="78"/>
  <c r="O90" i="78"/>
  <c r="N90" i="78"/>
  <c r="M90" i="78"/>
  <c r="L90" i="78"/>
  <c r="K90" i="78"/>
  <c r="J90" i="78"/>
  <c r="I90" i="78"/>
  <c r="H90" i="78"/>
  <c r="G90" i="78"/>
  <c r="AB89" i="78"/>
  <c r="Q88" i="78"/>
  <c r="P88" i="78"/>
  <c r="O88" i="78"/>
  <c r="N88" i="78"/>
  <c r="M88" i="78"/>
  <c r="L88" i="78"/>
  <c r="K88" i="78"/>
  <c r="J88" i="78"/>
  <c r="I88" i="78"/>
  <c r="H88" i="78"/>
  <c r="G88" i="78"/>
  <c r="AB87" i="78"/>
  <c r="Q86" i="78"/>
  <c r="P86" i="78"/>
  <c r="O86" i="78"/>
  <c r="N86" i="78"/>
  <c r="M86" i="78"/>
  <c r="L86" i="78"/>
  <c r="K86" i="78"/>
  <c r="J86" i="78"/>
  <c r="I86" i="78"/>
  <c r="H86" i="78"/>
  <c r="G86" i="78"/>
  <c r="AB85" i="78"/>
  <c r="Q84" i="78"/>
  <c r="P84" i="78"/>
  <c r="O84" i="78"/>
  <c r="N84" i="78"/>
  <c r="M84" i="78"/>
  <c r="L84" i="78"/>
  <c r="K84" i="78"/>
  <c r="J84" i="78"/>
  <c r="I84" i="78"/>
  <c r="H84" i="78"/>
  <c r="G84" i="78"/>
  <c r="AB83" i="78"/>
  <c r="Q82" i="78"/>
  <c r="P82" i="78"/>
  <c r="O82" i="78"/>
  <c r="N82" i="78"/>
  <c r="M82" i="78"/>
  <c r="L82" i="78"/>
  <c r="K82" i="78"/>
  <c r="J82" i="78"/>
  <c r="I82" i="78"/>
  <c r="H82" i="78"/>
  <c r="G82" i="78"/>
  <c r="AB81" i="78"/>
  <c r="Q80" i="78"/>
  <c r="P80" i="78"/>
  <c r="O80" i="78"/>
  <c r="N80" i="78"/>
  <c r="M80" i="78"/>
  <c r="L80" i="78"/>
  <c r="K80" i="78"/>
  <c r="J80" i="78"/>
  <c r="I80" i="78"/>
  <c r="H80" i="78"/>
  <c r="G80" i="78"/>
  <c r="AB79" i="78"/>
  <c r="Q78" i="78"/>
  <c r="P78" i="78"/>
  <c r="O78" i="78"/>
  <c r="N78" i="78"/>
  <c r="M78" i="78"/>
  <c r="L78" i="78"/>
  <c r="K78" i="78"/>
  <c r="J78" i="78"/>
  <c r="I78" i="78"/>
  <c r="H78" i="78"/>
  <c r="G78" i="78"/>
  <c r="AB77" i="78"/>
  <c r="Q76" i="78"/>
  <c r="P76" i="78"/>
  <c r="O76" i="78"/>
  <c r="N76" i="78"/>
  <c r="M76" i="78"/>
  <c r="L76" i="78"/>
  <c r="K76" i="78"/>
  <c r="J76" i="78"/>
  <c r="I76" i="78"/>
  <c r="H76" i="78"/>
  <c r="G76" i="78"/>
  <c r="AB75" i="78"/>
  <c r="Q74" i="78"/>
  <c r="P74" i="78"/>
  <c r="O74" i="78"/>
  <c r="N74" i="78"/>
  <c r="M74" i="78"/>
  <c r="L74" i="78"/>
  <c r="K74" i="78"/>
  <c r="J74" i="78"/>
  <c r="I74" i="78"/>
  <c r="H74" i="78"/>
  <c r="G74" i="78"/>
  <c r="AB73" i="78"/>
  <c r="Q72" i="78"/>
  <c r="P72" i="78"/>
  <c r="O72" i="78"/>
  <c r="N72" i="78"/>
  <c r="M72" i="78"/>
  <c r="L72" i="78"/>
  <c r="K72" i="78"/>
  <c r="J72" i="78"/>
  <c r="I72" i="78"/>
  <c r="H72" i="78"/>
  <c r="G72" i="78"/>
  <c r="AB71" i="78"/>
  <c r="AB69" i="78"/>
  <c r="Q69" i="78"/>
  <c r="P69" i="78"/>
  <c r="O69" i="78"/>
  <c r="N69" i="78"/>
  <c r="M69" i="78"/>
  <c r="L69" i="78"/>
  <c r="L120" i="78" s="1"/>
  <c r="K69" i="78"/>
  <c r="J69" i="78"/>
  <c r="I69" i="78"/>
  <c r="H69" i="78"/>
  <c r="G69" i="78"/>
  <c r="Q68" i="78"/>
  <c r="P68" i="78"/>
  <c r="O68" i="78"/>
  <c r="N68" i="78"/>
  <c r="M68" i="78"/>
  <c r="L68" i="78"/>
  <c r="K68" i="78"/>
  <c r="J68" i="78"/>
  <c r="I68" i="78"/>
  <c r="H68" i="78"/>
  <c r="G68" i="78"/>
  <c r="AB67" i="78"/>
  <c r="Q66" i="78"/>
  <c r="P66" i="78"/>
  <c r="O66" i="78"/>
  <c r="N66" i="78"/>
  <c r="M66" i="78"/>
  <c r="L66" i="78"/>
  <c r="K66" i="78"/>
  <c r="J66" i="78"/>
  <c r="I66" i="78"/>
  <c r="H66" i="78"/>
  <c r="G66" i="78"/>
  <c r="AB65" i="78"/>
  <c r="Q64" i="78"/>
  <c r="P64" i="78"/>
  <c r="O64" i="78"/>
  <c r="N64" i="78"/>
  <c r="M64" i="78"/>
  <c r="L64" i="78"/>
  <c r="K64" i="78"/>
  <c r="J64" i="78"/>
  <c r="I64" i="78"/>
  <c r="H64" i="78"/>
  <c r="G64" i="78"/>
  <c r="AB63" i="78"/>
  <c r="Q62" i="78"/>
  <c r="P62" i="78"/>
  <c r="O62" i="78"/>
  <c r="N62" i="78"/>
  <c r="M62" i="78"/>
  <c r="L62" i="78"/>
  <c r="K62" i="78"/>
  <c r="J62" i="78"/>
  <c r="I62" i="78"/>
  <c r="H62" i="78"/>
  <c r="G62" i="78"/>
  <c r="AB61" i="78"/>
  <c r="Q60" i="78"/>
  <c r="P60" i="78"/>
  <c r="O60" i="78"/>
  <c r="N60" i="78"/>
  <c r="M60" i="78"/>
  <c r="L60" i="78"/>
  <c r="K60" i="78"/>
  <c r="J60" i="78"/>
  <c r="I60" i="78"/>
  <c r="H60" i="78"/>
  <c r="G60" i="78"/>
  <c r="AB59" i="78"/>
  <c r="Q58" i="78"/>
  <c r="P58" i="78"/>
  <c r="O58" i="78"/>
  <c r="N58" i="78"/>
  <c r="M58" i="78"/>
  <c r="L58" i="78"/>
  <c r="K58" i="78"/>
  <c r="J58" i="78"/>
  <c r="I58" i="78"/>
  <c r="H58" i="78"/>
  <c r="G58" i="78"/>
  <c r="AB57" i="78"/>
  <c r="Q56" i="78"/>
  <c r="P56" i="78"/>
  <c r="O56" i="78"/>
  <c r="N56" i="78"/>
  <c r="M56" i="78"/>
  <c r="L56" i="78"/>
  <c r="K56" i="78"/>
  <c r="J56" i="78"/>
  <c r="I56" i="78"/>
  <c r="H56" i="78"/>
  <c r="G56" i="78"/>
  <c r="AB55" i="78"/>
  <c r="Q54" i="78"/>
  <c r="P54" i="78"/>
  <c r="O54" i="78"/>
  <c r="N54" i="78"/>
  <c r="M54" i="78"/>
  <c r="L54" i="78"/>
  <c r="K54" i="78"/>
  <c r="J54" i="78"/>
  <c r="I54" i="78"/>
  <c r="H54" i="78"/>
  <c r="G54" i="78"/>
  <c r="AB53" i="78"/>
  <c r="Q52" i="78"/>
  <c r="P52" i="78"/>
  <c r="O52" i="78"/>
  <c r="N52" i="78"/>
  <c r="M52" i="78"/>
  <c r="L52" i="78"/>
  <c r="K52" i="78"/>
  <c r="J52" i="78"/>
  <c r="I52" i="78"/>
  <c r="H52" i="78"/>
  <c r="G52" i="78"/>
  <c r="AB51" i="78"/>
  <c r="Q50" i="78"/>
  <c r="P50" i="78"/>
  <c r="O50" i="78"/>
  <c r="N50" i="78"/>
  <c r="M50" i="78"/>
  <c r="L50" i="78"/>
  <c r="K50" i="78"/>
  <c r="J50" i="78"/>
  <c r="I50" i="78"/>
  <c r="H50" i="78"/>
  <c r="G50" i="78"/>
  <c r="AB49" i="78"/>
  <c r="Q48" i="78"/>
  <c r="P48" i="78"/>
  <c r="O48" i="78"/>
  <c r="N48" i="78"/>
  <c r="M48" i="78"/>
  <c r="L48" i="78"/>
  <c r="K48" i="78"/>
  <c r="J48" i="78"/>
  <c r="I48" i="78"/>
  <c r="H48" i="78"/>
  <c r="G48" i="78"/>
  <c r="AB47" i="78"/>
  <c r="Q46" i="78"/>
  <c r="P46" i="78"/>
  <c r="O46" i="78"/>
  <c r="N46" i="78"/>
  <c r="M46" i="78"/>
  <c r="L46" i="78"/>
  <c r="K46" i="78"/>
  <c r="J46" i="78"/>
  <c r="I46" i="78"/>
  <c r="H46" i="78"/>
  <c r="G46" i="78"/>
  <c r="AB45" i="78"/>
  <c r="Q44" i="78"/>
  <c r="P44" i="78"/>
  <c r="O44" i="78"/>
  <c r="N44" i="78"/>
  <c r="M44" i="78"/>
  <c r="L44" i="78"/>
  <c r="K44" i="78"/>
  <c r="J44" i="78"/>
  <c r="I44" i="78"/>
  <c r="H44" i="78"/>
  <c r="G44" i="78"/>
  <c r="AB43" i="78"/>
  <c r="Q42" i="78"/>
  <c r="P42" i="78"/>
  <c r="O42" i="78"/>
  <c r="N42" i="78"/>
  <c r="M42" i="78"/>
  <c r="L42" i="78"/>
  <c r="K42" i="78"/>
  <c r="J42" i="78"/>
  <c r="I42" i="78"/>
  <c r="H42" i="78"/>
  <c r="G42" i="78"/>
  <c r="AB41" i="78"/>
  <c r="Q40" i="78"/>
  <c r="P40" i="78"/>
  <c r="O40" i="78"/>
  <c r="N40" i="78"/>
  <c r="M40" i="78"/>
  <c r="L40" i="78"/>
  <c r="K40" i="78"/>
  <c r="J40" i="78"/>
  <c r="I40" i="78"/>
  <c r="H40" i="78"/>
  <c r="G40" i="78"/>
  <c r="AB39" i="78"/>
  <c r="Q38" i="78"/>
  <c r="P38" i="78"/>
  <c r="O38" i="78"/>
  <c r="N38" i="78"/>
  <c r="M38" i="78"/>
  <c r="L38" i="78"/>
  <c r="K38" i="78"/>
  <c r="J38" i="78"/>
  <c r="I38" i="78"/>
  <c r="H38" i="78"/>
  <c r="G38" i="78"/>
  <c r="AB37" i="78"/>
  <c r="Q36" i="78"/>
  <c r="P36" i="78"/>
  <c r="O36" i="78"/>
  <c r="N36" i="78"/>
  <c r="M36" i="78"/>
  <c r="L36" i="78"/>
  <c r="K36" i="78"/>
  <c r="J36" i="78"/>
  <c r="I36" i="78"/>
  <c r="H36" i="78"/>
  <c r="G36" i="78"/>
  <c r="AB35" i="78"/>
  <c r="Q34" i="78"/>
  <c r="P34" i="78"/>
  <c r="O34" i="78"/>
  <c r="N34" i="78"/>
  <c r="M34" i="78"/>
  <c r="L34" i="78"/>
  <c r="K34" i="78"/>
  <c r="J34" i="78"/>
  <c r="I34" i="78"/>
  <c r="H34" i="78"/>
  <c r="G34" i="78"/>
  <c r="AB33" i="78"/>
  <c r="Q32" i="78"/>
  <c r="P32" i="78"/>
  <c r="O32" i="78"/>
  <c r="N32" i="78"/>
  <c r="M32" i="78"/>
  <c r="L32" i="78"/>
  <c r="K32" i="78"/>
  <c r="J32" i="78"/>
  <c r="I32" i="78"/>
  <c r="H32" i="78"/>
  <c r="G32" i="78"/>
  <c r="AB31" i="78"/>
  <c r="Q30" i="78"/>
  <c r="P30" i="78"/>
  <c r="O30" i="78"/>
  <c r="N30" i="78"/>
  <c r="M30" i="78"/>
  <c r="L30" i="78"/>
  <c r="K30" i="78"/>
  <c r="J30" i="78"/>
  <c r="I30" i="78"/>
  <c r="H30" i="78"/>
  <c r="G30" i="78"/>
  <c r="AB29" i="78"/>
  <c r="Q28" i="78"/>
  <c r="P28" i="78"/>
  <c r="O28" i="78"/>
  <c r="N28" i="78"/>
  <c r="M28" i="78"/>
  <c r="L28" i="78"/>
  <c r="K28" i="78"/>
  <c r="J28" i="78"/>
  <c r="I28" i="78"/>
  <c r="H28" i="78"/>
  <c r="G28" i="78"/>
  <c r="AB27" i="78"/>
  <c r="Q26" i="78"/>
  <c r="P26" i="78"/>
  <c r="O26" i="78"/>
  <c r="N26" i="78"/>
  <c r="M26" i="78"/>
  <c r="L26" i="78"/>
  <c r="K26" i="78"/>
  <c r="J26" i="78"/>
  <c r="I26" i="78"/>
  <c r="H26" i="78"/>
  <c r="G26" i="78"/>
  <c r="AB25" i="78"/>
  <c r="Q24" i="78"/>
  <c r="P24" i="78"/>
  <c r="O24" i="78"/>
  <c r="N24" i="78"/>
  <c r="M24" i="78"/>
  <c r="L24" i="78"/>
  <c r="K24" i="78"/>
  <c r="J24" i="78"/>
  <c r="I24" i="78"/>
  <c r="H24" i="78"/>
  <c r="G24" i="78"/>
  <c r="AB23" i="78"/>
  <c r="Q22" i="78"/>
  <c r="P22" i="78"/>
  <c r="O22" i="78"/>
  <c r="N22" i="78"/>
  <c r="M22" i="78"/>
  <c r="L22" i="78"/>
  <c r="K22" i="78"/>
  <c r="J22" i="78"/>
  <c r="I22" i="78"/>
  <c r="H22" i="78"/>
  <c r="G22" i="78"/>
  <c r="AB21" i="78"/>
  <c r="AB19" i="78"/>
  <c r="Q19" i="78"/>
  <c r="P19" i="78"/>
  <c r="O19" i="78"/>
  <c r="N19" i="78"/>
  <c r="M19" i="78"/>
  <c r="L19" i="78"/>
  <c r="K19" i="78"/>
  <c r="J19" i="78"/>
  <c r="I19" i="78"/>
  <c r="H19" i="78"/>
  <c r="G19" i="78"/>
  <c r="Q18" i="78"/>
  <c r="P18" i="78"/>
  <c r="O18" i="78"/>
  <c r="N18" i="78"/>
  <c r="M18" i="78"/>
  <c r="L18" i="78"/>
  <c r="K18" i="78"/>
  <c r="J18" i="78"/>
  <c r="I18" i="78"/>
  <c r="H18" i="78"/>
  <c r="G18" i="78"/>
  <c r="AB17" i="78"/>
  <c r="Q16" i="78"/>
  <c r="P16" i="78"/>
  <c r="O16" i="78"/>
  <c r="N16" i="78"/>
  <c r="M16" i="78"/>
  <c r="L16" i="78"/>
  <c r="K16" i="78"/>
  <c r="J16" i="78"/>
  <c r="I16" i="78"/>
  <c r="H16" i="78"/>
  <c r="G16" i="78"/>
  <c r="AB15" i="78"/>
  <c r="Q14" i="78"/>
  <c r="P14" i="78"/>
  <c r="O14" i="78"/>
  <c r="N14" i="78"/>
  <c r="M14" i="78"/>
  <c r="L14" i="78"/>
  <c r="K14" i="78"/>
  <c r="J14" i="78"/>
  <c r="I14" i="78"/>
  <c r="H14" i="78"/>
  <c r="G14" i="78"/>
  <c r="AB13" i="78"/>
  <c r="Q12" i="78"/>
  <c r="P12" i="78"/>
  <c r="O12" i="78"/>
  <c r="N12" i="78"/>
  <c r="M12" i="78"/>
  <c r="L12" i="78"/>
  <c r="K12" i="78"/>
  <c r="J12" i="78"/>
  <c r="I12" i="78"/>
  <c r="H12" i="78"/>
  <c r="G12" i="78"/>
  <c r="AB11" i="78"/>
  <c r="Q10" i="78"/>
  <c r="P10" i="78"/>
  <c r="O10" i="78"/>
  <c r="N10" i="78"/>
  <c r="M10" i="78"/>
  <c r="L10" i="78"/>
  <c r="K10" i="78"/>
  <c r="J10" i="78"/>
  <c r="I10" i="78"/>
  <c r="H10" i="78"/>
  <c r="G10" i="78"/>
  <c r="AB9" i="78"/>
  <c r="AB7" i="78"/>
  <c r="Q7" i="78"/>
  <c r="Q116" i="78" s="1"/>
  <c r="P7" i="78"/>
  <c r="O7" i="78"/>
  <c r="O116" i="78" s="1"/>
  <c r="N7" i="78"/>
  <c r="N116" i="78" s="1"/>
  <c r="M7" i="78"/>
  <c r="M116" i="78" s="1"/>
  <c r="L7" i="78"/>
  <c r="L116" i="78" s="1"/>
  <c r="K7" i="78"/>
  <c r="K116" i="78" s="1"/>
  <c r="J7" i="78"/>
  <c r="I7" i="78"/>
  <c r="I116" i="78" s="1"/>
  <c r="H7" i="78"/>
  <c r="H116" i="78" s="1"/>
  <c r="G7" i="78"/>
  <c r="P100" i="77"/>
  <c r="O100" i="77"/>
  <c r="N100" i="77"/>
  <c r="M100" i="77"/>
  <c r="L100" i="77"/>
  <c r="K100" i="77"/>
  <c r="J100" i="77"/>
  <c r="I100" i="77"/>
  <c r="H100" i="77"/>
  <c r="G100" i="77"/>
  <c r="AB99" i="77"/>
  <c r="P98" i="77"/>
  <c r="O98" i="77"/>
  <c r="N98" i="77"/>
  <c r="M98" i="77"/>
  <c r="L98" i="77"/>
  <c r="K98" i="77"/>
  <c r="J98" i="77"/>
  <c r="I98" i="77"/>
  <c r="H98" i="77"/>
  <c r="G98" i="77"/>
  <c r="AB97" i="77"/>
  <c r="P96" i="77"/>
  <c r="O96" i="77"/>
  <c r="N96" i="77"/>
  <c r="M96" i="77"/>
  <c r="L96" i="77"/>
  <c r="K96" i="77"/>
  <c r="J96" i="77"/>
  <c r="I96" i="77"/>
  <c r="H96" i="77"/>
  <c r="G96" i="77"/>
  <c r="AB95" i="77"/>
  <c r="P94" i="77"/>
  <c r="O94" i="77"/>
  <c r="N94" i="77"/>
  <c r="M94" i="77"/>
  <c r="L94" i="77"/>
  <c r="K94" i="77"/>
  <c r="J94" i="77"/>
  <c r="I94" i="77"/>
  <c r="H94" i="77"/>
  <c r="G94" i="77"/>
  <c r="AB93" i="77"/>
  <c r="P92" i="77"/>
  <c r="O92" i="77"/>
  <c r="N92" i="77"/>
  <c r="M92" i="77"/>
  <c r="L92" i="77"/>
  <c r="K92" i="77"/>
  <c r="J92" i="77"/>
  <c r="I92" i="77"/>
  <c r="H92" i="77"/>
  <c r="G92" i="77"/>
  <c r="AB91" i="77"/>
  <c r="P90" i="77"/>
  <c r="O90" i="77"/>
  <c r="N90" i="77"/>
  <c r="M90" i="77"/>
  <c r="L90" i="77"/>
  <c r="K90" i="77"/>
  <c r="J90" i="77"/>
  <c r="I90" i="77"/>
  <c r="H90" i="77"/>
  <c r="G90" i="77"/>
  <c r="AB89" i="77"/>
  <c r="P88" i="77"/>
  <c r="O88" i="77"/>
  <c r="N88" i="77"/>
  <c r="M88" i="77"/>
  <c r="L88" i="77"/>
  <c r="K88" i="77"/>
  <c r="J88" i="77"/>
  <c r="I88" i="77"/>
  <c r="H88" i="77"/>
  <c r="G88" i="77"/>
  <c r="AB87" i="77"/>
  <c r="P86" i="77"/>
  <c r="O86" i="77"/>
  <c r="N86" i="77"/>
  <c r="M86" i="77"/>
  <c r="L86" i="77"/>
  <c r="K86" i="77"/>
  <c r="J86" i="77"/>
  <c r="I86" i="77"/>
  <c r="H86" i="77"/>
  <c r="G86" i="77"/>
  <c r="AB85" i="77"/>
  <c r="P84" i="77"/>
  <c r="O84" i="77"/>
  <c r="N84" i="77"/>
  <c r="M84" i="77"/>
  <c r="L84" i="77"/>
  <c r="K84" i="77"/>
  <c r="J84" i="77"/>
  <c r="I84" i="77"/>
  <c r="H84" i="77"/>
  <c r="G84" i="77"/>
  <c r="AB83" i="77"/>
  <c r="P82" i="77"/>
  <c r="O82" i="77"/>
  <c r="N82" i="77"/>
  <c r="M82" i="77"/>
  <c r="L82" i="77"/>
  <c r="K82" i="77"/>
  <c r="J82" i="77"/>
  <c r="I82" i="77"/>
  <c r="H82" i="77"/>
  <c r="G82" i="77"/>
  <c r="AB81" i="77"/>
  <c r="P80" i="77"/>
  <c r="O80" i="77"/>
  <c r="N80" i="77"/>
  <c r="M80" i="77"/>
  <c r="L80" i="77"/>
  <c r="K80" i="77"/>
  <c r="J80" i="77"/>
  <c r="I80" i="77"/>
  <c r="H80" i="77"/>
  <c r="G80" i="77"/>
  <c r="AB79" i="77"/>
  <c r="P78" i="77"/>
  <c r="O78" i="77"/>
  <c r="N78" i="77"/>
  <c r="M78" i="77"/>
  <c r="L78" i="77"/>
  <c r="K78" i="77"/>
  <c r="J78" i="77"/>
  <c r="I78" i="77"/>
  <c r="H78" i="77"/>
  <c r="G78" i="77"/>
  <c r="AB77" i="77"/>
  <c r="P76" i="77"/>
  <c r="O76" i="77"/>
  <c r="N76" i="77"/>
  <c r="M76" i="77"/>
  <c r="L76" i="77"/>
  <c r="K76" i="77"/>
  <c r="J76" i="77"/>
  <c r="I76" i="77"/>
  <c r="H76" i="77"/>
  <c r="G76" i="77"/>
  <c r="AB75" i="77"/>
  <c r="P74" i="77"/>
  <c r="O74" i="77"/>
  <c r="N74" i="77"/>
  <c r="M74" i="77"/>
  <c r="L74" i="77"/>
  <c r="K74" i="77"/>
  <c r="J74" i="77"/>
  <c r="I74" i="77"/>
  <c r="H74" i="77"/>
  <c r="G74" i="77"/>
  <c r="AB73" i="77"/>
  <c r="P72" i="77"/>
  <c r="O72" i="77"/>
  <c r="N72" i="77"/>
  <c r="M72" i="77"/>
  <c r="L72" i="77"/>
  <c r="K72" i="77"/>
  <c r="J72" i="77"/>
  <c r="I72" i="77"/>
  <c r="H72" i="77"/>
  <c r="G72" i="77"/>
  <c r="AB71" i="77"/>
  <c r="AB69" i="77"/>
  <c r="P69" i="77"/>
  <c r="O69" i="77"/>
  <c r="N69" i="77"/>
  <c r="M69" i="77"/>
  <c r="L69" i="77"/>
  <c r="K69" i="77"/>
  <c r="J69" i="77"/>
  <c r="I69" i="77"/>
  <c r="H69" i="77"/>
  <c r="G69" i="77"/>
  <c r="G120" i="77" s="1"/>
  <c r="P68" i="77"/>
  <c r="O68" i="77"/>
  <c r="N68" i="77"/>
  <c r="M68" i="77"/>
  <c r="L68" i="77"/>
  <c r="K68" i="77"/>
  <c r="J68" i="77"/>
  <c r="I68" i="77"/>
  <c r="H68" i="77"/>
  <c r="G68" i="77"/>
  <c r="AB67" i="77"/>
  <c r="P66" i="77"/>
  <c r="O66" i="77"/>
  <c r="N66" i="77"/>
  <c r="M66" i="77"/>
  <c r="L66" i="77"/>
  <c r="K66" i="77"/>
  <c r="J66" i="77"/>
  <c r="I66" i="77"/>
  <c r="H66" i="77"/>
  <c r="G66" i="77"/>
  <c r="AB65" i="77"/>
  <c r="P64" i="77"/>
  <c r="O64" i="77"/>
  <c r="N64" i="77"/>
  <c r="M64" i="77"/>
  <c r="L64" i="77"/>
  <c r="K64" i="77"/>
  <c r="J64" i="77"/>
  <c r="I64" i="77"/>
  <c r="H64" i="77"/>
  <c r="G64" i="77"/>
  <c r="AB63" i="77"/>
  <c r="P62" i="77"/>
  <c r="O62" i="77"/>
  <c r="N62" i="77"/>
  <c r="M62" i="77"/>
  <c r="L62" i="77"/>
  <c r="K62" i="77"/>
  <c r="J62" i="77"/>
  <c r="I62" i="77"/>
  <c r="H62" i="77"/>
  <c r="G62" i="77"/>
  <c r="AB61" i="77"/>
  <c r="P60" i="77"/>
  <c r="O60" i="77"/>
  <c r="N60" i="77"/>
  <c r="M60" i="77"/>
  <c r="L60" i="77"/>
  <c r="K60" i="77"/>
  <c r="J60" i="77"/>
  <c r="I60" i="77"/>
  <c r="H60" i="77"/>
  <c r="G60" i="77"/>
  <c r="AB59" i="77"/>
  <c r="P58" i="77"/>
  <c r="O58" i="77"/>
  <c r="N58" i="77"/>
  <c r="M58" i="77"/>
  <c r="L58" i="77"/>
  <c r="K58" i="77"/>
  <c r="J58" i="77"/>
  <c r="I58" i="77"/>
  <c r="H58" i="77"/>
  <c r="G58" i="77"/>
  <c r="AB57" i="77"/>
  <c r="P56" i="77"/>
  <c r="O56" i="77"/>
  <c r="N56" i="77"/>
  <c r="M56" i="77"/>
  <c r="L56" i="77"/>
  <c r="K56" i="77"/>
  <c r="J56" i="77"/>
  <c r="I56" i="77"/>
  <c r="H56" i="77"/>
  <c r="G56" i="77"/>
  <c r="AB55" i="77"/>
  <c r="P54" i="77"/>
  <c r="O54" i="77"/>
  <c r="N54" i="77"/>
  <c r="M54" i="77"/>
  <c r="L54" i="77"/>
  <c r="K54" i="77"/>
  <c r="J54" i="77"/>
  <c r="I54" i="77"/>
  <c r="H54" i="77"/>
  <c r="G54" i="77"/>
  <c r="AB53" i="77"/>
  <c r="P52" i="77"/>
  <c r="O52" i="77"/>
  <c r="N52" i="77"/>
  <c r="M52" i="77"/>
  <c r="L52" i="77"/>
  <c r="K52" i="77"/>
  <c r="J52" i="77"/>
  <c r="I52" i="77"/>
  <c r="H52" i="77"/>
  <c r="G52" i="77"/>
  <c r="AB51" i="77"/>
  <c r="P50" i="77"/>
  <c r="O50" i="77"/>
  <c r="N50" i="77"/>
  <c r="M50" i="77"/>
  <c r="L50" i="77"/>
  <c r="K50" i="77"/>
  <c r="J50" i="77"/>
  <c r="I50" i="77"/>
  <c r="H50" i="77"/>
  <c r="G50" i="77"/>
  <c r="AB49" i="77"/>
  <c r="P48" i="77"/>
  <c r="O48" i="77"/>
  <c r="N48" i="77"/>
  <c r="M48" i="77"/>
  <c r="L48" i="77"/>
  <c r="K48" i="77"/>
  <c r="J48" i="77"/>
  <c r="I48" i="77"/>
  <c r="H48" i="77"/>
  <c r="G48" i="77"/>
  <c r="AB47" i="77"/>
  <c r="P46" i="77"/>
  <c r="O46" i="77"/>
  <c r="N46" i="77"/>
  <c r="M46" i="77"/>
  <c r="L46" i="77"/>
  <c r="K46" i="77"/>
  <c r="J46" i="77"/>
  <c r="I46" i="77"/>
  <c r="H46" i="77"/>
  <c r="G46" i="77"/>
  <c r="AB45" i="77"/>
  <c r="P44" i="77"/>
  <c r="O44" i="77"/>
  <c r="N44" i="77"/>
  <c r="M44" i="77"/>
  <c r="L44" i="77"/>
  <c r="K44" i="77"/>
  <c r="J44" i="77"/>
  <c r="I44" i="77"/>
  <c r="H44" i="77"/>
  <c r="G44" i="77"/>
  <c r="AB43" i="77"/>
  <c r="P42" i="77"/>
  <c r="O42" i="77"/>
  <c r="N42" i="77"/>
  <c r="M42" i="77"/>
  <c r="L42" i="77"/>
  <c r="K42" i="77"/>
  <c r="J42" i="77"/>
  <c r="I42" i="77"/>
  <c r="H42" i="77"/>
  <c r="G42" i="77"/>
  <c r="AB41" i="77"/>
  <c r="P40" i="77"/>
  <c r="O40" i="77"/>
  <c r="N40" i="77"/>
  <c r="M40" i="77"/>
  <c r="L40" i="77"/>
  <c r="K40" i="77"/>
  <c r="J40" i="77"/>
  <c r="I40" i="77"/>
  <c r="H40" i="77"/>
  <c r="G40" i="77"/>
  <c r="AB39" i="77"/>
  <c r="P38" i="77"/>
  <c r="O38" i="77"/>
  <c r="N38" i="77"/>
  <c r="M38" i="77"/>
  <c r="L38" i="77"/>
  <c r="K38" i="77"/>
  <c r="J38" i="77"/>
  <c r="I38" i="77"/>
  <c r="H38" i="77"/>
  <c r="G38" i="77"/>
  <c r="AB37" i="77"/>
  <c r="P36" i="77"/>
  <c r="O36" i="77"/>
  <c r="N36" i="77"/>
  <c r="M36" i="77"/>
  <c r="L36" i="77"/>
  <c r="K36" i="77"/>
  <c r="J36" i="77"/>
  <c r="I36" i="77"/>
  <c r="H36" i="77"/>
  <c r="G36" i="77"/>
  <c r="AB35" i="77"/>
  <c r="P34" i="77"/>
  <c r="O34" i="77"/>
  <c r="N34" i="77"/>
  <c r="M34" i="77"/>
  <c r="L34" i="77"/>
  <c r="K34" i="77"/>
  <c r="J34" i="77"/>
  <c r="I34" i="77"/>
  <c r="H34" i="77"/>
  <c r="G34" i="77"/>
  <c r="AB33" i="77"/>
  <c r="P32" i="77"/>
  <c r="O32" i="77"/>
  <c r="N32" i="77"/>
  <c r="M32" i="77"/>
  <c r="L32" i="77"/>
  <c r="K32" i="77"/>
  <c r="J32" i="77"/>
  <c r="I32" i="77"/>
  <c r="H32" i="77"/>
  <c r="G32" i="77"/>
  <c r="AB31" i="77"/>
  <c r="P30" i="77"/>
  <c r="O30" i="77"/>
  <c r="N30" i="77"/>
  <c r="M30" i="77"/>
  <c r="L30" i="77"/>
  <c r="K30" i="77"/>
  <c r="J30" i="77"/>
  <c r="I30" i="77"/>
  <c r="H30" i="77"/>
  <c r="G30" i="77"/>
  <c r="AB29" i="77"/>
  <c r="P28" i="77"/>
  <c r="O28" i="77"/>
  <c r="N28" i="77"/>
  <c r="M28" i="77"/>
  <c r="L28" i="77"/>
  <c r="K28" i="77"/>
  <c r="J28" i="77"/>
  <c r="I28" i="77"/>
  <c r="H28" i="77"/>
  <c r="G28" i="77"/>
  <c r="AB27" i="77"/>
  <c r="P26" i="77"/>
  <c r="O26" i="77"/>
  <c r="N26" i="77"/>
  <c r="M26" i="77"/>
  <c r="L26" i="77"/>
  <c r="K26" i="77"/>
  <c r="J26" i="77"/>
  <c r="I26" i="77"/>
  <c r="H26" i="77"/>
  <c r="G26" i="77"/>
  <c r="AB25" i="77"/>
  <c r="P24" i="77"/>
  <c r="O24" i="77"/>
  <c r="N24" i="77"/>
  <c r="M24" i="77"/>
  <c r="L24" i="77"/>
  <c r="K24" i="77"/>
  <c r="J24" i="77"/>
  <c r="I24" i="77"/>
  <c r="H24" i="77"/>
  <c r="G24" i="77"/>
  <c r="AB23" i="77"/>
  <c r="P22" i="77"/>
  <c r="O22" i="77"/>
  <c r="N22" i="77"/>
  <c r="M22" i="77"/>
  <c r="L22" i="77"/>
  <c r="K22" i="77"/>
  <c r="J22" i="77"/>
  <c r="I22" i="77"/>
  <c r="H22" i="77"/>
  <c r="G22" i="77"/>
  <c r="AB21" i="77"/>
  <c r="AB19" i="77"/>
  <c r="P19" i="77"/>
  <c r="O19" i="77"/>
  <c r="O20" i="77" s="1"/>
  <c r="N19" i="77"/>
  <c r="M19" i="77"/>
  <c r="L19" i="77"/>
  <c r="K19" i="77"/>
  <c r="J19" i="77"/>
  <c r="I19" i="77"/>
  <c r="I20" i="77" s="1"/>
  <c r="H19" i="77"/>
  <c r="G19" i="77"/>
  <c r="P18" i="77"/>
  <c r="O18" i="77"/>
  <c r="N18" i="77"/>
  <c r="M18" i="77"/>
  <c r="L18" i="77"/>
  <c r="K18" i="77"/>
  <c r="J18" i="77"/>
  <c r="I18" i="77"/>
  <c r="H18" i="77"/>
  <c r="G18" i="77"/>
  <c r="AB17" i="77"/>
  <c r="P16" i="77"/>
  <c r="O16" i="77"/>
  <c r="N16" i="77"/>
  <c r="M16" i="77"/>
  <c r="L16" i="77"/>
  <c r="K16" i="77"/>
  <c r="J16" i="77"/>
  <c r="I16" i="77"/>
  <c r="H16" i="77"/>
  <c r="G16" i="77"/>
  <c r="AB15" i="77"/>
  <c r="P14" i="77"/>
  <c r="O14" i="77"/>
  <c r="N14" i="77"/>
  <c r="M14" i="77"/>
  <c r="L14" i="77"/>
  <c r="K14" i="77"/>
  <c r="J14" i="77"/>
  <c r="I14" i="77"/>
  <c r="H14" i="77"/>
  <c r="G14" i="77"/>
  <c r="AB13" i="77"/>
  <c r="P12" i="77"/>
  <c r="O12" i="77"/>
  <c r="N12" i="77"/>
  <c r="M12" i="77"/>
  <c r="L12" i="77"/>
  <c r="K12" i="77"/>
  <c r="J12" i="77"/>
  <c r="I12" i="77"/>
  <c r="H12" i="77"/>
  <c r="G12" i="77"/>
  <c r="AB11" i="77"/>
  <c r="P10" i="77"/>
  <c r="O10" i="77"/>
  <c r="N10" i="77"/>
  <c r="M10" i="77"/>
  <c r="L10" i="77"/>
  <c r="K10" i="77"/>
  <c r="J10" i="77"/>
  <c r="I10" i="77"/>
  <c r="H10" i="77"/>
  <c r="G10" i="77"/>
  <c r="AB9" i="77"/>
  <c r="I8" i="77"/>
  <c r="AB7" i="77"/>
  <c r="P7" i="77"/>
  <c r="O7" i="77"/>
  <c r="N7" i="77"/>
  <c r="N116" i="77" s="1"/>
  <c r="M7" i="77"/>
  <c r="M116" i="77" s="1"/>
  <c r="L7" i="77"/>
  <c r="K7" i="77"/>
  <c r="K116" i="77" s="1"/>
  <c r="J7" i="77"/>
  <c r="I7" i="77"/>
  <c r="I116" i="77" s="1"/>
  <c r="H7" i="77"/>
  <c r="H116" i="77" s="1"/>
  <c r="G7" i="77"/>
  <c r="G116" i="77" s="1"/>
  <c r="L100" i="76"/>
  <c r="L98" i="76"/>
  <c r="L96" i="76"/>
  <c r="L94" i="76"/>
  <c r="L92" i="76"/>
  <c r="L90" i="76"/>
  <c r="L88" i="76"/>
  <c r="L86" i="76"/>
  <c r="L84" i="76"/>
  <c r="L82" i="76"/>
  <c r="L80" i="76"/>
  <c r="L78" i="76"/>
  <c r="L76" i="76"/>
  <c r="L74" i="76"/>
  <c r="L72" i="76"/>
  <c r="L69" i="76"/>
  <c r="L68" i="76"/>
  <c r="L66" i="76"/>
  <c r="L64" i="76"/>
  <c r="L62" i="76"/>
  <c r="L60" i="76"/>
  <c r="L58" i="76"/>
  <c r="L56" i="76"/>
  <c r="L54" i="76"/>
  <c r="L52" i="76"/>
  <c r="L50" i="76"/>
  <c r="L48" i="76"/>
  <c r="L46" i="76"/>
  <c r="L44" i="76"/>
  <c r="L42" i="76"/>
  <c r="L40" i="76"/>
  <c r="L38" i="76"/>
  <c r="L36" i="76"/>
  <c r="L34" i="76"/>
  <c r="L32" i="76"/>
  <c r="L30" i="76"/>
  <c r="L28" i="76"/>
  <c r="L26" i="76"/>
  <c r="L24" i="76"/>
  <c r="L22" i="76"/>
  <c r="L19" i="76"/>
  <c r="L18" i="76"/>
  <c r="L16" i="76"/>
  <c r="L14" i="76"/>
  <c r="L12" i="76"/>
  <c r="L10" i="76"/>
  <c r="L7" i="76"/>
  <c r="K100" i="76"/>
  <c r="J100" i="76"/>
  <c r="I100" i="76"/>
  <c r="H100" i="76"/>
  <c r="G100" i="76"/>
  <c r="AB99" i="76"/>
  <c r="K98" i="76"/>
  <c r="J98" i="76"/>
  <c r="I98" i="76"/>
  <c r="H98" i="76"/>
  <c r="G98" i="76"/>
  <c r="AB97" i="76"/>
  <c r="K96" i="76"/>
  <c r="J96" i="76"/>
  <c r="I96" i="76"/>
  <c r="H96" i="76"/>
  <c r="G96" i="76"/>
  <c r="AB95" i="76"/>
  <c r="K94" i="76"/>
  <c r="J94" i="76"/>
  <c r="I94" i="76"/>
  <c r="H94" i="76"/>
  <c r="G94" i="76"/>
  <c r="AB93" i="76"/>
  <c r="K92" i="76"/>
  <c r="J92" i="76"/>
  <c r="I92" i="76"/>
  <c r="H92" i="76"/>
  <c r="G92" i="76"/>
  <c r="AB91" i="76"/>
  <c r="K90" i="76"/>
  <c r="J90" i="76"/>
  <c r="I90" i="76"/>
  <c r="H90" i="76"/>
  <c r="G90" i="76"/>
  <c r="AB89" i="76"/>
  <c r="K88" i="76"/>
  <c r="J88" i="76"/>
  <c r="I88" i="76"/>
  <c r="H88" i="76"/>
  <c r="G88" i="76"/>
  <c r="AB87" i="76"/>
  <c r="K86" i="76"/>
  <c r="J86" i="76"/>
  <c r="I86" i="76"/>
  <c r="H86" i="76"/>
  <c r="G86" i="76"/>
  <c r="AB85" i="76"/>
  <c r="K84" i="76"/>
  <c r="J84" i="76"/>
  <c r="I84" i="76"/>
  <c r="H84" i="76"/>
  <c r="G84" i="76"/>
  <c r="AB83" i="76"/>
  <c r="K82" i="76"/>
  <c r="J82" i="76"/>
  <c r="I82" i="76"/>
  <c r="H82" i="76"/>
  <c r="G82" i="76"/>
  <c r="AB81" i="76"/>
  <c r="K80" i="76"/>
  <c r="J80" i="76"/>
  <c r="I80" i="76"/>
  <c r="H80" i="76"/>
  <c r="G80" i="76"/>
  <c r="AB79" i="76"/>
  <c r="K78" i="76"/>
  <c r="J78" i="76"/>
  <c r="I78" i="76"/>
  <c r="H78" i="76"/>
  <c r="G78" i="76"/>
  <c r="AB77" i="76"/>
  <c r="K76" i="76"/>
  <c r="J76" i="76"/>
  <c r="I76" i="76"/>
  <c r="H76" i="76"/>
  <c r="G76" i="76"/>
  <c r="AB75" i="76"/>
  <c r="K74" i="76"/>
  <c r="J74" i="76"/>
  <c r="I74" i="76"/>
  <c r="H74" i="76"/>
  <c r="G74" i="76"/>
  <c r="AB73" i="76"/>
  <c r="K72" i="76"/>
  <c r="J72" i="76"/>
  <c r="I72" i="76"/>
  <c r="H72" i="76"/>
  <c r="G72" i="76"/>
  <c r="AB71" i="76"/>
  <c r="AB69" i="76"/>
  <c r="K69" i="76"/>
  <c r="J69" i="76"/>
  <c r="I69" i="76"/>
  <c r="H69" i="76"/>
  <c r="G69" i="76"/>
  <c r="K68" i="76"/>
  <c r="J68" i="76"/>
  <c r="I68" i="76"/>
  <c r="H68" i="76"/>
  <c r="G68" i="76"/>
  <c r="AB67" i="76"/>
  <c r="K66" i="76"/>
  <c r="J66" i="76"/>
  <c r="I66" i="76"/>
  <c r="H66" i="76"/>
  <c r="G66" i="76"/>
  <c r="AB65" i="76"/>
  <c r="K64" i="76"/>
  <c r="J64" i="76"/>
  <c r="I64" i="76"/>
  <c r="H64" i="76"/>
  <c r="G64" i="76"/>
  <c r="AB63" i="76"/>
  <c r="K62" i="76"/>
  <c r="J62" i="76"/>
  <c r="I62" i="76"/>
  <c r="H62" i="76"/>
  <c r="G62" i="76"/>
  <c r="AB61" i="76"/>
  <c r="K60" i="76"/>
  <c r="J60" i="76"/>
  <c r="I60" i="76"/>
  <c r="H60" i="76"/>
  <c r="G60" i="76"/>
  <c r="AB59" i="76"/>
  <c r="K58" i="76"/>
  <c r="J58" i="76"/>
  <c r="I58" i="76"/>
  <c r="H58" i="76"/>
  <c r="G58" i="76"/>
  <c r="AB57" i="76"/>
  <c r="K56" i="76"/>
  <c r="J56" i="76"/>
  <c r="I56" i="76"/>
  <c r="H56" i="76"/>
  <c r="G56" i="76"/>
  <c r="AB55" i="76"/>
  <c r="K54" i="76"/>
  <c r="J54" i="76"/>
  <c r="I54" i="76"/>
  <c r="H54" i="76"/>
  <c r="G54" i="76"/>
  <c r="AB53" i="76"/>
  <c r="K52" i="76"/>
  <c r="J52" i="76"/>
  <c r="I52" i="76"/>
  <c r="H52" i="76"/>
  <c r="G52" i="76"/>
  <c r="AB51" i="76"/>
  <c r="K50" i="76"/>
  <c r="J50" i="76"/>
  <c r="I50" i="76"/>
  <c r="H50" i="76"/>
  <c r="G50" i="76"/>
  <c r="AB49" i="76"/>
  <c r="K48" i="76"/>
  <c r="J48" i="76"/>
  <c r="I48" i="76"/>
  <c r="H48" i="76"/>
  <c r="G48" i="76"/>
  <c r="AB47" i="76"/>
  <c r="K46" i="76"/>
  <c r="J46" i="76"/>
  <c r="I46" i="76"/>
  <c r="H46" i="76"/>
  <c r="G46" i="76"/>
  <c r="AB45" i="76"/>
  <c r="K44" i="76"/>
  <c r="J44" i="76"/>
  <c r="I44" i="76"/>
  <c r="H44" i="76"/>
  <c r="G44" i="76"/>
  <c r="AB43" i="76"/>
  <c r="K42" i="76"/>
  <c r="J42" i="76"/>
  <c r="I42" i="76"/>
  <c r="H42" i="76"/>
  <c r="G42" i="76"/>
  <c r="AB41" i="76"/>
  <c r="K40" i="76"/>
  <c r="J40" i="76"/>
  <c r="I40" i="76"/>
  <c r="H40" i="76"/>
  <c r="G40" i="76"/>
  <c r="AB39" i="76"/>
  <c r="K38" i="76"/>
  <c r="J38" i="76"/>
  <c r="I38" i="76"/>
  <c r="H38" i="76"/>
  <c r="G38" i="76"/>
  <c r="AB37" i="76"/>
  <c r="K36" i="76"/>
  <c r="J36" i="76"/>
  <c r="I36" i="76"/>
  <c r="H36" i="76"/>
  <c r="G36" i="76"/>
  <c r="AB35" i="76"/>
  <c r="K34" i="76"/>
  <c r="J34" i="76"/>
  <c r="I34" i="76"/>
  <c r="H34" i="76"/>
  <c r="G34" i="76"/>
  <c r="AB33" i="76"/>
  <c r="K32" i="76"/>
  <c r="J32" i="76"/>
  <c r="I32" i="76"/>
  <c r="H32" i="76"/>
  <c r="G32" i="76"/>
  <c r="AB31" i="76"/>
  <c r="K30" i="76"/>
  <c r="J30" i="76"/>
  <c r="I30" i="76"/>
  <c r="H30" i="76"/>
  <c r="G30" i="76"/>
  <c r="AB29" i="76"/>
  <c r="K28" i="76"/>
  <c r="J28" i="76"/>
  <c r="I28" i="76"/>
  <c r="H28" i="76"/>
  <c r="G28" i="76"/>
  <c r="AB27" i="76"/>
  <c r="K26" i="76"/>
  <c r="J26" i="76"/>
  <c r="I26" i="76"/>
  <c r="H26" i="76"/>
  <c r="G26" i="76"/>
  <c r="AB25" i="76"/>
  <c r="K24" i="76"/>
  <c r="J24" i="76"/>
  <c r="I24" i="76"/>
  <c r="H24" i="76"/>
  <c r="G24" i="76"/>
  <c r="AB23" i="76"/>
  <c r="K22" i="76"/>
  <c r="J22" i="76"/>
  <c r="I22" i="76"/>
  <c r="H22" i="76"/>
  <c r="G22" i="76"/>
  <c r="AB21" i="76"/>
  <c r="AB19" i="76"/>
  <c r="K19" i="76"/>
  <c r="J19" i="76"/>
  <c r="I19" i="76"/>
  <c r="I20" i="76" s="1"/>
  <c r="H19" i="76"/>
  <c r="G19" i="76"/>
  <c r="K18" i="76"/>
  <c r="J18" i="76"/>
  <c r="I18" i="76"/>
  <c r="H18" i="76"/>
  <c r="G18" i="76"/>
  <c r="AB17" i="76"/>
  <c r="K16" i="76"/>
  <c r="J16" i="76"/>
  <c r="I16" i="76"/>
  <c r="H16" i="76"/>
  <c r="G16" i="76"/>
  <c r="AB15" i="76"/>
  <c r="K14" i="76"/>
  <c r="J14" i="76"/>
  <c r="I14" i="76"/>
  <c r="H14" i="76"/>
  <c r="G14" i="76"/>
  <c r="AB13" i="76"/>
  <c r="K12" i="76"/>
  <c r="J12" i="76"/>
  <c r="I12" i="76"/>
  <c r="H12" i="76"/>
  <c r="G12" i="76"/>
  <c r="AB11" i="76"/>
  <c r="K10" i="76"/>
  <c r="J10" i="76"/>
  <c r="I10" i="76"/>
  <c r="H10" i="76"/>
  <c r="G10" i="76"/>
  <c r="AB9" i="76"/>
  <c r="AB7" i="76"/>
  <c r="K7" i="76"/>
  <c r="K116" i="76" s="1"/>
  <c r="J7" i="76"/>
  <c r="I7" i="76"/>
  <c r="I116" i="76" s="1"/>
  <c r="H7" i="76"/>
  <c r="H116" i="76" s="1"/>
  <c r="G7" i="76"/>
  <c r="P100" i="75"/>
  <c r="O100" i="75"/>
  <c r="N100" i="75"/>
  <c r="M100" i="75"/>
  <c r="L100" i="75"/>
  <c r="K100" i="75"/>
  <c r="J100" i="75"/>
  <c r="I100" i="75"/>
  <c r="H100" i="75"/>
  <c r="G100" i="75"/>
  <c r="AB99" i="75"/>
  <c r="P98" i="75"/>
  <c r="O98" i="75"/>
  <c r="N98" i="75"/>
  <c r="M98" i="75"/>
  <c r="L98" i="75"/>
  <c r="K98" i="75"/>
  <c r="J98" i="75"/>
  <c r="I98" i="75"/>
  <c r="H98" i="75"/>
  <c r="G98" i="75"/>
  <c r="AB97" i="75"/>
  <c r="P96" i="75"/>
  <c r="O96" i="75"/>
  <c r="N96" i="75"/>
  <c r="M96" i="75"/>
  <c r="L96" i="75"/>
  <c r="K96" i="75"/>
  <c r="J96" i="75"/>
  <c r="I96" i="75"/>
  <c r="H96" i="75"/>
  <c r="G96" i="75"/>
  <c r="AB95" i="75"/>
  <c r="P94" i="75"/>
  <c r="O94" i="75"/>
  <c r="N94" i="75"/>
  <c r="M94" i="75"/>
  <c r="L94" i="75"/>
  <c r="K94" i="75"/>
  <c r="J94" i="75"/>
  <c r="I94" i="75"/>
  <c r="H94" i="75"/>
  <c r="G94" i="75"/>
  <c r="AB93" i="75"/>
  <c r="P92" i="75"/>
  <c r="O92" i="75"/>
  <c r="N92" i="75"/>
  <c r="M92" i="75"/>
  <c r="L92" i="75"/>
  <c r="K92" i="75"/>
  <c r="J92" i="75"/>
  <c r="I92" i="75"/>
  <c r="H92" i="75"/>
  <c r="G92" i="75"/>
  <c r="AB91" i="75"/>
  <c r="P90" i="75"/>
  <c r="O90" i="75"/>
  <c r="N90" i="75"/>
  <c r="M90" i="75"/>
  <c r="L90" i="75"/>
  <c r="K90" i="75"/>
  <c r="J90" i="75"/>
  <c r="I90" i="75"/>
  <c r="H90" i="75"/>
  <c r="G90" i="75"/>
  <c r="AB89" i="75"/>
  <c r="P88" i="75"/>
  <c r="O88" i="75"/>
  <c r="N88" i="75"/>
  <c r="M88" i="75"/>
  <c r="L88" i="75"/>
  <c r="K88" i="75"/>
  <c r="J88" i="75"/>
  <c r="I88" i="75"/>
  <c r="H88" i="75"/>
  <c r="G88" i="75"/>
  <c r="AB87" i="75"/>
  <c r="P86" i="75"/>
  <c r="O86" i="75"/>
  <c r="N86" i="75"/>
  <c r="M86" i="75"/>
  <c r="L86" i="75"/>
  <c r="K86" i="75"/>
  <c r="J86" i="75"/>
  <c r="I86" i="75"/>
  <c r="H86" i="75"/>
  <c r="G86" i="75"/>
  <c r="AB85" i="75"/>
  <c r="P84" i="75"/>
  <c r="O84" i="75"/>
  <c r="N84" i="75"/>
  <c r="M84" i="75"/>
  <c r="L84" i="75"/>
  <c r="K84" i="75"/>
  <c r="J84" i="75"/>
  <c r="I84" i="75"/>
  <c r="H84" i="75"/>
  <c r="G84" i="75"/>
  <c r="AB83" i="75"/>
  <c r="P82" i="75"/>
  <c r="O82" i="75"/>
  <c r="N82" i="75"/>
  <c r="M82" i="75"/>
  <c r="L82" i="75"/>
  <c r="K82" i="75"/>
  <c r="J82" i="75"/>
  <c r="I82" i="75"/>
  <c r="H82" i="75"/>
  <c r="G82" i="75"/>
  <c r="AB81" i="75"/>
  <c r="P80" i="75"/>
  <c r="O80" i="75"/>
  <c r="N80" i="75"/>
  <c r="M80" i="75"/>
  <c r="L80" i="75"/>
  <c r="K80" i="75"/>
  <c r="J80" i="75"/>
  <c r="I80" i="75"/>
  <c r="H80" i="75"/>
  <c r="G80" i="75"/>
  <c r="AB79" i="75"/>
  <c r="P78" i="75"/>
  <c r="O78" i="75"/>
  <c r="N78" i="75"/>
  <c r="M78" i="75"/>
  <c r="L78" i="75"/>
  <c r="K78" i="75"/>
  <c r="J78" i="75"/>
  <c r="I78" i="75"/>
  <c r="H78" i="75"/>
  <c r="G78" i="75"/>
  <c r="AB77" i="75"/>
  <c r="P76" i="75"/>
  <c r="O76" i="75"/>
  <c r="N76" i="75"/>
  <c r="M76" i="75"/>
  <c r="L76" i="75"/>
  <c r="K76" i="75"/>
  <c r="J76" i="75"/>
  <c r="I76" i="75"/>
  <c r="H76" i="75"/>
  <c r="G76" i="75"/>
  <c r="AB75" i="75"/>
  <c r="P74" i="75"/>
  <c r="O74" i="75"/>
  <c r="N74" i="75"/>
  <c r="M74" i="75"/>
  <c r="L74" i="75"/>
  <c r="K74" i="75"/>
  <c r="J74" i="75"/>
  <c r="I74" i="75"/>
  <c r="H74" i="75"/>
  <c r="G74" i="75"/>
  <c r="AB73" i="75"/>
  <c r="P72" i="75"/>
  <c r="O72" i="75"/>
  <c r="N72" i="75"/>
  <c r="M72" i="75"/>
  <c r="L72" i="75"/>
  <c r="K72" i="75"/>
  <c r="J72" i="75"/>
  <c r="I72" i="75"/>
  <c r="H72" i="75"/>
  <c r="G72" i="75"/>
  <c r="AB71" i="75"/>
  <c r="AB69" i="75"/>
  <c r="P69" i="75"/>
  <c r="O69" i="75"/>
  <c r="N69" i="75"/>
  <c r="M69" i="75"/>
  <c r="M120" i="75" s="1"/>
  <c r="L69" i="75"/>
  <c r="K69" i="75"/>
  <c r="J69" i="75"/>
  <c r="I69" i="75"/>
  <c r="H69" i="75"/>
  <c r="G69" i="75"/>
  <c r="G120" i="75" s="1"/>
  <c r="P68" i="75"/>
  <c r="O68" i="75"/>
  <c r="N68" i="75"/>
  <c r="M68" i="75"/>
  <c r="L68" i="75"/>
  <c r="K68" i="75"/>
  <c r="J68" i="75"/>
  <c r="I68" i="75"/>
  <c r="H68" i="75"/>
  <c r="G68" i="75"/>
  <c r="AB67" i="75"/>
  <c r="P66" i="75"/>
  <c r="O66" i="75"/>
  <c r="N66" i="75"/>
  <c r="M66" i="75"/>
  <c r="L66" i="75"/>
  <c r="K66" i="75"/>
  <c r="J66" i="75"/>
  <c r="I66" i="75"/>
  <c r="H66" i="75"/>
  <c r="G66" i="75"/>
  <c r="AB65" i="75"/>
  <c r="P64" i="75"/>
  <c r="O64" i="75"/>
  <c r="N64" i="75"/>
  <c r="M64" i="75"/>
  <c r="L64" i="75"/>
  <c r="K64" i="75"/>
  <c r="J64" i="75"/>
  <c r="I64" i="75"/>
  <c r="H64" i="75"/>
  <c r="G64" i="75"/>
  <c r="AB63" i="75"/>
  <c r="P62" i="75"/>
  <c r="O62" i="75"/>
  <c r="N62" i="75"/>
  <c r="M62" i="75"/>
  <c r="L62" i="75"/>
  <c r="K62" i="75"/>
  <c r="J62" i="75"/>
  <c r="I62" i="75"/>
  <c r="H62" i="75"/>
  <c r="G62" i="75"/>
  <c r="AB61" i="75"/>
  <c r="P60" i="75"/>
  <c r="O60" i="75"/>
  <c r="N60" i="75"/>
  <c r="M60" i="75"/>
  <c r="L60" i="75"/>
  <c r="K60" i="75"/>
  <c r="J60" i="75"/>
  <c r="I60" i="75"/>
  <c r="H60" i="75"/>
  <c r="G60" i="75"/>
  <c r="AB59" i="75"/>
  <c r="P58" i="75"/>
  <c r="O58" i="75"/>
  <c r="N58" i="75"/>
  <c r="M58" i="75"/>
  <c r="L58" i="75"/>
  <c r="K58" i="75"/>
  <c r="J58" i="75"/>
  <c r="I58" i="75"/>
  <c r="H58" i="75"/>
  <c r="G58" i="75"/>
  <c r="AB57" i="75"/>
  <c r="P56" i="75"/>
  <c r="O56" i="75"/>
  <c r="N56" i="75"/>
  <c r="M56" i="75"/>
  <c r="L56" i="75"/>
  <c r="K56" i="75"/>
  <c r="J56" i="75"/>
  <c r="I56" i="75"/>
  <c r="H56" i="75"/>
  <c r="G56" i="75"/>
  <c r="AB55" i="75"/>
  <c r="P54" i="75"/>
  <c r="O54" i="75"/>
  <c r="N54" i="75"/>
  <c r="M54" i="75"/>
  <c r="L54" i="75"/>
  <c r="K54" i="75"/>
  <c r="J54" i="75"/>
  <c r="I54" i="75"/>
  <c r="H54" i="75"/>
  <c r="G54" i="75"/>
  <c r="AB53" i="75"/>
  <c r="P52" i="75"/>
  <c r="O52" i="75"/>
  <c r="N52" i="75"/>
  <c r="M52" i="75"/>
  <c r="L52" i="75"/>
  <c r="K52" i="75"/>
  <c r="J52" i="75"/>
  <c r="I52" i="75"/>
  <c r="H52" i="75"/>
  <c r="G52" i="75"/>
  <c r="AB51" i="75"/>
  <c r="P50" i="75"/>
  <c r="O50" i="75"/>
  <c r="N50" i="75"/>
  <c r="M50" i="75"/>
  <c r="L50" i="75"/>
  <c r="K50" i="75"/>
  <c r="J50" i="75"/>
  <c r="I50" i="75"/>
  <c r="H50" i="75"/>
  <c r="G50" i="75"/>
  <c r="AB49" i="75"/>
  <c r="P48" i="75"/>
  <c r="O48" i="75"/>
  <c r="N48" i="75"/>
  <c r="M48" i="75"/>
  <c r="L48" i="75"/>
  <c r="K48" i="75"/>
  <c r="J48" i="75"/>
  <c r="I48" i="75"/>
  <c r="H48" i="75"/>
  <c r="G48" i="75"/>
  <c r="AB47" i="75"/>
  <c r="P46" i="75"/>
  <c r="O46" i="75"/>
  <c r="N46" i="75"/>
  <c r="M46" i="75"/>
  <c r="L46" i="75"/>
  <c r="K46" i="75"/>
  <c r="J46" i="75"/>
  <c r="I46" i="75"/>
  <c r="H46" i="75"/>
  <c r="G46" i="75"/>
  <c r="AB45" i="75"/>
  <c r="P44" i="75"/>
  <c r="O44" i="75"/>
  <c r="N44" i="75"/>
  <c r="M44" i="75"/>
  <c r="L44" i="75"/>
  <c r="K44" i="75"/>
  <c r="J44" i="75"/>
  <c r="I44" i="75"/>
  <c r="H44" i="75"/>
  <c r="G44" i="75"/>
  <c r="AB43" i="75"/>
  <c r="P42" i="75"/>
  <c r="O42" i="75"/>
  <c r="N42" i="75"/>
  <c r="M42" i="75"/>
  <c r="L42" i="75"/>
  <c r="K42" i="75"/>
  <c r="J42" i="75"/>
  <c r="I42" i="75"/>
  <c r="H42" i="75"/>
  <c r="G42" i="75"/>
  <c r="AB41" i="75"/>
  <c r="P40" i="75"/>
  <c r="O40" i="75"/>
  <c r="N40" i="75"/>
  <c r="M40" i="75"/>
  <c r="L40" i="75"/>
  <c r="K40" i="75"/>
  <c r="J40" i="75"/>
  <c r="I40" i="75"/>
  <c r="H40" i="75"/>
  <c r="G40" i="75"/>
  <c r="AB39" i="75"/>
  <c r="P38" i="75"/>
  <c r="O38" i="75"/>
  <c r="N38" i="75"/>
  <c r="M38" i="75"/>
  <c r="L38" i="75"/>
  <c r="K38" i="75"/>
  <c r="J38" i="75"/>
  <c r="I38" i="75"/>
  <c r="H38" i="75"/>
  <c r="G38" i="75"/>
  <c r="AB37" i="75"/>
  <c r="P36" i="75"/>
  <c r="O36" i="75"/>
  <c r="N36" i="75"/>
  <c r="M36" i="75"/>
  <c r="L36" i="75"/>
  <c r="K36" i="75"/>
  <c r="J36" i="75"/>
  <c r="I36" i="75"/>
  <c r="H36" i="75"/>
  <c r="G36" i="75"/>
  <c r="AB35" i="75"/>
  <c r="P34" i="75"/>
  <c r="O34" i="75"/>
  <c r="N34" i="75"/>
  <c r="M34" i="75"/>
  <c r="L34" i="75"/>
  <c r="K34" i="75"/>
  <c r="J34" i="75"/>
  <c r="I34" i="75"/>
  <c r="H34" i="75"/>
  <c r="G34" i="75"/>
  <c r="AB33" i="75"/>
  <c r="P32" i="75"/>
  <c r="O32" i="75"/>
  <c r="N32" i="75"/>
  <c r="M32" i="75"/>
  <c r="L32" i="75"/>
  <c r="K32" i="75"/>
  <c r="J32" i="75"/>
  <c r="I32" i="75"/>
  <c r="H32" i="75"/>
  <c r="G32" i="75"/>
  <c r="AB31" i="75"/>
  <c r="P30" i="75"/>
  <c r="O30" i="75"/>
  <c r="N30" i="75"/>
  <c r="M30" i="75"/>
  <c r="L30" i="75"/>
  <c r="K30" i="75"/>
  <c r="J30" i="75"/>
  <c r="I30" i="75"/>
  <c r="H30" i="75"/>
  <c r="G30" i="75"/>
  <c r="AB29" i="75"/>
  <c r="P28" i="75"/>
  <c r="O28" i="75"/>
  <c r="N28" i="75"/>
  <c r="M28" i="75"/>
  <c r="L28" i="75"/>
  <c r="K28" i="75"/>
  <c r="J28" i="75"/>
  <c r="I28" i="75"/>
  <c r="H28" i="75"/>
  <c r="G28" i="75"/>
  <c r="AB27" i="75"/>
  <c r="P26" i="75"/>
  <c r="O26" i="75"/>
  <c r="N26" i="75"/>
  <c r="M26" i="75"/>
  <c r="L26" i="75"/>
  <c r="K26" i="75"/>
  <c r="J26" i="75"/>
  <c r="I26" i="75"/>
  <c r="H26" i="75"/>
  <c r="G26" i="75"/>
  <c r="AB25" i="75"/>
  <c r="P24" i="75"/>
  <c r="O24" i="75"/>
  <c r="N24" i="75"/>
  <c r="M24" i="75"/>
  <c r="L24" i="75"/>
  <c r="K24" i="75"/>
  <c r="J24" i="75"/>
  <c r="I24" i="75"/>
  <c r="H24" i="75"/>
  <c r="G24" i="75"/>
  <c r="AB23" i="75"/>
  <c r="P22" i="75"/>
  <c r="O22" i="75"/>
  <c r="N22" i="75"/>
  <c r="M22" i="75"/>
  <c r="L22" i="75"/>
  <c r="K22" i="75"/>
  <c r="J22" i="75"/>
  <c r="I22" i="75"/>
  <c r="H22" i="75"/>
  <c r="G22" i="75"/>
  <c r="AB21" i="75"/>
  <c r="AB19" i="75"/>
  <c r="P19" i="75"/>
  <c r="O19" i="75"/>
  <c r="N19" i="75"/>
  <c r="M19" i="75"/>
  <c r="L19" i="75"/>
  <c r="K19" i="75"/>
  <c r="J19" i="75"/>
  <c r="J20" i="75" s="1"/>
  <c r="I19" i="75"/>
  <c r="H19" i="75"/>
  <c r="G19" i="75"/>
  <c r="P18" i="75"/>
  <c r="O18" i="75"/>
  <c r="N18" i="75"/>
  <c r="M18" i="75"/>
  <c r="L18" i="75"/>
  <c r="K18" i="75"/>
  <c r="J18" i="75"/>
  <c r="I18" i="75"/>
  <c r="H18" i="75"/>
  <c r="G18" i="75"/>
  <c r="AB17" i="75"/>
  <c r="P16" i="75"/>
  <c r="O16" i="75"/>
  <c r="N16" i="75"/>
  <c r="M16" i="75"/>
  <c r="L16" i="75"/>
  <c r="K16" i="75"/>
  <c r="J16" i="75"/>
  <c r="I16" i="75"/>
  <c r="H16" i="75"/>
  <c r="G16" i="75"/>
  <c r="AB15" i="75"/>
  <c r="P14" i="75"/>
  <c r="O14" i="75"/>
  <c r="N14" i="75"/>
  <c r="M14" i="75"/>
  <c r="L14" i="75"/>
  <c r="K14" i="75"/>
  <c r="J14" i="75"/>
  <c r="I14" i="75"/>
  <c r="H14" i="75"/>
  <c r="G14" i="75"/>
  <c r="AB13" i="75"/>
  <c r="P12" i="75"/>
  <c r="O12" i="75"/>
  <c r="N12" i="75"/>
  <c r="M12" i="75"/>
  <c r="L12" i="75"/>
  <c r="K12" i="75"/>
  <c r="J12" i="75"/>
  <c r="I12" i="75"/>
  <c r="H12" i="75"/>
  <c r="G12" i="75"/>
  <c r="AB11" i="75"/>
  <c r="P10" i="75"/>
  <c r="O10" i="75"/>
  <c r="N10" i="75"/>
  <c r="M10" i="75"/>
  <c r="L10" i="75"/>
  <c r="K10" i="75"/>
  <c r="J10" i="75"/>
  <c r="I10" i="75"/>
  <c r="H10" i="75"/>
  <c r="G10" i="75"/>
  <c r="AB9" i="75"/>
  <c r="AB7" i="75"/>
  <c r="P7" i="75"/>
  <c r="O7" i="75"/>
  <c r="N7" i="75"/>
  <c r="N116" i="75" s="1"/>
  <c r="M7" i="75"/>
  <c r="M116" i="75" s="1"/>
  <c r="L7" i="75"/>
  <c r="K7" i="75"/>
  <c r="J7" i="75"/>
  <c r="J116" i="75" s="1"/>
  <c r="I7" i="75"/>
  <c r="H7" i="75"/>
  <c r="H116" i="75" s="1"/>
  <c r="G7" i="75"/>
  <c r="G116" i="75" s="1"/>
  <c r="O100" i="73"/>
  <c r="N100" i="73"/>
  <c r="M100" i="73"/>
  <c r="L100" i="73"/>
  <c r="K100" i="73"/>
  <c r="J100" i="73"/>
  <c r="I100" i="73"/>
  <c r="H100" i="73"/>
  <c r="G100" i="73"/>
  <c r="AB99" i="73"/>
  <c r="O98" i="73"/>
  <c r="N98" i="73"/>
  <c r="M98" i="73"/>
  <c r="L98" i="73"/>
  <c r="K98" i="73"/>
  <c r="J98" i="73"/>
  <c r="I98" i="73"/>
  <c r="H98" i="73"/>
  <c r="G98" i="73"/>
  <c r="AB97" i="73"/>
  <c r="O96" i="73"/>
  <c r="N96" i="73"/>
  <c r="M96" i="73"/>
  <c r="L96" i="73"/>
  <c r="K96" i="73"/>
  <c r="J96" i="73"/>
  <c r="I96" i="73"/>
  <c r="H96" i="73"/>
  <c r="G96" i="73"/>
  <c r="AB95" i="73"/>
  <c r="O94" i="73"/>
  <c r="N94" i="73"/>
  <c r="M94" i="73"/>
  <c r="L94" i="73"/>
  <c r="K94" i="73"/>
  <c r="J94" i="73"/>
  <c r="I94" i="73"/>
  <c r="H94" i="73"/>
  <c r="G94" i="73"/>
  <c r="AB93" i="73"/>
  <c r="O92" i="73"/>
  <c r="N92" i="73"/>
  <c r="M92" i="73"/>
  <c r="L92" i="73"/>
  <c r="K92" i="73"/>
  <c r="J92" i="73"/>
  <c r="I92" i="73"/>
  <c r="H92" i="73"/>
  <c r="G92" i="73"/>
  <c r="AB91" i="73"/>
  <c r="O90" i="73"/>
  <c r="N90" i="73"/>
  <c r="M90" i="73"/>
  <c r="L90" i="73"/>
  <c r="K90" i="73"/>
  <c r="J90" i="73"/>
  <c r="I90" i="73"/>
  <c r="H90" i="73"/>
  <c r="G90" i="73"/>
  <c r="AB89" i="73"/>
  <c r="O88" i="73"/>
  <c r="N88" i="73"/>
  <c r="M88" i="73"/>
  <c r="L88" i="73"/>
  <c r="K88" i="73"/>
  <c r="J88" i="73"/>
  <c r="I88" i="73"/>
  <c r="H88" i="73"/>
  <c r="G88" i="73"/>
  <c r="AB87" i="73"/>
  <c r="O86" i="73"/>
  <c r="N86" i="73"/>
  <c r="M86" i="73"/>
  <c r="L86" i="73"/>
  <c r="K86" i="73"/>
  <c r="J86" i="73"/>
  <c r="I86" i="73"/>
  <c r="H86" i="73"/>
  <c r="G86" i="73"/>
  <c r="AB85" i="73"/>
  <c r="O84" i="73"/>
  <c r="N84" i="73"/>
  <c r="M84" i="73"/>
  <c r="L84" i="73"/>
  <c r="K84" i="73"/>
  <c r="J84" i="73"/>
  <c r="I84" i="73"/>
  <c r="H84" i="73"/>
  <c r="G84" i="73"/>
  <c r="AB83" i="73"/>
  <c r="O82" i="73"/>
  <c r="N82" i="73"/>
  <c r="M82" i="73"/>
  <c r="L82" i="73"/>
  <c r="K82" i="73"/>
  <c r="J82" i="73"/>
  <c r="I82" i="73"/>
  <c r="H82" i="73"/>
  <c r="G82" i="73"/>
  <c r="AB81" i="73"/>
  <c r="O80" i="73"/>
  <c r="N80" i="73"/>
  <c r="M80" i="73"/>
  <c r="L80" i="73"/>
  <c r="K80" i="73"/>
  <c r="J80" i="73"/>
  <c r="I80" i="73"/>
  <c r="H80" i="73"/>
  <c r="G80" i="73"/>
  <c r="AB79" i="73"/>
  <c r="O78" i="73"/>
  <c r="N78" i="73"/>
  <c r="M78" i="73"/>
  <c r="L78" i="73"/>
  <c r="K78" i="73"/>
  <c r="J78" i="73"/>
  <c r="I78" i="73"/>
  <c r="H78" i="73"/>
  <c r="G78" i="73"/>
  <c r="AB77" i="73"/>
  <c r="O76" i="73"/>
  <c r="N76" i="73"/>
  <c r="M76" i="73"/>
  <c r="L76" i="73"/>
  <c r="K76" i="73"/>
  <c r="J76" i="73"/>
  <c r="I76" i="73"/>
  <c r="H76" i="73"/>
  <c r="G76" i="73"/>
  <c r="AB75" i="73"/>
  <c r="O74" i="73"/>
  <c r="N74" i="73"/>
  <c r="M74" i="73"/>
  <c r="L74" i="73"/>
  <c r="K74" i="73"/>
  <c r="J74" i="73"/>
  <c r="I74" i="73"/>
  <c r="H74" i="73"/>
  <c r="G74" i="73"/>
  <c r="AB73" i="73"/>
  <c r="O72" i="73"/>
  <c r="N72" i="73"/>
  <c r="M72" i="73"/>
  <c r="L72" i="73"/>
  <c r="K72" i="73"/>
  <c r="J72" i="73"/>
  <c r="I72" i="73"/>
  <c r="H72" i="73"/>
  <c r="G72" i="73"/>
  <c r="AB71" i="73"/>
  <c r="O69" i="73"/>
  <c r="N69" i="73"/>
  <c r="M69" i="73"/>
  <c r="L69" i="73"/>
  <c r="K69" i="73"/>
  <c r="J69" i="73"/>
  <c r="I69" i="73"/>
  <c r="H69" i="73"/>
  <c r="G69" i="73"/>
  <c r="O68" i="73"/>
  <c r="N68" i="73"/>
  <c r="M68" i="73"/>
  <c r="L68" i="73"/>
  <c r="K68" i="73"/>
  <c r="J68" i="73"/>
  <c r="I68" i="73"/>
  <c r="H68" i="73"/>
  <c r="G68" i="73"/>
  <c r="AB67" i="73"/>
  <c r="O66" i="73"/>
  <c r="N66" i="73"/>
  <c r="M66" i="73"/>
  <c r="L66" i="73"/>
  <c r="K66" i="73"/>
  <c r="J66" i="73"/>
  <c r="I66" i="73"/>
  <c r="H66" i="73"/>
  <c r="G66" i="73"/>
  <c r="AB65" i="73"/>
  <c r="O64" i="73"/>
  <c r="N64" i="73"/>
  <c r="M64" i="73"/>
  <c r="L64" i="73"/>
  <c r="K64" i="73"/>
  <c r="J64" i="73"/>
  <c r="I64" i="73"/>
  <c r="H64" i="73"/>
  <c r="G64" i="73"/>
  <c r="AB63" i="73"/>
  <c r="O62" i="73"/>
  <c r="N62" i="73"/>
  <c r="M62" i="73"/>
  <c r="L62" i="73"/>
  <c r="K62" i="73"/>
  <c r="J62" i="73"/>
  <c r="I62" i="73"/>
  <c r="H62" i="73"/>
  <c r="G62" i="73"/>
  <c r="AB61" i="73"/>
  <c r="O60" i="73"/>
  <c r="N60" i="73"/>
  <c r="M60" i="73"/>
  <c r="L60" i="73"/>
  <c r="K60" i="73"/>
  <c r="J60" i="73"/>
  <c r="I60" i="73"/>
  <c r="H60" i="73"/>
  <c r="G60" i="73"/>
  <c r="AB59" i="73"/>
  <c r="O58" i="73"/>
  <c r="N58" i="73"/>
  <c r="M58" i="73"/>
  <c r="L58" i="73"/>
  <c r="K58" i="73"/>
  <c r="J58" i="73"/>
  <c r="I58" i="73"/>
  <c r="H58" i="73"/>
  <c r="G58" i="73"/>
  <c r="AB57" i="73"/>
  <c r="O56" i="73"/>
  <c r="N56" i="73"/>
  <c r="M56" i="73"/>
  <c r="L56" i="73"/>
  <c r="K56" i="73"/>
  <c r="J56" i="73"/>
  <c r="I56" i="73"/>
  <c r="H56" i="73"/>
  <c r="G56" i="73"/>
  <c r="AB55" i="73"/>
  <c r="O54" i="73"/>
  <c r="N54" i="73"/>
  <c r="M54" i="73"/>
  <c r="L54" i="73"/>
  <c r="K54" i="73"/>
  <c r="J54" i="73"/>
  <c r="I54" i="73"/>
  <c r="H54" i="73"/>
  <c r="G54" i="73"/>
  <c r="AB53" i="73"/>
  <c r="O52" i="73"/>
  <c r="N52" i="73"/>
  <c r="M52" i="73"/>
  <c r="L52" i="73"/>
  <c r="K52" i="73"/>
  <c r="J52" i="73"/>
  <c r="I52" i="73"/>
  <c r="H52" i="73"/>
  <c r="G52" i="73"/>
  <c r="AB51" i="73"/>
  <c r="O50" i="73"/>
  <c r="N50" i="73"/>
  <c r="M50" i="73"/>
  <c r="L50" i="73"/>
  <c r="K50" i="73"/>
  <c r="J50" i="73"/>
  <c r="I50" i="73"/>
  <c r="H50" i="73"/>
  <c r="G50" i="73"/>
  <c r="AB49" i="73"/>
  <c r="O48" i="73"/>
  <c r="N48" i="73"/>
  <c r="M48" i="73"/>
  <c r="L48" i="73"/>
  <c r="K48" i="73"/>
  <c r="J48" i="73"/>
  <c r="I48" i="73"/>
  <c r="H48" i="73"/>
  <c r="G48" i="73"/>
  <c r="AB47" i="73"/>
  <c r="O46" i="73"/>
  <c r="N46" i="73"/>
  <c r="M46" i="73"/>
  <c r="L46" i="73"/>
  <c r="K46" i="73"/>
  <c r="J46" i="73"/>
  <c r="I46" i="73"/>
  <c r="H46" i="73"/>
  <c r="G46" i="73"/>
  <c r="AB45" i="73"/>
  <c r="O44" i="73"/>
  <c r="N44" i="73"/>
  <c r="M44" i="73"/>
  <c r="L44" i="73"/>
  <c r="K44" i="73"/>
  <c r="J44" i="73"/>
  <c r="I44" i="73"/>
  <c r="H44" i="73"/>
  <c r="G44" i="73"/>
  <c r="AB43" i="73"/>
  <c r="O42" i="73"/>
  <c r="N42" i="73"/>
  <c r="M42" i="73"/>
  <c r="L42" i="73"/>
  <c r="K42" i="73"/>
  <c r="J42" i="73"/>
  <c r="I42" i="73"/>
  <c r="H42" i="73"/>
  <c r="G42" i="73"/>
  <c r="AB41" i="73"/>
  <c r="O40" i="73"/>
  <c r="N40" i="73"/>
  <c r="M40" i="73"/>
  <c r="L40" i="73"/>
  <c r="K40" i="73"/>
  <c r="J40" i="73"/>
  <c r="I40" i="73"/>
  <c r="H40" i="73"/>
  <c r="G40" i="73"/>
  <c r="AB39" i="73"/>
  <c r="O38" i="73"/>
  <c r="N38" i="73"/>
  <c r="M38" i="73"/>
  <c r="L38" i="73"/>
  <c r="K38" i="73"/>
  <c r="J38" i="73"/>
  <c r="I38" i="73"/>
  <c r="H38" i="73"/>
  <c r="G38" i="73"/>
  <c r="AB37" i="73"/>
  <c r="O36" i="73"/>
  <c r="N36" i="73"/>
  <c r="M36" i="73"/>
  <c r="L36" i="73"/>
  <c r="K36" i="73"/>
  <c r="J36" i="73"/>
  <c r="I36" i="73"/>
  <c r="H36" i="73"/>
  <c r="G36" i="73"/>
  <c r="AB35" i="73"/>
  <c r="O34" i="73"/>
  <c r="N34" i="73"/>
  <c r="M34" i="73"/>
  <c r="L34" i="73"/>
  <c r="K34" i="73"/>
  <c r="J34" i="73"/>
  <c r="I34" i="73"/>
  <c r="H34" i="73"/>
  <c r="G34" i="73"/>
  <c r="AB33" i="73"/>
  <c r="O32" i="73"/>
  <c r="N32" i="73"/>
  <c r="M32" i="73"/>
  <c r="L32" i="73"/>
  <c r="K32" i="73"/>
  <c r="J32" i="73"/>
  <c r="I32" i="73"/>
  <c r="H32" i="73"/>
  <c r="G32" i="73"/>
  <c r="AB31" i="73"/>
  <c r="O30" i="73"/>
  <c r="N30" i="73"/>
  <c r="M30" i="73"/>
  <c r="L30" i="73"/>
  <c r="K30" i="73"/>
  <c r="J30" i="73"/>
  <c r="I30" i="73"/>
  <c r="H30" i="73"/>
  <c r="G30" i="73"/>
  <c r="AB29" i="73"/>
  <c r="O28" i="73"/>
  <c r="N28" i="73"/>
  <c r="M28" i="73"/>
  <c r="L28" i="73"/>
  <c r="K28" i="73"/>
  <c r="J28" i="73"/>
  <c r="I28" i="73"/>
  <c r="H28" i="73"/>
  <c r="G28" i="73"/>
  <c r="AB27" i="73"/>
  <c r="O26" i="73"/>
  <c r="N26" i="73"/>
  <c r="M26" i="73"/>
  <c r="L26" i="73"/>
  <c r="K26" i="73"/>
  <c r="J26" i="73"/>
  <c r="I26" i="73"/>
  <c r="H26" i="73"/>
  <c r="G26" i="73"/>
  <c r="AB25" i="73"/>
  <c r="O24" i="73"/>
  <c r="N24" i="73"/>
  <c r="M24" i="73"/>
  <c r="L24" i="73"/>
  <c r="K24" i="73"/>
  <c r="J24" i="73"/>
  <c r="I24" i="73"/>
  <c r="H24" i="73"/>
  <c r="G24" i="73"/>
  <c r="AB23" i="73"/>
  <c r="O22" i="73"/>
  <c r="N22" i="73"/>
  <c r="M22" i="73"/>
  <c r="L22" i="73"/>
  <c r="K22" i="73"/>
  <c r="J22" i="73"/>
  <c r="I22" i="73"/>
  <c r="H22" i="73"/>
  <c r="G22" i="73"/>
  <c r="AB21" i="73"/>
  <c r="O19" i="73"/>
  <c r="N19" i="73"/>
  <c r="M19" i="73"/>
  <c r="L19" i="73"/>
  <c r="K19" i="73"/>
  <c r="J19" i="73"/>
  <c r="I19" i="73"/>
  <c r="H19" i="73"/>
  <c r="G19" i="73"/>
  <c r="O18" i="73"/>
  <c r="N18" i="73"/>
  <c r="M18" i="73"/>
  <c r="L18" i="73"/>
  <c r="K18" i="73"/>
  <c r="J18" i="73"/>
  <c r="I18" i="73"/>
  <c r="H18" i="73"/>
  <c r="G18" i="73"/>
  <c r="AB17" i="73"/>
  <c r="O16" i="73"/>
  <c r="N16" i="73"/>
  <c r="M16" i="73"/>
  <c r="L16" i="73"/>
  <c r="K16" i="73"/>
  <c r="J16" i="73"/>
  <c r="I16" i="73"/>
  <c r="H16" i="73"/>
  <c r="G16" i="73"/>
  <c r="AB15" i="73"/>
  <c r="O14" i="73"/>
  <c r="N14" i="73"/>
  <c r="M14" i="73"/>
  <c r="L14" i="73"/>
  <c r="K14" i="73"/>
  <c r="J14" i="73"/>
  <c r="I14" i="73"/>
  <c r="H14" i="73"/>
  <c r="G14" i="73"/>
  <c r="AB13" i="73"/>
  <c r="O12" i="73"/>
  <c r="N12" i="73"/>
  <c r="M12" i="73"/>
  <c r="L12" i="73"/>
  <c r="K12" i="73"/>
  <c r="J12" i="73"/>
  <c r="I12" i="73"/>
  <c r="H12" i="73"/>
  <c r="G12" i="73"/>
  <c r="AB11" i="73"/>
  <c r="O10" i="73"/>
  <c r="N10" i="73"/>
  <c r="M10" i="73"/>
  <c r="L10" i="73"/>
  <c r="K10" i="73"/>
  <c r="J10" i="73"/>
  <c r="I10" i="73"/>
  <c r="H10" i="73"/>
  <c r="G10" i="73"/>
  <c r="AB9" i="73"/>
  <c r="O7" i="73"/>
  <c r="O116" i="73" s="1"/>
  <c r="N7" i="73"/>
  <c r="N116" i="73" s="1"/>
  <c r="M7" i="73"/>
  <c r="L7" i="73"/>
  <c r="K7" i="73"/>
  <c r="J7" i="73"/>
  <c r="I7" i="73"/>
  <c r="I116" i="73" s="1"/>
  <c r="H7" i="73"/>
  <c r="H116" i="73" s="1"/>
  <c r="G7" i="73"/>
  <c r="N53" i="72"/>
  <c r="N50" i="72"/>
  <c r="N47" i="72"/>
  <c r="N46" i="72"/>
  <c r="N45" i="72"/>
  <c r="N42" i="72"/>
  <c r="N39" i="72"/>
  <c r="M38" i="72"/>
  <c r="N36" i="72"/>
  <c r="N35" i="72"/>
  <c r="N34" i="72"/>
  <c r="N33" i="72"/>
  <c r="N32" i="72"/>
  <c r="N30" i="72"/>
  <c r="N29" i="72"/>
  <c r="N28" i="72"/>
  <c r="N27" i="72"/>
  <c r="N26" i="72"/>
  <c r="N25" i="72"/>
  <c r="N24" i="72"/>
  <c r="N23" i="72"/>
  <c r="N22" i="72"/>
  <c r="N21" i="72"/>
  <c r="N20" i="72"/>
  <c r="N19" i="72"/>
  <c r="N17" i="72"/>
  <c r="N16" i="72"/>
  <c r="N15" i="72"/>
  <c r="N14" i="72"/>
  <c r="M13" i="72"/>
  <c r="M62" i="72" s="1"/>
  <c r="M68" i="72" s="1"/>
  <c r="M7" i="72"/>
  <c r="M66" i="72" s="1"/>
  <c r="J53" i="72"/>
  <c r="L52" i="72"/>
  <c r="J51" i="72"/>
  <c r="J50" i="72"/>
  <c r="J49" i="72"/>
  <c r="N49" i="72"/>
  <c r="H48" i="72"/>
  <c r="J47" i="72"/>
  <c r="L46" i="72"/>
  <c r="J46" i="72"/>
  <c r="L45" i="72"/>
  <c r="H45" i="72"/>
  <c r="J44" i="72"/>
  <c r="L43" i="72"/>
  <c r="J42" i="72"/>
  <c r="J41" i="72"/>
  <c r="L40" i="72"/>
  <c r="L39" i="72"/>
  <c r="J39" i="72"/>
  <c r="H39" i="72"/>
  <c r="AC39" i="72" s="1"/>
  <c r="K38" i="72"/>
  <c r="I38" i="72"/>
  <c r="G38" i="72"/>
  <c r="F38" i="72" s="1"/>
  <c r="L37" i="72"/>
  <c r="L36" i="72"/>
  <c r="J36" i="72"/>
  <c r="J35" i="72"/>
  <c r="AB34" i="72"/>
  <c r="AB33" i="72"/>
  <c r="J32" i="72"/>
  <c r="N31" i="72"/>
  <c r="H30" i="72"/>
  <c r="J29" i="72"/>
  <c r="L28" i="72"/>
  <c r="J28" i="72"/>
  <c r="AB28" i="72"/>
  <c r="J27" i="72"/>
  <c r="J26" i="72"/>
  <c r="AB26" i="72"/>
  <c r="L25" i="72"/>
  <c r="L24" i="72"/>
  <c r="H24" i="72"/>
  <c r="J23" i="72"/>
  <c r="L22" i="72"/>
  <c r="J22" i="72"/>
  <c r="AB22" i="72"/>
  <c r="L21" i="72"/>
  <c r="J21" i="72"/>
  <c r="H21" i="72"/>
  <c r="J20" i="72"/>
  <c r="L19" i="72"/>
  <c r="J19" i="72"/>
  <c r="AB19" i="72"/>
  <c r="L18" i="72"/>
  <c r="N18" i="72"/>
  <c r="L17" i="72"/>
  <c r="J17" i="72"/>
  <c r="H17" i="72"/>
  <c r="L16" i="72"/>
  <c r="L15" i="72"/>
  <c r="J15" i="72"/>
  <c r="H15" i="72"/>
  <c r="AC15" i="72" s="1"/>
  <c r="J14" i="72"/>
  <c r="K13" i="72"/>
  <c r="K62" i="72" s="1"/>
  <c r="K68" i="72" s="1"/>
  <c r="I13" i="72"/>
  <c r="I69" i="72" s="1"/>
  <c r="G13" i="72"/>
  <c r="G69" i="72" s="1"/>
  <c r="J12" i="72"/>
  <c r="J11" i="72"/>
  <c r="AB10" i="72"/>
  <c r="J9" i="72"/>
  <c r="J8" i="72"/>
  <c r="K7" i="72"/>
  <c r="K66" i="72" s="1"/>
  <c r="I7" i="72"/>
  <c r="I66" i="72" s="1"/>
  <c r="G7" i="72"/>
  <c r="F7" i="72" s="1"/>
  <c r="F66" i="72" s="1"/>
  <c r="AB6" i="11" l="1"/>
  <c r="I70" i="80"/>
  <c r="I120" i="80"/>
  <c r="G8" i="80"/>
  <c r="G116" i="80"/>
  <c r="M8" i="80"/>
  <c r="M116" i="80"/>
  <c r="L119" i="80"/>
  <c r="L112" i="80"/>
  <c r="L118" i="80" s="1"/>
  <c r="R112" i="80"/>
  <c r="R118" i="80" s="1"/>
  <c r="R119" i="80"/>
  <c r="J70" i="80"/>
  <c r="J120" i="80"/>
  <c r="P70" i="80"/>
  <c r="P120" i="80"/>
  <c r="K112" i="80"/>
  <c r="K118" i="80" s="1"/>
  <c r="K119" i="80"/>
  <c r="H8" i="80"/>
  <c r="H116" i="80"/>
  <c r="N8" i="80"/>
  <c r="N116" i="80"/>
  <c r="K8" i="80"/>
  <c r="G20" i="80"/>
  <c r="G119" i="80"/>
  <c r="G112" i="80"/>
  <c r="G118" i="80" s="1"/>
  <c r="M20" i="80"/>
  <c r="M112" i="80"/>
  <c r="M118" i="80" s="1"/>
  <c r="M119" i="80"/>
  <c r="K70" i="80"/>
  <c r="K120" i="80"/>
  <c r="Q70" i="80"/>
  <c r="Q120" i="80"/>
  <c r="L8" i="80"/>
  <c r="L116" i="80"/>
  <c r="Q20" i="80"/>
  <c r="Q112" i="80"/>
  <c r="Q118" i="80" s="1"/>
  <c r="Q119" i="80"/>
  <c r="O70" i="80"/>
  <c r="O120" i="80"/>
  <c r="H20" i="80"/>
  <c r="H119" i="80"/>
  <c r="H112" i="80"/>
  <c r="H118" i="80" s="1"/>
  <c r="N20" i="80"/>
  <c r="N112" i="80"/>
  <c r="N118" i="80" s="1"/>
  <c r="N119" i="80"/>
  <c r="K20" i="80"/>
  <c r="L70" i="80"/>
  <c r="L120" i="80"/>
  <c r="R70" i="80"/>
  <c r="R120" i="80"/>
  <c r="R8" i="80"/>
  <c r="R116" i="80"/>
  <c r="J8" i="80"/>
  <c r="J116" i="80"/>
  <c r="P8" i="80"/>
  <c r="P116" i="80"/>
  <c r="I119" i="80"/>
  <c r="I112" i="80"/>
  <c r="I118" i="80" s="1"/>
  <c r="O112" i="80"/>
  <c r="O118" i="80" s="1"/>
  <c r="O119" i="80"/>
  <c r="M70" i="80"/>
  <c r="M120" i="80"/>
  <c r="Q8" i="80"/>
  <c r="Q116" i="80"/>
  <c r="J20" i="80"/>
  <c r="J112" i="80"/>
  <c r="J118" i="80" s="1"/>
  <c r="J119" i="80"/>
  <c r="P20" i="80"/>
  <c r="P112" i="80"/>
  <c r="P118" i="80" s="1"/>
  <c r="P119" i="80"/>
  <c r="H70" i="80"/>
  <c r="H120" i="80"/>
  <c r="N70" i="80"/>
  <c r="N120" i="80"/>
  <c r="G70" i="80"/>
  <c r="Q8" i="79"/>
  <c r="Q116" i="79"/>
  <c r="Q20" i="79"/>
  <c r="Q112" i="79"/>
  <c r="Q118" i="79" s="1"/>
  <c r="Q119" i="79"/>
  <c r="L8" i="79"/>
  <c r="L116" i="79"/>
  <c r="K70" i="79"/>
  <c r="K120" i="79"/>
  <c r="Q70" i="79"/>
  <c r="Q120" i="79"/>
  <c r="G8" i="79"/>
  <c r="G116" i="79"/>
  <c r="M8" i="79"/>
  <c r="M116" i="79"/>
  <c r="G20" i="79"/>
  <c r="G112" i="79"/>
  <c r="G118" i="79" s="1"/>
  <c r="G119" i="79"/>
  <c r="M20" i="79"/>
  <c r="M112" i="79"/>
  <c r="M118" i="79" s="1"/>
  <c r="M119" i="79"/>
  <c r="L70" i="79"/>
  <c r="L120" i="79"/>
  <c r="R70" i="79"/>
  <c r="R120" i="79"/>
  <c r="H8" i="79"/>
  <c r="H116" i="79"/>
  <c r="N8" i="79"/>
  <c r="N116" i="79"/>
  <c r="H20" i="79"/>
  <c r="H112" i="79"/>
  <c r="H118" i="79" s="1"/>
  <c r="H119" i="79"/>
  <c r="N20" i="79"/>
  <c r="N112" i="79"/>
  <c r="N118" i="79" s="1"/>
  <c r="N119" i="79"/>
  <c r="G70" i="79"/>
  <c r="G120" i="79"/>
  <c r="M70" i="79"/>
  <c r="M120" i="79"/>
  <c r="K8" i="79"/>
  <c r="K116" i="79"/>
  <c r="J70" i="79"/>
  <c r="J120" i="79"/>
  <c r="R8" i="79"/>
  <c r="R116" i="79"/>
  <c r="L112" i="79"/>
  <c r="L118" i="79" s="1"/>
  <c r="L119" i="79"/>
  <c r="R112" i="79"/>
  <c r="R118" i="79" s="1"/>
  <c r="R119" i="79"/>
  <c r="I112" i="79"/>
  <c r="I118" i="79" s="1"/>
  <c r="I119" i="79"/>
  <c r="O112" i="79"/>
  <c r="O118" i="79" s="1"/>
  <c r="O119" i="79"/>
  <c r="H70" i="79"/>
  <c r="H120" i="79"/>
  <c r="N70" i="79"/>
  <c r="N120" i="79"/>
  <c r="K20" i="79"/>
  <c r="K119" i="79"/>
  <c r="K112" i="79"/>
  <c r="K118" i="79" s="1"/>
  <c r="P70" i="79"/>
  <c r="P120" i="79"/>
  <c r="J8" i="79"/>
  <c r="J116" i="79"/>
  <c r="P8" i="79"/>
  <c r="P116" i="79"/>
  <c r="J112" i="79"/>
  <c r="J118" i="79" s="1"/>
  <c r="J119" i="79"/>
  <c r="P119" i="79"/>
  <c r="P112" i="79"/>
  <c r="P118" i="79" s="1"/>
  <c r="I70" i="79"/>
  <c r="I120" i="79"/>
  <c r="O70" i="79"/>
  <c r="O120" i="79"/>
  <c r="M112" i="78"/>
  <c r="M118" i="78" s="1"/>
  <c r="M119" i="78"/>
  <c r="M70" i="78"/>
  <c r="M120" i="78"/>
  <c r="H20" i="78"/>
  <c r="H112" i="78"/>
  <c r="H118" i="78" s="1"/>
  <c r="H119" i="78"/>
  <c r="N20" i="78"/>
  <c r="N112" i="78"/>
  <c r="N118" i="78" s="1"/>
  <c r="N119" i="78"/>
  <c r="H70" i="78"/>
  <c r="H120" i="78"/>
  <c r="N70" i="78"/>
  <c r="N120" i="78"/>
  <c r="G8" i="78"/>
  <c r="G116" i="78"/>
  <c r="L20" i="78"/>
  <c r="L112" i="78"/>
  <c r="L118" i="78" s="1"/>
  <c r="L119" i="78"/>
  <c r="G112" i="78"/>
  <c r="G118" i="78" s="1"/>
  <c r="G119" i="78"/>
  <c r="G70" i="78"/>
  <c r="G120" i="78"/>
  <c r="J8" i="78"/>
  <c r="J116" i="78"/>
  <c r="P8" i="78"/>
  <c r="P116" i="78"/>
  <c r="I20" i="78"/>
  <c r="I112" i="78"/>
  <c r="I118" i="78" s="1"/>
  <c r="I119" i="78"/>
  <c r="O20" i="78"/>
  <c r="O112" i="78"/>
  <c r="O118" i="78" s="1"/>
  <c r="O119" i="78"/>
  <c r="I70" i="78"/>
  <c r="I120" i="78"/>
  <c r="O70" i="78"/>
  <c r="O120" i="78"/>
  <c r="R112" i="78"/>
  <c r="R118" i="78" s="1"/>
  <c r="R119" i="78"/>
  <c r="M8" i="78"/>
  <c r="L70" i="78"/>
  <c r="J112" i="78"/>
  <c r="J118" i="78" s="1"/>
  <c r="J119" i="78"/>
  <c r="P119" i="78"/>
  <c r="P112" i="78"/>
  <c r="P118" i="78" s="1"/>
  <c r="J70" i="78"/>
  <c r="J120" i="78"/>
  <c r="P70" i="78"/>
  <c r="P120" i="78"/>
  <c r="R70" i="78"/>
  <c r="R120" i="78"/>
  <c r="K112" i="78"/>
  <c r="K118" i="78" s="1"/>
  <c r="K119" i="78"/>
  <c r="Q112" i="78"/>
  <c r="Q118" i="78" s="1"/>
  <c r="Q119" i="78"/>
  <c r="K70" i="78"/>
  <c r="K120" i="78"/>
  <c r="Q70" i="78"/>
  <c r="Q120" i="78"/>
  <c r="J112" i="77"/>
  <c r="J118" i="77" s="1"/>
  <c r="J119" i="77"/>
  <c r="O70" i="77"/>
  <c r="O120" i="77"/>
  <c r="P112" i="77"/>
  <c r="P118" i="77" s="1"/>
  <c r="P119" i="77"/>
  <c r="I70" i="77"/>
  <c r="I120" i="77"/>
  <c r="L8" i="77"/>
  <c r="L116" i="77"/>
  <c r="P70" i="77"/>
  <c r="P120" i="77"/>
  <c r="L112" i="77"/>
  <c r="L118" i="77" s="1"/>
  <c r="L119" i="77"/>
  <c r="K70" i="77"/>
  <c r="K120" i="77"/>
  <c r="K20" i="77"/>
  <c r="K112" i="77"/>
  <c r="K118" i="77" s="1"/>
  <c r="K119" i="77"/>
  <c r="G20" i="77"/>
  <c r="G112" i="77"/>
  <c r="G118" i="77" s="1"/>
  <c r="G119" i="77"/>
  <c r="M20" i="77"/>
  <c r="M112" i="77"/>
  <c r="M118" i="77" s="1"/>
  <c r="M119" i="77"/>
  <c r="L70" i="77"/>
  <c r="L120" i="77"/>
  <c r="Q20" i="77"/>
  <c r="Q112" i="77"/>
  <c r="Q118" i="77" s="1"/>
  <c r="Q119" i="77"/>
  <c r="O8" i="77"/>
  <c r="O116" i="77"/>
  <c r="H20" i="77"/>
  <c r="H112" i="77"/>
  <c r="H118" i="77" s="1"/>
  <c r="H119" i="77"/>
  <c r="N20" i="77"/>
  <c r="N112" i="77"/>
  <c r="N118" i="77" s="1"/>
  <c r="N119" i="77"/>
  <c r="M70" i="77"/>
  <c r="M120" i="77"/>
  <c r="Q70" i="77"/>
  <c r="Q120" i="77"/>
  <c r="J70" i="77"/>
  <c r="J120" i="77"/>
  <c r="J8" i="77"/>
  <c r="J116" i="77"/>
  <c r="P8" i="77"/>
  <c r="P116" i="77"/>
  <c r="I112" i="77"/>
  <c r="I118" i="77" s="1"/>
  <c r="I119" i="77"/>
  <c r="O119" i="77"/>
  <c r="O112" i="77"/>
  <c r="O118" i="77" s="1"/>
  <c r="H70" i="77"/>
  <c r="H120" i="77"/>
  <c r="N70" i="77"/>
  <c r="N120" i="77"/>
  <c r="G8" i="76"/>
  <c r="G116" i="76"/>
  <c r="K8" i="76"/>
  <c r="K70" i="76"/>
  <c r="K120" i="76"/>
  <c r="G20" i="76"/>
  <c r="G112" i="76"/>
  <c r="G118" i="76" s="1"/>
  <c r="G119" i="76"/>
  <c r="H20" i="76"/>
  <c r="H112" i="76"/>
  <c r="H118" i="76" s="1"/>
  <c r="H119" i="76"/>
  <c r="G70" i="76"/>
  <c r="G120" i="76"/>
  <c r="L8" i="76"/>
  <c r="L116" i="76"/>
  <c r="L20" i="76"/>
  <c r="L112" i="76"/>
  <c r="L118" i="76" s="1"/>
  <c r="L119" i="76"/>
  <c r="I112" i="76"/>
  <c r="I118" i="76" s="1"/>
  <c r="I119" i="76"/>
  <c r="H70" i="76"/>
  <c r="H120" i="76"/>
  <c r="L70" i="76"/>
  <c r="L120" i="76"/>
  <c r="K112" i="76"/>
  <c r="K118" i="76" s="1"/>
  <c r="K119" i="76"/>
  <c r="J20" i="76"/>
  <c r="J119" i="76"/>
  <c r="I70" i="76"/>
  <c r="I120" i="76"/>
  <c r="I8" i="75"/>
  <c r="I116" i="75"/>
  <c r="O8" i="75"/>
  <c r="O116" i="75"/>
  <c r="L112" i="75"/>
  <c r="L118" i="75" s="1"/>
  <c r="L119" i="75"/>
  <c r="K70" i="75"/>
  <c r="K120" i="75"/>
  <c r="K20" i="75"/>
  <c r="K119" i="75"/>
  <c r="K112" i="75"/>
  <c r="K118" i="75" s="1"/>
  <c r="P8" i="75"/>
  <c r="P116" i="75"/>
  <c r="G20" i="75"/>
  <c r="G112" i="75"/>
  <c r="G118" i="75" s="1"/>
  <c r="G119" i="75"/>
  <c r="M20" i="75"/>
  <c r="M112" i="75"/>
  <c r="M118" i="75" s="1"/>
  <c r="M119" i="75"/>
  <c r="L20" i="75"/>
  <c r="L70" i="75"/>
  <c r="L120" i="75"/>
  <c r="G70" i="75"/>
  <c r="P70" i="75"/>
  <c r="P120" i="75"/>
  <c r="K8" i="75"/>
  <c r="K116" i="75"/>
  <c r="H20" i="75"/>
  <c r="H112" i="75"/>
  <c r="H118" i="75" s="1"/>
  <c r="H119" i="75"/>
  <c r="N20" i="75"/>
  <c r="N112" i="75"/>
  <c r="N118" i="75" s="1"/>
  <c r="N119" i="75"/>
  <c r="M70" i="75"/>
  <c r="J70" i="75"/>
  <c r="J120" i="75"/>
  <c r="L8" i="75"/>
  <c r="L116" i="75"/>
  <c r="H8" i="75"/>
  <c r="I112" i="75"/>
  <c r="I118" i="75" s="1"/>
  <c r="I119" i="75"/>
  <c r="O119" i="75"/>
  <c r="O112" i="75"/>
  <c r="O118" i="75" s="1"/>
  <c r="H70" i="75"/>
  <c r="H120" i="75"/>
  <c r="N70" i="75"/>
  <c r="N120" i="75"/>
  <c r="N8" i="75"/>
  <c r="J8" i="75"/>
  <c r="J112" i="75"/>
  <c r="J118" i="75" s="1"/>
  <c r="J119" i="75"/>
  <c r="P20" i="75"/>
  <c r="P112" i="75"/>
  <c r="P118" i="75" s="1"/>
  <c r="P119" i="75"/>
  <c r="I70" i="75"/>
  <c r="I120" i="75"/>
  <c r="O70" i="75"/>
  <c r="O120" i="75"/>
  <c r="M120" i="73"/>
  <c r="L112" i="73"/>
  <c r="L118" i="73" s="1"/>
  <c r="L119" i="73"/>
  <c r="F19" i="73"/>
  <c r="L20" i="73" s="1"/>
  <c r="G112" i="73"/>
  <c r="G118" i="73" s="1"/>
  <c r="G119" i="73"/>
  <c r="M112" i="73"/>
  <c r="M118" i="73" s="1"/>
  <c r="M119" i="73"/>
  <c r="I120" i="73"/>
  <c r="O120" i="73"/>
  <c r="K112" i="73"/>
  <c r="K118" i="73" s="1"/>
  <c r="K119" i="73"/>
  <c r="M116" i="73"/>
  <c r="F28" i="73"/>
  <c r="N120" i="73"/>
  <c r="F14" i="73"/>
  <c r="H20" i="73"/>
  <c r="H112" i="73"/>
  <c r="H118" i="73" s="1"/>
  <c r="H119" i="73"/>
  <c r="N112" i="73"/>
  <c r="N118" i="73" s="1"/>
  <c r="N119" i="73"/>
  <c r="F26" i="73"/>
  <c r="F50" i="73"/>
  <c r="F56" i="73"/>
  <c r="J120" i="73"/>
  <c r="L116" i="73"/>
  <c r="F10" i="73"/>
  <c r="J116" i="73"/>
  <c r="I20" i="73"/>
  <c r="I112" i="73"/>
  <c r="I118" i="73" s="1"/>
  <c r="I119" i="73"/>
  <c r="O20" i="73"/>
  <c r="O112" i="73"/>
  <c r="O118" i="73" s="1"/>
  <c r="O119" i="73"/>
  <c r="K70" i="73"/>
  <c r="K120" i="73"/>
  <c r="F69" i="73"/>
  <c r="N70" i="73" s="1"/>
  <c r="G120" i="73"/>
  <c r="F7" i="73"/>
  <c r="J8" i="73" s="1"/>
  <c r="G116" i="73"/>
  <c r="F22" i="73"/>
  <c r="H120" i="73"/>
  <c r="F100" i="73"/>
  <c r="K116" i="73"/>
  <c r="G8" i="73"/>
  <c r="F12" i="73"/>
  <c r="J112" i="73"/>
  <c r="J118" i="73" s="1"/>
  <c r="J119" i="73"/>
  <c r="F24" i="73"/>
  <c r="F42" i="73"/>
  <c r="F48" i="73"/>
  <c r="F54" i="73"/>
  <c r="L70" i="73"/>
  <c r="L120" i="73"/>
  <c r="I62" i="72"/>
  <c r="I68" i="72" s="1"/>
  <c r="K69" i="72"/>
  <c r="I70" i="72"/>
  <c r="G66" i="72"/>
  <c r="G70" i="72"/>
  <c r="M69" i="72"/>
  <c r="K70" i="72"/>
  <c r="AC21" i="72"/>
  <c r="M70" i="72"/>
  <c r="F70" i="72"/>
  <c r="F13" i="72"/>
  <c r="F62" i="72" s="1"/>
  <c r="F68" i="72" s="1"/>
  <c r="G62" i="72"/>
  <c r="G68" i="72" s="1"/>
  <c r="F64" i="2"/>
  <c r="G69" i="2"/>
  <c r="F63" i="2"/>
  <c r="F61" i="2"/>
  <c r="F67" i="2" s="1"/>
  <c r="F18" i="73"/>
  <c r="F30" i="73"/>
  <c r="F36" i="73"/>
  <c r="F60" i="73"/>
  <c r="F66" i="73"/>
  <c r="F72" i="73"/>
  <c r="F78" i="73"/>
  <c r="F84" i="73"/>
  <c r="F90" i="73"/>
  <c r="F96" i="73"/>
  <c r="F16" i="73"/>
  <c r="F34" i="73"/>
  <c r="F40" i="73"/>
  <c r="F46" i="73"/>
  <c r="F52" i="73"/>
  <c r="F58" i="73"/>
  <c r="F64" i="73"/>
  <c r="F76" i="73"/>
  <c r="F82" i="73"/>
  <c r="F88" i="73"/>
  <c r="F94" i="73"/>
  <c r="F32" i="73"/>
  <c r="F38" i="73"/>
  <c r="F44" i="73"/>
  <c r="F62" i="73"/>
  <c r="F68" i="73"/>
  <c r="F74" i="73"/>
  <c r="F80" i="73"/>
  <c r="F86" i="73"/>
  <c r="F92" i="73"/>
  <c r="F98" i="73"/>
  <c r="AC17" i="72"/>
  <c r="J70" i="76"/>
  <c r="J112" i="76"/>
  <c r="J118" i="76" s="1"/>
  <c r="J120" i="76"/>
  <c r="J8" i="76"/>
  <c r="J116" i="76"/>
  <c r="L38" i="72"/>
  <c r="AB38" i="72"/>
  <c r="N38" i="72"/>
  <c r="J38" i="72"/>
  <c r="N10" i="72"/>
  <c r="AB11" i="72"/>
  <c r="AB17" i="72"/>
  <c r="AB23" i="72"/>
  <c r="AB29" i="72"/>
  <c r="AB35" i="72"/>
  <c r="AB41" i="72"/>
  <c r="AB47" i="72"/>
  <c r="AB53" i="72"/>
  <c r="L10" i="72"/>
  <c r="J24" i="72"/>
  <c r="AC24" i="72" s="1"/>
  <c r="L51" i="72"/>
  <c r="N11" i="72"/>
  <c r="N43" i="72"/>
  <c r="N51" i="72"/>
  <c r="AB12" i="72"/>
  <c r="AB18" i="72"/>
  <c r="AB24" i="72"/>
  <c r="AB30" i="72"/>
  <c r="AB36" i="72"/>
  <c r="AB42" i="72"/>
  <c r="AB48" i="72"/>
  <c r="H22" i="72"/>
  <c r="AC22" i="72" s="1"/>
  <c r="H27" i="72"/>
  <c r="J30" i="72"/>
  <c r="J34" i="72"/>
  <c r="J37" i="72"/>
  <c r="J45" i="72"/>
  <c r="AC45" i="72" s="1"/>
  <c r="N12" i="72"/>
  <c r="AB25" i="72"/>
  <c r="AB31" i="72"/>
  <c r="AB37" i="72"/>
  <c r="AB43" i="72"/>
  <c r="AB49" i="72"/>
  <c r="L30" i="72"/>
  <c r="L34" i="72"/>
  <c r="AB8" i="72"/>
  <c r="AB14" i="72"/>
  <c r="AB20" i="72"/>
  <c r="AB32" i="72"/>
  <c r="AB44" i="72"/>
  <c r="AB50" i="72"/>
  <c r="J10" i="72"/>
  <c r="L12" i="72"/>
  <c r="J43" i="72"/>
  <c r="L49" i="72"/>
  <c r="AB9" i="72"/>
  <c r="AB15" i="72"/>
  <c r="AB21" i="72"/>
  <c r="AB27" i="72"/>
  <c r="AB39" i="72"/>
  <c r="AB45" i="72"/>
  <c r="AB51" i="72"/>
  <c r="H38" i="72"/>
  <c r="N8" i="72"/>
  <c r="N41" i="72"/>
  <c r="AB16" i="72"/>
  <c r="AB40" i="72"/>
  <c r="AB46" i="72"/>
  <c r="AB52" i="72"/>
  <c r="I8" i="80"/>
  <c r="O8" i="80"/>
  <c r="I20" i="80"/>
  <c r="O20" i="80"/>
  <c r="L20" i="80"/>
  <c r="R20" i="80"/>
  <c r="I8" i="79"/>
  <c r="O8" i="79"/>
  <c r="I20" i="79"/>
  <c r="O20" i="79"/>
  <c r="J20" i="79"/>
  <c r="P20" i="79"/>
  <c r="L20" i="79"/>
  <c r="R20" i="79"/>
  <c r="R20" i="78"/>
  <c r="K8" i="78"/>
  <c r="Q8" i="78"/>
  <c r="J20" i="78"/>
  <c r="P20" i="78"/>
  <c r="L8" i="78"/>
  <c r="K20" i="78"/>
  <c r="Q20" i="78"/>
  <c r="H8" i="78"/>
  <c r="N8" i="78"/>
  <c r="G20" i="78"/>
  <c r="M20" i="78"/>
  <c r="I8" i="78"/>
  <c r="O8" i="78"/>
  <c r="K8" i="77"/>
  <c r="J20" i="77"/>
  <c r="P20" i="77"/>
  <c r="G70" i="77"/>
  <c r="G8" i="77"/>
  <c r="M8" i="77"/>
  <c r="L20" i="77"/>
  <c r="H8" i="77"/>
  <c r="N8" i="77"/>
  <c r="K20" i="76"/>
  <c r="H8" i="76"/>
  <c r="I8" i="76"/>
  <c r="G8" i="75"/>
  <c r="M8" i="75"/>
  <c r="I20" i="75"/>
  <c r="O20" i="75"/>
  <c r="N8" i="73"/>
  <c r="J20" i="73"/>
  <c r="O8" i="73"/>
  <c r="H9" i="72"/>
  <c r="H33" i="72"/>
  <c r="H42" i="72"/>
  <c r="AC42" i="72" s="1"/>
  <c r="J16" i="72"/>
  <c r="H18" i="72"/>
  <c r="J25" i="72"/>
  <c r="J33" i="72"/>
  <c r="J48" i="72"/>
  <c r="N40" i="72"/>
  <c r="N52" i="72"/>
  <c r="L9" i="72"/>
  <c r="J18" i="72"/>
  <c r="L27" i="72"/>
  <c r="J31" i="72"/>
  <c r="L33" i="72"/>
  <c r="J40" i="72"/>
  <c r="L42" i="72"/>
  <c r="L48" i="72"/>
  <c r="J52" i="72"/>
  <c r="H12" i="72"/>
  <c r="L31" i="72"/>
  <c r="H36" i="72"/>
  <c r="AC36" i="72" s="1"/>
  <c r="H51" i="72"/>
  <c r="N37" i="72"/>
  <c r="N48" i="72"/>
  <c r="N9" i="72"/>
  <c r="N44" i="72"/>
  <c r="L8" i="72"/>
  <c r="L11" i="72"/>
  <c r="L14" i="72"/>
  <c r="L29" i="72"/>
  <c r="L41" i="72"/>
  <c r="L50" i="72"/>
  <c r="L20" i="72"/>
  <c r="L23" i="72"/>
  <c r="L26" i="72"/>
  <c r="L32" i="72"/>
  <c r="L35" i="72"/>
  <c r="L44" i="72"/>
  <c r="L47" i="72"/>
  <c r="L53" i="72"/>
  <c r="AB7" i="72"/>
  <c r="H10" i="72"/>
  <c r="H16" i="72"/>
  <c r="H19" i="72"/>
  <c r="AC19" i="72" s="1"/>
  <c r="H25" i="72"/>
  <c r="H28" i="72"/>
  <c r="AC28" i="72" s="1"/>
  <c r="H31" i="72"/>
  <c r="H34" i="72"/>
  <c r="H37" i="72"/>
  <c r="H40" i="72"/>
  <c r="H43" i="72"/>
  <c r="H46" i="72"/>
  <c r="AC46" i="72" s="1"/>
  <c r="H49" i="72"/>
  <c r="H52" i="72"/>
  <c r="H8" i="72"/>
  <c r="H20" i="72"/>
  <c r="H23" i="72"/>
  <c r="H26" i="72"/>
  <c r="H32" i="72"/>
  <c r="H35" i="72"/>
  <c r="H41" i="72"/>
  <c r="H44" i="72"/>
  <c r="H47" i="72"/>
  <c r="AC47" i="72" s="1"/>
  <c r="H50" i="72"/>
  <c r="H53" i="72"/>
  <c r="AC53" i="72" s="1"/>
  <c r="H11" i="72"/>
  <c r="AC11" i="72" s="1"/>
  <c r="H14" i="72"/>
  <c r="AC14" i="72" s="1"/>
  <c r="H29" i="72"/>
  <c r="AA6" i="80" l="1"/>
  <c r="AA6" i="79"/>
  <c r="AA6" i="78"/>
  <c r="AA6" i="77"/>
  <c r="AA6" i="76"/>
  <c r="AA6" i="75"/>
  <c r="O70" i="73"/>
  <c r="K8" i="73"/>
  <c r="G20" i="73"/>
  <c r="G70" i="73"/>
  <c r="K20" i="73"/>
  <c r="M20" i="73"/>
  <c r="J70" i="73"/>
  <c r="N20" i="73"/>
  <c r="F116" i="73"/>
  <c r="AB7" i="73"/>
  <c r="F120" i="73"/>
  <c r="AB69" i="73"/>
  <c r="H8" i="73"/>
  <c r="H70" i="73"/>
  <c r="M8" i="73"/>
  <c r="I8" i="73"/>
  <c r="L8" i="73"/>
  <c r="I70" i="73"/>
  <c r="F112" i="73"/>
  <c r="F118" i="73" s="1"/>
  <c r="F119" i="73"/>
  <c r="AB19" i="73"/>
  <c r="M70" i="73"/>
  <c r="AC23" i="72"/>
  <c r="AC43" i="72"/>
  <c r="AC25" i="72"/>
  <c r="AC29" i="72"/>
  <c r="AC41" i="72"/>
  <c r="AC12" i="72"/>
  <c r="AC48" i="72"/>
  <c r="AC30" i="72"/>
  <c r="F69" i="72"/>
  <c r="AC8" i="72"/>
  <c r="AC16" i="72"/>
  <c r="AC52" i="72"/>
  <c r="AC34" i="72"/>
  <c r="AC10" i="72"/>
  <c r="AC49" i="72"/>
  <c r="AC38" i="72"/>
  <c r="AC51" i="72"/>
  <c r="AC20" i="72"/>
  <c r="AC37" i="72"/>
  <c r="J13" i="72"/>
  <c r="AB13" i="72"/>
  <c r="AC26" i="72"/>
  <c r="AC9" i="72"/>
  <c r="AC32" i="72"/>
  <c r="AC31" i="72"/>
  <c r="N7" i="72"/>
  <c r="AC50" i="72"/>
  <c r="AC44" i="72"/>
  <c r="AC40" i="72"/>
  <c r="L13" i="72"/>
  <c r="AC18" i="72"/>
  <c r="AC35" i="72"/>
  <c r="AC27" i="72"/>
  <c r="AC33" i="72"/>
  <c r="N13" i="72"/>
  <c r="H13" i="72"/>
  <c r="H7" i="72"/>
  <c r="L7" i="72"/>
  <c r="J7" i="72"/>
  <c r="F20" i="73" l="1"/>
  <c r="F70" i="73"/>
  <c r="F8" i="73"/>
  <c r="AA6" i="73"/>
  <c r="AC13" i="72"/>
  <c r="AC7" i="72"/>
  <c r="AA6" i="72" s="1"/>
  <c r="I7" i="7"/>
  <c r="I66" i="7" s="1"/>
  <c r="G7" i="7"/>
  <c r="K7" i="7" l="1"/>
  <c r="K66" i="7" s="1"/>
  <c r="G66" i="7"/>
  <c r="F99" i="71"/>
  <c r="G100" i="71" s="1"/>
  <c r="M98" i="71"/>
  <c r="L98" i="71"/>
  <c r="K98" i="71"/>
  <c r="F97" i="71"/>
  <c r="G98" i="71" s="1"/>
  <c r="F95" i="71"/>
  <c r="G96" i="71" s="1"/>
  <c r="F93" i="71"/>
  <c r="M94" i="71" s="1"/>
  <c r="F91" i="71"/>
  <c r="G92" i="71" s="1"/>
  <c r="L90" i="71"/>
  <c r="F89" i="71"/>
  <c r="G90" i="71" s="1"/>
  <c r="F87" i="71"/>
  <c r="G88" i="71" s="1"/>
  <c r="M86" i="71"/>
  <c r="L86" i="71"/>
  <c r="I86" i="71"/>
  <c r="F85" i="71"/>
  <c r="AC85" i="71" s="1"/>
  <c r="L84" i="71"/>
  <c r="F83" i="71"/>
  <c r="K84" i="71" s="1"/>
  <c r="F81" i="71"/>
  <c r="K82" i="71" s="1"/>
  <c r="L80" i="71"/>
  <c r="F79" i="71"/>
  <c r="G80" i="71" s="1"/>
  <c r="L78" i="71"/>
  <c r="F77" i="71"/>
  <c r="G78" i="71" s="1"/>
  <c r="I76" i="71"/>
  <c r="F75" i="71"/>
  <c r="K76" i="71" s="1"/>
  <c r="L74" i="71"/>
  <c r="F73" i="71"/>
  <c r="K74" i="71" s="1"/>
  <c r="L72" i="71"/>
  <c r="K72" i="71"/>
  <c r="I72" i="71"/>
  <c r="H72" i="71"/>
  <c r="F71" i="71"/>
  <c r="J72" i="71" s="1"/>
  <c r="Q69" i="71"/>
  <c r="M69" i="71"/>
  <c r="M120" i="71" s="1"/>
  <c r="L69" i="71"/>
  <c r="L120" i="71" s="1"/>
  <c r="K69" i="71"/>
  <c r="K120" i="71" s="1"/>
  <c r="J69" i="71"/>
  <c r="J120" i="71" s="1"/>
  <c r="I69" i="71"/>
  <c r="I120" i="71" s="1"/>
  <c r="H69" i="71"/>
  <c r="L68" i="71"/>
  <c r="K68" i="71"/>
  <c r="F67" i="71"/>
  <c r="G68" i="71" s="1"/>
  <c r="L66" i="71"/>
  <c r="I66" i="71"/>
  <c r="F65" i="71"/>
  <c r="G66" i="71" s="1"/>
  <c r="M64" i="71"/>
  <c r="F63" i="71"/>
  <c r="H64" i="71" s="1"/>
  <c r="M62" i="71"/>
  <c r="L62" i="71"/>
  <c r="F61" i="71"/>
  <c r="J62" i="71" s="1"/>
  <c r="L60" i="71"/>
  <c r="F59" i="71"/>
  <c r="K60" i="71" s="1"/>
  <c r="M58" i="71"/>
  <c r="L58" i="71"/>
  <c r="I58" i="71"/>
  <c r="F57" i="71"/>
  <c r="K58" i="71" s="1"/>
  <c r="F55" i="71"/>
  <c r="G56" i="71" s="1"/>
  <c r="M54" i="71"/>
  <c r="L54" i="71"/>
  <c r="I54" i="71"/>
  <c r="F53" i="71"/>
  <c r="AC53" i="71" s="1"/>
  <c r="L52" i="71"/>
  <c r="I52" i="71"/>
  <c r="F51" i="71"/>
  <c r="M50" i="71"/>
  <c r="L50" i="71"/>
  <c r="I50" i="71"/>
  <c r="F49" i="71"/>
  <c r="H50" i="71" s="1"/>
  <c r="M48" i="71"/>
  <c r="L48" i="71"/>
  <c r="I48" i="71"/>
  <c r="F47" i="71"/>
  <c r="H48" i="71" s="1"/>
  <c r="L46" i="71"/>
  <c r="I46" i="71"/>
  <c r="F45" i="71"/>
  <c r="M44" i="71"/>
  <c r="L44" i="71"/>
  <c r="K44" i="71"/>
  <c r="I44" i="71"/>
  <c r="F43" i="71"/>
  <c r="H44" i="71" s="1"/>
  <c r="M42" i="71"/>
  <c r="L42" i="71"/>
  <c r="K42" i="71"/>
  <c r="J42" i="71"/>
  <c r="I42" i="71"/>
  <c r="H42" i="71"/>
  <c r="G42" i="71"/>
  <c r="F41" i="71"/>
  <c r="AC41" i="71" s="1"/>
  <c r="L40" i="71"/>
  <c r="F39" i="71"/>
  <c r="K40" i="71" s="1"/>
  <c r="M38" i="71"/>
  <c r="L38" i="71"/>
  <c r="I38" i="71"/>
  <c r="F37" i="71"/>
  <c r="AC37" i="71" s="1"/>
  <c r="M36" i="71"/>
  <c r="F35" i="71"/>
  <c r="J36" i="71" s="1"/>
  <c r="M34" i="71"/>
  <c r="L34" i="71"/>
  <c r="I34" i="71"/>
  <c r="F33" i="71"/>
  <c r="K34" i="71" s="1"/>
  <c r="M32" i="71"/>
  <c r="L32" i="71"/>
  <c r="K32" i="71"/>
  <c r="I32" i="71"/>
  <c r="H32" i="71"/>
  <c r="F31" i="71"/>
  <c r="M30" i="71"/>
  <c r="L30" i="71"/>
  <c r="K30" i="71"/>
  <c r="F29" i="71"/>
  <c r="AC29" i="71" s="1"/>
  <c r="M28" i="71"/>
  <c r="L28" i="71"/>
  <c r="F27" i="71"/>
  <c r="AC27" i="71" s="1"/>
  <c r="K26" i="71"/>
  <c r="F25" i="71"/>
  <c r="I26" i="71" s="1"/>
  <c r="L24" i="71"/>
  <c r="F23" i="71"/>
  <c r="K24" i="71" s="1"/>
  <c r="F21" i="71"/>
  <c r="L22" i="71" s="1"/>
  <c r="Q19" i="71"/>
  <c r="M19" i="71"/>
  <c r="L19" i="71"/>
  <c r="K19" i="71"/>
  <c r="J19" i="71"/>
  <c r="I19" i="71"/>
  <c r="H19" i="71"/>
  <c r="F17" i="71"/>
  <c r="F15" i="71"/>
  <c r="L16" i="71" s="1"/>
  <c r="F13" i="71"/>
  <c r="AC13" i="71" s="1"/>
  <c r="L12" i="71"/>
  <c r="K12" i="71"/>
  <c r="F9" i="71"/>
  <c r="M7" i="71"/>
  <c r="M116" i="71" s="1"/>
  <c r="L7" i="71"/>
  <c r="L116" i="71" s="1"/>
  <c r="K7" i="71"/>
  <c r="K116" i="71" s="1"/>
  <c r="J7" i="71"/>
  <c r="J116" i="71" s="1"/>
  <c r="I7" i="71"/>
  <c r="I116" i="71" s="1"/>
  <c r="H7" i="71"/>
  <c r="H116" i="71" s="1"/>
  <c r="G7" i="71"/>
  <c r="G116" i="71" s="1"/>
  <c r="H28" i="71" l="1"/>
  <c r="I24" i="71"/>
  <c r="J28" i="71"/>
  <c r="I36" i="71"/>
  <c r="M66" i="71"/>
  <c r="M88" i="71"/>
  <c r="G72" i="71"/>
  <c r="F72" i="71" s="1"/>
  <c r="K90" i="71"/>
  <c r="I100" i="71"/>
  <c r="M40" i="71"/>
  <c r="I98" i="71"/>
  <c r="K100" i="71"/>
  <c r="L26" i="71"/>
  <c r="K92" i="71"/>
  <c r="I60" i="71"/>
  <c r="J100" i="71"/>
  <c r="K78" i="71"/>
  <c r="M112" i="71"/>
  <c r="M118" i="71" s="1"/>
  <c r="M119" i="71"/>
  <c r="I112" i="71"/>
  <c r="I118" i="71" s="1"/>
  <c r="I119" i="71"/>
  <c r="J112" i="71"/>
  <c r="J118" i="71" s="1"/>
  <c r="J119" i="71"/>
  <c r="H36" i="71"/>
  <c r="H38" i="71"/>
  <c r="K48" i="71"/>
  <c r="L56" i="71"/>
  <c r="K66" i="71"/>
  <c r="G28" i="71"/>
  <c r="I40" i="71"/>
  <c r="H54" i="71"/>
  <c r="AC9" i="71"/>
  <c r="F111" i="71"/>
  <c r="F117" i="71" s="1"/>
  <c r="H26" i="71"/>
  <c r="AC59" i="71"/>
  <c r="H62" i="71"/>
  <c r="L64" i="71"/>
  <c r="L76" i="71"/>
  <c r="H86" i="71"/>
  <c r="I88" i="71"/>
  <c r="K96" i="71"/>
  <c r="AC21" i="71"/>
  <c r="F113" i="71"/>
  <c r="L14" i="71"/>
  <c r="I64" i="71"/>
  <c r="K112" i="71"/>
  <c r="K118" i="71" s="1"/>
  <c r="K119" i="71"/>
  <c r="F69" i="71"/>
  <c r="H70" i="71" s="1"/>
  <c r="H120" i="71"/>
  <c r="L10" i="71"/>
  <c r="L112" i="71"/>
  <c r="L118" i="71" s="1"/>
  <c r="L119" i="71"/>
  <c r="H24" i="71"/>
  <c r="F24" i="71" s="1"/>
  <c r="I28" i="71"/>
  <c r="F28" i="71" s="1"/>
  <c r="I30" i="71"/>
  <c r="K36" i="71"/>
  <c r="K38" i="71"/>
  <c r="K54" i="71"/>
  <c r="H58" i="71"/>
  <c r="H60" i="71"/>
  <c r="K62" i="71"/>
  <c r="F114" i="71"/>
  <c r="H82" i="71"/>
  <c r="L88" i="71"/>
  <c r="I92" i="71"/>
  <c r="L96" i="71"/>
  <c r="L100" i="71"/>
  <c r="L36" i="71"/>
  <c r="K86" i="71"/>
  <c r="H112" i="71"/>
  <c r="H118" i="71" s="1"/>
  <c r="H119" i="71"/>
  <c r="K28" i="71"/>
  <c r="J60" i="71"/>
  <c r="AC65" i="71"/>
  <c r="H68" i="71"/>
  <c r="H84" i="71"/>
  <c r="L92" i="71"/>
  <c r="H98" i="71"/>
  <c r="F98" i="71" s="1"/>
  <c r="AC99" i="71"/>
  <c r="M68" i="71"/>
  <c r="G44" i="71"/>
  <c r="F44" i="71" s="1"/>
  <c r="AC43" i="71"/>
  <c r="G48" i="71"/>
  <c r="AC47" i="71"/>
  <c r="J76" i="71"/>
  <c r="K18" i="71"/>
  <c r="AC17" i="71"/>
  <c r="G38" i="71"/>
  <c r="F38" i="71" s="1"/>
  <c r="G46" i="71"/>
  <c r="AC45" i="71"/>
  <c r="K50" i="71"/>
  <c r="AC49" i="71"/>
  <c r="K52" i="71"/>
  <c r="AC51" i="71"/>
  <c r="H94" i="71"/>
  <c r="J10" i="71"/>
  <c r="G32" i="71"/>
  <c r="F32" i="71" s="1"/>
  <c r="AC31" i="71"/>
  <c r="H40" i="71"/>
  <c r="AC39" i="71"/>
  <c r="I68" i="71"/>
  <c r="M76" i="71"/>
  <c r="J94" i="71"/>
  <c r="H18" i="71"/>
  <c r="G24" i="71"/>
  <c r="AC23" i="71"/>
  <c r="M24" i="71"/>
  <c r="G34" i="71"/>
  <c r="AC33" i="71"/>
  <c r="G36" i="71"/>
  <c r="AC35" i="71"/>
  <c r="H80" i="71"/>
  <c r="I82" i="71"/>
  <c r="L94" i="71"/>
  <c r="G16" i="71"/>
  <c r="AC15" i="71"/>
  <c r="G26" i="71"/>
  <c r="AC25" i="71"/>
  <c r="M26" i="71"/>
  <c r="J38" i="71"/>
  <c r="G40" i="71"/>
  <c r="F40" i="71" s="1"/>
  <c r="J46" i="71"/>
  <c r="M60" i="71"/>
  <c r="AC75" i="71"/>
  <c r="K80" i="71"/>
  <c r="M100" i="71"/>
  <c r="F7" i="71"/>
  <c r="K8" i="71" s="1"/>
  <c r="M74" i="71"/>
  <c r="M12" i="71"/>
  <c r="H16" i="71"/>
  <c r="I18" i="71"/>
  <c r="K46" i="71"/>
  <c r="M52" i="71"/>
  <c r="J54" i="71"/>
  <c r="H56" i="71"/>
  <c r="L82" i="71"/>
  <c r="I84" i="71"/>
  <c r="M90" i="71"/>
  <c r="J92" i="71"/>
  <c r="H100" i="71"/>
  <c r="F100" i="71" s="1"/>
  <c r="L18" i="71"/>
  <c r="G62" i="71"/>
  <c r="J68" i="71"/>
  <c r="AC73" i="71"/>
  <c r="M82" i="71"/>
  <c r="J84" i="71"/>
  <c r="AC89" i="71"/>
  <c r="M18" i="71"/>
  <c r="H90" i="71"/>
  <c r="H52" i="71"/>
  <c r="H74" i="71"/>
  <c r="I12" i="71"/>
  <c r="J44" i="71"/>
  <c r="G54" i="71"/>
  <c r="F54" i="71" s="1"/>
  <c r="H66" i="71"/>
  <c r="F66" i="71" s="1"/>
  <c r="I74" i="71"/>
  <c r="H76" i="71"/>
  <c r="AC81" i="71"/>
  <c r="M84" i="71"/>
  <c r="I90" i="71"/>
  <c r="AC91" i="71"/>
  <c r="M92" i="71"/>
  <c r="AC97" i="71"/>
  <c r="H12" i="71"/>
  <c r="F68" i="71"/>
  <c r="J12" i="71"/>
  <c r="H34" i="71"/>
  <c r="J52" i="71"/>
  <c r="AC57" i="71"/>
  <c r="AC67" i="71"/>
  <c r="AC83" i="71"/>
  <c r="H92" i="71"/>
  <c r="H10" i="71"/>
  <c r="M22" i="71"/>
  <c r="I22" i="71"/>
  <c r="H22" i="71"/>
  <c r="K10" i="71"/>
  <c r="M14" i="71"/>
  <c r="I14" i="71"/>
  <c r="H14" i="71"/>
  <c r="J14" i="71"/>
  <c r="H30" i="71"/>
  <c r="F42" i="71"/>
  <c r="G64" i="71"/>
  <c r="F64" i="71" s="1"/>
  <c r="J80" i="71"/>
  <c r="M80" i="71"/>
  <c r="I80" i="71"/>
  <c r="F80" i="71" s="1"/>
  <c r="AC79" i="71"/>
  <c r="J86" i="71"/>
  <c r="J88" i="71"/>
  <c r="AC87" i="71"/>
  <c r="I8" i="71"/>
  <c r="G10" i="71"/>
  <c r="K14" i="71"/>
  <c r="G22" i="71"/>
  <c r="J24" i="71"/>
  <c r="J30" i="71"/>
  <c r="J32" i="71"/>
  <c r="J40" i="71"/>
  <c r="M46" i="71"/>
  <c r="H46" i="71"/>
  <c r="J48" i="71"/>
  <c r="I62" i="71"/>
  <c r="AC61" i="71"/>
  <c r="M72" i="71"/>
  <c r="AC71" i="71"/>
  <c r="M78" i="71"/>
  <c r="I78" i="71"/>
  <c r="AC77" i="71"/>
  <c r="H78" i="71"/>
  <c r="J78" i="71"/>
  <c r="G86" i="71"/>
  <c r="F86" i="71" s="1"/>
  <c r="K88" i="71"/>
  <c r="M10" i="71"/>
  <c r="J22" i="71"/>
  <c r="J64" i="71"/>
  <c r="AC63" i="71"/>
  <c r="I10" i="71"/>
  <c r="G14" i="71"/>
  <c r="J16" i="71"/>
  <c r="M16" i="71"/>
  <c r="I16" i="71"/>
  <c r="F16" i="71" s="1"/>
  <c r="K16" i="71"/>
  <c r="K22" i="71"/>
  <c r="G30" i="71"/>
  <c r="F48" i="71"/>
  <c r="J56" i="71"/>
  <c r="M56" i="71"/>
  <c r="I56" i="71"/>
  <c r="AC55" i="71"/>
  <c r="K56" i="71"/>
  <c r="K64" i="71"/>
  <c r="I70" i="71"/>
  <c r="H88" i="71"/>
  <c r="J96" i="71"/>
  <c r="M96" i="71"/>
  <c r="I96" i="71"/>
  <c r="AC95" i="71"/>
  <c r="H96" i="71"/>
  <c r="G94" i="71"/>
  <c r="K94" i="71"/>
  <c r="G12" i="71"/>
  <c r="J18" i="71"/>
  <c r="F19" i="71"/>
  <c r="L20" i="71" s="1"/>
  <c r="J26" i="71"/>
  <c r="J34" i="71"/>
  <c r="J50" i="71"/>
  <c r="G52" i="71"/>
  <c r="F52" i="71" s="1"/>
  <c r="J58" i="71"/>
  <c r="G60" i="71"/>
  <c r="J66" i="71"/>
  <c r="J74" i="71"/>
  <c r="G76" i="71"/>
  <c r="J82" i="71"/>
  <c r="G84" i="71"/>
  <c r="J90" i="71"/>
  <c r="J98" i="71"/>
  <c r="G18" i="71"/>
  <c r="G50" i="71"/>
  <c r="F50" i="71" s="1"/>
  <c r="G58" i="71"/>
  <c r="F58" i="71" s="1"/>
  <c r="G74" i="71"/>
  <c r="F74" i="71" s="1"/>
  <c r="G82" i="71"/>
  <c r="AC93" i="71"/>
  <c r="I94" i="71"/>
  <c r="J26" i="11"/>
  <c r="J21" i="11"/>
  <c r="J22" i="11"/>
  <c r="J19" i="11"/>
  <c r="K70" i="71" l="1"/>
  <c r="F34" i="71"/>
  <c r="F18" i="71"/>
  <c r="F92" i="71"/>
  <c r="J70" i="71"/>
  <c r="L70" i="71"/>
  <c r="F36" i="71"/>
  <c r="F60" i="71"/>
  <c r="M70" i="71"/>
  <c r="G70" i="71"/>
  <c r="F120" i="71"/>
  <c r="F26" i="71"/>
  <c r="AC69" i="71"/>
  <c r="L8" i="71"/>
  <c r="F84" i="71"/>
  <c r="F46" i="71"/>
  <c r="G8" i="71"/>
  <c r="F82" i="71"/>
  <c r="F12" i="71"/>
  <c r="J8" i="71"/>
  <c r="M8" i="71"/>
  <c r="F90" i="71"/>
  <c r="F88" i="71"/>
  <c r="F78" i="71"/>
  <c r="AC7" i="71"/>
  <c r="F116" i="71"/>
  <c r="F112" i="71"/>
  <c r="F118" i="71" s="1"/>
  <c r="F119" i="71"/>
  <c r="G20" i="71"/>
  <c r="AC19" i="71"/>
  <c r="H20" i="71"/>
  <c r="H8" i="71"/>
  <c r="F56" i="71"/>
  <c r="F96" i="71"/>
  <c r="F30" i="71"/>
  <c r="F62" i="71"/>
  <c r="F76" i="71"/>
  <c r="I20" i="71"/>
  <c r="F22" i="71"/>
  <c r="K20" i="71"/>
  <c r="F70" i="71"/>
  <c r="M20" i="71"/>
  <c r="F10" i="71"/>
  <c r="J20" i="71"/>
  <c r="F94" i="71"/>
  <c r="F14" i="71"/>
  <c r="G28" i="29"/>
  <c r="I22" i="27"/>
  <c r="I14" i="27"/>
  <c r="M9" i="25"/>
  <c r="J9" i="25"/>
  <c r="AB6" i="71" l="1"/>
  <c r="F8" i="71"/>
  <c r="F20" i="71"/>
  <c r="J99" i="19"/>
  <c r="K33" i="19"/>
  <c r="I29" i="19"/>
  <c r="I19" i="19"/>
  <c r="I11" i="19"/>
  <c r="I100" i="41" l="1"/>
  <c r="M29" i="40"/>
  <c r="K17" i="40"/>
  <c r="L94" i="39"/>
  <c r="L92" i="39"/>
  <c r="I92" i="39"/>
  <c r="L90" i="39"/>
  <c r="L88" i="39"/>
  <c r="L86" i="39"/>
  <c r="J86" i="39"/>
  <c r="I86" i="39"/>
  <c r="G86" i="39"/>
  <c r="L78" i="39"/>
  <c r="L72" i="39"/>
  <c r="J72" i="39"/>
  <c r="I72" i="39"/>
  <c r="G72" i="39"/>
  <c r="L64" i="39"/>
  <c r="L58" i="39"/>
  <c r="L54" i="39"/>
  <c r="L52" i="39"/>
  <c r="L48" i="39"/>
  <c r="J48" i="39"/>
  <c r="I48" i="39"/>
  <c r="G48" i="39"/>
  <c r="L44" i="39"/>
  <c r="I44" i="39"/>
  <c r="L42" i="39"/>
  <c r="J42" i="39"/>
  <c r="I42" i="39"/>
  <c r="G42" i="39"/>
  <c r="L40" i="39"/>
  <c r="L38" i="39"/>
  <c r="J38" i="39"/>
  <c r="I38" i="39"/>
  <c r="G38" i="39"/>
  <c r="L36" i="39"/>
  <c r="L34" i="39"/>
  <c r="L32" i="39"/>
  <c r="J32" i="39"/>
  <c r="I32" i="39"/>
  <c r="G32" i="39"/>
  <c r="L30" i="39"/>
  <c r="L28" i="39"/>
  <c r="J28" i="39"/>
  <c r="I28" i="39"/>
  <c r="H28" i="39" s="1"/>
  <c r="G28" i="39"/>
  <c r="L24" i="39"/>
  <c r="I24" i="39"/>
  <c r="H32" i="39" l="1"/>
  <c r="H48" i="39"/>
  <c r="H38" i="39"/>
  <c r="H86" i="39"/>
  <c r="H72" i="39"/>
  <c r="H42" i="39"/>
  <c r="I15" i="40"/>
  <c r="M70" i="59"/>
  <c r="F100" i="42" l="1"/>
  <c r="F98" i="42"/>
  <c r="F96" i="42"/>
  <c r="F94" i="42"/>
  <c r="F92" i="42"/>
  <c r="F90" i="42"/>
  <c r="F88" i="42"/>
  <c r="F86" i="42"/>
  <c r="F84" i="42"/>
  <c r="F82" i="42"/>
  <c r="F80" i="42"/>
  <c r="F78" i="42"/>
  <c r="F76" i="42"/>
  <c r="F74" i="42"/>
  <c r="F72" i="42"/>
  <c r="F70" i="42"/>
  <c r="F68" i="42"/>
  <c r="F66" i="42"/>
  <c r="F64" i="42"/>
  <c r="F62" i="42"/>
  <c r="F60" i="42"/>
  <c r="F58" i="42"/>
  <c r="F56" i="42"/>
  <c r="F54" i="42"/>
  <c r="F52" i="42"/>
  <c r="F50" i="42"/>
  <c r="F48" i="42"/>
  <c r="F46" i="42"/>
  <c r="F44" i="42"/>
  <c r="F42" i="42"/>
  <c r="F40" i="42"/>
  <c r="F38" i="42"/>
  <c r="F36" i="42"/>
  <c r="F34" i="42"/>
  <c r="F32" i="42"/>
  <c r="F30" i="42"/>
  <c r="F28" i="42"/>
  <c r="F26" i="42"/>
  <c r="F24" i="42"/>
  <c r="F22" i="42"/>
  <c r="F20" i="42"/>
  <c r="F18" i="42"/>
  <c r="F16" i="42"/>
  <c r="F14" i="42"/>
  <c r="F12" i="42"/>
  <c r="F10" i="42"/>
  <c r="H99" i="58"/>
  <c r="H97" i="58"/>
  <c r="H95" i="58"/>
  <c r="H93" i="58"/>
  <c r="H91" i="58"/>
  <c r="H89" i="58"/>
  <c r="H87" i="58"/>
  <c r="H85" i="58"/>
  <c r="H83" i="58"/>
  <c r="H81" i="58"/>
  <c r="H79" i="58"/>
  <c r="H77" i="58"/>
  <c r="H75" i="58"/>
  <c r="H73" i="58"/>
  <c r="H71" i="58"/>
  <c r="H67" i="58"/>
  <c r="H65" i="58"/>
  <c r="H63" i="58"/>
  <c r="H61" i="58"/>
  <c r="H59" i="58"/>
  <c r="H57" i="58"/>
  <c r="H55" i="58"/>
  <c r="H53" i="58"/>
  <c r="H51" i="58"/>
  <c r="H49" i="58"/>
  <c r="H47" i="58"/>
  <c r="H45" i="58"/>
  <c r="H43" i="58"/>
  <c r="H41" i="58"/>
  <c r="H39" i="58"/>
  <c r="H37" i="58"/>
  <c r="H35" i="58"/>
  <c r="H33" i="58"/>
  <c r="H31" i="58"/>
  <c r="H29" i="58"/>
  <c r="H27" i="58"/>
  <c r="H25" i="58"/>
  <c r="H23" i="58"/>
  <c r="H21" i="58"/>
  <c r="H17" i="58"/>
  <c r="H15" i="58"/>
  <c r="H13" i="58"/>
  <c r="H11" i="58"/>
  <c r="H9" i="58"/>
  <c r="G26" i="41"/>
  <c r="I22" i="41"/>
  <c r="I14" i="41"/>
  <c r="I35" i="40"/>
  <c r="Q35" i="40"/>
  <c r="K15" i="40"/>
  <c r="I11" i="40"/>
  <c r="I9" i="40"/>
  <c r="H7" i="19" l="1"/>
  <c r="H116" i="19" s="1"/>
  <c r="G7" i="19"/>
  <c r="G116" i="19" s="1"/>
  <c r="AB98" i="58" l="1"/>
  <c r="AB96" i="58"/>
  <c r="AB94" i="58"/>
  <c r="AB92" i="58"/>
  <c r="AB90" i="58"/>
  <c r="AB88" i="58"/>
  <c r="AB86" i="58"/>
  <c r="AB84" i="58"/>
  <c r="AB82" i="58"/>
  <c r="AB80" i="58"/>
  <c r="AB78" i="58"/>
  <c r="AB76" i="58"/>
  <c r="AB74" i="58"/>
  <c r="AB72" i="58"/>
  <c r="AB70" i="58"/>
  <c r="AB68" i="58"/>
  <c r="AB66" i="58"/>
  <c r="AB64" i="58"/>
  <c r="AB62" i="58"/>
  <c r="AB60" i="58"/>
  <c r="AB58" i="58"/>
  <c r="AB56" i="58"/>
  <c r="AB54" i="58"/>
  <c r="AB52" i="58"/>
  <c r="AB50" i="58"/>
  <c r="AB48" i="58"/>
  <c r="AB46" i="58"/>
  <c r="AB44" i="58"/>
  <c r="AB42" i="58"/>
  <c r="AB40" i="58"/>
  <c r="AB38" i="58"/>
  <c r="AB36" i="58"/>
  <c r="AB34" i="58"/>
  <c r="AB32" i="58"/>
  <c r="AB30" i="58"/>
  <c r="AB28" i="58"/>
  <c r="AB26" i="58"/>
  <c r="AB24" i="58"/>
  <c r="AB22" i="58"/>
  <c r="AB20" i="58"/>
  <c r="AB18" i="58"/>
  <c r="AB16" i="58"/>
  <c r="AB14" i="58"/>
  <c r="AB12" i="58"/>
  <c r="AB10" i="58"/>
  <c r="AB8" i="58"/>
  <c r="O19" i="34"/>
  <c r="Q69" i="34"/>
  <c r="Q120" i="34" s="1"/>
  <c r="P69" i="34"/>
  <c r="P120" i="34" s="1"/>
  <c r="O69" i="34"/>
  <c r="O120" i="34" s="1"/>
  <c r="M69" i="34"/>
  <c r="M120" i="34" s="1"/>
  <c r="L69" i="34"/>
  <c r="L120" i="34" s="1"/>
  <c r="K69" i="34"/>
  <c r="K120" i="34" s="1"/>
  <c r="I69" i="34"/>
  <c r="I120" i="34" s="1"/>
  <c r="H69" i="34"/>
  <c r="H120" i="34" s="1"/>
  <c r="G69" i="34"/>
  <c r="G120" i="34" s="1"/>
  <c r="Q19" i="34"/>
  <c r="P19" i="34"/>
  <c r="F99" i="32"/>
  <c r="AB99" i="32" s="1"/>
  <c r="F97" i="32"/>
  <c r="F95" i="32"/>
  <c r="AB95" i="32" s="1"/>
  <c r="F93" i="32"/>
  <c r="F91" i="32"/>
  <c r="F89" i="32"/>
  <c r="F87" i="32"/>
  <c r="AB87" i="32" s="1"/>
  <c r="F85" i="32"/>
  <c r="AB85" i="32" s="1"/>
  <c r="F83" i="32"/>
  <c r="F81" i="32"/>
  <c r="F79" i="32"/>
  <c r="AB79" i="32" s="1"/>
  <c r="F77" i="32"/>
  <c r="AB77" i="32" s="1"/>
  <c r="F75" i="32"/>
  <c r="F73" i="32"/>
  <c r="F71" i="32"/>
  <c r="F67" i="32"/>
  <c r="F65" i="32"/>
  <c r="F63" i="32"/>
  <c r="AB63" i="32" s="1"/>
  <c r="F61" i="32"/>
  <c r="AB61" i="32" s="1"/>
  <c r="F59" i="32"/>
  <c r="F57" i="32"/>
  <c r="F55" i="32"/>
  <c r="AB55" i="32" s="1"/>
  <c r="F53" i="32"/>
  <c r="AB53" i="32" s="1"/>
  <c r="F51" i="32"/>
  <c r="F49" i="32"/>
  <c r="F47" i="32"/>
  <c r="AB47" i="32" s="1"/>
  <c r="F45" i="32"/>
  <c r="AB45" i="32" s="1"/>
  <c r="F43" i="32"/>
  <c r="F41" i="32"/>
  <c r="F39" i="32"/>
  <c r="AB39" i="32" s="1"/>
  <c r="F37" i="32"/>
  <c r="AB37" i="32" s="1"/>
  <c r="F35" i="32"/>
  <c r="F33" i="32"/>
  <c r="F31" i="32"/>
  <c r="AB31" i="32" s="1"/>
  <c r="F29" i="32"/>
  <c r="AB29" i="32" s="1"/>
  <c r="F27" i="32"/>
  <c r="F25" i="32"/>
  <c r="F23" i="32"/>
  <c r="AB23" i="32" s="1"/>
  <c r="F21" i="32"/>
  <c r="F17" i="32"/>
  <c r="F15" i="32"/>
  <c r="AB15" i="32" s="1"/>
  <c r="F13" i="32"/>
  <c r="AB13" i="32" s="1"/>
  <c r="F11" i="32"/>
  <c r="F9" i="32"/>
  <c r="F99" i="33"/>
  <c r="AB99" i="33" s="1"/>
  <c r="F97" i="33"/>
  <c r="AB97" i="33" s="1"/>
  <c r="F95" i="33"/>
  <c r="F93" i="33"/>
  <c r="F91" i="33"/>
  <c r="AB91" i="33" s="1"/>
  <c r="F89" i="33"/>
  <c r="AB89" i="33" s="1"/>
  <c r="F87" i="33"/>
  <c r="F85" i="33"/>
  <c r="AB85" i="33" s="1"/>
  <c r="F83" i="33"/>
  <c r="AB83" i="33" s="1"/>
  <c r="F81" i="33"/>
  <c r="AB81" i="33" s="1"/>
  <c r="F79" i="33"/>
  <c r="F77" i="33"/>
  <c r="F75" i="33"/>
  <c r="AB75" i="33" s="1"/>
  <c r="F73" i="33"/>
  <c r="AB73" i="33" s="1"/>
  <c r="F71" i="33"/>
  <c r="F67" i="33"/>
  <c r="AB67" i="33" s="1"/>
  <c r="F65" i="33"/>
  <c r="AB65" i="33" s="1"/>
  <c r="F63" i="33"/>
  <c r="AB63" i="33" s="1"/>
  <c r="F61" i="33"/>
  <c r="F59" i="33"/>
  <c r="AB59" i="33" s="1"/>
  <c r="F57" i="33"/>
  <c r="AB57" i="33" s="1"/>
  <c r="F55" i="33"/>
  <c r="F53" i="33"/>
  <c r="F51" i="33"/>
  <c r="AB51" i="33" s="1"/>
  <c r="F49" i="33"/>
  <c r="AB49" i="33" s="1"/>
  <c r="F47" i="33"/>
  <c r="AB47" i="33" s="1"/>
  <c r="F45" i="33"/>
  <c r="F43" i="33"/>
  <c r="AB43" i="33" s="1"/>
  <c r="F41" i="33"/>
  <c r="AB41" i="33" s="1"/>
  <c r="F39" i="33"/>
  <c r="AB39" i="33" s="1"/>
  <c r="F37" i="33"/>
  <c r="F35" i="33"/>
  <c r="AB35" i="33" s="1"/>
  <c r="F33" i="33"/>
  <c r="AB33" i="33" s="1"/>
  <c r="F31" i="33"/>
  <c r="F29" i="33"/>
  <c r="F27" i="33"/>
  <c r="AB27" i="33" s="1"/>
  <c r="F25" i="33"/>
  <c r="AB25" i="33" s="1"/>
  <c r="F23" i="33"/>
  <c r="AB23" i="33" s="1"/>
  <c r="F21" i="33"/>
  <c r="F17" i="33"/>
  <c r="AB17" i="33" s="1"/>
  <c r="F15" i="33"/>
  <c r="AB15" i="33" s="1"/>
  <c r="F13" i="33"/>
  <c r="AB13" i="33" s="1"/>
  <c r="F11" i="33"/>
  <c r="AB11" i="33" s="1"/>
  <c r="F9" i="33"/>
  <c r="F99" i="31"/>
  <c r="F97" i="31"/>
  <c r="AB97" i="31" s="1"/>
  <c r="F95" i="31"/>
  <c r="F93" i="31"/>
  <c r="AB93" i="31" s="1"/>
  <c r="F91" i="31"/>
  <c r="F89" i="31"/>
  <c r="AB89" i="31" s="1"/>
  <c r="F87" i="31"/>
  <c r="AB87" i="31" s="1"/>
  <c r="F85" i="31"/>
  <c r="AB85" i="31" s="1"/>
  <c r="F83" i="31"/>
  <c r="F81" i="31"/>
  <c r="AB81" i="31" s="1"/>
  <c r="F79" i="31"/>
  <c r="F77" i="31"/>
  <c r="AB77" i="31" s="1"/>
  <c r="F75" i="31"/>
  <c r="F73" i="31"/>
  <c r="AB73" i="31" s="1"/>
  <c r="F71" i="31"/>
  <c r="F67" i="31"/>
  <c r="F65" i="31"/>
  <c r="AB65" i="31" s="1"/>
  <c r="F63" i="31"/>
  <c r="F61" i="31"/>
  <c r="AB61" i="31" s="1"/>
  <c r="F59" i="31"/>
  <c r="F57" i="31"/>
  <c r="AB57" i="31" s="1"/>
  <c r="F55" i="31"/>
  <c r="AB55" i="31" s="1"/>
  <c r="F53" i="31"/>
  <c r="AB53" i="31" s="1"/>
  <c r="F51" i="31"/>
  <c r="F49" i="31"/>
  <c r="AB49" i="31" s="1"/>
  <c r="F47" i="31"/>
  <c r="F45" i="31"/>
  <c r="AB45" i="31" s="1"/>
  <c r="F43" i="31"/>
  <c r="F41" i="31"/>
  <c r="AB41" i="31" s="1"/>
  <c r="F39" i="31"/>
  <c r="AB39" i="31" s="1"/>
  <c r="F37" i="31"/>
  <c r="AB37" i="31" s="1"/>
  <c r="F35" i="31"/>
  <c r="F33" i="31"/>
  <c r="AB33" i="31" s="1"/>
  <c r="F31" i="31"/>
  <c r="F29" i="31"/>
  <c r="AB29" i="31" s="1"/>
  <c r="F27" i="31"/>
  <c r="F25" i="31"/>
  <c r="AB25" i="31" s="1"/>
  <c r="F23" i="31"/>
  <c r="AB23" i="31" s="1"/>
  <c r="F21" i="31"/>
  <c r="F17" i="31"/>
  <c r="AB17" i="31" s="1"/>
  <c r="F15" i="31"/>
  <c r="F13" i="31"/>
  <c r="AB13" i="31" s="1"/>
  <c r="F11" i="31"/>
  <c r="F9" i="31"/>
  <c r="O69" i="30"/>
  <c r="O120" i="30" s="1"/>
  <c r="N69" i="30"/>
  <c r="N120" i="30" s="1"/>
  <c r="M69" i="30"/>
  <c r="M120" i="30" s="1"/>
  <c r="L69" i="30"/>
  <c r="L120" i="30" s="1"/>
  <c r="K69" i="30"/>
  <c r="K120" i="30" s="1"/>
  <c r="O19" i="30"/>
  <c r="N19" i="30"/>
  <c r="M19" i="30"/>
  <c r="L19" i="30"/>
  <c r="K19" i="30"/>
  <c r="I19" i="30"/>
  <c r="H19" i="30"/>
  <c r="G7" i="30"/>
  <c r="G116" i="30" s="1"/>
  <c r="J69" i="29"/>
  <c r="J120" i="29" s="1"/>
  <c r="I69" i="29"/>
  <c r="I120" i="29" s="1"/>
  <c r="G69" i="29"/>
  <c r="G120" i="29" s="1"/>
  <c r="AB99" i="31"/>
  <c r="AB95" i="31"/>
  <c r="AB91" i="31"/>
  <c r="AB83" i="31"/>
  <c r="AB79" i="31"/>
  <c r="AB75" i="31"/>
  <c r="AB67" i="31"/>
  <c r="AB63" i="31"/>
  <c r="AB59" i="31"/>
  <c r="AB51" i="31"/>
  <c r="AB47" i="31"/>
  <c r="AB43" i="31"/>
  <c r="AB35" i="31"/>
  <c r="AB31" i="31"/>
  <c r="AB27" i="31"/>
  <c r="AB15" i="31"/>
  <c r="AB11" i="31"/>
  <c r="AB97" i="32"/>
  <c r="AB93" i="32"/>
  <c r="AB91" i="32"/>
  <c r="AB89" i="32"/>
  <c r="AB83" i="32"/>
  <c r="AB81" i="32"/>
  <c r="AB75" i="32"/>
  <c r="AB73" i="32"/>
  <c r="AB67" i="32"/>
  <c r="AB65" i="32"/>
  <c r="AB59" i="32"/>
  <c r="AB57" i="32"/>
  <c r="AB51" i="32"/>
  <c r="AB49" i="32"/>
  <c r="AB43" i="32"/>
  <c r="AB41" i="32"/>
  <c r="AB35" i="32"/>
  <c r="AB33" i="32"/>
  <c r="AB27" i="32"/>
  <c r="AB25" i="32"/>
  <c r="AB17" i="32"/>
  <c r="AB11" i="32"/>
  <c r="AB9" i="32"/>
  <c r="AB95" i="33"/>
  <c r="AB93" i="33"/>
  <c r="AB87" i="33"/>
  <c r="AB79" i="33"/>
  <c r="AB77" i="33"/>
  <c r="AB71" i="33"/>
  <c r="AB61" i="33"/>
  <c r="AB55" i="33"/>
  <c r="AB53" i="33"/>
  <c r="AB45" i="33"/>
  <c r="AB37" i="33"/>
  <c r="AB31" i="33"/>
  <c r="AB29" i="33"/>
  <c r="AB21" i="33"/>
  <c r="AB99" i="42"/>
  <c r="AB97" i="42"/>
  <c r="AB95" i="42"/>
  <c r="AB93" i="42"/>
  <c r="AB91" i="42"/>
  <c r="AB89" i="42"/>
  <c r="AB87" i="42"/>
  <c r="AB85" i="42"/>
  <c r="AB83" i="42"/>
  <c r="AB81" i="42"/>
  <c r="AB79" i="42"/>
  <c r="AB77" i="42"/>
  <c r="AB75" i="42"/>
  <c r="AB73" i="42"/>
  <c r="AB71" i="42"/>
  <c r="AB69" i="42"/>
  <c r="AB67" i="42"/>
  <c r="AB65" i="42"/>
  <c r="AB63" i="42"/>
  <c r="AB61" i="42"/>
  <c r="AB59" i="42"/>
  <c r="AB57" i="42"/>
  <c r="AB55" i="42"/>
  <c r="AB53" i="42"/>
  <c r="AB51" i="42"/>
  <c r="AB49" i="42"/>
  <c r="AB47" i="42"/>
  <c r="AB45" i="42"/>
  <c r="AB43" i="42"/>
  <c r="AB41" i="42"/>
  <c r="AB39" i="42"/>
  <c r="AB37" i="42"/>
  <c r="AB35" i="42"/>
  <c r="AB33" i="42"/>
  <c r="AB31" i="42"/>
  <c r="AB29" i="42"/>
  <c r="AB27" i="42"/>
  <c r="AB25" i="42"/>
  <c r="AB23" i="42"/>
  <c r="AB21" i="42"/>
  <c r="AB19" i="42"/>
  <c r="AB17" i="42"/>
  <c r="AB15" i="42"/>
  <c r="AB13" i="42"/>
  <c r="AB11" i="42"/>
  <c r="AB9" i="42"/>
  <c r="AB7" i="42"/>
  <c r="AB99" i="59"/>
  <c r="AB97" i="59"/>
  <c r="AB95" i="59"/>
  <c r="AB93" i="59"/>
  <c r="AB91" i="59"/>
  <c r="AB89" i="59"/>
  <c r="AB87" i="59"/>
  <c r="AB85" i="59"/>
  <c r="AB83" i="59"/>
  <c r="AB81" i="59"/>
  <c r="AB79" i="59"/>
  <c r="AB77" i="59"/>
  <c r="AB75" i="59"/>
  <c r="AB73" i="59"/>
  <c r="AB71" i="59"/>
  <c r="AB69" i="59"/>
  <c r="AB67" i="59"/>
  <c r="AB65" i="59"/>
  <c r="AB63" i="59"/>
  <c r="AB61" i="59"/>
  <c r="AB59" i="59"/>
  <c r="AB57" i="59"/>
  <c r="AB55" i="59"/>
  <c r="AB53" i="59"/>
  <c r="AB51" i="59"/>
  <c r="AB49" i="59"/>
  <c r="AB47" i="59"/>
  <c r="AB45" i="59"/>
  <c r="AB43" i="59"/>
  <c r="AB41" i="59"/>
  <c r="AB39" i="59"/>
  <c r="AB37" i="59"/>
  <c r="AB35" i="59"/>
  <c r="AB33" i="59"/>
  <c r="AB31" i="59"/>
  <c r="AB29" i="59"/>
  <c r="AB27" i="59"/>
  <c r="AB25" i="59"/>
  <c r="AB23" i="59"/>
  <c r="AB21" i="59"/>
  <c r="AB19" i="59"/>
  <c r="AB17" i="59"/>
  <c r="AB15" i="59"/>
  <c r="AB13" i="59"/>
  <c r="AB11" i="59"/>
  <c r="AB9" i="59"/>
  <c r="AB7" i="59"/>
  <c r="AA6" i="59" s="1"/>
  <c r="AB99" i="48"/>
  <c r="AB97" i="48"/>
  <c r="AB95" i="48"/>
  <c r="AB93" i="48"/>
  <c r="AB91" i="48"/>
  <c r="AB89" i="48"/>
  <c r="AB87" i="48"/>
  <c r="AB85" i="48"/>
  <c r="AB83" i="48"/>
  <c r="AB81" i="48"/>
  <c r="AB79" i="48"/>
  <c r="AB77" i="48"/>
  <c r="AB75" i="48"/>
  <c r="AB73" i="48"/>
  <c r="AB71" i="48"/>
  <c r="AB69" i="48"/>
  <c r="AB67" i="48"/>
  <c r="AB65" i="48"/>
  <c r="AB63" i="48"/>
  <c r="AB61" i="48"/>
  <c r="AB59" i="48"/>
  <c r="AB57" i="48"/>
  <c r="AB55" i="48"/>
  <c r="AB53" i="48"/>
  <c r="AB51" i="48"/>
  <c r="AB49" i="48"/>
  <c r="AB47" i="48"/>
  <c r="AB45" i="48"/>
  <c r="AB43" i="48"/>
  <c r="AB41" i="48"/>
  <c r="AB39" i="48"/>
  <c r="AB37" i="48"/>
  <c r="AB35" i="48"/>
  <c r="AB33" i="48"/>
  <c r="AB31" i="48"/>
  <c r="AB29" i="48"/>
  <c r="AB27" i="48"/>
  <c r="AB25" i="48"/>
  <c r="AB23" i="48"/>
  <c r="AB21" i="48"/>
  <c r="AB19" i="48"/>
  <c r="AB17" i="48"/>
  <c r="AB15" i="48"/>
  <c r="AB13" i="48"/>
  <c r="AB11" i="48"/>
  <c r="AB9" i="48"/>
  <c r="AB7" i="48"/>
  <c r="AB99" i="49"/>
  <c r="AB97" i="49"/>
  <c r="AB95" i="49"/>
  <c r="AB93" i="49"/>
  <c r="AB91" i="49"/>
  <c r="AB89" i="49"/>
  <c r="AB87" i="49"/>
  <c r="AB85" i="49"/>
  <c r="AB83" i="49"/>
  <c r="AB81" i="49"/>
  <c r="AB79" i="49"/>
  <c r="AB77" i="49"/>
  <c r="AB75" i="49"/>
  <c r="AB73" i="49"/>
  <c r="AB71" i="49"/>
  <c r="AB69" i="49"/>
  <c r="AB67" i="49"/>
  <c r="AB65" i="49"/>
  <c r="AB63" i="49"/>
  <c r="AB61" i="49"/>
  <c r="AB59" i="49"/>
  <c r="AB57" i="49"/>
  <c r="AB55" i="49"/>
  <c r="AB53" i="49"/>
  <c r="AB51" i="49"/>
  <c r="AB49" i="49"/>
  <c r="AB47" i="49"/>
  <c r="AB45" i="49"/>
  <c r="AB43" i="49"/>
  <c r="AB41" i="49"/>
  <c r="AB39" i="49"/>
  <c r="AB37" i="49"/>
  <c r="AB35" i="49"/>
  <c r="AB33" i="49"/>
  <c r="AB31" i="49"/>
  <c r="AB29" i="49"/>
  <c r="AB27" i="49"/>
  <c r="AB25" i="49"/>
  <c r="AB23" i="49"/>
  <c r="AB21" i="49"/>
  <c r="AB19" i="49"/>
  <c r="AB17" i="49"/>
  <c r="AB15" i="49"/>
  <c r="AB13" i="49"/>
  <c r="AB11" i="49"/>
  <c r="AB9" i="49"/>
  <c r="AB7" i="49"/>
  <c r="AB99" i="50"/>
  <c r="AB97" i="50"/>
  <c r="AB95" i="50"/>
  <c r="AB93" i="50"/>
  <c r="AB91" i="50"/>
  <c r="AB89" i="50"/>
  <c r="AB87" i="50"/>
  <c r="AB85" i="50"/>
  <c r="AB83" i="50"/>
  <c r="AB81" i="50"/>
  <c r="AB79" i="50"/>
  <c r="AB77" i="50"/>
  <c r="AB75" i="50"/>
  <c r="AB73" i="50"/>
  <c r="AB71" i="50"/>
  <c r="AB69" i="50"/>
  <c r="AB67" i="50"/>
  <c r="AB65" i="50"/>
  <c r="AB63" i="50"/>
  <c r="AB61" i="50"/>
  <c r="AB59" i="50"/>
  <c r="AB57" i="50"/>
  <c r="AB55" i="50"/>
  <c r="AB53" i="50"/>
  <c r="AB51" i="50"/>
  <c r="AB49" i="50"/>
  <c r="AB47" i="50"/>
  <c r="AB45" i="50"/>
  <c r="AB43" i="50"/>
  <c r="AB41" i="50"/>
  <c r="AB39" i="50"/>
  <c r="AB37" i="50"/>
  <c r="AB35" i="50"/>
  <c r="AB33" i="50"/>
  <c r="AB31" i="50"/>
  <c r="AB29" i="50"/>
  <c r="AB27" i="50"/>
  <c r="AB25" i="50"/>
  <c r="AB23" i="50"/>
  <c r="AB21" i="50"/>
  <c r="AB19" i="50"/>
  <c r="AB17" i="50"/>
  <c r="AB15" i="50"/>
  <c r="AB13" i="50"/>
  <c r="AB11" i="50"/>
  <c r="AB9" i="50"/>
  <c r="AB7" i="50"/>
  <c r="AA99" i="57"/>
  <c r="AA97" i="57"/>
  <c r="AA95" i="57"/>
  <c r="AA93" i="57"/>
  <c r="AA91" i="57"/>
  <c r="AA89" i="57"/>
  <c r="AA87" i="57"/>
  <c r="AA85" i="57"/>
  <c r="AA83" i="57"/>
  <c r="AA81" i="57"/>
  <c r="AA79" i="57"/>
  <c r="AA77" i="57"/>
  <c r="AA75" i="57"/>
  <c r="AA73" i="57"/>
  <c r="AA71" i="57"/>
  <c r="AA69" i="57"/>
  <c r="AA67" i="57"/>
  <c r="AA65" i="57"/>
  <c r="AA63" i="57"/>
  <c r="AA61" i="57"/>
  <c r="AA59" i="57"/>
  <c r="AA57" i="57"/>
  <c r="AA55" i="57"/>
  <c r="AA53" i="57"/>
  <c r="AA51" i="57"/>
  <c r="AA49" i="57"/>
  <c r="AA47" i="57"/>
  <c r="AA45" i="57"/>
  <c r="AA43" i="57"/>
  <c r="AA41" i="57"/>
  <c r="AA39" i="57"/>
  <c r="AA37" i="57"/>
  <c r="AA35" i="57"/>
  <c r="AA33" i="57"/>
  <c r="AA31" i="57"/>
  <c r="AA29" i="57"/>
  <c r="AA27" i="57"/>
  <c r="AA25" i="57"/>
  <c r="AA23" i="57"/>
  <c r="AA21" i="57"/>
  <c r="AA19" i="57"/>
  <c r="AA17" i="57"/>
  <c r="AA15" i="57"/>
  <c r="AA13" i="57"/>
  <c r="AA11" i="57"/>
  <c r="AA9" i="57"/>
  <c r="AA7" i="57"/>
  <c r="AB99" i="19"/>
  <c r="AB97" i="19"/>
  <c r="AB95" i="19"/>
  <c r="AB93" i="19"/>
  <c r="AB91" i="19"/>
  <c r="AB89" i="19"/>
  <c r="AB87" i="19"/>
  <c r="AB85" i="19"/>
  <c r="AB83" i="19"/>
  <c r="AB81" i="19"/>
  <c r="AB79" i="19"/>
  <c r="AB77" i="19"/>
  <c r="AB75" i="19"/>
  <c r="AB73" i="19"/>
  <c r="AB71" i="19"/>
  <c r="AB69" i="19"/>
  <c r="AB67" i="19"/>
  <c r="AB65" i="19"/>
  <c r="AB63" i="19"/>
  <c r="AB61" i="19"/>
  <c r="AB59" i="19"/>
  <c r="AB57" i="19"/>
  <c r="AB55" i="19"/>
  <c r="AB53" i="19"/>
  <c r="AB51" i="19"/>
  <c r="AB49" i="19"/>
  <c r="AB47" i="19"/>
  <c r="AB45" i="19"/>
  <c r="AB43" i="19"/>
  <c r="AB41" i="19"/>
  <c r="AB39" i="19"/>
  <c r="AB37" i="19"/>
  <c r="AB35" i="19"/>
  <c r="AB33" i="19"/>
  <c r="AB31" i="19"/>
  <c r="AB29" i="19"/>
  <c r="AB25" i="19"/>
  <c r="AB23" i="19"/>
  <c r="AB21" i="19"/>
  <c r="AB19" i="19"/>
  <c r="AB17" i="19"/>
  <c r="AB15" i="19"/>
  <c r="AB13" i="19"/>
  <c r="AB11" i="19"/>
  <c r="AA6" i="42" l="1"/>
  <c r="O112" i="34"/>
  <c r="O118" i="34" s="1"/>
  <c r="O119" i="34"/>
  <c r="P112" i="34"/>
  <c r="P118" i="34" s="1"/>
  <c r="P119" i="34"/>
  <c r="Q112" i="34"/>
  <c r="Q118" i="34" s="1"/>
  <c r="Q119" i="34"/>
  <c r="F113" i="33"/>
  <c r="F114" i="33"/>
  <c r="AB9" i="33"/>
  <c r="F111" i="33"/>
  <c r="F117" i="33" s="1"/>
  <c r="AB21" i="32"/>
  <c r="F113" i="32"/>
  <c r="AB71" i="32"/>
  <c r="F114" i="32"/>
  <c r="F111" i="32"/>
  <c r="F117" i="32" s="1"/>
  <c r="AB21" i="31"/>
  <c r="F113" i="31"/>
  <c r="AB71" i="31"/>
  <c r="F114" i="31"/>
  <c r="AB9" i="31"/>
  <c r="F111" i="31"/>
  <c r="F117" i="31" s="1"/>
  <c r="O112" i="30"/>
  <c r="O118" i="30" s="1"/>
  <c r="O119" i="30"/>
  <c r="K119" i="30"/>
  <c r="K112" i="30"/>
  <c r="K118" i="30" s="1"/>
  <c r="I112" i="30"/>
  <c r="I118" i="30" s="1"/>
  <c r="I119" i="30"/>
  <c r="L119" i="30"/>
  <c r="L112" i="30"/>
  <c r="L118" i="30" s="1"/>
  <c r="N112" i="30"/>
  <c r="N118" i="30" s="1"/>
  <c r="N119" i="30"/>
  <c r="H112" i="30"/>
  <c r="H118" i="30" s="1"/>
  <c r="H119" i="30"/>
  <c r="M112" i="30"/>
  <c r="M118" i="30" s="1"/>
  <c r="M119" i="30"/>
  <c r="F69" i="30"/>
  <c r="F19" i="30"/>
  <c r="H69" i="58"/>
  <c r="N19" i="34"/>
  <c r="N69" i="34"/>
  <c r="AH69" i="34" l="1"/>
  <c r="N120" i="34"/>
  <c r="AH19" i="34"/>
  <c r="N112" i="34"/>
  <c r="N118" i="34" s="1"/>
  <c r="N119" i="34"/>
  <c r="G20" i="30"/>
  <c r="F112" i="30"/>
  <c r="F118" i="30" s="1"/>
  <c r="G13" i="25"/>
  <c r="O13" i="25" s="1"/>
  <c r="G8" i="25"/>
  <c r="G38" i="25"/>
  <c r="K38" i="23"/>
  <c r="K70" i="23" s="1"/>
  <c r="I38" i="23"/>
  <c r="I70" i="23" s="1"/>
  <c r="G38" i="23"/>
  <c r="G70" i="23" s="1"/>
  <c r="AB53" i="24"/>
  <c r="AB52" i="24"/>
  <c r="AB51" i="24"/>
  <c r="AB50" i="24"/>
  <c r="AB49" i="24"/>
  <c r="AB48" i="24"/>
  <c r="AB47" i="24"/>
  <c r="AB46" i="24"/>
  <c r="AB45" i="24"/>
  <c r="AB44" i="24"/>
  <c r="AB43" i="24"/>
  <c r="AB42" i="24"/>
  <c r="AB41" i="24"/>
  <c r="AB40" i="24"/>
  <c r="AB39" i="24"/>
  <c r="AB37" i="24"/>
  <c r="AB36" i="24"/>
  <c r="AB35" i="24"/>
  <c r="AB34" i="24"/>
  <c r="AB33" i="24"/>
  <c r="AB32" i="24"/>
  <c r="AB31" i="24"/>
  <c r="AB30" i="24"/>
  <c r="AB29" i="24"/>
  <c r="AB28" i="24"/>
  <c r="AB27" i="24"/>
  <c r="AB26" i="24"/>
  <c r="AB25" i="24"/>
  <c r="AB24" i="24"/>
  <c r="AB23" i="24"/>
  <c r="AB22" i="24"/>
  <c r="AB21" i="24"/>
  <c r="AB20" i="24"/>
  <c r="AB19" i="24"/>
  <c r="AB18" i="24"/>
  <c r="AB17" i="24"/>
  <c r="AB16" i="24"/>
  <c r="AB15" i="24"/>
  <c r="AB14" i="24"/>
  <c r="AB12" i="24"/>
  <c r="AB11" i="24"/>
  <c r="AB10" i="24"/>
  <c r="AB9" i="24"/>
  <c r="AB8" i="24"/>
  <c r="O53" i="55" l="1"/>
  <c r="O52" i="55"/>
  <c r="O51" i="55"/>
  <c r="O50" i="55"/>
  <c r="O49" i="55"/>
  <c r="O48" i="55"/>
  <c r="O47" i="55"/>
  <c r="O46" i="55"/>
  <c r="O45" i="55"/>
  <c r="O44" i="55"/>
  <c r="O43" i="55"/>
  <c r="O42" i="55"/>
  <c r="O41" i="55"/>
  <c r="O40" i="55"/>
  <c r="O39" i="55"/>
  <c r="O37" i="55"/>
  <c r="O36" i="55"/>
  <c r="O35" i="55"/>
  <c r="O34" i="55"/>
  <c r="O33" i="55"/>
  <c r="O32" i="55"/>
  <c r="O31" i="55"/>
  <c r="O30" i="55"/>
  <c r="O29" i="55"/>
  <c r="O28" i="55"/>
  <c r="O27" i="55"/>
  <c r="O26" i="55"/>
  <c r="O25" i="55"/>
  <c r="O24" i="55"/>
  <c r="O23" i="55"/>
  <c r="O22" i="55"/>
  <c r="O21" i="55"/>
  <c r="O20" i="55"/>
  <c r="O19" i="55"/>
  <c r="O18" i="55"/>
  <c r="O17" i="55"/>
  <c r="O16" i="55"/>
  <c r="O15" i="55"/>
  <c r="O14" i="55"/>
  <c r="O12" i="55"/>
  <c r="O11" i="55"/>
  <c r="O10" i="55"/>
  <c r="O9" i="55"/>
  <c r="L70" i="59" l="1"/>
  <c r="J7" i="39" l="1"/>
  <c r="J116" i="39" s="1"/>
  <c r="I7" i="39"/>
  <c r="I116" i="39" s="1"/>
  <c r="Q7" i="34"/>
  <c r="Q116" i="34" s="1"/>
  <c r="O7" i="34"/>
  <c r="O116" i="34" s="1"/>
  <c r="AH9" i="34"/>
  <c r="F99" i="34"/>
  <c r="AB99" i="34" s="1"/>
  <c r="O10" i="32"/>
  <c r="N10" i="32"/>
  <c r="M10" i="32"/>
  <c r="L10" i="33"/>
  <c r="O10" i="31"/>
  <c r="AB99" i="30"/>
  <c r="F97" i="30"/>
  <c r="AB97" i="30" s="1"/>
  <c r="F95" i="30"/>
  <c r="AB95" i="30" s="1"/>
  <c r="F93" i="30"/>
  <c r="AB93" i="30" s="1"/>
  <c r="F91" i="30"/>
  <c r="AB91" i="30" s="1"/>
  <c r="F89" i="30"/>
  <c r="AB89" i="30" s="1"/>
  <c r="F87" i="30"/>
  <c r="AB87" i="30" s="1"/>
  <c r="F85" i="30"/>
  <c r="AB85" i="30" s="1"/>
  <c r="F83" i="30"/>
  <c r="AB83" i="30" s="1"/>
  <c r="F81" i="30"/>
  <c r="AB81" i="30" s="1"/>
  <c r="F79" i="30"/>
  <c r="AB79" i="30" s="1"/>
  <c r="F77" i="30"/>
  <c r="AB77" i="30" s="1"/>
  <c r="F75" i="30"/>
  <c r="AB75" i="30" s="1"/>
  <c r="F73" i="30"/>
  <c r="AB73" i="30" s="1"/>
  <c r="F71" i="30"/>
  <c r="AB69" i="30"/>
  <c r="F67" i="30"/>
  <c r="AB67" i="30" s="1"/>
  <c r="F65" i="30"/>
  <c r="AB65" i="30" s="1"/>
  <c r="F63" i="30"/>
  <c r="AB63" i="30" s="1"/>
  <c r="F61" i="30"/>
  <c r="AB61" i="30" s="1"/>
  <c r="F59" i="30"/>
  <c r="AB59" i="30" s="1"/>
  <c r="F57" i="30"/>
  <c r="AB57" i="30" s="1"/>
  <c r="F55" i="30"/>
  <c r="AB55" i="30" s="1"/>
  <c r="F53" i="30"/>
  <c r="AB53" i="30" s="1"/>
  <c r="F51" i="30"/>
  <c r="AB51" i="30" s="1"/>
  <c r="F49" i="30"/>
  <c r="AB49" i="30" s="1"/>
  <c r="F47" i="30"/>
  <c r="AB47" i="30" s="1"/>
  <c r="F45" i="30"/>
  <c r="AB45" i="30" s="1"/>
  <c r="F43" i="30"/>
  <c r="AB43" i="30" s="1"/>
  <c r="F41" i="30"/>
  <c r="AB41" i="30" s="1"/>
  <c r="F39" i="30"/>
  <c r="AB39" i="30" s="1"/>
  <c r="F37" i="30"/>
  <c r="AB37" i="30" s="1"/>
  <c r="F35" i="30"/>
  <c r="AB35" i="30" s="1"/>
  <c r="F33" i="30"/>
  <c r="AB33" i="30" s="1"/>
  <c r="F31" i="30"/>
  <c r="AB31" i="30" s="1"/>
  <c r="F29" i="30"/>
  <c r="AB29" i="30" s="1"/>
  <c r="F27" i="30"/>
  <c r="AB27" i="30" s="1"/>
  <c r="F25" i="30"/>
  <c r="AB25" i="30" s="1"/>
  <c r="F23" i="30"/>
  <c r="AB23" i="30" s="1"/>
  <c r="F21" i="30"/>
  <c r="F17" i="30"/>
  <c r="AB17" i="30" s="1"/>
  <c r="F15" i="30"/>
  <c r="AB15" i="30" s="1"/>
  <c r="F13" i="30"/>
  <c r="AB13" i="30" s="1"/>
  <c r="F11" i="30"/>
  <c r="AB11" i="30" s="1"/>
  <c r="F9" i="30"/>
  <c r="O42" i="30"/>
  <c r="F9" i="34"/>
  <c r="AB21" i="30" l="1"/>
  <c r="F113" i="30"/>
  <c r="F119" i="30" s="1"/>
  <c r="F111" i="30"/>
  <c r="F117" i="30" s="1"/>
  <c r="AB71" i="30"/>
  <c r="F114" i="30"/>
  <c r="F120" i="30" s="1"/>
  <c r="M10" i="30"/>
  <c r="AB9" i="30"/>
  <c r="G10" i="34"/>
  <c r="AB9" i="34"/>
  <c r="K98" i="30"/>
  <c r="I42" i="30"/>
  <c r="K10" i="32"/>
  <c r="G10" i="32"/>
  <c r="L10" i="32"/>
  <c r="H10" i="32"/>
  <c r="J10" i="32"/>
  <c r="H10" i="31"/>
  <c r="L10" i="31"/>
  <c r="I10" i="33"/>
  <c r="M10" i="33"/>
  <c r="I10" i="31"/>
  <c r="M10" i="31"/>
  <c r="J10" i="33"/>
  <c r="N10" i="33"/>
  <c r="J10" i="31"/>
  <c r="N10" i="31"/>
  <c r="G10" i="33"/>
  <c r="K10" i="33"/>
  <c r="O10" i="33"/>
  <c r="G10" i="31"/>
  <c r="K10" i="31"/>
  <c r="H10" i="33"/>
  <c r="I10" i="32"/>
  <c r="N10" i="30"/>
  <c r="J10" i="30"/>
  <c r="O10" i="30"/>
  <c r="K10" i="30"/>
  <c r="G7" i="25" l="1"/>
  <c r="H7" i="24" l="1"/>
  <c r="G66" i="24"/>
  <c r="AB7" i="19"/>
  <c r="F116" i="19"/>
  <c r="F71" i="15"/>
  <c r="N7" i="15"/>
  <c r="N116" i="15" s="1"/>
  <c r="M7" i="15"/>
  <c r="M116" i="15" s="1"/>
  <c r="L7" i="15"/>
  <c r="L116" i="15" s="1"/>
  <c r="K7" i="15"/>
  <c r="K116" i="15" s="1"/>
  <c r="J7" i="15"/>
  <c r="J116" i="15" s="1"/>
  <c r="I7" i="15"/>
  <c r="I116" i="15" s="1"/>
  <c r="H7" i="15"/>
  <c r="H116" i="15" s="1"/>
  <c r="G7" i="15"/>
  <c r="G116" i="15" s="1"/>
  <c r="R42" i="57"/>
  <c r="Q42" i="57"/>
  <c r="P42" i="57"/>
  <c r="O42" i="57"/>
  <c r="N42" i="57"/>
  <c r="M42" i="57"/>
  <c r="L42" i="57"/>
  <c r="K42" i="57"/>
  <c r="J42" i="57"/>
  <c r="I42" i="57"/>
  <c r="H42" i="57"/>
  <c r="G42" i="57"/>
  <c r="L24" i="55"/>
  <c r="F24" i="55"/>
  <c r="AB24" i="55" s="1"/>
  <c r="O42" i="60"/>
  <c r="N42" i="60"/>
  <c r="K42" i="60"/>
  <c r="I42" i="60"/>
  <c r="H42" i="60"/>
  <c r="L42" i="60"/>
  <c r="F41" i="60"/>
  <c r="N24" i="53"/>
  <c r="L24" i="53"/>
  <c r="F24" i="53"/>
  <c r="AB24" i="53" s="1"/>
  <c r="M42" i="50"/>
  <c r="L42" i="50"/>
  <c r="K42" i="50"/>
  <c r="J42" i="50"/>
  <c r="I42" i="50"/>
  <c r="H42" i="50"/>
  <c r="G42" i="50"/>
  <c r="M42" i="49"/>
  <c r="L42" i="49"/>
  <c r="K42" i="49"/>
  <c r="J42" i="49"/>
  <c r="I42" i="49"/>
  <c r="H42" i="49"/>
  <c r="G42" i="49"/>
  <c r="M42" i="48"/>
  <c r="L42" i="48"/>
  <c r="K42" i="48"/>
  <c r="J42" i="48"/>
  <c r="I42" i="48"/>
  <c r="H42" i="48"/>
  <c r="G42" i="48"/>
  <c r="M42" i="41"/>
  <c r="L42" i="41"/>
  <c r="K42" i="41"/>
  <c r="J42" i="41"/>
  <c r="I42" i="41"/>
  <c r="H42" i="41"/>
  <c r="G42" i="41"/>
  <c r="F42" i="41"/>
  <c r="Q41" i="40"/>
  <c r="P41" i="40"/>
  <c r="O41" i="40"/>
  <c r="N41" i="40"/>
  <c r="M41" i="40"/>
  <c r="L41" i="40"/>
  <c r="K41" i="40"/>
  <c r="J41" i="40"/>
  <c r="I41" i="40"/>
  <c r="H41" i="40"/>
  <c r="F40" i="40"/>
  <c r="H41" i="39"/>
  <c r="M41" i="39" s="1"/>
  <c r="F41" i="39"/>
  <c r="P24" i="38"/>
  <c r="N24" i="38"/>
  <c r="L24" i="38"/>
  <c r="F24" i="38"/>
  <c r="AB24" i="38" s="1"/>
  <c r="N24" i="37"/>
  <c r="L24" i="37"/>
  <c r="F24" i="37"/>
  <c r="AB24" i="37" s="1"/>
  <c r="I42" i="36"/>
  <c r="H42" i="36"/>
  <c r="G42" i="36"/>
  <c r="F41" i="36"/>
  <c r="AB41" i="36" s="1"/>
  <c r="Q42" i="35"/>
  <c r="P42" i="35"/>
  <c r="O42" i="35"/>
  <c r="AI42" i="35" s="1"/>
  <c r="M42" i="35"/>
  <c r="L42" i="35"/>
  <c r="K42" i="35"/>
  <c r="I42" i="35"/>
  <c r="H42" i="35"/>
  <c r="G42" i="35"/>
  <c r="AC42" i="35" s="1"/>
  <c r="N41" i="35"/>
  <c r="AH41" i="35" s="1"/>
  <c r="J41" i="35"/>
  <c r="AE41" i="35" s="1"/>
  <c r="F41" i="35"/>
  <c r="AB41" i="35" s="1"/>
  <c r="Q42" i="34"/>
  <c r="P42" i="34"/>
  <c r="O42" i="34"/>
  <c r="AI42" i="34" s="1"/>
  <c r="M42" i="34"/>
  <c r="K42" i="34"/>
  <c r="I42" i="34"/>
  <c r="G42" i="34"/>
  <c r="F41" i="34"/>
  <c r="H42" i="34" s="1"/>
  <c r="P42" i="33"/>
  <c r="O42" i="33"/>
  <c r="N42" i="33"/>
  <c r="M42" i="33"/>
  <c r="L42" i="33"/>
  <c r="J42" i="33"/>
  <c r="I42" i="33"/>
  <c r="H42" i="33"/>
  <c r="G42" i="33"/>
  <c r="R42" i="33"/>
  <c r="R42" i="32"/>
  <c r="P42" i="32"/>
  <c r="O42" i="32"/>
  <c r="N42" i="32"/>
  <c r="M42" i="32"/>
  <c r="L42" i="32"/>
  <c r="J42" i="32"/>
  <c r="I42" i="32"/>
  <c r="H42" i="32"/>
  <c r="G42" i="32"/>
  <c r="K42" i="32"/>
  <c r="R42" i="31"/>
  <c r="P42" i="31"/>
  <c r="O42" i="31"/>
  <c r="N42" i="31"/>
  <c r="M42" i="31"/>
  <c r="L42" i="31"/>
  <c r="J42" i="31"/>
  <c r="H42" i="31"/>
  <c r="K42" i="31"/>
  <c r="L42" i="29"/>
  <c r="J42" i="29"/>
  <c r="I42" i="29"/>
  <c r="H41" i="29"/>
  <c r="M41" i="29" s="1"/>
  <c r="F41" i="29"/>
  <c r="N42" i="27"/>
  <c r="M42" i="27"/>
  <c r="K42" i="27"/>
  <c r="J42" i="27"/>
  <c r="I42" i="27"/>
  <c r="H42" i="27"/>
  <c r="G42" i="27"/>
  <c r="F42" i="27" s="1"/>
  <c r="AC41" i="27"/>
  <c r="N24" i="26"/>
  <c r="F24" i="26"/>
  <c r="AB24" i="26" s="1"/>
  <c r="M24" i="25"/>
  <c r="J24" i="25"/>
  <c r="G24" i="25"/>
  <c r="O24" i="25" s="1"/>
  <c r="F24" i="25"/>
  <c r="L24" i="23"/>
  <c r="J24" i="23"/>
  <c r="L24" i="22"/>
  <c r="H24" i="22"/>
  <c r="F24" i="22"/>
  <c r="AB24" i="22" s="1"/>
  <c r="L24" i="20"/>
  <c r="H24" i="20"/>
  <c r="F24" i="20"/>
  <c r="AB24" i="20" s="1"/>
  <c r="L43" i="19"/>
  <c r="K43" i="19"/>
  <c r="J43" i="19"/>
  <c r="I43" i="19"/>
  <c r="H43" i="19"/>
  <c r="G43" i="19"/>
  <c r="L24" i="18"/>
  <c r="P24" i="17"/>
  <c r="N24" i="17"/>
  <c r="L24" i="17"/>
  <c r="J24" i="17"/>
  <c r="N24" i="16"/>
  <c r="L24" i="16"/>
  <c r="J42" i="15"/>
  <c r="I42" i="15"/>
  <c r="H42" i="15"/>
  <c r="G42" i="15"/>
  <c r="V24" i="2"/>
  <c r="R24" i="2"/>
  <c r="P24" i="2"/>
  <c r="N24" i="2"/>
  <c r="L24" i="2"/>
  <c r="J24" i="2"/>
  <c r="P24" i="3"/>
  <c r="N24" i="3"/>
  <c r="L24" i="3"/>
  <c r="J24" i="3"/>
  <c r="P24" i="4"/>
  <c r="N24" i="4"/>
  <c r="L24" i="4"/>
  <c r="J24" i="4"/>
  <c r="P24" i="5"/>
  <c r="N24" i="5"/>
  <c r="L24" i="5"/>
  <c r="J24" i="5"/>
  <c r="H24" i="6"/>
  <c r="AE24" i="6" s="1"/>
  <c r="J24" i="6"/>
  <c r="L24" i="6"/>
  <c r="K24" i="7"/>
  <c r="R24" i="7"/>
  <c r="P24" i="7"/>
  <c r="N24" i="7"/>
  <c r="H24" i="7"/>
  <c r="F53" i="9"/>
  <c r="AB53" i="9" s="1"/>
  <c r="F52" i="9"/>
  <c r="AB52" i="9" s="1"/>
  <c r="F51" i="9"/>
  <c r="AB51" i="9" s="1"/>
  <c r="F50" i="9"/>
  <c r="AB50" i="9" s="1"/>
  <c r="F49" i="9"/>
  <c r="AB49" i="9" s="1"/>
  <c r="F48" i="9"/>
  <c r="AB48" i="9" s="1"/>
  <c r="F47" i="9"/>
  <c r="AB47" i="9" s="1"/>
  <c r="F46" i="9"/>
  <c r="AB46" i="9" s="1"/>
  <c r="F45" i="9"/>
  <c r="AB45" i="9" s="1"/>
  <c r="F44" i="9"/>
  <c r="AB44" i="9" s="1"/>
  <c r="F43" i="9"/>
  <c r="AB43" i="9" s="1"/>
  <c r="F42" i="9"/>
  <c r="AB42" i="9" s="1"/>
  <c r="F41" i="9"/>
  <c r="AB41" i="9" s="1"/>
  <c r="F40" i="9"/>
  <c r="AB40" i="9" s="1"/>
  <c r="F39" i="9"/>
  <c r="F37" i="9"/>
  <c r="AB37" i="9" s="1"/>
  <c r="F36" i="9"/>
  <c r="AB36" i="9" s="1"/>
  <c r="F35" i="9"/>
  <c r="AB35" i="9" s="1"/>
  <c r="F34" i="9"/>
  <c r="AB34" i="9" s="1"/>
  <c r="F33" i="9"/>
  <c r="AB33" i="9" s="1"/>
  <c r="F32" i="9"/>
  <c r="AB32" i="9" s="1"/>
  <c r="F31" i="9"/>
  <c r="AB31" i="9" s="1"/>
  <c r="F30" i="9"/>
  <c r="AB30" i="9" s="1"/>
  <c r="F29" i="9"/>
  <c r="AB29" i="9" s="1"/>
  <c r="F28" i="9"/>
  <c r="AB28" i="9" s="1"/>
  <c r="F27" i="9"/>
  <c r="AB27" i="9" s="1"/>
  <c r="F26" i="9"/>
  <c r="AB26" i="9" s="1"/>
  <c r="F25" i="9"/>
  <c r="AB25" i="9" s="1"/>
  <c r="F24" i="9"/>
  <c r="AB24" i="9" s="1"/>
  <c r="F23" i="9"/>
  <c r="AB23" i="9" s="1"/>
  <c r="F22" i="9"/>
  <c r="AB22" i="9" s="1"/>
  <c r="F21" i="9"/>
  <c r="AB21" i="9" s="1"/>
  <c r="F20" i="9"/>
  <c r="AB20" i="9" s="1"/>
  <c r="F19" i="9"/>
  <c r="AB19" i="9" s="1"/>
  <c r="F18" i="9"/>
  <c r="AB18" i="9" s="1"/>
  <c r="F17" i="9"/>
  <c r="AB17" i="9" s="1"/>
  <c r="F16" i="9"/>
  <c r="AB16" i="9" s="1"/>
  <c r="F15" i="9"/>
  <c r="AB15" i="9" s="1"/>
  <c r="F14" i="9"/>
  <c r="F12" i="9"/>
  <c r="AB12" i="9" s="1"/>
  <c r="F11" i="9"/>
  <c r="AB11" i="9" s="1"/>
  <c r="F10" i="9"/>
  <c r="AB10" i="9" s="1"/>
  <c r="F9" i="9"/>
  <c r="AB9" i="9" s="1"/>
  <c r="F8" i="9"/>
  <c r="N52" i="9"/>
  <c r="N50" i="9"/>
  <c r="N48" i="9"/>
  <c r="N46" i="9"/>
  <c r="N45" i="9"/>
  <c r="N42" i="9"/>
  <c r="N41" i="9"/>
  <c r="N40" i="9"/>
  <c r="N36" i="9"/>
  <c r="N35" i="9"/>
  <c r="N34" i="9"/>
  <c r="N33" i="9"/>
  <c r="N32" i="9"/>
  <c r="N31" i="9"/>
  <c r="N30" i="9"/>
  <c r="N28" i="9"/>
  <c r="N27" i="9"/>
  <c r="N26" i="9"/>
  <c r="N25" i="9"/>
  <c r="N24" i="9"/>
  <c r="N23" i="9"/>
  <c r="N22" i="9"/>
  <c r="N21" i="9"/>
  <c r="N18" i="9"/>
  <c r="N17" i="9"/>
  <c r="N16" i="9"/>
  <c r="N15" i="9"/>
  <c r="L52" i="9"/>
  <c r="L50" i="9"/>
  <c r="L48" i="9"/>
  <c r="L46" i="9"/>
  <c r="L42" i="9"/>
  <c r="L40" i="9"/>
  <c r="L36" i="9"/>
  <c r="L34" i="9"/>
  <c r="L30" i="9"/>
  <c r="L28" i="9"/>
  <c r="L26" i="9"/>
  <c r="L24" i="9"/>
  <c r="L22" i="9"/>
  <c r="L18" i="9"/>
  <c r="L16" i="9"/>
  <c r="L14" i="9"/>
  <c r="L12" i="9"/>
  <c r="J53" i="9"/>
  <c r="J52" i="9"/>
  <c r="J50" i="9"/>
  <c r="J49" i="9"/>
  <c r="J48" i="9"/>
  <c r="J47" i="9"/>
  <c r="J46" i="9"/>
  <c r="J45" i="9"/>
  <c r="J43" i="9"/>
  <c r="J42" i="9"/>
  <c r="J41" i="9"/>
  <c r="J40" i="9"/>
  <c r="J39" i="9"/>
  <c r="J37" i="9"/>
  <c r="J36" i="9"/>
  <c r="J35" i="9"/>
  <c r="J34" i="9"/>
  <c r="J33" i="9"/>
  <c r="J32" i="9"/>
  <c r="J31" i="9"/>
  <c r="J30" i="9"/>
  <c r="J29" i="9"/>
  <c r="J28" i="9"/>
  <c r="J27" i="9"/>
  <c r="J26" i="9"/>
  <c r="J25" i="9"/>
  <c r="J24" i="9"/>
  <c r="J23" i="9"/>
  <c r="J22" i="9"/>
  <c r="J21" i="9"/>
  <c r="J20" i="9"/>
  <c r="J19" i="9"/>
  <c r="J18" i="9"/>
  <c r="J17" i="9"/>
  <c r="J16" i="9"/>
  <c r="J15" i="9"/>
  <c r="J14" i="9"/>
  <c r="J12" i="9"/>
  <c r="J11" i="9"/>
  <c r="J10" i="9"/>
  <c r="J9" i="9"/>
  <c r="H52" i="9"/>
  <c r="H50" i="9"/>
  <c r="H48" i="9"/>
  <c r="H47" i="9"/>
  <c r="H46" i="9"/>
  <c r="AC46" i="9" s="1"/>
  <c r="H45" i="9"/>
  <c r="H42" i="9"/>
  <c r="H41" i="9"/>
  <c r="H40" i="9"/>
  <c r="AC40" i="9" s="1"/>
  <c r="H37" i="9"/>
  <c r="H36" i="9"/>
  <c r="H35" i="9"/>
  <c r="H34" i="9"/>
  <c r="AC34" i="9" s="1"/>
  <c r="H33" i="9"/>
  <c r="H32" i="9"/>
  <c r="H31" i="9"/>
  <c r="H30" i="9"/>
  <c r="H29" i="9"/>
  <c r="H28" i="9"/>
  <c r="AC28" i="9" s="1"/>
  <c r="H27" i="9"/>
  <c r="H26" i="9"/>
  <c r="AC26" i="9" s="1"/>
  <c r="H25" i="9"/>
  <c r="H24" i="9"/>
  <c r="H23" i="9"/>
  <c r="H22" i="9"/>
  <c r="AC22" i="9" s="1"/>
  <c r="H21" i="9"/>
  <c r="H20" i="9"/>
  <c r="H19" i="9"/>
  <c r="H18" i="9"/>
  <c r="H17" i="9"/>
  <c r="H16" i="9"/>
  <c r="AC16" i="9" s="1"/>
  <c r="H15" i="9"/>
  <c r="H14" i="9"/>
  <c r="H12" i="9"/>
  <c r="H11" i="9"/>
  <c r="H10" i="9"/>
  <c r="F24" i="10"/>
  <c r="AB14" i="9" l="1"/>
  <c r="F63" i="9"/>
  <c r="AC48" i="9"/>
  <c r="J44" i="9"/>
  <c r="N12" i="9"/>
  <c r="AC12" i="9" s="1"/>
  <c r="N44" i="9"/>
  <c r="AB8" i="9"/>
  <c r="F61" i="9"/>
  <c r="F67" i="9" s="1"/>
  <c r="AC42" i="9"/>
  <c r="AC50" i="9"/>
  <c r="J51" i="9"/>
  <c r="L44" i="9"/>
  <c r="H44" i="9"/>
  <c r="AC52" i="9"/>
  <c r="L20" i="9"/>
  <c r="L32" i="9"/>
  <c r="AC32" i="9"/>
  <c r="N19" i="9"/>
  <c r="AB39" i="9"/>
  <c r="F64" i="9"/>
  <c r="AC18" i="9"/>
  <c r="AC24" i="9"/>
  <c r="AC30" i="9"/>
  <c r="AC36" i="9"/>
  <c r="M42" i="60"/>
  <c r="AB41" i="39"/>
  <c r="K42" i="39"/>
  <c r="F42" i="39" s="1"/>
  <c r="AC42" i="36"/>
  <c r="AF42" i="35"/>
  <c r="AC42" i="34"/>
  <c r="J24" i="26"/>
  <c r="N120" i="15"/>
  <c r="F69" i="15"/>
  <c r="AB69" i="15" s="1"/>
  <c r="N112" i="15"/>
  <c r="N118" i="15" s="1"/>
  <c r="N119" i="15"/>
  <c r="AB71" i="15"/>
  <c r="AB24" i="10"/>
  <c r="L24" i="10"/>
  <c r="AC24" i="10" s="1"/>
  <c r="L19" i="9"/>
  <c r="AC19" i="9" s="1"/>
  <c r="L25" i="9"/>
  <c r="AC25" i="9" s="1"/>
  <c r="L31" i="9"/>
  <c r="AC31" i="9" s="1"/>
  <c r="N37" i="9"/>
  <c r="N43" i="9"/>
  <c r="H49" i="9"/>
  <c r="F42" i="35"/>
  <c r="F42" i="36"/>
  <c r="J42" i="35"/>
  <c r="H24" i="38"/>
  <c r="G41" i="40"/>
  <c r="F41" i="40" s="1"/>
  <c r="AB40" i="40"/>
  <c r="N10" i="9"/>
  <c r="H9" i="9"/>
  <c r="L15" i="9"/>
  <c r="AC15" i="9" s="1"/>
  <c r="L21" i="9"/>
  <c r="AC21" i="9" s="1"/>
  <c r="L27" i="9"/>
  <c r="AC27" i="9" s="1"/>
  <c r="L33" i="9"/>
  <c r="AC33" i="9" s="1"/>
  <c r="N39" i="9"/>
  <c r="L45" i="9"/>
  <c r="AC45" i="9" s="1"/>
  <c r="N51" i="9"/>
  <c r="J24" i="20"/>
  <c r="AC24" i="20" s="1"/>
  <c r="K42" i="29"/>
  <c r="AB41" i="29"/>
  <c r="F42" i="34"/>
  <c r="AB41" i="34"/>
  <c r="N42" i="35"/>
  <c r="Q42" i="60"/>
  <c r="AB41" i="60"/>
  <c r="AA41" i="28"/>
  <c r="L42" i="34"/>
  <c r="AF42" i="34" s="1"/>
  <c r="AE41" i="34"/>
  <c r="L10" i="9"/>
  <c r="AC10" i="9" s="1"/>
  <c r="N14" i="9"/>
  <c r="AC14" i="9" s="1"/>
  <c r="N20" i="9"/>
  <c r="N11" i="9"/>
  <c r="L17" i="9"/>
  <c r="AC17" i="9" s="1"/>
  <c r="L23" i="9"/>
  <c r="AC23" i="9" s="1"/>
  <c r="N29" i="9"/>
  <c r="L35" i="9"/>
  <c r="AC35" i="9" s="1"/>
  <c r="L41" i="9"/>
  <c r="AC41" i="9" s="1"/>
  <c r="N47" i="9"/>
  <c r="H53" i="9"/>
  <c r="H24" i="26"/>
  <c r="H24" i="37"/>
  <c r="N24" i="55"/>
  <c r="J24" i="22"/>
  <c r="AC24" i="22" s="1"/>
  <c r="H24" i="53"/>
  <c r="J24" i="55"/>
  <c r="F19" i="15"/>
  <c r="N24" i="25"/>
  <c r="N42" i="34"/>
  <c r="AH41" i="34"/>
  <c r="J42" i="60"/>
  <c r="J24" i="53"/>
  <c r="J24" i="37"/>
  <c r="O40" i="30"/>
  <c r="K40" i="30"/>
  <c r="M40" i="30"/>
  <c r="L40" i="30"/>
  <c r="J40" i="30"/>
  <c r="N40" i="30"/>
  <c r="M42" i="30"/>
  <c r="K42" i="30"/>
  <c r="N42" i="30"/>
  <c r="L42" i="30"/>
  <c r="J42" i="30"/>
  <c r="H42" i="30"/>
  <c r="G42" i="30"/>
  <c r="I40" i="30"/>
  <c r="H40" i="30"/>
  <c r="G40" i="30"/>
  <c r="H42" i="29"/>
  <c r="L24" i="26"/>
  <c r="H24" i="55"/>
  <c r="G42" i="60"/>
  <c r="P42" i="60"/>
  <c r="J24" i="38"/>
  <c r="J42" i="34"/>
  <c r="Q42" i="33"/>
  <c r="K42" i="33"/>
  <c r="F42" i="33" s="1"/>
  <c r="Q42" i="32"/>
  <c r="F42" i="32" s="1"/>
  <c r="I42" i="31"/>
  <c r="Q42" i="31"/>
  <c r="G42" i="31"/>
  <c r="G42" i="29"/>
  <c r="F42" i="29" s="1"/>
  <c r="H39" i="9"/>
  <c r="H43" i="9"/>
  <c r="H51" i="9"/>
  <c r="L9" i="9"/>
  <c r="L29" i="9"/>
  <c r="L37" i="9"/>
  <c r="AC37" i="9" s="1"/>
  <c r="L49" i="9"/>
  <c r="L53" i="9"/>
  <c r="N49" i="9"/>
  <c r="N53" i="9"/>
  <c r="L11" i="9"/>
  <c r="AC11" i="9" s="1"/>
  <c r="L39" i="9"/>
  <c r="L43" i="9"/>
  <c r="L47" i="9"/>
  <c r="AC47" i="9" s="1"/>
  <c r="L51" i="9"/>
  <c r="AC24" i="37" l="1"/>
  <c r="F112" i="15"/>
  <c r="F118" i="15" s="1"/>
  <c r="AC20" i="9"/>
  <c r="AC29" i="9"/>
  <c r="AC51" i="9"/>
  <c r="AC44" i="9"/>
  <c r="AC24" i="55"/>
  <c r="AC24" i="53"/>
  <c r="AC24" i="38"/>
  <c r="F42" i="31"/>
  <c r="AC24" i="26"/>
  <c r="AC43" i="9"/>
  <c r="AC53" i="9"/>
  <c r="AC39" i="9"/>
  <c r="AC49" i="9"/>
  <c r="AB19" i="15"/>
  <c r="F40" i="30"/>
  <c r="F42" i="30"/>
  <c r="F42" i="60"/>
  <c r="K8" i="7"/>
  <c r="G38" i="6"/>
  <c r="G70" i="6" s="1"/>
  <c r="O100" i="57" l="1"/>
  <c r="N100" i="57"/>
  <c r="M100" i="57"/>
  <c r="O98" i="57"/>
  <c r="N98" i="57"/>
  <c r="M98" i="57"/>
  <c r="O96" i="57"/>
  <c r="N96" i="57"/>
  <c r="M96" i="57"/>
  <c r="O94" i="57"/>
  <c r="N94" i="57"/>
  <c r="M94" i="57"/>
  <c r="O92" i="57"/>
  <c r="N92" i="57"/>
  <c r="M92" i="57"/>
  <c r="O90" i="57"/>
  <c r="N90" i="57"/>
  <c r="M90" i="57"/>
  <c r="O88" i="57"/>
  <c r="N88" i="57"/>
  <c r="M88" i="57"/>
  <c r="O86" i="57"/>
  <c r="N86" i="57"/>
  <c r="M86" i="57"/>
  <c r="O84" i="57"/>
  <c r="N84" i="57"/>
  <c r="M84" i="57"/>
  <c r="O82" i="57"/>
  <c r="N82" i="57"/>
  <c r="M82" i="57"/>
  <c r="O80" i="57"/>
  <c r="N80" i="57"/>
  <c r="M80" i="57"/>
  <c r="O78" i="57"/>
  <c r="N78" i="57"/>
  <c r="M78" i="57"/>
  <c r="O76" i="57"/>
  <c r="N76" i="57"/>
  <c r="M76" i="57"/>
  <c r="O74" i="57"/>
  <c r="N74" i="57"/>
  <c r="M74" i="57"/>
  <c r="O72" i="57"/>
  <c r="N72" i="57"/>
  <c r="M72" i="57"/>
  <c r="N70" i="57"/>
  <c r="O70" i="57"/>
  <c r="M70" i="57"/>
  <c r="O68" i="57"/>
  <c r="N68" i="57"/>
  <c r="M68" i="57"/>
  <c r="O66" i="57"/>
  <c r="N66" i="57"/>
  <c r="M66" i="57"/>
  <c r="O64" i="57"/>
  <c r="N64" i="57"/>
  <c r="M64" i="57"/>
  <c r="O62" i="57"/>
  <c r="N62" i="57"/>
  <c r="M62" i="57"/>
  <c r="O60" i="57"/>
  <c r="N60" i="57"/>
  <c r="M60" i="57"/>
  <c r="O58" i="57"/>
  <c r="N58" i="57"/>
  <c r="M58" i="57"/>
  <c r="O56" i="57"/>
  <c r="N56" i="57"/>
  <c r="M56" i="57"/>
  <c r="O54" i="57"/>
  <c r="N54" i="57"/>
  <c r="M54" i="57"/>
  <c r="O52" i="57"/>
  <c r="N52" i="57"/>
  <c r="M52" i="57"/>
  <c r="O50" i="57"/>
  <c r="N50" i="57"/>
  <c r="M50" i="57"/>
  <c r="O48" i="57"/>
  <c r="N48" i="57"/>
  <c r="M48" i="57"/>
  <c r="O46" i="57"/>
  <c r="N46" i="57"/>
  <c r="M46" i="57"/>
  <c r="O44" i="57"/>
  <c r="N44" i="57"/>
  <c r="M44" i="57"/>
  <c r="O40" i="57"/>
  <c r="N40" i="57"/>
  <c r="M40" i="57"/>
  <c r="O38" i="57"/>
  <c r="N38" i="57"/>
  <c r="M38" i="57"/>
  <c r="O36" i="57"/>
  <c r="N36" i="57"/>
  <c r="M36" i="57"/>
  <c r="O34" i="57"/>
  <c r="N34" i="57"/>
  <c r="M34" i="57"/>
  <c r="O32" i="57"/>
  <c r="N32" i="57"/>
  <c r="M32" i="57"/>
  <c r="O30" i="57"/>
  <c r="N30" i="57"/>
  <c r="M30" i="57"/>
  <c r="O28" i="57"/>
  <c r="N28" i="57"/>
  <c r="M28" i="57"/>
  <c r="O26" i="57"/>
  <c r="N26" i="57"/>
  <c r="M26" i="57"/>
  <c r="O24" i="57"/>
  <c r="N24" i="57"/>
  <c r="M24" i="57"/>
  <c r="O22" i="57"/>
  <c r="N22" i="57"/>
  <c r="M22" i="57"/>
  <c r="O19" i="57"/>
  <c r="N19" i="57"/>
  <c r="M19" i="57"/>
  <c r="O18" i="57"/>
  <c r="N18" i="57"/>
  <c r="M18" i="57"/>
  <c r="O16" i="57"/>
  <c r="N16" i="57"/>
  <c r="M16" i="57"/>
  <c r="O14" i="57"/>
  <c r="N14" i="57"/>
  <c r="M14" i="57"/>
  <c r="O12" i="57"/>
  <c r="N12" i="57"/>
  <c r="M12" i="57"/>
  <c r="O10" i="57"/>
  <c r="N10" i="57"/>
  <c r="M10" i="57"/>
  <c r="O7" i="57"/>
  <c r="O116" i="57" s="1"/>
  <c r="N7" i="57"/>
  <c r="N116" i="57" s="1"/>
  <c r="M7" i="57"/>
  <c r="M116" i="57" s="1"/>
  <c r="M112" i="57" l="1"/>
  <c r="M118" i="57" s="1"/>
  <c r="M119" i="57"/>
  <c r="O112" i="57"/>
  <c r="O118" i="57" s="1"/>
  <c r="O119" i="57"/>
  <c r="N112" i="57"/>
  <c r="N118" i="57" s="1"/>
  <c r="N119" i="57"/>
  <c r="O20" i="57"/>
  <c r="M20" i="57"/>
  <c r="M8" i="57"/>
  <c r="N8" i="57"/>
  <c r="N20" i="57"/>
  <c r="O8" i="57"/>
  <c r="O100" i="60" l="1"/>
  <c r="N100" i="60"/>
  <c r="O98" i="60"/>
  <c r="N98" i="60"/>
  <c r="O96" i="60"/>
  <c r="N96" i="60"/>
  <c r="O94" i="60"/>
  <c r="N94" i="60"/>
  <c r="O92" i="60"/>
  <c r="N92" i="60"/>
  <c r="O90" i="60"/>
  <c r="N90" i="60"/>
  <c r="O88" i="60"/>
  <c r="N88" i="60"/>
  <c r="O86" i="60"/>
  <c r="N86" i="60"/>
  <c r="O84" i="60"/>
  <c r="N84" i="60"/>
  <c r="O82" i="60"/>
  <c r="N82" i="60"/>
  <c r="O80" i="60"/>
  <c r="N80" i="60"/>
  <c r="O78" i="60"/>
  <c r="N78" i="60"/>
  <c r="O76" i="60"/>
  <c r="N76" i="60"/>
  <c r="O74" i="60"/>
  <c r="N74" i="60"/>
  <c r="O72" i="60"/>
  <c r="N72" i="60"/>
  <c r="O68" i="60"/>
  <c r="N68" i="60"/>
  <c r="O66" i="60"/>
  <c r="N66" i="60"/>
  <c r="O64" i="60"/>
  <c r="N64" i="60"/>
  <c r="O62" i="60"/>
  <c r="N62" i="60"/>
  <c r="O60" i="60"/>
  <c r="N60" i="60"/>
  <c r="O58" i="60"/>
  <c r="N58" i="60"/>
  <c r="O56" i="60"/>
  <c r="N56" i="60"/>
  <c r="O54" i="60"/>
  <c r="N54" i="60"/>
  <c r="O52" i="60"/>
  <c r="N52" i="60"/>
  <c r="O50" i="60"/>
  <c r="N50" i="60"/>
  <c r="O48" i="60"/>
  <c r="N48" i="60"/>
  <c r="O46" i="60"/>
  <c r="N46" i="60"/>
  <c r="O44" i="60"/>
  <c r="N44" i="60"/>
  <c r="O40" i="60"/>
  <c r="N40" i="60"/>
  <c r="O38" i="60"/>
  <c r="N38" i="60"/>
  <c r="O36" i="60"/>
  <c r="N36" i="60"/>
  <c r="O34" i="60"/>
  <c r="N34" i="60"/>
  <c r="O32" i="60"/>
  <c r="N32" i="60"/>
  <c r="O30" i="60"/>
  <c r="N30" i="60"/>
  <c r="O28" i="60"/>
  <c r="N28" i="60"/>
  <c r="O26" i="60"/>
  <c r="N26" i="60"/>
  <c r="O24" i="60"/>
  <c r="N24" i="60"/>
  <c r="O22" i="60"/>
  <c r="N22" i="60"/>
  <c r="N18" i="60"/>
  <c r="O10" i="60"/>
  <c r="O18" i="60"/>
  <c r="O16" i="60"/>
  <c r="N16" i="60"/>
  <c r="O14" i="60"/>
  <c r="N14" i="60"/>
  <c r="O12" i="60"/>
  <c r="N12" i="60"/>
  <c r="N10" i="60"/>
  <c r="F7" i="24"/>
  <c r="AB7" i="24" l="1"/>
  <c r="F66" i="24"/>
  <c r="G119" i="60"/>
  <c r="H119" i="60"/>
  <c r="I119" i="60"/>
  <c r="G70" i="24"/>
  <c r="I38" i="24"/>
  <c r="I70" i="24" s="1"/>
  <c r="K38" i="24"/>
  <c r="K70" i="24" s="1"/>
  <c r="I7" i="60" l="1"/>
  <c r="I116" i="60" s="1"/>
  <c r="AB9" i="60"/>
  <c r="F99" i="60"/>
  <c r="AB99" i="60" s="1"/>
  <c r="F71" i="60"/>
  <c r="F97" i="60"/>
  <c r="AB97" i="60" s="1"/>
  <c r="F95" i="60"/>
  <c r="AB95" i="60" s="1"/>
  <c r="F93" i="60"/>
  <c r="AB93" i="60" s="1"/>
  <c r="F91" i="60"/>
  <c r="AB91" i="60" s="1"/>
  <c r="F89" i="60"/>
  <c r="AB89" i="60" s="1"/>
  <c r="F87" i="60"/>
  <c r="AB87" i="60" s="1"/>
  <c r="F85" i="60"/>
  <c r="AB85" i="60" s="1"/>
  <c r="F83" i="60"/>
  <c r="AB83" i="60" s="1"/>
  <c r="F81" i="60"/>
  <c r="AB81" i="60" s="1"/>
  <c r="F79" i="60"/>
  <c r="AB79" i="60" s="1"/>
  <c r="F77" i="60"/>
  <c r="AB77" i="60" s="1"/>
  <c r="F75" i="60"/>
  <c r="AB75" i="60" s="1"/>
  <c r="F73" i="60"/>
  <c r="AB73" i="60" s="1"/>
  <c r="F67" i="60"/>
  <c r="AB67" i="60" s="1"/>
  <c r="F65" i="60"/>
  <c r="AB65" i="60" s="1"/>
  <c r="F63" i="60"/>
  <c r="AB63" i="60" s="1"/>
  <c r="F61" i="60"/>
  <c r="AB61" i="60" s="1"/>
  <c r="F59" i="60"/>
  <c r="AB59" i="60" s="1"/>
  <c r="F57" i="60"/>
  <c r="AB57" i="60" s="1"/>
  <c r="F55" i="60"/>
  <c r="AB55" i="60" s="1"/>
  <c r="F53" i="60"/>
  <c r="AB53" i="60" s="1"/>
  <c r="F51" i="60"/>
  <c r="AB51" i="60" s="1"/>
  <c r="F49" i="60"/>
  <c r="AB49" i="60" s="1"/>
  <c r="F47" i="60"/>
  <c r="AB47" i="60" s="1"/>
  <c r="F45" i="60"/>
  <c r="AB45" i="60" s="1"/>
  <c r="F43" i="60"/>
  <c r="AB43" i="60" s="1"/>
  <c r="F39" i="60"/>
  <c r="AB39" i="60" s="1"/>
  <c r="F37" i="60"/>
  <c r="AB37" i="60" s="1"/>
  <c r="F35" i="60"/>
  <c r="AB35" i="60" s="1"/>
  <c r="F33" i="60"/>
  <c r="AB33" i="60" s="1"/>
  <c r="F31" i="60"/>
  <c r="AB31" i="60" s="1"/>
  <c r="F29" i="60"/>
  <c r="AB29" i="60" s="1"/>
  <c r="F27" i="60"/>
  <c r="AB27" i="60" s="1"/>
  <c r="F25" i="60"/>
  <c r="AB25" i="60" s="1"/>
  <c r="F23" i="60"/>
  <c r="AB23" i="60" s="1"/>
  <c r="F21" i="60"/>
  <c r="F17" i="60"/>
  <c r="AB17" i="60" s="1"/>
  <c r="F15" i="60"/>
  <c r="AB15" i="60" s="1"/>
  <c r="F13" i="60"/>
  <c r="AB13" i="60" s="1"/>
  <c r="F11" i="60"/>
  <c r="P7" i="60"/>
  <c r="O7" i="60"/>
  <c r="O116" i="60" s="1"/>
  <c r="P120" i="60"/>
  <c r="Q120" i="60"/>
  <c r="Q112" i="60" l="1"/>
  <c r="Q118" i="60" s="1"/>
  <c r="Q119" i="60"/>
  <c r="P112" i="60"/>
  <c r="P118" i="60" s="1"/>
  <c r="P119" i="60"/>
  <c r="G120" i="60"/>
  <c r="G112" i="60"/>
  <c r="G118" i="60" s="1"/>
  <c r="AB71" i="60"/>
  <c r="F114" i="60"/>
  <c r="AB11" i="60"/>
  <c r="F111" i="60"/>
  <c r="F117" i="60" s="1"/>
  <c r="AB21" i="60"/>
  <c r="F113" i="60"/>
  <c r="P116" i="60"/>
  <c r="F7" i="60"/>
  <c r="H120" i="60"/>
  <c r="H112" i="60"/>
  <c r="H118" i="60" s="1"/>
  <c r="I120" i="60"/>
  <c r="I112" i="60"/>
  <c r="I118" i="60" s="1"/>
  <c r="F69" i="60"/>
  <c r="AB69" i="60" s="1"/>
  <c r="F19" i="60"/>
  <c r="P20" i="60" s="1"/>
  <c r="O120" i="60"/>
  <c r="N120" i="60"/>
  <c r="K120" i="60"/>
  <c r="I70" i="60"/>
  <c r="H70" i="60"/>
  <c r="P100" i="60"/>
  <c r="P98" i="60"/>
  <c r="P96" i="60"/>
  <c r="P94" i="60"/>
  <c r="P92" i="60"/>
  <c r="P90" i="60"/>
  <c r="P88" i="60"/>
  <c r="P86" i="60"/>
  <c r="P84" i="60"/>
  <c r="P82" i="60"/>
  <c r="P80" i="60"/>
  <c r="P78" i="60"/>
  <c r="P76" i="60"/>
  <c r="P74" i="60"/>
  <c r="P72" i="60"/>
  <c r="P68" i="60"/>
  <c r="P66" i="60"/>
  <c r="P64" i="60"/>
  <c r="P62" i="60"/>
  <c r="P60" i="60"/>
  <c r="P58" i="60"/>
  <c r="P56" i="60"/>
  <c r="P54" i="60"/>
  <c r="P52" i="60"/>
  <c r="P50" i="60"/>
  <c r="P48" i="60"/>
  <c r="P46" i="60"/>
  <c r="P44" i="60"/>
  <c r="P40" i="60"/>
  <c r="P38" i="60"/>
  <c r="P36" i="60"/>
  <c r="P34" i="60"/>
  <c r="P32" i="60"/>
  <c r="P30" i="60"/>
  <c r="P28" i="60"/>
  <c r="P26" i="60"/>
  <c r="P24" i="60"/>
  <c r="P22" i="60"/>
  <c r="P18" i="60"/>
  <c r="P16" i="60"/>
  <c r="P14" i="60"/>
  <c r="P12" i="60"/>
  <c r="P10" i="60"/>
  <c r="I28" i="60"/>
  <c r="I100" i="60"/>
  <c r="H100" i="60"/>
  <c r="I98" i="60"/>
  <c r="H98" i="60"/>
  <c r="I96" i="60"/>
  <c r="H96" i="60"/>
  <c r="I94" i="60"/>
  <c r="H94" i="60"/>
  <c r="I92" i="60"/>
  <c r="H92" i="60"/>
  <c r="I90" i="60"/>
  <c r="H90" i="60"/>
  <c r="I88" i="60"/>
  <c r="H88" i="60"/>
  <c r="I86" i="60"/>
  <c r="H86" i="60"/>
  <c r="I84" i="60"/>
  <c r="H84" i="60"/>
  <c r="I82" i="60"/>
  <c r="H82" i="60"/>
  <c r="I80" i="60"/>
  <c r="H80" i="60"/>
  <c r="I78" i="60"/>
  <c r="H78" i="60"/>
  <c r="I76" i="60"/>
  <c r="H76" i="60"/>
  <c r="I74" i="60"/>
  <c r="H74" i="60"/>
  <c r="I72" i="60"/>
  <c r="H72" i="60"/>
  <c r="I68" i="60"/>
  <c r="H68" i="60"/>
  <c r="I66" i="60"/>
  <c r="H66" i="60"/>
  <c r="I64" i="60"/>
  <c r="H64" i="60"/>
  <c r="I62" i="60"/>
  <c r="H62" i="60"/>
  <c r="I60" i="60"/>
  <c r="H60" i="60"/>
  <c r="I58" i="60"/>
  <c r="H58" i="60"/>
  <c r="I56" i="60"/>
  <c r="H56" i="60"/>
  <c r="I54" i="60"/>
  <c r="H54" i="60"/>
  <c r="I52" i="60"/>
  <c r="H52" i="60"/>
  <c r="I50" i="60"/>
  <c r="H50" i="60"/>
  <c r="I48" i="60"/>
  <c r="H48" i="60"/>
  <c r="I46" i="60"/>
  <c r="H46" i="60"/>
  <c r="I44" i="60"/>
  <c r="H44" i="60"/>
  <c r="I40" i="60"/>
  <c r="H40" i="60"/>
  <c r="I38" i="60"/>
  <c r="H38" i="60"/>
  <c r="I36" i="60"/>
  <c r="H36" i="60"/>
  <c r="I34" i="60"/>
  <c r="H34" i="60"/>
  <c r="I32" i="60"/>
  <c r="H32" i="60"/>
  <c r="I30" i="60"/>
  <c r="H30" i="60"/>
  <c r="H28" i="60"/>
  <c r="I26" i="60"/>
  <c r="H26" i="60"/>
  <c r="I24" i="60"/>
  <c r="H24" i="60"/>
  <c r="I22" i="60"/>
  <c r="H22" i="60"/>
  <c r="I20" i="60"/>
  <c r="H20" i="60"/>
  <c r="I18" i="60"/>
  <c r="H18" i="60"/>
  <c r="I16" i="60"/>
  <c r="H16" i="60"/>
  <c r="I14" i="60"/>
  <c r="H14" i="60"/>
  <c r="I12" i="60"/>
  <c r="H12" i="60"/>
  <c r="I10" i="60"/>
  <c r="H10" i="60"/>
  <c r="I8" i="60"/>
  <c r="H8" i="60"/>
  <c r="F116" i="60" l="1"/>
  <c r="Q8" i="60"/>
  <c r="F119" i="60"/>
  <c r="F112" i="60"/>
  <c r="F118" i="60" s="1"/>
  <c r="F120" i="60"/>
  <c r="AB19" i="60"/>
  <c r="N70" i="60"/>
  <c r="M111" i="60" l="1"/>
  <c r="M117" i="60" s="1"/>
  <c r="M114" i="60" l="1"/>
  <c r="M120" i="60" s="1"/>
  <c r="M113" i="60"/>
  <c r="N7" i="60"/>
  <c r="N116" i="60" s="1"/>
  <c r="M7" i="60" l="1"/>
  <c r="M116" i="60" s="1"/>
  <c r="L120" i="60"/>
  <c r="O70" i="60" l="1"/>
  <c r="H20" i="19" l="1"/>
  <c r="L7" i="19"/>
  <c r="K7" i="19"/>
  <c r="K116" i="19" s="1"/>
  <c r="J7" i="19"/>
  <c r="J116" i="19" s="1"/>
  <c r="I7" i="19"/>
  <c r="I116" i="19" s="1"/>
  <c r="L116" i="19" l="1"/>
  <c r="L8" i="19"/>
  <c r="H119" i="19"/>
  <c r="I9" i="19"/>
  <c r="I8" i="19"/>
  <c r="K9" i="19"/>
  <c r="G38" i="17"/>
  <c r="G70" i="17" s="1"/>
  <c r="F33" i="17"/>
  <c r="AB33" i="17" s="1"/>
  <c r="O38" i="17"/>
  <c r="O70" i="17" s="1"/>
  <c r="M38" i="17"/>
  <c r="M70" i="17" s="1"/>
  <c r="K38" i="17"/>
  <c r="K70" i="17" s="1"/>
  <c r="I38" i="17"/>
  <c r="I70" i="17" s="1"/>
  <c r="F38" i="17" l="1"/>
  <c r="AB38" i="17" s="1"/>
  <c r="O13" i="17"/>
  <c r="M13" i="17"/>
  <c r="K13" i="17"/>
  <c r="I13" i="17"/>
  <c r="G13" i="17"/>
  <c r="O7" i="17"/>
  <c r="O66" i="17" s="1"/>
  <c r="M7" i="17"/>
  <c r="M66" i="17" s="1"/>
  <c r="K7" i="17"/>
  <c r="K66" i="17" s="1"/>
  <c r="I7" i="17"/>
  <c r="I66" i="17" s="1"/>
  <c r="G7" i="17"/>
  <c r="G66" i="17" s="1"/>
  <c r="K62" i="17" l="1"/>
  <c r="K68" i="17" s="1"/>
  <c r="K69" i="17"/>
  <c r="O62" i="17"/>
  <c r="O68" i="17" s="1"/>
  <c r="O69" i="17"/>
  <c r="G62" i="17"/>
  <c r="G68" i="17" s="1"/>
  <c r="G69" i="17"/>
  <c r="I62" i="17"/>
  <c r="I68" i="17" s="1"/>
  <c r="I69" i="17"/>
  <c r="M62" i="17"/>
  <c r="M68" i="17" s="1"/>
  <c r="M69" i="17"/>
  <c r="F13" i="17"/>
  <c r="F7" i="17"/>
  <c r="H26" i="57"/>
  <c r="I26" i="57"/>
  <c r="H26" i="50"/>
  <c r="H26" i="49"/>
  <c r="H26" i="48"/>
  <c r="H26" i="41"/>
  <c r="I24" i="41"/>
  <c r="H24" i="41"/>
  <c r="H26" i="33"/>
  <c r="H26" i="32"/>
  <c r="H26" i="27"/>
  <c r="H26" i="15"/>
  <c r="AB7" i="17" l="1"/>
  <c r="F66" i="17"/>
  <c r="AB13" i="17"/>
  <c r="F62" i="17"/>
  <c r="F68" i="17" s="1"/>
  <c r="J27" i="11"/>
  <c r="H26" i="6"/>
  <c r="H27" i="2"/>
  <c r="K7" i="60" l="1"/>
  <c r="K116" i="60" s="1"/>
  <c r="M98" i="60"/>
  <c r="K92" i="60"/>
  <c r="M90" i="60"/>
  <c r="K88" i="60"/>
  <c r="K86" i="60"/>
  <c r="M84" i="60"/>
  <c r="L82" i="60"/>
  <c r="M80" i="60"/>
  <c r="L76" i="60"/>
  <c r="K74" i="60"/>
  <c r="K68" i="60"/>
  <c r="M66" i="60"/>
  <c r="M64" i="60"/>
  <c r="M58" i="60"/>
  <c r="M56" i="60"/>
  <c r="M54" i="60"/>
  <c r="M52" i="60"/>
  <c r="L50" i="60"/>
  <c r="M48" i="60"/>
  <c r="Q100" i="60"/>
  <c r="M100" i="60"/>
  <c r="G100" i="60"/>
  <c r="Q98" i="60"/>
  <c r="G98" i="60"/>
  <c r="Q96" i="60"/>
  <c r="G96" i="60"/>
  <c r="F96" i="60" s="1"/>
  <c r="Q94" i="60"/>
  <c r="G94" i="60"/>
  <c r="Q92" i="60"/>
  <c r="G92" i="60"/>
  <c r="Q90" i="60"/>
  <c r="G90" i="60"/>
  <c r="Q88" i="60"/>
  <c r="M88" i="60"/>
  <c r="G88" i="60"/>
  <c r="Q86" i="60"/>
  <c r="M86" i="60"/>
  <c r="G86" i="60"/>
  <c r="Q84" i="60"/>
  <c r="K84" i="60"/>
  <c r="G84" i="60"/>
  <c r="Q82" i="60"/>
  <c r="G82" i="60"/>
  <c r="Q80" i="60"/>
  <c r="G80" i="60"/>
  <c r="Q78" i="60"/>
  <c r="G78" i="60"/>
  <c r="Q76" i="60"/>
  <c r="G76" i="60"/>
  <c r="Q74" i="60"/>
  <c r="G74" i="60"/>
  <c r="Q72" i="60"/>
  <c r="G72" i="60"/>
  <c r="Q68" i="60"/>
  <c r="G68" i="60"/>
  <c r="Q66" i="60"/>
  <c r="G66" i="60"/>
  <c r="Q64" i="60"/>
  <c r="G64" i="60"/>
  <c r="Q62" i="60"/>
  <c r="G62" i="60"/>
  <c r="Q60" i="60"/>
  <c r="G60" i="60"/>
  <c r="Q58" i="60"/>
  <c r="L58" i="60"/>
  <c r="G58" i="60"/>
  <c r="Q56" i="60"/>
  <c r="G56" i="60"/>
  <c r="Q54" i="60"/>
  <c r="G54" i="60"/>
  <c r="Q52" i="60"/>
  <c r="G52" i="60"/>
  <c r="Q50" i="60"/>
  <c r="K50" i="60"/>
  <c r="G50" i="60"/>
  <c r="Q48" i="60"/>
  <c r="G48" i="60"/>
  <c r="L44" i="60"/>
  <c r="L38" i="60"/>
  <c r="M36" i="60"/>
  <c r="K28" i="60"/>
  <c r="L26" i="60"/>
  <c r="L24" i="60"/>
  <c r="L12" i="60"/>
  <c r="Q46" i="60"/>
  <c r="G46" i="60"/>
  <c r="Q44" i="60"/>
  <c r="G44" i="60"/>
  <c r="Q40" i="60"/>
  <c r="G40" i="60"/>
  <c r="Q38" i="60"/>
  <c r="K38" i="60"/>
  <c r="G38" i="60"/>
  <c r="Q36" i="60"/>
  <c r="G36" i="60"/>
  <c r="Q34" i="60"/>
  <c r="G34" i="60"/>
  <c r="Q32" i="60"/>
  <c r="G32" i="60"/>
  <c r="Q30" i="60"/>
  <c r="G30" i="60"/>
  <c r="Q28" i="60"/>
  <c r="M28" i="60"/>
  <c r="G28" i="60"/>
  <c r="Q26" i="60"/>
  <c r="G26" i="60"/>
  <c r="Q24" i="60"/>
  <c r="M24" i="60"/>
  <c r="G24" i="60"/>
  <c r="Q22" i="60"/>
  <c r="G22" i="60"/>
  <c r="Q18" i="60"/>
  <c r="G18" i="60"/>
  <c r="Q16" i="60"/>
  <c r="G16" i="60"/>
  <c r="Q14" i="60"/>
  <c r="G14" i="60"/>
  <c r="Q12" i="60"/>
  <c r="G12" i="60"/>
  <c r="Q10" i="60"/>
  <c r="G10" i="60"/>
  <c r="F62" i="60" l="1"/>
  <c r="K58" i="60"/>
  <c r="F78" i="60"/>
  <c r="M82" i="60"/>
  <c r="K90" i="60"/>
  <c r="F88" i="60"/>
  <c r="F92" i="60"/>
  <c r="M44" i="60"/>
  <c r="K66" i="60"/>
  <c r="L72" i="60"/>
  <c r="J114" i="60"/>
  <c r="J120" i="60" s="1"/>
  <c r="L66" i="60"/>
  <c r="J66" i="60" s="1"/>
  <c r="L22" i="60"/>
  <c r="J113" i="60"/>
  <c r="M74" i="60"/>
  <c r="K98" i="60"/>
  <c r="J111" i="60"/>
  <c r="J117" i="60" s="1"/>
  <c r="F22" i="60"/>
  <c r="K44" i="60"/>
  <c r="J44" i="60" s="1"/>
  <c r="F50" i="60"/>
  <c r="M92" i="60"/>
  <c r="F28" i="60"/>
  <c r="F16" i="60"/>
  <c r="F66" i="60"/>
  <c r="F82" i="60"/>
  <c r="N8" i="60"/>
  <c r="F86" i="60"/>
  <c r="L90" i="60"/>
  <c r="F34" i="60"/>
  <c r="F38" i="60"/>
  <c r="L74" i="60"/>
  <c r="J74" i="60" s="1"/>
  <c r="F44" i="60"/>
  <c r="L48" i="60"/>
  <c r="F58" i="60"/>
  <c r="F64" i="60"/>
  <c r="K82" i="60"/>
  <c r="J82" i="60" s="1"/>
  <c r="F84" i="60"/>
  <c r="L28" i="60"/>
  <c r="J28" i="60" s="1"/>
  <c r="F10" i="60"/>
  <c r="F14" i="60"/>
  <c r="F18" i="60"/>
  <c r="F24" i="60"/>
  <c r="F94" i="60"/>
  <c r="F76" i="60"/>
  <c r="F12" i="60"/>
  <c r="F26" i="60"/>
  <c r="F30" i="60"/>
  <c r="F36" i="60"/>
  <c r="F40" i="60"/>
  <c r="F46" i="60"/>
  <c r="F52" i="60"/>
  <c r="F54" i="60"/>
  <c r="F60" i="60"/>
  <c r="F68" i="60"/>
  <c r="F80" i="60"/>
  <c r="F32" i="60"/>
  <c r="F48" i="60"/>
  <c r="F56" i="60"/>
  <c r="F72" i="60"/>
  <c r="F74" i="60"/>
  <c r="F90" i="60"/>
  <c r="F98" i="60"/>
  <c r="F100" i="60"/>
  <c r="K12" i="60"/>
  <c r="J12" i="60" s="1"/>
  <c r="L54" i="60"/>
  <c r="K26" i="60"/>
  <c r="J26" i="60" s="1"/>
  <c r="K80" i="60"/>
  <c r="M78" i="60"/>
  <c r="M12" i="60"/>
  <c r="M30" i="60"/>
  <c r="L36" i="60"/>
  <c r="K54" i="60"/>
  <c r="M62" i="60"/>
  <c r="K22" i="60"/>
  <c r="L30" i="60"/>
  <c r="K36" i="60"/>
  <c r="L40" i="60"/>
  <c r="L94" i="60"/>
  <c r="M14" i="60"/>
  <c r="M16" i="60"/>
  <c r="L52" i="60"/>
  <c r="M60" i="60"/>
  <c r="L62" i="60"/>
  <c r="L88" i="60"/>
  <c r="J88" i="60" s="1"/>
  <c r="K24" i="60"/>
  <c r="J24" i="60" s="1"/>
  <c r="L14" i="60"/>
  <c r="M32" i="60"/>
  <c r="M40" i="60"/>
  <c r="K52" i="60"/>
  <c r="L60" i="60"/>
  <c r="K62" i="60"/>
  <c r="L80" i="60"/>
  <c r="M94" i="60"/>
  <c r="M96" i="60"/>
  <c r="J58" i="60"/>
  <c r="M68" i="60"/>
  <c r="L84" i="60"/>
  <c r="J84" i="60" s="1"/>
  <c r="L92" i="60"/>
  <c r="J92" i="60" s="1"/>
  <c r="L98" i="60"/>
  <c r="J98" i="60" s="1"/>
  <c r="K10" i="60"/>
  <c r="L16" i="60"/>
  <c r="M18" i="60"/>
  <c r="L32" i="60"/>
  <c r="M34" i="60"/>
  <c r="K40" i="60"/>
  <c r="M46" i="60"/>
  <c r="K48" i="60"/>
  <c r="M50" i="60"/>
  <c r="L56" i="60"/>
  <c r="K72" i="60"/>
  <c r="J72" i="60" s="1"/>
  <c r="L78" i="60"/>
  <c r="L86" i="60"/>
  <c r="J86" i="60" s="1"/>
  <c r="K94" i="60"/>
  <c r="J7" i="60"/>
  <c r="J116" i="60" s="1"/>
  <c r="M10" i="60"/>
  <c r="J50" i="60"/>
  <c r="K76" i="60"/>
  <c r="J76" i="60" s="1"/>
  <c r="K16" i="60"/>
  <c r="L18" i="60"/>
  <c r="K32" i="60"/>
  <c r="L34" i="60"/>
  <c r="L46" i="60"/>
  <c r="K78" i="60"/>
  <c r="J90" i="60"/>
  <c r="K56" i="60"/>
  <c r="K60" i="60"/>
  <c r="L64" i="60"/>
  <c r="L68" i="60"/>
  <c r="J68" i="60" s="1"/>
  <c r="M72" i="60"/>
  <c r="M76" i="60"/>
  <c r="L96" i="60"/>
  <c r="L100" i="60"/>
  <c r="K64" i="60"/>
  <c r="K96" i="60"/>
  <c r="K100" i="60"/>
  <c r="J38" i="60"/>
  <c r="L10" i="60"/>
  <c r="K14" i="60"/>
  <c r="K18" i="60"/>
  <c r="M22" i="60"/>
  <c r="M26" i="60"/>
  <c r="K30" i="60"/>
  <c r="K34" i="60"/>
  <c r="M38" i="60"/>
  <c r="K46" i="60"/>
  <c r="J22" i="60" l="1"/>
  <c r="J54" i="60"/>
  <c r="J40" i="60"/>
  <c r="J56" i="60"/>
  <c r="J52" i="60"/>
  <c r="M8" i="60"/>
  <c r="J48" i="60"/>
  <c r="J34" i="60"/>
  <c r="J62" i="60"/>
  <c r="J80" i="60"/>
  <c r="J94" i="60"/>
  <c r="J14" i="60"/>
  <c r="J36" i="60"/>
  <c r="J30" i="60"/>
  <c r="J10" i="60"/>
  <c r="J16" i="60"/>
  <c r="J18" i="60"/>
  <c r="J60" i="60"/>
  <c r="J64" i="60"/>
  <c r="J46" i="60"/>
  <c r="J32" i="60"/>
  <c r="J78" i="60"/>
  <c r="J100" i="60"/>
  <c r="J96" i="60"/>
  <c r="P70" i="60"/>
  <c r="L7" i="60"/>
  <c r="L116" i="60" s="1"/>
  <c r="N119" i="60" l="1"/>
  <c r="N112" i="60"/>
  <c r="N118" i="60" s="1"/>
  <c r="O112" i="60"/>
  <c r="O118" i="60" s="1"/>
  <c r="O119" i="60"/>
  <c r="K112" i="60"/>
  <c r="K118" i="60" s="1"/>
  <c r="K119" i="60"/>
  <c r="L112" i="60"/>
  <c r="L118" i="60" s="1"/>
  <c r="L119" i="60"/>
  <c r="O20" i="60"/>
  <c r="G8" i="60"/>
  <c r="O8" i="60"/>
  <c r="N20" i="60"/>
  <c r="K70" i="60"/>
  <c r="L8" i="60"/>
  <c r="K8" i="60"/>
  <c r="M112" i="60" l="1"/>
  <c r="M118" i="60" s="1"/>
  <c r="M119" i="60"/>
  <c r="J112" i="60"/>
  <c r="J118" i="60" s="1"/>
  <c r="J119" i="60"/>
  <c r="P8" i="60"/>
  <c r="AB7" i="60"/>
  <c r="AA6" i="60" s="1"/>
  <c r="J8" i="60"/>
  <c r="M70" i="60"/>
  <c r="L70" i="60"/>
  <c r="J70" i="60" s="1"/>
  <c r="G20" i="60"/>
  <c r="K20" i="60"/>
  <c r="L20" i="60"/>
  <c r="M20" i="60"/>
  <c r="Q70" i="60"/>
  <c r="G70" i="60"/>
  <c r="F70" i="60" s="1"/>
  <c r="Q20" i="60"/>
  <c r="F8" i="60" l="1"/>
  <c r="F20" i="60"/>
  <c r="J20" i="60"/>
  <c r="H19" i="58" l="1"/>
  <c r="AB6" i="58" l="1"/>
  <c r="AA5" i="58" s="1"/>
  <c r="H7" i="58"/>
  <c r="G120" i="40"/>
  <c r="AC9" i="27" l="1"/>
  <c r="M7" i="25" l="1"/>
  <c r="J7" i="25"/>
  <c r="F38" i="24"/>
  <c r="F13" i="24"/>
  <c r="F62" i="24" l="1"/>
  <c r="F68" i="24" s="1"/>
  <c r="F69" i="24"/>
  <c r="AB38" i="24"/>
  <c r="F70" i="24"/>
  <c r="AB13" i="24"/>
  <c r="K11" i="19"/>
  <c r="J13" i="19"/>
  <c r="F8" i="55" l="1"/>
  <c r="F8" i="38"/>
  <c r="F9" i="38"/>
  <c r="AB9" i="38" s="1"/>
  <c r="F10" i="38"/>
  <c r="AB10" i="38" s="1"/>
  <c r="F11" i="38"/>
  <c r="AB11" i="38" s="1"/>
  <c r="F12" i="38"/>
  <c r="AB12" i="38" s="1"/>
  <c r="F14" i="38"/>
  <c r="F15" i="38"/>
  <c r="AB15" i="38" s="1"/>
  <c r="F16" i="38"/>
  <c r="AB16" i="38" s="1"/>
  <c r="F17" i="38"/>
  <c r="AB17" i="38" s="1"/>
  <c r="F18" i="38"/>
  <c r="AB18" i="38" s="1"/>
  <c r="F19" i="38"/>
  <c r="AB19" i="38" s="1"/>
  <c r="F20" i="38"/>
  <c r="AB20" i="38" s="1"/>
  <c r="F21" i="38"/>
  <c r="AB21" i="38" s="1"/>
  <c r="F22" i="38"/>
  <c r="AB22" i="38" s="1"/>
  <c r="F23" i="38"/>
  <c r="AB23" i="38" s="1"/>
  <c r="F25" i="38"/>
  <c r="AB25" i="38" s="1"/>
  <c r="F26" i="38"/>
  <c r="AB26" i="38" s="1"/>
  <c r="F27" i="38"/>
  <c r="AB27" i="38" s="1"/>
  <c r="F28" i="38"/>
  <c r="AB28" i="38" s="1"/>
  <c r="F29" i="38"/>
  <c r="AB29" i="38" s="1"/>
  <c r="F30" i="38"/>
  <c r="AB30" i="38" s="1"/>
  <c r="F31" i="38"/>
  <c r="AB31" i="38" s="1"/>
  <c r="F32" i="38"/>
  <c r="AB32" i="38" s="1"/>
  <c r="F33" i="38"/>
  <c r="AB33" i="38" s="1"/>
  <c r="F34" i="38"/>
  <c r="AB34" i="38" s="1"/>
  <c r="F35" i="38"/>
  <c r="AB35" i="38" s="1"/>
  <c r="F36" i="38"/>
  <c r="AB36" i="38" s="1"/>
  <c r="F37" i="38"/>
  <c r="AB37" i="38" s="1"/>
  <c r="F39" i="38"/>
  <c r="F40" i="38"/>
  <c r="AB40" i="38" s="1"/>
  <c r="F41" i="38"/>
  <c r="AB41" i="38" s="1"/>
  <c r="F42" i="38"/>
  <c r="AB42" i="38" s="1"/>
  <c r="F43" i="38"/>
  <c r="AB43" i="38" s="1"/>
  <c r="F44" i="38"/>
  <c r="AB44" i="38" s="1"/>
  <c r="F45" i="38"/>
  <c r="AB45" i="38" s="1"/>
  <c r="F46" i="38"/>
  <c r="AB46" i="38" s="1"/>
  <c r="F47" i="38"/>
  <c r="AB47" i="38" s="1"/>
  <c r="F48" i="38"/>
  <c r="AB48" i="38" s="1"/>
  <c r="F49" i="38"/>
  <c r="AB49" i="38" s="1"/>
  <c r="F50" i="38"/>
  <c r="AB50" i="38" s="1"/>
  <c r="F51" i="38"/>
  <c r="AB51" i="38" s="1"/>
  <c r="F52" i="38"/>
  <c r="AB52" i="38" s="1"/>
  <c r="F53" i="38"/>
  <c r="AB53" i="38" s="1"/>
  <c r="AB8" i="55" l="1"/>
  <c r="AB39" i="38"/>
  <c r="F64" i="38"/>
  <c r="AB8" i="38"/>
  <c r="F61" i="38"/>
  <c r="F67" i="38" s="1"/>
  <c r="AB14" i="38"/>
  <c r="F63" i="38"/>
  <c r="H26" i="38"/>
  <c r="H38" i="23"/>
  <c r="G13" i="23"/>
  <c r="I13" i="23"/>
  <c r="F48" i="16"/>
  <c r="AB48" i="16" s="1"/>
  <c r="G62" i="23" l="1"/>
  <c r="G68" i="23" s="1"/>
  <c r="G69" i="23"/>
  <c r="I62" i="23"/>
  <c r="I68" i="23" s="1"/>
  <c r="I69" i="23"/>
  <c r="G24" i="15"/>
  <c r="H24" i="15"/>
  <c r="G26" i="15"/>
  <c r="G28" i="15"/>
  <c r="H28" i="15"/>
  <c r="I28" i="15"/>
  <c r="G30" i="15"/>
  <c r="H30" i="15"/>
  <c r="I30" i="15"/>
  <c r="G32" i="15"/>
  <c r="H32" i="15"/>
  <c r="I32" i="15"/>
  <c r="J32" i="15"/>
  <c r="G34" i="15"/>
  <c r="H34" i="15"/>
  <c r="I34" i="15"/>
  <c r="N34" i="15"/>
  <c r="G36" i="15"/>
  <c r="H36" i="15"/>
  <c r="G38" i="15"/>
  <c r="H38" i="15"/>
  <c r="J38" i="15"/>
  <c r="K38" i="15"/>
  <c r="G40" i="15"/>
  <c r="H40" i="15"/>
  <c r="I40" i="15"/>
  <c r="J40" i="15"/>
  <c r="G44" i="15"/>
  <c r="H44" i="15"/>
  <c r="I44" i="15"/>
  <c r="J44" i="15"/>
  <c r="K44" i="15"/>
  <c r="G46" i="15"/>
  <c r="H46" i="15"/>
  <c r="I46" i="15"/>
  <c r="G48" i="15"/>
  <c r="H48" i="15"/>
  <c r="I48" i="15"/>
  <c r="G50" i="15"/>
  <c r="H50" i="15"/>
  <c r="G52" i="15"/>
  <c r="H52" i="15"/>
  <c r="G54" i="15"/>
  <c r="H54" i="15"/>
  <c r="G56" i="15"/>
  <c r="I56" i="15"/>
  <c r="J56" i="15"/>
  <c r="G58" i="15"/>
  <c r="H58" i="15"/>
  <c r="I58" i="15"/>
  <c r="G60" i="15"/>
  <c r="H60" i="15"/>
  <c r="I60" i="15"/>
  <c r="J60" i="15"/>
  <c r="G62" i="15"/>
  <c r="H62" i="15"/>
  <c r="G64" i="15"/>
  <c r="H64" i="15"/>
  <c r="G66" i="15"/>
  <c r="H66" i="15"/>
  <c r="I66" i="15"/>
  <c r="K66" i="15"/>
  <c r="G68" i="15"/>
  <c r="H68" i="15"/>
  <c r="G72" i="15"/>
  <c r="K72" i="15"/>
  <c r="M72" i="15"/>
  <c r="H78" i="15"/>
  <c r="J78" i="15"/>
  <c r="G86" i="15"/>
  <c r="H86" i="15"/>
  <c r="G88" i="15"/>
  <c r="G98" i="15"/>
  <c r="J47" i="11" l="1"/>
  <c r="J7" i="11" l="1"/>
  <c r="F39" i="10" l="1"/>
  <c r="H39" i="10" s="1"/>
  <c r="M38" i="10"/>
  <c r="M70" i="10" s="1"/>
  <c r="K38" i="10"/>
  <c r="K70" i="10" s="1"/>
  <c r="I38" i="10"/>
  <c r="I70" i="10" s="1"/>
  <c r="G38" i="10"/>
  <c r="G70" i="10" s="1"/>
  <c r="F14" i="10"/>
  <c r="M13" i="10"/>
  <c r="M7" i="10"/>
  <c r="M66" i="10" s="1"/>
  <c r="K7" i="10"/>
  <c r="K66" i="10" s="1"/>
  <c r="I7" i="10"/>
  <c r="I66" i="10" s="1"/>
  <c r="G7" i="10"/>
  <c r="G66" i="10" s="1"/>
  <c r="F8" i="10"/>
  <c r="K62" i="10" l="1"/>
  <c r="K68" i="10" s="1"/>
  <c r="K69" i="10"/>
  <c r="M62" i="10"/>
  <c r="M68" i="10" s="1"/>
  <c r="M69" i="10"/>
  <c r="H8" i="10"/>
  <c r="J8" i="10"/>
  <c r="AB8" i="10"/>
  <c r="I62" i="10"/>
  <c r="I68" i="10" s="1"/>
  <c r="I69" i="10"/>
  <c r="G62" i="10"/>
  <c r="G68" i="10" s="1"/>
  <c r="G69" i="10"/>
  <c r="AB14" i="10"/>
  <c r="L14" i="10"/>
  <c r="N14" i="10"/>
  <c r="AB39" i="10"/>
  <c r="L39" i="10"/>
  <c r="N39" i="10"/>
  <c r="F7" i="10"/>
  <c r="F38" i="10"/>
  <c r="AB38" i="10" s="1"/>
  <c r="F13" i="10"/>
  <c r="F62" i="10" l="1"/>
  <c r="F68" i="10" s="1"/>
  <c r="AB7" i="10"/>
  <c r="F66" i="10"/>
  <c r="AC14" i="10"/>
  <c r="AC39" i="10"/>
  <c r="L13" i="10"/>
  <c r="AB13" i="10"/>
  <c r="H13" i="10"/>
  <c r="N13" i="10"/>
  <c r="L38" i="10"/>
  <c r="H38" i="10"/>
  <c r="J38" i="10"/>
  <c r="N38" i="10"/>
  <c r="J13" i="10"/>
  <c r="G7" i="57"/>
  <c r="G116" i="57" s="1"/>
  <c r="H7" i="57"/>
  <c r="H116" i="57" s="1"/>
  <c r="I7" i="57"/>
  <c r="I116" i="57" s="1"/>
  <c r="J7" i="57"/>
  <c r="J116" i="57" s="1"/>
  <c r="K7" i="57"/>
  <c r="L7" i="57"/>
  <c r="P7" i="57"/>
  <c r="P116" i="57" s="1"/>
  <c r="Q7" i="57"/>
  <c r="R7" i="57"/>
  <c r="R116" i="57" s="1"/>
  <c r="R8" i="57"/>
  <c r="G10" i="57"/>
  <c r="H10" i="57"/>
  <c r="I10" i="57"/>
  <c r="J10" i="57"/>
  <c r="K10" i="57"/>
  <c r="L10" i="57"/>
  <c r="P10" i="57"/>
  <c r="Q10" i="57"/>
  <c r="R10" i="57"/>
  <c r="G12" i="57"/>
  <c r="H12" i="57"/>
  <c r="I12" i="57"/>
  <c r="J12" i="57"/>
  <c r="K12" i="57"/>
  <c r="L12" i="57"/>
  <c r="P12" i="57"/>
  <c r="Q12" i="57"/>
  <c r="R12" i="57"/>
  <c r="G14" i="57"/>
  <c r="H14" i="57"/>
  <c r="I14" i="57"/>
  <c r="J14" i="57"/>
  <c r="K14" i="57"/>
  <c r="L14" i="57"/>
  <c r="P14" i="57"/>
  <c r="Q14" i="57"/>
  <c r="R14" i="57"/>
  <c r="G16" i="57"/>
  <c r="H16" i="57"/>
  <c r="I16" i="57"/>
  <c r="J16" i="57"/>
  <c r="K16" i="57"/>
  <c r="L16" i="57"/>
  <c r="P16" i="57"/>
  <c r="Q16" i="57"/>
  <c r="R16" i="57"/>
  <c r="G18" i="57"/>
  <c r="H18" i="57"/>
  <c r="I18" i="57"/>
  <c r="J18" i="57"/>
  <c r="K18" i="57"/>
  <c r="L18" i="57"/>
  <c r="P18" i="57"/>
  <c r="Q18" i="57"/>
  <c r="R18" i="57"/>
  <c r="G19" i="57"/>
  <c r="H19" i="57"/>
  <c r="I19" i="57"/>
  <c r="J19" i="57"/>
  <c r="K19" i="57"/>
  <c r="L19" i="57"/>
  <c r="P19" i="57"/>
  <c r="Q19" i="57"/>
  <c r="R19" i="57"/>
  <c r="G22" i="57"/>
  <c r="H22" i="57"/>
  <c r="I22" i="57"/>
  <c r="J22" i="57"/>
  <c r="K22" i="57"/>
  <c r="L22" i="57"/>
  <c r="P22" i="57"/>
  <c r="Q22" i="57"/>
  <c r="R22" i="57"/>
  <c r="G24" i="57"/>
  <c r="H24" i="57"/>
  <c r="I24" i="57"/>
  <c r="J24" i="57"/>
  <c r="K24" i="57"/>
  <c r="L24" i="57"/>
  <c r="P24" i="57"/>
  <c r="Q24" i="57"/>
  <c r="R24" i="57"/>
  <c r="G26" i="57"/>
  <c r="J26" i="57"/>
  <c r="K26" i="57"/>
  <c r="L26" i="57"/>
  <c r="P26" i="57"/>
  <c r="Q26" i="57"/>
  <c r="R26" i="57"/>
  <c r="G28" i="57"/>
  <c r="H28" i="57"/>
  <c r="I28" i="57"/>
  <c r="J28" i="57"/>
  <c r="K28" i="57"/>
  <c r="L28" i="57"/>
  <c r="P28" i="57"/>
  <c r="Q28" i="57"/>
  <c r="R28" i="57"/>
  <c r="G30" i="57"/>
  <c r="H30" i="57"/>
  <c r="I30" i="57"/>
  <c r="J30" i="57"/>
  <c r="K30" i="57"/>
  <c r="L30" i="57"/>
  <c r="P30" i="57"/>
  <c r="Q30" i="57"/>
  <c r="R30" i="57"/>
  <c r="G32" i="57"/>
  <c r="H32" i="57"/>
  <c r="I32" i="57"/>
  <c r="J32" i="57"/>
  <c r="K32" i="57"/>
  <c r="L32" i="57"/>
  <c r="P32" i="57"/>
  <c r="Q32" i="57"/>
  <c r="R32" i="57"/>
  <c r="G34" i="57"/>
  <c r="H34" i="57"/>
  <c r="I34" i="57"/>
  <c r="J34" i="57"/>
  <c r="K34" i="57"/>
  <c r="L34" i="57"/>
  <c r="P34" i="57"/>
  <c r="Q34" i="57"/>
  <c r="R34" i="57"/>
  <c r="G36" i="57"/>
  <c r="H36" i="57"/>
  <c r="I36" i="57"/>
  <c r="J36" i="57"/>
  <c r="K36" i="57"/>
  <c r="L36" i="57"/>
  <c r="P36" i="57"/>
  <c r="Q36" i="57"/>
  <c r="R36" i="57"/>
  <c r="G38" i="57"/>
  <c r="H38" i="57"/>
  <c r="I38" i="57"/>
  <c r="J38" i="57"/>
  <c r="K38" i="57"/>
  <c r="L38" i="57"/>
  <c r="P38" i="57"/>
  <c r="Q38" i="57"/>
  <c r="R38" i="57"/>
  <c r="G40" i="57"/>
  <c r="H40" i="57"/>
  <c r="I40" i="57"/>
  <c r="J40" i="57"/>
  <c r="K40" i="57"/>
  <c r="L40" i="57"/>
  <c r="P40" i="57"/>
  <c r="Q40" i="57"/>
  <c r="R40" i="57"/>
  <c r="G44" i="57"/>
  <c r="H44" i="57"/>
  <c r="I44" i="57"/>
  <c r="J44" i="57"/>
  <c r="K44" i="57"/>
  <c r="L44" i="57"/>
  <c r="P44" i="57"/>
  <c r="Q44" i="57"/>
  <c r="R44" i="57"/>
  <c r="G46" i="57"/>
  <c r="H46" i="57"/>
  <c r="I46" i="57"/>
  <c r="J46" i="57"/>
  <c r="K46" i="57"/>
  <c r="L46" i="57"/>
  <c r="P46" i="57"/>
  <c r="Q46" i="57"/>
  <c r="R46" i="57"/>
  <c r="G48" i="57"/>
  <c r="H48" i="57"/>
  <c r="I48" i="57"/>
  <c r="J48" i="57"/>
  <c r="K48" i="57"/>
  <c r="L48" i="57"/>
  <c r="P48" i="57"/>
  <c r="Q48" i="57"/>
  <c r="R48" i="57"/>
  <c r="G50" i="57"/>
  <c r="H50" i="57"/>
  <c r="I50" i="57"/>
  <c r="J50" i="57"/>
  <c r="K50" i="57"/>
  <c r="L50" i="57"/>
  <c r="P50" i="57"/>
  <c r="Q50" i="57"/>
  <c r="R50" i="57"/>
  <c r="G52" i="57"/>
  <c r="H52" i="57"/>
  <c r="I52" i="57"/>
  <c r="J52" i="57"/>
  <c r="K52" i="57"/>
  <c r="L52" i="57"/>
  <c r="P52" i="57"/>
  <c r="Q52" i="57"/>
  <c r="R52" i="57"/>
  <c r="G54" i="57"/>
  <c r="H54" i="57"/>
  <c r="I54" i="57"/>
  <c r="J54" i="57"/>
  <c r="K54" i="57"/>
  <c r="L54" i="57"/>
  <c r="P54" i="57"/>
  <c r="Q54" i="57"/>
  <c r="R54" i="57"/>
  <c r="G56" i="57"/>
  <c r="H56" i="57"/>
  <c r="I56" i="57"/>
  <c r="J56" i="57"/>
  <c r="K56" i="57"/>
  <c r="L56" i="57"/>
  <c r="P56" i="57"/>
  <c r="Q56" i="57"/>
  <c r="R56" i="57"/>
  <c r="G58" i="57"/>
  <c r="H58" i="57"/>
  <c r="I58" i="57"/>
  <c r="J58" i="57"/>
  <c r="K58" i="57"/>
  <c r="L58" i="57"/>
  <c r="P58" i="57"/>
  <c r="Q58" i="57"/>
  <c r="R58" i="57"/>
  <c r="G60" i="57"/>
  <c r="H60" i="57"/>
  <c r="I60" i="57"/>
  <c r="J60" i="57"/>
  <c r="K60" i="57"/>
  <c r="L60" i="57"/>
  <c r="P60" i="57"/>
  <c r="Q60" i="57"/>
  <c r="R60" i="57"/>
  <c r="G62" i="57"/>
  <c r="H62" i="57"/>
  <c r="I62" i="57"/>
  <c r="J62" i="57"/>
  <c r="K62" i="57"/>
  <c r="L62" i="57"/>
  <c r="P62" i="57"/>
  <c r="Q62" i="57"/>
  <c r="R62" i="57"/>
  <c r="G64" i="57"/>
  <c r="H64" i="57"/>
  <c r="I64" i="57"/>
  <c r="J64" i="57"/>
  <c r="K64" i="57"/>
  <c r="L64" i="57"/>
  <c r="P64" i="57"/>
  <c r="Q64" i="57"/>
  <c r="R64" i="57"/>
  <c r="G66" i="57"/>
  <c r="H66" i="57"/>
  <c r="I66" i="57"/>
  <c r="J66" i="57"/>
  <c r="K66" i="57"/>
  <c r="L66" i="57"/>
  <c r="P66" i="57"/>
  <c r="Q66" i="57"/>
  <c r="R66" i="57"/>
  <c r="G68" i="57"/>
  <c r="H68" i="57"/>
  <c r="I68" i="57"/>
  <c r="J68" i="57"/>
  <c r="K68" i="57"/>
  <c r="L68" i="57"/>
  <c r="P68" i="57"/>
  <c r="Q68" i="57"/>
  <c r="R68" i="57"/>
  <c r="G70" i="57"/>
  <c r="H70" i="57"/>
  <c r="K70" i="57"/>
  <c r="L70" i="57"/>
  <c r="P70" i="57"/>
  <c r="Q70" i="57"/>
  <c r="R70" i="57"/>
  <c r="I70" i="57"/>
  <c r="J70" i="57"/>
  <c r="G72" i="57"/>
  <c r="H72" i="57"/>
  <c r="I72" i="57"/>
  <c r="J72" i="57"/>
  <c r="K72" i="57"/>
  <c r="L72" i="57"/>
  <c r="P72" i="57"/>
  <c r="Q72" i="57"/>
  <c r="R72" i="57"/>
  <c r="G74" i="57"/>
  <c r="H74" i="57"/>
  <c r="I74" i="57"/>
  <c r="J74" i="57"/>
  <c r="K74" i="57"/>
  <c r="L74" i="57"/>
  <c r="P74" i="57"/>
  <c r="Q74" i="57"/>
  <c r="R74" i="57"/>
  <c r="G76" i="57"/>
  <c r="H76" i="57"/>
  <c r="I76" i="57"/>
  <c r="J76" i="57"/>
  <c r="K76" i="57"/>
  <c r="L76" i="57"/>
  <c r="P76" i="57"/>
  <c r="Q76" i="57"/>
  <c r="R76" i="57"/>
  <c r="G78" i="57"/>
  <c r="H78" i="57"/>
  <c r="I78" i="57"/>
  <c r="J78" i="57"/>
  <c r="K78" i="57"/>
  <c r="L78" i="57"/>
  <c r="P78" i="57"/>
  <c r="Q78" i="57"/>
  <c r="R78" i="57"/>
  <c r="G80" i="57"/>
  <c r="H80" i="57"/>
  <c r="I80" i="57"/>
  <c r="J80" i="57"/>
  <c r="K80" i="57"/>
  <c r="L80" i="57"/>
  <c r="P80" i="57"/>
  <c r="Q80" i="57"/>
  <c r="R80" i="57"/>
  <c r="G82" i="57"/>
  <c r="H82" i="57"/>
  <c r="I82" i="57"/>
  <c r="J82" i="57"/>
  <c r="K82" i="57"/>
  <c r="L82" i="57"/>
  <c r="P82" i="57"/>
  <c r="Q82" i="57"/>
  <c r="R82" i="57"/>
  <c r="G84" i="57"/>
  <c r="H84" i="57"/>
  <c r="I84" i="57"/>
  <c r="J84" i="57"/>
  <c r="K84" i="57"/>
  <c r="L84" i="57"/>
  <c r="P84" i="57"/>
  <c r="Q84" i="57"/>
  <c r="R84" i="57"/>
  <c r="G86" i="57"/>
  <c r="H86" i="57"/>
  <c r="I86" i="57"/>
  <c r="J86" i="57"/>
  <c r="K86" i="57"/>
  <c r="L86" i="57"/>
  <c r="P86" i="57"/>
  <c r="Q86" i="57"/>
  <c r="R86" i="57"/>
  <c r="G88" i="57"/>
  <c r="H88" i="57"/>
  <c r="I88" i="57"/>
  <c r="J88" i="57"/>
  <c r="K88" i="57"/>
  <c r="L88" i="57"/>
  <c r="P88" i="57"/>
  <c r="Q88" i="57"/>
  <c r="R88" i="57"/>
  <c r="G90" i="57"/>
  <c r="H90" i="57"/>
  <c r="I90" i="57"/>
  <c r="J90" i="57"/>
  <c r="K90" i="57"/>
  <c r="L90" i="57"/>
  <c r="P90" i="57"/>
  <c r="Q90" i="57"/>
  <c r="R90" i="57"/>
  <c r="G92" i="57"/>
  <c r="H92" i="57"/>
  <c r="I92" i="57"/>
  <c r="J92" i="57"/>
  <c r="K92" i="57"/>
  <c r="L92" i="57"/>
  <c r="P92" i="57"/>
  <c r="Q92" i="57"/>
  <c r="R92" i="57"/>
  <c r="G94" i="57"/>
  <c r="H94" i="57"/>
  <c r="I94" i="57"/>
  <c r="J94" i="57"/>
  <c r="K94" i="57"/>
  <c r="L94" i="57"/>
  <c r="P94" i="57"/>
  <c r="Q94" i="57"/>
  <c r="R94" i="57"/>
  <c r="G96" i="57"/>
  <c r="H96" i="57"/>
  <c r="I96" i="57"/>
  <c r="J96" i="57"/>
  <c r="K96" i="57"/>
  <c r="L96" i="57"/>
  <c r="P96" i="57"/>
  <c r="Q96" i="57"/>
  <c r="R96" i="57"/>
  <c r="G98" i="57"/>
  <c r="H98" i="57"/>
  <c r="I98" i="57"/>
  <c r="J98" i="57"/>
  <c r="K98" i="57"/>
  <c r="L98" i="57"/>
  <c r="P98" i="57"/>
  <c r="Q98" i="57"/>
  <c r="R98" i="57"/>
  <c r="G100" i="57"/>
  <c r="H100" i="57"/>
  <c r="I100" i="57"/>
  <c r="J100" i="57"/>
  <c r="K100" i="57"/>
  <c r="L100" i="57"/>
  <c r="P100" i="57"/>
  <c r="Q100" i="57"/>
  <c r="R100" i="57"/>
  <c r="G7" i="55"/>
  <c r="G66" i="55" s="1"/>
  <c r="I7" i="55"/>
  <c r="I66" i="55" s="1"/>
  <c r="K7" i="55"/>
  <c r="K66" i="55" s="1"/>
  <c r="M7" i="55"/>
  <c r="M66" i="55" s="1"/>
  <c r="N8" i="55"/>
  <c r="H8" i="55"/>
  <c r="F9" i="55"/>
  <c r="F10" i="55"/>
  <c r="AB10" i="55" s="1"/>
  <c r="H10" i="55"/>
  <c r="F11" i="55"/>
  <c r="AB11" i="55" s="1"/>
  <c r="F12" i="55"/>
  <c r="AB12" i="55" s="1"/>
  <c r="G13" i="55"/>
  <c r="I13" i="55"/>
  <c r="K13" i="55"/>
  <c r="M13" i="55"/>
  <c r="F14" i="55"/>
  <c r="N14" i="55"/>
  <c r="F15" i="55"/>
  <c r="AB15" i="55" s="1"/>
  <c r="N15" i="55"/>
  <c r="F16" i="55"/>
  <c r="AB16" i="55" s="1"/>
  <c r="F17" i="55"/>
  <c r="AB17" i="55" s="1"/>
  <c r="J17" i="55"/>
  <c r="L17" i="55"/>
  <c r="N17" i="55"/>
  <c r="F18" i="55"/>
  <c r="AB18" i="55" s="1"/>
  <c r="J18" i="55"/>
  <c r="L18" i="55"/>
  <c r="N18" i="55"/>
  <c r="F19" i="55"/>
  <c r="AB19" i="55" s="1"/>
  <c r="J19" i="55"/>
  <c r="F20" i="55"/>
  <c r="AB20" i="55" s="1"/>
  <c r="N20" i="55"/>
  <c r="F21" i="55"/>
  <c r="AB21" i="55" s="1"/>
  <c r="L21" i="55"/>
  <c r="N21" i="55"/>
  <c r="F22" i="55"/>
  <c r="AB22" i="55" s="1"/>
  <c r="H22" i="55"/>
  <c r="N22" i="55"/>
  <c r="F23" i="55"/>
  <c r="AB23" i="55" s="1"/>
  <c r="N23" i="55"/>
  <c r="F25" i="55"/>
  <c r="AB25" i="55" s="1"/>
  <c r="F26" i="55"/>
  <c r="AB26" i="55" s="1"/>
  <c r="N26" i="55"/>
  <c r="F27" i="55"/>
  <c r="AB27" i="55" s="1"/>
  <c r="N27" i="55"/>
  <c r="F28" i="55"/>
  <c r="AB28" i="55" s="1"/>
  <c r="L28" i="55"/>
  <c r="N28" i="55"/>
  <c r="F29" i="55"/>
  <c r="AB29" i="55" s="1"/>
  <c r="N29" i="55"/>
  <c r="F30" i="55"/>
  <c r="L30" i="55"/>
  <c r="N30" i="55"/>
  <c r="F31" i="55"/>
  <c r="AB31" i="55" s="1"/>
  <c r="N31" i="55"/>
  <c r="F32" i="55"/>
  <c r="AB32" i="55" s="1"/>
  <c r="N32" i="55"/>
  <c r="F33" i="55"/>
  <c r="AB33" i="55" s="1"/>
  <c r="F34" i="55"/>
  <c r="AB34" i="55" s="1"/>
  <c r="H34" i="55"/>
  <c r="L34" i="55"/>
  <c r="F35" i="55"/>
  <c r="AB35" i="55" s="1"/>
  <c r="F36" i="55"/>
  <c r="AB36" i="55" s="1"/>
  <c r="F37" i="55"/>
  <c r="AB37" i="55" s="1"/>
  <c r="N37" i="55"/>
  <c r="G38" i="55"/>
  <c r="G70" i="55" s="1"/>
  <c r="I38" i="55"/>
  <c r="I70" i="55" s="1"/>
  <c r="K38" i="55"/>
  <c r="K70" i="55" s="1"/>
  <c r="M38" i="55"/>
  <c r="M70" i="55" s="1"/>
  <c r="F39" i="55"/>
  <c r="H39" i="55"/>
  <c r="F40" i="55"/>
  <c r="AB40" i="55" s="1"/>
  <c r="F41" i="55"/>
  <c r="AB41" i="55" s="1"/>
  <c r="J41" i="55"/>
  <c r="F42" i="55"/>
  <c r="AB42" i="55" s="1"/>
  <c r="N42" i="55"/>
  <c r="F43" i="55"/>
  <c r="AB43" i="55" s="1"/>
  <c r="N43" i="55"/>
  <c r="F44" i="55"/>
  <c r="AB44" i="55" s="1"/>
  <c r="F45" i="55"/>
  <c r="AB45" i="55" s="1"/>
  <c r="F46" i="55"/>
  <c r="L46" i="55" s="1"/>
  <c r="N46" i="55"/>
  <c r="F47" i="55"/>
  <c r="AB47" i="55" s="1"/>
  <c r="F48" i="55"/>
  <c r="AB48" i="55" s="1"/>
  <c r="H48" i="55"/>
  <c r="F49" i="55"/>
  <c r="AB49" i="55" s="1"/>
  <c r="F50" i="55"/>
  <c r="AB50" i="55" s="1"/>
  <c r="N50" i="55"/>
  <c r="F51" i="55"/>
  <c r="AB51" i="55" s="1"/>
  <c r="F52" i="55"/>
  <c r="AB52" i="55" s="1"/>
  <c r="F53" i="55"/>
  <c r="AB53" i="55" s="1"/>
  <c r="G7" i="53"/>
  <c r="G66" i="53" s="1"/>
  <c r="I7" i="53"/>
  <c r="I66" i="53" s="1"/>
  <c r="K7" i="53"/>
  <c r="K66" i="53" s="1"/>
  <c r="M7" i="53"/>
  <c r="M66" i="53" s="1"/>
  <c r="F8" i="53"/>
  <c r="F9" i="53"/>
  <c r="AB9" i="53" s="1"/>
  <c r="F10" i="53"/>
  <c r="AB10" i="53" s="1"/>
  <c r="F11" i="53"/>
  <c r="J11" i="53" s="1"/>
  <c r="F12" i="53"/>
  <c r="AB12" i="53" s="1"/>
  <c r="G13" i="53"/>
  <c r="I13" i="53"/>
  <c r="K13" i="53"/>
  <c r="M13" i="53"/>
  <c r="F14" i="53"/>
  <c r="F15" i="53"/>
  <c r="AB15" i="53" s="1"/>
  <c r="F16" i="53"/>
  <c r="AB16" i="53" s="1"/>
  <c r="N16" i="53"/>
  <c r="F17" i="53"/>
  <c r="AB17" i="53" s="1"/>
  <c r="N17" i="53"/>
  <c r="F18" i="53"/>
  <c r="AB18" i="53" s="1"/>
  <c r="L18" i="53"/>
  <c r="F19" i="53"/>
  <c r="AB19" i="53" s="1"/>
  <c r="N19" i="53"/>
  <c r="F20" i="53"/>
  <c r="AB20" i="53" s="1"/>
  <c r="N20" i="53"/>
  <c r="F21" i="53"/>
  <c r="AB21" i="53" s="1"/>
  <c r="F22" i="53"/>
  <c r="AB22" i="53" s="1"/>
  <c r="H22" i="53"/>
  <c r="J22" i="53"/>
  <c r="F23" i="53"/>
  <c r="AB23" i="53" s="1"/>
  <c r="J23" i="53"/>
  <c r="F25" i="53"/>
  <c r="AB25" i="53" s="1"/>
  <c r="N25" i="53"/>
  <c r="F26" i="53"/>
  <c r="AB26" i="53" s="1"/>
  <c r="N26" i="53"/>
  <c r="F27" i="53"/>
  <c r="AB27" i="53" s="1"/>
  <c r="J27" i="53"/>
  <c r="N27" i="53"/>
  <c r="F28" i="53"/>
  <c r="AB28" i="53" s="1"/>
  <c r="N28" i="53"/>
  <c r="F29" i="53"/>
  <c r="AB29" i="53" s="1"/>
  <c r="N29" i="53"/>
  <c r="F30" i="53"/>
  <c r="AB30" i="53" s="1"/>
  <c r="F31" i="53"/>
  <c r="AB31" i="53" s="1"/>
  <c r="N31" i="53"/>
  <c r="F32" i="53"/>
  <c r="AB32" i="53" s="1"/>
  <c r="N32" i="53"/>
  <c r="F33" i="53"/>
  <c r="F34" i="53"/>
  <c r="AB34" i="53" s="1"/>
  <c r="F35" i="53"/>
  <c r="AB35" i="53" s="1"/>
  <c r="N35" i="53"/>
  <c r="F36" i="53"/>
  <c r="AB36" i="53" s="1"/>
  <c r="N36" i="53"/>
  <c r="F37" i="53"/>
  <c r="AB37" i="53" s="1"/>
  <c r="N37" i="53"/>
  <c r="G38" i="53"/>
  <c r="G70" i="53" s="1"/>
  <c r="I38" i="53"/>
  <c r="I70" i="53" s="1"/>
  <c r="K38" i="53"/>
  <c r="K70" i="53" s="1"/>
  <c r="M38" i="53"/>
  <c r="M70" i="53" s="1"/>
  <c r="F39" i="53"/>
  <c r="N39" i="53"/>
  <c r="F40" i="53"/>
  <c r="F41" i="53"/>
  <c r="AB41" i="53" s="1"/>
  <c r="F42" i="53"/>
  <c r="AB42" i="53" s="1"/>
  <c r="N42" i="53"/>
  <c r="F43" i="53"/>
  <c r="AB43" i="53" s="1"/>
  <c r="F44" i="53"/>
  <c r="AB44" i="53" s="1"/>
  <c r="F45" i="53"/>
  <c r="AB45" i="53" s="1"/>
  <c r="F46" i="53"/>
  <c r="AB46" i="53" s="1"/>
  <c r="L46" i="53"/>
  <c r="N46" i="53"/>
  <c r="F47" i="53"/>
  <c r="AB47" i="53" s="1"/>
  <c r="N47" i="53"/>
  <c r="F48" i="53"/>
  <c r="AB48" i="53" s="1"/>
  <c r="F49" i="53"/>
  <c r="AB49" i="53" s="1"/>
  <c r="H49" i="53"/>
  <c r="F50" i="53"/>
  <c r="AB50" i="53" s="1"/>
  <c r="N50" i="53"/>
  <c r="F51" i="53"/>
  <c r="H51" i="53" s="1"/>
  <c r="N51" i="53"/>
  <c r="F52" i="53"/>
  <c r="AB52" i="53" s="1"/>
  <c r="F53" i="53"/>
  <c r="AB53" i="53" s="1"/>
  <c r="G7" i="50"/>
  <c r="G116" i="50" s="1"/>
  <c r="H7" i="50"/>
  <c r="H116" i="50" s="1"/>
  <c r="I7" i="50"/>
  <c r="I116" i="50" s="1"/>
  <c r="J7" i="50"/>
  <c r="J116" i="50" s="1"/>
  <c r="K7" i="50"/>
  <c r="K116" i="50" s="1"/>
  <c r="L7" i="50"/>
  <c r="L116" i="50" s="1"/>
  <c r="M7" i="50"/>
  <c r="M116" i="50" s="1"/>
  <c r="G10" i="50"/>
  <c r="H10" i="50"/>
  <c r="I10" i="50"/>
  <c r="J10" i="50"/>
  <c r="K10" i="50"/>
  <c r="L10" i="50"/>
  <c r="M10" i="50"/>
  <c r="G12" i="50"/>
  <c r="H12" i="50"/>
  <c r="I12" i="50"/>
  <c r="J12" i="50"/>
  <c r="K12" i="50"/>
  <c r="L12" i="50"/>
  <c r="M12" i="50"/>
  <c r="G14" i="50"/>
  <c r="H14" i="50"/>
  <c r="I14" i="50"/>
  <c r="J14" i="50"/>
  <c r="K14" i="50"/>
  <c r="L14" i="50"/>
  <c r="M14" i="50"/>
  <c r="G16" i="50"/>
  <c r="H16" i="50"/>
  <c r="I16" i="50"/>
  <c r="J16" i="50"/>
  <c r="K16" i="50"/>
  <c r="L16" i="50"/>
  <c r="M16" i="50"/>
  <c r="G18" i="50"/>
  <c r="H18" i="50"/>
  <c r="I18" i="50"/>
  <c r="J18" i="50"/>
  <c r="K18" i="50"/>
  <c r="L18" i="50"/>
  <c r="M18" i="50"/>
  <c r="G19" i="50"/>
  <c r="H19" i="50"/>
  <c r="I19" i="50"/>
  <c r="J19" i="50"/>
  <c r="K19" i="50"/>
  <c r="L19" i="50"/>
  <c r="M19" i="50"/>
  <c r="G22" i="50"/>
  <c r="H22" i="50"/>
  <c r="I22" i="50"/>
  <c r="J22" i="50"/>
  <c r="K22" i="50"/>
  <c r="L22" i="50"/>
  <c r="M22" i="50"/>
  <c r="G24" i="50"/>
  <c r="H24" i="50"/>
  <c r="I24" i="50"/>
  <c r="J24" i="50"/>
  <c r="K24" i="50"/>
  <c r="L24" i="50"/>
  <c r="M24" i="50"/>
  <c r="G26" i="50"/>
  <c r="I26" i="50"/>
  <c r="J26" i="50"/>
  <c r="K26" i="50"/>
  <c r="L26" i="50"/>
  <c r="M26" i="50"/>
  <c r="G28" i="50"/>
  <c r="H28" i="50"/>
  <c r="I28" i="50"/>
  <c r="J28" i="50"/>
  <c r="K28" i="50"/>
  <c r="L28" i="50"/>
  <c r="M28" i="50"/>
  <c r="G30" i="50"/>
  <c r="H30" i="50"/>
  <c r="I30" i="50"/>
  <c r="J30" i="50"/>
  <c r="K30" i="50"/>
  <c r="L30" i="50"/>
  <c r="M30" i="50"/>
  <c r="G32" i="50"/>
  <c r="H32" i="50"/>
  <c r="I32" i="50"/>
  <c r="J32" i="50"/>
  <c r="K32" i="50"/>
  <c r="L32" i="50"/>
  <c r="M32" i="50"/>
  <c r="G34" i="50"/>
  <c r="H34" i="50"/>
  <c r="I34" i="50"/>
  <c r="J34" i="50"/>
  <c r="K34" i="50"/>
  <c r="L34" i="50"/>
  <c r="M34" i="50"/>
  <c r="G36" i="50"/>
  <c r="H36" i="50"/>
  <c r="I36" i="50"/>
  <c r="J36" i="50"/>
  <c r="K36" i="50"/>
  <c r="L36" i="50"/>
  <c r="M36" i="50"/>
  <c r="G38" i="50"/>
  <c r="H38" i="50"/>
  <c r="I38" i="50"/>
  <c r="J38" i="50"/>
  <c r="K38" i="50"/>
  <c r="L38" i="50"/>
  <c r="M38" i="50"/>
  <c r="G40" i="50"/>
  <c r="H40" i="50"/>
  <c r="I40" i="50"/>
  <c r="J40" i="50"/>
  <c r="K40" i="50"/>
  <c r="L40" i="50"/>
  <c r="M40" i="50"/>
  <c r="G44" i="50"/>
  <c r="H44" i="50"/>
  <c r="I44" i="50"/>
  <c r="J44" i="50"/>
  <c r="K44" i="50"/>
  <c r="L44" i="50"/>
  <c r="M44" i="50"/>
  <c r="G46" i="50"/>
  <c r="H46" i="50"/>
  <c r="I46" i="50"/>
  <c r="J46" i="50"/>
  <c r="K46" i="50"/>
  <c r="L46" i="50"/>
  <c r="M46" i="50"/>
  <c r="G48" i="50"/>
  <c r="H48" i="50"/>
  <c r="I48" i="50"/>
  <c r="J48" i="50"/>
  <c r="K48" i="50"/>
  <c r="L48" i="50"/>
  <c r="M48" i="50"/>
  <c r="G50" i="50"/>
  <c r="H50" i="50"/>
  <c r="I50" i="50"/>
  <c r="J50" i="50"/>
  <c r="K50" i="50"/>
  <c r="L50" i="50"/>
  <c r="M50" i="50"/>
  <c r="G52" i="50"/>
  <c r="H52" i="50"/>
  <c r="I52" i="50"/>
  <c r="J52" i="50"/>
  <c r="K52" i="50"/>
  <c r="L52" i="50"/>
  <c r="M52" i="50"/>
  <c r="G54" i="50"/>
  <c r="H54" i="50"/>
  <c r="I54" i="50"/>
  <c r="J54" i="50"/>
  <c r="K54" i="50"/>
  <c r="L54" i="50"/>
  <c r="M54" i="50"/>
  <c r="G56" i="50"/>
  <c r="H56" i="50"/>
  <c r="I56" i="50"/>
  <c r="J56" i="50"/>
  <c r="K56" i="50"/>
  <c r="L56" i="50"/>
  <c r="M56" i="50"/>
  <c r="G58" i="50"/>
  <c r="H58" i="50"/>
  <c r="I58" i="50"/>
  <c r="J58" i="50"/>
  <c r="K58" i="50"/>
  <c r="L58" i="50"/>
  <c r="M58" i="50"/>
  <c r="G60" i="50"/>
  <c r="H60" i="50"/>
  <c r="I60" i="50"/>
  <c r="J60" i="50"/>
  <c r="K60" i="50"/>
  <c r="L60" i="50"/>
  <c r="M60" i="50"/>
  <c r="G62" i="50"/>
  <c r="H62" i="50"/>
  <c r="I62" i="50"/>
  <c r="J62" i="50"/>
  <c r="K62" i="50"/>
  <c r="L62" i="50"/>
  <c r="M62" i="50"/>
  <c r="G64" i="50"/>
  <c r="H64" i="50"/>
  <c r="I64" i="50"/>
  <c r="J64" i="50"/>
  <c r="K64" i="50"/>
  <c r="L64" i="50"/>
  <c r="M64" i="50"/>
  <c r="G66" i="50"/>
  <c r="H66" i="50"/>
  <c r="I66" i="50"/>
  <c r="J66" i="50"/>
  <c r="K66" i="50"/>
  <c r="L66" i="50"/>
  <c r="M66" i="50"/>
  <c r="G68" i="50"/>
  <c r="H68" i="50"/>
  <c r="I68" i="50"/>
  <c r="J68" i="50"/>
  <c r="K68" i="50"/>
  <c r="L68" i="50"/>
  <c r="M68" i="50"/>
  <c r="G69" i="50"/>
  <c r="H69" i="50"/>
  <c r="I69" i="50"/>
  <c r="I120" i="50" s="1"/>
  <c r="J69" i="50"/>
  <c r="K69" i="50"/>
  <c r="L69" i="50"/>
  <c r="M69" i="50"/>
  <c r="I70" i="50"/>
  <c r="G72" i="50"/>
  <c r="H72" i="50"/>
  <c r="I72" i="50"/>
  <c r="J72" i="50"/>
  <c r="K72" i="50"/>
  <c r="L72" i="50"/>
  <c r="M72" i="50"/>
  <c r="G74" i="50"/>
  <c r="H74" i="50"/>
  <c r="I74" i="50"/>
  <c r="J74" i="50"/>
  <c r="K74" i="50"/>
  <c r="L74" i="50"/>
  <c r="M74" i="50"/>
  <c r="G76" i="50"/>
  <c r="H76" i="50"/>
  <c r="I76" i="50"/>
  <c r="J76" i="50"/>
  <c r="K76" i="50"/>
  <c r="L76" i="50"/>
  <c r="M76" i="50"/>
  <c r="G78" i="50"/>
  <c r="H78" i="50"/>
  <c r="I78" i="50"/>
  <c r="J78" i="50"/>
  <c r="K78" i="50"/>
  <c r="L78" i="50"/>
  <c r="M78" i="50"/>
  <c r="G80" i="50"/>
  <c r="H80" i="50"/>
  <c r="I80" i="50"/>
  <c r="J80" i="50"/>
  <c r="K80" i="50"/>
  <c r="L80" i="50"/>
  <c r="M80" i="50"/>
  <c r="G82" i="50"/>
  <c r="H82" i="50"/>
  <c r="I82" i="50"/>
  <c r="J82" i="50"/>
  <c r="K82" i="50"/>
  <c r="L82" i="50"/>
  <c r="M82" i="50"/>
  <c r="G84" i="50"/>
  <c r="H84" i="50"/>
  <c r="I84" i="50"/>
  <c r="J84" i="50"/>
  <c r="K84" i="50"/>
  <c r="L84" i="50"/>
  <c r="M84" i="50"/>
  <c r="G86" i="50"/>
  <c r="H86" i="50"/>
  <c r="I86" i="50"/>
  <c r="J86" i="50"/>
  <c r="K86" i="50"/>
  <c r="L86" i="50"/>
  <c r="M86" i="50"/>
  <c r="G88" i="50"/>
  <c r="H88" i="50"/>
  <c r="I88" i="50"/>
  <c r="J88" i="50"/>
  <c r="K88" i="50"/>
  <c r="L88" i="50"/>
  <c r="M88" i="50"/>
  <c r="G90" i="50"/>
  <c r="H90" i="50"/>
  <c r="I90" i="50"/>
  <c r="J90" i="50"/>
  <c r="K90" i="50"/>
  <c r="L90" i="50"/>
  <c r="M90" i="50"/>
  <c r="G92" i="50"/>
  <c r="H92" i="50"/>
  <c r="I92" i="50"/>
  <c r="J92" i="50"/>
  <c r="K92" i="50"/>
  <c r="L92" i="50"/>
  <c r="M92" i="50"/>
  <c r="G94" i="50"/>
  <c r="H94" i="50"/>
  <c r="I94" i="50"/>
  <c r="J94" i="50"/>
  <c r="K94" i="50"/>
  <c r="L94" i="50"/>
  <c r="M94" i="50"/>
  <c r="G96" i="50"/>
  <c r="H96" i="50"/>
  <c r="I96" i="50"/>
  <c r="J96" i="50"/>
  <c r="K96" i="50"/>
  <c r="L96" i="50"/>
  <c r="M96" i="50"/>
  <c r="G98" i="50"/>
  <c r="H98" i="50"/>
  <c r="I98" i="50"/>
  <c r="J98" i="50"/>
  <c r="K98" i="50"/>
  <c r="L98" i="50"/>
  <c r="M98" i="50"/>
  <c r="G100" i="50"/>
  <c r="H100" i="50"/>
  <c r="I100" i="50"/>
  <c r="J100" i="50"/>
  <c r="K100" i="50"/>
  <c r="L100" i="50"/>
  <c r="M100" i="50"/>
  <c r="G7" i="49"/>
  <c r="G116" i="49" s="1"/>
  <c r="H7" i="49"/>
  <c r="H116" i="49" s="1"/>
  <c r="I7" i="49"/>
  <c r="I116" i="49" s="1"/>
  <c r="J7" i="49"/>
  <c r="K7" i="49"/>
  <c r="K116" i="49" s="1"/>
  <c r="L7" i="49"/>
  <c r="L116" i="49" s="1"/>
  <c r="M7" i="49"/>
  <c r="M116" i="49" s="1"/>
  <c r="G10" i="49"/>
  <c r="H10" i="49"/>
  <c r="I10" i="49"/>
  <c r="J10" i="49"/>
  <c r="K10" i="49"/>
  <c r="L10" i="49"/>
  <c r="M10" i="49"/>
  <c r="G12" i="49"/>
  <c r="H12" i="49"/>
  <c r="I12" i="49"/>
  <c r="J12" i="49"/>
  <c r="K12" i="49"/>
  <c r="L12" i="49"/>
  <c r="M12" i="49"/>
  <c r="G14" i="49"/>
  <c r="H14" i="49"/>
  <c r="I14" i="49"/>
  <c r="J14" i="49"/>
  <c r="K14" i="49"/>
  <c r="L14" i="49"/>
  <c r="M14" i="49"/>
  <c r="G16" i="49"/>
  <c r="H16" i="49"/>
  <c r="I16" i="49"/>
  <c r="J16" i="49"/>
  <c r="K16" i="49"/>
  <c r="L16" i="49"/>
  <c r="M16" i="49"/>
  <c r="G18" i="49"/>
  <c r="H18" i="49"/>
  <c r="I18" i="49"/>
  <c r="J18" i="49"/>
  <c r="K18" i="49"/>
  <c r="L18" i="49"/>
  <c r="M18" i="49"/>
  <c r="G19" i="49"/>
  <c r="H19" i="49"/>
  <c r="I19" i="49"/>
  <c r="J19" i="49"/>
  <c r="K19" i="49"/>
  <c r="L19" i="49"/>
  <c r="M19" i="49"/>
  <c r="H20" i="49"/>
  <c r="G22" i="49"/>
  <c r="H22" i="49"/>
  <c r="I22" i="49"/>
  <c r="J22" i="49"/>
  <c r="K22" i="49"/>
  <c r="L22" i="49"/>
  <c r="M22" i="49"/>
  <c r="G24" i="49"/>
  <c r="H24" i="49"/>
  <c r="I24" i="49"/>
  <c r="J24" i="49"/>
  <c r="K24" i="49"/>
  <c r="L24" i="49"/>
  <c r="M24" i="49"/>
  <c r="G26" i="49"/>
  <c r="I26" i="49"/>
  <c r="J26" i="49"/>
  <c r="K26" i="49"/>
  <c r="L26" i="49"/>
  <c r="M26" i="49"/>
  <c r="G28" i="49"/>
  <c r="H28" i="49"/>
  <c r="I28" i="49"/>
  <c r="J28" i="49"/>
  <c r="K28" i="49"/>
  <c r="L28" i="49"/>
  <c r="M28" i="49"/>
  <c r="G30" i="49"/>
  <c r="H30" i="49"/>
  <c r="I30" i="49"/>
  <c r="J30" i="49"/>
  <c r="K30" i="49"/>
  <c r="L30" i="49"/>
  <c r="M30" i="49"/>
  <c r="G32" i="49"/>
  <c r="H32" i="49"/>
  <c r="I32" i="49"/>
  <c r="J32" i="49"/>
  <c r="K32" i="49"/>
  <c r="L32" i="49"/>
  <c r="M32" i="49"/>
  <c r="G34" i="49"/>
  <c r="H34" i="49"/>
  <c r="I34" i="49"/>
  <c r="J34" i="49"/>
  <c r="K34" i="49"/>
  <c r="L34" i="49"/>
  <c r="M34" i="49"/>
  <c r="G36" i="49"/>
  <c r="H36" i="49"/>
  <c r="I36" i="49"/>
  <c r="J36" i="49"/>
  <c r="K36" i="49"/>
  <c r="L36" i="49"/>
  <c r="M36" i="49"/>
  <c r="G38" i="49"/>
  <c r="H38" i="49"/>
  <c r="I38" i="49"/>
  <c r="J38" i="49"/>
  <c r="K38" i="49"/>
  <c r="L38" i="49"/>
  <c r="M38" i="49"/>
  <c r="G40" i="49"/>
  <c r="H40" i="49"/>
  <c r="I40" i="49"/>
  <c r="J40" i="49"/>
  <c r="K40" i="49"/>
  <c r="L40" i="49"/>
  <c r="M40" i="49"/>
  <c r="G44" i="49"/>
  <c r="H44" i="49"/>
  <c r="I44" i="49"/>
  <c r="J44" i="49"/>
  <c r="K44" i="49"/>
  <c r="L44" i="49"/>
  <c r="M44" i="49"/>
  <c r="G46" i="49"/>
  <c r="H46" i="49"/>
  <c r="I46" i="49"/>
  <c r="J46" i="49"/>
  <c r="K46" i="49"/>
  <c r="L46" i="49"/>
  <c r="M46" i="49"/>
  <c r="G48" i="49"/>
  <c r="H48" i="49"/>
  <c r="I48" i="49"/>
  <c r="J48" i="49"/>
  <c r="K48" i="49"/>
  <c r="L48" i="49"/>
  <c r="M48" i="49"/>
  <c r="G50" i="49"/>
  <c r="H50" i="49"/>
  <c r="I50" i="49"/>
  <c r="J50" i="49"/>
  <c r="K50" i="49"/>
  <c r="L50" i="49"/>
  <c r="M50" i="49"/>
  <c r="G52" i="49"/>
  <c r="H52" i="49"/>
  <c r="I52" i="49"/>
  <c r="J52" i="49"/>
  <c r="K52" i="49"/>
  <c r="L52" i="49"/>
  <c r="M52" i="49"/>
  <c r="G54" i="49"/>
  <c r="H54" i="49"/>
  <c r="I54" i="49"/>
  <c r="J54" i="49"/>
  <c r="K54" i="49"/>
  <c r="L54" i="49"/>
  <c r="M54" i="49"/>
  <c r="G56" i="49"/>
  <c r="H56" i="49"/>
  <c r="I56" i="49"/>
  <c r="J56" i="49"/>
  <c r="K56" i="49"/>
  <c r="L56" i="49"/>
  <c r="M56" i="49"/>
  <c r="G58" i="49"/>
  <c r="H58" i="49"/>
  <c r="I58" i="49"/>
  <c r="J58" i="49"/>
  <c r="K58" i="49"/>
  <c r="L58" i="49"/>
  <c r="M58" i="49"/>
  <c r="G60" i="49"/>
  <c r="H60" i="49"/>
  <c r="I60" i="49"/>
  <c r="J60" i="49"/>
  <c r="K60" i="49"/>
  <c r="L60" i="49"/>
  <c r="M60" i="49"/>
  <c r="G62" i="49"/>
  <c r="H62" i="49"/>
  <c r="I62" i="49"/>
  <c r="J62" i="49"/>
  <c r="K62" i="49"/>
  <c r="L62" i="49"/>
  <c r="M62" i="49"/>
  <c r="G64" i="49"/>
  <c r="H64" i="49"/>
  <c r="I64" i="49"/>
  <c r="J64" i="49"/>
  <c r="K64" i="49"/>
  <c r="L64" i="49"/>
  <c r="M64" i="49"/>
  <c r="G66" i="49"/>
  <c r="H66" i="49"/>
  <c r="I66" i="49"/>
  <c r="J66" i="49"/>
  <c r="K66" i="49"/>
  <c r="L66" i="49"/>
  <c r="M66" i="49"/>
  <c r="G68" i="49"/>
  <c r="H68" i="49"/>
  <c r="I68" i="49"/>
  <c r="J68" i="49"/>
  <c r="K68" i="49"/>
  <c r="L68" i="49"/>
  <c r="M68" i="49"/>
  <c r="G69" i="49"/>
  <c r="H69" i="49"/>
  <c r="I69" i="49"/>
  <c r="J69" i="49"/>
  <c r="K69" i="49"/>
  <c r="L69" i="49"/>
  <c r="M69" i="49"/>
  <c r="G72" i="49"/>
  <c r="H72" i="49"/>
  <c r="I72" i="49"/>
  <c r="J72" i="49"/>
  <c r="K72" i="49"/>
  <c r="L72" i="49"/>
  <c r="M72" i="49"/>
  <c r="G74" i="49"/>
  <c r="H74" i="49"/>
  <c r="I74" i="49"/>
  <c r="J74" i="49"/>
  <c r="K74" i="49"/>
  <c r="L74" i="49"/>
  <c r="M74" i="49"/>
  <c r="G76" i="49"/>
  <c r="H76" i="49"/>
  <c r="I76" i="49"/>
  <c r="J76" i="49"/>
  <c r="K76" i="49"/>
  <c r="L76" i="49"/>
  <c r="M76" i="49"/>
  <c r="G78" i="49"/>
  <c r="H78" i="49"/>
  <c r="I78" i="49"/>
  <c r="J78" i="49"/>
  <c r="K78" i="49"/>
  <c r="L78" i="49"/>
  <c r="M78" i="49"/>
  <c r="G80" i="49"/>
  <c r="H80" i="49"/>
  <c r="I80" i="49"/>
  <c r="J80" i="49"/>
  <c r="K80" i="49"/>
  <c r="L80" i="49"/>
  <c r="M80" i="49"/>
  <c r="G82" i="49"/>
  <c r="H82" i="49"/>
  <c r="I82" i="49"/>
  <c r="J82" i="49"/>
  <c r="K82" i="49"/>
  <c r="L82" i="49"/>
  <c r="M82" i="49"/>
  <c r="G84" i="49"/>
  <c r="H84" i="49"/>
  <c r="I84" i="49"/>
  <c r="J84" i="49"/>
  <c r="K84" i="49"/>
  <c r="L84" i="49"/>
  <c r="M84" i="49"/>
  <c r="G86" i="49"/>
  <c r="H86" i="49"/>
  <c r="I86" i="49"/>
  <c r="J86" i="49"/>
  <c r="K86" i="49"/>
  <c r="L86" i="49"/>
  <c r="M86" i="49"/>
  <c r="G88" i="49"/>
  <c r="H88" i="49"/>
  <c r="I88" i="49"/>
  <c r="J88" i="49"/>
  <c r="K88" i="49"/>
  <c r="L88" i="49"/>
  <c r="M88" i="49"/>
  <c r="G90" i="49"/>
  <c r="H90" i="49"/>
  <c r="I90" i="49"/>
  <c r="J90" i="49"/>
  <c r="K90" i="49"/>
  <c r="L90" i="49"/>
  <c r="M90" i="49"/>
  <c r="G92" i="49"/>
  <c r="H92" i="49"/>
  <c r="I92" i="49"/>
  <c r="J92" i="49"/>
  <c r="K92" i="49"/>
  <c r="L92" i="49"/>
  <c r="M92" i="49"/>
  <c r="G94" i="49"/>
  <c r="H94" i="49"/>
  <c r="I94" i="49"/>
  <c r="J94" i="49"/>
  <c r="K94" i="49"/>
  <c r="L94" i="49"/>
  <c r="M94" i="49"/>
  <c r="G96" i="49"/>
  <c r="H96" i="49"/>
  <c r="I96" i="49"/>
  <c r="J96" i="49"/>
  <c r="K96" i="49"/>
  <c r="L96" i="49"/>
  <c r="M96" i="49"/>
  <c r="G98" i="49"/>
  <c r="H98" i="49"/>
  <c r="I98" i="49"/>
  <c r="J98" i="49"/>
  <c r="K98" i="49"/>
  <c r="L98" i="49"/>
  <c r="M98" i="49"/>
  <c r="G100" i="49"/>
  <c r="H100" i="49"/>
  <c r="I100" i="49"/>
  <c r="J100" i="49"/>
  <c r="K100" i="49"/>
  <c r="L100" i="49"/>
  <c r="M100" i="49"/>
  <c r="G7" i="48"/>
  <c r="G116" i="48" s="1"/>
  <c r="H7" i="48"/>
  <c r="H116" i="48" s="1"/>
  <c r="I7" i="48"/>
  <c r="I116" i="48" s="1"/>
  <c r="J7" i="48"/>
  <c r="J116" i="48" s="1"/>
  <c r="K7" i="48"/>
  <c r="L7" i="48"/>
  <c r="L116" i="48" s="1"/>
  <c r="M7" i="48"/>
  <c r="M116" i="48" s="1"/>
  <c r="G10" i="48"/>
  <c r="H10" i="48"/>
  <c r="I10" i="48"/>
  <c r="J10" i="48"/>
  <c r="K10" i="48"/>
  <c r="L10" i="48"/>
  <c r="M10" i="48"/>
  <c r="G12" i="48"/>
  <c r="H12" i="48"/>
  <c r="I12" i="48"/>
  <c r="J12" i="48"/>
  <c r="K12" i="48"/>
  <c r="L12" i="48"/>
  <c r="M12" i="48"/>
  <c r="G14" i="48"/>
  <c r="H14" i="48"/>
  <c r="I14" i="48"/>
  <c r="J14" i="48"/>
  <c r="K14" i="48"/>
  <c r="L14" i="48"/>
  <c r="M14" i="48"/>
  <c r="G16" i="48"/>
  <c r="H16" i="48"/>
  <c r="I16" i="48"/>
  <c r="J16" i="48"/>
  <c r="K16" i="48"/>
  <c r="L16" i="48"/>
  <c r="M16" i="48"/>
  <c r="G18" i="48"/>
  <c r="H18" i="48"/>
  <c r="I18" i="48"/>
  <c r="J18" i="48"/>
  <c r="K18" i="48"/>
  <c r="L18" i="48"/>
  <c r="M18" i="48"/>
  <c r="G19" i="48"/>
  <c r="H19" i="48"/>
  <c r="I19" i="48"/>
  <c r="J19" i="48"/>
  <c r="K19" i="48"/>
  <c r="L19" i="48"/>
  <c r="M19" i="48"/>
  <c r="G22" i="48"/>
  <c r="H22" i="48"/>
  <c r="I22" i="48"/>
  <c r="J22" i="48"/>
  <c r="K22" i="48"/>
  <c r="L22" i="48"/>
  <c r="M22" i="48"/>
  <c r="G24" i="48"/>
  <c r="H24" i="48"/>
  <c r="I24" i="48"/>
  <c r="J24" i="48"/>
  <c r="K24" i="48"/>
  <c r="L24" i="48"/>
  <c r="M24" i="48"/>
  <c r="G26" i="48"/>
  <c r="I26" i="48"/>
  <c r="J26" i="48"/>
  <c r="K26" i="48"/>
  <c r="L26" i="48"/>
  <c r="M26" i="48"/>
  <c r="G28" i="48"/>
  <c r="H28" i="48"/>
  <c r="I28" i="48"/>
  <c r="J28" i="48"/>
  <c r="K28" i="48"/>
  <c r="L28" i="48"/>
  <c r="M28" i="48"/>
  <c r="G30" i="48"/>
  <c r="H30" i="48"/>
  <c r="I30" i="48"/>
  <c r="J30" i="48"/>
  <c r="K30" i="48"/>
  <c r="L30" i="48"/>
  <c r="M30" i="48"/>
  <c r="G32" i="48"/>
  <c r="H32" i="48"/>
  <c r="I32" i="48"/>
  <c r="J32" i="48"/>
  <c r="K32" i="48"/>
  <c r="L32" i="48"/>
  <c r="M32" i="48"/>
  <c r="G34" i="48"/>
  <c r="H34" i="48"/>
  <c r="I34" i="48"/>
  <c r="J34" i="48"/>
  <c r="K34" i="48"/>
  <c r="L34" i="48"/>
  <c r="M34" i="48"/>
  <c r="G36" i="48"/>
  <c r="H36" i="48"/>
  <c r="I36" i="48"/>
  <c r="J36" i="48"/>
  <c r="K36" i="48"/>
  <c r="L36" i="48"/>
  <c r="M36" i="48"/>
  <c r="G38" i="48"/>
  <c r="H38" i="48"/>
  <c r="I38" i="48"/>
  <c r="J38" i="48"/>
  <c r="K38" i="48"/>
  <c r="L38" i="48"/>
  <c r="M38" i="48"/>
  <c r="G40" i="48"/>
  <c r="H40" i="48"/>
  <c r="I40" i="48"/>
  <c r="J40" i="48"/>
  <c r="K40" i="48"/>
  <c r="L40" i="48"/>
  <c r="M40" i="48"/>
  <c r="G44" i="48"/>
  <c r="H44" i="48"/>
  <c r="I44" i="48"/>
  <c r="J44" i="48"/>
  <c r="K44" i="48"/>
  <c r="L44" i="48"/>
  <c r="M44" i="48"/>
  <c r="G46" i="48"/>
  <c r="H46" i="48"/>
  <c r="I46" i="48"/>
  <c r="J46" i="48"/>
  <c r="K46" i="48"/>
  <c r="L46" i="48"/>
  <c r="M46" i="48"/>
  <c r="G48" i="48"/>
  <c r="H48" i="48"/>
  <c r="I48" i="48"/>
  <c r="J48" i="48"/>
  <c r="K48" i="48"/>
  <c r="L48" i="48"/>
  <c r="M48" i="48"/>
  <c r="G50" i="48"/>
  <c r="H50" i="48"/>
  <c r="I50" i="48"/>
  <c r="J50" i="48"/>
  <c r="K50" i="48"/>
  <c r="L50" i="48"/>
  <c r="M50" i="48"/>
  <c r="G52" i="48"/>
  <c r="H52" i="48"/>
  <c r="I52" i="48"/>
  <c r="J52" i="48"/>
  <c r="K52" i="48"/>
  <c r="L52" i="48"/>
  <c r="M52" i="48"/>
  <c r="G54" i="48"/>
  <c r="H54" i="48"/>
  <c r="I54" i="48"/>
  <c r="J54" i="48"/>
  <c r="K54" i="48"/>
  <c r="L54" i="48"/>
  <c r="M54" i="48"/>
  <c r="G56" i="48"/>
  <c r="H56" i="48"/>
  <c r="I56" i="48"/>
  <c r="J56" i="48"/>
  <c r="K56" i="48"/>
  <c r="L56" i="48"/>
  <c r="M56" i="48"/>
  <c r="G58" i="48"/>
  <c r="H58" i="48"/>
  <c r="I58" i="48"/>
  <c r="J58" i="48"/>
  <c r="K58" i="48"/>
  <c r="L58" i="48"/>
  <c r="M58" i="48"/>
  <c r="G60" i="48"/>
  <c r="H60" i="48"/>
  <c r="I60" i="48"/>
  <c r="J60" i="48"/>
  <c r="K60" i="48"/>
  <c r="L60" i="48"/>
  <c r="M60" i="48"/>
  <c r="G62" i="48"/>
  <c r="H62" i="48"/>
  <c r="I62" i="48"/>
  <c r="J62" i="48"/>
  <c r="K62" i="48"/>
  <c r="L62" i="48"/>
  <c r="M62" i="48"/>
  <c r="G64" i="48"/>
  <c r="H64" i="48"/>
  <c r="I64" i="48"/>
  <c r="J64" i="48"/>
  <c r="K64" i="48"/>
  <c r="L64" i="48"/>
  <c r="M64" i="48"/>
  <c r="G66" i="48"/>
  <c r="H66" i="48"/>
  <c r="I66" i="48"/>
  <c r="J66" i="48"/>
  <c r="K66" i="48"/>
  <c r="L66" i="48"/>
  <c r="M66" i="48"/>
  <c r="G68" i="48"/>
  <c r="H68" i="48"/>
  <c r="I68" i="48"/>
  <c r="J68" i="48"/>
  <c r="K68" i="48"/>
  <c r="L68" i="48"/>
  <c r="M68" i="48"/>
  <c r="G69" i="48"/>
  <c r="H69" i="48"/>
  <c r="H120" i="48" s="1"/>
  <c r="I69" i="48"/>
  <c r="J69" i="48"/>
  <c r="K69" i="48"/>
  <c r="L69" i="48"/>
  <c r="L120" i="48" s="1"/>
  <c r="M69" i="48"/>
  <c r="H70" i="48"/>
  <c r="L70" i="48"/>
  <c r="G72" i="48"/>
  <c r="H72" i="48"/>
  <c r="I72" i="48"/>
  <c r="J72" i="48"/>
  <c r="K72" i="48"/>
  <c r="L72" i="48"/>
  <c r="M72" i="48"/>
  <c r="G74" i="48"/>
  <c r="H74" i="48"/>
  <c r="I74" i="48"/>
  <c r="J74" i="48"/>
  <c r="K74" i="48"/>
  <c r="L74" i="48"/>
  <c r="M74" i="48"/>
  <c r="G76" i="48"/>
  <c r="H76" i="48"/>
  <c r="I76" i="48"/>
  <c r="J76" i="48"/>
  <c r="K76" i="48"/>
  <c r="L76" i="48"/>
  <c r="M76" i="48"/>
  <c r="G78" i="48"/>
  <c r="H78" i="48"/>
  <c r="I78" i="48"/>
  <c r="J78" i="48"/>
  <c r="K78" i="48"/>
  <c r="L78" i="48"/>
  <c r="M78" i="48"/>
  <c r="G80" i="48"/>
  <c r="H80" i="48"/>
  <c r="I80" i="48"/>
  <c r="J80" i="48"/>
  <c r="K80" i="48"/>
  <c r="L80" i="48"/>
  <c r="M80" i="48"/>
  <c r="G82" i="48"/>
  <c r="H82" i="48"/>
  <c r="I82" i="48"/>
  <c r="J82" i="48"/>
  <c r="K82" i="48"/>
  <c r="L82" i="48"/>
  <c r="M82" i="48"/>
  <c r="G84" i="48"/>
  <c r="H84" i="48"/>
  <c r="I84" i="48"/>
  <c r="J84" i="48"/>
  <c r="K84" i="48"/>
  <c r="L84" i="48"/>
  <c r="M84" i="48"/>
  <c r="G86" i="48"/>
  <c r="H86" i="48"/>
  <c r="I86" i="48"/>
  <c r="J86" i="48"/>
  <c r="K86" i="48"/>
  <c r="L86" i="48"/>
  <c r="M86" i="48"/>
  <c r="G88" i="48"/>
  <c r="H88" i="48"/>
  <c r="I88" i="48"/>
  <c r="J88" i="48"/>
  <c r="K88" i="48"/>
  <c r="L88" i="48"/>
  <c r="M88" i="48"/>
  <c r="G90" i="48"/>
  <c r="H90" i="48"/>
  <c r="I90" i="48"/>
  <c r="J90" i="48"/>
  <c r="K90" i="48"/>
  <c r="L90" i="48"/>
  <c r="M90" i="48"/>
  <c r="G92" i="48"/>
  <c r="H92" i="48"/>
  <c r="I92" i="48"/>
  <c r="J92" i="48"/>
  <c r="K92" i="48"/>
  <c r="L92" i="48"/>
  <c r="M92" i="48"/>
  <c r="G94" i="48"/>
  <c r="H94" i="48"/>
  <c r="I94" i="48"/>
  <c r="J94" i="48"/>
  <c r="K94" i="48"/>
  <c r="L94" i="48"/>
  <c r="M94" i="48"/>
  <c r="G96" i="48"/>
  <c r="H96" i="48"/>
  <c r="I96" i="48"/>
  <c r="J96" i="48"/>
  <c r="K96" i="48"/>
  <c r="L96" i="48"/>
  <c r="M96" i="48"/>
  <c r="G98" i="48"/>
  <c r="H98" i="48"/>
  <c r="I98" i="48"/>
  <c r="J98" i="48"/>
  <c r="K98" i="48"/>
  <c r="L98" i="48"/>
  <c r="M98" i="48"/>
  <c r="G100" i="48"/>
  <c r="H100" i="48"/>
  <c r="I100" i="48"/>
  <c r="J100" i="48"/>
  <c r="K100" i="48"/>
  <c r="L100" i="48"/>
  <c r="M100" i="48"/>
  <c r="F7" i="41"/>
  <c r="G7" i="41"/>
  <c r="G116" i="41" s="1"/>
  <c r="H7" i="41"/>
  <c r="H116" i="41" s="1"/>
  <c r="I7" i="41"/>
  <c r="I116" i="41" s="1"/>
  <c r="J7" i="41"/>
  <c r="J116" i="41" s="1"/>
  <c r="K7" i="41"/>
  <c r="K116" i="41" s="1"/>
  <c r="L7" i="41"/>
  <c r="L116" i="41" s="1"/>
  <c r="M7" i="41"/>
  <c r="M116" i="41" s="1"/>
  <c r="H8" i="41"/>
  <c r="F10" i="41"/>
  <c r="G10" i="41"/>
  <c r="H10" i="41"/>
  <c r="I10" i="41"/>
  <c r="J10" i="41"/>
  <c r="K10" i="41"/>
  <c r="L10" i="41"/>
  <c r="M10" i="41"/>
  <c r="F12" i="41"/>
  <c r="G12" i="41"/>
  <c r="H12" i="41"/>
  <c r="I12" i="41"/>
  <c r="J12" i="41"/>
  <c r="K12" i="41"/>
  <c r="L12" i="41"/>
  <c r="M12" i="41"/>
  <c r="F14" i="41"/>
  <c r="G14" i="41"/>
  <c r="H14" i="41"/>
  <c r="J14" i="41"/>
  <c r="K14" i="41"/>
  <c r="L14" i="41"/>
  <c r="M14" i="41"/>
  <c r="F16" i="41"/>
  <c r="G16" i="41"/>
  <c r="H16" i="41"/>
  <c r="I16" i="41"/>
  <c r="J16" i="41"/>
  <c r="K16" i="41"/>
  <c r="L16" i="41"/>
  <c r="M16" i="41"/>
  <c r="F18" i="41"/>
  <c r="G18" i="41"/>
  <c r="H18" i="41"/>
  <c r="I18" i="41"/>
  <c r="J18" i="41"/>
  <c r="K18" i="41"/>
  <c r="L18" i="41"/>
  <c r="M18" i="41"/>
  <c r="F19" i="41"/>
  <c r="G19" i="41"/>
  <c r="H19" i="41"/>
  <c r="I19" i="41"/>
  <c r="J19" i="41"/>
  <c r="K19" i="41"/>
  <c r="L19" i="41"/>
  <c r="M19" i="41"/>
  <c r="J20" i="41"/>
  <c r="F22" i="41"/>
  <c r="G22" i="41"/>
  <c r="H22" i="41"/>
  <c r="J22" i="41"/>
  <c r="K22" i="41"/>
  <c r="L22" i="41"/>
  <c r="M22" i="41"/>
  <c r="F24" i="41"/>
  <c r="G24" i="41"/>
  <c r="J24" i="41"/>
  <c r="K24" i="41"/>
  <c r="L24" i="41"/>
  <c r="M24" i="41"/>
  <c r="F26" i="41"/>
  <c r="I26" i="41"/>
  <c r="J26" i="41"/>
  <c r="K26" i="41"/>
  <c r="L26" i="41"/>
  <c r="M26" i="41"/>
  <c r="F28" i="41"/>
  <c r="G28" i="41"/>
  <c r="H28" i="41"/>
  <c r="I28" i="41"/>
  <c r="J28" i="41"/>
  <c r="K28" i="41"/>
  <c r="L28" i="41"/>
  <c r="M28" i="41"/>
  <c r="F30" i="41"/>
  <c r="G30" i="41"/>
  <c r="H30" i="41"/>
  <c r="I30" i="41"/>
  <c r="J30" i="41"/>
  <c r="K30" i="41"/>
  <c r="L30" i="41"/>
  <c r="M30" i="41"/>
  <c r="F32" i="41"/>
  <c r="G32" i="41"/>
  <c r="H32" i="41"/>
  <c r="I32" i="41"/>
  <c r="J32" i="41"/>
  <c r="K32" i="41"/>
  <c r="L32" i="41"/>
  <c r="M32" i="41"/>
  <c r="F34" i="41"/>
  <c r="G34" i="41"/>
  <c r="H34" i="41"/>
  <c r="I34" i="41"/>
  <c r="J34" i="41"/>
  <c r="K34" i="41"/>
  <c r="L34" i="41"/>
  <c r="M34" i="41"/>
  <c r="F36" i="41"/>
  <c r="G36" i="41"/>
  <c r="H36" i="41"/>
  <c r="I36" i="41"/>
  <c r="J36" i="41"/>
  <c r="K36" i="41"/>
  <c r="L36" i="41"/>
  <c r="M36" i="41"/>
  <c r="F38" i="41"/>
  <c r="G38" i="41"/>
  <c r="H38" i="41"/>
  <c r="I38" i="41"/>
  <c r="J38" i="41"/>
  <c r="K38" i="41"/>
  <c r="L38" i="41"/>
  <c r="M38" i="41"/>
  <c r="F40" i="41"/>
  <c r="G40" i="41"/>
  <c r="H40" i="41"/>
  <c r="I40" i="41"/>
  <c r="J40" i="41"/>
  <c r="K40" i="41"/>
  <c r="L40" i="41"/>
  <c r="M40" i="41"/>
  <c r="F44" i="41"/>
  <c r="G44" i="41"/>
  <c r="H44" i="41"/>
  <c r="I44" i="41"/>
  <c r="J44" i="41"/>
  <c r="K44" i="41"/>
  <c r="L44" i="41"/>
  <c r="M44" i="41"/>
  <c r="F46" i="41"/>
  <c r="G46" i="41"/>
  <c r="H46" i="41"/>
  <c r="I46" i="41"/>
  <c r="J46" i="41"/>
  <c r="K46" i="41"/>
  <c r="L46" i="41"/>
  <c r="M46" i="41"/>
  <c r="F48" i="41"/>
  <c r="G48" i="41"/>
  <c r="H48" i="41"/>
  <c r="I48" i="41"/>
  <c r="J48" i="41"/>
  <c r="K48" i="41"/>
  <c r="L48" i="41"/>
  <c r="M48" i="41"/>
  <c r="F50" i="41"/>
  <c r="G50" i="41"/>
  <c r="H50" i="41"/>
  <c r="I50" i="41"/>
  <c r="J50" i="41"/>
  <c r="K50" i="41"/>
  <c r="L50" i="41"/>
  <c r="M50" i="41"/>
  <c r="F52" i="41"/>
  <c r="G52" i="41"/>
  <c r="H52" i="41"/>
  <c r="I52" i="41"/>
  <c r="J52" i="41"/>
  <c r="K52" i="41"/>
  <c r="L52" i="41"/>
  <c r="M52" i="41"/>
  <c r="F54" i="41"/>
  <c r="G54" i="41"/>
  <c r="H54" i="41"/>
  <c r="I54" i="41"/>
  <c r="J54" i="41"/>
  <c r="K54" i="41"/>
  <c r="L54" i="41"/>
  <c r="M54" i="41"/>
  <c r="F56" i="41"/>
  <c r="G56" i="41"/>
  <c r="H56" i="41"/>
  <c r="I56" i="41"/>
  <c r="J56" i="41"/>
  <c r="K56" i="41"/>
  <c r="L56" i="41"/>
  <c r="M56" i="41"/>
  <c r="F58" i="41"/>
  <c r="G58" i="41"/>
  <c r="H58" i="41"/>
  <c r="I58" i="41"/>
  <c r="J58" i="41"/>
  <c r="K58" i="41"/>
  <c r="L58" i="41"/>
  <c r="M58" i="41"/>
  <c r="F60" i="41"/>
  <c r="G60" i="41"/>
  <c r="H60" i="41"/>
  <c r="I60" i="41"/>
  <c r="J60" i="41"/>
  <c r="K60" i="41"/>
  <c r="L60" i="41"/>
  <c r="M60" i="41"/>
  <c r="F62" i="41"/>
  <c r="G62" i="41"/>
  <c r="H62" i="41"/>
  <c r="I62" i="41"/>
  <c r="J62" i="41"/>
  <c r="K62" i="41"/>
  <c r="L62" i="41"/>
  <c r="M62" i="41"/>
  <c r="F64" i="41"/>
  <c r="G64" i="41"/>
  <c r="H64" i="41"/>
  <c r="I64" i="41"/>
  <c r="J64" i="41"/>
  <c r="K64" i="41"/>
  <c r="L64" i="41"/>
  <c r="M64" i="41"/>
  <c r="F66" i="41"/>
  <c r="G66" i="41"/>
  <c r="H66" i="41"/>
  <c r="I66" i="41"/>
  <c r="J66" i="41"/>
  <c r="K66" i="41"/>
  <c r="L66" i="41"/>
  <c r="M66" i="41"/>
  <c r="F68" i="41"/>
  <c r="G68" i="41"/>
  <c r="H68" i="41"/>
  <c r="I68" i="41"/>
  <c r="J68" i="41"/>
  <c r="K68" i="41"/>
  <c r="L68" i="41"/>
  <c r="M68" i="41"/>
  <c r="H70" i="41"/>
  <c r="J70" i="41"/>
  <c r="F70" i="41"/>
  <c r="F72" i="41"/>
  <c r="G72" i="41"/>
  <c r="H72" i="41"/>
  <c r="I72" i="41"/>
  <c r="J72" i="41"/>
  <c r="K72" i="41"/>
  <c r="L72" i="41"/>
  <c r="M72" i="41"/>
  <c r="F74" i="41"/>
  <c r="G74" i="41"/>
  <c r="H74" i="41"/>
  <c r="I74" i="41"/>
  <c r="J74" i="41"/>
  <c r="K74" i="41"/>
  <c r="L74" i="41"/>
  <c r="M74" i="41"/>
  <c r="F76" i="41"/>
  <c r="G76" i="41"/>
  <c r="H76" i="41"/>
  <c r="I76" i="41"/>
  <c r="J76" i="41"/>
  <c r="K76" i="41"/>
  <c r="L76" i="41"/>
  <c r="M76" i="41"/>
  <c r="F78" i="41"/>
  <c r="G78" i="41"/>
  <c r="H78" i="41"/>
  <c r="I78" i="41"/>
  <c r="J78" i="41"/>
  <c r="K78" i="41"/>
  <c r="L78" i="41"/>
  <c r="M78" i="41"/>
  <c r="F80" i="41"/>
  <c r="G80" i="41"/>
  <c r="H80" i="41"/>
  <c r="I80" i="41"/>
  <c r="J80" i="41"/>
  <c r="K80" i="41"/>
  <c r="L80" i="41"/>
  <c r="M80" i="41"/>
  <c r="F82" i="41"/>
  <c r="G82" i="41"/>
  <c r="H82" i="41"/>
  <c r="I82" i="41"/>
  <c r="J82" i="41"/>
  <c r="K82" i="41"/>
  <c r="L82" i="41"/>
  <c r="M82" i="41"/>
  <c r="F84" i="41"/>
  <c r="G84" i="41"/>
  <c r="H84" i="41"/>
  <c r="I84" i="41"/>
  <c r="J84" i="41"/>
  <c r="K84" i="41"/>
  <c r="L84" i="41"/>
  <c r="M84" i="41"/>
  <c r="F86" i="41"/>
  <c r="G86" i="41"/>
  <c r="H86" i="41"/>
  <c r="I86" i="41"/>
  <c r="J86" i="41"/>
  <c r="K86" i="41"/>
  <c r="L86" i="41"/>
  <c r="M86" i="41"/>
  <c r="F88" i="41"/>
  <c r="G88" i="41"/>
  <c r="H88" i="41"/>
  <c r="I88" i="41"/>
  <c r="J88" i="41"/>
  <c r="K88" i="41"/>
  <c r="L88" i="41"/>
  <c r="M88" i="41"/>
  <c r="F90" i="41"/>
  <c r="G90" i="41"/>
  <c r="H90" i="41"/>
  <c r="I90" i="41"/>
  <c r="J90" i="41"/>
  <c r="K90" i="41"/>
  <c r="L90" i="41"/>
  <c r="M90" i="41"/>
  <c r="F92" i="41"/>
  <c r="G92" i="41"/>
  <c r="H92" i="41"/>
  <c r="I92" i="41"/>
  <c r="J92" i="41"/>
  <c r="K92" i="41"/>
  <c r="L92" i="41"/>
  <c r="M92" i="41"/>
  <c r="F94" i="41"/>
  <c r="G94" i="41"/>
  <c r="H94" i="41"/>
  <c r="I94" i="41"/>
  <c r="J94" i="41"/>
  <c r="K94" i="41"/>
  <c r="L94" i="41"/>
  <c r="M94" i="41"/>
  <c r="F96" i="41"/>
  <c r="G96" i="41"/>
  <c r="H96" i="41"/>
  <c r="I96" i="41"/>
  <c r="J96" i="41"/>
  <c r="K96" i="41"/>
  <c r="L96" i="41"/>
  <c r="M96" i="41"/>
  <c r="F98" i="41"/>
  <c r="G98" i="41"/>
  <c r="H98" i="41"/>
  <c r="I98" i="41"/>
  <c r="J98" i="41"/>
  <c r="K98" i="41"/>
  <c r="L98" i="41"/>
  <c r="M98" i="41"/>
  <c r="F100" i="41"/>
  <c r="G100" i="41"/>
  <c r="H100" i="41"/>
  <c r="J100" i="41"/>
  <c r="K100" i="41"/>
  <c r="L100" i="41"/>
  <c r="M100" i="41"/>
  <c r="G116" i="40"/>
  <c r="H6" i="40"/>
  <c r="H116" i="40" s="1"/>
  <c r="I6" i="40"/>
  <c r="I116" i="40" s="1"/>
  <c r="J6" i="40"/>
  <c r="J116" i="40" s="1"/>
  <c r="K6" i="40"/>
  <c r="K116" i="40" s="1"/>
  <c r="L6" i="40"/>
  <c r="L116" i="40" s="1"/>
  <c r="M6" i="40"/>
  <c r="M116" i="40" s="1"/>
  <c r="N6" i="40"/>
  <c r="N116" i="40" s="1"/>
  <c r="O6" i="40"/>
  <c r="O116" i="40" s="1"/>
  <c r="P6" i="40"/>
  <c r="P116" i="40" s="1"/>
  <c r="Q6" i="40"/>
  <c r="Q116" i="40" s="1"/>
  <c r="F8" i="40"/>
  <c r="F111" i="40" s="1"/>
  <c r="F117" i="40" s="1"/>
  <c r="H9" i="40"/>
  <c r="J9" i="40"/>
  <c r="K9" i="40"/>
  <c r="L9" i="40"/>
  <c r="M9" i="40"/>
  <c r="N9" i="40"/>
  <c r="O9" i="40"/>
  <c r="F10" i="40"/>
  <c r="H11" i="40"/>
  <c r="J11" i="40"/>
  <c r="K11" i="40"/>
  <c r="L11" i="40"/>
  <c r="M11" i="40"/>
  <c r="N11" i="40"/>
  <c r="O11" i="40"/>
  <c r="F12" i="40"/>
  <c r="H13" i="40"/>
  <c r="I13" i="40"/>
  <c r="J13" i="40"/>
  <c r="K13" i="40"/>
  <c r="L13" i="40"/>
  <c r="M13" i="40"/>
  <c r="N13" i="40"/>
  <c r="O13" i="40"/>
  <c r="F14" i="40"/>
  <c r="H15" i="40"/>
  <c r="J15" i="40"/>
  <c r="L15" i="40"/>
  <c r="M15" i="40"/>
  <c r="N15" i="40"/>
  <c r="O15" i="40"/>
  <c r="F16" i="40"/>
  <c r="H17" i="40"/>
  <c r="I17" i="40"/>
  <c r="J17" i="40"/>
  <c r="L17" i="40"/>
  <c r="M17" i="40"/>
  <c r="N17" i="40"/>
  <c r="O17" i="40"/>
  <c r="G18" i="40"/>
  <c r="H18" i="40"/>
  <c r="I18" i="40"/>
  <c r="J18" i="40"/>
  <c r="K18" i="40"/>
  <c r="L18" i="40"/>
  <c r="M18" i="40"/>
  <c r="N18" i="40"/>
  <c r="O18" i="40"/>
  <c r="P18" i="40"/>
  <c r="Q18" i="40"/>
  <c r="F20" i="40"/>
  <c r="H21" i="40"/>
  <c r="I21" i="40"/>
  <c r="J21" i="40"/>
  <c r="K21" i="40"/>
  <c r="L21" i="40"/>
  <c r="M21" i="40"/>
  <c r="N21" i="40"/>
  <c r="O21" i="40"/>
  <c r="F22" i="40"/>
  <c r="H23" i="40"/>
  <c r="I23" i="40"/>
  <c r="J23" i="40"/>
  <c r="K23" i="40"/>
  <c r="L23" i="40"/>
  <c r="M23" i="40"/>
  <c r="N23" i="40"/>
  <c r="O23" i="40"/>
  <c r="Q23" i="40"/>
  <c r="F24" i="40"/>
  <c r="H25" i="40"/>
  <c r="I25" i="40"/>
  <c r="J25" i="40"/>
  <c r="K25" i="40"/>
  <c r="L25" i="40"/>
  <c r="M25" i="40"/>
  <c r="N25" i="40"/>
  <c r="O25" i="40"/>
  <c r="F26" i="40"/>
  <c r="H27" i="40"/>
  <c r="I27" i="40"/>
  <c r="J27" i="40"/>
  <c r="K27" i="40"/>
  <c r="L27" i="40"/>
  <c r="M27" i="40"/>
  <c r="N27" i="40"/>
  <c r="O27" i="40"/>
  <c r="F28" i="40"/>
  <c r="H29" i="40"/>
  <c r="I29" i="40"/>
  <c r="J29" i="40"/>
  <c r="K29" i="40"/>
  <c r="L29" i="40"/>
  <c r="N29" i="40"/>
  <c r="O29" i="40"/>
  <c r="F30" i="40"/>
  <c r="H31" i="40"/>
  <c r="I31" i="40"/>
  <c r="J31" i="40"/>
  <c r="K31" i="40"/>
  <c r="L31" i="40"/>
  <c r="M31" i="40"/>
  <c r="N31" i="40"/>
  <c r="O31" i="40"/>
  <c r="P31" i="40"/>
  <c r="Q31" i="40"/>
  <c r="F32" i="40"/>
  <c r="H33" i="40"/>
  <c r="I33" i="40"/>
  <c r="J33" i="40"/>
  <c r="K33" i="40"/>
  <c r="L33" i="40"/>
  <c r="M33" i="40"/>
  <c r="N33" i="40"/>
  <c r="O33" i="40"/>
  <c r="P33" i="40"/>
  <c r="F34" i="40"/>
  <c r="H35" i="40"/>
  <c r="J35" i="40"/>
  <c r="K35" i="40"/>
  <c r="L35" i="40"/>
  <c r="M35" i="40"/>
  <c r="N35" i="40"/>
  <c r="O35" i="40"/>
  <c r="F36" i="40"/>
  <c r="H37" i="40"/>
  <c r="I37" i="40"/>
  <c r="J37" i="40"/>
  <c r="K37" i="40"/>
  <c r="L37" i="40"/>
  <c r="M37" i="40"/>
  <c r="N37" i="40"/>
  <c r="O37" i="40"/>
  <c r="P37" i="40"/>
  <c r="Q37" i="40"/>
  <c r="F38" i="40"/>
  <c r="H39" i="40"/>
  <c r="I39" i="40"/>
  <c r="J39" i="40"/>
  <c r="K39" i="40"/>
  <c r="L39" i="40"/>
  <c r="M39" i="40"/>
  <c r="N39" i="40"/>
  <c r="O39" i="40"/>
  <c r="P39" i="40"/>
  <c r="Q39" i="40"/>
  <c r="F42" i="40"/>
  <c r="H43" i="40"/>
  <c r="I43" i="40"/>
  <c r="J43" i="40"/>
  <c r="K43" i="40"/>
  <c r="L43" i="40"/>
  <c r="M43" i="40"/>
  <c r="N43" i="40"/>
  <c r="O43" i="40"/>
  <c r="P43" i="40"/>
  <c r="Q43" i="40"/>
  <c r="F44" i="40"/>
  <c r="AB44" i="40" s="1"/>
  <c r="H45" i="40"/>
  <c r="I45" i="40"/>
  <c r="J45" i="40"/>
  <c r="K45" i="40"/>
  <c r="L45" i="40"/>
  <c r="M45" i="40"/>
  <c r="N45" i="40"/>
  <c r="O45" i="40"/>
  <c r="F46" i="40"/>
  <c r="H47" i="40"/>
  <c r="I47" i="40"/>
  <c r="J47" i="40"/>
  <c r="K47" i="40"/>
  <c r="L47" i="40"/>
  <c r="M47" i="40"/>
  <c r="N47" i="40"/>
  <c r="O47" i="40"/>
  <c r="P47" i="40"/>
  <c r="Q47" i="40"/>
  <c r="F48" i="40"/>
  <c r="H49" i="40"/>
  <c r="I49" i="40"/>
  <c r="J49" i="40"/>
  <c r="K49" i="40"/>
  <c r="L49" i="40"/>
  <c r="M49" i="40"/>
  <c r="N49" i="40"/>
  <c r="O49" i="40"/>
  <c r="Q49" i="40"/>
  <c r="F50" i="40"/>
  <c r="H51" i="40"/>
  <c r="I51" i="40"/>
  <c r="J51" i="40"/>
  <c r="K51" i="40"/>
  <c r="L51" i="40"/>
  <c r="M51" i="40"/>
  <c r="N51" i="40"/>
  <c r="O51" i="40"/>
  <c r="P51" i="40"/>
  <c r="F52" i="40"/>
  <c r="Q53" i="40" s="1"/>
  <c r="H53" i="40"/>
  <c r="I53" i="40"/>
  <c r="J53" i="40"/>
  <c r="K53" i="40"/>
  <c r="L53" i="40"/>
  <c r="M53" i="40"/>
  <c r="N53" i="40"/>
  <c r="O53" i="40"/>
  <c r="P53" i="40"/>
  <c r="F54" i="40"/>
  <c r="H55" i="40"/>
  <c r="I55" i="40"/>
  <c r="J55" i="40"/>
  <c r="K55" i="40"/>
  <c r="L55" i="40"/>
  <c r="M55" i="40"/>
  <c r="N55" i="40"/>
  <c r="O55" i="40"/>
  <c r="F56" i="40"/>
  <c r="Q57" i="40" s="1"/>
  <c r="H57" i="40"/>
  <c r="I57" i="40"/>
  <c r="J57" i="40"/>
  <c r="K57" i="40"/>
  <c r="L57" i="40"/>
  <c r="M57" i="40"/>
  <c r="N57" i="40"/>
  <c r="O57" i="40"/>
  <c r="P57" i="40"/>
  <c r="F58" i="40"/>
  <c r="Q59" i="40" s="1"/>
  <c r="H59" i="40"/>
  <c r="I59" i="40"/>
  <c r="J59" i="40"/>
  <c r="K59" i="40"/>
  <c r="L59" i="40"/>
  <c r="M59" i="40"/>
  <c r="N59" i="40"/>
  <c r="O59" i="40"/>
  <c r="F60" i="40"/>
  <c r="AB60" i="40" s="1"/>
  <c r="H61" i="40"/>
  <c r="I61" i="40"/>
  <c r="J61" i="40"/>
  <c r="K61" i="40"/>
  <c r="L61" i="40"/>
  <c r="M61" i="40"/>
  <c r="N61" i="40"/>
  <c r="O61" i="40"/>
  <c r="Q61" i="40"/>
  <c r="F62" i="40"/>
  <c r="H63" i="40"/>
  <c r="I63" i="40"/>
  <c r="J63" i="40"/>
  <c r="K63" i="40"/>
  <c r="L63" i="40"/>
  <c r="M63" i="40"/>
  <c r="N63" i="40"/>
  <c r="O63" i="40"/>
  <c r="F64" i="40"/>
  <c r="H65" i="40"/>
  <c r="I65" i="40"/>
  <c r="J65" i="40"/>
  <c r="K65" i="40"/>
  <c r="L65" i="40"/>
  <c r="M65" i="40"/>
  <c r="N65" i="40"/>
  <c r="O65" i="40"/>
  <c r="F66" i="40"/>
  <c r="H67" i="40"/>
  <c r="I67" i="40"/>
  <c r="J67" i="40"/>
  <c r="K67" i="40"/>
  <c r="L67" i="40"/>
  <c r="M67" i="40"/>
  <c r="N67" i="40"/>
  <c r="O67" i="40"/>
  <c r="P67" i="40"/>
  <c r="H69" i="40"/>
  <c r="L69" i="40"/>
  <c r="N69" i="40"/>
  <c r="P120" i="40"/>
  <c r="Q120" i="40"/>
  <c r="F70" i="40"/>
  <c r="H71" i="40"/>
  <c r="I71" i="40"/>
  <c r="J71" i="40"/>
  <c r="K71" i="40"/>
  <c r="L71" i="40"/>
  <c r="M71" i="40"/>
  <c r="N71" i="40"/>
  <c r="O71" i="40"/>
  <c r="F72" i="40"/>
  <c r="AB72" i="40" s="1"/>
  <c r="H73" i="40"/>
  <c r="I73" i="40"/>
  <c r="J73" i="40"/>
  <c r="K73" i="40"/>
  <c r="L73" i="40"/>
  <c r="M73" i="40"/>
  <c r="N73" i="40"/>
  <c r="O73" i="40"/>
  <c r="F74" i="40"/>
  <c r="H75" i="40"/>
  <c r="I75" i="40"/>
  <c r="J75" i="40"/>
  <c r="K75" i="40"/>
  <c r="L75" i="40"/>
  <c r="M75" i="40"/>
  <c r="N75" i="40"/>
  <c r="O75" i="40"/>
  <c r="F76" i="40"/>
  <c r="H77" i="40"/>
  <c r="I77" i="40"/>
  <c r="J77" i="40"/>
  <c r="K77" i="40"/>
  <c r="L77" i="40"/>
  <c r="M77" i="40"/>
  <c r="N77" i="40"/>
  <c r="O77" i="40"/>
  <c r="Q77" i="40"/>
  <c r="F78" i="40"/>
  <c r="AB78" i="40" s="1"/>
  <c r="H79" i="40"/>
  <c r="I79" i="40"/>
  <c r="J79" i="40"/>
  <c r="K79" i="40"/>
  <c r="L79" i="40"/>
  <c r="M79" i="40"/>
  <c r="N79" i="40"/>
  <c r="O79" i="40"/>
  <c r="F80" i="40"/>
  <c r="H81" i="40"/>
  <c r="I81" i="40"/>
  <c r="J81" i="40"/>
  <c r="K81" i="40"/>
  <c r="L81" i="40"/>
  <c r="M81" i="40"/>
  <c r="N81" i="40"/>
  <c r="O81" i="40"/>
  <c r="F82" i="40"/>
  <c r="H83" i="40"/>
  <c r="I83" i="40"/>
  <c r="J83" i="40"/>
  <c r="K83" i="40"/>
  <c r="L83" i="40"/>
  <c r="M83" i="40"/>
  <c r="N83" i="40"/>
  <c r="O83" i="40"/>
  <c r="F84" i="40"/>
  <c r="H85" i="40"/>
  <c r="I85" i="40"/>
  <c r="J85" i="40"/>
  <c r="K85" i="40"/>
  <c r="L85" i="40"/>
  <c r="M85" i="40"/>
  <c r="N85" i="40"/>
  <c r="O85" i="40"/>
  <c r="Q85" i="40"/>
  <c r="F86" i="40"/>
  <c r="H87" i="40"/>
  <c r="I87" i="40"/>
  <c r="J87" i="40"/>
  <c r="K87" i="40"/>
  <c r="L87" i="40"/>
  <c r="M87" i="40"/>
  <c r="N87" i="40"/>
  <c r="O87" i="40"/>
  <c r="F88" i="40"/>
  <c r="H89" i="40"/>
  <c r="I89" i="40"/>
  <c r="J89" i="40"/>
  <c r="K89" i="40"/>
  <c r="L89" i="40"/>
  <c r="M89" i="40"/>
  <c r="N89" i="40"/>
  <c r="O89" i="40"/>
  <c r="F90" i="40"/>
  <c r="H91" i="40"/>
  <c r="I91" i="40"/>
  <c r="J91" i="40"/>
  <c r="K91" i="40"/>
  <c r="L91" i="40"/>
  <c r="M91" i="40"/>
  <c r="N91" i="40"/>
  <c r="O91" i="40"/>
  <c r="F92" i="40"/>
  <c r="P93" i="40" s="1"/>
  <c r="H93" i="40"/>
  <c r="I93" i="40"/>
  <c r="J93" i="40"/>
  <c r="K93" i="40"/>
  <c r="L93" i="40"/>
  <c r="M93" i="40"/>
  <c r="N93" i="40"/>
  <c r="O93" i="40"/>
  <c r="F94" i="40"/>
  <c r="H95" i="40"/>
  <c r="I95" i="40"/>
  <c r="J95" i="40"/>
  <c r="K95" i="40"/>
  <c r="L95" i="40"/>
  <c r="M95" i="40"/>
  <c r="N95" i="40"/>
  <c r="O95" i="40"/>
  <c r="F96" i="40"/>
  <c r="H97" i="40"/>
  <c r="I97" i="40"/>
  <c r="J97" i="40"/>
  <c r="K97" i="40"/>
  <c r="L97" i="40"/>
  <c r="M97" i="40"/>
  <c r="N97" i="40"/>
  <c r="O97" i="40"/>
  <c r="F98" i="40"/>
  <c r="H99" i="40"/>
  <c r="I99" i="40"/>
  <c r="J99" i="40"/>
  <c r="K99" i="40"/>
  <c r="L99" i="40"/>
  <c r="M99" i="40"/>
  <c r="N99" i="40"/>
  <c r="O99" i="40"/>
  <c r="G7" i="39"/>
  <c r="K7" i="39"/>
  <c r="K116" i="39" s="1"/>
  <c r="L7" i="39"/>
  <c r="L116" i="39" s="1"/>
  <c r="F9" i="39"/>
  <c r="H9" i="39"/>
  <c r="F11" i="39"/>
  <c r="H11" i="39"/>
  <c r="F13" i="39"/>
  <c r="H13" i="39"/>
  <c r="F15" i="39"/>
  <c r="H15" i="39"/>
  <c r="F17" i="39"/>
  <c r="H17" i="39"/>
  <c r="G19" i="39"/>
  <c r="J19" i="39"/>
  <c r="K19" i="39"/>
  <c r="L19" i="39"/>
  <c r="F21" i="39"/>
  <c r="H21" i="39"/>
  <c r="F23" i="39"/>
  <c r="G24" i="39" s="1"/>
  <c r="H23" i="39"/>
  <c r="F25" i="39"/>
  <c r="L26" i="39" s="1"/>
  <c r="H25" i="39"/>
  <c r="F27" i="39"/>
  <c r="H27" i="39"/>
  <c r="M27" i="39" s="1"/>
  <c r="F29" i="39"/>
  <c r="G30" i="39" s="1"/>
  <c r="H29" i="39"/>
  <c r="F31" i="39"/>
  <c r="H31" i="39"/>
  <c r="M31" i="39" s="1"/>
  <c r="F33" i="39"/>
  <c r="H33" i="39"/>
  <c r="J34" i="39" s="1"/>
  <c r="F35" i="39"/>
  <c r="G36" i="39" s="1"/>
  <c r="H35" i="39"/>
  <c r="F37" i="39"/>
  <c r="H37" i="39"/>
  <c r="M37" i="39" s="1"/>
  <c r="F39" i="39"/>
  <c r="H39" i="39"/>
  <c r="F43" i="39"/>
  <c r="H43" i="39"/>
  <c r="F45" i="39"/>
  <c r="H45" i="39"/>
  <c r="F47" i="39"/>
  <c r="H47" i="39"/>
  <c r="M47" i="39" s="1"/>
  <c r="F49" i="39"/>
  <c r="G50" i="39" s="1"/>
  <c r="H49" i="39"/>
  <c r="F51" i="39"/>
  <c r="G52" i="39" s="1"/>
  <c r="H51" i="39"/>
  <c r="J52" i="39" s="1"/>
  <c r="F53" i="39"/>
  <c r="G54" i="39" s="1"/>
  <c r="H53" i="39"/>
  <c r="F55" i="39"/>
  <c r="L56" i="39" s="1"/>
  <c r="H55" i="39"/>
  <c r="F57" i="39"/>
  <c r="H57" i="39"/>
  <c r="F59" i="39"/>
  <c r="L60" i="39" s="1"/>
  <c r="H59" i="39"/>
  <c r="F61" i="39"/>
  <c r="G62" i="39" s="1"/>
  <c r="H61" i="39"/>
  <c r="F63" i="39"/>
  <c r="H63" i="39"/>
  <c r="F65" i="39"/>
  <c r="L66" i="39" s="1"/>
  <c r="H65" i="39"/>
  <c r="F67" i="39"/>
  <c r="L68" i="39" s="1"/>
  <c r="H67" i="39"/>
  <c r="G69" i="39"/>
  <c r="G120" i="39" s="1"/>
  <c r="J69" i="39"/>
  <c r="J120" i="39" s="1"/>
  <c r="K69" i="39"/>
  <c r="K120" i="39" s="1"/>
  <c r="L69" i="39"/>
  <c r="L120" i="39" s="1"/>
  <c r="F71" i="39"/>
  <c r="H71" i="39"/>
  <c r="F73" i="39"/>
  <c r="G74" i="39" s="1"/>
  <c r="H73" i="39"/>
  <c r="F75" i="39"/>
  <c r="H75" i="39"/>
  <c r="I76" i="39" s="1"/>
  <c r="F77" i="39"/>
  <c r="H77" i="39"/>
  <c r="J78" i="39" s="1"/>
  <c r="F79" i="39"/>
  <c r="L80" i="39" s="1"/>
  <c r="H79" i="39"/>
  <c r="F81" i="39"/>
  <c r="H81" i="39"/>
  <c r="F83" i="39"/>
  <c r="H83" i="39"/>
  <c r="F85" i="39"/>
  <c r="H85" i="39"/>
  <c r="M85" i="39" s="1"/>
  <c r="F87" i="39"/>
  <c r="G88" i="39" s="1"/>
  <c r="H87" i="39"/>
  <c r="F89" i="39"/>
  <c r="G90" i="39" s="1"/>
  <c r="H89" i="39"/>
  <c r="I90" i="39" s="1"/>
  <c r="F91" i="39"/>
  <c r="G92" i="39" s="1"/>
  <c r="H91" i="39"/>
  <c r="F93" i="39"/>
  <c r="G94" i="39" s="1"/>
  <c r="H93" i="39"/>
  <c r="F95" i="39"/>
  <c r="H95" i="39"/>
  <c r="F97" i="39"/>
  <c r="G98" i="39" s="1"/>
  <c r="H97" i="39"/>
  <c r="F99" i="39"/>
  <c r="G100" i="39" s="1"/>
  <c r="H99" i="39"/>
  <c r="G7" i="38"/>
  <c r="G66" i="38" s="1"/>
  <c r="I7" i="38"/>
  <c r="I66" i="38" s="1"/>
  <c r="K7" i="38"/>
  <c r="K66" i="38" s="1"/>
  <c r="M7" i="38"/>
  <c r="M66" i="38" s="1"/>
  <c r="O7" i="38"/>
  <c r="O66" i="38" s="1"/>
  <c r="J8" i="38"/>
  <c r="H8" i="38"/>
  <c r="N8" i="38"/>
  <c r="P8" i="38"/>
  <c r="H9" i="38"/>
  <c r="N9" i="38"/>
  <c r="H10" i="38"/>
  <c r="N10" i="38"/>
  <c r="L11" i="38"/>
  <c r="J11" i="38"/>
  <c r="P11" i="38"/>
  <c r="H12" i="38"/>
  <c r="J12" i="38"/>
  <c r="L12" i="38"/>
  <c r="N12" i="38"/>
  <c r="P12" i="38"/>
  <c r="G13" i="38"/>
  <c r="I13" i="38"/>
  <c r="K13" i="38"/>
  <c r="M13" i="38"/>
  <c r="O13" i="38"/>
  <c r="L14" i="38"/>
  <c r="J14" i="38"/>
  <c r="P14" i="38"/>
  <c r="H15" i="38"/>
  <c r="J15" i="38"/>
  <c r="L15" i="38"/>
  <c r="P15" i="38"/>
  <c r="L16" i="38"/>
  <c r="H16" i="38"/>
  <c r="AC16" i="38" s="1"/>
  <c r="J16" i="38"/>
  <c r="N16" i="38"/>
  <c r="P16" i="38"/>
  <c r="H17" i="38"/>
  <c r="J17" i="38"/>
  <c r="L17" i="38"/>
  <c r="N17" i="38"/>
  <c r="P17" i="38"/>
  <c r="H18" i="38"/>
  <c r="J18" i="38"/>
  <c r="L18" i="38"/>
  <c r="N18" i="38"/>
  <c r="P18" i="38"/>
  <c r="H19" i="38"/>
  <c r="J19" i="38"/>
  <c r="L19" i="38"/>
  <c r="N19" i="38"/>
  <c r="P19" i="38"/>
  <c r="H20" i="38"/>
  <c r="J20" i="38"/>
  <c r="L20" i="38"/>
  <c r="N20" i="38"/>
  <c r="P20" i="38"/>
  <c r="H21" i="38"/>
  <c r="J21" i="38"/>
  <c r="L21" i="38"/>
  <c r="P21" i="38"/>
  <c r="H22" i="38"/>
  <c r="J22" i="38"/>
  <c r="L22" i="38"/>
  <c r="N22" i="38"/>
  <c r="P22" i="38"/>
  <c r="L23" i="38"/>
  <c r="N23" i="38"/>
  <c r="P23" i="38"/>
  <c r="H25" i="38"/>
  <c r="AC25" i="38" s="1"/>
  <c r="J25" i="38"/>
  <c r="L25" i="38"/>
  <c r="N25" i="38"/>
  <c r="P25" i="38"/>
  <c r="L26" i="38"/>
  <c r="N26" i="38"/>
  <c r="P26" i="38"/>
  <c r="H27" i="38"/>
  <c r="J27" i="38"/>
  <c r="L27" i="38"/>
  <c r="N27" i="38"/>
  <c r="P27" i="38"/>
  <c r="H28" i="38"/>
  <c r="J28" i="38"/>
  <c r="L28" i="38"/>
  <c r="N28" i="38"/>
  <c r="P28" i="38"/>
  <c r="H29" i="38"/>
  <c r="J29" i="38"/>
  <c r="L29" i="38"/>
  <c r="N29" i="38"/>
  <c r="P29" i="38"/>
  <c r="H30" i="38"/>
  <c r="J30" i="38"/>
  <c r="L30" i="38"/>
  <c r="N30" i="38"/>
  <c r="P30" i="38"/>
  <c r="L31" i="38"/>
  <c r="P31" i="38"/>
  <c r="L32" i="38"/>
  <c r="H32" i="38"/>
  <c r="J32" i="38"/>
  <c r="N32" i="38"/>
  <c r="P32" i="38"/>
  <c r="H33" i="38"/>
  <c r="J33" i="38"/>
  <c r="P33" i="38"/>
  <c r="H34" i="38"/>
  <c r="J34" i="38"/>
  <c r="L34" i="38"/>
  <c r="N34" i="38"/>
  <c r="P34" i="38"/>
  <c r="H35" i="38"/>
  <c r="J35" i="38"/>
  <c r="P35" i="38"/>
  <c r="L36" i="38"/>
  <c r="H36" i="38"/>
  <c r="J36" i="38"/>
  <c r="P36" i="38"/>
  <c r="H37" i="38"/>
  <c r="J37" i="38"/>
  <c r="L37" i="38"/>
  <c r="P37" i="38"/>
  <c r="G38" i="38"/>
  <c r="G70" i="38" s="1"/>
  <c r="I38" i="38"/>
  <c r="I70" i="38" s="1"/>
  <c r="K38" i="38"/>
  <c r="K70" i="38" s="1"/>
  <c r="M38" i="38"/>
  <c r="M70" i="38" s="1"/>
  <c r="O38" i="38"/>
  <c r="O70" i="38" s="1"/>
  <c r="H39" i="38"/>
  <c r="J39" i="38"/>
  <c r="L39" i="38"/>
  <c r="N39" i="38"/>
  <c r="P39" i="38"/>
  <c r="L40" i="38"/>
  <c r="J40" i="38"/>
  <c r="H41" i="38"/>
  <c r="J41" i="38"/>
  <c r="L41" i="38"/>
  <c r="N41" i="38"/>
  <c r="P41" i="38"/>
  <c r="L42" i="38"/>
  <c r="H42" i="38"/>
  <c r="J42" i="38"/>
  <c r="P42" i="38"/>
  <c r="H43" i="38"/>
  <c r="N43" i="38"/>
  <c r="P43" i="38"/>
  <c r="H44" i="38"/>
  <c r="N44" i="38"/>
  <c r="H45" i="38"/>
  <c r="J45" i="38"/>
  <c r="L45" i="38"/>
  <c r="N45" i="38"/>
  <c r="P45" i="38"/>
  <c r="L46" i="38"/>
  <c r="J46" i="38"/>
  <c r="P46" i="38"/>
  <c r="J47" i="38"/>
  <c r="H47" i="38"/>
  <c r="N47" i="38"/>
  <c r="P47" i="38"/>
  <c r="J48" i="38"/>
  <c r="H48" i="38"/>
  <c r="L48" i="38"/>
  <c r="H49" i="38"/>
  <c r="J49" i="38"/>
  <c r="L49" i="38"/>
  <c r="N49" i="38"/>
  <c r="P49" i="38"/>
  <c r="H50" i="38"/>
  <c r="N50" i="38"/>
  <c r="P50" i="38"/>
  <c r="L51" i="38"/>
  <c r="H51" i="38"/>
  <c r="J51" i="38"/>
  <c r="N51" i="38"/>
  <c r="P51" i="38"/>
  <c r="N52" i="38"/>
  <c r="H53" i="38"/>
  <c r="J53" i="38"/>
  <c r="L53" i="38"/>
  <c r="N53" i="38"/>
  <c r="P53" i="38"/>
  <c r="G7" i="37"/>
  <c r="G66" i="37" s="1"/>
  <c r="I7" i="37"/>
  <c r="I66" i="37" s="1"/>
  <c r="K7" i="37"/>
  <c r="K66" i="37" s="1"/>
  <c r="M7" i="37"/>
  <c r="M66" i="37" s="1"/>
  <c r="F8" i="37"/>
  <c r="F9" i="37"/>
  <c r="AB9" i="37" s="1"/>
  <c r="N9" i="37"/>
  <c r="F10" i="37"/>
  <c r="AB10" i="37" s="1"/>
  <c r="F11" i="37"/>
  <c r="F12" i="37"/>
  <c r="AB12" i="37" s="1"/>
  <c r="G13" i="37"/>
  <c r="I13" i="37"/>
  <c r="K13" i="37"/>
  <c r="M13" i="37"/>
  <c r="F14" i="37"/>
  <c r="F15" i="37"/>
  <c r="AB15" i="37" s="1"/>
  <c r="J15" i="37"/>
  <c r="L15" i="37"/>
  <c r="N15" i="37"/>
  <c r="F16" i="37"/>
  <c r="AB16" i="37" s="1"/>
  <c r="L16" i="37"/>
  <c r="N16" i="37"/>
  <c r="F17" i="37"/>
  <c r="AB17" i="37" s="1"/>
  <c r="J17" i="37"/>
  <c r="L17" i="37"/>
  <c r="N17" i="37"/>
  <c r="F18" i="37"/>
  <c r="AB18" i="37" s="1"/>
  <c r="J18" i="37"/>
  <c r="N18" i="37"/>
  <c r="F19" i="37"/>
  <c r="N19" i="37" s="1"/>
  <c r="J19" i="37"/>
  <c r="F20" i="37"/>
  <c r="AB20" i="37" s="1"/>
  <c r="N20" i="37"/>
  <c r="F21" i="37"/>
  <c r="AB21" i="37" s="1"/>
  <c r="J21" i="37"/>
  <c r="L21" i="37"/>
  <c r="N21" i="37"/>
  <c r="F22" i="37"/>
  <c r="AB22" i="37" s="1"/>
  <c r="J22" i="37"/>
  <c r="L22" i="37"/>
  <c r="N22" i="37"/>
  <c r="F23" i="37"/>
  <c r="AB23" i="37" s="1"/>
  <c r="N23" i="37"/>
  <c r="F25" i="37"/>
  <c r="AB25" i="37" s="1"/>
  <c r="N25" i="37"/>
  <c r="F26" i="37"/>
  <c r="AB26" i="37" s="1"/>
  <c r="J26" i="37"/>
  <c r="N26" i="37"/>
  <c r="F27" i="37"/>
  <c r="AB27" i="37" s="1"/>
  <c r="J27" i="37"/>
  <c r="N27" i="37"/>
  <c r="F28" i="37"/>
  <c r="AB28" i="37" s="1"/>
  <c r="N28" i="37"/>
  <c r="F29" i="37"/>
  <c r="AB29" i="37" s="1"/>
  <c r="N29" i="37"/>
  <c r="F30" i="37"/>
  <c r="AB30" i="37" s="1"/>
  <c r="N30" i="37"/>
  <c r="F31" i="37"/>
  <c r="AB31" i="37" s="1"/>
  <c r="F32" i="37"/>
  <c r="AB32" i="37" s="1"/>
  <c r="N32" i="37"/>
  <c r="F33" i="37"/>
  <c r="L33" i="37"/>
  <c r="N33" i="37"/>
  <c r="F34" i="37"/>
  <c r="AB34" i="37" s="1"/>
  <c r="J34" i="37"/>
  <c r="N34" i="37"/>
  <c r="F35" i="37"/>
  <c r="AB35" i="37" s="1"/>
  <c r="J35" i="37"/>
  <c r="N35" i="37"/>
  <c r="F36" i="37"/>
  <c r="AB36" i="37" s="1"/>
  <c r="L36" i="37"/>
  <c r="N36" i="37"/>
  <c r="F37" i="37"/>
  <c r="AB37" i="37" s="1"/>
  <c r="J37" i="37"/>
  <c r="N37" i="37"/>
  <c r="G38" i="37"/>
  <c r="G70" i="37" s="1"/>
  <c r="I38" i="37"/>
  <c r="I70" i="37" s="1"/>
  <c r="K38" i="37"/>
  <c r="K70" i="37" s="1"/>
  <c r="M38" i="37"/>
  <c r="M70" i="37" s="1"/>
  <c r="F39" i="37"/>
  <c r="F40" i="37"/>
  <c r="AB40" i="37" s="1"/>
  <c r="F41" i="37"/>
  <c r="AB41" i="37" s="1"/>
  <c r="F42" i="37"/>
  <c r="AB42" i="37" s="1"/>
  <c r="L42" i="37"/>
  <c r="N42" i="37"/>
  <c r="F43" i="37"/>
  <c r="AB43" i="37" s="1"/>
  <c r="L43" i="37"/>
  <c r="F44" i="37"/>
  <c r="AB44" i="37" s="1"/>
  <c r="F45" i="37"/>
  <c r="AB45" i="37" s="1"/>
  <c r="H45" i="37"/>
  <c r="L45" i="37"/>
  <c r="N45" i="37"/>
  <c r="F46" i="37"/>
  <c r="AB46" i="37" s="1"/>
  <c r="N46" i="37"/>
  <c r="F47" i="37"/>
  <c r="AB47" i="37" s="1"/>
  <c r="F48" i="37"/>
  <c r="AB48" i="37" s="1"/>
  <c r="F49" i="37"/>
  <c r="AB49" i="37" s="1"/>
  <c r="F50" i="37"/>
  <c r="AB50" i="37" s="1"/>
  <c r="N50" i="37"/>
  <c r="F51" i="37"/>
  <c r="AB51" i="37" s="1"/>
  <c r="F52" i="37"/>
  <c r="AB52" i="37" s="1"/>
  <c r="J52" i="37"/>
  <c r="L52" i="37"/>
  <c r="F53" i="37"/>
  <c r="AB53" i="37" s="1"/>
  <c r="G7" i="36"/>
  <c r="G116" i="36" s="1"/>
  <c r="H7" i="36"/>
  <c r="H116" i="36" s="1"/>
  <c r="I7" i="36"/>
  <c r="I116" i="36" s="1"/>
  <c r="F9" i="36"/>
  <c r="I10" i="36" s="1"/>
  <c r="F11" i="36"/>
  <c r="AB11" i="36" s="1"/>
  <c r="H12" i="36"/>
  <c r="F13" i="36"/>
  <c r="AB13" i="36" s="1"/>
  <c r="F15" i="36"/>
  <c r="H16" i="36" s="1"/>
  <c r="F17" i="36"/>
  <c r="AB17" i="36" s="1"/>
  <c r="G19" i="36"/>
  <c r="H19" i="36"/>
  <c r="I19" i="36"/>
  <c r="F21" i="36"/>
  <c r="G22" i="36" s="1"/>
  <c r="I22" i="36"/>
  <c r="F23" i="36"/>
  <c r="AB23" i="36" s="1"/>
  <c r="G24" i="36"/>
  <c r="AC24" i="36" s="1"/>
  <c r="H24" i="36"/>
  <c r="I24" i="36"/>
  <c r="F25" i="36"/>
  <c r="G26" i="36"/>
  <c r="I26" i="36"/>
  <c r="F27" i="36"/>
  <c r="AB27" i="36" s="1"/>
  <c r="G28" i="36"/>
  <c r="H28" i="36"/>
  <c r="I28" i="36"/>
  <c r="F29" i="36"/>
  <c r="AB29" i="36" s="1"/>
  <c r="G30" i="36"/>
  <c r="H30" i="36"/>
  <c r="I30" i="36"/>
  <c r="F31" i="36"/>
  <c r="AB31" i="36" s="1"/>
  <c r="G32" i="36"/>
  <c r="H32" i="36"/>
  <c r="I32" i="36"/>
  <c r="F33" i="36"/>
  <c r="AB33" i="36" s="1"/>
  <c r="G34" i="36"/>
  <c r="H34" i="36"/>
  <c r="I34" i="36"/>
  <c r="F35" i="36"/>
  <c r="AB35" i="36" s="1"/>
  <c r="G36" i="36"/>
  <c r="H36" i="36"/>
  <c r="I36" i="36"/>
  <c r="F37" i="36"/>
  <c r="AB37" i="36" s="1"/>
  <c r="G38" i="36"/>
  <c r="H38" i="36"/>
  <c r="I38" i="36"/>
  <c r="F39" i="36"/>
  <c r="AB39" i="36" s="1"/>
  <c r="G40" i="36"/>
  <c r="I40" i="36"/>
  <c r="F43" i="36"/>
  <c r="AB43" i="36" s="1"/>
  <c r="G44" i="36"/>
  <c r="H44" i="36"/>
  <c r="I44" i="36"/>
  <c r="F45" i="36"/>
  <c r="AB45" i="36" s="1"/>
  <c r="G46" i="36"/>
  <c r="H46" i="36"/>
  <c r="I46" i="36"/>
  <c r="F47" i="36"/>
  <c r="AB47" i="36" s="1"/>
  <c r="G48" i="36"/>
  <c r="AC48" i="36" s="1"/>
  <c r="H48" i="36"/>
  <c r="I48" i="36"/>
  <c r="F49" i="36"/>
  <c r="AB49" i="36" s="1"/>
  <c r="G50" i="36"/>
  <c r="H50" i="36"/>
  <c r="I50" i="36"/>
  <c r="F51" i="36"/>
  <c r="G52" i="36"/>
  <c r="I52" i="36"/>
  <c r="F53" i="36"/>
  <c r="AB53" i="36" s="1"/>
  <c r="G54" i="36"/>
  <c r="I54" i="36"/>
  <c r="F55" i="36"/>
  <c r="AB55" i="36" s="1"/>
  <c r="G56" i="36"/>
  <c r="F57" i="36"/>
  <c r="AB57" i="36" s="1"/>
  <c r="G58" i="36"/>
  <c r="H58" i="36"/>
  <c r="I58" i="36"/>
  <c r="F59" i="36"/>
  <c r="AB59" i="36" s="1"/>
  <c r="I60" i="36"/>
  <c r="F61" i="36"/>
  <c r="AB61" i="36" s="1"/>
  <c r="G62" i="36"/>
  <c r="H62" i="36"/>
  <c r="I62" i="36"/>
  <c r="F63" i="36"/>
  <c r="AB63" i="36" s="1"/>
  <c r="G64" i="36"/>
  <c r="H64" i="36"/>
  <c r="I64" i="36"/>
  <c r="F65" i="36"/>
  <c r="AB65" i="36" s="1"/>
  <c r="G66" i="36"/>
  <c r="I66" i="36"/>
  <c r="F67" i="36"/>
  <c r="AB67" i="36" s="1"/>
  <c r="G68" i="36"/>
  <c r="H68" i="36"/>
  <c r="I68" i="36"/>
  <c r="G69" i="36"/>
  <c r="G120" i="36" s="1"/>
  <c r="H69" i="36"/>
  <c r="H120" i="36" s="1"/>
  <c r="I69" i="36"/>
  <c r="I120" i="36" s="1"/>
  <c r="F71" i="36"/>
  <c r="G72" i="36"/>
  <c r="H72" i="36"/>
  <c r="I72" i="36"/>
  <c r="F73" i="36"/>
  <c r="AB73" i="36" s="1"/>
  <c r="G74" i="36"/>
  <c r="H74" i="36"/>
  <c r="F75" i="36"/>
  <c r="AB75" i="36" s="1"/>
  <c r="G76" i="36"/>
  <c r="H76" i="36"/>
  <c r="I76" i="36"/>
  <c r="F77" i="36"/>
  <c r="G78" i="36" s="1"/>
  <c r="F79" i="36"/>
  <c r="AB79" i="36" s="1"/>
  <c r="G80" i="36"/>
  <c r="H80" i="36"/>
  <c r="I80" i="36"/>
  <c r="F81" i="36"/>
  <c r="AB81" i="36" s="1"/>
  <c r="F83" i="36"/>
  <c r="AB83" i="36" s="1"/>
  <c r="G84" i="36"/>
  <c r="H84" i="36"/>
  <c r="I84" i="36"/>
  <c r="F85" i="36"/>
  <c r="AB85" i="36" s="1"/>
  <c r="G86" i="36"/>
  <c r="I86" i="36"/>
  <c r="F87" i="36"/>
  <c r="H88" i="36"/>
  <c r="I88" i="36"/>
  <c r="F89" i="36"/>
  <c r="AB89" i="36" s="1"/>
  <c r="G90" i="36"/>
  <c r="I90" i="36"/>
  <c r="F91" i="36"/>
  <c r="AB91" i="36" s="1"/>
  <c r="G92" i="36"/>
  <c r="H92" i="36"/>
  <c r="I92" i="36"/>
  <c r="F93" i="36"/>
  <c r="AB93" i="36" s="1"/>
  <c r="G94" i="36"/>
  <c r="I94" i="36"/>
  <c r="F95" i="36"/>
  <c r="AB95" i="36" s="1"/>
  <c r="F97" i="36"/>
  <c r="AB97" i="36" s="1"/>
  <c r="G98" i="36"/>
  <c r="H98" i="36"/>
  <c r="I98" i="36"/>
  <c r="F99" i="36"/>
  <c r="AB99" i="36" s="1"/>
  <c r="G100" i="36"/>
  <c r="I100" i="36"/>
  <c r="G7" i="35"/>
  <c r="G116" i="35" s="1"/>
  <c r="H7" i="35"/>
  <c r="H116" i="35" s="1"/>
  <c r="I7" i="35"/>
  <c r="I116" i="35" s="1"/>
  <c r="K7" i="35"/>
  <c r="K116" i="35" s="1"/>
  <c r="L7" i="35"/>
  <c r="L116" i="35" s="1"/>
  <c r="M7" i="35"/>
  <c r="M116" i="35" s="1"/>
  <c r="O7" i="35"/>
  <c r="O116" i="35" s="1"/>
  <c r="P7" i="35"/>
  <c r="P116" i="35" s="1"/>
  <c r="Q7" i="35"/>
  <c r="Q116" i="35" s="1"/>
  <c r="F9" i="35"/>
  <c r="J9" i="35"/>
  <c r="N9" i="35"/>
  <c r="G10" i="35"/>
  <c r="M10" i="35"/>
  <c r="N10" i="35"/>
  <c r="O10" i="35"/>
  <c r="F11" i="35"/>
  <c r="AB11" i="35" s="1"/>
  <c r="J11" i="35"/>
  <c r="N11" i="35"/>
  <c r="AH11" i="35" s="1"/>
  <c r="M12" i="35"/>
  <c r="F13" i="35"/>
  <c r="AB13" i="35" s="1"/>
  <c r="J13" i="35"/>
  <c r="AE13" i="35" s="1"/>
  <c r="N13" i="35"/>
  <c r="AH13" i="35" s="1"/>
  <c r="G14" i="35"/>
  <c r="F15" i="35"/>
  <c r="AB15" i="35" s="1"/>
  <c r="J15" i="35"/>
  <c r="AE15" i="35" s="1"/>
  <c r="N15" i="35"/>
  <c r="AH15" i="35" s="1"/>
  <c r="G16" i="35"/>
  <c r="F17" i="35"/>
  <c r="AB17" i="35" s="1"/>
  <c r="J17" i="35"/>
  <c r="AE17" i="35" s="1"/>
  <c r="N17" i="35"/>
  <c r="AH17" i="35" s="1"/>
  <c r="M18" i="35"/>
  <c r="G19" i="35"/>
  <c r="H19" i="35"/>
  <c r="I19" i="35"/>
  <c r="K19" i="35"/>
  <c r="L19" i="35"/>
  <c r="M19" i="35"/>
  <c r="O19" i="35"/>
  <c r="P19" i="35"/>
  <c r="Q19" i="35"/>
  <c r="F21" i="35"/>
  <c r="J21" i="35"/>
  <c r="N21" i="35"/>
  <c r="M22" i="35"/>
  <c r="F23" i="35"/>
  <c r="AB23" i="35" s="1"/>
  <c r="J23" i="35"/>
  <c r="AE23" i="35" s="1"/>
  <c r="N23" i="35"/>
  <c r="AH23" i="35" s="1"/>
  <c r="G24" i="35"/>
  <c r="K24" i="35"/>
  <c r="L24" i="35"/>
  <c r="M24" i="35"/>
  <c r="O24" i="35"/>
  <c r="P24" i="35"/>
  <c r="F25" i="35"/>
  <c r="AB25" i="35" s="1"/>
  <c r="J25" i="35"/>
  <c r="AE25" i="35" s="1"/>
  <c r="N25" i="35"/>
  <c r="AH25" i="35" s="1"/>
  <c r="K26" i="35"/>
  <c r="M26" i="35"/>
  <c r="F27" i="35"/>
  <c r="AB27" i="35" s="1"/>
  <c r="J27" i="35"/>
  <c r="AE27" i="35" s="1"/>
  <c r="N27" i="35"/>
  <c r="AH27" i="35" s="1"/>
  <c r="G28" i="35"/>
  <c r="I28" i="35"/>
  <c r="K28" i="35"/>
  <c r="L28" i="35"/>
  <c r="M28" i="35"/>
  <c r="O28" i="35"/>
  <c r="Q28" i="35"/>
  <c r="F29" i="35"/>
  <c r="AB29" i="35" s="1"/>
  <c r="J29" i="35"/>
  <c r="AE29" i="35" s="1"/>
  <c r="N29" i="35"/>
  <c r="AH29" i="35" s="1"/>
  <c r="I30" i="35"/>
  <c r="K30" i="35"/>
  <c r="M30" i="35"/>
  <c r="O30" i="35"/>
  <c r="F31" i="35"/>
  <c r="AB31" i="35" s="1"/>
  <c r="J31" i="35"/>
  <c r="AE31" i="35" s="1"/>
  <c r="N31" i="35"/>
  <c r="AH31" i="35" s="1"/>
  <c r="G32" i="35"/>
  <c r="I32" i="35"/>
  <c r="K32" i="35"/>
  <c r="L32" i="35"/>
  <c r="M32" i="35"/>
  <c r="O32" i="35"/>
  <c r="P32" i="35"/>
  <c r="Q32" i="35"/>
  <c r="F33" i="35"/>
  <c r="AB33" i="35" s="1"/>
  <c r="J33" i="35"/>
  <c r="AE33" i="35" s="1"/>
  <c r="N33" i="35"/>
  <c r="AH33" i="35" s="1"/>
  <c r="I34" i="35"/>
  <c r="K34" i="35"/>
  <c r="L34" i="35"/>
  <c r="M34" i="35"/>
  <c r="O34" i="35"/>
  <c r="P34" i="35"/>
  <c r="F35" i="35"/>
  <c r="AB35" i="35" s="1"/>
  <c r="J35" i="35"/>
  <c r="AE35" i="35" s="1"/>
  <c r="N35" i="35"/>
  <c r="AH35" i="35" s="1"/>
  <c r="I36" i="35"/>
  <c r="J36" i="35"/>
  <c r="L36" i="35"/>
  <c r="M36" i="35"/>
  <c r="N36" i="35"/>
  <c r="F37" i="35"/>
  <c r="AB37" i="35" s="1"/>
  <c r="J37" i="35"/>
  <c r="AE37" i="35" s="1"/>
  <c r="N37" i="35"/>
  <c r="AH37" i="35" s="1"/>
  <c r="G38" i="35"/>
  <c r="H38" i="35"/>
  <c r="I38" i="35"/>
  <c r="K38" i="35"/>
  <c r="L38" i="35"/>
  <c r="M38" i="35"/>
  <c r="O38" i="35"/>
  <c r="Q38" i="35"/>
  <c r="F39" i="35"/>
  <c r="AB39" i="35" s="1"/>
  <c r="J39" i="35"/>
  <c r="AE39" i="35" s="1"/>
  <c r="N39" i="35"/>
  <c r="AH39" i="35" s="1"/>
  <c r="G40" i="35"/>
  <c r="K40" i="35"/>
  <c r="L40" i="35"/>
  <c r="O40" i="35"/>
  <c r="Q40" i="35"/>
  <c r="F43" i="35"/>
  <c r="AB43" i="35" s="1"/>
  <c r="J43" i="35"/>
  <c r="AE43" i="35" s="1"/>
  <c r="N43" i="35"/>
  <c r="AH43" i="35" s="1"/>
  <c r="H44" i="35"/>
  <c r="I44" i="35"/>
  <c r="K44" i="35"/>
  <c r="L44" i="35"/>
  <c r="M44" i="35"/>
  <c r="P44" i="35"/>
  <c r="Q44" i="35"/>
  <c r="F45" i="35"/>
  <c r="AB45" i="35" s="1"/>
  <c r="J45" i="35"/>
  <c r="AE45" i="35" s="1"/>
  <c r="N45" i="35"/>
  <c r="AH45" i="35" s="1"/>
  <c r="K46" i="35"/>
  <c r="L46" i="35"/>
  <c r="M46" i="35"/>
  <c r="O46" i="35"/>
  <c r="Q46" i="35"/>
  <c r="F47" i="35"/>
  <c r="AB47" i="35" s="1"/>
  <c r="J47" i="35"/>
  <c r="AE47" i="35" s="1"/>
  <c r="N47" i="35"/>
  <c r="AH47" i="35" s="1"/>
  <c r="G48" i="35"/>
  <c r="K48" i="35"/>
  <c r="L48" i="35"/>
  <c r="M48" i="35"/>
  <c r="O48" i="35"/>
  <c r="P48" i="35"/>
  <c r="Q48" i="35"/>
  <c r="F49" i="35"/>
  <c r="AB49" i="35" s="1"/>
  <c r="J49" i="35"/>
  <c r="AE49" i="35" s="1"/>
  <c r="N49" i="35"/>
  <c r="AH49" i="35" s="1"/>
  <c r="I50" i="35"/>
  <c r="K50" i="35"/>
  <c r="L50" i="35"/>
  <c r="M50" i="35"/>
  <c r="O50" i="35"/>
  <c r="P50" i="35"/>
  <c r="Q50" i="35"/>
  <c r="F51" i="35"/>
  <c r="AB51" i="35" s="1"/>
  <c r="J51" i="35"/>
  <c r="AE51" i="35" s="1"/>
  <c r="N51" i="35"/>
  <c r="AH51" i="35" s="1"/>
  <c r="I52" i="35"/>
  <c r="L52" i="35"/>
  <c r="M52" i="35"/>
  <c r="O52" i="35"/>
  <c r="Q52" i="35"/>
  <c r="F53" i="35"/>
  <c r="AB53" i="35" s="1"/>
  <c r="J53" i="35"/>
  <c r="AE53" i="35" s="1"/>
  <c r="N53" i="35"/>
  <c r="AH53" i="35" s="1"/>
  <c r="G54" i="35"/>
  <c r="I54" i="35"/>
  <c r="K54" i="35"/>
  <c r="L54" i="35"/>
  <c r="M54" i="35"/>
  <c r="O54" i="35"/>
  <c r="Q54" i="35"/>
  <c r="F55" i="35"/>
  <c r="AB55" i="35" s="1"/>
  <c r="J55" i="35"/>
  <c r="AE55" i="35" s="1"/>
  <c r="N55" i="35"/>
  <c r="AH55" i="35" s="1"/>
  <c r="K56" i="35"/>
  <c r="M56" i="35"/>
  <c r="O56" i="35"/>
  <c r="P56" i="35"/>
  <c r="F57" i="35"/>
  <c r="AB57" i="35" s="1"/>
  <c r="J57" i="35"/>
  <c r="AE57" i="35" s="1"/>
  <c r="N57" i="35"/>
  <c r="AH57" i="35" s="1"/>
  <c r="I58" i="35"/>
  <c r="L58" i="35"/>
  <c r="M58" i="35"/>
  <c r="O58" i="35"/>
  <c r="F59" i="35"/>
  <c r="AB59" i="35" s="1"/>
  <c r="J59" i="35"/>
  <c r="AE59" i="35" s="1"/>
  <c r="N59" i="35"/>
  <c r="AH59" i="35" s="1"/>
  <c r="K60" i="35"/>
  <c r="L60" i="35"/>
  <c r="M60" i="35"/>
  <c r="F61" i="35"/>
  <c r="AB61" i="35" s="1"/>
  <c r="J61" i="35"/>
  <c r="AE61" i="35" s="1"/>
  <c r="N61" i="35"/>
  <c r="AH61" i="35" s="1"/>
  <c r="K62" i="35"/>
  <c r="L62" i="35"/>
  <c r="M62" i="35"/>
  <c r="O62" i="35"/>
  <c r="F63" i="35"/>
  <c r="AB63" i="35" s="1"/>
  <c r="J63" i="35"/>
  <c r="AE63" i="35" s="1"/>
  <c r="N63" i="35"/>
  <c r="AH63" i="35" s="1"/>
  <c r="I64" i="35"/>
  <c r="K64" i="35"/>
  <c r="M64" i="35"/>
  <c r="Q64" i="35"/>
  <c r="F65" i="35"/>
  <c r="AB65" i="35" s="1"/>
  <c r="J65" i="35"/>
  <c r="AE65" i="35" s="1"/>
  <c r="N65" i="35"/>
  <c r="AH65" i="35" s="1"/>
  <c r="K66" i="35"/>
  <c r="M66" i="35"/>
  <c r="F67" i="35"/>
  <c r="AB67" i="35" s="1"/>
  <c r="J67" i="35"/>
  <c r="AE67" i="35" s="1"/>
  <c r="N67" i="35"/>
  <c r="AH67" i="35" s="1"/>
  <c r="G68" i="35"/>
  <c r="I68" i="35"/>
  <c r="K68" i="35"/>
  <c r="L68" i="35"/>
  <c r="M68" i="35"/>
  <c r="O68" i="35"/>
  <c r="G69" i="35"/>
  <c r="G120" i="35" s="1"/>
  <c r="H69" i="35"/>
  <c r="H120" i="35" s="1"/>
  <c r="I69" i="35"/>
  <c r="I120" i="35" s="1"/>
  <c r="K69" i="35"/>
  <c r="K120" i="35" s="1"/>
  <c r="L69" i="35"/>
  <c r="L120" i="35" s="1"/>
  <c r="M69" i="35"/>
  <c r="M120" i="35" s="1"/>
  <c r="O69" i="35"/>
  <c r="O120" i="35" s="1"/>
  <c r="P69" i="35"/>
  <c r="P120" i="35" s="1"/>
  <c r="Q69" i="35"/>
  <c r="Q120" i="35" s="1"/>
  <c r="F71" i="35"/>
  <c r="J71" i="35"/>
  <c r="N71" i="35"/>
  <c r="G72" i="35"/>
  <c r="H72" i="35"/>
  <c r="I72" i="35"/>
  <c r="K72" i="35"/>
  <c r="L72" i="35"/>
  <c r="M72" i="35"/>
  <c r="N72" i="35"/>
  <c r="O72" i="35"/>
  <c r="P72" i="35"/>
  <c r="Q72" i="35"/>
  <c r="F73" i="35"/>
  <c r="AB73" i="35" s="1"/>
  <c r="J73" i="35"/>
  <c r="AE73" i="35" s="1"/>
  <c r="N73" i="35"/>
  <c r="AH73" i="35" s="1"/>
  <c r="K74" i="35"/>
  <c r="L74" i="35"/>
  <c r="M74" i="35"/>
  <c r="O74" i="35"/>
  <c r="F75" i="35"/>
  <c r="AB75" i="35" s="1"/>
  <c r="J75" i="35"/>
  <c r="AE75" i="35" s="1"/>
  <c r="N75" i="35"/>
  <c r="AH75" i="35" s="1"/>
  <c r="H76" i="35"/>
  <c r="K76" i="35"/>
  <c r="L76" i="35"/>
  <c r="F77" i="35"/>
  <c r="AB77" i="35" s="1"/>
  <c r="J77" i="35"/>
  <c r="AE77" i="35" s="1"/>
  <c r="N77" i="35"/>
  <c r="AH77" i="35" s="1"/>
  <c r="K78" i="35"/>
  <c r="O78" i="35"/>
  <c r="F79" i="35"/>
  <c r="AB79" i="35" s="1"/>
  <c r="J79" i="35"/>
  <c r="AE79" i="35" s="1"/>
  <c r="N79" i="35"/>
  <c r="AH79" i="35" s="1"/>
  <c r="I80" i="35"/>
  <c r="F81" i="35"/>
  <c r="AB81" i="35" s="1"/>
  <c r="J81" i="35"/>
  <c r="AE81" i="35" s="1"/>
  <c r="N81" i="35"/>
  <c r="AH81" i="35" s="1"/>
  <c r="Q82" i="35"/>
  <c r="F83" i="35"/>
  <c r="AB83" i="35" s="1"/>
  <c r="J83" i="35"/>
  <c r="AE83" i="35" s="1"/>
  <c r="N83" i="35"/>
  <c r="AH83" i="35" s="1"/>
  <c r="G84" i="35"/>
  <c r="M84" i="35"/>
  <c r="F85" i="35"/>
  <c r="AB85" i="35" s="1"/>
  <c r="J85" i="35"/>
  <c r="AE85" i="35" s="1"/>
  <c r="N85" i="35"/>
  <c r="AH85" i="35" s="1"/>
  <c r="G86" i="35"/>
  <c r="H86" i="35"/>
  <c r="I86" i="35"/>
  <c r="M86" i="35"/>
  <c r="O86" i="35"/>
  <c r="Q86" i="35"/>
  <c r="F87" i="35"/>
  <c r="AB87" i="35" s="1"/>
  <c r="J87" i="35"/>
  <c r="AE87" i="35" s="1"/>
  <c r="N87" i="35"/>
  <c r="AH87" i="35" s="1"/>
  <c r="L88" i="35"/>
  <c r="M88" i="35"/>
  <c r="F89" i="35"/>
  <c r="AB89" i="35" s="1"/>
  <c r="J89" i="35"/>
  <c r="AE89" i="35" s="1"/>
  <c r="N89" i="35"/>
  <c r="AH89" i="35" s="1"/>
  <c r="K90" i="35"/>
  <c r="P90" i="35"/>
  <c r="F91" i="35"/>
  <c r="AB91" i="35" s="1"/>
  <c r="J91" i="35"/>
  <c r="AE91" i="35" s="1"/>
  <c r="N91" i="35"/>
  <c r="AH91" i="35" s="1"/>
  <c r="H92" i="35"/>
  <c r="I92" i="35"/>
  <c r="K92" i="35"/>
  <c r="O92" i="35"/>
  <c r="F93" i="35"/>
  <c r="AB93" i="35" s="1"/>
  <c r="J93" i="35"/>
  <c r="AE93" i="35" s="1"/>
  <c r="N93" i="35"/>
  <c r="AH93" i="35" s="1"/>
  <c r="M94" i="35"/>
  <c r="Q94" i="35"/>
  <c r="F95" i="35"/>
  <c r="AB95" i="35" s="1"/>
  <c r="J95" i="35"/>
  <c r="AE95" i="35" s="1"/>
  <c r="N95" i="35"/>
  <c r="AH95" i="35" s="1"/>
  <c r="F97" i="35"/>
  <c r="AB97" i="35" s="1"/>
  <c r="J97" i="35"/>
  <c r="AE97" i="35" s="1"/>
  <c r="N97" i="35"/>
  <c r="AH97" i="35" s="1"/>
  <c r="K98" i="35"/>
  <c r="P98" i="35"/>
  <c r="F99" i="35"/>
  <c r="AB99" i="35" s="1"/>
  <c r="J99" i="35"/>
  <c r="AE99" i="35" s="1"/>
  <c r="N99" i="35"/>
  <c r="AH99" i="35" s="1"/>
  <c r="H100" i="35"/>
  <c r="I100" i="35"/>
  <c r="L100" i="35"/>
  <c r="M100" i="35"/>
  <c r="G7" i="34"/>
  <c r="G116" i="34" s="1"/>
  <c r="H7" i="34"/>
  <c r="H116" i="34" s="1"/>
  <c r="I7" i="34"/>
  <c r="I116" i="34" s="1"/>
  <c r="K7" i="34"/>
  <c r="K116" i="34" s="1"/>
  <c r="L7" i="34"/>
  <c r="L116" i="34" s="1"/>
  <c r="M7" i="34"/>
  <c r="M116" i="34" s="1"/>
  <c r="P7" i="34"/>
  <c r="P116" i="34" s="1"/>
  <c r="I10" i="34"/>
  <c r="AE9" i="34"/>
  <c r="N10" i="34"/>
  <c r="Q10" i="34"/>
  <c r="F11" i="34"/>
  <c r="F111" i="34" s="1"/>
  <c r="F117" i="34" s="1"/>
  <c r="AE11" i="34"/>
  <c r="Q12" i="34"/>
  <c r="J12" i="34"/>
  <c r="K12" i="34"/>
  <c r="L12" i="34"/>
  <c r="M12" i="34"/>
  <c r="F13" i="34"/>
  <c r="AH13" i="34"/>
  <c r="F15" i="34"/>
  <c r="G16" i="34" s="1"/>
  <c r="AH15" i="34"/>
  <c r="F17" i="34"/>
  <c r="Q18" i="34"/>
  <c r="G19" i="34"/>
  <c r="H19" i="34"/>
  <c r="I19" i="34"/>
  <c r="K19" i="34"/>
  <c r="L19" i="34"/>
  <c r="M19" i="34"/>
  <c r="F21" i="34"/>
  <c r="O22" i="34"/>
  <c r="F23" i="34"/>
  <c r="AB23" i="34" s="1"/>
  <c r="AE23" i="34"/>
  <c r="G24" i="34"/>
  <c r="K24" i="34"/>
  <c r="L24" i="34"/>
  <c r="O24" i="34"/>
  <c r="AI24" i="34" s="1"/>
  <c r="P24" i="34"/>
  <c r="Q24" i="34"/>
  <c r="F25" i="34"/>
  <c r="AB25" i="34" s="1"/>
  <c r="G26" i="34"/>
  <c r="M26" i="34"/>
  <c r="O26" i="34"/>
  <c r="P26" i="34"/>
  <c r="Q26" i="34"/>
  <c r="F27" i="34"/>
  <c r="G28" i="34"/>
  <c r="I28" i="34"/>
  <c r="K28" i="34"/>
  <c r="M28" i="34"/>
  <c r="O28" i="34"/>
  <c r="P28" i="34"/>
  <c r="Q28" i="34"/>
  <c r="F29" i="34"/>
  <c r="G30" i="34"/>
  <c r="I30" i="34"/>
  <c r="M30" i="34"/>
  <c r="O30" i="34"/>
  <c r="P30" i="34"/>
  <c r="Q30" i="34"/>
  <c r="F31" i="34"/>
  <c r="H32" i="34" s="1"/>
  <c r="G32" i="34"/>
  <c r="K32" i="34"/>
  <c r="M32" i="34"/>
  <c r="O32" i="34"/>
  <c r="P32" i="34"/>
  <c r="Q32" i="34"/>
  <c r="F33" i="34"/>
  <c r="G34" i="34" s="1"/>
  <c r="I34" i="34"/>
  <c r="M34" i="34"/>
  <c r="O34" i="34"/>
  <c r="P34" i="34"/>
  <c r="Q34" i="34"/>
  <c r="F35" i="34"/>
  <c r="G36" i="34" s="1"/>
  <c r="M36" i="34"/>
  <c r="Q36" i="34"/>
  <c r="F37" i="34"/>
  <c r="G38" i="34"/>
  <c r="I38" i="34"/>
  <c r="K38" i="34"/>
  <c r="L38" i="34"/>
  <c r="M38" i="34"/>
  <c r="O38" i="34"/>
  <c r="P38" i="34"/>
  <c r="Q38" i="34"/>
  <c r="F39" i="34"/>
  <c r="AB39" i="34" s="1"/>
  <c r="O40" i="34"/>
  <c r="Q40" i="34"/>
  <c r="F43" i="34"/>
  <c r="AH43" i="34"/>
  <c r="G44" i="34"/>
  <c r="I44" i="34"/>
  <c r="M44" i="34"/>
  <c r="O44" i="34"/>
  <c r="P44" i="34"/>
  <c r="Q44" i="34"/>
  <c r="F45" i="34"/>
  <c r="G46" i="34"/>
  <c r="I46" i="34"/>
  <c r="M46" i="34"/>
  <c r="O46" i="34"/>
  <c r="P46" i="34"/>
  <c r="Q46" i="34"/>
  <c r="F47" i="34"/>
  <c r="H48" i="34" s="1"/>
  <c r="K48" i="34"/>
  <c r="O48" i="34"/>
  <c r="P48" i="34"/>
  <c r="Q48" i="34"/>
  <c r="F49" i="34"/>
  <c r="AE49" i="34"/>
  <c r="I50" i="34"/>
  <c r="K50" i="34"/>
  <c r="M50" i="34"/>
  <c r="P50" i="34"/>
  <c r="Q50" i="34"/>
  <c r="F51" i="34"/>
  <c r="G52" i="34" s="1"/>
  <c r="P52" i="34"/>
  <c r="J52" i="34"/>
  <c r="M52" i="34"/>
  <c r="O52" i="34"/>
  <c r="Q52" i="34"/>
  <c r="F53" i="34"/>
  <c r="G54" i="34" s="1"/>
  <c r="I54" i="34"/>
  <c r="M54" i="34"/>
  <c r="O54" i="34"/>
  <c r="Q54" i="34"/>
  <c r="F55" i="34"/>
  <c r="H56" i="34" s="1"/>
  <c r="AH55" i="34"/>
  <c r="O56" i="34"/>
  <c r="P56" i="34"/>
  <c r="Q56" i="34"/>
  <c r="F57" i="34"/>
  <c r="AE57" i="34"/>
  <c r="AH57" i="34"/>
  <c r="L58" i="34"/>
  <c r="O58" i="34"/>
  <c r="Q58" i="34"/>
  <c r="F59" i="34"/>
  <c r="G60" i="34" s="1"/>
  <c r="N60" i="34"/>
  <c r="F61" i="34"/>
  <c r="G62" i="34" s="1"/>
  <c r="O62" i="34"/>
  <c r="P62" i="34"/>
  <c r="Q62" i="34"/>
  <c r="F63" i="34"/>
  <c r="AB63" i="34" s="1"/>
  <c r="AE63" i="34"/>
  <c r="P64" i="34"/>
  <c r="F65" i="34"/>
  <c r="G66" i="34" s="1"/>
  <c r="AH65" i="34"/>
  <c r="O66" i="34"/>
  <c r="F67" i="34"/>
  <c r="G68" i="34" s="1"/>
  <c r="I68" i="34"/>
  <c r="L68" i="34"/>
  <c r="M68" i="34"/>
  <c r="F71" i="34"/>
  <c r="F114" i="34" s="1"/>
  <c r="G72" i="34"/>
  <c r="I72" i="34"/>
  <c r="K72" i="34"/>
  <c r="M72" i="34"/>
  <c r="Q72" i="34"/>
  <c r="F73" i="34"/>
  <c r="AB73" i="34" s="1"/>
  <c r="AE73" i="34"/>
  <c r="O74" i="34"/>
  <c r="Q74" i="34"/>
  <c r="F75" i="34"/>
  <c r="G76" i="34" s="1"/>
  <c r="H76" i="34"/>
  <c r="O76" i="34"/>
  <c r="P76" i="34"/>
  <c r="Q76" i="34"/>
  <c r="F77" i="34"/>
  <c r="I78" i="34" s="1"/>
  <c r="Q78" i="34"/>
  <c r="F79" i="34"/>
  <c r="M80" i="34"/>
  <c r="O80" i="34"/>
  <c r="F81" i="34"/>
  <c r="AB81" i="34" s="1"/>
  <c r="AE81" i="34"/>
  <c r="Q82" i="34"/>
  <c r="F83" i="34"/>
  <c r="I84" i="34" s="1"/>
  <c r="AH83" i="34"/>
  <c r="Q84" i="34"/>
  <c r="F85" i="34"/>
  <c r="AB85" i="34" s="1"/>
  <c r="G86" i="34"/>
  <c r="M86" i="34"/>
  <c r="P86" i="34"/>
  <c r="F87" i="34"/>
  <c r="K88" i="34"/>
  <c r="Q88" i="34"/>
  <c r="F89" i="34"/>
  <c r="O90" i="34"/>
  <c r="Q90" i="34"/>
  <c r="F91" i="34"/>
  <c r="M92" i="34"/>
  <c r="O92" i="34"/>
  <c r="Q92" i="34"/>
  <c r="F93" i="34"/>
  <c r="AB93" i="34" s="1"/>
  <c r="M94" i="34"/>
  <c r="Q94" i="34"/>
  <c r="F95" i="34"/>
  <c r="AB95" i="34" s="1"/>
  <c r="N96" i="34"/>
  <c r="Q96" i="34"/>
  <c r="F97" i="34"/>
  <c r="AB97" i="34" s="1"/>
  <c r="AE97" i="34"/>
  <c r="Q98" i="34"/>
  <c r="O98" i="34"/>
  <c r="F100" i="34"/>
  <c r="AH99" i="34"/>
  <c r="G100" i="34"/>
  <c r="H100" i="34"/>
  <c r="I100" i="34"/>
  <c r="G7" i="33"/>
  <c r="G116" i="33" s="1"/>
  <c r="H7" i="33"/>
  <c r="H116" i="33" s="1"/>
  <c r="I7" i="33"/>
  <c r="I116" i="33" s="1"/>
  <c r="J7" i="33"/>
  <c r="J116" i="33" s="1"/>
  <c r="K7" i="33"/>
  <c r="K116" i="33" s="1"/>
  <c r="L7" i="33"/>
  <c r="L116" i="33" s="1"/>
  <c r="M7" i="33"/>
  <c r="M116" i="33" s="1"/>
  <c r="N7" i="33"/>
  <c r="N116" i="33" s="1"/>
  <c r="O7" i="33"/>
  <c r="O116" i="33" s="1"/>
  <c r="P7" i="33"/>
  <c r="P116" i="33" s="1"/>
  <c r="Q7" i="33"/>
  <c r="Q116" i="33" s="1"/>
  <c r="R7" i="33"/>
  <c r="R116" i="33" s="1"/>
  <c r="Q10" i="33"/>
  <c r="G12" i="33"/>
  <c r="H12" i="33"/>
  <c r="J12" i="33"/>
  <c r="N12" i="33"/>
  <c r="P12" i="33"/>
  <c r="R12" i="33"/>
  <c r="J14" i="33"/>
  <c r="M14" i="33"/>
  <c r="N14" i="33"/>
  <c r="P14" i="33"/>
  <c r="R14" i="33"/>
  <c r="G16" i="33"/>
  <c r="I16" i="33"/>
  <c r="J16" i="33"/>
  <c r="M16" i="33"/>
  <c r="N16" i="33"/>
  <c r="O16" i="33"/>
  <c r="P16" i="33"/>
  <c r="R16" i="33"/>
  <c r="N18" i="33"/>
  <c r="I18" i="33"/>
  <c r="M18" i="33"/>
  <c r="P18" i="33"/>
  <c r="Q18" i="33"/>
  <c r="R18" i="33"/>
  <c r="I19" i="33"/>
  <c r="J19" i="33"/>
  <c r="K19" i="33"/>
  <c r="L19" i="33"/>
  <c r="M19" i="33"/>
  <c r="N19" i="33"/>
  <c r="O19" i="33"/>
  <c r="P19" i="33"/>
  <c r="Q19" i="33"/>
  <c r="R19" i="33"/>
  <c r="I22" i="33"/>
  <c r="H22" i="33"/>
  <c r="J22" i="33"/>
  <c r="L22" i="33"/>
  <c r="M22" i="33"/>
  <c r="N22" i="33"/>
  <c r="P22" i="33"/>
  <c r="Q22" i="33"/>
  <c r="R22" i="33"/>
  <c r="L24" i="33"/>
  <c r="H24" i="33"/>
  <c r="I24" i="33"/>
  <c r="J24" i="33"/>
  <c r="M24" i="33"/>
  <c r="N24" i="33"/>
  <c r="O24" i="33"/>
  <c r="P24" i="33"/>
  <c r="R24" i="33"/>
  <c r="M26" i="33"/>
  <c r="I26" i="33"/>
  <c r="J26" i="33"/>
  <c r="N26" i="33"/>
  <c r="O26" i="33"/>
  <c r="P26" i="33"/>
  <c r="G28" i="33"/>
  <c r="H28" i="33"/>
  <c r="I28" i="33"/>
  <c r="J28" i="33"/>
  <c r="K28" i="33"/>
  <c r="L28" i="33"/>
  <c r="M28" i="33"/>
  <c r="N28" i="33"/>
  <c r="O28" i="33"/>
  <c r="P28" i="33"/>
  <c r="Q28" i="33"/>
  <c r="R28" i="33"/>
  <c r="K30" i="33"/>
  <c r="H30" i="33"/>
  <c r="I30" i="33"/>
  <c r="J30" i="33"/>
  <c r="L30" i="33"/>
  <c r="M30" i="33"/>
  <c r="N30" i="33"/>
  <c r="O30" i="33"/>
  <c r="P30" i="33"/>
  <c r="Q32" i="33"/>
  <c r="G32" i="33"/>
  <c r="H32" i="33"/>
  <c r="I32" i="33"/>
  <c r="J32" i="33"/>
  <c r="K32" i="33"/>
  <c r="L32" i="33"/>
  <c r="M32" i="33"/>
  <c r="N32" i="33"/>
  <c r="O32" i="33"/>
  <c r="P32" i="33"/>
  <c r="R32" i="33"/>
  <c r="H34" i="33"/>
  <c r="I34" i="33"/>
  <c r="J34" i="33"/>
  <c r="M34" i="33"/>
  <c r="N34" i="33"/>
  <c r="O34" i="33"/>
  <c r="P34" i="33"/>
  <c r="Q34" i="33"/>
  <c r="H36" i="33"/>
  <c r="G36" i="33"/>
  <c r="I36" i="33"/>
  <c r="J36" i="33"/>
  <c r="K36" i="33"/>
  <c r="L36" i="33"/>
  <c r="M36" i="33"/>
  <c r="N36" i="33"/>
  <c r="O36" i="33"/>
  <c r="P36" i="33"/>
  <c r="R36" i="33"/>
  <c r="K38" i="33"/>
  <c r="G38" i="33"/>
  <c r="H38" i="33"/>
  <c r="I38" i="33"/>
  <c r="J38" i="33"/>
  <c r="L38" i="33"/>
  <c r="M38" i="33"/>
  <c r="N38" i="33"/>
  <c r="O38" i="33"/>
  <c r="P38" i="33"/>
  <c r="Q38" i="33"/>
  <c r="R38" i="33"/>
  <c r="Q40" i="33"/>
  <c r="H40" i="33"/>
  <c r="I40" i="33"/>
  <c r="J40" i="33"/>
  <c r="L40" i="33"/>
  <c r="M40" i="33"/>
  <c r="N40" i="33"/>
  <c r="O40" i="33"/>
  <c r="P40" i="33"/>
  <c r="R40" i="33"/>
  <c r="G44" i="33"/>
  <c r="H44" i="33"/>
  <c r="I44" i="33"/>
  <c r="J44" i="33"/>
  <c r="L44" i="33"/>
  <c r="M44" i="33"/>
  <c r="N44" i="33"/>
  <c r="O44" i="33"/>
  <c r="P44" i="33"/>
  <c r="Q44" i="33"/>
  <c r="R44" i="33"/>
  <c r="K46" i="33"/>
  <c r="G46" i="33"/>
  <c r="H46" i="33"/>
  <c r="I46" i="33"/>
  <c r="J46" i="33"/>
  <c r="L46" i="33"/>
  <c r="M46" i="33"/>
  <c r="N46" i="33"/>
  <c r="O46" i="33"/>
  <c r="P46" i="33"/>
  <c r="Q46" i="33"/>
  <c r="K48" i="33"/>
  <c r="G48" i="33"/>
  <c r="H48" i="33"/>
  <c r="I48" i="33"/>
  <c r="J48" i="33"/>
  <c r="L48" i="33"/>
  <c r="M48" i="33"/>
  <c r="N48" i="33"/>
  <c r="O48" i="33"/>
  <c r="P48" i="33"/>
  <c r="Q48" i="33"/>
  <c r="R48" i="33"/>
  <c r="K50" i="33"/>
  <c r="G50" i="33"/>
  <c r="H50" i="33"/>
  <c r="I50" i="33"/>
  <c r="J50" i="33"/>
  <c r="L50" i="33"/>
  <c r="M50" i="33"/>
  <c r="O50" i="33"/>
  <c r="P50" i="33"/>
  <c r="L52" i="33"/>
  <c r="G52" i="33"/>
  <c r="H52" i="33"/>
  <c r="I52" i="33"/>
  <c r="J52" i="33"/>
  <c r="K52" i="33"/>
  <c r="M52" i="33"/>
  <c r="N52" i="33"/>
  <c r="O52" i="33"/>
  <c r="P52" i="33"/>
  <c r="Q54" i="33"/>
  <c r="H54" i="33"/>
  <c r="I54" i="33"/>
  <c r="J54" i="33"/>
  <c r="M54" i="33"/>
  <c r="N54" i="33"/>
  <c r="O54" i="33"/>
  <c r="P54" i="33"/>
  <c r="L56" i="33"/>
  <c r="G56" i="33"/>
  <c r="H56" i="33"/>
  <c r="I56" i="33"/>
  <c r="K56" i="33"/>
  <c r="M56" i="33"/>
  <c r="N56" i="33"/>
  <c r="O56" i="33"/>
  <c r="P56" i="33"/>
  <c r="R56" i="33"/>
  <c r="H58" i="33"/>
  <c r="I58" i="33"/>
  <c r="J58" i="33"/>
  <c r="M58" i="33"/>
  <c r="N58" i="33"/>
  <c r="P58" i="33"/>
  <c r="Q60" i="33"/>
  <c r="G60" i="33"/>
  <c r="H60" i="33"/>
  <c r="I60" i="33"/>
  <c r="J60" i="33"/>
  <c r="K60" i="33"/>
  <c r="L60" i="33"/>
  <c r="M60" i="33"/>
  <c r="N60" i="33"/>
  <c r="O60" i="33"/>
  <c r="P60" i="33"/>
  <c r="G62" i="33"/>
  <c r="H62" i="33"/>
  <c r="I62" i="33"/>
  <c r="J62" i="33"/>
  <c r="M62" i="33"/>
  <c r="N62" i="33"/>
  <c r="O62" i="33"/>
  <c r="P62" i="33"/>
  <c r="Q62" i="33"/>
  <c r="G64" i="33"/>
  <c r="H64" i="33"/>
  <c r="I64" i="33"/>
  <c r="J64" i="33"/>
  <c r="K64" i="33"/>
  <c r="L64" i="33"/>
  <c r="M64" i="33"/>
  <c r="N64" i="33"/>
  <c r="O64" i="33"/>
  <c r="P64" i="33"/>
  <c r="Q64" i="33"/>
  <c r="R64" i="33"/>
  <c r="O66" i="33"/>
  <c r="G66" i="33"/>
  <c r="H66" i="33"/>
  <c r="I66" i="33"/>
  <c r="J66" i="33"/>
  <c r="M66" i="33"/>
  <c r="N66" i="33"/>
  <c r="P66" i="33"/>
  <c r="Q66" i="33"/>
  <c r="K68" i="33"/>
  <c r="G68" i="33"/>
  <c r="H68" i="33"/>
  <c r="I68" i="33"/>
  <c r="J68" i="33"/>
  <c r="L68" i="33"/>
  <c r="M68" i="33"/>
  <c r="N68" i="33"/>
  <c r="O68" i="33"/>
  <c r="P68" i="33"/>
  <c r="G69" i="33"/>
  <c r="H69" i="33"/>
  <c r="I69" i="33"/>
  <c r="I120" i="33" s="1"/>
  <c r="J69" i="33"/>
  <c r="J120" i="33" s="1"/>
  <c r="K69" i="33"/>
  <c r="K120" i="33" s="1"/>
  <c r="L69" i="33"/>
  <c r="L120" i="33" s="1"/>
  <c r="M69" i="33"/>
  <c r="M120" i="33" s="1"/>
  <c r="N69" i="33"/>
  <c r="N120" i="33" s="1"/>
  <c r="O69" i="33"/>
  <c r="O120" i="33" s="1"/>
  <c r="P69" i="33"/>
  <c r="P120" i="33" s="1"/>
  <c r="Q69" i="33"/>
  <c r="Q120" i="33" s="1"/>
  <c r="R69" i="33"/>
  <c r="R120" i="33" s="1"/>
  <c r="Q72" i="33"/>
  <c r="G72" i="33"/>
  <c r="H72" i="33"/>
  <c r="I72" i="33"/>
  <c r="J72" i="33"/>
  <c r="K72" i="33"/>
  <c r="L72" i="33"/>
  <c r="M72" i="33"/>
  <c r="N72" i="33"/>
  <c r="O72" i="33"/>
  <c r="P72" i="33"/>
  <c r="R72" i="33"/>
  <c r="Q74" i="33"/>
  <c r="H74" i="33"/>
  <c r="J74" i="33"/>
  <c r="M74" i="33"/>
  <c r="N74" i="33"/>
  <c r="P74" i="33"/>
  <c r="G76" i="33"/>
  <c r="H76" i="33"/>
  <c r="I76" i="33"/>
  <c r="J76" i="33"/>
  <c r="M76" i="33"/>
  <c r="N76" i="33"/>
  <c r="O76" i="33"/>
  <c r="P76" i="33"/>
  <c r="R76" i="33"/>
  <c r="H78" i="33"/>
  <c r="I78" i="33"/>
  <c r="J78" i="33"/>
  <c r="M78" i="33"/>
  <c r="N78" i="33"/>
  <c r="O78" i="33"/>
  <c r="P78" i="33"/>
  <c r="Q78" i="33"/>
  <c r="I80" i="33"/>
  <c r="G80" i="33"/>
  <c r="H80" i="33"/>
  <c r="J80" i="33"/>
  <c r="K80" i="33"/>
  <c r="L80" i="33"/>
  <c r="M80" i="33"/>
  <c r="N80" i="33"/>
  <c r="O80" i="33"/>
  <c r="P80" i="33"/>
  <c r="R80" i="33"/>
  <c r="M82" i="33"/>
  <c r="J82" i="33"/>
  <c r="Q82" i="33"/>
  <c r="Q84" i="33"/>
  <c r="I84" i="33"/>
  <c r="J84" i="33"/>
  <c r="L84" i="33"/>
  <c r="M84" i="33"/>
  <c r="N84" i="33"/>
  <c r="O84" i="33"/>
  <c r="P84" i="33"/>
  <c r="G86" i="33"/>
  <c r="H86" i="33"/>
  <c r="I86" i="33"/>
  <c r="J86" i="33"/>
  <c r="M86" i="33"/>
  <c r="N86" i="33"/>
  <c r="P86" i="33"/>
  <c r="Q86" i="33"/>
  <c r="G88" i="33"/>
  <c r="H88" i="33"/>
  <c r="I88" i="33"/>
  <c r="J88" i="33"/>
  <c r="K88" i="33"/>
  <c r="L88" i="33"/>
  <c r="M88" i="33"/>
  <c r="N88" i="33"/>
  <c r="O88" i="33"/>
  <c r="P88" i="33"/>
  <c r="Q88" i="33"/>
  <c r="R88" i="33"/>
  <c r="M90" i="33"/>
  <c r="H90" i="33"/>
  <c r="N90" i="33"/>
  <c r="P90" i="33"/>
  <c r="Q90" i="33"/>
  <c r="Q92" i="33"/>
  <c r="H92" i="33"/>
  <c r="I92" i="33"/>
  <c r="J92" i="33"/>
  <c r="K92" i="33"/>
  <c r="L92" i="33"/>
  <c r="M92" i="33"/>
  <c r="N92" i="33"/>
  <c r="O92" i="33"/>
  <c r="P92" i="33"/>
  <c r="R92" i="33"/>
  <c r="Q94" i="33"/>
  <c r="H94" i="33"/>
  <c r="I94" i="33"/>
  <c r="J94" i="33"/>
  <c r="M94" i="33"/>
  <c r="N94" i="33"/>
  <c r="L96" i="33"/>
  <c r="G96" i="33"/>
  <c r="N96" i="33"/>
  <c r="O96" i="33"/>
  <c r="H98" i="33"/>
  <c r="I98" i="33"/>
  <c r="J98" i="33"/>
  <c r="M98" i="33"/>
  <c r="N98" i="33"/>
  <c r="O98" i="33"/>
  <c r="P98" i="33"/>
  <c r="Q98" i="33"/>
  <c r="G100" i="33"/>
  <c r="H100" i="33"/>
  <c r="I100" i="33"/>
  <c r="J100" i="33"/>
  <c r="K100" i="33"/>
  <c r="L100" i="33"/>
  <c r="M100" i="33"/>
  <c r="N100" i="33"/>
  <c r="O100" i="33"/>
  <c r="P100" i="33"/>
  <c r="Q100" i="33"/>
  <c r="R100" i="33"/>
  <c r="G7" i="32"/>
  <c r="G116" i="32" s="1"/>
  <c r="H7" i="32"/>
  <c r="H116" i="32" s="1"/>
  <c r="I7" i="32"/>
  <c r="I116" i="32" s="1"/>
  <c r="J7" i="32"/>
  <c r="J116" i="32" s="1"/>
  <c r="K7" i="32"/>
  <c r="K116" i="32" s="1"/>
  <c r="L7" i="32"/>
  <c r="L116" i="32" s="1"/>
  <c r="M7" i="32"/>
  <c r="M116" i="32" s="1"/>
  <c r="N7" i="32"/>
  <c r="N116" i="32" s="1"/>
  <c r="O7" i="32"/>
  <c r="O116" i="32" s="1"/>
  <c r="P7" i="32"/>
  <c r="P116" i="32" s="1"/>
  <c r="Q7" i="32"/>
  <c r="Q116" i="32" s="1"/>
  <c r="R7" i="32"/>
  <c r="R116" i="32" s="1"/>
  <c r="P10" i="32"/>
  <c r="R10" i="32"/>
  <c r="M12" i="32"/>
  <c r="N12" i="32"/>
  <c r="R12" i="32"/>
  <c r="L14" i="32"/>
  <c r="G14" i="32"/>
  <c r="I14" i="32"/>
  <c r="J14" i="32"/>
  <c r="K14" i="32"/>
  <c r="M14" i="32"/>
  <c r="N14" i="32"/>
  <c r="O14" i="32"/>
  <c r="Q14" i="32"/>
  <c r="R14" i="32"/>
  <c r="I16" i="32"/>
  <c r="G18" i="32"/>
  <c r="H18" i="32"/>
  <c r="J18" i="32"/>
  <c r="L18" i="32"/>
  <c r="N18" i="32"/>
  <c r="P18" i="32"/>
  <c r="R18" i="32"/>
  <c r="G19" i="32"/>
  <c r="H19" i="32"/>
  <c r="I19" i="32"/>
  <c r="J19" i="32"/>
  <c r="K19" i="32"/>
  <c r="L19" i="32"/>
  <c r="M19" i="32"/>
  <c r="N19" i="32"/>
  <c r="O19" i="32"/>
  <c r="P19" i="32"/>
  <c r="Q19" i="32"/>
  <c r="R19" i="32"/>
  <c r="G22" i="32"/>
  <c r="H22" i="32"/>
  <c r="I22" i="32"/>
  <c r="J22" i="32"/>
  <c r="K22" i="32"/>
  <c r="L22" i="32"/>
  <c r="M22" i="32"/>
  <c r="N22" i="32"/>
  <c r="O22" i="32"/>
  <c r="P22" i="32"/>
  <c r="Q22" i="32"/>
  <c r="R22" i="32"/>
  <c r="L24" i="32"/>
  <c r="G24" i="32"/>
  <c r="H24" i="32"/>
  <c r="I24" i="32"/>
  <c r="J24" i="32"/>
  <c r="M24" i="32"/>
  <c r="N24" i="32"/>
  <c r="O24" i="32"/>
  <c r="P24" i="32"/>
  <c r="R24" i="32"/>
  <c r="J26" i="32"/>
  <c r="I26" i="32"/>
  <c r="K26" i="32"/>
  <c r="M26" i="32"/>
  <c r="N26" i="32"/>
  <c r="O26" i="32"/>
  <c r="P26" i="32"/>
  <c r="Q26" i="32"/>
  <c r="K28" i="32"/>
  <c r="H28" i="32"/>
  <c r="J28" i="32"/>
  <c r="L28" i="32"/>
  <c r="M28" i="32"/>
  <c r="N28" i="32"/>
  <c r="O28" i="32"/>
  <c r="P28" i="32"/>
  <c r="R28" i="32"/>
  <c r="L30" i="32"/>
  <c r="G30" i="32"/>
  <c r="H30" i="32"/>
  <c r="J30" i="32"/>
  <c r="M30" i="32"/>
  <c r="N30" i="32"/>
  <c r="O30" i="32"/>
  <c r="R30" i="32"/>
  <c r="K32" i="32"/>
  <c r="G32" i="32"/>
  <c r="H32" i="32"/>
  <c r="I32" i="32"/>
  <c r="J32" i="32"/>
  <c r="L32" i="32"/>
  <c r="M32" i="32"/>
  <c r="N32" i="32"/>
  <c r="O32" i="32"/>
  <c r="P32" i="32"/>
  <c r="R32" i="32"/>
  <c r="Q34" i="32"/>
  <c r="H34" i="32"/>
  <c r="J34" i="32"/>
  <c r="L34" i="32"/>
  <c r="M34" i="32"/>
  <c r="N34" i="32"/>
  <c r="O34" i="32"/>
  <c r="P34" i="32"/>
  <c r="R34" i="32"/>
  <c r="G36" i="32"/>
  <c r="H36" i="32"/>
  <c r="I36" i="32"/>
  <c r="J36" i="32"/>
  <c r="L36" i="32"/>
  <c r="M36" i="32"/>
  <c r="N36" i="32"/>
  <c r="P36" i="32"/>
  <c r="Q36" i="32"/>
  <c r="R36" i="32"/>
  <c r="L38" i="32"/>
  <c r="G38" i="32"/>
  <c r="H38" i="32"/>
  <c r="I38" i="32"/>
  <c r="J38" i="32"/>
  <c r="M38" i="32"/>
  <c r="N38" i="32"/>
  <c r="O38" i="32"/>
  <c r="P38" i="32"/>
  <c r="R38" i="32"/>
  <c r="R40" i="32"/>
  <c r="I40" i="32"/>
  <c r="J40" i="32"/>
  <c r="M40" i="32"/>
  <c r="O40" i="32"/>
  <c r="K44" i="32"/>
  <c r="G44" i="32"/>
  <c r="H44" i="32"/>
  <c r="I44" i="32"/>
  <c r="J44" i="32"/>
  <c r="L44" i="32"/>
  <c r="M44" i="32"/>
  <c r="N44" i="32"/>
  <c r="O44" i="32"/>
  <c r="P44" i="32"/>
  <c r="I46" i="32"/>
  <c r="H46" i="32"/>
  <c r="J46" i="32"/>
  <c r="L46" i="32"/>
  <c r="M46" i="32"/>
  <c r="N46" i="32"/>
  <c r="O46" i="32"/>
  <c r="P46" i="32"/>
  <c r="R46" i="32"/>
  <c r="G48" i="32"/>
  <c r="H48" i="32"/>
  <c r="I48" i="32"/>
  <c r="J48" i="32"/>
  <c r="M48" i="32"/>
  <c r="N48" i="32"/>
  <c r="O48" i="32"/>
  <c r="P48" i="32"/>
  <c r="R48" i="32"/>
  <c r="I50" i="32"/>
  <c r="G50" i="32"/>
  <c r="H50" i="32"/>
  <c r="J50" i="32"/>
  <c r="L50" i="32"/>
  <c r="M50" i="32"/>
  <c r="N50" i="32"/>
  <c r="O50" i="32"/>
  <c r="P50" i="32"/>
  <c r="R50" i="32"/>
  <c r="J52" i="32"/>
  <c r="H52" i="32"/>
  <c r="M52" i="32"/>
  <c r="N52" i="32"/>
  <c r="O52" i="32"/>
  <c r="P52" i="32"/>
  <c r="Q52" i="32"/>
  <c r="G54" i="32"/>
  <c r="H54" i="32"/>
  <c r="I54" i="32"/>
  <c r="J54" i="32"/>
  <c r="L54" i="32"/>
  <c r="M54" i="32"/>
  <c r="N54" i="32"/>
  <c r="O54" i="32"/>
  <c r="P54" i="32"/>
  <c r="R54" i="32"/>
  <c r="I56" i="32"/>
  <c r="J56" i="32"/>
  <c r="M56" i="32"/>
  <c r="N56" i="32"/>
  <c r="O56" i="32"/>
  <c r="P56" i="32"/>
  <c r="Q56" i="32"/>
  <c r="R56" i="32"/>
  <c r="I58" i="32"/>
  <c r="H58" i="32"/>
  <c r="M58" i="32"/>
  <c r="N58" i="32"/>
  <c r="P58" i="32"/>
  <c r="R58" i="32"/>
  <c r="J60" i="32"/>
  <c r="N60" i="32"/>
  <c r="O60" i="32"/>
  <c r="P60" i="32"/>
  <c r="G62" i="32"/>
  <c r="H62" i="32"/>
  <c r="L62" i="32"/>
  <c r="M62" i="32"/>
  <c r="N62" i="32"/>
  <c r="O62" i="32"/>
  <c r="P62" i="32"/>
  <c r="R62" i="32"/>
  <c r="L64" i="32"/>
  <c r="H64" i="32"/>
  <c r="M64" i="32"/>
  <c r="N64" i="32"/>
  <c r="O64" i="32"/>
  <c r="G66" i="32"/>
  <c r="H66" i="32"/>
  <c r="J66" i="32"/>
  <c r="M66" i="32"/>
  <c r="N66" i="32"/>
  <c r="O66" i="32"/>
  <c r="P66" i="32"/>
  <c r="R66" i="32"/>
  <c r="J68" i="32"/>
  <c r="G68" i="32"/>
  <c r="I68" i="32"/>
  <c r="L68" i="32"/>
  <c r="M68" i="32"/>
  <c r="N68" i="32"/>
  <c r="O68" i="32"/>
  <c r="P68" i="32"/>
  <c r="R68" i="32"/>
  <c r="G69" i="32"/>
  <c r="G120" i="32" s="1"/>
  <c r="H69" i="32"/>
  <c r="H120" i="32" s="1"/>
  <c r="I69" i="32"/>
  <c r="I120" i="32" s="1"/>
  <c r="J69" i="32"/>
  <c r="J120" i="32" s="1"/>
  <c r="K69" i="32"/>
  <c r="K120" i="32" s="1"/>
  <c r="L69" i="32"/>
  <c r="L120" i="32" s="1"/>
  <c r="M69" i="32"/>
  <c r="M120" i="32" s="1"/>
  <c r="N69" i="32"/>
  <c r="N120" i="32" s="1"/>
  <c r="O69" i="32"/>
  <c r="O120" i="32" s="1"/>
  <c r="P69" i="32"/>
  <c r="P120" i="32" s="1"/>
  <c r="Q69" i="32"/>
  <c r="Q120" i="32" s="1"/>
  <c r="R69" i="32"/>
  <c r="R120" i="32" s="1"/>
  <c r="G72" i="32"/>
  <c r="H72" i="32"/>
  <c r="I72" i="32"/>
  <c r="J72" i="32"/>
  <c r="M72" i="32"/>
  <c r="N72" i="32"/>
  <c r="O72" i="32"/>
  <c r="P72" i="32"/>
  <c r="H74" i="32"/>
  <c r="K74" i="32"/>
  <c r="M74" i="32"/>
  <c r="N74" i="32"/>
  <c r="O74" i="32"/>
  <c r="P74" i="32"/>
  <c r="G76" i="32"/>
  <c r="H76" i="32"/>
  <c r="I76" i="32"/>
  <c r="M76" i="32"/>
  <c r="N76" i="32"/>
  <c r="O76" i="32"/>
  <c r="P76" i="32"/>
  <c r="G78" i="32"/>
  <c r="H78" i="32"/>
  <c r="I78" i="32"/>
  <c r="J78" i="32"/>
  <c r="M78" i="32"/>
  <c r="N78" i="32"/>
  <c r="O78" i="32"/>
  <c r="R78" i="32"/>
  <c r="N80" i="32"/>
  <c r="Q80" i="32"/>
  <c r="R80" i="32"/>
  <c r="G82" i="32"/>
  <c r="N82" i="32"/>
  <c r="J84" i="32"/>
  <c r="H84" i="32"/>
  <c r="L84" i="32"/>
  <c r="N84" i="32"/>
  <c r="R84" i="32"/>
  <c r="Q86" i="32"/>
  <c r="H86" i="32"/>
  <c r="I86" i="32"/>
  <c r="J86" i="32"/>
  <c r="L86" i="32"/>
  <c r="M86" i="32"/>
  <c r="N86" i="32"/>
  <c r="P86" i="32"/>
  <c r="R86" i="32"/>
  <c r="J88" i="32"/>
  <c r="I88" i="32"/>
  <c r="M88" i="32"/>
  <c r="N88" i="32"/>
  <c r="O88" i="32"/>
  <c r="P88" i="32"/>
  <c r="Q88" i="32"/>
  <c r="R88" i="32"/>
  <c r="G90" i="32"/>
  <c r="H90" i="32"/>
  <c r="J90" i="32"/>
  <c r="N90" i="32"/>
  <c r="O90" i="32"/>
  <c r="P90" i="32"/>
  <c r="J92" i="32"/>
  <c r="H92" i="32"/>
  <c r="I92" i="32"/>
  <c r="M92" i="32"/>
  <c r="N92" i="32"/>
  <c r="P92" i="32"/>
  <c r="R92" i="32"/>
  <c r="I94" i="32"/>
  <c r="H94" i="32"/>
  <c r="J94" i="32"/>
  <c r="N94" i="32"/>
  <c r="R94" i="32"/>
  <c r="J96" i="32"/>
  <c r="M98" i="32"/>
  <c r="H98" i="32"/>
  <c r="I98" i="32"/>
  <c r="J98" i="32"/>
  <c r="N98" i="32"/>
  <c r="R98" i="32"/>
  <c r="J100" i="32"/>
  <c r="I100" i="32"/>
  <c r="M100" i="32"/>
  <c r="N100" i="32"/>
  <c r="O100" i="32"/>
  <c r="P100" i="32"/>
  <c r="Q100" i="32"/>
  <c r="R100" i="32"/>
  <c r="G7" i="31"/>
  <c r="G116" i="31" s="1"/>
  <c r="H7" i="31"/>
  <c r="H116" i="31" s="1"/>
  <c r="I7" i="31"/>
  <c r="I116" i="31" s="1"/>
  <c r="J7" i="31"/>
  <c r="J116" i="31" s="1"/>
  <c r="K7" i="31"/>
  <c r="K116" i="31" s="1"/>
  <c r="L7" i="31"/>
  <c r="L116" i="31" s="1"/>
  <c r="M7" i="31"/>
  <c r="M116" i="31" s="1"/>
  <c r="N7" i="31"/>
  <c r="N116" i="31" s="1"/>
  <c r="O7" i="31"/>
  <c r="O116" i="31" s="1"/>
  <c r="P7" i="31"/>
  <c r="P116" i="31" s="1"/>
  <c r="Q7" i="31"/>
  <c r="Q116" i="31" s="1"/>
  <c r="R7" i="31"/>
  <c r="R116" i="31" s="1"/>
  <c r="Q10" i="31"/>
  <c r="R10" i="31"/>
  <c r="G12" i="31"/>
  <c r="J12" i="31"/>
  <c r="N12" i="31"/>
  <c r="R12" i="31"/>
  <c r="I14" i="31"/>
  <c r="M14" i="31"/>
  <c r="Q14" i="31"/>
  <c r="I16" i="31"/>
  <c r="G16" i="31"/>
  <c r="H16" i="31"/>
  <c r="J16" i="31"/>
  <c r="K16" i="31"/>
  <c r="L16" i="31"/>
  <c r="N16" i="31"/>
  <c r="O16" i="31"/>
  <c r="P16" i="31"/>
  <c r="R16" i="31"/>
  <c r="N18" i="31"/>
  <c r="G19" i="31"/>
  <c r="H19" i="31"/>
  <c r="I19" i="31"/>
  <c r="J19" i="31"/>
  <c r="K19" i="31"/>
  <c r="L19" i="31"/>
  <c r="M19" i="31"/>
  <c r="N19" i="31"/>
  <c r="O19" i="31"/>
  <c r="P19" i="31"/>
  <c r="Q19" i="31"/>
  <c r="R19" i="31"/>
  <c r="I22" i="31"/>
  <c r="N22" i="31"/>
  <c r="P22" i="31"/>
  <c r="R22" i="31"/>
  <c r="G24" i="31"/>
  <c r="H24" i="31"/>
  <c r="I24" i="31"/>
  <c r="J24" i="31"/>
  <c r="L24" i="31"/>
  <c r="M24" i="31"/>
  <c r="N24" i="31"/>
  <c r="O24" i="31"/>
  <c r="P24" i="31"/>
  <c r="Q24" i="31"/>
  <c r="R24" i="31"/>
  <c r="H26" i="31"/>
  <c r="M26" i="31"/>
  <c r="N26" i="31"/>
  <c r="O26" i="31"/>
  <c r="P26" i="31"/>
  <c r="G28" i="31"/>
  <c r="H28" i="31"/>
  <c r="I28" i="31"/>
  <c r="J28" i="31"/>
  <c r="K28" i="31"/>
  <c r="L28" i="31"/>
  <c r="M28" i="31"/>
  <c r="N28" i="31"/>
  <c r="O28" i="31"/>
  <c r="P28" i="31"/>
  <c r="Q28" i="31"/>
  <c r="R28" i="31"/>
  <c r="J30" i="31"/>
  <c r="H30" i="31"/>
  <c r="L30" i="31"/>
  <c r="M30" i="31"/>
  <c r="N30" i="31"/>
  <c r="O30" i="31"/>
  <c r="P30" i="31"/>
  <c r="R30" i="31"/>
  <c r="J32" i="31"/>
  <c r="G32" i="31"/>
  <c r="H32" i="31"/>
  <c r="I32" i="31"/>
  <c r="K32" i="31"/>
  <c r="L32" i="31"/>
  <c r="M32" i="31"/>
  <c r="N32" i="31"/>
  <c r="O32" i="31"/>
  <c r="P32" i="31"/>
  <c r="R32" i="31"/>
  <c r="R34" i="31"/>
  <c r="H34" i="31"/>
  <c r="J34" i="31"/>
  <c r="M34" i="31"/>
  <c r="N34" i="31"/>
  <c r="O34" i="31"/>
  <c r="P34" i="31"/>
  <c r="I36" i="31"/>
  <c r="G36" i="31"/>
  <c r="H36" i="31"/>
  <c r="J36" i="31"/>
  <c r="K36" i="31"/>
  <c r="L36" i="31"/>
  <c r="M36" i="31"/>
  <c r="N36" i="31"/>
  <c r="O36" i="31"/>
  <c r="P36" i="31"/>
  <c r="Q36" i="31"/>
  <c r="R36" i="31"/>
  <c r="G38" i="31"/>
  <c r="H38" i="31"/>
  <c r="I38" i="31"/>
  <c r="J38" i="31"/>
  <c r="K38" i="31"/>
  <c r="L38" i="31"/>
  <c r="M38" i="31"/>
  <c r="N38" i="31"/>
  <c r="O38" i="31"/>
  <c r="P38" i="31"/>
  <c r="Q38" i="31"/>
  <c r="R38" i="31"/>
  <c r="G40" i="31"/>
  <c r="H40" i="31"/>
  <c r="J40" i="31"/>
  <c r="L40" i="31"/>
  <c r="M40" i="31"/>
  <c r="O40" i="31"/>
  <c r="P40" i="31"/>
  <c r="R40" i="31"/>
  <c r="G44" i="31"/>
  <c r="H44" i="31"/>
  <c r="I44" i="31"/>
  <c r="J44" i="31"/>
  <c r="K44" i="31"/>
  <c r="L44" i="31"/>
  <c r="M44" i="31"/>
  <c r="N44" i="31"/>
  <c r="O44" i="31"/>
  <c r="P44" i="31"/>
  <c r="Q44" i="31"/>
  <c r="R44" i="31"/>
  <c r="J46" i="31"/>
  <c r="H46" i="31"/>
  <c r="L46" i="31"/>
  <c r="M46" i="31"/>
  <c r="N46" i="31"/>
  <c r="O46" i="31"/>
  <c r="P46" i="31"/>
  <c r="R46" i="31"/>
  <c r="G48" i="31"/>
  <c r="H48" i="31"/>
  <c r="I48" i="31"/>
  <c r="J48" i="31"/>
  <c r="K48" i="31"/>
  <c r="L48" i="31"/>
  <c r="M48" i="31"/>
  <c r="N48" i="31"/>
  <c r="O48" i="31"/>
  <c r="P48" i="31"/>
  <c r="Q48" i="31"/>
  <c r="R48" i="31"/>
  <c r="I50" i="31"/>
  <c r="H50" i="31"/>
  <c r="M50" i="31"/>
  <c r="N50" i="31"/>
  <c r="O50" i="31"/>
  <c r="Q50" i="31"/>
  <c r="I52" i="31"/>
  <c r="H52" i="31"/>
  <c r="J52" i="31"/>
  <c r="K52" i="31"/>
  <c r="M52" i="31"/>
  <c r="N52" i="31"/>
  <c r="O52" i="31"/>
  <c r="Q52" i="31"/>
  <c r="G54" i="31"/>
  <c r="H54" i="31"/>
  <c r="L54" i="31"/>
  <c r="M54" i="31"/>
  <c r="N54" i="31"/>
  <c r="O54" i="31"/>
  <c r="P54" i="31"/>
  <c r="R54" i="31"/>
  <c r="I56" i="31"/>
  <c r="H56" i="31"/>
  <c r="J56" i="31"/>
  <c r="L56" i="31"/>
  <c r="M56" i="31"/>
  <c r="N56" i="31"/>
  <c r="O56" i="31"/>
  <c r="P56" i="31"/>
  <c r="R56" i="31"/>
  <c r="K58" i="31"/>
  <c r="J58" i="31"/>
  <c r="M58" i="31"/>
  <c r="N58" i="31"/>
  <c r="O58" i="31"/>
  <c r="I60" i="31"/>
  <c r="H60" i="31"/>
  <c r="J60" i="31"/>
  <c r="L60" i="31"/>
  <c r="M60" i="31"/>
  <c r="N60" i="31"/>
  <c r="O60" i="31"/>
  <c r="P60" i="31"/>
  <c r="R60" i="31"/>
  <c r="L62" i="31"/>
  <c r="H62" i="31"/>
  <c r="M62" i="31"/>
  <c r="N62" i="31"/>
  <c r="O62" i="31"/>
  <c r="P62" i="31"/>
  <c r="R62" i="31"/>
  <c r="I64" i="31"/>
  <c r="G64" i="31"/>
  <c r="H64" i="31"/>
  <c r="J64" i="31"/>
  <c r="K64" i="31"/>
  <c r="L64" i="31"/>
  <c r="M64" i="31"/>
  <c r="N64" i="31"/>
  <c r="O64" i="31"/>
  <c r="P64" i="31"/>
  <c r="Q64" i="31"/>
  <c r="R64" i="31"/>
  <c r="I66" i="31"/>
  <c r="H66" i="31"/>
  <c r="N66" i="31"/>
  <c r="O66" i="31"/>
  <c r="P68" i="31"/>
  <c r="G68" i="31"/>
  <c r="H68" i="31"/>
  <c r="I68" i="31"/>
  <c r="J68" i="31"/>
  <c r="K68" i="31"/>
  <c r="L68" i="31"/>
  <c r="M68" i="31"/>
  <c r="N68" i="31"/>
  <c r="O68" i="31"/>
  <c r="Q68" i="31"/>
  <c r="R68" i="31"/>
  <c r="G69" i="31"/>
  <c r="G120" i="31" s="1"/>
  <c r="H69" i="31"/>
  <c r="H120" i="31" s="1"/>
  <c r="I69" i="31"/>
  <c r="I120" i="31" s="1"/>
  <c r="J69" i="31"/>
  <c r="J120" i="31" s="1"/>
  <c r="K69" i="31"/>
  <c r="K120" i="31" s="1"/>
  <c r="L69" i="31"/>
  <c r="L120" i="31" s="1"/>
  <c r="M69" i="31"/>
  <c r="M120" i="31" s="1"/>
  <c r="N69" i="31"/>
  <c r="N120" i="31" s="1"/>
  <c r="O69" i="31"/>
  <c r="O120" i="31" s="1"/>
  <c r="P69" i="31"/>
  <c r="P120" i="31" s="1"/>
  <c r="Q69" i="31"/>
  <c r="Q120" i="31" s="1"/>
  <c r="R69" i="31"/>
  <c r="R120" i="31" s="1"/>
  <c r="L72" i="31"/>
  <c r="H72" i="31"/>
  <c r="J72" i="31"/>
  <c r="N72" i="31"/>
  <c r="O72" i="31"/>
  <c r="P72" i="31"/>
  <c r="L74" i="31"/>
  <c r="H74" i="31"/>
  <c r="P74" i="31"/>
  <c r="G76" i="31"/>
  <c r="H76" i="31"/>
  <c r="J76" i="31"/>
  <c r="K76" i="31"/>
  <c r="L76" i="31"/>
  <c r="N76" i="31"/>
  <c r="O76" i="31"/>
  <c r="P76" i="31"/>
  <c r="R76" i="31"/>
  <c r="I78" i="31"/>
  <c r="H78" i="31"/>
  <c r="J78" i="31"/>
  <c r="L78" i="31"/>
  <c r="M78" i="31"/>
  <c r="N78" i="31"/>
  <c r="O78" i="31"/>
  <c r="P78" i="31"/>
  <c r="Q78" i="31"/>
  <c r="G80" i="31"/>
  <c r="L80" i="31"/>
  <c r="M80" i="31"/>
  <c r="N80" i="31"/>
  <c r="P80" i="31"/>
  <c r="Q80" i="31"/>
  <c r="Q82" i="31"/>
  <c r="P82" i="31"/>
  <c r="I84" i="31"/>
  <c r="H84" i="31"/>
  <c r="J84" i="31"/>
  <c r="L84" i="31"/>
  <c r="M84" i="31"/>
  <c r="N84" i="31"/>
  <c r="O84" i="31"/>
  <c r="P84" i="31"/>
  <c r="R84" i="31"/>
  <c r="I86" i="31"/>
  <c r="H86" i="31"/>
  <c r="J86" i="31"/>
  <c r="L86" i="31"/>
  <c r="M86" i="31"/>
  <c r="N86" i="31"/>
  <c r="O86" i="31"/>
  <c r="R86" i="31"/>
  <c r="G88" i="31"/>
  <c r="L88" i="31"/>
  <c r="M88" i="31"/>
  <c r="N88" i="31"/>
  <c r="O88" i="31"/>
  <c r="R88" i="31"/>
  <c r="J90" i="31"/>
  <c r="H90" i="31"/>
  <c r="L90" i="31"/>
  <c r="M90" i="31"/>
  <c r="N90" i="31"/>
  <c r="P90" i="31"/>
  <c r="Q90" i="31"/>
  <c r="R90" i="31"/>
  <c r="I92" i="31"/>
  <c r="H92" i="31"/>
  <c r="J92" i="31"/>
  <c r="L92" i="31"/>
  <c r="M92" i="31"/>
  <c r="N92" i="31"/>
  <c r="O92" i="31"/>
  <c r="P92" i="31"/>
  <c r="R92" i="31"/>
  <c r="J94" i="31"/>
  <c r="H94" i="31"/>
  <c r="N94" i="31"/>
  <c r="M96" i="31"/>
  <c r="H96" i="31"/>
  <c r="L98" i="31"/>
  <c r="H98" i="31"/>
  <c r="K98" i="31"/>
  <c r="N98" i="31"/>
  <c r="O98" i="31"/>
  <c r="P100" i="31"/>
  <c r="H100" i="31"/>
  <c r="M100" i="31"/>
  <c r="O100" i="31"/>
  <c r="H7" i="30"/>
  <c r="H116" i="30" s="1"/>
  <c r="I7" i="30"/>
  <c r="I116" i="30" s="1"/>
  <c r="L7" i="30"/>
  <c r="L116" i="30" s="1"/>
  <c r="M7" i="30"/>
  <c r="M116" i="30" s="1"/>
  <c r="N7" i="30"/>
  <c r="N116" i="30" s="1"/>
  <c r="O7" i="30"/>
  <c r="O116" i="30" s="1"/>
  <c r="G7" i="29"/>
  <c r="G116" i="29" s="1"/>
  <c r="I7" i="29"/>
  <c r="I116" i="29" s="1"/>
  <c r="J7" i="29"/>
  <c r="J116" i="29" s="1"/>
  <c r="K7" i="29"/>
  <c r="K116" i="29" s="1"/>
  <c r="L7" i="29"/>
  <c r="L116" i="29" s="1"/>
  <c r="F9" i="29"/>
  <c r="H9" i="29"/>
  <c r="F11" i="29"/>
  <c r="H11" i="29"/>
  <c r="J12" i="29" s="1"/>
  <c r="F13" i="29"/>
  <c r="L14" i="29" s="1"/>
  <c r="H13" i="29"/>
  <c r="F15" i="29"/>
  <c r="H15" i="29"/>
  <c r="F17" i="29"/>
  <c r="H17" i="29"/>
  <c r="M17" i="29" s="1"/>
  <c r="G19" i="29"/>
  <c r="I19" i="29"/>
  <c r="J19" i="29"/>
  <c r="K19" i="29"/>
  <c r="L19" i="29"/>
  <c r="F21" i="29"/>
  <c r="H21" i="29"/>
  <c r="L22" i="29"/>
  <c r="F23" i="29"/>
  <c r="G24" i="29" s="1"/>
  <c r="H23" i="29"/>
  <c r="M23" i="29" s="1"/>
  <c r="I24" i="29"/>
  <c r="L24" i="29"/>
  <c r="F25" i="29"/>
  <c r="H25" i="29"/>
  <c r="I26" i="29"/>
  <c r="K26" i="29"/>
  <c r="F27" i="29"/>
  <c r="AB27" i="29" s="1"/>
  <c r="H27" i="29"/>
  <c r="M27" i="29" s="1"/>
  <c r="I28" i="29"/>
  <c r="J28" i="29"/>
  <c r="L28" i="29"/>
  <c r="F29" i="29"/>
  <c r="AB29" i="29" s="1"/>
  <c r="H29" i="29"/>
  <c r="I30" i="29" s="1"/>
  <c r="L30" i="29"/>
  <c r="F31" i="29"/>
  <c r="H31" i="29"/>
  <c r="M31" i="29" s="1"/>
  <c r="J32" i="29"/>
  <c r="L32" i="29"/>
  <c r="F33" i="29"/>
  <c r="H33" i="29"/>
  <c r="I34" i="29"/>
  <c r="L34" i="29"/>
  <c r="F35" i="29"/>
  <c r="H35" i="29"/>
  <c r="F37" i="29"/>
  <c r="AB37" i="29" s="1"/>
  <c r="H37" i="29"/>
  <c r="M37" i="29" s="1"/>
  <c r="G38" i="29"/>
  <c r="I38" i="29"/>
  <c r="J38" i="29"/>
  <c r="K38" i="29"/>
  <c r="L38" i="29"/>
  <c r="F39" i="29"/>
  <c r="H39" i="29"/>
  <c r="L40" i="29"/>
  <c r="F43" i="29"/>
  <c r="H43" i="29"/>
  <c r="M43" i="29" s="1"/>
  <c r="G44" i="29"/>
  <c r="I44" i="29"/>
  <c r="J44" i="29"/>
  <c r="L44" i="29"/>
  <c r="F45" i="29"/>
  <c r="K46" i="29" s="1"/>
  <c r="H45" i="29"/>
  <c r="L46" i="29"/>
  <c r="F47" i="29"/>
  <c r="H47" i="29"/>
  <c r="M47" i="29" s="1"/>
  <c r="G48" i="29"/>
  <c r="I48" i="29"/>
  <c r="J48" i="29"/>
  <c r="L48" i="29"/>
  <c r="F49" i="29"/>
  <c r="AB49" i="29" s="1"/>
  <c r="H49" i="29"/>
  <c r="L50" i="29"/>
  <c r="F51" i="29"/>
  <c r="G52" i="29" s="1"/>
  <c r="H51" i="29"/>
  <c r="M51" i="29" s="1"/>
  <c r="L52" i="29"/>
  <c r="F53" i="29"/>
  <c r="H53" i="29"/>
  <c r="L54" i="29"/>
  <c r="F55" i="29"/>
  <c r="H55" i="29"/>
  <c r="M55" i="29" s="1"/>
  <c r="F57" i="29"/>
  <c r="H57" i="29"/>
  <c r="L58" i="29"/>
  <c r="F59" i="29"/>
  <c r="H59" i="29"/>
  <c r="J60" i="29" s="1"/>
  <c r="F61" i="29"/>
  <c r="H61" i="29"/>
  <c r="M61" i="29" s="1"/>
  <c r="L62" i="29"/>
  <c r="F63" i="29"/>
  <c r="H63" i="29"/>
  <c r="J64" i="29" s="1"/>
  <c r="L64" i="29"/>
  <c r="F65" i="29"/>
  <c r="L66" i="29" s="1"/>
  <c r="H65" i="29"/>
  <c r="F67" i="29"/>
  <c r="AB67" i="29" s="1"/>
  <c r="H67" i="29"/>
  <c r="M67" i="29" s="1"/>
  <c r="L68" i="29"/>
  <c r="K69" i="29"/>
  <c r="K120" i="29" s="1"/>
  <c r="L69" i="29"/>
  <c r="L120" i="29" s="1"/>
  <c r="F71" i="29"/>
  <c r="H71" i="29"/>
  <c r="G72" i="29"/>
  <c r="I72" i="29"/>
  <c r="J72" i="29"/>
  <c r="L72" i="29"/>
  <c r="F73" i="29"/>
  <c r="H73" i="29"/>
  <c r="F75" i="29"/>
  <c r="AB75" i="29" s="1"/>
  <c r="H75" i="29"/>
  <c r="I76" i="29"/>
  <c r="F77" i="29"/>
  <c r="G78" i="29" s="1"/>
  <c r="H77" i="29"/>
  <c r="J78" i="29" s="1"/>
  <c r="L78" i="29"/>
  <c r="F79" i="29"/>
  <c r="H79" i="29"/>
  <c r="J80" i="29" s="1"/>
  <c r="L80" i="29"/>
  <c r="F81" i="29"/>
  <c r="L82" i="29" s="1"/>
  <c r="H81" i="29"/>
  <c r="F83" i="29"/>
  <c r="AB83" i="29" s="1"/>
  <c r="H83" i="29"/>
  <c r="F85" i="29"/>
  <c r="AB85" i="29" s="1"/>
  <c r="H85" i="29"/>
  <c r="M85" i="29" s="1"/>
  <c r="I86" i="29"/>
  <c r="L86" i="29"/>
  <c r="F87" i="29"/>
  <c r="H87" i="29"/>
  <c r="L88" i="29"/>
  <c r="F89" i="29"/>
  <c r="H89" i="29"/>
  <c r="I90" i="29" s="1"/>
  <c r="L90" i="29"/>
  <c r="F91" i="29"/>
  <c r="AB91" i="29" s="1"/>
  <c r="H91" i="29"/>
  <c r="M91" i="29" s="1"/>
  <c r="L92" i="29"/>
  <c r="F93" i="29"/>
  <c r="H93" i="29"/>
  <c r="I94" i="29" s="1"/>
  <c r="L94" i="29"/>
  <c r="F95" i="29"/>
  <c r="H95" i="29"/>
  <c r="J96" i="29" s="1"/>
  <c r="F97" i="29"/>
  <c r="L98" i="29" s="1"/>
  <c r="H97" i="29"/>
  <c r="I98" i="29" s="1"/>
  <c r="F99" i="29"/>
  <c r="AB99" i="29" s="1"/>
  <c r="H99" i="29"/>
  <c r="M99" i="29" s="1"/>
  <c r="G116" i="28"/>
  <c r="H116" i="28"/>
  <c r="I116" i="28"/>
  <c r="K116" i="28"/>
  <c r="L116" i="28"/>
  <c r="M116" i="28"/>
  <c r="AA31" i="28"/>
  <c r="AA37" i="28"/>
  <c r="G120" i="28"/>
  <c r="H120" i="28"/>
  <c r="I120" i="28"/>
  <c r="J120" i="28"/>
  <c r="K120" i="28"/>
  <c r="L120" i="28"/>
  <c r="M120" i="28"/>
  <c r="N120" i="28"/>
  <c r="O120" i="28"/>
  <c r="P120" i="28"/>
  <c r="Q120" i="28"/>
  <c r="R120" i="28"/>
  <c r="AA95" i="28"/>
  <c r="G7" i="27"/>
  <c r="H7" i="27"/>
  <c r="I7" i="27"/>
  <c r="I116" i="27" s="1"/>
  <c r="J7" i="27"/>
  <c r="J116" i="27" s="1"/>
  <c r="M7" i="27"/>
  <c r="M116" i="27" s="1"/>
  <c r="N7" i="27"/>
  <c r="N116" i="27" s="1"/>
  <c r="G10" i="27"/>
  <c r="H10" i="27"/>
  <c r="I10" i="27"/>
  <c r="J10" i="27"/>
  <c r="H12" i="27"/>
  <c r="I12" i="27"/>
  <c r="J12" i="27"/>
  <c r="K12" i="27"/>
  <c r="H14" i="27"/>
  <c r="J14" i="27"/>
  <c r="K14" i="27"/>
  <c r="G16" i="27"/>
  <c r="H16" i="27"/>
  <c r="I16" i="27"/>
  <c r="J16" i="27"/>
  <c r="K16" i="27"/>
  <c r="H18" i="27"/>
  <c r="I18" i="27"/>
  <c r="J18" i="27"/>
  <c r="K18" i="27"/>
  <c r="AC21" i="27"/>
  <c r="H22" i="27"/>
  <c r="J22" i="27"/>
  <c r="K22" i="27"/>
  <c r="G24" i="27"/>
  <c r="H24" i="27"/>
  <c r="I24" i="27"/>
  <c r="J24" i="27"/>
  <c r="N24" i="27"/>
  <c r="I26" i="27"/>
  <c r="J26" i="27"/>
  <c r="K26" i="27"/>
  <c r="N26" i="27"/>
  <c r="AC27" i="27"/>
  <c r="H28" i="27"/>
  <c r="I28" i="27"/>
  <c r="J28" i="27"/>
  <c r="K28" i="27"/>
  <c r="N28" i="27"/>
  <c r="AC29" i="27"/>
  <c r="H30" i="27"/>
  <c r="I30" i="27"/>
  <c r="J30" i="27"/>
  <c r="K30" i="27"/>
  <c r="N30" i="27"/>
  <c r="G32" i="27"/>
  <c r="H32" i="27"/>
  <c r="I32" i="27"/>
  <c r="J32" i="27"/>
  <c r="K32" i="27"/>
  <c r="N32" i="27"/>
  <c r="H34" i="27"/>
  <c r="I34" i="27"/>
  <c r="J34" i="27"/>
  <c r="K34" i="27"/>
  <c r="H36" i="27"/>
  <c r="I36" i="27"/>
  <c r="J36" i="27"/>
  <c r="K36" i="27"/>
  <c r="AC37" i="27"/>
  <c r="G38" i="27"/>
  <c r="H38" i="27"/>
  <c r="I38" i="27"/>
  <c r="J38" i="27"/>
  <c r="K38" i="27"/>
  <c r="M38" i="27"/>
  <c r="N38" i="27"/>
  <c r="H40" i="27"/>
  <c r="I40" i="27"/>
  <c r="J40" i="27"/>
  <c r="K40" i="27"/>
  <c r="M40" i="27"/>
  <c r="N40" i="27"/>
  <c r="G44" i="27"/>
  <c r="H44" i="27"/>
  <c r="I44" i="27"/>
  <c r="J44" i="27"/>
  <c r="K44" i="27"/>
  <c r="N44" i="27"/>
  <c r="AC45" i="27"/>
  <c r="H46" i="27"/>
  <c r="I46" i="27"/>
  <c r="J46" i="27"/>
  <c r="K46" i="27"/>
  <c r="N46" i="27"/>
  <c r="G48" i="27"/>
  <c r="H48" i="27"/>
  <c r="I48" i="27"/>
  <c r="J48" i="27"/>
  <c r="K48" i="27"/>
  <c r="N48" i="27"/>
  <c r="G50" i="27"/>
  <c r="H50" i="27"/>
  <c r="I50" i="27"/>
  <c r="J50" i="27"/>
  <c r="K50" i="27"/>
  <c r="N50" i="27"/>
  <c r="H52" i="27"/>
  <c r="I52" i="27"/>
  <c r="J52" i="27"/>
  <c r="K52" i="27"/>
  <c r="H54" i="27"/>
  <c r="I54" i="27"/>
  <c r="J54" i="27"/>
  <c r="K54" i="27"/>
  <c r="M54" i="27"/>
  <c r="N54" i="27"/>
  <c r="AC55" i="27"/>
  <c r="G56" i="27"/>
  <c r="H56" i="27"/>
  <c r="I56" i="27"/>
  <c r="J56" i="27"/>
  <c r="K56" i="27"/>
  <c r="M56" i="27"/>
  <c r="N56" i="27"/>
  <c r="G58" i="27"/>
  <c r="H58" i="27"/>
  <c r="I58" i="27"/>
  <c r="J58" i="27"/>
  <c r="K58" i="27"/>
  <c r="N58" i="27"/>
  <c r="H60" i="27"/>
  <c r="I60" i="27"/>
  <c r="J60" i="27"/>
  <c r="K60" i="27"/>
  <c r="AC61" i="27"/>
  <c r="H62" i="27"/>
  <c r="I62" i="27"/>
  <c r="J62" i="27"/>
  <c r="K62" i="27"/>
  <c r="N62" i="27"/>
  <c r="H64" i="27"/>
  <c r="I64" i="27"/>
  <c r="J64" i="27"/>
  <c r="K64" i="27"/>
  <c r="N64" i="27"/>
  <c r="H66" i="27"/>
  <c r="I66" i="27"/>
  <c r="J66" i="27"/>
  <c r="K66" i="27"/>
  <c r="N66" i="27"/>
  <c r="H68" i="27"/>
  <c r="I68" i="27"/>
  <c r="J68" i="27"/>
  <c r="K68" i="27"/>
  <c r="N68" i="27"/>
  <c r="H72" i="27"/>
  <c r="I72" i="27"/>
  <c r="J72" i="27"/>
  <c r="K72" i="27"/>
  <c r="N72" i="27"/>
  <c r="H74" i="27"/>
  <c r="I74" i="27"/>
  <c r="J74" i="27"/>
  <c r="K74" i="27"/>
  <c r="H76" i="27"/>
  <c r="I76" i="27"/>
  <c r="J76" i="27"/>
  <c r="K76" i="27"/>
  <c r="N76" i="27"/>
  <c r="H78" i="27"/>
  <c r="I78" i="27"/>
  <c r="J78" i="27"/>
  <c r="K78" i="27"/>
  <c r="AC79" i="27"/>
  <c r="H80" i="27"/>
  <c r="I80" i="27"/>
  <c r="J80" i="27"/>
  <c r="K80" i="27"/>
  <c r="N80" i="27"/>
  <c r="H82" i="27"/>
  <c r="I82" i="27"/>
  <c r="J82" i="27"/>
  <c r="K82" i="27"/>
  <c r="H84" i="27"/>
  <c r="I84" i="27"/>
  <c r="J84" i="27"/>
  <c r="K84" i="27"/>
  <c r="N84" i="27"/>
  <c r="H86" i="27"/>
  <c r="I86" i="27"/>
  <c r="J86" i="27"/>
  <c r="K86" i="27"/>
  <c r="N86" i="27"/>
  <c r="AC87" i="27"/>
  <c r="H88" i="27"/>
  <c r="I88" i="27"/>
  <c r="J88" i="27"/>
  <c r="K88" i="27"/>
  <c r="N88" i="27"/>
  <c r="G90" i="27"/>
  <c r="H90" i="27"/>
  <c r="I90" i="27"/>
  <c r="J90" i="27"/>
  <c r="K90" i="27"/>
  <c r="H92" i="27"/>
  <c r="I92" i="27"/>
  <c r="J92" i="27"/>
  <c r="K92" i="27"/>
  <c r="N92" i="27"/>
  <c r="H94" i="27"/>
  <c r="I94" i="27"/>
  <c r="J94" i="27"/>
  <c r="K94" i="27"/>
  <c r="N94" i="27"/>
  <c r="H96" i="27"/>
  <c r="I96" i="27"/>
  <c r="J96" i="27"/>
  <c r="K96" i="27"/>
  <c r="G98" i="27"/>
  <c r="H98" i="27"/>
  <c r="I98" i="27"/>
  <c r="J98" i="27"/>
  <c r="K98" i="27"/>
  <c r="G100" i="27"/>
  <c r="H100" i="27"/>
  <c r="I100" i="27"/>
  <c r="J100" i="27"/>
  <c r="K100" i="27"/>
  <c r="I7" i="26"/>
  <c r="K7" i="26"/>
  <c r="K66" i="26" s="1"/>
  <c r="M7" i="26"/>
  <c r="M66" i="26" s="1"/>
  <c r="F8" i="26"/>
  <c r="F9" i="26"/>
  <c r="AB9" i="26" s="1"/>
  <c r="F10" i="26"/>
  <c r="F11" i="26"/>
  <c r="AB11" i="26" s="1"/>
  <c r="F12" i="26"/>
  <c r="AB12" i="26" s="1"/>
  <c r="F14" i="26"/>
  <c r="N14" i="26"/>
  <c r="F15" i="26"/>
  <c r="AB15" i="26" s="1"/>
  <c r="N15" i="26"/>
  <c r="F16" i="26"/>
  <c r="AB16" i="26" s="1"/>
  <c r="N16" i="26"/>
  <c r="F17" i="26"/>
  <c r="AB17" i="26" s="1"/>
  <c r="F18" i="26"/>
  <c r="AB18" i="26" s="1"/>
  <c r="F19" i="26"/>
  <c r="AB19" i="26" s="1"/>
  <c r="F20" i="26"/>
  <c r="AB20" i="26" s="1"/>
  <c r="F21" i="26"/>
  <c r="AB21" i="26" s="1"/>
  <c r="F22" i="26"/>
  <c r="AB22" i="26" s="1"/>
  <c r="F23" i="26"/>
  <c r="AB23" i="26" s="1"/>
  <c r="N23" i="26"/>
  <c r="F25" i="26"/>
  <c r="AB25" i="26" s="1"/>
  <c r="N25" i="26"/>
  <c r="F26" i="26"/>
  <c r="AB26" i="26" s="1"/>
  <c r="F27" i="26"/>
  <c r="AB27" i="26" s="1"/>
  <c r="J27" i="26"/>
  <c r="N27" i="26"/>
  <c r="F28" i="26"/>
  <c r="AB28" i="26" s="1"/>
  <c r="N28" i="26"/>
  <c r="F29" i="26"/>
  <c r="AB29" i="26" s="1"/>
  <c r="F30" i="26"/>
  <c r="N30" i="26" s="1"/>
  <c r="F31" i="26"/>
  <c r="AB31" i="26" s="1"/>
  <c r="F32" i="26"/>
  <c r="AB32" i="26" s="1"/>
  <c r="N32" i="26"/>
  <c r="F33" i="26"/>
  <c r="AB33" i="26" s="1"/>
  <c r="F34" i="26"/>
  <c r="AB34" i="26" s="1"/>
  <c r="F35" i="26"/>
  <c r="AB35" i="26" s="1"/>
  <c r="N35" i="26"/>
  <c r="F36" i="26"/>
  <c r="AB36" i="26" s="1"/>
  <c r="L36" i="26"/>
  <c r="N36" i="26"/>
  <c r="F37" i="26"/>
  <c r="AB37" i="26" s="1"/>
  <c r="N37" i="26"/>
  <c r="F39" i="26"/>
  <c r="F40" i="26"/>
  <c r="AB40" i="26" s="1"/>
  <c r="F41" i="26"/>
  <c r="AB41" i="26" s="1"/>
  <c r="F42" i="26"/>
  <c r="AB42" i="26" s="1"/>
  <c r="N42" i="26"/>
  <c r="F43" i="26"/>
  <c r="AB43" i="26" s="1"/>
  <c r="F44" i="26"/>
  <c r="AB44" i="26" s="1"/>
  <c r="F45" i="26"/>
  <c r="AB45" i="26" s="1"/>
  <c r="N45" i="26"/>
  <c r="F46" i="26"/>
  <c r="AB46" i="26" s="1"/>
  <c r="N46" i="26"/>
  <c r="F47" i="26"/>
  <c r="AB47" i="26" s="1"/>
  <c r="N47" i="26"/>
  <c r="F48" i="26"/>
  <c r="AB48" i="26" s="1"/>
  <c r="F49" i="26"/>
  <c r="AB49" i="26" s="1"/>
  <c r="F50" i="26"/>
  <c r="AB50" i="26" s="1"/>
  <c r="N50" i="26"/>
  <c r="F51" i="26"/>
  <c r="AB51" i="26" s="1"/>
  <c r="N51" i="26"/>
  <c r="F52" i="26"/>
  <c r="AB52" i="26" s="1"/>
  <c r="F53" i="26"/>
  <c r="AB53" i="26" s="1"/>
  <c r="N53" i="26"/>
  <c r="N8" i="25"/>
  <c r="J8" i="25"/>
  <c r="M8" i="25"/>
  <c r="F9" i="25"/>
  <c r="G9" i="25"/>
  <c r="N9" i="25" s="1"/>
  <c r="F10" i="25"/>
  <c r="G10" i="25"/>
  <c r="N10" i="25" s="1"/>
  <c r="J10" i="25"/>
  <c r="M10" i="25"/>
  <c r="F11" i="25"/>
  <c r="N11" i="25"/>
  <c r="J11" i="25"/>
  <c r="M11" i="25"/>
  <c r="F12" i="25"/>
  <c r="G12" i="25"/>
  <c r="N12" i="25" s="1"/>
  <c r="J12" i="25"/>
  <c r="M12" i="25"/>
  <c r="F14" i="25"/>
  <c r="G14" i="25"/>
  <c r="N14" i="25" s="1"/>
  <c r="J14" i="25"/>
  <c r="M14" i="25"/>
  <c r="F15" i="25"/>
  <c r="G15" i="25"/>
  <c r="N15" i="25" s="1"/>
  <c r="J15" i="25"/>
  <c r="M15" i="25"/>
  <c r="F16" i="25"/>
  <c r="G16" i="25"/>
  <c r="N16" i="25" s="1"/>
  <c r="J16" i="25"/>
  <c r="M16" i="25"/>
  <c r="O16" i="25"/>
  <c r="F17" i="25"/>
  <c r="G17" i="25"/>
  <c r="N17" i="25" s="1"/>
  <c r="J17" i="25"/>
  <c r="M17" i="25"/>
  <c r="O17" i="25"/>
  <c r="F18" i="25"/>
  <c r="G18" i="25"/>
  <c r="N18" i="25" s="1"/>
  <c r="J18" i="25"/>
  <c r="M18" i="25"/>
  <c r="F19" i="25"/>
  <c r="G19" i="25"/>
  <c r="N19" i="25" s="1"/>
  <c r="J19" i="25"/>
  <c r="M19" i="25"/>
  <c r="O19" i="25"/>
  <c r="F20" i="25"/>
  <c r="G20" i="25"/>
  <c r="N20" i="25" s="1"/>
  <c r="J20" i="25"/>
  <c r="M20" i="25"/>
  <c r="F21" i="25"/>
  <c r="G21" i="25"/>
  <c r="N21" i="25" s="1"/>
  <c r="J21" i="25"/>
  <c r="M21" i="25"/>
  <c r="F22" i="25"/>
  <c r="G22" i="25"/>
  <c r="J22" i="25"/>
  <c r="M22" i="25"/>
  <c r="N22" i="25"/>
  <c r="O22" i="25"/>
  <c r="F23" i="25"/>
  <c r="G23" i="25"/>
  <c r="N23" i="25" s="1"/>
  <c r="J23" i="25"/>
  <c r="M23" i="25"/>
  <c r="F25" i="25"/>
  <c r="G25" i="25"/>
  <c r="N25" i="25" s="1"/>
  <c r="J25" i="25"/>
  <c r="M25" i="25"/>
  <c r="F26" i="25"/>
  <c r="G26" i="25"/>
  <c r="N26" i="25" s="1"/>
  <c r="J26" i="25"/>
  <c r="M26" i="25"/>
  <c r="F27" i="25"/>
  <c r="G27" i="25"/>
  <c r="N27" i="25" s="1"/>
  <c r="J27" i="25"/>
  <c r="M27" i="25"/>
  <c r="F28" i="25"/>
  <c r="G28" i="25"/>
  <c r="N28" i="25" s="1"/>
  <c r="J28" i="25"/>
  <c r="M28" i="25"/>
  <c r="F29" i="25"/>
  <c r="G29" i="25"/>
  <c r="N29" i="25" s="1"/>
  <c r="J29" i="25"/>
  <c r="M29" i="25"/>
  <c r="F30" i="25"/>
  <c r="G30" i="25"/>
  <c r="N30" i="25" s="1"/>
  <c r="J30" i="25"/>
  <c r="M30" i="25"/>
  <c r="O30" i="25"/>
  <c r="F31" i="25"/>
  <c r="G31" i="25"/>
  <c r="N31" i="25" s="1"/>
  <c r="J31" i="25"/>
  <c r="M31" i="25"/>
  <c r="F32" i="25"/>
  <c r="G32" i="25"/>
  <c r="N32" i="25" s="1"/>
  <c r="J32" i="25"/>
  <c r="M32" i="25"/>
  <c r="O32" i="25"/>
  <c r="F33" i="25"/>
  <c r="G33" i="25"/>
  <c r="N33" i="25" s="1"/>
  <c r="J33" i="25"/>
  <c r="M33" i="25"/>
  <c r="F34" i="25"/>
  <c r="G34" i="25"/>
  <c r="N34" i="25" s="1"/>
  <c r="J34" i="25"/>
  <c r="M34" i="25"/>
  <c r="F35" i="25"/>
  <c r="G35" i="25"/>
  <c r="N35" i="25" s="1"/>
  <c r="J35" i="25"/>
  <c r="M35" i="25"/>
  <c r="F36" i="25"/>
  <c r="G36" i="25"/>
  <c r="N36" i="25" s="1"/>
  <c r="J36" i="25"/>
  <c r="M36" i="25"/>
  <c r="F37" i="25"/>
  <c r="G37" i="25"/>
  <c r="N37" i="25" s="1"/>
  <c r="J37" i="25"/>
  <c r="M37" i="25"/>
  <c r="O37" i="25"/>
  <c r="F38" i="25"/>
  <c r="N38" i="25"/>
  <c r="J38" i="25"/>
  <c r="M38" i="25"/>
  <c r="F39" i="25"/>
  <c r="G39" i="25"/>
  <c r="N39" i="25" s="1"/>
  <c r="J39" i="25"/>
  <c r="M39" i="25"/>
  <c r="O39" i="25"/>
  <c r="F40" i="25"/>
  <c r="G40" i="25"/>
  <c r="N40" i="25" s="1"/>
  <c r="J40" i="25"/>
  <c r="M40" i="25"/>
  <c r="F41" i="25"/>
  <c r="G41" i="25"/>
  <c r="N41" i="25" s="1"/>
  <c r="J41" i="25"/>
  <c r="M41" i="25"/>
  <c r="F42" i="25"/>
  <c r="G42" i="25"/>
  <c r="N42" i="25" s="1"/>
  <c r="J42" i="25"/>
  <c r="M42" i="25"/>
  <c r="F43" i="25"/>
  <c r="G43" i="25"/>
  <c r="N43" i="25" s="1"/>
  <c r="J43" i="25"/>
  <c r="M43" i="25"/>
  <c r="F44" i="25"/>
  <c r="G44" i="25"/>
  <c r="N44" i="25" s="1"/>
  <c r="J44" i="25"/>
  <c r="M44" i="25"/>
  <c r="F45" i="25"/>
  <c r="G45" i="25"/>
  <c r="N45" i="25" s="1"/>
  <c r="J45" i="25"/>
  <c r="M45" i="25"/>
  <c r="F46" i="25"/>
  <c r="G46" i="25"/>
  <c r="N46" i="25" s="1"/>
  <c r="J46" i="25"/>
  <c r="M46" i="25"/>
  <c r="O46" i="25"/>
  <c r="F47" i="25"/>
  <c r="G47" i="25"/>
  <c r="N47" i="25" s="1"/>
  <c r="J47" i="25"/>
  <c r="M47" i="25"/>
  <c r="F48" i="25"/>
  <c r="G48" i="25"/>
  <c r="N48" i="25" s="1"/>
  <c r="J48" i="25"/>
  <c r="M48" i="25"/>
  <c r="O48" i="25"/>
  <c r="F49" i="25"/>
  <c r="G49" i="25"/>
  <c r="N49" i="25" s="1"/>
  <c r="J49" i="25"/>
  <c r="M49" i="25"/>
  <c r="F50" i="25"/>
  <c r="G50" i="25"/>
  <c r="N50" i="25" s="1"/>
  <c r="J50" i="25"/>
  <c r="M50" i="25"/>
  <c r="F51" i="25"/>
  <c r="G51" i="25"/>
  <c r="N51" i="25" s="1"/>
  <c r="J51" i="25"/>
  <c r="M51" i="25"/>
  <c r="F52" i="25"/>
  <c r="G52" i="25"/>
  <c r="N52" i="25" s="1"/>
  <c r="J52" i="25"/>
  <c r="M52" i="25"/>
  <c r="F53" i="25"/>
  <c r="G53" i="25"/>
  <c r="N53" i="25" s="1"/>
  <c r="J53" i="25"/>
  <c r="M53" i="25"/>
  <c r="I7" i="24"/>
  <c r="I66" i="24" s="1"/>
  <c r="K7" i="24"/>
  <c r="K66" i="24" s="1"/>
  <c r="I13" i="24"/>
  <c r="K13" i="24"/>
  <c r="H7" i="23"/>
  <c r="J7" i="23"/>
  <c r="L7" i="23"/>
  <c r="J8" i="23"/>
  <c r="L8" i="23"/>
  <c r="J9" i="23"/>
  <c r="L9" i="23"/>
  <c r="J10" i="23"/>
  <c r="L10" i="23"/>
  <c r="J11" i="23"/>
  <c r="L11" i="23"/>
  <c r="J12" i="23"/>
  <c r="L12" i="23"/>
  <c r="J13" i="23"/>
  <c r="K13" i="23"/>
  <c r="J14" i="23"/>
  <c r="L14" i="23"/>
  <c r="J15" i="23"/>
  <c r="L15" i="23"/>
  <c r="J16" i="23"/>
  <c r="L16" i="23"/>
  <c r="J17" i="23"/>
  <c r="L17" i="23"/>
  <c r="J18" i="23"/>
  <c r="L18" i="23"/>
  <c r="J19" i="23"/>
  <c r="L19" i="23"/>
  <c r="J20" i="23"/>
  <c r="L20" i="23"/>
  <c r="J21" i="23"/>
  <c r="L21" i="23"/>
  <c r="J22" i="23"/>
  <c r="L22" i="23"/>
  <c r="J23" i="23"/>
  <c r="L23" i="23"/>
  <c r="J25" i="23"/>
  <c r="L25" i="23"/>
  <c r="J26" i="23"/>
  <c r="L26" i="23"/>
  <c r="J27" i="23"/>
  <c r="L27" i="23"/>
  <c r="J28" i="23"/>
  <c r="L28" i="23"/>
  <c r="J29" i="23"/>
  <c r="L29" i="23"/>
  <c r="J30" i="23"/>
  <c r="L30" i="23"/>
  <c r="J31" i="23"/>
  <c r="L31" i="23"/>
  <c r="J32" i="23"/>
  <c r="L32" i="23"/>
  <c r="J33" i="23"/>
  <c r="L33" i="23"/>
  <c r="J34" i="23"/>
  <c r="L34" i="23"/>
  <c r="J35" i="23"/>
  <c r="L35" i="23"/>
  <c r="J36" i="23"/>
  <c r="L36" i="23"/>
  <c r="J37" i="23"/>
  <c r="L37" i="23"/>
  <c r="J38" i="23"/>
  <c r="L38" i="23"/>
  <c r="J39" i="23"/>
  <c r="L39" i="23"/>
  <c r="J40" i="23"/>
  <c r="L40" i="23"/>
  <c r="J41" i="23"/>
  <c r="L41" i="23"/>
  <c r="J42" i="23"/>
  <c r="L42" i="23"/>
  <c r="J43" i="23"/>
  <c r="L43" i="23"/>
  <c r="J44" i="23"/>
  <c r="L44" i="23"/>
  <c r="J45" i="23"/>
  <c r="L45" i="23"/>
  <c r="J46" i="23"/>
  <c r="L46" i="23"/>
  <c r="J47" i="23"/>
  <c r="L47" i="23"/>
  <c r="J48" i="23"/>
  <c r="L48" i="23"/>
  <c r="J49" i="23"/>
  <c r="L49" i="23"/>
  <c r="J50" i="23"/>
  <c r="L50" i="23"/>
  <c r="J51" i="23"/>
  <c r="L51" i="23"/>
  <c r="J52" i="23"/>
  <c r="L52" i="23"/>
  <c r="J53" i="23"/>
  <c r="L53" i="23"/>
  <c r="G7" i="22"/>
  <c r="I7" i="22"/>
  <c r="I66" i="22" s="1"/>
  <c r="K7" i="22"/>
  <c r="K66" i="22" s="1"/>
  <c r="F8" i="22"/>
  <c r="F9" i="22"/>
  <c r="AB9" i="22" s="1"/>
  <c r="F10" i="22"/>
  <c r="F11" i="22"/>
  <c r="AB11" i="22" s="1"/>
  <c r="F12" i="22"/>
  <c r="AB12" i="22" s="1"/>
  <c r="I13" i="22"/>
  <c r="K13" i="22"/>
  <c r="F14" i="22"/>
  <c r="F15" i="22"/>
  <c r="AB15" i="22" s="1"/>
  <c r="J15" i="22"/>
  <c r="F16" i="22"/>
  <c r="AB16" i="22" s="1"/>
  <c r="F17" i="22"/>
  <c r="L17" i="22"/>
  <c r="F18" i="22"/>
  <c r="AB18" i="22" s="1"/>
  <c r="L18" i="22"/>
  <c r="F19" i="22"/>
  <c r="AB19" i="22" s="1"/>
  <c r="L19" i="22"/>
  <c r="F20" i="22"/>
  <c r="AB20" i="22" s="1"/>
  <c r="L20" i="22"/>
  <c r="F21" i="22"/>
  <c r="L21" i="22"/>
  <c r="F22" i="22"/>
  <c r="AB22" i="22" s="1"/>
  <c r="L22" i="22"/>
  <c r="F23" i="22"/>
  <c r="AB23" i="22" s="1"/>
  <c r="L23" i="22"/>
  <c r="F25" i="22"/>
  <c r="AB25" i="22" s="1"/>
  <c r="L25" i="22"/>
  <c r="F26" i="22"/>
  <c r="AB26" i="22" s="1"/>
  <c r="L26" i="22"/>
  <c r="F27" i="22"/>
  <c r="AB27" i="22" s="1"/>
  <c r="J27" i="22"/>
  <c r="L27" i="22"/>
  <c r="F28" i="22"/>
  <c r="AB28" i="22" s="1"/>
  <c r="L28" i="22"/>
  <c r="F29" i="22"/>
  <c r="AB29" i="22" s="1"/>
  <c r="L29" i="22"/>
  <c r="F30" i="22"/>
  <c r="AB30" i="22" s="1"/>
  <c r="L30" i="22"/>
  <c r="F31" i="22"/>
  <c r="AB31" i="22" s="1"/>
  <c r="F32" i="22"/>
  <c r="AB32" i="22" s="1"/>
  <c r="L32" i="22"/>
  <c r="F33" i="22"/>
  <c r="AB33" i="22" s="1"/>
  <c r="F34" i="22"/>
  <c r="AB34" i="22" s="1"/>
  <c r="L34" i="22"/>
  <c r="F35" i="22"/>
  <c r="AB35" i="22" s="1"/>
  <c r="L35" i="22"/>
  <c r="F36" i="22"/>
  <c r="F37" i="22"/>
  <c r="AB37" i="22" s="1"/>
  <c r="L37" i="22"/>
  <c r="F39" i="22"/>
  <c r="L39" i="22"/>
  <c r="F40" i="22"/>
  <c r="AB40" i="22" s="1"/>
  <c r="L40" i="22"/>
  <c r="F41" i="22"/>
  <c r="AB41" i="22" s="1"/>
  <c r="F42" i="22"/>
  <c r="AB42" i="22" s="1"/>
  <c r="F43" i="22"/>
  <c r="AB43" i="22" s="1"/>
  <c r="F44" i="22"/>
  <c r="AB44" i="22" s="1"/>
  <c r="F45" i="22"/>
  <c r="AB45" i="22" s="1"/>
  <c r="F46" i="22"/>
  <c r="AB46" i="22" s="1"/>
  <c r="F47" i="22"/>
  <c r="AB47" i="22" s="1"/>
  <c r="L47" i="22"/>
  <c r="F48" i="22"/>
  <c r="AB48" i="22" s="1"/>
  <c r="L48" i="22"/>
  <c r="F49" i="22"/>
  <c r="AB49" i="22" s="1"/>
  <c r="F50" i="22"/>
  <c r="AB50" i="22" s="1"/>
  <c r="F51" i="22"/>
  <c r="AB51" i="22" s="1"/>
  <c r="F52" i="22"/>
  <c r="AB52" i="22" s="1"/>
  <c r="F53" i="22"/>
  <c r="AB53" i="22" s="1"/>
  <c r="G7" i="20"/>
  <c r="G66" i="20" s="1"/>
  <c r="I7" i="20"/>
  <c r="I66" i="20" s="1"/>
  <c r="K7" i="20"/>
  <c r="K66" i="20" s="1"/>
  <c r="F8" i="20"/>
  <c r="F9" i="20"/>
  <c r="AB9" i="20" s="1"/>
  <c r="F10" i="20"/>
  <c r="AB10" i="20" s="1"/>
  <c r="F11" i="20"/>
  <c r="F12" i="20"/>
  <c r="AB12" i="20" s="1"/>
  <c r="G13" i="20"/>
  <c r="I13" i="20"/>
  <c r="K13" i="20"/>
  <c r="F14" i="20"/>
  <c r="F15" i="20"/>
  <c r="AB15" i="20" s="1"/>
  <c r="L15" i="20"/>
  <c r="F16" i="20"/>
  <c r="AB16" i="20" s="1"/>
  <c r="F17" i="20"/>
  <c r="AB17" i="20" s="1"/>
  <c r="H17" i="20"/>
  <c r="L17" i="20"/>
  <c r="F18" i="20"/>
  <c r="AB18" i="20" s="1"/>
  <c r="L18" i="20"/>
  <c r="F19" i="20"/>
  <c r="AB19" i="20" s="1"/>
  <c r="L19" i="20"/>
  <c r="F20" i="20"/>
  <c r="AB20" i="20" s="1"/>
  <c r="L20" i="20"/>
  <c r="F21" i="20"/>
  <c r="AB21" i="20" s="1"/>
  <c r="L21" i="20"/>
  <c r="F22" i="20"/>
  <c r="AB22" i="20" s="1"/>
  <c r="L22" i="20"/>
  <c r="F23" i="20"/>
  <c r="AB23" i="20" s="1"/>
  <c r="L23" i="20"/>
  <c r="F25" i="20"/>
  <c r="AB25" i="20" s="1"/>
  <c r="L25" i="20"/>
  <c r="F26" i="20"/>
  <c r="AB26" i="20" s="1"/>
  <c r="F27" i="20"/>
  <c r="AB27" i="20" s="1"/>
  <c r="L27" i="20"/>
  <c r="F28" i="20"/>
  <c r="AB28" i="20" s="1"/>
  <c r="L28" i="20"/>
  <c r="F29" i="20"/>
  <c r="AB29" i="20" s="1"/>
  <c r="L29" i="20"/>
  <c r="F30" i="20"/>
  <c r="AB30" i="20" s="1"/>
  <c r="L30" i="20"/>
  <c r="F31" i="20"/>
  <c r="AB31" i="20" s="1"/>
  <c r="L31" i="20"/>
  <c r="F32" i="20"/>
  <c r="AB32" i="20" s="1"/>
  <c r="L32" i="20"/>
  <c r="F33" i="20"/>
  <c r="AB33" i="20" s="1"/>
  <c r="L33" i="20"/>
  <c r="F34" i="20"/>
  <c r="AB34" i="20" s="1"/>
  <c r="L34" i="20"/>
  <c r="F35" i="20"/>
  <c r="AB35" i="20" s="1"/>
  <c r="L35" i="20"/>
  <c r="F36" i="20"/>
  <c r="AB36" i="20" s="1"/>
  <c r="L36" i="20"/>
  <c r="F37" i="20"/>
  <c r="AB37" i="20" s="1"/>
  <c r="L37" i="20"/>
  <c r="G70" i="20"/>
  <c r="I38" i="20"/>
  <c r="I70" i="20" s="1"/>
  <c r="K38" i="20"/>
  <c r="K70" i="20" s="1"/>
  <c r="F39" i="20"/>
  <c r="J39" i="20"/>
  <c r="F40" i="20"/>
  <c r="F41" i="20"/>
  <c r="AB41" i="20" s="1"/>
  <c r="F42" i="20"/>
  <c r="AB42" i="20" s="1"/>
  <c r="L42" i="20"/>
  <c r="F43" i="20"/>
  <c r="AB43" i="20" s="1"/>
  <c r="L43" i="20"/>
  <c r="F44" i="20"/>
  <c r="AB44" i="20" s="1"/>
  <c r="F45" i="20"/>
  <c r="AB45" i="20" s="1"/>
  <c r="F46" i="20"/>
  <c r="AB46" i="20" s="1"/>
  <c r="L46" i="20"/>
  <c r="F47" i="20"/>
  <c r="AB47" i="20" s="1"/>
  <c r="L47" i="20"/>
  <c r="F48" i="20"/>
  <c r="AB48" i="20" s="1"/>
  <c r="F49" i="20"/>
  <c r="AB49" i="20" s="1"/>
  <c r="F50" i="20"/>
  <c r="AB50" i="20" s="1"/>
  <c r="F51" i="20"/>
  <c r="AB51" i="20" s="1"/>
  <c r="F52" i="20"/>
  <c r="AB52" i="20" s="1"/>
  <c r="F53" i="20"/>
  <c r="AB53" i="20" s="1"/>
  <c r="H9" i="19"/>
  <c r="G11" i="19"/>
  <c r="H11" i="19"/>
  <c r="J11" i="19"/>
  <c r="L11" i="19"/>
  <c r="G13" i="19"/>
  <c r="H13" i="19"/>
  <c r="I13" i="19"/>
  <c r="K13" i="19"/>
  <c r="L13" i="19"/>
  <c r="G15" i="19"/>
  <c r="H15" i="19"/>
  <c r="I15" i="19"/>
  <c r="J15" i="19"/>
  <c r="K15" i="19"/>
  <c r="L15" i="19"/>
  <c r="G17" i="19"/>
  <c r="H17" i="19"/>
  <c r="I17" i="19"/>
  <c r="J17" i="19"/>
  <c r="K17" i="19"/>
  <c r="L17" i="19"/>
  <c r="G19" i="19"/>
  <c r="H19" i="19"/>
  <c r="J19" i="19"/>
  <c r="K19" i="19"/>
  <c r="L19" i="19"/>
  <c r="I20" i="19"/>
  <c r="J20" i="19"/>
  <c r="K20" i="19"/>
  <c r="L20" i="19"/>
  <c r="G23" i="19"/>
  <c r="H23" i="19"/>
  <c r="I23" i="19"/>
  <c r="J23" i="19"/>
  <c r="K23" i="19"/>
  <c r="L23" i="19"/>
  <c r="G25" i="19"/>
  <c r="H25" i="19"/>
  <c r="I25" i="19"/>
  <c r="J25" i="19"/>
  <c r="K25" i="19"/>
  <c r="L25" i="19"/>
  <c r="G27" i="19"/>
  <c r="H27" i="19"/>
  <c r="I27" i="19"/>
  <c r="J27" i="19"/>
  <c r="K27" i="19"/>
  <c r="L27" i="19"/>
  <c r="G29" i="19"/>
  <c r="H29" i="19"/>
  <c r="J29" i="19"/>
  <c r="K29" i="19"/>
  <c r="L29" i="19"/>
  <c r="G31" i="19"/>
  <c r="H31" i="19"/>
  <c r="I31" i="19"/>
  <c r="J31" i="19"/>
  <c r="K31" i="19"/>
  <c r="L31" i="19"/>
  <c r="G33" i="19"/>
  <c r="H33" i="19"/>
  <c r="I33" i="19"/>
  <c r="J33" i="19"/>
  <c r="L33" i="19"/>
  <c r="G35" i="19"/>
  <c r="H35" i="19"/>
  <c r="I35" i="19"/>
  <c r="J35" i="19"/>
  <c r="K35" i="19"/>
  <c r="L35" i="19"/>
  <c r="G37" i="19"/>
  <c r="H37" i="19"/>
  <c r="I37" i="19"/>
  <c r="J37" i="19"/>
  <c r="K37" i="19"/>
  <c r="L37" i="19"/>
  <c r="G39" i="19"/>
  <c r="H39" i="19"/>
  <c r="I39" i="19"/>
  <c r="J39" i="19"/>
  <c r="K39" i="19"/>
  <c r="L39" i="19"/>
  <c r="G41" i="19"/>
  <c r="H41" i="19"/>
  <c r="I41" i="19"/>
  <c r="J41" i="19"/>
  <c r="K41" i="19"/>
  <c r="L41" i="19"/>
  <c r="G45" i="19"/>
  <c r="H45" i="19"/>
  <c r="I45" i="19"/>
  <c r="J45" i="19"/>
  <c r="K45" i="19"/>
  <c r="L45" i="19"/>
  <c r="G47" i="19"/>
  <c r="H47" i="19"/>
  <c r="I47" i="19"/>
  <c r="J47" i="19"/>
  <c r="K47" i="19"/>
  <c r="L47" i="19"/>
  <c r="G49" i="19"/>
  <c r="H49" i="19"/>
  <c r="I49" i="19"/>
  <c r="J49" i="19"/>
  <c r="K49" i="19"/>
  <c r="L49" i="19"/>
  <c r="G51" i="19"/>
  <c r="H51" i="19"/>
  <c r="I51" i="19"/>
  <c r="J51" i="19"/>
  <c r="K51" i="19"/>
  <c r="L51" i="19"/>
  <c r="G53" i="19"/>
  <c r="H53" i="19"/>
  <c r="I53" i="19"/>
  <c r="J53" i="19"/>
  <c r="K53" i="19"/>
  <c r="L53" i="19"/>
  <c r="G55" i="19"/>
  <c r="H55" i="19"/>
  <c r="I55" i="19"/>
  <c r="J55" i="19"/>
  <c r="K55" i="19"/>
  <c r="L55" i="19"/>
  <c r="G57" i="19"/>
  <c r="H57" i="19"/>
  <c r="I57" i="19"/>
  <c r="J57" i="19"/>
  <c r="K57" i="19"/>
  <c r="L57" i="19"/>
  <c r="G59" i="19"/>
  <c r="H59" i="19"/>
  <c r="I59" i="19"/>
  <c r="J59" i="19"/>
  <c r="K59" i="19"/>
  <c r="L59" i="19"/>
  <c r="G61" i="19"/>
  <c r="H61" i="19"/>
  <c r="I61" i="19"/>
  <c r="J61" i="19"/>
  <c r="K61" i="19"/>
  <c r="L61" i="19"/>
  <c r="G63" i="19"/>
  <c r="H63" i="19"/>
  <c r="I63" i="19"/>
  <c r="J63" i="19"/>
  <c r="K63" i="19"/>
  <c r="L63" i="19"/>
  <c r="G65" i="19"/>
  <c r="H65" i="19"/>
  <c r="I65" i="19"/>
  <c r="J65" i="19"/>
  <c r="K65" i="19"/>
  <c r="L65" i="19"/>
  <c r="G67" i="19"/>
  <c r="H67" i="19"/>
  <c r="I67" i="19"/>
  <c r="J67" i="19"/>
  <c r="K67" i="19"/>
  <c r="L67" i="19"/>
  <c r="G69" i="19"/>
  <c r="H69" i="19"/>
  <c r="I69" i="19"/>
  <c r="J69" i="19"/>
  <c r="K69" i="19"/>
  <c r="L69" i="19"/>
  <c r="H70" i="19"/>
  <c r="L71" i="19"/>
  <c r="G73" i="19"/>
  <c r="H73" i="19"/>
  <c r="I73" i="19"/>
  <c r="J73" i="19"/>
  <c r="K73" i="19"/>
  <c r="L73" i="19"/>
  <c r="G75" i="19"/>
  <c r="H75" i="19"/>
  <c r="I75" i="19"/>
  <c r="J75" i="19"/>
  <c r="K75" i="19"/>
  <c r="L75" i="19"/>
  <c r="G77" i="19"/>
  <c r="H77" i="19"/>
  <c r="I77" i="19"/>
  <c r="J77" i="19"/>
  <c r="K77" i="19"/>
  <c r="L77" i="19"/>
  <c r="G79" i="19"/>
  <c r="H79" i="19"/>
  <c r="I79" i="19"/>
  <c r="J79" i="19"/>
  <c r="K79" i="19"/>
  <c r="L79" i="19"/>
  <c r="G81" i="19"/>
  <c r="H81" i="19"/>
  <c r="I81" i="19"/>
  <c r="J81" i="19"/>
  <c r="K81" i="19"/>
  <c r="L81" i="19"/>
  <c r="G83" i="19"/>
  <c r="H83" i="19"/>
  <c r="I83" i="19"/>
  <c r="J83" i="19"/>
  <c r="K83" i="19"/>
  <c r="L83" i="19"/>
  <c r="G85" i="19"/>
  <c r="H85" i="19"/>
  <c r="I85" i="19"/>
  <c r="J85" i="19"/>
  <c r="K85" i="19"/>
  <c r="L85" i="19"/>
  <c r="G87" i="19"/>
  <c r="H87" i="19"/>
  <c r="I87" i="19"/>
  <c r="J87" i="19"/>
  <c r="K87" i="19"/>
  <c r="L87" i="19"/>
  <c r="G89" i="19"/>
  <c r="H89" i="19"/>
  <c r="I89" i="19"/>
  <c r="J89" i="19"/>
  <c r="K89" i="19"/>
  <c r="L89" i="19"/>
  <c r="G91" i="19"/>
  <c r="H91" i="19"/>
  <c r="I91" i="19"/>
  <c r="J91" i="19"/>
  <c r="K91" i="19"/>
  <c r="L91" i="19"/>
  <c r="G93" i="19"/>
  <c r="H93" i="19"/>
  <c r="I93" i="19"/>
  <c r="J93" i="19"/>
  <c r="K93" i="19"/>
  <c r="L93" i="19"/>
  <c r="G95" i="19"/>
  <c r="H95" i="19"/>
  <c r="I95" i="19"/>
  <c r="J95" i="19"/>
  <c r="K95" i="19"/>
  <c r="L95" i="19"/>
  <c r="G97" i="19"/>
  <c r="H97" i="19"/>
  <c r="I97" i="19"/>
  <c r="J97" i="19"/>
  <c r="K97" i="19"/>
  <c r="L97" i="19"/>
  <c r="G99" i="19"/>
  <c r="H99" i="19"/>
  <c r="I99" i="19"/>
  <c r="K99" i="19"/>
  <c r="L99" i="19"/>
  <c r="G101" i="19"/>
  <c r="H101" i="19"/>
  <c r="I101" i="19"/>
  <c r="J101" i="19"/>
  <c r="K101" i="19"/>
  <c r="L101" i="19"/>
  <c r="G7" i="18"/>
  <c r="G66" i="18" s="1"/>
  <c r="I7" i="18"/>
  <c r="I66" i="18" s="1"/>
  <c r="K7" i="18"/>
  <c r="K66" i="18" s="1"/>
  <c r="F8" i="18"/>
  <c r="F9" i="18"/>
  <c r="AB9" i="18" s="1"/>
  <c r="F10" i="18"/>
  <c r="AB10" i="18" s="1"/>
  <c r="L10" i="18"/>
  <c r="F11" i="18"/>
  <c r="AB11" i="18" s="1"/>
  <c r="F12" i="18"/>
  <c r="AB12" i="18" s="1"/>
  <c r="G13" i="18"/>
  <c r="I13" i="18"/>
  <c r="K13" i="18"/>
  <c r="F14" i="18"/>
  <c r="L14" i="18"/>
  <c r="F15" i="18"/>
  <c r="AB15" i="18" s="1"/>
  <c r="L15" i="18"/>
  <c r="F16" i="18"/>
  <c r="AB16" i="18" s="1"/>
  <c r="L16" i="18"/>
  <c r="F17" i="18"/>
  <c r="AB17" i="18" s="1"/>
  <c r="H17" i="18"/>
  <c r="L17" i="18"/>
  <c r="F18" i="18"/>
  <c r="AB18" i="18" s="1"/>
  <c r="L18" i="18"/>
  <c r="F19" i="18"/>
  <c r="AB19" i="18" s="1"/>
  <c r="L19" i="18"/>
  <c r="F20" i="18"/>
  <c r="AB20" i="18" s="1"/>
  <c r="L20" i="18"/>
  <c r="F21" i="18"/>
  <c r="AB21" i="18" s="1"/>
  <c r="L21" i="18"/>
  <c r="F22" i="18"/>
  <c r="AB22" i="18" s="1"/>
  <c r="H22" i="18"/>
  <c r="L22" i="18"/>
  <c r="F23" i="18"/>
  <c r="AB23" i="18" s="1"/>
  <c r="L23" i="18"/>
  <c r="F24" i="18"/>
  <c r="AB24" i="18" s="1"/>
  <c r="F25" i="18"/>
  <c r="AB25" i="18" s="1"/>
  <c r="L25" i="18"/>
  <c r="F26" i="18"/>
  <c r="AB26" i="18" s="1"/>
  <c r="L26" i="18"/>
  <c r="F27" i="18"/>
  <c r="AB27" i="18" s="1"/>
  <c r="L27" i="18"/>
  <c r="F28" i="18"/>
  <c r="AB28" i="18" s="1"/>
  <c r="L28" i="18"/>
  <c r="F29" i="18"/>
  <c r="AB29" i="18" s="1"/>
  <c r="L29" i="18"/>
  <c r="F30" i="18"/>
  <c r="AB30" i="18" s="1"/>
  <c r="L30" i="18"/>
  <c r="F31" i="18"/>
  <c r="AB31" i="18" s="1"/>
  <c r="L31" i="18"/>
  <c r="F32" i="18"/>
  <c r="AB32" i="18" s="1"/>
  <c r="L32" i="18"/>
  <c r="F33" i="18"/>
  <c r="L33" i="18"/>
  <c r="F34" i="18"/>
  <c r="AB34" i="18" s="1"/>
  <c r="L34" i="18"/>
  <c r="F35" i="18"/>
  <c r="AB35" i="18" s="1"/>
  <c r="L35" i="18"/>
  <c r="F36" i="18"/>
  <c r="AB36" i="18" s="1"/>
  <c r="L36" i="18"/>
  <c r="F37" i="18"/>
  <c r="AB37" i="18" s="1"/>
  <c r="L37" i="18"/>
  <c r="G38" i="18"/>
  <c r="G70" i="18" s="1"/>
  <c r="I38" i="18"/>
  <c r="I70" i="18" s="1"/>
  <c r="K38" i="18"/>
  <c r="K70" i="18" s="1"/>
  <c r="F39" i="18"/>
  <c r="J39" i="18"/>
  <c r="F40" i="18"/>
  <c r="AB40" i="18" s="1"/>
  <c r="F41" i="18"/>
  <c r="AB41" i="18" s="1"/>
  <c r="F42" i="18"/>
  <c r="AB42" i="18" s="1"/>
  <c r="L42" i="18"/>
  <c r="F43" i="18"/>
  <c r="AB43" i="18" s="1"/>
  <c r="F44" i="18"/>
  <c r="AB44" i="18" s="1"/>
  <c r="F45" i="18"/>
  <c r="AB45" i="18" s="1"/>
  <c r="L45" i="18"/>
  <c r="F46" i="18"/>
  <c r="L46" i="18"/>
  <c r="F47" i="18"/>
  <c r="AB47" i="18" s="1"/>
  <c r="J47" i="18"/>
  <c r="L47" i="18"/>
  <c r="F48" i="18"/>
  <c r="F49" i="18"/>
  <c r="AB49" i="18" s="1"/>
  <c r="F50" i="18"/>
  <c r="AB50" i="18" s="1"/>
  <c r="L50" i="18"/>
  <c r="F51" i="18"/>
  <c r="AB51" i="18" s="1"/>
  <c r="L51" i="18"/>
  <c r="F52" i="18"/>
  <c r="AB52" i="18" s="1"/>
  <c r="L52" i="18"/>
  <c r="F53" i="18"/>
  <c r="AB53" i="18" s="1"/>
  <c r="F8" i="17"/>
  <c r="F9" i="17"/>
  <c r="AB9" i="17" s="1"/>
  <c r="F10" i="17"/>
  <c r="AB10" i="17" s="1"/>
  <c r="F11" i="17"/>
  <c r="AB11" i="17" s="1"/>
  <c r="F12" i="17"/>
  <c r="AB12" i="17" s="1"/>
  <c r="F14" i="17"/>
  <c r="F15" i="17"/>
  <c r="AB15" i="17" s="1"/>
  <c r="L15" i="17"/>
  <c r="N15" i="17"/>
  <c r="F16" i="17"/>
  <c r="AB16" i="17" s="1"/>
  <c r="L16" i="17"/>
  <c r="N16" i="17"/>
  <c r="F17" i="17"/>
  <c r="AB17" i="17" s="1"/>
  <c r="J17" i="17"/>
  <c r="L17" i="17"/>
  <c r="N17" i="17"/>
  <c r="F18" i="17"/>
  <c r="AB18" i="17" s="1"/>
  <c r="L18" i="17"/>
  <c r="N18" i="17"/>
  <c r="P18" i="17"/>
  <c r="F19" i="17"/>
  <c r="AB19" i="17" s="1"/>
  <c r="L19" i="17"/>
  <c r="N19" i="17"/>
  <c r="P19" i="17"/>
  <c r="F20" i="17"/>
  <c r="AB20" i="17" s="1"/>
  <c r="H20" i="17"/>
  <c r="L20" i="17"/>
  <c r="N20" i="17"/>
  <c r="P20" i="17"/>
  <c r="F21" i="17"/>
  <c r="AB21" i="17" s="1"/>
  <c r="P21" i="17"/>
  <c r="F22" i="17"/>
  <c r="AB22" i="17" s="1"/>
  <c r="J22" i="17"/>
  <c r="L22" i="17"/>
  <c r="N22" i="17"/>
  <c r="P22" i="17"/>
  <c r="F23" i="17"/>
  <c r="AB23" i="17" s="1"/>
  <c r="J23" i="17"/>
  <c r="L23" i="17"/>
  <c r="N23" i="17"/>
  <c r="F24" i="17"/>
  <c r="AB24" i="17" s="1"/>
  <c r="F25" i="17"/>
  <c r="AB25" i="17" s="1"/>
  <c r="L25" i="17"/>
  <c r="N25" i="17"/>
  <c r="P25" i="17"/>
  <c r="F26" i="17"/>
  <c r="AB26" i="17" s="1"/>
  <c r="L26" i="17"/>
  <c r="N26" i="17"/>
  <c r="P26" i="17"/>
  <c r="F27" i="17"/>
  <c r="AB27" i="17" s="1"/>
  <c r="J27" i="17"/>
  <c r="L27" i="17"/>
  <c r="N27" i="17"/>
  <c r="F28" i="17"/>
  <c r="AB28" i="17" s="1"/>
  <c r="L28" i="17"/>
  <c r="N28" i="17"/>
  <c r="P28" i="17"/>
  <c r="F29" i="17"/>
  <c r="AB29" i="17" s="1"/>
  <c r="L29" i="17"/>
  <c r="N29" i="17"/>
  <c r="P29" i="17"/>
  <c r="F30" i="17"/>
  <c r="AB30" i="17" s="1"/>
  <c r="L30" i="17"/>
  <c r="N30" i="17"/>
  <c r="P30" i="17"/>
  <c r="F31" i="17"/>
  <c r="AB31" i="17" s="1"/>
  <c r="F32" i="17"/>
  <c r="N33" i="17"/>
  <c r="F34" i="17"/>
  <c r="AB34" i="17" s="1"/>
  <c r="P34" i="17"/>
  <c r="F35" i="17"/>
  <c r="AB35" i="17" s="1"/>
  <c r="L35" i="17"/>
  <c r="F36" i="17"/>
  <c r="AB36" i="17" s="1"/>
  <c r="N36" i="17"/>
  <c r="F37" i="17"/>
  <c r="AB37" i="17" s="1"/>
  <c r="L37" i="17"/>
  <c r="P37" i="17"/>
  <c r="F39" i="17"/>
  <c r="J39" i="17"/>
  <c r="L39" i="17"/>
  <c r="P39" i="17"/>
  <c r="F40" i="17"/>
  <c r="AB40" i="17" s="1"/>
  <c r="L40" i="17"/>
  <c r="F41" i="17"/>
  <c r="AB41" i="17" s="1"/>
  <c r="L41" i="17"/>
  <c r="F42" i="17"/>
  <c r="AB42" i="17" s="1"/>
  <c r="L42" i="17"/>
  <c r="N42" i="17"/>
  <c r="P42" i="17"/>
  <c r="F43" i="17"/>
  <c r="AB43" i="17" s="1"/>
  <c r="P43" i="17"/>
  <c r="F44" i="17"/>
  <c r="AB44" i="17" s="1"/>
  <c r="F45" i="17"/>
  <c r="N45" i="17"/>
  <c r="F46" i="17"/>
  <c r="AB46" i="17" s="1"/>
  <c r="F47" i="17"/>
  <c r="AB47" i="17" s="1"/>
  <c r="N47" i="17"/>
  <c r="P47" i="17"/>
  <c r="F48" i="17"/>
  <c r="AB48" i="17" s="1"/>
  <c r="L48" i="17"/>
  <c r="F49" i="17"/>
  <c r="AB49" i="17" s="1"/>
  <c r="L49" i="17"/>
  <c r="N49" i="17"/>
  <c r="F50" i="17"/>
  <c r="AB50" i="17" s="1"/>
  <c r="F51" i="17"/>
  <c r="AB51" i="17" s="1"/>
  <c r="F52" i="17"/>
  <c r="AB52" i="17" s="1"/>
  <c r="L52" i="17"/>
  <c r="F53" i="17"/>
  <c r="AB53" i="17" s="1"/>
  <c r="G7" i="16"/>
  <c r="G66" i="16" s="1"/>
  <c r="I7" i="16"/>
  <c r="I66" i="16" s="1"/>
  <c r="K7" i="16"/>
  <c r="K66" i="16" s="1"/>
  <c r="M7" i="16"/>
  <c r="M66" i="16" s="1"/>
  <c r="F8" i="16"/>
  <c r="F9" i="16"/>
  <c r="AB9" i="16" s="1"/>
  <c r="F10" i="16"/>
  <c r="AB10" i="16" s="1"/>
  <c r="F11" i="16"/>
  <c r="AB11" i="16" s="1"/>
  <c r="J11" i="16"/>
  <c r="F12" i="16"/>
  <c r="AB12" i="16" s="1"/>
  <c r="J12" i="16"/>
  <c r="G13" i="16"/>
  <c r="I13" i="16"/>
  <c r="K13" i="16"/>
  <c r="M13" i="16"/>
  <c r="F14" i="16"/>
  <c r="N14" i="16"/>
  <c r="F15" i="16"/>
  <c r="AB15" i="16" s="1"/>
  <c r="L15" i="16"/>
  <c r="N15" i="16"/>
  <c r="F16" i="16"/>
  <c r="AB16" i="16" s="1"/>
  <c r="L16" i="16"/>
  <c r="N16" i="16"/>
  <c r="F17" i="16"/>
  <c r="AB17" i="16" s="1"/>
  <c r="J17" i="16"/>
  <c r="N17" i="16"/>
  <c r="F18" i="16"/>
  <c r="AB18" i="16" s="1"/>
  <c r="J18" i="16"/>
  <c r="N18" i="16"/>
  <c r="F19" i="16"/>
  <c r="AB19" i="16" s="1"/>
  <c r="F20" i="16"/>
  <c r="AB20" i="16" s="1"/>
  <c r="N20" i="16"/>
  <c r="F21" i="16"/>
  <c r="AB21" i="16" s="1"/>
  <c r="J21" i="16"/>
  <c r="L21" i="16"/>
  <c r="N21" i="16"/>
  <c r="F22" i="16"/>
  <c r="AB22" i="16" s="1"/>
  <c r="J22" i="16"/>
  <c r="L22" i="16"/>
  <c r="N22" i="16"/>
  <c r="F23" i="16"/>
  <c r="L23" i="16"/>
  <c r="N23" i="16"/>
  <c r="F24" i="16"/>
  <c r="AB24" i="16" s="1"/>
  <c r="F25" i="16"/>
  <c r="AB25" i="16" s="1"/>
  <c r="J25" i="16"/>
  <c r="L25" i="16"/>
  <c r="N25" i="16"/>
  <c r="F26" i="16"/>
  <c r="AB26" i="16" s="1"/>
  <c r="F27" i="16"/>
  <c r="AB27" i="16" s="1"/>
  <c r="J27" i="16"/>
  <c r="N27" i="16"/>
  <c r="F28" i="16"/>
  <c r="AB28" i="16" s="1"/>
  <c r="J28" i="16"/>
  <c r="N28" i="16"/>
  <c r="F29" i="16"/>
  <c r="AB29" i="16" s="1"/>
  <c r="N29" i="16"/>
  <c r="F30" i="16"/>
  <c r="AB30" i="16" s="1"/>
  <c r="L30" i="16"/>
  <c r="N30" i="16"/>
  <c r="F31" i="16"/>
  <c r="AB31" i="16" s="1"/>
  <c r="N31" i="16"/>
  <c r="F32" i="16"/>
  <c r="AB32" i="16" s="1"/>
  <c r="L32" i="16"/>
  <c r="N32" i="16"/>
  <c r="F33" i="16"/>
  <c r="AB33" i="16" s="1"/>
  <c r="L33" i="16"/>
  <c r="N33" i="16"/>
  <c r="F34" i="16"/>
  <c r="AB34" i="16" s="1"/>
  <c r="N34" i="16"/>
  <c r="F35" i="16"/>
  <c r="AB35" i="16" s="1"/>
  <c r="J35" i="16"/>
  <c r="L35" i="16"/>
  <c r="N35" i="16"/>
  <c r="F36" i="16"/>
  <c r="AB36" i="16" s="1"/>
  <c r="L36" i="16"/>
  <c r="N36" i="16"/>
  <c r="F37" i="16"/>
  <c r="J37" i="16"/>
  <c r="N37" i="16"/>
  <c r="G38" i="16"/>
  <c r="G70" i="16" s="1"/>
  <c r="I38" i="16"/>
  <c r="I70" i="16" s="1"/>
  <c r="K38" i="16"/>
  <c r="K70" i="16" s="1"/>
  <c r="M38" i="16"/>
  <c r="M70" i="16" s="1"/>
  <c r="F39" i="16"/>
  <c r="J39" i="16"/>
  <c r="F40" i="16"/>
  <c r="AB40" i="16" s="1"/>
  <c r="F41" i="16"/>
  <c r="AB41" i="16" s="1"/>
  <c r="L41" i="16"/>
  <c r="N41" i="16"/>
  <c r="F42" i="16"/>
  <c r="AB42" i="16" s="1"/>
  <c r="J42" i="16"/>
  <c r="L42" i="16"/>
  <c r="N42" i="16"/>
  <c r="F43" i="16"/>
  <c r="L43" i="16" s="1"/>
  <c r="N43" i="16"/>
  <c r="F44" i="16"/>
  <c r="AB44" i="16" s="1"/>
  <c r="F45" i="16"/>
  <c r="AB45" i="16" s="1"/>
  <c r="J45" i="16"/>
  <c r="L45" i="16"/>
  <c r="N45" i="16"/>
  <c r="F46" i="16"/>
  <c r="AB46" i="16" s="1"/>
  <c r="N46" i="16"/>
  <c r="F47" i="16"/>
  <c r="AB47" i="16" s="1"/>
  <c r="N47" i="16"/>
  <c r="H48" i="16"/>
  <c r="F49" i="16"/>
  <c r="AB49" i="16" s="1"/>
  <c r="F50" i="16"/>
  <c r="AB50" i="16" s="1"/>
  <c r="J50" i="16"/>
  <c r="L50" i="16"/>
  <c r="N50" i="16"/>
  <c r="F51" i="16"/>
  <c r="AB51" i="16" s="1"/>
  <c r="F52" i="16"/>
  <c r="AB52" i="16" s="1"/>
  <c r="J52" i="16"/>
  <c r="L52" i="16"/>
  <c r="F53" i="16"/>
  <c r="AB53" i="16" s="1"/>
  <c r="F9" i="15"/>
  <c r="F11" i="15"/>
  <c r="H12" i="15" s="1"/>
  <c r="F13" i="15"/>
  <c r="F15" i="15"/>
  <c r="G16" i="15" s="1"/>
  <c r="F17" i="15"/>
  <c r="H18" i="15" s="1"/>
  <c r="I20" i="15"/>
  <c r="F21" i="15"/>
  <c r="F23" i="15"/>
  <c r="F25" i="15"/>
  <c r="F27" i="15"/>
  <c r="F29" i="15"/>
  <c r="K30" i="15" s="1"/>
  <c r="F31" i="15"/>
  <c r="F33" i="15"/>
  <c r="F35" i="15"/>
  <c r="F37" i="15"/>
  <c r="F39" i="15"/>
  <c r="AB39" i="15" s="1"/>
  <c r="F41" i="15"/>
  <c r="F43" i="15"/>
  <c r="F45" i="15"/>
  <c r="F47" i="15"/>
  <c r="J48" i="15" s="1"/>
  <c r="F49" i="15"/>
  <c r="F51" i="15"/>
  <c r="F53" i="15"/>
  <c r="F55" i="15"/>
  <c r="F57" i="15"/>
  <c r="K58" i="15" s="1"/>
  <c r="F59" i="15"/>
  <c r="F61" i="15"/>
  <c r="F63" i="15"/>
  <c r="J64" i="15" s="1"/>
  <c r="F65" i="15"/>
  <c r="F67" i="15"/>
  <c r="I72" i="15"/>
  <c r="F73" i="15"/>
  <c r="F75" i="15"/>
  <c r="G76" i="15" s="1"/>
  <c r="F77" i="15"/>
  <c r="F79" i="15"/>
  <c r="F81" i="15"/>
  <c r="F83" i="15"/>
  <c r="F85" i="15"/>
  <c r="I86" i="15" s="1"/>
  <c r="F87" i="15"/>
  <c r="F89" i="15"/>
  <c r="AB89" i="15" s="1"/>
  <c r="F91" i="15"/>
  <c r="H92" i="15" s="1"/>
  <c r="F93" i="15"/>
  <c r="G94" i="15" s="1"/>
  <c r="F95" i="15"/>
  <c r="F97" i="15"/>
  <c r="F99" i="15"/>
  <c r="AB99" i="15" s="1"/>
  <c r="AB31" i="14"/>
  <c r="AB41" i="14"/>
  <c r="J8" i="11"/>
  <c r="J9" i="11"/>
  <c r="J10" i="11"/>
  <c r="J11" i="11"/>
  <c r="J12" i="11"/>
  <c r="J13" i="11"/>
  <c r="J14" i="11"/>
  <c r="J15" i="11"/>
  <c r="J16" i="11"/>
  <c r="J17" i="11"/>
  <c r="J18" i="11"/>
  <c r="J20" i="11"/>
  <c r="J25" i="11"/>
  <c r="J28" i="11"/>
  <c r="J29" i="11"/>
  <c r="J30" i="11"/>
  <c r="J31" i="11"/>
  <c r="J32" i="11"/>
  <c r="J33" i="11"/>
  <c r="J34" i="11"/>
  <c r="J35" i="11"/>
  <c r="J36" i="11"/>
  <c r="J37" i="11"/>
  <c r="J38" i="11"/>
  <c r="J39" i="11"/>
  <c r="J40" i="11"/>
  <c r="J41" i="11"/>
  <c r="J42" i="11"/>
  <c r="J43" i="11"/>
  <c r="J44" i="11"/>
  <c r="J45" i="11"/>
  <c r="J46" i="11"/>
  <c r="J48" i="11"/>
  <c r="J49" i="11"/>
  <c r="J50" i="11"/>
  <c r="J51" i="11"/>
  <c r="J52" i="11"/>
  <c r="J53" i="11"/>
  <c r="H7" i="10"/>
  <c r="N8" i="10"/>
  <c r="L8" i="10"/>
  <c r="F9" i="10"/>
  <c r="F10" i="10"/>
  <c r="H10" i="10" s="1"/>
  <c r="F11" i="10"/>
  <c r="F12" i="10"/>
  <c r="AB12" i="10" s="1"/>
  <c r="F15" i="10"/>
  <c r="F16" i="10"/>
  <c r="F17" i="10"/>
  <c r="F18" i="10"/>
  <c r="F19" i="10"/>
  <c r="N19" i="10" s="1"/>
  <c r="F20" i="10"/>
  <c r="J20" i="10" s="1"/>
  <c r="F21" i="10"/>
  <c r="N21" i="10" s="1"/>
  <c r="F22" i="10"/>
  <c r="F23" i="10"/>
  <c r="N23" i="10" s="1"/>
  <c r="F25" i="10"/>
  <c r="J25" i="10" s="1"/>
  <c r="F26" i="10"/>
  <c r="N26" i="10" s="1"/>
  <c r="F27" i="10"/>
  <c r="N27" i="10" s="1"/>
  <c r="F28" i="10"/>
  <c r="F29" i="10"/>
  <c r="F30" i="10"/>
  <c r="F31" i="10"/>
  <c r="F32" i="10"/>
  <c r="F33" i="10"/>
  <c r="N33" i="10" s="1"/>
  <c r="F34" i="10"/>
  <c r="F35" i="10"/>
  <c r="N35" i="10" s="1"/>
  <c r="F36" i="10"/>
  <c r="F37" i="10"/>
  <c r="H37" i="10" s="1"/>
  <c r="F40" i="10"/>
  <c r="F41" i="10"/>
  <c r="F42" i="10"/>
  <c r="F43" i="10"/>
  <c r="F44" i="10"/>
  <c r="F45" i="10"/>
  <c r="F46" i="10"/>
  <c r="F47" i="10"/>
  <c r="F48" i="10"/>
  <c r="F49" i="10"/>
  <c r="H49" i="10" s="1"/>
  <c r="F50" i="10"/>
  <c r="F51" i="10"/>
  <c r="F52" i="10"/>
  <c r="N52" i="10" s="1"/>
  <c r="F53" i="10"/>
  <c r="H53" i="10" s="1"/>
  <c r="G7" i="9"/>
  <c r="G66" i="9" s="1"/>
  <c r="I7" i="9"/>
  <c r="I66" i="9" s="1"/>
  <c r="K7" i="9"/>
  <c r="K66" i="9" s="1"/>
  <c r="M7" i="9"/>
  <c r="M66" i="9" s="1"/>
  <c r="H8" i="9"/>
  <c r="I13" i="9"/>
  <c r="F13" i="9" s="1"/>
  <c r="M7" i="7"/>
  <c r="M66" i="7" s="1"/>
  <c r="O7" i="7"/>
  <c r="O66" i="7" s="1"/>
  <c r="F8" i="7"/>
  <c r="F9" i="7"/>
  <c r="K9" i="7"/>
  <c r="K61" i="7" s="1"/>
  <c r="K67" i="7" s="1"/>
  <c r="F10" i="7"/>
  <c r="AB10" i="7" s="1"/>
  <c r="K10" i="7"/>
  <c r="F11" i="7"/>
  <c r="AB11" i="7" s="1"/>
  <c r="P11" i="7"/>
  <c r="R11" i="7"/>
  <c r="F12" i="7"/>
  <c r="AB12" i="7" s="1"/>
  <c r="K12" i="7"/>
  <c r="I13" i="7"/>
  <c r="M13" i="7"/>
  <c r="O13" i="7"/>
  <c r="Q13" i="7"/>
  <c r="F14" i="7"/>
  <c r="K14" i="7"/>
  <c r="F15" i="7"/>
  <c r="AB15" i="7" s="1"/>
  <c r="K15" i="7"/>
  <c r="N15" i="7"/>
  <c r="P15" i="7"/>
  <c r="R15" i="7"/>
  <c r="F16" i="7"/>
  <c r="AB16" i="7" s="1"/>
  <c r="K16" i="7"/>
  <c r="P16" i="7"/>
  <c r="R16" i="7"/>
  <c r="F17" i="7"/>
  <c r="AB17" i="7" s="1"/>
  <c r="H17" i="7"/>
  <c r="K17" i="7"/>
  <c r="N17" i="7"/>
  <c r="P17" i="7"/>
  <c r="R17" i="7"/>
  <c r="F18" i="7"/>
  <c r="AB18" i="7" s="1"/>
  <c r="K18" i="7"/>
  <c r="N18" i="7"/>
  <c r="P18" i="7"/>
  <c r="F19" i="7"/>
  <c r="AB19" i="7" s="1"/>
  <c r="H19" i="7"/>
  <c r="K19" i="7"/>
  <c r="N19" i="7"/>
  <c r="P19" i="7"/>
  <c r="R19" i="7"/>
  <c r="F20" i="7"/>
  <c r="AB20" i="7" s="1"/>
  <c r="K20" i="7"/>
  <c r="N20" i="7"/>
  <c r="F21" i="7"/>
  <c r="AB21" i="7" s="1"/>
  <c r="K21" i="7"/>
  <c r="N21" i="7"/>
  <c r="P21" i="7"/>
  <c r="R21" i="7"/>
  <c r="F22" i="7"/>
  <c r="AB22" i="7" s="1"/>
  <c r="H22" i="7"/>
  <c r="K22" i="7"/>
  <c r="N22" i="7"/>
  <c r="P22" i="7"/>
  <c r="R22" i="7"/>
  <c r="F23" i="7"/>
  <c r="K23" i="7"/>
  <c r="N23" i="7"/>
  <c r="P23" i="7"/>
  <c r="R23" i="7"/>
  <c r="F24" i="7"/>
  <c r="AB24" i="7" s="1"/>
  <c r="F25" i="7"/>
  <c r="AB25" i="7" s="1"/>
  <c r="H25" i="7"/>
  <c r="K25" i="7"/>
  <c r="N25" i="7"/>
  <c r="P25" i="7"/>
  <c r="R25" i="7"/>
  <c r="F26" i="7"/>
  <c r="AB26" i="7" s="1"/>
  <c r="K26" i="7"/>
  <c r="N26" i="7"/>
  <c r="P26" i="7"/>
  <c r="R26" i="7"/>
  <c r="F27" i="7"/>
  <c r="AB27" i="7" s="1"/>
  <c r="K27" i="7"/>
  <c r="N27" i="7"/>
  <c r="P27" i="7"/>
  <c r="F28" i="7"/>
  <c r="K28" i="7"/>
  <c r="N28" i="7"/>
  <c r="P28" i="7"/>
  <c r="R28" i="7"/>
  <c r="F29" i="7"/>
  <c r="AB29" i="7" s="1"/>
  <c r="K29" i="7"/>
  <c r="N29" i="7"/>
  <c r="P29" i="7"/>
  <c r="F30" i="7"/>
  <c r="AB30" i="7" s="1"/>
  <c r="H30" i="7"/>
  <c r="K30" i="7"/>
  <c r="N30" i="7"/>
  <c r="F31" i="7"/>
  <c r="AB31" i="7" s="1"/>
  <c r="K31" i="7"/>
  <c r="N31" i="7"/>
  <c r="F32" i="7"/>
  <c r="AB32" i="7" s="1"/>
  <c r="K32" i="7"/>
  <c r="N32" i="7"/>
  <c r="R32" i="7"/>
  <c r="F33" i="7"/>
  <c r="R33" i="7" s="1"/>
  <c r="K33" i="7"/>
  <c r="N33" i="7"/>
  <c r="P33" i="7"/>
  <c r="F34" i="7"/>
  <c r="AB34" i="7" s="1"/>
  <c r="K34" i="7"/>
  <c r="N34" i="7"/>
  <c r="R34" i="7"/>
  <c r="F35" i="7"/>
  <c r="K35" i="7"/>
  <c r="N35" i="7"/>
  <c r="P35" i="7"/>
  <c r="R35" i="7"/>
  <c r="F36" i="7"/>
  <c r="AB36" i="7" s="1"/>
  <c r="K36" i="7"/>
  <c r="N36" i="7"/>
  <c r="P36" i="7"/>
  <c r="R36" i="7"/>
  <c r="F37" i="7"/>
  <c r="AB37" i="7" s="1"/>
  <c r="K37" i="7"/>
  <c r="N37" i="7"/>
  <c r="P37" i="7"/>
  <c r="R37" i="7"/>
  <c r="G38" i="7"/>
  <c r="I38" i="7"/>
  <c r="I70" i="7" s="1"/>
  <c r="M38" i="7"/>
  <c r="M70" i="7" s="1"/>
  <c r="O38" i="7"/>
  <c r="O70" i="7" s="1"/>
  <c r="Q38" i="7"/>
  <c r="Q70" i="7" s="1"/>
  <c r="F39" i="7"/>
  <c r="K39" i="7"/>
  <c r="N39" i="7"/>
  <c r="P39" i="7"/>
  <c r="F40" i="7"/>
  <c r="AB40" i="7" s="1"/>
  <c r="K40" i="7"/>
  <c r="F41" i="7"/>
  <c r="AB41" i="7" s="1"/>
  <c r="K41" i="7"/>
  <c r="N41" i="7"/>
  <c r="R41" i="7"/>
  <c r="F42" i="7"/>
  <c r="AB42" i="7" s="1"/>
  <c r="K42" i="7"/>
  <c r="N42" i="7"/>
  <c r="P42" i="7"/>
  <c r="R42" i="7"/>
  <c r="F43" i="7"/>
  <c r="AB43" i="7" s="1"/>
  <c r="K43" i="7"/>
  <c r="F44" i="7"/>
  <c r="AB44" i="7" s="1"/>
  <c r="K44" i="7"/>
  <c r="F45" i="7"/>
  <c r="AB45" i="7" s="1"/>
  <c r="K45" i="7"/>
  <c r="N45" i="7"/>
  <c r="R45" i="7"/>
  <c r="F46" i="7"/>
  <c r="AB46" i="7" s="1"/>
  <c r="K46" i="7"/>
  <c r="N46" i="7"/>
  <c r="P46" i="7"/>
  <c r="F47" i="7"/>
  <c r="AB47" i="7" s="1"/>
  <c r="K47" i="7"/>
  <c r="N47" i="7"/>
  <c r="P47" i="7"/>
  <c r="F48" i="7"/>
  <c r="AB48" i="7" s="1"/>
  <c r="K48" i="7"/>
  <c r="F49" i="7"/>
  <c r="K49" i="7"/>
  <c r="F50" i="7"/>
  <c r="AB50" i="7" s="1"/>
  <c r="K50" i="7"/>
  <c r="N50" i="7"/>
  <c r="P50" i="7"/>
  <c r="F51" i="7"/>
  <c r="AB51" i="7" s="1"/>
  <c r="K51" i="7"/>
  <c r="R51" i="7"/>
  <c r="F52" i="7"/>
  <c r="AB52" i="7" s="1"/>
  <c r="K52" i="7"/>
  <c r="P52" i="7"/>
  <c r="R52" i="7"/>
  <c r="F53" i="7"/>
  <c r="AB53" i="7" s="1"/>
  <c r="K53" i="7"/>
  <c r="G7" i="6"/>
  <c r="G66" i="6" s="1"/>
  <c r="I7" i="6"/>
  <c r="I66" i="6" s="1"/>
  <c r="L11" i="6"/>
  <c r="G13" i="6"/>
  <c r="I13" i="6"/>
  <c r="H14" i="6"/>
  <c r="L14" i="6"/>
  <c r="H17" i="6"/>
  <c r="H18" i="6"/>
  <c r="H19" i="6"/>
  <c r="H20" i="6"/>
  <c r="H21" i="6"/>
  <c r="H22" i="6"/>
  <c r="H23" i="6"/>
  <c r="H25" i="6"/>
  <c r="H27" i="6"/>
  <c r="H28" i="6"/>
  <c r="H29" i="6"/>
  <c r="H31" i="6"/>
  <c r="H32" i="6"/>
  <c r="H33" i="6"/>
  <c r="H34" i="6"/>
  <c r="H35" i="6"/>
  <c r="H36" i="6"/>
  <c r="H37" i="6"/>
  <c r="I38" i="6"/>
  <c r="I70" i="6" s="1"/>
  <c r="H40" i="6"/>
  <c r="H42" i="6"/>
  <c r="H43" i="6"/>
  <c r="H44" i="6"/>
  <c r="H46" i="6"/>
  <c r="H48" i="6"/>
  <c r="H50" i="6"/>
  <c r="H52" i="6"/>
  <c r="G7" i="5"/>
  <c r="G66" i="5" s="1"/>
  <c r="I7" i="5"/>
  <c r="I66" i="5" s="1"/>
  <c r="K7" i="5"/>
  <c r="K66" i="5" s="1"/>
  <c r="M7" i="5"/>
  <c r="M66" i="5" s="1"/>
  <c r="O7" i="5"/>
  <c r="O66" i="5" s="1"/>
  <c r="F8" i="5"/>
  <c r="J8" i="5"/>
  <c r="L8" i="5"/>
  <c r="N8" i="5"/>
  <c r="P8" i="5"/>
  <c r="F9" i="5"/>
  <c r="AB9" i="5" s="1"/>
  <c r="L9" i="5"/>
  <c r="N9" i="5"/>
  <c r="P9" i="5"/>
  <c r="F10" i="5"/>
  <c r="AB10" i="5" s="1"/>
  <c r="N10" i="5"/>
  <c r="P10" i="5"/>
  <c r="F11" i="5"/>
  <c r="P11" i="5"/>
  <c r="F12" i="5"/>
  <c r="AB12" i="5" s="1"/>
  <c r="G13" i="5"/>
  <c r="I13" i="5"/>
  <c r="K13" i="5"/>
  <c r="M13" i="5"/>
  <c r="O13" i="5"/>
  <c r="F14" i="5"/>
  <c r="N14" i="5"/>
  <c r="P14" i="5"/>
  <c r="F15" i="5"/>
  <c r="AB15" i="5" s="1"/>
  <c r="L15" i="5"/>
  <c r="N15" i="5"/>
  <c r="P15" i="5"/>
  <c r="F16" i="5"/>
  <c r="AB16" i="5" s="1"/>
  <c r="H16" i="5"/>
  <c r="N16" i="5"/>
  <c r="P16" i="5"/>
  <c r="F17" i="5"/>
  <c r="AB17" i="5" s="1"/>
  <c r="J17" i="5"/>
  <c r="L17" i="5"/>
  <c r="N17" i="5"/>
  <c r="P17" i="5"/>
  <c r="F18" i="5"/>
  <c r="AB18" i="5" s="1"/>
  <c r="L18" i="5"/>
  <c r="N18" i="5"/>
  <c r="P18" i="5"/>
  <c r="F19" i="5"/>
  <c r="AB19" i="5" s="1"/>
  <c r="L19" i="5"/>
  <c r="N19" i="5"/>
  <c r="P19" i="5"/>
  <c r="F20" i="5"/>
  <c r="AB20" i="5" s="1"/>
  <c r="L20" i="5"/>
  <c r="N20" i="5"/>
  <c r="P20" i="5"/>
  <c r="F21" i="5"/>
  <c r="AB21" i="5" s="1"/>
  <c r="N21" i="5"/>
  <c r="P21" i="5"/>
  <c r="F22" i="5"/>
  <c r="AB22" i="5" s="1"/>
  <c r="J22" i="5"/>
  <c r="L22" i="5"/>
  <c r="N22" i="5"/>
  <c r="P22" i="5"/>
  <c r="F23" i="5"/>
  <c r="AB23" i="5" s="1"/>
  <c r="N23" i="5"/>
  <c r="P23" i="5"/>
  <c r="F24" i="5"/>
  <c r="AB24" i="5" s="1"/>
  <c r="F25" i="5"/>
  <c r="L25" i="5"/>
  <c r="N25" i="5"/>
  <c r="P25" i="5"/>
  <c r="F26" i="5"/>
  <c r="AB26" i="5" s="1"/>
  <c r="L26" i="5"/>
  <c r="N26" i="5"/>
  <c r="P26" i="5"/>
  <c r="F27" i="5"/>
  <c r="AB27" i="5" s="1"/>
  <c r="J27" i="5"/>
  <c r="L27" i="5"/>
  <c r="N27" i="5"/>
  <c r="P27" i="5"/>
  <c r="F28" i="5"/>
  <c r="L28" i="5"/>
  <c r="N28" i="5"/>
  <c r="P28" i="5"/>
  <c r="F29" i="5"/>
  <c r="AB29" i="5" s="1"/>
  <c r="L29" i="5"/>
  <c r="N29" i="5"/>
  <c r="P29" i="5"/>
  <c r="F30" i="5"/>
  <c r="AB30" i="5" s="1"/>
  <c r="J30" i="5"/>
  <c r="N30" i="5"/>
  <c r="P30" i="5"/>
  <c r="F31" i="5"/>
  <c r="AB31" i="5" s="1"/>
  <c r="N31" i="5"/>
  <c r="P31" i="5"/>
  <c r="F32" i="5"/>
  <c r="AB32" i="5" s="1"/>
  <c r="N32" i="5"/>
  <c r="P32" i="5"/>
  <c r="F33" i="5"/>
  <c r="AB33" i="5" s="1"/>
  <c r="P33" i="5"/>
  <c r="F34" i="5"/>
  <c r="AB34" i="5" s="1"/>
  <c r="P34" i="5"/>
  <c r="F35" i="5"/>
  <c r="AB35" i="5" s="1"/>
  <c r="N35" i="5"/>
  <c r="P35" i="5"/>
  <c r="F36" i="5"/>
  <c r="AB36" i="5" s="1"/>
  <c r="N36" i="5"/>
  <c r="P36" i="5"/>
  <c r="F37" i="5"/>
  <c r="AB37" i="5" s="1"/>
  <c r="N37" i="5"/>
  <c r="P37" i="5"/>
  <c r="G38" i="5"/>
  <c r="G70" i="5" s="1"/>
  <c r="I38" i="5"/>
  <c r="I70" i="5" s="1"/>
  <c r="K38" i="5"/>
  <c r="K70" i="5" s="1"/>
  <c r="M38" i="5"/>
  <c r="M70" i="5" s="1"/>
  <c r="O38" i="5"/>
  <c r="O70" i="5" s="1"/>
  <c r="F39" i="5"/>
  <c r="J39" i="5"/>
  <c r="L39" i="5"/>
  <c r="N39" i="5"/>
  <c r="P39" i="5"/>
  <c r="F40" i="5"/>
  <c r="AB40" i="5" s="1"/>
  <c r="L40" i="5"/>
  <c r="N40" i="5"/>
  <c r="P40" i="5"/>
  <c r="F41" i="5"/>
  <c r="AB41" i="5" s="1"/>
  <c r="L41" i="5"/>
  <c r="N41" i="5"/>
  <c r="P41" i="5"/>
  <c r="F42" i="5"/>
  <c r="AB42" i="5" s="1"/>
  <c r="J42" i="5"/>
  <c r="N42" i="5"/>
  <c r="P42" i="5"/>
  <c r="F43" i="5"/>
  <c r="AB43" i="5" s="1"/>
  <c r="L43" i="5"/>
  <c r="P43" i="5"/>
  <c r="F44" i="5"/>
  <c r="AB44" i="5" s="1"/>
  <c r="N44" i="5"/>
  <c r="P44" i="5"/>
  <c r="F45" i="5"/>
  <c r="AB45" i="5" s="1"/>
  <c r="P45" i="5"/>
  <c r="F46" i="5"/>
  <c r="AB46" i="5" s="1"/>
  <c r="L46" i="5"/>
  <c r="N46" i="5"/>
  <c r="P46" i="5"/>
  <c r="F47" i="5"/>
  <c r="AB47" i="5" s="1"/>
  <c r="L47" i="5"/>
  <c r="N47" i="5"/>
  <c r="P47" i="5"/>
  <c r="F48" i="5"/>
  <c r="AB48" i="5" s="1"/>
  <c r="N48" i="5"/>
  <c r="P48" i="5"/>
  <c r="F49" i="5"/>
  <c r="AB49" i="5" s="1"/>
  <c r="L49" i="5"/>
  <c r="N49" i="5"/>
  <c r="P49" i="5"/>
  <c r="F50" i="5"/>
  <c r="AB50" i="5" s="1"/>
  <c r="N50" i="5"/>
  <c r="F51" i="5"/>
  <c r="AB51" i="5" s="1"/>
  <c r="F52" i="5"/>
  <c r="AB52" i="5" s="1"/>
  <c r="N52" i="5"/>
  <c r="P52" i="5"/>
  <c r="F53" i="5"/>
  <c r="AB53" i="5" s="1"/>
  <c r="P53" i="5"/>
  <c r="AB8" i="4"/>
  <c r="P8" i="4"/>
  <c r="AB9" i="4"/>
  <c r="L9" i="4"/>
  <c r="P9" i="4"/>
  <c r="N10" i="4"/>
  <c r="P10" i="4"/>
  <c r="AB11" i="4"/>
  <c r="P11" i="4"/>
  <c r="F14" i="4"/>
  <c r="F15" i="4"/>
  <c r="AB15" i="4" s="1"/>
  <c r="N15" i="4"/>
  <c r="P15" i="4"/>
  <c r="F16" i="4"/>
  <c r="AB16" i="4" s="1"/>
  <c r="L16" i="4"/>
  <c r="N16" i="4"/>
  <c r="P16" i="4"/>
  <c r="F17" i="4"/>
  <c r="AB17" i="4" s="1"/>
  <c r="J17" i="4"/>
  <c r="L17" i="4"/>
  <c r="N17" i="4"/>
  <c r="P17" i="4"/>
  <c r="F18" i="4"/>
  <c r="AB18" i="4" s="1"/>
  <c r="N18" i="4"/>
  <c r="P18" i="4"/>
  <c r="F19" i="4"/>
  <c r="AB19" i="4" s="1"/>
  <c r="L19" i="4"/>
  <c r="N19" i="4"/>
  <c r="P19" i="4"/>
  <c r="F20" i="4"/>
  <c r="AB20" i="4" s="1"/>
  <c r="N20" i="4"/>
  <c r="P20" i="4"/>
  <c r="F21" i="4"/>
  <c r="AB21" i="4" s="1"/>
  <c r="P21" i="4"/>
  <c r="F22" i="4"/>
  <c r="AB22" i="4" s="1"/>
  <c r="N22" i="4"/>
  <c r="P22" i="4"/>
  <c r="F23" i="4"/>
  <c r="AB23" i="4" s="1"/>
  <c r="P23" i="4"/>
  <c r="F24" i="4"/>
  <c r="AB24" i="4" s="1"/>
  <c r="F25" i="4"/>
  <c r="AB25" i="4" s="1"/>
  <c r="N25" i="4"/>
  <c r="P25" i="4"/>
  <c r="F26" i="4"/>
  <c r="AB26" i="4" s="1"/>
  <c r="F27" i="4"/>
  <c r="AB27" i="4" s="1"/>
  <c r="J27" i="4"/>
  <c r="N27" i="4"/>
  <c r="P27" i="4"/>
  <c r="F28" i="4"/>
  <c r="AB28" i="4" s="1"/>
  <c r="P28" i="4"/>
  <c r="F29" i="4"/>
  <c r="AB29" i="4" s="1"/>
  <c r="N29" i="4"/>
  <c r="P29" i="4"/>
  <c r="F30" i="4"/>
  <c r="AB30" i="4" s="1"/>
  <c r="N30" i="4"/>
  <c r="F31" i="4"/>
  <c r="AB31" i="4" s="1"/>
  <c r="N31" i="4"/>
  <c r="P31" i="4"/>
  <c r="F32" i="4"/>
  <c r="AB32" i="4" s="1"/>
  <c r="F33" i="4"/>
  <c r="AB33" i="4" s="1"/>
  <c r="F34" i="4"/>
  <c r="AB34" i="4" s="1"/>
  <c r="P34" i="4"/>
  <c r="F35" i="4"/>
  <c r="AB35" i="4" s="1"/>
  <c r="P35" i="4"/>
  <c r="F36" i="4"/>
  <c r="AB36" i="4" s="1"/>
  <c r="P36" i="4"/>
  <c r="F37" i="4"/>
  <c r="AB37" i="4" s="1"/>
  <c r="N37" i="4"/>
  <c r="F39" i="4"/>
  <c r="N39" i="4"/>
  <c r="F40" i="4"/>
  <c r="AB40" i="4" s="1"/>
  <c r="N40" i="4"/>
  <c r="P40" i="4"/>
  <c r="F41" i="4"/>
  <c r="N41" i="4"/>
  <c r="P41" i="4"/>
  <c r="F42" i="4"/>
  <c r="AB42" i="4" s="1"/>
  <c r="N42" i="4"/>
  <c r="P42" i="4"/>
  <c r="F43" i="4"/>
  <c r="L43" i="4" s="1"/>
  <c r="N43" i="4"/>
  <c r="P43" i="4"/>
  <c r="F44" i="4"/>
  <c r="AB44" i="4" s="1"/>
  <c r="N44" i="4"/>
  <c r="P44" i="4"/>
  <c r="F45" i="4"/>
  <c r="AB45" i="4" s="1"/>
  <c r="P45" i="4"/>
  <c r="F46" i="4"/>
  <c r="AB46" i="4" s="1"/>
  <c r="N46" i="4"/>
  <c r="P46" i="4"/>
  <c r="F47" i="4"/>
  <c r="AB47" i="4" s="1"/>
  <c r="N47" i="4"/>
  <c r="P47" i="4"/>
  <c r="F48" i="4"/>
  <c r="AB48" i="4" s="1"/>
  <c r="L48" i="4"/>
  <c r="N48" i="4"/>
  <c r="P48" i="4"/>
  <c r="F49" i="4"/>
  <c r="AB49" i="4" s="1"/>
  <c r="N49" i="4"/>
  <c r="P49" i="4"/>
  <c r="F50" i="4"/>
  <c r="AB50" i="4" s="1"/>
  <c r="F51" i="4"/>
  <c r="N51" i="4"/>
  <c r="P51" i="4"/>
  <c r="F52" i="4"/>
  <c r="P52" i="4"/>
  <c r="F53" i="4"/>
  <c r="AB53" i="4" s="1"/>
  <c r="P53" i="4"/>
  <c r="G7" i="3"/>
  <c r="G66" i="3" s="1"/>
  <c r="I7" i="3"/>
  <c r="I66" i="3" s="1"/>
  <c r="K7" i="3"/>
  <c r="K66" i="3" s="1"/>
  <c r="M7" i="3"/>
  <c r="M66" i="3" s="1"/>
  <c r="O7" i="3"/>
  <c r="O66" i="3" s="1"/>
  <c r="F8" i="3"/>
  <c r="J8" i="3"/>
  <c r="L8" i="3"/>
  <c r="N8" i="3"/>
  <c r="P8" i="3"/>
  <c r="F9" i="3"/>
  <c r="AB9" i="3" s="1"/>
  <c r="L9" i="3"/>
  <c r="N9" i="3"/>
  <c r="P9" i="3"/>
  <c r="F10" i="3"/>
  <c r="AB10" i="3" s="1"/>
  <c r="N10" i="3"/>
  <c r="P10" i="3"/>
  <c r="F11" i="3"/>
  <c r="AB11" i="3" s="1"/>
  <c r="P11" i="3"/>
  <c r="F12" i="3"/>
  <c r="AB12" i="3" s="1"/>
  <c r="H12" i="3"/>
  <c r="G13" i="3"/>
  <c r="I13" i="3"/>
  <c r="K13" i="3"/>
  <c r="M13" i="3"/>
  <c r="O13" i="3"/>
  <c r="F14" i="3"/>
  <c r="P14" i="3"/>
  <c r="F15" i="3"/>
  <c r="AB15" i="3" s="1"/>
  <c r="J15" i="3"/>
  <c r="N15" i="3"/>
  <c r="P15" i="3"/>
  <c r="F16" i="3"/>
  <c r="AB16" i="3" s="1"/>
  <c r="N16" i="3"/>
  <c r="P16" i="3"/>
  <c r="F17" i="3"/>
  <c r="AB17" i="3" s="1"/>
  <c r="J17" i="3"/>
  <c r="L17" i="3"/>
  <c r="N17" i="3"/>
  <c r="P17" i="3"/>
  <c r="F18" i="3"/>
  <c r="AB18" i="3" s="1"/>
  <c r="N18" i="3"/>
  <c r="P18" i="3"/>
  <c r="F19" i="3"/>
  <c r="AB19" i="3" s="1"/>
  <c r="H19" i="3"/>
  <c r="J19" i="3"/>
  <c r="N19" i="3"/>
  <c r="P19" i="3"/>
  <c r="F20" i="3"/>
  <c r="AB20" i="3" s="1"/>
  <c r="N20" i="3"/>
  <c r="P20" i="3"/>
  <c r="F21" i="3"/>
  <c r="AB21" i="3" s="1"/>
  <c r="F22" i="3"/>
  <c r="AB22" i="3" s="1"/>
  <c r="J22" i="3"/>
  <c r="L22" i="3"/>
  <c r="N22" i="3"/>
  <c r="P22" i="3"/>
  <c r="F23" i="3"/>
  <c r="AB23" i="3" s="1"/>
  <c r="N23" i="3"/>
  <c r="P23" i="3"/>
  <c r="F24" i="3"/>
  <c r="AB24" i="3" s="1"/>
  <c r="F25" i="3"/>
  <c r="AB25" i="3" s="1"/>
  <c r="H25" i="3"/>
  <c r="N25" i="3"/>
  <c r="P25" i="3"/>
  <c r="F26" i="3"/>
  <c r="AB26" i="3" s="1"/>
  <c r="J26" i="3"/>
  <c r="P26" i="3"/>
  <c r="F27" i="3"/>
  <c r="AB27" i="3" s="1"/>
  <c r="N27" i="3"/>
  <c r="P27" i="3"/>
  <c r="F28" i="3"/>
  <c r="AB28" i="3" s="1"/>
  <c r="J28" i="3"/>
  <c r="P28" i="3"/>
  <c r="F29" i="3"/>
  <c r="AB29" i="3" s="1"/>
  <c r="N29" i="3"/>
  <c r="P29" i="3"/>
  <c r="F30" i="3"/>
  <c r="AB30" i="3" s="1"/>
  <c r="N30" i="3"/>
  <c r="F31" i="3"/>
  <c r="AB31" i="3" s="1"/>
  <c r="P31" i="3"/>
  <c r="F32" i="3"/>
  <c r="AB32" i="3" s="1"/>
  <c r="P32" i="3"/>
  <c r="F33" i="3"/>
  <c r="AB33" i="3" s="1"/>
  <c r="F34" i="3"/>
  <c r="AB34" i="3" s="1"/>
  <c r="H34" i="3"/>
  <c r="F35" i="3"/>
  <c r="AB35" i="3" s="1"/>
  <c r="H35" i="3"/>
  <c r="F36" i="3"/>
  <c r="AB36" i="3" s="1"/>
  <c r="F37" i="3"/>
  <c r="AB37" i="3" s="1"/>
  <c r="J37" i="3"/>
  <c r="G38" i="3"/>
  <c r="G70" i="3" s="1"/>
  <c r="I38" i="3"/>
  <c r="I70" i="3" s="1"/>
  <c r="K38" i="3"/>
  <c r="K70" i="3" s="1"/>
  <c r="M38" i="3"/>
  <c r="M70" i="3" s="1"/>
  <c r="O38" i="3"/>
  <c r="O70" i="3" s="1"/>
  <c r="F39" i="3"/>
  <c r="L39" i="3"/>
  <c r="N39" i="3"/>
  <c r="P39" i="3"/>
  <c r="F40" i="3"/>
  <c r="AB40" i="3" s="1"/>
  <c r="N40" i="3"/>
  <c r="P40" i="3"/>
  <c r="F41" i="3"/>
  <c r="AB41" i="3" s="1"/>
  <c r="N41" i="3"/>
  <c r="P41" i="3"/>
  <c r="F42" i="3"/>
  <c r="AB42" i="3" s="1"/>
  <c r="P42" i="3"/>
  <c r="F43" i="3"/>
  <c r="AB43" i="3" s="1"/>
  <c r="F44" i="3"/>
  <c r="AB44" i="3" s="1"/>
  <c r="N44" i="3"/>
  <c r="P44" i="3"/>
  <c r="F45" i="3"/>
  <c r="AB45" i="3" s="1"/>
  <c r="N45" i="3"/>
  <c r="F46" i="3"/>
  <c r="AB46" i="3" s="1"/>
  <c r="N46" i="3"/>
  <c r="P46" i="3"/>
  <c r="F47" i="3"/>
  <c r="AB47" i="3" s="1"/>
  <c r="N47" i="3"/>
  <c r="P47" i="3"/>
  <c r="F48" i="3"/>
  <c r="AB48" i="3" s="1"/>
  <c r="P48" i="3"/>
  <c r="F49" i="3"/>
  <c r="AB49" i="3" s="1"/>
  <c r="N49" i="3"/>
  <c r="P49" i="3"/>
  <c r="F50" i="3"/>
  <c r="AB50" i="3" s="1"/>
  <c r="F51" i="3"/>
  <c r="AB51" i="3" s="1"/>
  <c r="F52" i="3"/>
  <c r="N52" i="3"/>
  <c r="F53" i="3"/>
  <c r="AB53" i="3" s="1"/>
  <c r="G7" i="2"/>
  <c r="G66" i="2" s="1"/>
  <c r="I7" i="2"/>
  <c r="I66" i="2" s="1"/>
  <c r="K7" i="2"/>
  <c r="K66" i="2" s="1"/>
  <c r="M7" i="2"/>
  <c r="M66" i="2" s="1"/>
  <c r="O7" i="2"/>
  <c r="Q7" i="2"/>
  <c r="S7" i="2"/>
  <c r="S66" i="2" s="1"/>
  <c r="U7" i="2"/>
  <c r="U66" i="2" s="1"/>
  <c r="J8" i="2"/>
  <c r="L8" i="2"/>
  <c r="N8" i="2"/>
  <c r="P8" i="2"/>
  <c r="H9" i="2"/>
  <c r="L9" i="2"/>
  <c r="N9" i="2"/>
  <c r="P9" i="2"/>
  <c r="H10" i="2"/>
  <c r="J10" i="2"/>
  <c r="N10" i="2"/>
  <c r="P10" i="2"/>
  <c r="V10" i="2"/>
  <c r="H11" i="2"/>
  <c r="J11" i="2"/>
  <c r="L11" i="2"/>
  <c r="P11" i="2"/>
  <c r="H12" i="2"/>
  <c r="J12" i="2"/>
  <c r="L12" i="2"/>
  <c r="N12" i="2"/>
  <c r="I13" i="2"/>
  <c r="K13" i="2"/>
  <c r="M13" i="2"/>
  <c r="V14" i="2"/>
  <c r="J15" i="2"/>
  <c r="N15" i="2"/>
  <c r="V15" i="2"/>
  <c r="N16" i="2"/>
  <c r="P16" i="2"/>
  <c r="J17" i="2"/>
  <c r="N17" i="2"/>
  <c r="P17" i="2"/>
  <c r="R17" i="2"/>
  <c r="V17" i="2"/>
  <c r="V18" i="2"/>
  <c r="J19" i="2"/>
  <c r="P19" i="2"/>
  <c r="R19" i="2"/>
  <c r="V19" i="2"/>
  <c r="J20" i="2"/>
  <c r="N20" i="2"/>
  <c r="P20" i="2"/>
  <c r="R20" i="2"/>
  <c r="H21" i="2"/>
  <c r="V21" i="2"/>
  <c r="J22" i="2"/>
  <c r="L22" i="2"/>
  <c r="N22" i="2"/>
  <c r="P22" i="2"/>
  <c r="R22" i="2"/>
  <c r="V22" i="2"/>
  <c r="P23" i="2"/>
  <c r="R23" i="2"/>
  <c r="V23" i="2"/>
  <c r="AB24" i="2"/>
  <c r="AB25" i="2"/>
  <c r="H25" i="2"/>
  <c r="N25" i="2"/>
  <c r="P25" i="2"/>
  <c r="V25" i="2"/>
  <c r="AB26" i="2"/>
  <c r="V26" i="2"/>
  <c r="N27" i="2"/>
  <c r="P27" i="2"/>
  <c r="R27" i="2"/>
  <c r="V27" i="2"/>
  <c r="J28" i="2"/>
  <c r="L28" i="2"/>
  <c r="P28" i="2"/>
  <c r="V28" i="2"/>
  <c r="AB29" i="2"/>
  <c r="V29" i="2"/>
  <c r="H30" i="2"/>
  <c r="J30" i="2"/>
  <c r="N30" i="2"/>
  <c r="R30" i="2"/>
  <c r="V30" i="2"/>
  <c r="H31" i="2"/>
  <c r="V31" i="2"/>
  <c r="V32" i="2"/>
  <c r="V33" i="2"/>
  <c r="N34" i="2"/>
  <c r="V34" i="2"/>
  <c r="H35" i="2"/>
  <c r="V35" i="2"/>
  <c r="V36" i="2"/>
  <c r="J37" i="2"/>
  <c r="R37" i="2"/>
  <c r="V37" i="2"/>
  <c r="F70" i="2"/>
  <c r="L39" i="2"/>
  <c r="N39" i="2"/>
  <c r="L41" i="2"/>
  <c r="N41" i="2"/>
  <c r="J42" i="2"/>
  <c r="V42" i="2"/>
  <c r="R43" i="2"/>
  <c r="V43" i="2"/>
  <c r="V45" i="2"/>
  <c r="N46" i="2"/>
  <c r="V46" i="2"/>
  <c r="N47" i="2"/>
  <c r="N49" i="2"/>
  <c r="V49" i="2"/>
  <c r="V52" i="2"/>
  <c r="AB14" i="55" l="1"/>
  <c r="F63" i="55"/>
  <c r="AB39" i="55"/>
  <c r="F64" i="55"/>
  <c r="N33" i="55"/>
  <c r="L25" i="55"/>
  <c r="M62" i="55"/>
  <c r="M68" i="55" s="1"/>
  <c r="M69" i="55"/>
  <c r="N19" i="55"/>
  <c r="K69" i="55"/>
  <c r="K62" i="55"/>
  <c r="K68" i="55" s="1"/>
  <c r="N52" i="55"/>
  <c r="I62" i="55"/>
  <c r="I68" i="55" s="1"/>
  <c r="I69" i="55"/>
  <c r="AB9" i="55"/>
  <c r="F61" i="55"/>
  <c r="F67" i="55" s="1"/>
  <c r="H23" i="55"/>
  <c r="H19" i="55"/>
  <c r="G62" i="55"/>
  <c r="G68" i="55" s="1"/>
  <c r="G69" i="55"/>
  <c r="L70" i="50"/>
  <c r="L120" i="50"/>
  <c r="K112" i="50"/>
  <c r="K118" i="50" s="1"/>
  <c r="K119" i="50"/>
  <c r="K70" i="50"/>
  <c r="K120" i="50"/>
  <c r="J112" i="50"/>
  <c r="J118" i="50" s="1"/>
  <c r="J119" i="50"/>
  <c r="J70" i="50"/>
  <c r="J120" i="50"/>
  <c r="I112" i="50"/>
  <c r="I118" i="50" s="1"/>
  <c r="I119" i="50"/>
  <c r="H112" i="50"/>
  <c r="H118" i="50" s="1"/>
  <c r="H119" i="50"/>
  <c r="H70" i="50"/>
  <c r="H120" i="50"/>
  <c r="M112" i="50"/>
  <c r="M118" i="50" s="1"/>
  <c r="M119" i="50"/>
  <c r="G112" i="50"/>
  <c r="G118" i="50" s="1"/>
  <c r="G119" i="50"/>
  <c r="M70" i="50"/>
  <c r="M120" i="50"/>
  <c r="G70" i="50"/>
  <c r="G120" i="50"/>
  <c r="L112" i="50"/>
  <c r="L118" i="50" s="1"/>
  <c r="L119" i="50"/>
  <c r="M70" i="49"/>
  <c r="M120" i="49"/>
  <c r="G70" i="49"/>
  <c r="G120" i="49"/>
  <c r="M112" i="49"/>
  <c r="M118" i="49" s="1"/>
  <c r="M119" i="49"/>
  <c r="G112" i="49"/>
  <c r="G118" i="49" s="1"/>
  <c r="G119" i="49"/>
  <c r="L70" i="49"/>
  <c r="L120" i="49"/>
  <c r="L112" i="49"/>
  <c r="L118" i="49" s="1"/>
  <c r="L119" i="49"/>
  <c r="K70" i="49"/>
  <c r="K120" i="49"/>
  <c r="K112" i="49"/>
  <c r="K118" i="49" s="1"/>
  <c r="K119" i="49"/>
  <c r="J70" i="49"/>
  <c r="J120" i="49"/>
  <c r="J119" i="49"/>
  <c r="J112" i="49"/>
  <c r="J118" i="49" s="1"/>
  <c r="J8" i="49"/>
  <c r="J116" i="49"/>
  <c r="AA6" i="49" s="1"/>
  <c r="I70" i="49"/>
  <c r="I120" i="49"/>
  <c r="I112" i="49"/>
  <c r="I118" i="49" s="1"/>
  <c r="I119" i="49"/>
  <c r="H70" i="49"/>
  <c r="H120" i="49"/>
  <c r="H119" i="49"/>
  <c r="H112" i="49"/>
  <c r="H118" i="49" s="1"/>
  <c r="J70" i="48"/>
  <c r="J120" i="48"/>
  <c r="I70" i="48"/>
  <c r="I120" i="48"/>
  <c r="M112" i="48"/>
  <c r="M118" i="48" s="1"/>
  <c r="M119" i="48"/>
  <c r="G119" i="48"/>
  <c r="G112" i="48"/>
  <c r="G118" i="48" s="1"/>
  <c r="M70" i="48"/>
  <c r="M120" i="48"/>
  <c r="G70" i="48"/>
  <c r="G120" i="48"/>
  <c r="L119" i="48"/>
  <c r="L112" i="48"/>
  <c r="L118" i="48" s="1"/>
  <c r="K112" i="48"/>
  <c r="K118" i="48" s="1"/>
  <c r="K119" i="48"/>
  <c r="K8" i="48"/>
  <c r="K116" i="48"/>
  <c r="I112" i="48"/>
  <c r="I118" i="48" s="1"/>
  <c r="I119" i="48"/>
  <c r="H112" i="48"/>
  <c r="H118" i="48" s="1"/>
  <c r="H119" i="48"/>
  <c r="K70" i="48"/>
  <c r="K120" i="48"/>
  <c r="J112" i="48"/>
  <c r="J118" i="48" s="1"/>
  <c r="J119" i="48"/>
  <c r="M69" i="53"/>
  <c r="M62" i="53"/>
  <c r="M68" i="53" s="1"/>
  <c r="K69" i="53"/>
  <c r="K62" i="53"/>
  <c r="K68" i="53" s="1"/>
  <c r="J19" i="53"/>
  <c r="I69" i="53"/>
  <c r="I62" i="53"/>
  <c r="I68" i="53" s="1"/>
  <c r="AB14" i="53"/>
  <c r="F63" i="53"/>
  <c r="N21" i="53"/>
  <c r="G62" i="53"/>
  <c r="G68" i="53" s="1"/>
  <c r="G69" i="53"/>
  <c r="AB8" i="53"/>
  <c r="F61" i="53"/>
  <c r="F67" i="53" s="1"/>
  <c r="AB39" i="53"/>
  <c r="F64" i="53"/>
  <c r="L37" i="53"/>
  <c r="H12" i="53"/>
  <c r="I112" i="41"/>
  <c r="I118" i="41" s="1"/>
  <c r="I119" i="41"/>
  <c r="H119" i="41"/>
  <c r="H112" i="41"/>
  <c r="H118" i="41" s="1"/>
  <c r="M112" i="41"/>
  <c r="M118" i="41" s="1"/>
  <c r="M119" i="41"/>
  <c r="G112" i="41"/>
  <c r="G118" i="41" s="1"/>
  <c r="G119" i="41"/>
  <c r="L112" i="41"/>
  <c r="L118" i="41" s="1"/>
  <c r="L119" i="41"/>
  <c r="F112" i="41"/>
  <c r="F118" i="41" s="1"/>
  <c r="F119" i="41"/>
  <c r="F8" i="41"/>
  <c r="F116" i="41"/>
  <c r="K112" i="41"/>
  <c r="K118" i="41" s="1"/>
  <c r="K119" i="41"/>
  <c r="J112" i="41"/>
  <c r="J118" i="41" s="1"/>
  <c r="J119" i="41"/>
  <c r="H112" i="40"/>
  <c r="H118" i="40" s="1"/>
  <c r="H119" i="40"/>
  <c r="O112" i="40"/>
  <c r="O118" i="40" s="1"/>
  <c r="O119" i="40"/>
  <c r="N112" i="40"/>
  <c r="N118" i="40" s="1"/>
  <c r="N119" i="40"/>
  <c r="M112" i="40"/>
  <c r="M118" i="40" s="1"/>
  <c r="M119" i="40"/>
  <c r="G112" i="40"/>
  <c r="G118" i="40" s="1"/>
  <c r="G119" i="40"/>
  <c r="F113" i="40"/>
  <c r="L112" i="40"/>
  <c r="L118" i="40" s="1"/>
  <c r="L119" i="40"/>
  <c r="Q112" i="40"/>
  <c r="Q118" i="40" s="1"/>
  <c r="Q119" i="40"/>
  <c r="K112" i="40"/>
  <c r="K118" i="40" s="1"/>
  <c r="K119" i="40"/>
  <c r="F114" i="40"/>
  <c r="I112" i="40"/>
  <c r="I118" i="40" s="1"/>
  <c r="I119" i="40"/>
  <c r="P112" i="40"/>
  <c r="P118" i="40" s="1"/>
  <c r="P119" i="40"/>
  <c r="J112" i="40"/>
  <c r="J118" i="40" s="1"/>
  <c r="J119" i="40"/>
  <c r="J40" i="39"/>
  <c r="I40" i="39"/>
  <c r="I68" i="39"/>
  <c r="J68" i="39"/>
  <c r="L84" i="39"/>
  <c r="G84" i="39"/>
  <c r="G116" i="39"/>
  <c r="F7" i="39"/>
  <c r="M23" i="39"/>
  <c r="J24" i="39"/>
  <c r="H24" i="39" s="1"/>
  <c r="I88" i="39"/>
  <c r="J88" i="39"/>
  <c r="M53" i="39"/>
  <c r="I54" i="39"/>
  <c r="J54" i="39"/>
  <c r="H113" i="39"/>
  <c r="F114" i="39"/>
  <c r="F113" i="39"/>
  <c r="G112" i="39"/>
  <c r="G118" i="39" s="1"/>
  <c r="G119" i="39"/>
  <c r="M91" i="39"/>
  <c r="J92" i="39"/>
  <c r="H92" i="39" s="1"/>
  <c r="M73" i="39"/>
  <c r="J74" i="39"/>
  <c r="I74" i="39"/>
  <c r="I58" i="39"/>
  <c r="H58" i="39" s="1"/>
  <c r="J58" i="39"/>
  <c r="J46" i="39"/>
  <c r="I46" i="39"/>
  <c r="L112" i="39"/>
  <c r="L118" i="39" s="1"/>
  <c r="L119" i="39"/>
  <c r="I10" i="39"/>
  <c r="H111" i="39"/>
  <c r="H117" i="39" s="1"/>
  <c r="L46" i="39"/>
  <c r="G46" i="39"/>
  <c r="K112" i="39"/>
  <c r="K118" i="39" s="1"/>
  <c r="K119" i="39"/>
  <c r="F111" i="39"/>
  <c r="F117" i="39" s="1"/>
  <c r="M83" i="39"/>
  <c r="J84" i="39"/>
  <c r="I84" i="39"/>
  <c r="M71" i="39"/>
  <c r="H114" i="39"/>
  <c r="J56" i="39"/>
  <c r="I56" i="39"/>
  <c r="M49" i="39"/>
  <c r="I50" i="39"/>
  <c r="J50" i="39"/>
  <c r="H50" i="39" s="1"/>
  <c r="M35" i="39"/>
  <c r="I36" i="39"/>
  <c r="H36" i="39" s="1"/>
  <c r="J36" i="39"/>
  <c r="M29" i="39"/>
  <c r="J30" i="39"/>
  <c r="I30" i="39"/>
  <c r="J112" i="39"/>
  <c r="J118" i="39" s="1"/>
  <c r="J119" i="39"/>
  <c r="M69" i="38"/>
  <c r="M62" i="38"/>
  <c r="M68" i="38" s="1"/>
  <c r="AC53" i="38"/>
  <c r="AC28" i="38"/>
  <c r="AC20" i="38"/>
  <c r="K62" i="38"/>
  <c r="K68" i="38" s="1"/>
  <c r="K69" i="38"/>
  <c r="AC41" i="38"/>
  <c r="AC29" i="38"/>
  <c r="I62" i="38"/>
  <c r="I68" i="38" s="1"/>
  <c r="I69" i="38"/>
  <c r="G62" i="38"/>
  <c r="G68" i="38" s="1"/>
  <c r="G69" i="38"/>
  <c r="O62" i="38"/>
  <c r="O68" i="38" s="1"/>
  <c r="O69" i="38"/>
  <c r="AB39" i="37"/>
  <c r="F64" i="37"/>
  <c r="M62" i="37"/>
  <c r="M68" i="37" s="1"/>
  <c r="M69" i="37"/>
  <c r="AB14" i="37"/>
  <c r="F63" i="37"/>
  <c r="F69" i="37" s="1"/>
  <c r="L27" i="37"/>
  <c r="K62" i="37"/>
  <c r="K68" i="37" s="1"/>
  <c r="K69" i="37"/>
  <c r="L50" i="37"/>
  <c r="N41" i="37"/>
  <c r="J29" i="37"/>
  <c r="L25" i="37"/>
  <c r="I62" i="37"/>
  <c r="I68" i="37" s="1"/>
  <c r="I69" i="37"/>
  <c r="H18" i="37"/>
  <c r="G62" i="37"/>
  <c r="G68" i="37" s="1"/>
  <c r="G69" i="37"/>
  <c r="AB8" i="37"/>
  <c r="F61" i="37"/>
  <c r="F67" i="37" s="1"/>
  <c r="N49" i="37"/>
  <c r="L40" i="37"/>
  <c r="J14" i="37"/>
  <c r="K28" i="29"/>
  <c r="H114" i="29"/>
  <c r="J112" i="29"/>
  <c r="J118" i="29" s="1"/>
  <c r="J119" i="29"/>
  <c r="I112" i="29"/>
  <c r="I118" i="29" s="1"/>
  <c r="I119" i="29"/>
  <c r="I10" i="29"/>
  <c r="H111" i="29"/>
  <c r="H117" i="29" s="1"/>
  <c r="L112" i="29"/>
  <c r="L118" i="29" s="1"/>
  <c r="L119" i="29"/>
  <c r="F114" i="29"/>
  <c r="K112" i="29"/>
  <c r="K118" i="29" s="1"/>
  <c r="K119" i="29"/>
  <c r="I100" i="29"/>
  <c r="J92" i="29"/>
  <c r="H113" i="29"/>
  <c r="G112" i="29"/>
  <c r="G118" i="29" s="1"/>
  <c r="G119" i="29"/>
  <c r="AB9" i="29"/>
  <c r="F111" i="29"/>
  <c r="F117" i="29" s="1"/>
  <c r="F28" i="29"/>
  <c r="J24" i="29"/>
  <c r="AB21" i="29"/>
  <c r="F113" i="29"/>
  <c r="I18" i="29"/>
  <c r="F44" i="27"/>
  <c r="F56" i="27"/>
  <c r="F38" i="27"/>
  <c r="H8" i="27"/>
  <c r="H116" i="27"/>
  <c r="K8" i="27"/>
  <c r="G116" i="27"/>
  <c r="N41" i="26"/>
  <c r="F7" i="26"/>
  <c r="F66" i="26" s="1"/>
  <c r="I66" i="26"/>
  <c r="N19" i="26"/>
  <c r="AB14" i="26"/>
  <c r="F63" i="26"/>
  <c r="F69" i="26" s="1"/>
  <c r="AB39" i="26"/>
  <c r="F64" i="26"/>
  <c r="AB8" i="26"/>
  <c r="F61" i="26"/>
  <c r="F67" i="26" s="1"/>
  <c r="I112" i="36"/>
  <c r="I118" i="36" s="1"/>
  <c r="I119" i="36"/>
  <c r="AC92" i="36"/>
  <c r="H112" i="36"/>
  <c r="H118" i="36" s="1"/>
  <c r="H119" i="36"/>
  <c r="AC80" i="36"/>
  <c r="G119" i="36"/>
  <c r="G112" i="36"/>
  <c r="G118" i="36" s="1"/>
  <c r="AC62" i="36"/>
  <c r="AC58" i="36"/>
  <c r="H90" i="36"/>
  <c r="I78" i="36"/>
  <c r="AB71" i="36"/>
  <c r="F114" i="36"/>
  <c r="AC68" i="36"/>
  <c r="I16" i="36"/>
  <c r="AC90" i="36"/>
  <c r="AB21" i="36"/>
  <c r="F113" i="36"/>
  <c r="AB9" i="36"/>
  <c r="F111" i="36"/>
  <c r="F117" i="36" s="1"/>
  <c r="L94" i="35"/>
  <c r="L90" i="35"/>
  <c r="I78" i="35"/>
  <c r="AB71" i="35"/>
  <c r="F114" i="35"/>
  <c r="Q60" i="35"/>
  <c r="L56" i="35"/>
  <c r="P112" i="35"/>
  <c r="P118" i="35" s="1"/>
  <c r="P119" i="35"/>
  <c r="H112" i="35"/>
  <c r="H118" i="35" s="1"/>
  <c r="H119" i="35"/>
  <c r="AH9" i="35"/>
  <c r="N111" i="35"/>
  <c r="N117" i="35" s="1"/>
  <c r="AF62" i="35"/>
  <c r="N60" i="35"/>
  <c r="AF56" i="35"/>
  <c r="AC38" i="35"/>
  <c r="AI32" i="35"/>
  <c r="O112" i="35"/>
  <c r="O118" i="35" s="1"/>
  <c r="O119" i="35"/>
  <c r="G112" i="35"/>
  <c r="G118" i="35" s="1"/>
  <c r="G119" i="35"/>
  <c r="AE9" i="35"/>
  <c r="J111" i="35"/>
  <c r="J117" i="35" s="1"/>
  <c r="I112" i="35"/>
  <c r="I118" i="35" s="1"/>
  <c r="I119" i="35"/>
  <c r="L84" i="35"/>
  <c r="AF74" i="35"/>
  <c r="AI72" i="35"/>
  <c r="AF68" i="35"/>
  <c r="G62" i="35"/>
  <c r="I46" i="35"/>
  <c r="I24" i="35"/>
  <c r="AH21" i="35"/>
  <c r="N113" i="35"/>
  <c r="M112" i="35"/>
  <c r="M118" i="35" s="1"/>
  <c r="M119" i="35"/>
  <c r="AB9" i="35"/>
  <c r="F111" i="35"/>
  <c r="F117" i="35" s="1"/>
  <c r="Q112" i="35"/>
  <c r="Q118" i="35" s="1"/>
  <c r="Q119" i="35"/>
  <c r="AC72" i="35"/>
  <c r="AF48" i="35"/>
  <c r="AF28" i="35"/>
  <c r="AE21" i="35"/>
  <c r="J113" i="35"/>
  <c r="L112" i="35"/>
  <c r="L118" i="35" s="1"/>
  <c r="L119" i="35"/>
  <c r="O12" i="35"/>
  <c r="N94" i="35"/>
  <c r="M78" i="35"/>
  <c r="M76" i="35"/>
  <c r="AH71" i="35"/>
  <c r="N114" i="35"/>
  <c r="P68" i="35"/>
  <c r="H68" i="35"/>
  <c r="L66" i="35"/>
  <c r="J54" i="35"/>
  <c r="I48" i="35"/>
  <c r="AF38" i="35"/>
  <c r="G36" i="35"/>
  <c r="J28" i="35"/>
  <c r="AB21" i="35"/>
  <c r="F113" i="35"/>
  <c r="K112" i="35"/>
  <c r="K118" i="35" s="1"/>
  <c r="K119" i="35"/>
  <c r="L14" i="35"/>
  <c r="AE71" i="35"/>
  <c r="J114" i="35"/>
  <c r="AC68" i="35"/>
  <c r="AF66" i="35"/>
  <c r="L112" i="34"/>
  <c r="L118" i="34" s="1"/>
  <c r="L119" i="34"/>
  <c r="I32" i="34"/>
  <c r="K112" i="34"/>
  <c r="K118" i="34" s="1"/>
  <c r="K119" i="34"/>
  <c r="M112" i="34"/>
  <c r="M118" i="34" s="1"/>
  <c r="M119" i="34"/>
  <c r="I112" i="34"/>
  <c r="I118" i="34" s="1"/>
  <c r="I119" i="34"/>
  <c r="H98" i="34"/>
  <c r="H119" i="34"/>
  <c r="H112" i="34"/>
  <c r="H118" i="34" s="1"/>
  <c r="H84" i="34"/>
  <c r="G22" i="34"/>
  <c r="F113" i="34"/>
  <c r="G112" i="34"/>
  <c r="G118" i="34" s="1"/>
  <c r="G119" i="34"/>
  <c r="P112" i="33"/>
  <c r="P118" i="33" s="1"/>
  <c r="P119" i="33"/>
  <c r="J112" i="33"/>
  <c r="J118" i="33" s="1"/>
  <c r="J119" i="33"/>
  <c r="O112" i="33"/>
  <c r="O118" i="33" s="1"/>
  <c r="O119" i="33"/>
  <c r="I112" i="33"/>
  <c r="I118" i="33" s="1"/>
  <c r="I119" i="33"/>
  <c r="N112" i="33"/>
  <c r="N118" i="33" s="1"/>
  <c r="N119" i="33"/>
  <c r="M112" i="33"/>
  <c r="M118" i="33" s="1"/>
  <c r="M119" i="33"/>
  <c r="H112" i="33"/>
  <c r="H118" i="33" s="1"/>
  <c r="H120" i="33"/>
  <c r="R119" i="33"/>
  <c r="R112" i="33"/>
  <c r="R118" i="33" s="1"/>
  <c r="L119" i="33"/>
  <c r="L112" i="33"/>
  <c r="L118" i="33" s="1"/>
  <c r="G120" i="33"/>
  <c r="G112" i="33"/>
  <c r="G118" i="33" s="1"/>
  <c r="Q112" i="33"/>
  <c r="Q118" i="33" s="1"/>
  <c r="Q119" i="33"/>
  <c r="K112" i="33"/>
  <c r="K118" i="33" s="1"/>
  <c r="K119" i="33"/>
  <c r="P112" i="32"/>
  <c r="P118" i="32" s="1"/>
  <c r="P119" i="32"/>
  <c r="J119" i="32"/>
  <c r="J112" i="32"/>
  <c r="J118" i="32" s="1"/>
  <c r="O112" i="32"/>
  <c r="O118" i="32" s="1"/>
  <c r="O119" i="32"/>
  <c r="I119" i="32"/>
  <c r="I112" i="32"/>
  <c r="I118" i="32" s="1"/>
  <c r="N112" i="32"/>
  <c r="N118" i="32" s="1"/>
  <c r="N119" i="32"/>
  <c r="H112" i="32"/>
  <c r="H118" i="32" s="1"/>
  <c r="H119" i="32"/>
  <c r="M112" i="32"/>
  <c r="M118" i="32" s="1"/>
  <c r="M119" i="32"/>
  <c r="G112" i="32"/>
  <c r="G118" i="32" s="1"/>
  <c r="G119" i="32"/>
  <c r="R112" i="32"/>
  <c r="R118" i="32" s="1"/>
  <c r="R119" i="32"/>
  <c r="L119" i="32"/>
  <c r="L112" i="32"/>
  <c r="L118" i="32" s="1"/>
  <c r="Q112" i="32"/>
  <c r="Q118" i="32" s="1"/>
  <c r="Q119" i="32"/>
  <c r="K119" i="32"/>
  <c r="K112" i="32"/>
  <c r="K118" i="32" s="1"/>
  <c r="R112" i="31"/>
  <c r="R118" i="31" s="1"/>
  <c r="R119" i="31"/>
  <c r="L112" i="31"/>
  <c r="L118" i="31" s="1"/>
  <c r="L119" i="31"/>
  <c r="Q112" i="31"/>
  <c r="Q118" i="31" s="1"/>
  <c r="Q119" i="31"/>
  <c r="K119" i="31"/>
  <c r="K112" i="31"/>
  <c r="K118" i="31" s="1"/>
  <c r="P119" i="31"/>
  <c r="P112" i="31"/>
  <c r="P118" i="31" s="1"/>
  <c r="J112" i="31"/>
  <c r="J118" i="31" s="1"/>
  <c r="J119" i="31"/>
  <c r="O119" i="31"/>
  <c r="O112" i="31"/>
  <c r="O118" i="31" s="1"/>
  <c r="I119" i="31"/>
  <c r="I112" i="31"/>
  <c r="I118" i="31" s="1"/>
  <c r="N112" i="31"/>
  <c r="N118" i="31" s="1"/>
  <c r="N119" i="31"/>
  <c r="H112" i="31"/>
  <c r="H118" i="31" s="1"/>
  <c r="H119" i="31"/>
  <c r="M112" i="31"/>
  <c r="M118" i="31" s="1"/>
  <c r="M119" i="31"/>
  <c r="G112" i="31"/>
  <c r="G118" i="31" s="1"/>
  <c r="G119" i="31"/>
  <c r="AB39" i="20"/>
  <c r="F64" i="20"/>
  <c r="AB14" i="20"/>
  <c r="F63" i="20"/>
  <c r="K69" i="20"/>
  <c r="K62" i="20"/>
  <c r="K68" i="20" s="1"/>
  <c r="L45" i="20"/>
  <c r="H22" i="20"/>
  <c r="I62" i="20"/>
  <c r="I68" i="20" s="1"/>
  <c r="I69" i="20"/>
  <c r="AB8" i="20"/>
  <c r="F61" i="20"/>
  <c r="F67" i="20" s="1"/>
  <c r="G62" i="20"/>
  <c r="G68" i="20" s="1"/>
  <c r="G69" i="20"/>
  <c r="O27" i="25"/>
  <c r="O18" i="25"/>
  <c r="O50" i="25"/>
  <c r="G69" i="24"/>
  <c r="G62" i="24"/>
  <c r="G68" i="24" s="1"/>
  <c r="I62" i="24"/>
  <c r="I68" i="24" s="1"/>
  <c r="I69" i="24"/>
  <c r="K62" i="24"/>
  <c r="K68" i="24" s="1"/>
  <c r="K69" i="24"/>
  <c r="K62" i="23"/>
  <c r="K68" i="23" s="1"/>
  <c r="K69" i="23"/>
  <c r="I62" i="22"/>
  <c r="I68" i="22" s="1"/>
  <c r="I69" i="22"/>
  <c r="AB8" i="22"/>
  <c r="F61" i="22"/>
  <c r="F67" i="22" s="1"/>
  <c r="L49" i="22"/>
  <c r="F7" i="22"/>
  <c r="F66" i="22" s="1"/>
  <c r="G66" i="22"/>
  <c r="K62" i="22"/>
  <c r="K68" i="22" s="1"/>
  <c r="K69" i="22"/>
  <c r="AB39" i="22"/>
  <c r="F64" i="22"/>
  <c r="F70" i="22" s="1"/>
  <c r="AB14" i="22"/>
  <c r="F63" i="22"/>
  <c r="L112" i="19"/>
  <c r="L118" i="19" s="1"/>
  <c r="L119" i="19"/>
  <c r="H120" i="19"/>
  <c r="H112" i="19"/>
  <c r="H118" i="19" s="1"/>
  <c r="K112" i="19"/>
  <c r="K118" i="19" s="1"/>
  <c r="K119" i="19"/>
  <c r="J112" i="19"/>
  <c r="J118" i="19" s="1"/>
  <c r="J119" i="19"/>
  <c r="I112" i="19"/>
  <c r="I118" i="19" s="1"/>
  <c r="I119" i="19"/>
  <c r="AB39" i="18"/>
  <c r="F64" i="18"/>
  <c r="K62" i="18"/>
  <c r="K68" i="18" s="1"/>
  <c r="K69" i="18"/>
  <c r="I62" i="18"/>
  <c r="I68" i="18" s="1"/>
  <c r="I69" i="18"/>
  <c r="G69" i="18"/>
  <c r="G62" i="18"/>
  <c r="G68" i="18" s="1"/>
  <c r="AB8" i="18"/>
  <c r="F61" i="18"/>
  <c r="F67" i="18" s="1"/>
  <c r="F63" i="18"/>
  <c r="F69" i="18" s="1"/>
  <c r="H29" i="18"/>
  <c r="AB39" i="17"/>
  <c r="F64" i="17"/>
  <c r="F70" i="17" s="1"/>
  <c r="AB14" i="17"/>
  <c r="F63" i="17"/>
  <c r="F69" i="17" s="1"/>
  <c r="AB8" i="17"/>
  <c r="F61" i="17"/>
  <c r="F67" i="17" s="1"/>
  <c r="L50" i="17"/>
  <c r="P10" i="17"/>
  <c r="AB39" i="16"/>
  <c r="F64" i="16"/>
  <c r="L12" i="16"/>
  <c r="J26" i="16"/>
  <c r="AB14" i="16"/>
  <c r="F63" i="16"/>
  <c r="AB8" i="16"/>
  <c r="F61" i="16"/>
  <c r="F67" i="16" s="1"/>
  <c r="M62" i="16"/>
  <c r="M68" i="16" s="1"/>
  <c r="M69" i="16"/>
  <c r="G62" i="16"/>
  <c r="G68" i="16" s="1"/>
  <c r="G69" i="16"/>
  <c r="N19" i="16"/>
  <c r="L17" i="16"/>
  <c r="K69" i="16"/>
  <c r="K62" i="16"/>
  <c r="K68" i="16" s="1"/>
  <c r="H53" i="16"/>
  <c r="L27" i="16"/>
  <c r="I62" i="16"/>
  <c r="I68" i="16" s="1"/>
  <c r="I69" i="16"/>
  <c r="AB65" i="15"/>
  <c r="J66" i="15"/>
  <c r="H80" i="15"/>
  <c r="G80" i="15"/>
  <c r="AB13" i="15"/>
  <c r="G14" i="15"/>
  <c r="L28" i="15"/>
  <c r="N28" i="15"/>
  <c r="AB45" i="15"/>
  <c r="M46" i="15"/>
  <c r="H43" i="10"/>
  <c r="J43" i="10"/>
  <c r="H46" i="10"/>
  <c r="N46" i="10"/>
  <c r="AB11" i="10"/>
  <c r="H11" i="10"/>
  <c r="N31" i="10"/>
  <c r="H31" i="10"/>
  <c r="H44" i="10"/>
  <c r="J44" i="10"/>
  <c r="H9" i="10"/>
  <c r="J9" i="10"/>
  <c r="J48" i="10"/>
  <c r="H48" i="10"/>
  <c r="H40" i="10"/>
  <c r="J40" i="10"/>
  <c r="H51" i="10"/>
  <c r="J51" i="10"/>
  <c r="AB10" i="10"/>
  <c r="J10" i="10"/>
  <c r="N15" i="10"/>
  <c r="F63" i="10"/>
  <c r="F69" i="10" s="1"/>
  <c r="F64" i="10"/>
  <c r="F70" i="10" s="1"/>
  <c r="AB9" i="10"/>
  <c r="F61" i="10"/>
  <c r="F67" i="10" s="1"/>
  <c r="I62" i="9"/>
  <c r="I68" i="9" s="1"/>
  <c r="I69" i="9"/>
  <c r="G69" i="9"/>
  <c r="G62" i="9"/>
  <c r="G68" i="9" s="1"/>
  <c r="M62" i="9"/>
  <c r="M68" i="9" s="1"/>
  <c r="M69" i="9"/>
  <c r="K62" i="9"/>
  <c r="K68" i="9" s="1"/>
  <c r="K69" i="9"/>
  <c r="AB39" i="7"/>
  <c r="F64" i="7"/>
  <c r="O62" i="7"/>
  <c r="O68" i="7" s="1"/>
  <c r="O69" i="7"/>
  <c r="G62" i="7"/>
  <c r="G68" i="7" s="1"/>
  <c r="G70" i="7"/>
  <c r="Q62" i="7"/>
  <c r="Q68" i="7" s="1"/>
  <c r="Q69" i="7"/>
  <c r="R27" i="7"/>
  <c r="N16" i="7"/>
  <c r="M62" i="7"/>
  <c r="M68" i="7" s="1"/>
  <c r="M69" i="7"/>
  <c r="J8" i="7"/>
  <c r="F61" i="7"/>
  <c r="F67" i="7" s="1"/>
  <c r="K64" i="7"/>
  <c r="AB14" i="7"/>
  <c r="F63" i="7"/>
  <c r="I62" i="7"/>
  <c r="I68" i="7" s="1"/>
  <c r="I69" i="7"/>
  <c r="N10" i="7"/>
  <c r="L48" i="7"/>
  <c r="K63" i="7"/>
  <c r="I62" i="6"/>
  <c r="I68" i="6" s="1"/>
  <c r="I69" i="6"/>
  <c r="G62" i="6"/>
  <c r="G68" i="6" s="1"/>
  <c r="G69" i="6"/>
  <c r="L31" i="5"/>
  <c r="I62" i="5"/>
  <c r="I68" i="5" s="1"/>
  <c r="I69" i="5"/>
  <c r="J48" i="5"/>
  <c r="G62" i="5"/>
  <c r="G68" i="5" s="1"/>
  <c r="G69" i="5"/>
  <c r="L32" i="5"/>
  <c r="AB14" i="5"/>
  <c r="F63" i="5"/>
  <c r="O62" i="5"/>
  <c r="O68" i="5" s="1"/>
  <c r="O69" i="5"/>
  <c r="L16" i="5"/>
  <c r="H15" i="5"/>
  <c r="M62" i="5"/>
  <c r="M68" i="5" s="1"/>
  <c r="M69" i="5"/>
  <c r="AB8" i="5"/>
  <c r="F61" i="5"/>
  <c r="F67" i="5" s="1"/>
  <c r="AB39" i="5"/>
  <c r="F64" i="5"/>
  <c r="K69" i="5"/>
  <c r="K62" i="5"/>
  <c r="K68" i="5" s="1"/>
  <c r="AB39" i="4"/>
  <c r="F64" i="4"/>
  <c r="AB14" i="4"/>
  <c r="F63" i="4"/>
  <c r="F69" i="4" s="1"/>
  <c r="J26" i="4"/>
  <c r="N48" i="3"/>
  <c r="H44" i="3"/>
  <c r="H27" i="3"/>
  <c r="G62" i="3"/>
  <c r="G68" i="3" s="1"/>
  <c r="G69" i="3"/>
  <c r="AB14" i="3"/>
  <c r="F63" i="3"/>
  <c r="AB39" i="3"/>
  <c r="F64" i="3"/>
  <c r="O62" i="3"/>
  <c r="O68" i="3" s="1"/>
  <c r="O69" i="3"/>
  <c r="M62" i="3"/>
  <c r="M68" i="3" s="1"/>
  <c r="M69" i="3"/>
  <c r="K69" i="3"/>
  <c r="K62" i="3"/>
  <c r="K68" i="3" s="1"/>
  <c r="AB8" i="3"/>
  <c r="F61" i="3"/>
  <c r="F67" i="3" s="1"/>
  <c r="I62" i="3"/>
  <c r="I68" i="3" s="1"/>
  <c r="I69" i="3"/>
  <c r="Q66" i="2"/>
  <c r="F7" i="2"/>
  <c r="O62" i="2"/>
  <c r="O68" i="2" s="1"/>
  <c r="O69" i="2"/>
  <c r="M62" i="2"/>
  <c r="M68" i="2" s="1"/>
  <c r="M69" i="2"/>
  <c r="K62" i="2"/>
  <c r="K68" i="2" s="1"/>
  <c r="K69" i="2"/>
  <c r="I62" i="2"/>
  <c r="I68" i="2" s="1"/>
  <c r="I69" i="2"/>
  <c r="O66" i="2"/>
  <c r="N116" i="28"/>
  <c r="J116" i="28"/>
  <c r="M112" i="28"/>
  <c r="M118" i="28" s="1"/>
  <c r="M119" i="28"/>
  <c r="G112" i="28"/>
  <c r="G118" i="28" s="1"/>
  <c r="G119" i="28"/>
  <c r="R112" i="28"/>
  <c r="R118" i="28" s="1"/>
  <c r="R119" i="28"/>
  <c r="L112" i="28"/>
  <c r="L118" i="28" s="1"/>
  <c r="L119" i="28"/>
  <c r="Q112" i="28"/>
  <c r="Q118" i="28" s="1"/>
  <c r="Q119" i="28"/>
  <c r="K112" i="28"/>
  <c r="K118" i="28" s="1"/>
  <c r="K119" i="28"/>
  <c r="P119" i="28"/>
  <c r="P112" i="28"/>
  <c r="P118" i="28" s="1"/>
  <c r="J112" i="28"/>
  <c r="J118" i="28" s="1"/>
  <c r="J119" i="28"/>
  <c r="O112" i="28"/>
  <c r="O118" i="28" s="1"/>
  <c r="O119" i="28"/>
  <c r="I112" i="28"/>
  <c r="I118" i="28" s="1"/>
  <c r="I119" i="28"/>
  <c r="N112" i="28"/>
  <c r="N118" i="28" s="1"/>
  <c r="N119" i="28"/>
  <c r="H119" i="28"/>
  <c r="H112" i="28"/>
  <c r="H118" i="28" s="1"/>
  <c r="P20" i="57"/>
  <c r="P112" i="57"/>
  <c r="P118" i="57" s="1"/>
  <c r="P119" i="57"/>
  <c r="G112" i="57"/>
  <c r="G118" i="57" s="1"/>
  <c r="G119" i="57"/>
  <c r="Q8" i="57"/>
  <c r="Q116" i="57"/>
  <c r="L119" i="57"/>
  <c r="L112" i="57"/>
  <c r="L118" i="57" s="1"/>
  <c r="K112" i="57"/>
  <c r="K118" i="57" s="1"/>
  <c r="K119" i="57"/>
  <c r="L8" i="57"/>
  <c r="L116" i="57"/>
  <c r="J20" i="57"/>
  <c r="J112" i="57"/>
  <c r="J118" i="57" s="1"/>
  <c r="J119" i="57"/>
  <c r="K8" i="57"/>
  <c r="K116" i="57"/>
  <c r="R119" i="57"/>
  <c r="R112" i="57"/>
  <c r="R118" i="57" s="1"/>
  <c r="I20" i="57"/>
  <c r="I119" i="57"/>
  <c r="I112" i="57"/>
  <c r="I118" i="57" s="1"/>
  <c r="Q112" i="57"/>
  <c r="Q118" i="57" s="1"/>
  <c r="Q119" i="57"/>
  <c r="H112" i="57"/>
  <c r="H118" i="57" s="1"/>
  <c r="H119" i="57"/>
  <c r="H46" i="55"/>
  <c r="AB46" i="55"/>
  <c r="N35" i="55"/>
  <c r="N39" i="55"/>
  <c r="N16" i="55"/>
  <c r="N10" i="55"/>
  <c r="N53" i="55"/>
  <c r="L39" i="55"/>
  <c r="N34" i="55"/>
  <c r="H30" i="55"/>
  <c r="AB30" i="55"/>
  <c r="L10" i="55"/>
  <c r="H48" i="53"/>
  <c r="L42" i="53"/>
  <c r="N33" i="53"/>
  <c r="AB33" i="53"/>
  <c r="J31" i="53"/>
  <c r="L22" i="53"/>
  <c r="N18" i="53"/>
  <c r="H16" i="53"/>
  <c r="J51" i="53"/>
  <c r="AB51" i="53"/>
  <c r="H20" i="53"/>
  <c r="N11" i="53"/>
  <c r="AB11" i="53"/>
  <c r="J32" i="53"/>
  <c r="N30" i="53"/>
  <c r="N15" i="53"/>
  <c r="J43" i="53"/>
  <c r="J40" i="53"/>
  <c r="AB40" i="53"/>
  <c r="H32" i="53"/>
  <c r="L30" i="53"/>
  <c r="H15" i="53"/>
  <c r="I100" i="39"/>
  <c r="J100" i="39"/>
  <c r="M93" i="39"/>
  <c r="I94" i="39"/>
  <c r="J94" i="39"/>
  <c r="I66" i="39"/>
  <c r="J66" i="39"/>
  <c r="M97" i="39"/>
  <c r="J98" i="39"/>
  <c r="H98" i="39" s="1"/>
  <c r="I98" i="39"/>
  <c r="M51" i="39"/>
  <c r="I52" i="39"/>
  <c r="H52" i="39" s="1"/>
  <c r="J26" i="39"/>
  <c r="I26" i="39"/>
  <c r="M89" i="39"/>
  <c r="J90" i="39"/>
  <c r="H90" i="39" s="1"/>
  <c r="M61" i="39"/>
  <c r="J62" i="39"/>
  <c r="I62" i="39"/>
  <c r="AC51" i="38"/>
  <c r="AC45" i="38"/>
  <c r="AC34" i="38"/>
  <c r="AC27" i="38"/>
  <c r="AC19" i="38"/>
  <c r="AC32" i="38"/>
  <c r="AC12" i="38"/>
  <c r="AC49" i="38"/>
  <c r="AC39" i="38"/>
  <c r="AC30" i="38"/>
  <c r="AC22" i="38"/>
  <c r="AC17" i="38"/>
  <c r="AC18" i="38"/>
  <c r="L44" i="37"/>
  <c r="J42" i="37"/>
  <c r="N39" i="37"/>
  <c r="H19" i="37"/>
  <c r="AB19" i="37"/>
  <c r="J39" i="37"/>
  <c r="N31" i="37"/>
  <c r="J25" i="37"/>
  <c r="H22" i="37"/>
  <c r="AC22" i="37" s="1"/>
  <c r="L48" i="37"/>
  <c r="H35" i="37"/>
  <c r="N8" i="37"/>
  <c r="J33" i="37"/>
  <c r="AB33" i="37"/>
  <c r="H50" i="37"/>
  <c r="N11" i="37"/>
  <c r="AB11" i="37"/>
  <c r="I74" i="36"/>
  <c r="AC72" i="36"/>
  <c r="AC36" i="36"/>
  <c r="AC30" i="36"/>
  <c r="F78" i="36"/>
  <c r="AB77" i="36"/>
  <c r="AC50" i="36"/>
  <c r="AC44" i="36"/>
  <c r="AC26" i="36"/>
  <c r="G12" i="36"/>
  <c r="F92" i="36"/>
  <c r="AC74" i="36"/>
  <c r="AC64" i="36"/>
  <c r="AC38" i="36"/>
  <c r="AC32" i="36"/>
  <c r="AB25" i="36"/>
  <c r="H26" i="36"/>
  <c r="F60" i="36"/>
  <c r="AC46" i="36"/>
  <c r="G88" i="36"/>
  <c r="AC88" i="36" s="1"/>
  <c r="AB87" i="36"/>
  <c r="AC84" i="36"/>
  <c r="AC76" i="36"/>
  <c r="F52" i="36"/>
  <c r="AB51" i="36"/>
  <c r="AC34" i="36"/>
  <c r="AC28" i="36"/>
  <c r="G16" i="36"/>
  <c r="AC16" i="36" s="1"/>
  <c r="AB15" i="36"/>
  <c r="G10" i="36"/>
  <c r="AC98" i="36"/>
  <c r="F10" i="36"/>
  <c r="L86" i="35"/>
  <c r="I62" i="35"/>
  <c r="AF50" i="35"/>
  <c r="AF44" i="35"/>
  <c r="I26" i="35"/>
  <c r="J12" i="35"/>
  <c r="AE11" i="35"/>
  <c r="G78" i="35"/>
  <c r="AF76" i="35"/>
  <c r="AF72" i="35"/>
  <c r="H66" i="35"/>
  <c r="N62" i="35"/>
  <c r="F62" i="35"/>
  <c r="G56" i="35"/>
  <c r="H50" i="35"/>
  <c r="AI48" i="35"/>
  <c r="J38" i="35"/>
  <c r="AF32" i="35"/>
  <c r="AF24" i="35"/>
  <c r="M16" i="35"/>
  <c r="K14" i="35"/>
  <c r="L96" i="35"/>
  <c r="AC86" i="35"/>
  <c r="I84" i="35"/>
  <c r="AI50" i="35"/>
  <c r="AF46" i="35"/>
  <c r="Q26" i="35"/>
  <c r="L12" i="35"/>
  <c r="AF60" i="35"/>
  <c r="AF54" i="35"/>
  <c r="N38" i="35"/>
  <c r="AF34" i="35"/>
  <c r="H28" i="35"/>
  <c r="H24" i="35"/>
  <c r="G12" i="35"/>
  <c r="J94" i="35"/>
  <c r="AC28" i="35"/>
  <c r="AC24" i="35"/>
  <c r="I86" i="34"/>
  <c r="AI32" i="34"/>
  <c r="I48" i="34"/>
  <c r="G48" i="34"/>
  <c r="AC48" i="34" s="1"/>
  <c r="AI28" i="34"/>
  <c r="H86" i="34"/>
  <c r="AC86" i="34" s="1"/>
  <c r="F86" i="34"/>
  <c r="H66" i="34"/>
  <c r="AC100" i="34"/>
  <c r="AI62" i="34"/>
  <c r="AI56" i="34"/>
  <c r="AI46" i="34"/>
  <c r="AI38" i="34"/>
  <c r="AI30" i="34"/>
  <c r="I94" i="34"/>
  <c r="AI76" i="34"/>
  <c r="I62" i="34"/>
  <c r="H24" i="34"/>
  <c r="H94" i="34"/>
  <c r="I66" i="34"/>
  <c r="AI52" i="34"/>
  <c r="AI44" i="34"/>
  <c r="AI34" i="34"/>
  <c r="AC32" i="34"/>
  <c r="AI26" i="34"/>
  <c r="AB11" i="34"/>
  <c r="F7" i="34"/>
  <c r="F116" i="34" s="1"/>
  <c r="AF38" i="34"/>
  <c r="AI48" i="34"/>
  <c r="I26" i="34"/>
  <c r="AF12" i="34"/>
  <c r="F19" i="33"/>
  <c r="J86" i="29"/>
  <c r="J68" i="29"/>
  <c r="I62" i="29"/>
  <c r="H86" i="29"/>
  <c r="I68" i="29"/>
  <c r="G86" i="29"/>
  <c r="J56" i="29"/>
  <c r="I56" i="29"/>
  <c r="J70" i="27"/>
  <c r="N49" i="26"/>
  <c r="N39" i="26"/>
  <c r="N31" i="26"/>
  <c r="N26" i="26"/>
  <c r="N34" i="26"/>
  <c r="N9" i="26"/>
  <c r="H42" i="26"/>
  <c r="N11" i="26"/>
  <c r="J30" i="26"/>
  <c r="L42" i="26"/>
  <c r="L25" i="26"/>
  <c r="N21" i="26"/>
  <c r="N18" i="26"/>
  <c r="J37" i="26"/>
  <c r="N29" i="26"/>
  <c r="J21" i="26"/>
  <c r="N17" i="26"/>
  <c r="N22" i="26"/>
  <c r="J42" i="26"/>
  <c r="N33" i="26"/>
  <c r="L22" i="26"/>
  <c r="L28" i="26"/>
  <c r="L17" i="26"/>
  <c r="J47" i="26"/>
  <c r="H39" i="26"/>
  <c r="H30" i="26"/>
  <c r="AB30" i="26"/>
  <c r="J18" i="26"/>
  <c r="J52" i="26"/>
  <c r="J41" i="26"/>
  <c r="J25" i="26"/>
  <c r="H22" i="26"/>
  <c r="J10" i="26"/>
  <c r="AB10" i="26"/>
  <c r="J19" i="26"/>
  <c r="J26" i="26"/>
  <c r="J17" i="26"/>
  <c r="N12" i="26"/>
  <c r="O36" i="25"/>
  <c r="O28" i="25"/>
  <c r="O29" i="25"/>
  <c r="O42" i="25"/>
  <c r="O20" i="25"/>
  <c r="J25" i="22"/>
  <c r="J18" i="22"/>
  <c r="J14" i="22"/>
  <c r="H8" i="22"/>
  <c r="L41" i="22"/>
  <c r="J21" i="22"/>
  <c r="AB21" i="22"/>
  <c r="L50" i="22"/>
  <c r="L36" i="22"/>
  <c r="AB36" i="22"/>
  <c r="L42" i="22"/>
  <c r="H10" i="22"/>
  <c r="AB10" i="22"/>
  <c r="L53" i="22"/>
  <c r="L46" i="22"/>
  <c r="J42" i="22"/>
  <c r="J35" i="22"/>
  <c r="J17" i="22"/>
  <c r="AB17" i="22"/>
  <c r="J42" i="20"/>
  <c r="J51" i="20"/>
  <c r="J44" i="20"/>
  <c r="H11" i="20"/>
  <c r="AB11" i="20"/>
  <c r="L40" i="20"/>
  <c r="AB40" i="20"/>
  <c r="L49" i="20"/>
  <c r="L39" i="20"/>
  <c r="J21" i="20"/>
  <c r="J12" i="20"/>
  <c r="H33" i="18"/>
  <c r="AB33" i="18"/>
  <c r="L39" i="18"/>
  <c r="L9" i="18"/>
  <c r="L49" i="18"/>
  <c r="J46" i="18"/>
  <c r="AB46" i="18"/>
  <c r="H39" i="18"/>
  <c r="J48" i="18"/>
  <c r="AB48" i="18"/>
  <c r="H40" i="18"/>
  <c r="H36" i="18"/>
  <c r="J19" i="18"/>
  <c r="H14" i="18"/>
  <c r="AB14" i="18"/>
  <c r="J32" i="17"/>
  <c r="AB32" i="17"/>
  <c r="N10" i="17"/>
  <c r="J45" i="17"/>
  <c r="AB45" i="17"/>
  <c r="H10" i="17"/>
  <c r="P23" i="17"/>
  <c r="L47" i="17"/>
  <c r="P17" i="17"/>
  <c r="L9" i="17"/>
  <c r="N43" i="17"/>
  <c r="N32" i="17"/>
  <c r="H51" i="16"/>
  <c r="L37" i="16"/>
  <c r="AB37" i="16"/>
  <c r="J43" i="16"/>
  <c r="AB43" i="16"/>
  <c r="J16" i="16"/>
  <c r="J23" i="16"/>
  <c r="AB23" i="16"/>
  <c r="J19" i="16"/>
  <c r="K68" i="15"/>
  <c r="J68" i="15"/>
  <c r="H76" i="15"/>
  <c r="I76" i="15"/>
  <c r="J76" i="15"/>
  <c r="N38" i="15"/>
  <c r="I38" i="15"/>
  <c r="M38" i="15"/>
  <c r="AB25" i="15"/>
  <c r="I26" i="15"/>
  <c r="AB97" i="15"/>
  <c r="H98" i="15"/>
  <c r="AB73" i="15"/>
  <c r="F114" i="15"/>
  <c r="F120" i="15" s="1"/>
  <c r="G74" i="15"/>
  <c r="AB59" i="15"/>
  <c r="K60" i="15"/>
  <c r="J36" i="15"/>
  <c r="K36" i="15"/>
  <c r="L36" i="15"/>
  <c r="I24" i="15"/>
  <c r="M24" i="15"/>
  <c r="I84" i="15"/>
  <c r="G84" i="15"/>
  <c r="H84" i="15"/>
  <c r="K84" i="15"/>
  <c r="J84" i="15"/>
  <c r="F113" i="15"/>
  <c r="F119" i="15" s="1"/>
  <c r="AB9" i="15"/>
  <c r="F111" i="15"/>
  <c r="F117" i="15" s="1"/>
  <c r="L32" i="15"/>
  <c r="M32" i="15"/>
  <c r="K32" i="15"/>
  <c r="AB53" i="15"/>
  <c r="I54" i="15"/>
  <c r="AB41" i="15"/>
  <c r="K42" i="15"/>
  <c r="AB63" i="15"/>
  <c r="I64" i="15"/>
  <c r="K64" i="15"/>
  <c r="I16" i="15"/>
  <c r="J16" i="15"/>
  <c r="AB33" i="15"/>
  <c r="K34" i="15"/>
  <c r="AB87" i="15"/>
  <c r="H88" i="15"/>
  <c r="AB61" i="15"/>
  <c r="I62" i="15"/>
  <c r="AB49" i="15"/>
  <c r="I50" i="15"/>
  <c r="N50" i="15"/>
  <c r="AB21" i="15"/>
  <c r="I22" i="15"/>
  <c r="AB47" i="15"/>
  <c r="K48" i="15"/>
  <c r="AB35" i="15"/>
  <c r="I36" i="15"/>
  <c r="AB93" i="15"/>
  <c r="H94" i="15"/>
  <c r="AB67" i="15"/>
  <c r="I68" i="15"/>
  <c r="M68" i="15"/>
  <c r="AB51" i="15"/>
  <c r="I52" i="15"/>
  <c r="AC38" i="10"/>
  <c r="AB53" i="10"/>
  <c r="L53" i="10"/>
  <c r="N53" i="10"/>
  <c r="AB27" i="10"/>
  <c r="L27" i="10"/>
  <c r="AC27" i="10" s="1"/>
  <c r="AB52" i="10"/>
  <c r="L52" i="10"/>
  <c r="AC52" i="10" s="1"/>
  <c r="AB46" i="10"/>
  <c r="L46" i="10"/>
  <c r="AC46" i="10" s="1"/>
  <c r="AB40" i="10"/>
  <c r="L40" i="10"/>
  <c r="AC40" i="10" s="1"/>
  <c r="N40" i="10"/>
  <c r="AB32" i="10"/>
  <c r="L32" i="10"/>
  <c r="N32" i="10"/>
  <c r="AB26" i="10"/>
  <c r="L26" i="10"/>
  <c r="AC26" i="10" s="1"/>
  <c r="AB19" i="10"/>
  <c r="L19" i="10"/>
  <c r="AC19" i="10" s="1"/>
  <c r="AB41" i="10"/>
  <c r="L41" i="10"/>
  <c r="AC41" i="10" s="1"/>
  <c r="AB51" i="10"/>
  <c r="L51" i="10"/>
  <c r="N51" i="10"/>
  <c r="AB45" i="10"/>
  <c r="L45" i="10"/>
  <c r="AC45" i="10" s="1"/>
  <c r="AB37" i="10"/>
  <c r="N37" i="10"/>
  <c r="L37" i="10"/>
  <c r="AC37" i="10" s="1"/>
  <c r="AB31" i="10"/>
  <c r="L31" i="10"/>
  <c r="AB25" i="10"/>
  <c r="L25" i="10"/>
  <c r="AC25" i="10" s="1"/>
  <c r="AB18" i="10"/>
  <c r="L18" i="10"/>
  <c r="AC18" i="10" s="1"/>
  <c r="AB33" i="10"/>
  <c r="L33" i="10"/>
  <c r="AC33" i="10" s="1"/>
  <c r="AB50" i="10"/>
  <c r="L50" i="10"/>
  <c r="N50" i="10"/>
  <c r="AB44" i="10"/>
  <c r="L44" i="10"/>
  <c r="N44" i="10"/>
  <c r="AB36" i="10"/>
  <c r="L36" i="10"/>
  <c r="N36" i="10"/>
  <c r="AB30" i="10"/>
  <c r="L30" i="10"/>
  <c r="N30" i="10"/>
  <c r="AB23" i="10"/>
  <c r="L23" i="10"/>
  <c r="AB17" i="10"/>
  <c r="L17" i="10"/>
  <c r="AC17" i="10" s="1"/>
  <c r="AB47" i="10"/>
  <c r="L47" i="10"/>
  <c r="N47" i="10"/>
  <c r="AB20" i="10"/>
  <c r="L20" i="10"/>
  <c r="N20" i="10"/>
  <c r="AB49" i="10"/>
  <c r="L49" i="10"/>
  <c r="N49" i="10"/>
  <c r="AB43" i="10"/>
  <c r="L43" i="10"/>
  <c r="N43" i="10"/>
  <c r="AC43" i="10" s="1"/>
  <c r="AB35" i="10"/>
  <c r="L35" i="10"/>
  <c r="AC35" i="10" s="1"/>
  <c r="AB29" i="10"/>
  <c r="L29" i="10"/>
  <c r="N29" i="10"/>
  <c r="AB22" i="10"/>
  <c r="L22" i="10"/>
  <c r="AC22" i="10" s="1"/>
  <c r="AB16" i="10"/>
  <c r="L16" i="10"/>
  <c r="N16" i="10"/>
  <c r="AB48" i="10"/>
  <c r="L48" i="10"/>
  <c r="N48" i="10"/>
  <c r="AB42" i="10"/>
  <c r="L42" i="10"/>
  <c r="N42" i="10"/>
  <c r="AB34" i="10"/>
  <c r="L34" i="10"/>
  <c r="N34" i="10"/>
  <c r="AB28" i="10"/>
  <c r="L28" i="10"/>
  <c r="AC28" i="10" s="1"/>
  <c r="AB21" i="10"/>
  <c r="L21" i="10"/>
  <c r="AC21" i="10" s="1"/>
  <c r="AB15" i="10"/>
  <c r="L15" i="10"/>
  <c r="AC15" i="10" s="1"/>
  <c r="AC13" i="10"/>
  <c r="P49" i="7"/>
  <c r="AB49" i="7"/>
  <c r="P45" i="7"/>
  <c r="H35" i="7"/>
  <c r="AB35" i="7"/>
  <c r="N14" i="7"/>
  <c r="L9" i="7"/>
  <c r="AB9" i="7"/>
  <c r="H33" i="7"/>
  <c r="AB33" i="7"/>
  <c r="H23" i="7"/>
  <c r="AB23" i="7"/>
  <c r="N49" i="7"/>
  <c r="P12" i="7"/>
  <c r="L8" i="7"/>
  <c r="AB8" i="7"/>
  <c r="R50" i="7"/>
  <c r="H28" i="7"/>
  <c r="AB28" i="7"/>
  <c r="N53" i="4"/>
  <c r="J45" i="4"/>
  <c r="N32" i="4"/>
  <c r="L53" i="4"/>
  <c r="H53" i="4"/>
  <c r="J37" i="4"/>
  <c r="J15" i="4"/>
  <c r="H34" i="4"/>
  <c r="N33" i="5"/>
  <c r="H19" i="5"/>
  <c r="J15" i="5"/>
  <c r="H25" i="5"/>
  <c r="AB25" i="5"/>
  <c r="H52" i="5"/>
  <c r="AC15" i="5"/>
  <c r="J11" i="5"/>
  <c r="AB11" i="5"/>
  <c r="N34" i="5"/>
  <c r="H28" i="5"/>
  <c r="AB28" i="5"/>
  <c r="L47" i="4"/>
  <c r="H42" i="4"/>
  <c r="N35" i="4"/>
  <c r="P32" i="4"/>
  <c r="J28" i="4"/>
  <c r="L22" i="4"/>
  <c r="P14" i="4"/>
  <c r="N23" i="4"/>
  <c r="J22" i="4"/>
  <c r="N14" i="4"/>
  <c r="H52" i="4"/>
  <c r="AB52" i="4"/>
  <c r="P39" i="4"/>
  <c r="L23" i="4"/>
  <c r="H22" i="4"/>
  <c r="H20" i="4"/>
  <c r="J10" i="4"/>
  <c r="AB10" i="4"/>
  <c r="N8" i="4"/>
  <c r="L49" i="4"/>
  <c r="H43" i="4"/>
  <c r="AB43" i="4"/>
  <c r="N12" i="4"/>
  <c r="AB12" i="4"/>
  <c r="L8" i="4"/>
  <c r="J49" i="4"/>
  <c r="J46" i="4"/>
  <c r="H41" i="4"/>
  <c r="AB41" i="4"/>
  <c r="L39" i="4"/>
  <c r="N9" i="4"/>
  <c r="J8" i="4"/>
  <c r="H51" i="4"/>
  <c r="AB51" i="4"/>
  <c r="J52" i="3"/>
  <c r="AB52" i="3"/>
  <c r="P35" i="3"/>
  <c r="H30" i="3"/>
  <c r="P34" i="3"/>
  <c r="U62" i="2"/>
  <c r="U68" i="2" s="1"/>
  <c r="U69" i="2"/>
  <c r="S62" i="2"/>
  <c r="S68" i="2" s="1"/>
  <c r="S69" i="2"/>
  <c r="AB7" i="2"/>
  <c r="F66" i="2"/>
  <c r="Q62" i="2"/>
  <c r="Q68" i="2" s="1"/>
  <c r="Q69" i="2"/>
  <c r="L50" i="3"/>
  <c r="F32" i="35"/>
  <c r="H32" i="35"/>
  <c r="AC32" i="35" s="1"/>
  <c r="H18" i="35"/>
  <c r="G18" i="35"/>
  <c r="J10" i="35"/>
  <c r="F96" i="36"/>
  <c r="F90" i="36"/>
  <c r="F54" i="36"/>
  <c r="H54" i="36"/>
  <c r="AC54" i="36" s="1"/>
  <c r="H18" i="36"/>
  <c r="F18" i="36"/>
  <c r="I18" i="36"/>
  <c r="L34" i="37"/>
  <c r="H34" i="37"/>
  <c r="AC34" i="37" s="1"/>
  <c r="J82" i="39"/>
  <c r="I82" i="39"/>
  <c r="M75" i="39"/>
  <c r="J76" i="39"/>
  <c r="H76" i="39" s="1"/>
  <c r="I60" i="39"/>
  <c r="H60" i="39" s="1"/>
  <c r="J60" i="39"/>
  <c r="P97" i="40"/>
  <c r="AB96" i="40"/>
  <c r="G75" i="40"/>
  <c r="AB74" i="40"/>
  <c r="P71" i="40"/>
  <c r="AB70" i="40"/>
  <c r="G65" i="40"/>
  <c r="AB64" i="40"/>
  <c r="J8" i="41"/>
  <c r="L48" i="3"/>
  <c r="H21" i="3"/>
  <c r="J21" i="3"/>
  <c r="H39" i="4"/>
  <c r="H24" i="4"/>
  <c r="AC24" i="4" s="1"/>
  <c r="H17" i="17"/>
  <c r="AC17" i="17" s="1"/>
  <c r="L27" i="26"/>
  <c r="H27" i="26"/>
  <c r="AA33" i="28"/>
  <c r="G54" i="29"/>
  <c r="AB53" i="29"/>
  <c r="K54" i="29"/>
  <c r="G18" i="29"/>
  <c r="AB17" i="29"/>
  <c r="F34" i="35"/>
  <c r="G34" i="35"/>
  <c r="AC34" i="35" s="1"/>
  <c r="H34" i="35"/>
  <c r="L45" i="5"/>
  <c r="G96" i="15"/>
  <c r="AB95" i="15"/>
  <c r="H15" i="16"/>
  <c r="H9" i="18"/>
  <c r="J9" i="18"/>
  <c r="L10" i="20"/>
  <c r="H10" i="20"/>
  <c r="N14" i="27"/>
  <c r="AC13" i="27"/>
  <c r="I22" i="39"/>
  <c r="J22" i="39"/>
  <c r="L43" i="2"/>
  <c r="AB43" i="2"/>
  <c r="J36" i="2"/>
  <c r="AB36" i="2"/>
  <c r="J30" i="3"/>
  <c r="L10" i="3"/>
  <c r="J48" i="4"/>
  <c r="L35" i="4"/>
  <c r="H33" i="5"/>
  <c r="AB59" i="14"/>
  <c r="AB51" i="14"/>
  <c r="AB47" i="14"/>
  <c r="AB43" i="14"/>
  <c r="AB39" i="14"/>
  <c r="AB25" i="14"/>
  <c r="H37" i="17"/>
  <c r="J37" i="17"/>
  <c r="R52" i="2"/>
  <c r="AB52" i="2"/>
  <c r="J48" i="2"/>
  <c r="AB48" i="2"/>
  <c r="J40" i="2"/>
  <c r="AB40" i="2"/>
  <c r="L31" i="2"/>
  <c r="AB31" i="2"/>
  <c r="L30" i="2"/>
  <c r="AB30" i="2"/>
  <c r="L27" i="2"/>
  <c r="AB27" i="2"/>
  <c r="L23" i="2"/>
  <c r="AB23" i="2"/>
  <c r="L15" i="2"/>
  <c r="AB15" i="2"/>
  <c r="R8" i="2"/>
  <c r="AB8" i="2"/>
  <c r="L45" i="3"/>
  <c r="N43" i="3"/>
  <c r="H39" i="3"/>
  <c r="H26" i="3"/>
  <c r="L19" i="3"/>
  <c r="AC19" i="3" s="1"/>
  <c r="L12" i="3"/>
  <c r="J53" i="4"/>
  <c r="AC53" i="4" s="1"/>
  <c r="L37" i="4"/>
  <c r="L30" i="4"/>
  <c r="L28" i="4"/>
  <c r="H19" i="4"/>
  <c r="H8" i="4"/>
  <c r="AC8" i="4" s="1"/>
  <c r="L48" i="5"/>
  <c r="J19" i="5"/>
  <c r="P13" i="5"/>
  <c r="AB77" i="14"/>
  <c r="AB67" i="14"/>
  <c r="AB65" i="14"/>
  <c r="AB63" i="14"/>
  <c r="AB33" i="14"/>
  <c r="J30" i="16"/>
  <c r="J42" i="17"/>
  <c r="L12" i="17"/>
  <c r="H12" i="17"/>
  <c r="J12" i="17"/>
  <c r="N12" i="17"/>
  <c r="P12" i="17"/>
  <c r="J31" i="18"/>
  <c r="H25" i="20"/>
  <c r="AC25" i="20" s="1"/>
  <c r="J25" i="20"/>
  <c r="H19" i="20"/>
  <c r="L16" i="20"/>
  <c r="H20" i="22"/>
  <c r="J20" i="22"/>
  <c r="J9" i="26"/>
  <c r="H9" i="26"/>
  <c r="AA45" i="28"/>
  <c r="AA13" i="28"/>
  <c r="M87" i="29"/>
  <c r="I88" i="29"/>
  <c r="J88" i="29"/>
  <c r="K24" i="29"/>
  <c r="AB23" i="29"/>
  <c r="H19" i="29"/>
  <c r="AB11" i="29"/>
  <c r="G12" i="29"/>
  <c r="K12" i="29"/>
  <c r="L12" i="29"/>
  <c r="L62" i="34"/>
  <c r="AE61" i="34"/>
  <c r="M62" i="34"/>
  <c r="F44" i="34"/>
  <c r="AB43" i="34"/>
  <c r="H44" i="34"/>
  <c r="AC44" i="34" s="1"/>
  <c r="N44" i="35"/>
  <c r="O44" i="35"/>
  <c r="AI44" i="35" s="1"/>
  <c r="L20" i="2"/>
  <c r="AB20" i="2"/>
  <c r="L31" i="4"/>
  <c r="L21" i="4"/>
  <c r="L50" i="5"/>
  <c r="J10" i="16"/>
  <c r="H24" i="17"/>
  <c r="AC24" i="17" s="1"/>
  <c r="K14" i="34"/>
  <c r="AE13" i="34"/>
  <c r="L14" i="34"/>
  <c r="J12" i="39"/>
  <c r="I12" i="39"/>
  <c r="P49" i="2"/>
  <c r="AB49" i="2"/>
  <c r="L17" i="2"/>
  <c r="AB17" i="2"/>
  <c r="H32" i="3"/>
  <c r="H37" i="5"/>
  <c r="L34" i="17"/>
  <c r="L51" i="2"/>
  <c r="AB51" i="2"/>
  <c r="N45" i="2"/>
  <c r="AB45" i="2"/>
  <c r="N33" i="2"/>
  <c r="AB33" i="2"/>
  <c r="R28" i="2"/>
  <c r="AB28" i="2"/>
  <c r="H22" i="2"/>
  <c r="AC22" i="2" s="1"/>
  <c r="AB22" i="2"/>
  <c r="V9" i="2"/>
  <c r="AB9" i="2"/>
  <c r="L52" i="3"/>
  <c r="N37" i="3"/>
  <c r="J31" i="3"/>
  <c r="H22" i="3"/>
  <c r="AC22" i="3" s="1"/>
  <c r="J20" i="3"/>
  <c r="J51" i="4"/>
  <c r="H49" i="4"/>
  <c r="AC49" i="4" s="1"/>
  <c r="L46" i="4"/>
  <c r="J43" i="4"/>
  <c r="L32" i="4"/>
  <c r="H16" i="4"/>
  <c r="H9" i="4"/>
  <c r="P50" i="5"/>
  <c r="L44" i="5"/>
  <c r="J20" i="5"/>
  <c r="H20" i="5"/>
  <c r="AC20" i="5" s="1"/>
  <c r="AB87" i="14"/>
  <c r="AB73" i="14"/>
  <c r="H40" i="16"/>
  <c r="H36" i="16"/>
  <c r="L34" i="16"/>
  <c r="H37" i="20"/>
  <c r="H34" i="20"/>
  <c r="H31" i="20"/>
  <c r="H28" i="20"/>
  <c r="H45" i="26"/>
  <c r="H33" i="26"/>
  <c r="M34" i="27"/>
  <c r="AC33" i="27"/>
  <c r="N34" i="27"/>
  <c r="K64" i="29"/>
  <c r="AB63" i="29"/>
  <c r="G34" i="29"/>
  <c r="AB33" i="29"/>
  <c r="AE89" i="34"/>
  <c r="K90" i="34"/>
  <c r="L90" i="34"/>
  <c r="AH45" i="34"/>
  <c r="N46" i="34"/>
  <c r="L78" i="35"/>
  <c r="AF78" i="35" s="1"/>
  <c r="J78" i="35"/>
  <c r="Q76" i="35"/>
  <c r="F68" i="35"/>
  <c r="N53" i="2"/>
  <c r="AB53" i="2"/>
  <c r="N21" i="2"/>
  <c r="AB21" i="2"/>
  <c r="L46" i="3"/>
  <c r="L84" i="15"/>
  <c r="AB83" i="15"/>
  <c r="J21" i="17"/>
  <c r="H37" i="22"/>
  <c r="I18" i="34"/>
  <c r="AB17" i="34"/>
  <c r="H18" i="34"/>
  <c r="G18" i="34"/>
  <c r="M17" i="39"/>
  <c r="J18" i="39"/>
  <c r="I18" i="39"/>
  <c r="H46" i="2"/>
  <c r="AB46" i="2"/>
  <c r="L44" i="3"/>
  <c r="H28" i="3"/>
  <c r="L45" i="4"/>
  <c r="H11" i="4"/>
  <c r="L52" i="5"/>
  <c r="H30" i="5"/>
  <c r="J14" i="5"/>
  <c r="L14" i="5"/>
  <c r="AB71" i="14"/>
  <c r="AB61" i="14"/>
  <c r="AB49" i="14"/>
  <c r="J12" i="18"/>
  <c r="J50" i="2"/>
  <c r="AB50" i="2"/>
  <c r="L47" i="2"/>
  <c r="AB47" i="2"/>
  <c r="J44" i="2"/>
  <c r="AB44" i="2"/>
  <c r="L42" i="2"/>
  <c r="AB42" i="2"/>
  <c r="L35" i="2"/>
  <c r="AB35" i="2"/>
  <c r="J16" i="2"/>
  <c r="AB16" i="2"/>
  <c r="J14" i="2"/>
  <c r="AB14" i="2"/>
  <c r="T11" i="2"/>
  <c r="AB11" i="2"/>
  <c r="L10" i="2"/>
  <c r="AC10" i="2" s="1"/>
  <c r="AB10" i="2"/>
  <c r="L42" i="3"/>
  <c r="L40" i="3"/>
  <c r="J36" i="3"/>
  <c r="J34" i="3"/>
  <c r="P30" i="3"/>
  <c r="J29" i="3"/>
  <c r="H23" i="3"/>
  <c r="N21" i="3"/>
  <c r="H17" i="3"/>
  <c r="AC17" i="3" s="1"/>
  <c r="H8" i="3"/>
  <c r="AC8" i="3" s="1"/>
  <c r="L36" i="4"/>
  <c r="L34" i="4"/>
  <c r="L20" i="4"/>
  <c r="L14" i="4"/>
  <c r="H46" i="5"/>
  <c r="L42" i="5"/>
  <c r="AB97" i="14"/>
  <c r="AB91" i="14"/>
  <c r="N44" i="16"/>
  <c r="H46" i="17"/>
  <c r="J46" i="17"/>
  <c r="L44" i="18"/>
  <c r="H44" i="18"/>
  <c r="H48" i="20"/>
  <c r="J48" i="20"/>
  <c r="J22" i="22"/>
  <c r="H22" i="22"/>
  <c r="AC22" i="22" s="1"/>
  <c r="H21" i="26"/>
  <c r="L21" i="26"/>
  <c r="G36" i="27"/>
  <c r="AC35" i="27"/>
  <c r="AA53" i="28"/>
  <c r="AB93" i="29"/>
  <c r="G94" i="29"/>
  <c r="K94" i="29"/>
  <c r="K78" i="34"/>
  <c r="AE77" i="34"/>
  <c r="J78" i="34"/>
  <c r="L78" i="34"/>
  <c r="M78" i="34"/>
  <c r="F50" i="34"/>
  <c r="AB49" i="34"/>
  <c r="G50" i="34"/>
  <c r="H50" i="34"/>
  <c r="Q84" i="35"/>
  <c r="P53" i="3"/>
  <c r="J25" i="3"/>
  <c r="L18" i="4"/>
  <c r="H40" i="5"/>
  <c r="AC40" i="5" s="1"/>
  <c r="J40" i="5"/>
  <c r="L10" i="5"/>
  <c r="J58" i="15"/>
  <c r="AB57" i="15"/>
  <c r="H49" i="16"/>
  <c r="H15" i="17"/>
  <c r="J12" i="22"/>
  <c r="H12" i="22"/>
  <c r="AA61" i="28"/>
  <c r="AH51" i="34"/>
  <c r="N52" i="34"/>
  <c r="J98" i="35"/>
  <c r="L98" i="35"/>
  <c r="M33" i="39"/>
  <c r="I34" i="39"/>
  <c r="H34" i="39" s="1"/>
  <c r="V41" i="2"/>
  <c r="AB41" i="2"/>
  <c r="H34" i="2"/>
  <c r="AB34" i="2"/>
  <c r="J18" i="2"/>
  <c r="AB18" i="2"/>
  <c r="J35" i="3"/>
  <c r="H24" i="3"/>
  <c r="AC24" i="3" s="1"/>
  <c r="J14" i="3"/>
  <c r="H35" i="5"/>
  <c r="T39" i="2"/>
  <c r="AB39" i="2"/>
  <c r="L37" i="2"/>
  <c r="AB37" i="2"/>
  <c r="J32" i="2"/>
  <c r="AB32" i="2"/>
  <c r="H20" i="2"/>
  <c r="AC20" i="2" s="1"/>
  <c r="T19" i="2"/>
  <c r="AD19" i="2" s="1"/>
  <c r="AB19" i="2"/>
  <c r="R12" i="2"/>
  <c r="AB12" i="2"/>
  <c r="N53" i="3"/>
  <c r="H50" i="3"/>
  <c r="J33" i="3"/>
  <c r="L27" i="3"/>
  <c r="L21" i="3"/>
  <c r="J18" i="3"/>
  <c r="H15" i="3"/>
  <c r="H9" i="3"/>
  <c r="N52" i="4"/>
  <c r="H47" i="4"/>
  <c r="N45" i="4"/>
  <c r="J41" i="4"/>
  <c r="P33" i="4"/>
  <c r="L29" i="4"/>
  <c r="L25" i="4"/>
  <c r="H18" i="4"/>
  <c r="H17" i="4"/>
  <c r="AC17" i="4" s="1"/>
  <c r="H12" i="4"/>
  <c r="L10" i="4"/>
  <c r="H50" i="5"/>
  <c r="J25" i="5"/>
  <c r="H21" i="5"/>
  <c r="F7" i="9"/>
  <c r="AB95" i="14"/>
  <c r="AB89" i="14"/>
  <c r="AB11" i="14"/>
  <c r="J86" i="15"/>
  <c r="AB85" i="15"/>
  <c r="K24" i="15"/>
  <c r="AB23" i="15"/>
  <c r="G12" i="15"/>
  <c r="AB11" i="15"/>
  <c r="H52" i="16"/>
  <c r="H50" i="16"/>
  <c r="AC50" i="16" s="1"/>
  <c r="L46" i="16"/>
  <c r="P48" i="17"/>
  <c r="AA97" i="28"/>
  <c r="G80" i="29"/>
  <c r="AB79" i="29"/>
  <c r="M13" i="29"/>
  <c r="I14" i="29"/>
  <c r="J14" i="29"/>
  <c r="F7" i="32"/>
  <c r="F116" i="32" s="1"/>
  <c r="F100" i="33"/>
  <c r="F48" i="33"/>
  <c r="F92" i="34"/>
  <c r="AB91" i="34"/>
  <c r="H92" i="34"/>
  <c r="H22" i="16"/>
  <c r="AC22" i="16" s="1"/>
  <c r="L20" i="16"/>
  <c r="L18" i="16"/>
  <c r="H9" i="16"/>
  <c r="J53" i="17"/>
  <c r="H50" i="17"/>
  <c r="H29" i="17"/>
  <c r="H26" i="17"/>
  <c r="J18" i="17"/>
  <c r="J14" i="17"/>
  <c r="L11" i="17"/>
  <c r="J9" i="17"/>
  <c r="H43" i="18"/>
  <c r="L40" i="18"/>
  <c r="J36" i="18"/>
  <c r="J28" i="18"/>
  <c r="J25" i="18"/>
  <c r="J22" i="18"/>
  <c r="AC22" i="18" s="1"/>
  <c r="J17" i="18"/>
  <c r="AC17" i="18" s="1"/>
  <c r="J8" i="18"/>
  <c r="H51" i="20"/>
  <c r="H42" i="20"/>
  <c r="AC42" i="20" s="1"/>
  <c r="H39" i="20"/>
  <c r="L9" i="20"/>
  <c r="H42" i="22"/>
  <c r="H34" i="22"/>
  <c r="H30" i="22"/>
  <c r="H25" i="22"/>
  <c r="AC25" i="22" s="1"/>
  <c r="L14" i="22"/>
  <c r="L11" i="22"/>
  <c r="L8" i="22"/>
  <c r="N44" i="26"/>
  <c r="H25" i="26"/>
  <c r="AC25" i="26" s="1"/>
  <c r="J22" i="26"/>
  <c r="L20" i="26"/>
  <c r="L18" i="26"/>
  <c r="J11" i="26"/>
  <c r="G74" i="27"/>
  <c r="AC73" i="27"/>
  <c r="G72" i="27"/>
  <c r="AC71" i="27"/>
  <c r="G52" i="27"/>
  <c r="AC51" i="27"/>
  <c r="M32" i="27"/>
  <c r="F32" i="27" s="1"/>
  <c r="AC31" i="27"/>
  <c r="AA87" i="28"/>
  <c r="AA85" i="28"/>
  <c r="AA77" i="28"/>
  <c r="AA71" i="28"/>
  <c r="AA67" i="28"/>
  <c r="AA59" i="28"/>
  <c r="AA57" i="28"/>
  <c r="AA39" i="28"/>
  <c r="G96" i="29"/>
  <c r="AB95" i="29"/>
  <c r="G88" i="29"/>
  <c r="AB87" i="29"/>
  <c r="L60" i="29"/>
  <c r="AB59" i="29"/>
  <c r="K50" i="29"/>
  <c r="I36" i="29"/>
  <c r="M35" i="29"/>
  <c r="G26" i="29"/>
  <c r="AB25" i="29"/>
  <c r="G14" i="29"/>
  <c r="AB13" i="29"/>
  <c r="J10" i="29"/>
  <c r="F19" i="32"/>
  <c r="K96" i="34"/>
  <c r="AE95" i="34"/>
  <c r="G94" i="34"/>
  <c r="AC94" i="34" s="1"/>
  <c r="G90" i="34"/>
  <c r="AB89" i="34"/>
  <c r="H78" i="34"/>
  <c r="AB77" i="34"/>
  <c r="F58" i="34"/>
  <c r="AB57" i="34"/>
  <c r="K56" i="34"/>
  <c r="AE55" i="34"/>
  <c r="F34" i="34"/>
  <c r="AB33" i="34"/>
  <c r="H34" i="34"/>
  <c r="AC34" i="34" s="1"/>
  <c r="F28" i="34"/>
  <c r="AB27" i="34"/>
  <c r="M22" i="34"/>
  <c r="AE21" i="34"/>
  <c r="L22" i="34"/>
  <c r="J100" i="35"/>
  <c r="K100" i="35"/>
  <c r="AF100" i="35" s="1"/>
  <c r="G98" i="35"/>
  <c r="H94" i="35"/>
  <c r="L92" i="35"/>
  <c r="Q90" i="35"/>
  <c r="P88" i="35"/>
  <c r="F86" i="35"/>
  <c r="J76" i="35"/>
  <c r="J62" i="35"/>
  <c r="J56" i="35"/>
  <c r="G30" i="35"/>
  <c r="F24" i="35"/>
  <c r="L39" i="37"/>
  <c r="H39" i="37"/>
  <c r="AC39" i="37" s="1"/>
  <c r="H17" i="37"/>
  <c r="AC17" i="37" s="1"/>
  <c r="H24" i="5"/>
  <c r="AC24" i="5" s="1"/>
  <c r="J16" i="5"/>
  <c r="AB99" i="14"/>
  <c r="AB79" i="14"/>
  <c r="AB53" i="14"/>
  <c r="AB37" i="14"/>
  <c r="AB35" i="14"/>
  <c r="AB23" i="14"/>
  <c r="AB15" i="14"/>
  <c r="AB9" i="14"/>
  <c r="G82" i="15"/>
  <c r="AB81" i="15"/>
  <c r="H56" i="15"/>
  <c r="AB55" i="15"/>
  <c r="N44" i="15"/>
  <c r="AB43" i="15"/>
  <c r="N32" i="15"/>
  <c r="F32" i="15" s="1"/>
  <c r="AB31" i="15"/>
  <c r="N51" i="16"/>
  <c r="H42" i="16"/>
  <c r="AC42" i="16" s="1"/>
  <c r="H39" i="16"/>
  <c r="L29" i="16"/>
  <c r="L14" i="16"/>
  <c r="N8" i="16"/>
  <c r="L45" i="17"/>
  <c r="L43" i="17"/>
  <c r="J41" i="17"/>
  <c r="N39" i="17"/>
  <c r="J36" i="17"/>
  <c r="L8" i="17"/>
  <c r="L48" i="18"/>
  <c r="H46" i="18"/>
  <c r="AC46" i="18" s="1"/>
  <c r="J33" i="18"/>
  <c r="H19" i="18"/>
  <c r="J14" i="18"/>
  <c r="H50" i="20"/>
  <c r="H47" i="20"/>
  <c r="H44" i="20"/>
  <c r="L41" i="20"/>
  <c r="H36" i="20"/>
  <c r="H33" i="20"/>
  <c r="H30" i="20"/>
  <c r="H27" i="20"/>
  <c r="H23" i="20"/>
  <c r="H21" i="20"/>
  <c r="H18" i="20"/>
  <c r="J15" i="20"/>
  <c r="L12" i="20"/>
  <c r="L8" i="20"/>
  <c r="H52" i="22"/>
  <c r="H36" i="22"/>
  <c r="L33" i="22"/>
  <c r="H27" i="22"/>
  <c r="AC27" i="22" s="1"/>
  <c r="H19" i="22"/>
  <c r="H17" i="22"/>
  <c r="AC17" i="22" s="1"/>
  <c r="J10" i="22"/>
  <c r="L53" i="26"/>
  <c r="L50" i="26"/>
  <c r="L47" i="26"/>
  <c r="J43" i="26"/>
  <c r="J39" i="26"/>
  <c r="J35" i="26"/>
  <c r="L32" i="26"/>
  <c r="G78" i="27"/>
  <c r="AC77" i="27"/>
  <c r="M76" i="27"/>
  <c r="AC75" i="27"/>
  <c r="G54" i="27"/>
  <c r="F54" i="27" s="1"/>
  <c r="AC53" i="27"/>
  <c r="M50" i="27"/>
  <c r="F50" i="27" s="1"/>
  <c r="AC49" i="27"/>
  <c r="G28" i="27"/>
  <c r="F28" i="27" s="1"/>
  <c r="M26" i="27"/>
  <c r="AC25" i="27"/>
  <c r="G18" i="27"/>
  <c r="AC17" i="27"/>
  <c r="M16" i="27"/>
  <c r="AC15" i="27"/>
  <c r="AA73" i="28"/>
  <c r="AA21" i="28"/>
  <c r="G90" i="29"/>
  <c r="AB89" i="29"/>
  <c r="G82" i="29"/>
  <c r="AB81" i="29"/>
  <c r="K66" i="29"/>
  <c r="AB65" i="29"/>
  <c r="K56" i="29"/>
  <c r="AB55" i="29"/>
  <c r="J52" i="29"/>
  <c r="G50" i="29"/>
  <c r="F50" i="29" s="1"/>
  <c r="G46" i="29"/>
  <c r="F46" i="29" s="1"/>
  <c r="AB45" i="29"/>
  <c r="K44" i="29"/>
  <c r="AB43" i="29"/>
  <c r="L36" i="29"/>
  <c r="AB35" i="29"/>
  <c r="L16" i="29"/>
  <c r="AB15" i="29"/>
  <c r="F38" i="33"/>
  <c r="F94" i="34"/>
  <c r="L88" i="34"/>
  <c r="K86" i="34"/>
  <c r="AE85" i="34"/>
  <c r="L84" i="34"/>
  <c r="AE83" i="34"/>
  <c r="AE75" i="34"/>
  <c r="L76" i="34"/>
  <c r="H64" i="34"/>
  <c r="H52" i="34"/>
  <c r="AB51" i="34"/>
  <c r="H46" i="34"/>
  <c r="AC46" i="34" s="1"/>
  <c r="AB45" i="34"/>
  <c r="K30" i="34"/>
  <c r="AE29" i="34"/>
  <c r="F100" i="35"/>
  <c r="F84" i="35"/>
  <c r="H84" i="35"/>
  <c r="AC84" i="35" s="1"/>
  <c r="P80" i="35"/>
  <c r="J64" i="35"/>
  <c r="F56" i="35"/>
  <c r="H56" i="35"/>
  <c r="I56" i="35"/>
  <c r="P46" i="35"/>
  <c r="AI46" i="35" s="1"/>
  <c r="F44" i="35"/>
  <c r="G44" i="35"/>
  <c r="AC44" i="35" s="1"/>
  <c r="H36" i="35"/>
  <c r="AC36" i="35" s="1"/>
  <c r="F36" i="35"/>
  <c r="G26" i="35"/>
  <c r="F74" i="36"/>
  <c r="F64" i="36"/>
  <c r="H22" i="36"/>
  <c r="AC22" i="36" s="1"/>
  <c r="H41" i="37"/>
  <c r="J41" i="37"/>
  <c r="L20" i="37"/>
  <c r="H27" i="5"/>
  <c r="AC27" i="5" s="1"/>
  <c r="H17" i="5"/>
  <c r="AC17" i="5" s="1"/>
  <c r="L11" i="5"/>
  <c r="AB55" i="14"/>
  <c r="AB29" i="14"/>
  <c r="G92" i="15"/>
  <c r="AB91" i="15"/>
  <c r="I80" i="15"/>
  <c r="AB79" i="15"/>
  <c r="L30" i="15"/>
  <c r="AB29" i="15"/>
  <c r="G18" i="15"/>
  <c r="AB17" i="15"/>
  <c r="L53" i="16"/>
  <c r="L31" i="16"/>
  <c r="H27" i="16"/>
  <c r="AC27" i="16" s="1"/>
  <c r="H23" i="16"/>
  <c r="AC23" i="16" s="1"/>
  <c r="H16" i="16"/>
  <c r="AC16" i="16" s="1"/>
  <c r="H12" i="16"/>
  <c r="J52" i="17"/>
  <c r="H30" i="17"/>
  <c r="H19" i="17"/>
  <c r="H16" i="17"/>
  <c r="L53" i="18"/>
  <c r="J42" i="18"/>
  <c r="J35" i="18"/>
  <c r="J27" i="18"/>
  <c r="J21" i="18"/>
  <c r="J16" i="18"/>
  <c r="H10" i="18"/>
  <c r="L53" i="20"/>
  <c r="L14" i="20"/>
  <c r="H29" i="22"/>
  <c r="H23" i="22"/>
  <c r="H21" i="22"/>
  <c r="AC21" i="22" s="1"/>
  <c r="L16" i="22"/>
  <c r="H37" i="26"/>
  <c r="L30" i="26"/>
  <c r="L23" i="26"/>
  <c r="L15" i="26"/>
  <c r="L10" i="26"/>
  <c r="M82" i="27"/>
  <c r="AC81" i="27"/>
  <c r="AC69" i="27"/>
  <c r="G68" i="27"/>
  <c r="AC67" i="27"/>
  <c r="M66" i="27"/>
  <c r="AC65" i="27"/>
  <c r="M48" i="27"/>
  <c r="F48" i="27" s="1"/>
  <c r="AC47" i="27"/>
  <c r="M24" i="27"/>
  <c r="F24" i="27" s="1"/>
  <c r="AC23" i="27"/>
  <c r="AA91" i="28"/>
  <c r="AA83" i="28"/>
  <c r="AA75" i="28"/>
  <c r="AA63" i="28"/>
  <c r="AA55" i="28"/>
  <c r="AA47" i="28"/>
  <c r="AA35" i="28"/>
  <c r="AA27" i="28"/>
  <c r="AA15" i="28"/>
  <c r="AA9" i="28"/>
  <c r="K86" i="29"/>
  <c r="L84" i="29"/>
  <c r="M71" i="29"/>
  <c r="H69" i="29"/>
  <c r="H120" i="29" s="1"/>
  <c r="F44" i="29"/>
  <c r="L26" i="29"/>
  <c r="H24" i="29"/>
  <c r="J18" i="29"/>
  <c r="F19" i="31"/>
  <c r="F69" i="33"/>
  <c r="F7" i="33"/>
  <c r="L100" i="34"/>
  <c r="AE99" i="34"/>
  <c r="F76" i="34"/>
  <c r="AB75" i="34"/>
  <c r="L72" i="34"/>
  <c r="AF72" i="34" s="1"/>
  <c r="AE71" i="34"/>
  <c r="L54" i="34"/>
  <c r="AE53" i="34"/>
  <c r="M48" i="34"/>
  <c r="AE47" i="34"/>
  <c r="J38" i="34"/>
  <c r="AE37" i="34"/>
  <c r="K36" i="34"/>
  <c r="AE35" i="34"/>
  <c r="L16" i="34"/>
  <c r="AE15" i="34"/>
  <c r="P96" i="35"/>
  <c r="N96" i="35"/>
  <c r="L80" i="35"/>
  <c r="F74" i="35"/>
  <c r="J72" i="35"/>
  <c r="J60" i="35"/>
  <c r="Q58" i="35"/>
  <c r="F52" i="35"/>
  <c r="H52" i="35"/>
  <c r="F80" i="36"/>
  <c r="J30" i="37"/>
  <c r="H30" i="37"/>
  <c r="AC30" i="37" s="1"/>
  <c r="L30" i="37"/>
  <c r="J23" i="37"/>
  <c r="G20" i="41"/>
  <c r="L36" i="5"/>
  <c r="H34" i="5"/>
  <c r="J28" i="5"/>
  <c r="H22" i="5"/>
  <c r="AC22" i="5" s="1"/>
  <c r="J18" i="5"/>
  <c r="H9" i="5"/>
  <c r="AB93" i="14"/>
  <c r="AB85" i="14"/>
  <c r="AB83" i="14"/>
  <c r="AB17" i="14"/>
  <c r="AB13" i="14"/>
  <c r="K78" i="15"/>
  <c r="AB77" i="15"/>
  <c r="M28" i="15"/>
  <c r="AB27" i="15"/>
  <c r="H16" i="15"/>
  <c r="AB15" i="15"/>
  <c r="J47" i="16"/>
  <c r="H45" i="16"/>
  <c r="AC45" i="16" s="1"/>
  <c r="H43" i="16"/>
  <c r="H37" i="16"/>
  <c r="AC37" i="16" s="1"/>
  <c r="H33" i="16"/>
  <c r="H25" i="16"/>
  <c r="AC25" i="16" s="1"/>
  <c r="L19" i="16"/>
  <c r="H51" i="17"/>
  <c r="J49" i="17"/>
  <c r="J47" i="17"/>
  <c r="H45" i="17"/>
  <c r="H35" i="17"/>
  <c r="L32" i="17"/>
  <c r="H22" i="17"/>
  <c r="AC22" i="17" s="1"/>
  <c r="H45" i="18"/>
  <c r="J37" i="18"/>
  <c r="J32" i="18"/>
  <c r="J23" i="18"/>
  <c r="J18" i="18"/>
  <c r="H46" i="20"/>
  <c r="H43" i="20"/>
  <c r="H40" i="20"/>
  <c r="H35" i="20"/>
  <c r="H32" i="20"/>
  <c r="H29" i="20"/>
  <c r="H20" i="20"/>
  <c r="L11" i="20"/>
  <c r="H32" i="22"/>
  <c r="H26" i="22"/>
  <c r="L10" i="22"/>
  <c r="H52" i="26"/>
  <c r="J49" i="26"/>
  <c r="L46" i="26"/>
  <c r="L41" i="26"/>
  <c r="L34" i="26"/>
  <c r="L19" i="26"/>
  <c r="N96" i="27"/>
  <c r="AC95" i="27"/>
  <c r="G94" i="27"/>
  <c r="AC93" i="27"/>
  <c r="M92" i="27"/>
  <c r="AC91" i="27"/>
  <c r="N90" i="27"/>
  <c r="AC89" i="27"/>
  <c r="G86" i="27"/>
  <c r="AC85" i="27"/>
  <c r="M84" i="27"/>
  <c r="AC83" i="27"/>
  <c r="G64" i="27"/>
  <c r="AC63" i="27"/>
  <c r="G60" i="27"/>
  <c r="AC59" i="27"/>
  <c r="M44" i="27"/>
  <c r="AC43" i="27"/>
  <c r="N22" i="27"/>
  <c r="AA99" i="28"/>
  <c r="AA93" i="28"/>
  <c r="AA79" i="28"/>
  <c r="AA65" i="28"/>
  <c r="AA51" i="28"/>
  <c r="AA49" i="28"/>
  <c r="AA25" i="28"/>
  <c r="AA23" i="28"/>
  <c r="G98" i="29"/>
  <c r="AB97" i="29"/>
  <c r="G74" i="29"/>
  <c r="AB73" i="29"/>
  <c r="K72" i="29"/>
  <c r="AB71" i="29"/>
  <c r="G62" i="29"/>
  <c r="AB61" i="29"/>
  <c r="G58" i="29"/>
  <c r="AB57" i="29"/>
  <c r="K48" i="29"/>
  <c r="AB47" i="29"/>
  <c r="K32" i="29"/>
  <c r="AB31" i="29"/>
  <c r="F69" i="32"/>
  <c r="O100" i="34"/>
  <c r="K94" i="34"/>
  <c r="AE93" i="34"/>
  <c r="J80" i="34"/>
  <c r="AE79" i="34"/>
  <c r="G78" i="34"/>
  <c r="AC78" i="34" s="1"/>
  <c r="K68" i="34"/>
  <c r="AF68" i="34" s="1"/>
  <c r="AE67" i="34"/>
  <c r="J68" i="34"/>
  <c r="AH59" i="34"/>
  <c r="Q60" i="34"/>
  <c r="H58" i="34"/>
  <c r="K22" i="34"/>
  <c r="AF22" i="34" s="1"/>
  <c r="F16" i="34"/>
  <c r="AB15" i="34"/>
  <c r="H16" i="34"/>
  <c r="I16" i="34"/>
  <c r="K96" i="35"/>
  <c r="J96" i="35"/>
  <c r="M96" i="35"/>
  <c r="O90" i="35"/>
  <c r="AI90" i="35" s="1"/>
  <c r="N88" i="35"/>
  <c r="L64" i="35"/>
  <c r="AF64" i="35" s="1"/>
  <c r="H60" i="35"/>
  <c r="G46" i="35"/>
  <c r="L16" i="35"/>
  <c r="F84" i="36"/>
  <c r="H14" i="36"/>
  <c r="I14" i="36"/>
  <c r="H47" i="37"/>
  <c r="H39" i="5"/>
  <c r="AC39" i="5" s="1"/>
  <c r="H32" i="5"/>
  <c r="J29" i="5"/>
  <c r="H23" i="5"/>
  <c r="L49" i="7"/>
  <c r="F7" i="7"/>
  <c r="AB81" i="14"/>
  <c r="AB75" i="14"/>
  <c r="AB57" i="14"/>
  <c r="AB45" i="14"/>
  <c r="AB27" i="14"/>
  <c r="AB21" i="14"/>
  <c r="M76" i="15"/>
  <c r="AB75" i="15"/>
  <c r="L38" i="15"/>
  <c r="AB37" i="15"/>
  <c r="J41" i="16"/>
  <c r="H35" i="16"/>
  <c r="AC35" i="16" s="1"/>
  <c r="H28" i="16"/>
  <c r="H21" i="16"/>
  <c r="AC21" i="16" s="1"/>
  <c r="H17" i="16"/>
  <c r="AC17" i="16" s="1"/>
  <c r="L11" i="16"/>
  <c r="P50" i="17"/>
  <c r="J44" i="17"/>
  <c r="H31" i="17"/>
  <c r="J28" i="17"/>
  <c r="H25" i="17"/>
  <c r="H23" i="17"/>
  <c r="AC23" i="17" s="1"/>
  <c r="J20" i="17"/>
  <c r="AC20" i="17" s="1"/>
  <c r="J10" i="17"/>
  <c r="H47" i="18"/>
  <c r="AC47" i="18" s="1"/>
  <c r="J40" i="18"/>
  <c r="J29" i="18"/>
  <c r="AC29" i="18" s="1"/>
  <c r="H26" i="18"/>
  <c r="H52" i="20"/>
  <c r="J22" i="20"/>
  <c r="AC22" i="20" s="1"/>
  <c r="J17" i="20"/>
  <c r="AC17" i="20" s="1"/>
  <c r="H35" i="22"/>
  <c r="H31" i="22"/>
  <c r="H28" i="22"/>
  <c r="H18" i="22"/>
  <c r="AC18" i="22" s="1"/>
  <c r="L15" i="22"/>
  <c r="L9" i="22"/>
  <c r="N48" i="26"/>
  <c r="N40" i="26"/>
  <c r="J31" i="26"/>
  <c r="L29" i="26"/>
  <c r="H17" i="26"/>
  <c r="L14" i="26"/>
  <c r="M100" i="27"/>
  <c r="F100" i="27" s="1"/>
  <c r="AC99" i="27"/>
  <c r="N98" i="27"/>
  <c r="AC97" i="27"/>
  <c r="K70" i="27"/>
  <c r="M64" i="27"/>
  <c r="N60" i="27"/>
  <c r="M58" i="27"/>
  <c r="F58" i="27" s="1"/>
  <c r="AC57" i="27"/>
  <c r="G40" i="27"/>
  <c r="F40" i="27" s="1"/>
  <c r="AC39" i="27"/>
  <c r="K20" i="27"/>
  <c r="N12" i="27"/>
  <c r="AC11" i="27"/>
  <c r="F116" i="27"/>
  <c r="AA89" i="28"/>
  <c r="AA81" i="28"/>
  <c r="AA43" i="28"/>
  <c r="AA29" i="28"/>
  <c r="AA17" i="28"/>
  <c r="AA11" i="28"/>
  <c r="K78" i="29"/>
  <c r="AB77" i="29"/>
  <c r="F72" i="29"/>
  <c r="K52" i="29"/>
  <c r="AB51" i="29"/>
  <c r="K40" i="29"/>
  <c r="AB39" i="29"/>
  <c r="F69" i="31"/>
  <c r="F7" i="31"/>
  <c r="F116" i="31" s="1"/>
  <c r="L92" i="34"/>
  <c r="AE91" i="34"/>
  <c r="M88" i="34"/>
  <c r="AE87" i="34"/>
  <c r="G80" i="34"/>
  <c r="AB79" i="34"/>
  <c r="H68" i="34"/>
  <c r="AC68" i="34" s="1"/>
  <c r="AB67" i="34"/>
  <c r="K66" i="34"/>
  <c r="AE65" i="34"/>
  <c r="J32" i="34"/>
  <c r="AE31" i="34"/>
  <c r="K18" i="34"/>
  <c r="AE17" i="34"/>
  <c r="J68" i="35"/>
  <c r="N66" i="35"/>
  <c r="P54" i="35"/>
  <c r="AI54" i="35" s="1"/>
  <c r="F38" i="35"/>
  <c r="P30" i="35"/>
  <c r="AI30" i="35" s="1"/>
  <c r="Q30" i="35"/>
  <c r="P28" i="35"/>
  <c r="AI28" i="35" s="1"/>
  <c r="N28" i="35"/>
  <c r="F48" i="36"/>
  <c r="L32" i="37"/>
  <c r="G59" i="40"/>
  <c r="AB58" i="40"/>
  <c r="P59" i="40"/>
  <c r="F59" i="40" s="1"/>
  <c r="G27" i="40"/>
  <c r="AB26" i="40"/>
  <c r="G15" i="40"/>
  <c r="Q15" i="40"/>
  <c r="P15" i="40"/>
  <c r="AB14" i="40"/>
  <c r="N50" i="35"/>
  <c r="N48" i="35"/>
  <c r="N40" i="35"/>
  <c r="P22" i="35"/>
  <c r="N18" i="35"/>
  <c r="F16" i="35"/>
  <c r="N14" i="35"/>
  <c r="I10" i="35"/>
  <c r="H100" i="36"/>
  <c r="AC100" i="36" s="1"/>
  <c r="H86" i="36"/>
  <c r="AC86" i="36" s="1"/>
  <c r="F82" i="36"/>
  <c r="H60" i="36"/>
  <c r="F56" i="36"/>
  <c r="F40" i="36"/>
  <c r="F34" i="36"/>
  <c r="H10" i="36"/>
  <c r="J50" i="37"/>
  <c r="H37" i="37"/>
  <c r="H15" i="37"/>
  <c r="AC15" i="37" s="1"/>
  <c r="J9" i="37"/>
  <c r="K100" i="39"/>
  <c r="F100" i="39" s="1"/>
  <c r="L100" i="39"/>
  <c r="AB99" i="39"/>
  <c r="K94" i="39"/>
  <c r="F94" i="39" s="1"/>
  <c r="AB93" i="39"/>
  <c r="K88" i="39"/>
  <c r="F88" i="39" s="1"/>
  <c r="AB87" i="39"/>
  <c r="L82" i="39"/>
  <c r="K82" i="39"/>
  <c r="G82" i="39"/>
  <c r="AB81" i="39"/>
  <c r="K76" i="39"/>
  <c r="G76" i="39"/>
  <c r="L76" i="39"/>
  <c r="AB75" i="39"/>
  <c r="G66" i="39"/>
  <c r="K66" i="39"/>
  <c r="AB65" i="39"/>
  <c r="K60" i="39"/>
  <c r="G60" i="39"/>
  <c r="AB59" i="39"/>
  <c r="K54" i="39"/>
  <c r="F54" i="39" s="1"/>
  <c r="AB53" i="39"/>
  <c r="K48" i="39"/>
  <c r="F48" i="39" s="1"/>
  <c r="AB47" i="39"/>
  <c r="G40" i="39"/>
  <c r="K40" i="39"/>
  <c r="AB39" i="39"/>
  <c r="K34" i="39"/>
  <c r="G34" i="39"/>
  <c r="AB33" i="39"/>
  <c r="K28" i="39"/>
  <c r="F28" i="39" s="1"/>
  <c r="AB27" i="39"/>
  <c r="G22" i="39"/>
  <c r="L22" i="39"/>
  <c r="K22" i="39"/>
  <c r="AB21" i="39"/>
  <c r="G18" i="39"/>
  <c r="L18" i="39"/>
  <c r="K18" i="39"/>
  <c r="AB17" i="39"/>
  <c r="G12" i="39"/>
  <c r="K12" i="39"/>
  <c r="L12" i="39"/>
  <c r="AB11" i="39"/>
  <c r="G93" i="40"/>
  <c r="AB92" i="40"/>
  <c r="G89" i="40"/>
  <c r="AB88" i="40"/>
  <c r="G53" i="40"/>
  <c r="AB52" i="40"/>
  <c r="G31" i="40"/>
  <c r="AB30" i="40"/>
  <c r="G23" i="40"/>
  <c r="AB22" i="40"/>
  <c r="P9" i="40"/>
  <c r="AB8" i="40"/>
  <c r="I70" i="41"/>
  <c r="G8" i="41"/>
  <c r="M20" i="48"/>
  <c r="G20" i="48"/>
  <c r="L8" i="48"/>
  <c r="I8" i="48"/>
  <c r="H20" i="50"/>
  <c r="H8" i="50"/>
  <c r="L41" i="53"/>
  <c r="H28" i="53"/>
  <c r="H26" i="53"/>
  <c r="N10" i="53"/>
  <c r="L27" i="55"/>
  <c r="L22" i="55"/>
  <c r="L20" i="55"/>
  <c r="H20" i="57"/>
  <c r="F88" i="34"/>
  <c r="AB87" i="34"/>
  <c r="H72" i="34"/>
  <c r="AC72" i="34" s="1"/>
  <c r="AB71" i="34"/>
  <c r="H62" i="34"/>
  <c r="AC62" i="34" s="1"/>
  <c r="AB61" i="34"/>
  <c r="K60" i="34"/>
  <c r="AE59" i="34"/>
  <c r="H54" i="34"/>
  <c r="AC54" i="34" s="1"/>
  <c r="AB53" i="34"/>
  <c r="F48" i="34"/>
  <c r="AB47" i="34"/>
  <c r="K40" i="34"/>
  <c r="AE39" i="34"/>
  <c r="F38" i="34"/>
  <c r="AB37" i="34"/>
  <c r="F36" i="34"/>
  <c r="AB35" i="34"/>
  <c r="H30" i="34"/>
  <c r="AC30" i="34" s="1"/>
  <c r="AB29" i="34"/>
  <c r="L26" i="34"/>
  <c r="AE25" i="34"/>
  <c r="F22" i="34"/>
  <c r="AB21" i="34"/>
  <c r="N86" i="35"/>
  <c r="N82" i="35"/>
  <c r="H80" i="35"/>
  <c r="F76" i="35"/>
  <c r="Q74" i="35"/>
  <c r="N69" i="35"/>
  <c r="AH69" i="35" s="1"/>
  <c r="J66" i="35"/>
  <c r="F58" i="35"/>
  <c r="P52" i="35"/>
  <c r="AI52" i="35" s="1"/>
  <c r="J50" i="35"/>
  <c r="J48" i="35"/>
  <c r="P38" i="35"/>
  <c r="AI38" i="35" s="1"/>
  <c r="P36" i="35"/>
  <c r="N34" i="35"/>
  <c r="N32" i="35"/>
  <c r="P26" i="35"/>
  <c r="N24" i="35"/>
  <c r="J22" i="35"/>
  <c r="Q14" i="35"/>
  <c r="F76" i="36"/>
  <c r="H66" i="36"/>
  <c r="AC66" i="36" s="1"/>
  <c r="F50" i="36"/>
  <c r="F44" i="36"/>
  <c r="F28" i="36"/>
  <c r="H52" i="37"/>
  <c r="L46" i="37"/>
  <c r="N40" i="37"/>
  <c r="L35" i="37"/>
  <c r="H31" i="37"/>
  <c r="L18" i="37"/>
  <c r="AC18" i="37" s="1"/>
  <c r="M79" i="39"/>
  <c r="J80" i="39"/>
  <c r="I80" i="39"/>
  <c r="J64" i="39"/>
  <c r="I64" i="39"/>
  <c r="I16" i="39"/>
  <c r="J16" i="39"/>
  <c r="M15" i="39"/>
  <c r="J10" i="39"/>
  <c r="H10" i="39" s="1"/>
  <c r="M9" i="39"/>
  <c r="P85" i="40"/>
  <c r="AB84" i="40"/>
  <c r="G81" i="40"/>
  <c r="AB80" i="40"/>
  <c r="G55" i="40"/>
  <c r="AB54" i="40"/>
  <c r="G47" i="40"/>
  <c r="AB46" i="40"/>
  <c r="G37" i="40"/>
  <c r="F37" i="40" s="1"/>
  <c r="AB36" i="40"/>
  <c r="G33" i="40"/>
  <c r="AB32" i="40"/>
  <c r="H19" i="40"/>
  <c r="K20" i="41"/>
  <c r="L20" i="48"/>
  <c r="H8" i="48"/>
  <c r="M20" i="49"/>
  <c r="G20" i="49"/>
  <c r="M8" i="49"/>
  <c r="I8" i="49"/>
  <c r="M20" i="50"/>
  <c r="G20" i="50"/>
  <c r="M8" i="50"/>
  <c r="G8" i="50"/>
  <c r="N49" i="53"/>
  <c r="L43" i="53"/>
  <c r="H36" i="53"/>
  <c r="L34" i="53"/>
  <c r="L16" i="53"/>
  <c r="L12" i="53"/>
  <c r="H9" i="53"/>
  <c r="L50" i="55"/>
  <c r="L43" i="55"/>
  <c r="L35" i="55"/>
  <c r="L33" i="55"/>
  <c r="H17" i="55"/>
  <c r="AC17" i="55" s="1"/>
  <c r="H14" i="55"/>
  <c r="L11" i="55"/>
  <c r="G20" i="57"/>
  <c r="P8" i="57"/>
  <c r="H60" i="34"/>
  <c r="AB59" i="34"/>
  <c r="K44" i="34"/>
  <c r="AE43" i="34"/>
  <c r="K94" i="35"/>
  <c r="AF94" i="35" s="1"/>
  <c r="N92" i="35"/>
  <c r="J86" i="35"/>
  <c r="P78" i="35"/>
  <c r="I76" i="35"/>
  <c r="P74" i="35"/>
  <c r="J74" i="35"/>
  <c r="F66" i="35"/>
  <c r="N64" i="35"/>
  <c r="P62" i="35"/>
  <c r="J52" i="35"/>
  <c r="F50" i="35"/>
  <c r="F48" i="35"/>
  <c r="K36" i="35"/>
  <c r="AF36" i="35" s="1"/>
  <c r="J34" i="35"/>
  <c r="J32" i="35"/>
  <c r="J26" i="35"/>
  <c r="J24" i="35"/>
  <c r="G22" i="35"/>
  <c r="H16" i="35"/>
  <c r="P12" i="35"/>
  <c r="H10" i="35"/>
  <c r="AC10" i="35" s="1"/>
  <c r="H94" i="36"/>
  <c r="AC94" i="36" s="1"/>
  <c r="F36" i="36"/>
  <c r="F30" i="36"/>
  <c r="F24" i="36"/>
  <c r="F12" i="36"/>
  <c r="H51" i="37"/>
  <c r="L49" i="37"/>
  <c r="H42" i="37"/>
  <c r="AC42" i="37" s="1"/>
  <c r="L29" i="37"/>
  <c r="H27" i="37"/>
  <c r="AC27" i="37" s="1"/>
  <c r="H21" i="37"/>
  <c r="AC21" i="37" s="1"/>
  <c r="L14" i="37"/>
  <c r="L8" i="37"/>
  <c r="L98" i="39"/>
  <c r="K98" i="39"/>
  <c r="AB97" i="39"/>
  <c r="K92" i="39"/>
  <c r="F92" i="39" s="1"/>
  <c r="AB91" i="39"/>
  <c r="K86" i="39"/>
  <c r="F86" i="39" s="1"/>
  <c r="AB85" i="39"/>
  <c r="K80" i="39"/>
  <c r="G80" i="39"/>
  <c r="AB79" i="39"/>
  <c r="L74" i="39"/>
  <c r="K74" i="39"/>
  <c r="AB73" i="39"/>
  <c r="G64" i="39"/>
  <c r="K64" i="39"/>
  <c r="AB63" i="39"/>
  <c r="K58" i="39"/>
  <c r="G58" i="39"/>
  <c r="AB57" i="39"/>
  <c r="K52" i="39"/>
  <c r="F52" i="39" s="1"/>
  <c r="AB51" i="39"/>
  <c r="K46" i="39"/>
  <c r="F46" i="39" s="1"/>
  <c r="AB45" i="39"/>
  <c r="K38" i="39"/>
  <c r="F38" i="39" s="1"/>
  <c r="AB37" i="39"/>
  <c r="K32" i="39"/>
  <c r="F32" i="39" s="1"/>
  <c r="AB31" i="39"/>
  <c r="G26" i="39"/>
  <c r="F26" i="39" s="1"/>
  <c r="K26" i="39"/>
  <c r="AB25" i="39"/>
  <c r="K16" i="39"/>
  <c r="L16" i="39"/>
  <c r="G16" i="39"/>
  <c r="AB15" i="39"/>
  <c r="G10" i="39"/>
  <c r="L10" i="39"/>
  <c r="K10" i="39"/>
  <c r="AB9" i="39"/>
  <c r="G99" i="40"/>
  <c r="AB98" i="40"/>
  <c r="Q95" i="40"/>
  <c r="AB94" i="40"/>
  <c r="G77" i="40"/>
  <c r="AB76" i="40"/>
  <c r="G67" i="40"/>
  <c r="AB66" i="40"/>
  <c r="G63" i="40"/>
  <c r="AB62" i="40"/>
  <c r="G49" i="40"/>
  <c r="AB48" i="40"/>
  <c r="G39" i="40"/>
  <c r="AB38" i="40"/>
  <c r="G29" i="40"/>
  <c r="AB28" i="40"/>
  <c r="G25" i="40"/>
  <c r="AB24" i="40"/>
  <c r="G13" i="40"/>
  <c r="AB12" i="40"/>
  <c r="J7" i="40"/>
  <c r="G70" i="41"/>
  <c r="K20" i="48"/>
  <c r="M8" i="48"/>
  <c r="G8" i="48"/>
  <c r="H8" i="49"/>
  <c r="L20" i="50"/>
  <c r="L8" i="50"/>
  <c r="L40" i="53"/>
  <c r="L25" i="53"/>
  <c r="L20" i="53"/>
  <c r="L8" i="53"/>
  <c r="J49" i="55"/>
  <c r="O38" i="55"/>
  <c r="J28" i="55"/>
  <c r="L26" i="55"/>
  <c r="L23" i="55"/>
  <c r="H18" i="55"/>
  <c r="AC18" i="55" s="1"/>
  <c r="L20" i="57"/>
  <c r="H8" i="57"/>
  <c r="K12" i="35"/>
  <c r="AF12" i="35" s="1"/>
  <c r="F88" i="36"/>
  <c r="H78" i="36"/>
  <c r="AC78" i="36" s="1"/>
  <c r="F72" i="36"/>
  <c r="F62" i="36"/>
  <c r="H52" i="36"/>
  <c r="AC52" i="36" s="1"/>
  <c r="F46" i="36"/>
  <c r="F16" i="36"/>
  <c r="H36" i="37"/>
  <c r="H33" i="37"/>
  <c r="AC33" i="37" s="1"/>
  <c r="H25" i="37"/>
  <c r="AC25" i="37" s="1"/>
  <c r="L19" i="37"/>
  <c r="H11" i="37"/>
  <c r="J96" i="39"/>
  <c r="I96" i="39"/>
  <c r="M77" i="39"/>
  <c r="I78" i="39"/>
  <c r="H78" i="39" s="1"/>
  <c r="M43" i="39"/>
  <c r="J44" i="39"/>
  <c r="H44" i="39" s="1"/>
  <c r="J14" i="39"/>
  <c r="I14" i="39"/>
  <c r="H14" i="39" s="1"/>
  <c r="G91" i="40"/>
  <c r="AB90" i="40"/>
  <c r="G87" i="40"/>
  <c r="AB86" i="40"/>
  <c r="G43" i="40"/>
  <c r="AB42" i="40"/>
  <c r="G35" i="40"/>
  <c r="AB34" i="40"/>
  <c r="G21" i="40"/>
  <c r="AB20" i="40"/>
  <c r="I7" i="40"/>
  <c r="J20" i="48"/>
  <c r="K20" i="49"/>
  <c r="G8" i="49"/>
  <c r="K20" i="50"/>
  <c r="K8" i="50"/>
  <c r="L51" i="53"/>
  <c r="L48" i="53"/>
  <c r="H45" i="53"/>
  <c r="L35" i="53"/>
  <c r="J33" i="53"/>
  <c r="H27" i="53"/>
  <c r="J46" i="55"/>
  <c r="L42" i="55"/>
  <c r="J32" i="55"/>
  <c r="J30" i="55"/>
  <c r="K20" i="57"/>
  <c r="G8" i="57"/>
  <c r="G88" i="34"/>
  <c r="F84" i="34"/>
  <c r="AB83" i="34"/>
  <c r="F66" i="34"/>
  <c r="AB65" i="34"/>
  <c r="F62" i="34"/>
  <c r="M60" i="34"/>
  <c r="G56" i="34"/>
  <c r="AB55" i="34"/>
  <c r="F54" i="34"/>
  <c r="K52" i="34"/>
  <c r="AE51" i="34"/>
  <c r="K46" i="34"/>
  <c r="AE45" i="34"/>
  <c r="L34" i="34"/>
  <c r="AE33" i="34"/>
  <c r="F32" i="34"/>
  <c r="AB31" i="34"/>
  <c r="J28" i="34"/>
  <c r="AE27" i="34"/>
  <c r="H14" i="34"/>
  <c r="AB13" i="34"/>
  <c r="N100" i="35"/>
  <c r="Q98" i="35"/>
  <c r="F92" i="35"/>
  <c r="J90" i="35"/>
  <c r="K88" i="35"/>
  <c r="AF88" i="35" s="1"/>
  <c r="H78" i="35"/>
  <c r="G76" i="35"/>
  <c r="AC76" i="35" s="1"/>
  <c r="F72" i="35"/>
  <c r="N68" i="35"/>
  <c r="I66" i="35"/>
  <c r="H62" i="35"/>
  <c r="AC62" i="35" s="1"/>
  <c r="Q56" i="35"/>
  <c r="AI56" i="35" s="1"/>
  <c r="K52" i="35"/>
  <c r="AF52" i="35" s="1"/>
  <c r="H48" i="35"/>
  <c r="AC48" i="35" s="1"/>
  <c r="J46" i="35"/>
  <c r="J44" i="35"/>
  <c r="H40" i="35"/>
  <c r="O36" i="35"/>
  <c r="Q34" i="35"/>
  <c r="AI34" i="35" s="1"/>
  <c r="L30" i="35"/>
  <c r="AF30" i="35" s="1"/>
  <c r="F28" i="35"/>
  <c r="Q24" i="35"/>
  <c r="AI24" i="35" s="1"/>
  <c r="Q22" i="35"/>
  <c r="K18" i="35"/>
  <c r="P16" i="35"/>
  <c r="H14" i="35"/>
  <c r="F12" i="35"/>
  <c r="Q10" i="35"/>
  <c r="F98" i="36"/>
  <c r="F68" i="36"/>
  <c r="F58" i="36"/>
  <c r="H40" i="36"/>
  <c r="AC40" i="36" s="1"/>
  <c r="F38" i="36"/>
  <c r="F32" i="36"/>
  <c r="F26" i="36"/>
  <c r="J53" i="37"/>
  <c r="N48" i="37"/>
  <c r="J45" i="37"/>
  <c r="AC45" i="37" s="1"/>
  <c r="J43" i="37"/>
  <c r="L28" i="37"/>
  <c r="L10" i="37"/>
  <c r="G96" i="39"/>
  <c r="L96" i="39"/>
  <c r="K96" i="39"/>
  <c r="AB95" i="39"/>
  <c r="K90" i="39"/>
  <c r="F90" i="39" s="1"/>
  <c r="AB89" i="39"/>
  <c r="K84" i="39"/>
  <c r="AB83" i="39"/>
  <c r="K78" i="39"/>
  <c r="G78" i="39"/>
  <c r="F78" i="39" s="1"/>
  <c r="AB77" i="39"/>
  <c r="K72" i="39"/>
  <c r="F72" i="39" s="1"/>
  <c r="AB71" i="39"/>
  <c r="G68" i="39"/>
  <c r="F68" i="39" s="1"/>
  <c r="K68" i="39"/>
  <c r="AB67" i="39"/>
  <c r="K62" i="39"/>
  <c r="L62" i="39"/>
  <c r="AB61" i="39"/>
  <c r="K56" i="39"/>
  <c r="G56" i="39"/>
  <c r="AB55" i="39"/>
  <c r="L50" i="39"/>
  <c r="K50" i="39"/>
  <c r="AB49" i="39"/>
  <c r="G44" i="39"/>
  <c r="F44" i="39" s="1"/>
  <c r="K44" i="39"/>
  <c r="AB43" i="39"/>
  <c r="K36" i="39"/>
  <c r="F36" i="39" s="1"/>
  <c r="AB35" i="39"/>
  <c r="K30" i="39"/>
  <c r="F30" i="39" s="1"/>
  <c r="AB29" i="39"/>
  <c r="K24" i="39"/>
  <c r="F24" i="39" s="1"/>
  <c r="AB23" i="39"/>
  <c r="L14" i="39"/>
  <c r="K14" i="39"/>
  <c r="G14" i="39"/>
  <c r="AB13" i="39"/>
  <c r="G83" i="40"/>
  <c r="AB82" i="40"/>
  <c r="G57" i="40"/>
  <c r="AB56" i="40"/>
  <c r="G51" i="40"/>
  <c r="AB50" i="40"/>
  <c r="P17" i="40"/>
  <c r="AB16" i="40"/>
  <c r="Q11" i="40"/>
  <c r="AB10" i="40"/>
  <c r="N7" i="40"/>
  <c r="H7" i="40"/>
  <c r="F20" i="41"/>
  <c r="H20" i="41"/>
  <c r="K8" i="41"/>
  <c r="I20" i="48"/>
  <c r="J20" i="49"/>
  <c r="L8" i="49"/>
  <c r="J20" i="50"/>
  <c r="J8" i="50"/>
  <c r="H53" i="53"/>
  <c r="L44" i="53"/>
  <c r="H39" i="53"/>
  <c r="J35" i="53"/>
  <c r="H29" i="53"/>
  <c r="L23" i="53"/>
  <c r="H17" i="53"/>
  <c r="J15" i="53"/>
  <c r="N12" i="53"/>
  <c r="L11" i="53"/>
  <c r="J39" i="55"/>
  <c r="AC39" i="55" s="1"/>
  <c r="L37" i="55"/>
  <c r="J27" i="55"/>
  <c r="J22" i="55"/>
  <c r="AC22" i="55" s="1"/>
  <c r="L19" i="55"/>
  <c r="R20" i="57"/>
  <c r="J8" i="57"/>
  <c r="H20" i="48"/>
  <c r="J8" i="48"/>
  <c r="L20" i="49"/>
  <c r="I20" i="49"/>
  <c r="K8" i="49"/>
  <c r="I20" i="50"/>
  <c r="I8" i="50"/>
  <c r="L52" i="53"/>
  <c r="L50" i="53"/>
  <c r="H47" i="53"/>
  <c r="N43" i="53"/>
  <c r="J41" i="53"/>
  <c r="J37" i="53"/>
  <c r="H35" i="53"/>
  <c r="L32" i="53"/>
  <c r="L31" i="53"/>
  <c r="L26" i="53"/>
  <c r="N22" i="53"/>
  <c r="J21" i="53"/>
  <c r="H19" i="53"/>
  <c r="J12" i="53"/>
  <c r="AC12" i="53" s="1"/>
  <c r="L10" i="53"/>
  <c r="N51" i="55"/>
  <c r="H47" i="55"/>
  <c r="L41" i="55"/>
  <c r="J36" i="55"/>
  <c r="J34" i="55"/>
  <c r="AC34" i="55" s="1"/>
  <c r="L31" i="55"/>
  <c r="L29" i="55"/>
  <c r="H27" i="55"/>
  <c r="AC27" i="55" s="1"/>
  <c r="N25" i="55"/>
  <c r="H20" i="55"/>
  <c r="J15" i="55"/>
  <c r="O13" i="55"/>
  <c r="J10" i="55"/>
  <c r="AC10" i="55" s="1"/>
  <c r="Q20" i="57"/>
  <c r="I8" i="57"/>
  <c r="R39" i="7"/>
  <c r="L52" i="7"/>
  <c r="L46" i="7"/>
  <c r="L36" i="7"/>
  <c r="N52" i="7"/>
  <c r="L51" i="7"/>
  <c r="K38" i="7"/>
  <c r="K70" i="7" s="1"/>
  <c r="L33" i="7"/>
  <c r="H20" i="7"/>
  <c r="P41" i="7"/>
  <c r="J32" i="7"/>
  <c r="P30" i="7"/>
  <c r="J21" i="7"/>
  <c r="H15" i="7"/>
  <c r="J11" i="7"/>
  <c r="R31" i="7"/>
  <c r="J23" i="7"/>
  <c r="R46" i="7"/>
  <c r="J28" i="7"/>
  <c r="L18" i="7"/>
  <c r="J17" i="7"/>
  <c r="AC17" i="7" s="1"/>
  <c r="H9" i="7"/>
  <c r="R8" i="7"/>
  <c r="R29" i="7"/>
  <c r="R12" i="7"/>
  <c r="N53" i="7"/>
  <c r="R44" i="7"/>
  <c r="J35" i="7"/>
  <c r="L34" i="7"/>
  <c r="P32" i="7"/>
  <c r="R20" i="7"/>
  <c r="R49" i="7"/>
  <c r="N43" i="7"/>
  <c r="L42" i="7"/>
  <c r="L41" i="7"/>
  <c r="J36" i="7"/>
  <c r="J33" i="7"/>
  <c r="J27" i="7"/>
  <c r="J24" i="7"/>
  <c r="AC24" i="7" s="1"/>
  <c r="L24" i="7"/>
  <c r="J22" i="7"/>
  <c r="AC22" i="7" s="1"/>
  <c r="J19" i="7"/>
  <c r="AC19" i="7" s="1"/>
  <c r="H18" i="7"/>
  <c r="J16" i="7"/>
  <c r="H14" i="7"/>
  <c r="H12" i="7"/>
  <c r="R10" i="7"/>
  <c r="P8" i="7"/>
  <c r="N10" i="10"/>
  <c r="L10" i="10"/>
  <c r="N9" i="10"/>
  <c r="L9" i="10"/>
  <c r="L11" i="10"/>
  <c r="N11" i="10"/>
  <c r="AC11" i="10" s="1"/>
  <c r="L12" i="10"/>
  <c r="N12" i="10"/>
  <c r="AC12" i="10" s="1"/>
  <c r="O26" i="25"/>
  <c r="O10" i="25"/>
  <c r="O25" i="25"/>
  <c r="H71" i="19"/>
  <c r="G71" i="19"/>
  <c r="P91" i="40"/>
  <c r="Q55" i="40"/>
  <c r="N56" i="34"/>
  <c r="P14" i="34"/>
  <c r="N44" i="34"/>
  <c r="Q14" i="34"/>
  <c r="N98" i="34"/>
  <c r="AH97" i="34"/>
  <c r="P90" i="34"/>
  <c r="AI90" i="34" s="1"/>
  <c r="AH89" i="34"/>
  <c r="O86" i="34"/>
  <c r="AH85" i="34"/>
  <c r="P80" i="34"/>
  <c r="AH79" i="34"/>
  <c r="P74" i="34"/>
  <c r="AI74" i="34" s="1"/>
  <c r="AH73" i="34"/>
  <c r="P72" i="34"/>
  <c r="AH71" i="34"/>
  <c r="O68" i="34"/>
  <c r="AH67" i="34"/>
  <c r="N62" i="34"/>
  <c r="AH61" i="34"/>
  <c r="P54" i="34"/>
  <c r="AI54" i="34" s="1"/>
  <c r="AH53" i="34"/>
  <c r="N50" i="34"/>
  <c r="AH49" i="34"/>
  <c r="N40" i="34"/>
  <c r="AH39" i="34"/>
  <c r="N24" i="34"/>
  <c r="AH23" i="34"/>
  <c r="P98" i="34"/>
  <c r="AI98" i="34" s="1"/>
  <c r="P96" i="34"/>
  <c r="AH95" i="34"/>
  <c r="N92" i="34"/>
  <c r="AH91" i="34"/>
  <c r="Q80" i="34"/>
  <c r="O78" i="34"/>
  <c r="AH77" i="34"/>
  <c r="N36" i="34"/>
  <c r="AH35" i="34"/>
  <c r="N28" i="34"/>
  <c r="AH27" i="34"/>
  <c r="P12" i="34"/>
  <c r="AH11" i="34"/>
  <c r="N94" i="34"/>
  <c r="AH93" i="34"/>
  <c r="P82" i="34"/>
  <c r="AH81" i="34"/>
  <c r="N76" i="34"/>
  <c r="AH75" i="34"/>
  <c r="N64" i="34"/>
  <c r="AH63" i="34"/>
  <c r="N48" i="34"/>
  <c r="AH47" i="34"/>
  <c r="N32" i="34"/>
  <c r="AH31" i="34"/>
  <c r="N26" i="34"/>
  <c r="AH25" i="34"/>
  <c r="O14" i="34"/>
  <c r="P88" i="34"/>
  <c r="AH87" i="34"/>
  <c r="N74" i="34"/>
  <c r="Q66" i="34"/>
  <c r="Q64" i="34"/>
  <c r="N54" i="34"/>
  <c r="N38" i="34"/>
  <c r="AH37" i="34"/>
  <c r="N34" i="34"/>
  <c r="AH33" i="34"/>
  <c r="N30" i="34"/>
  <c r="AH29" i="34"/>
  <c r="P22" i="34"/>
  <c r="AH21" i="34"/>
  <c r="N7" i="34"/>
  <c r="AH17" i="34"/>
  <c r="N14" i="34"/>
  <c r="F28" i="31"/>
  <c r="F22" i="32"/>
  <c r="F68" i="31"/>
  <c r="F64" i="31"/>
  <c r="F36" i="31"/>
  <c r="F88" i="33"/>
  <c r="F72" i="33"/>
  <c r="F64" i="33"/>
  <c r="F28" i="33"/>
  <c r="F48" i="31"/>
  <c r="F44" i="31"/>
  <c r="F38" i="31"/>
  <c r="F32" i="33"/>
  <c r="L13" i="23"/>
  <c r="V53" i="2"/>
  <c r="V16" i="2"/>
  <c r="V11" i="2"/>
  <c r="T24" i="2"/>
  <c r="AD24" i="2" s="1"/>
  <c r="H24" i="2"/>
  <c r="AC24" i="2" s="1"/>
  <c r="P14" i="2"/>
  <c r="J43" i="55"/>
  <c r="H15" i="55"/>
  <c r="J14" i="55"/>
  <c r="J11" i="55"/>
  <c r="J26" i="55"/>
  <c r="H26" i="55"/>
  <c r="L14" i="55"/>
  <c r="H43" i="55"/>
  <c r="L39" i="53"/>
  <c r="L28" i="53"/>
  <c r="J44" i="53"/>
  <c r="J39" i="53"/>
  <c r="J28" i="53"/>
  <c r="L27" i="53"/>
  <c r="N23" i="53"/>
  <c r="N44" i="53"/>
  <c r="N48" i="53"/>
  <c r="H44" i="53"/>
  <c r="N41" i="53"/>
  <c r="H37" i="53"/>
  <c r="H21" i="53"/>
  <c r="J17" i="53"/>
  <c r="F7" i="53"/>
  <c r="K70" i="41"/>
  <c r="Q33" i="40"/>
  <c r="F33" i="40" s="1"/>
  <c r="Q75" i="40"/>
  <c r="Q51" i="40"/>
  <c r="P81" i="40"/>
  <c r="K69" i="40"/>
  <c r="P87" i="40"/>
  <c r="M69" i="40"/>
  <c r="I69" i="40"/>
  <c r="P65" i="40"/>
  <c r="P49" i="40"/>
  <c r="P35" i="40"/>
  <c r="H7" i="39"/>
  <c r="H116" i="39" s="1"/>
  <c r="M95" i="39"/>
  <c r="M87" i="39"/>
  <c r="M59" i="39"/>
  <c r="M57" i="39"/>
  <c r="M25" i="39"/>
  <c r="M99" i="39"/>
  <c r="M67" i="39"/>
  <c r="M65" i="39"/>
  <c r="M63" i="39"/>
  <c r="F69" i="39"/>
  <c r="AB69" i="39" s="1"/>
  <c r="M11" i="39"/>
  <c r="M81" i="39"/>
  <c r="M55" i="39"/>
  <c r="M45" i="39"/>
  <c r="M39" i="39"/>
  <c r="M21" i="39"/>
  <c r="M13" i="39"/>
  <c r="F38" i="38"/>
  <c r="F7" i="38"/>
  <c r="N53" i="37"/>
  <c r="N52" i="37"/>
  <c r="L53" i="37"/>
  <c r="L9" i="37"/>
  <c r="H53" i="37"/>
  <c r="J49" i="37"/>
  <c r="N47" i="37"/>
  <c r="L37" i="37"/>
  <c r="L26" i="37"/>
  <c r="H26" i="37"/>
  <c r="AC26" i="37" s="1"/>
  <c r="J10" i="37"/>
  <c r="H9" i="37"/>
  <c r="AC9" i="37" s="1"/>
  <c r="N18" i="34"/>
  <c r="G18" i="36"/>
  <c r="F94" i="36"/>
  <c r="F22" i="36"/>
  <c r="G94" i="35"/>
  <c r="Q92" i="35"/>
  <c r="O80" i="35"/>
  <c r="N78" i="35"/>
  <c r="I74" i="35"/>
  <c r="P64" i="35"/>
  <c r="G52" i="35"/>
  <c r="AC52" i="35" s="1"/>
  <c r="G50" i="35"/>
  <c r="AC50" i="35" s="1"/>
  <c r="P40" i="35"/>
  <c r="AI40" i="35" s="1"/>
  <c r="J30" i="35"/>
  <c r="F18" i="35"/>
  <c r="L10" i="35"/>
  <c r="N90" i="35"/>
  <c r="K80" i="35"/>
  <c r="F69" i="35"/>
  <c r="AB69" i="35" s="1"/>
  <c r="O64" i="35"/>
  <c r="G60" i="35"/>
  <c r="L22" i="35"/>
  <c r="I18" i="35"/>
  <c r="F10" i="35"/>
  <c r="P100" i="35"/>
  <c r="H98" i="35"/>
  <c r="O96" i="35"/>
  <c r="G92" i="35"/>
  <c r="AC92" i="35" s="1"/>
  <c r="J88" i="35"/>
  <c r="Q78" i="35"/>
  <c r="J69" i="35"/>
  <c r="AE69" i="35" s="1"/>
  <c r="Q68" i="35"/>
  <c r="AI68" i="35" s="1"/>
  <c r="P66" i="35"/>
  <c r="Q62" i="35"/>
  <c r="H58" i="35"/>
  <c r="N52" i="35"/>
  <c r="F26" i="35"/>
  <c r="H26" i="35"/>
  <c r="K22" i="35"/>
  <c r="J46" i="34"/>
  <c r="G12" i="34"/>
  <c r="G92" i="34"/>
  <c r="H90" i="34"/>
  <c r="N86" i="34"/>
  <c r="L80" i="34"/>
  <c r="F69" i="34"/>
  <c r="G70" i="34" s="1"/>
  <c r="F60" i="34"/>
  <c r="F52" i="34"/>
  <c r="J30" i="34"/>
  <c r="L96" i="34"/>
  <c r="O88" i="34"/>
  <c r="AI88" i="34" s="1"/>
  <c r="J88" i="34"/>
  <c r="G84" i="34"/>
  <c r="AC84" i="34" s="1"/>
  <c r="K80" i="34"/>
  <c r="N72" i="34"/>
  <c r="J69" i="34"/>
  <c r="J120" i="34" s="1"/>
  <c r="Q68" i="34"/>
  <c r="O64" i="34"/>
  <c r="I60" i="34"/>
  <c r="I52" i="34"/>
  <c r="L36" i="34"/>
  <c r="F26" i="34"/>
  <c r="H26" i="34"/>
  <c r="AC26" i="34" s="1"/>
  <c r="J22" i="34"/>
  <c r="M18" i="34"/>
  <c r="F18" i="34"/>
  <c r="P10" i="34"/>
  <c r="O72" i="34"/>
  <c r="Q22" i="34"/>
  <c r="I92" i="34"/>
  <c r="Q86" i="34"/>
  <c r="J86" i="34"/>
  <c r="N78" i="34"/>
  <c r="F72" i="34"/>
  <c r="N68" i="34"/>
  <c r="L46" i="34"/>
  <c r="P40" i="34"/>
  <c r="AI40" i="34" s="1"/>
  <c r="L28" i="34"/>
  <c r="AF28" i="34" s="1"/>
  <c r="R74" i="33"/>
  <c r="Q16" i="33"/>
  <c r="Q12" i="33"/>
  <c r="I12" i="33"/>
  <c r="K96" i="33"/>
  <c r="G92" i="33"/>
  <c r="F92" i="33" s="1"/>
  <c r="H84" i="33"/>
  <c r="I74" i="33"/>
  <c r="R68" i="33"/>
  <c r="R60" i="33"/>
  <c r="F60" i="33" s="1"/>
  <c r="Q58" i="33"/>
  <c r="K44" i="33"/>
  <c r="F44" i="33" s="1"/>
  <c r="K40" i="33"/>
  <c r="G40" i="33"/>
  <c r="Q36" i="33"/>
  <c r="F36" i="33" s="1"/>
  <c r="K24" i="33"/>
  <c r="G24" i="33"/>
  <c r="L16" i="33"/>
  <c r="H16" i="33"/>
  <c r="Q14" i="33"/>
  <c r="L12" i="33"/>
  <c r="R84" i="33"/>
  <c r="L26" i="33"/>
  <c r="M12" i="33"/>
  <c r="R96" i="33"/>
  <c r="H96" i="33"/>
  <c r="J90" i="33"/>
  <c r="R86" i="33"/>
  <c r="K84" i="33"/>
  <c r="G84" i="33"/>
  <c r="Q68" i="33"/>
  <c r="R52" i="33"/>
  <c r="G30" i="33"/>
  <c r="K16" i="33"/>
  <c r="O12" i="33"/>
  <c r="K12" i="33"/>
  <c r="M84" i="32"/>
  <c r="R82" i="32"/>
  <c r="L82" i="32"/>
  <c r="Q78" i="32"/>
  <c r="J76" i="32"/>
  <c r="R74" i="32"/>
  <c r="J74" i="32"/>
  <c r="Q72" i="32"/>
  <c r="Q66" i="32"/>
  <c r="I66" i="32"/>
  <c r="R64" i="32"/>
  <c r="G58" i="32"/>
  <c r="K50" i="32"/>
  <c r="G46" i="32"/>
  <c r="L40" i="32"/>
  <c r="I30" i="32"/>
  <c r="G28" i="32"/>
  <c r="L26" i="32"/>
  <c r="G26" i="32"/>
  <c r="Q16" i="32"/>
  <c r="H14" i="32"/>
  <c r="M96" i="32"/>
  <c r="Q84" i="32"/>
  <c r="P82" i="32"/>
  <c r="J82" i="32"/>
  <c r="P78" i="32"/>
  <c r="L78" i="32"/>
  <c r="Q74" i="32"/>
  <c r="I74" i="32"/>
  <c r="L66" i="32"/>
  <c r="P64" i="32"/>
  <c r="Q38" i="32"/>
  <c r="Q30" i="32"/>
  <c r="N16" i="32"/>
  <c r="Q92" i="32"/>
  <c r="R90" i="32"/>
  <c r="L90" i="32"/>
  <c r="O84" i="32"/>
  <c r="O82" i="32"/>
  <c r="H82" i="32"/>
  <c r="K78" i="32"/>
  <c r="L74" i="32"/>
  <c r="G74" i="32"/>
  <c r="K66" i="32"/>
  <c r="J62" i="32"/>
  <c r="J58" i="32"/>
  <c r="I52" i="32"/>
  <c r="Q50" i="32"/>
  <c r="F50" i="32" s="1"/>
  <c r="R44" i="32"/>
  <c r="K38" i="32"/>
  <c r="F38" i="32" s="1"/>
  <c r="I34" i="32"/>
  <c r="P30" i="32"/>
  <c r="K30" i="32"/>
  <c r="R26" i="32"/>
  <c r="J16" i="32"/>
  <c r="Q98" i="31"/>
  <c r="J98" i="31"/>
  <c r="K92" i="31"/>
  <c r="G92" i="31"/>
  <c r="K84" i="31"/>
  <c r="G84" i="31"/>
  <c r="J82" i="31"/>
  <c r="J80" i="31"/>
  <c r="R78" i="31"/>
  <c r="Q76" i="31"/>
  <c r="M76" i="31"/>
  <c r="I76" i="31"/>
  <c r="I72" i="31"/>
  <c r="K60" i="31"/>
  <c r="G60" i="31"/>
  <c r="K56" i="31"/>
  <c r="G56" i="31"/>
  <c r="P52" i="31"/>
  <c r="L52" i="31"/>
  <c r="G52" i="31"/>
  <c r="P50" i="31"/>
  <c r="L50" i="31"/>
  <c r="G46" i="31"/>
  <c r="I26" i="31"/>
  <c r="I100" i="31"/>
  <c r="I80" i="31"/>
  <c r="J50" i="31"/>
  <c r="M22" i="31"/>
  <c r="G98" i="31"/>
  <c r="Q92" i="31"/>
  <c r="Q84" i="31"/>
  <c r="R80" i="31"/>
  <c r="H80" i="31"/>
  <c r="R72" i="31"/>
  <c r="K72" i="31"/>
  <c r="G72" i="31"/>
  <c r="Q60" i="31"/>
  <c r="Q58" i="31"/>
  <c r="Q56" i="31"/>
  <c r="R52" i="31"/>
  <c r="R50" i="31"/>
  <c r="N40" i="31"/>
  <c r="Q22" i="31"/>
  <c r="J22" i="31"/>
  <c r="Q16" i="31"/>
  <c r="M16" i="31"/>
  <c r="N14" i="31"/>
  <c r="M86" i="30"/>
  <c r="O86" i="30"/>
  <c r="K86" i="30"/>
  <c r="N86" i="30"/>
  <c r="J86" i="30"/>
  <c r="L86" i="30"/>
  <c r="O68" i="30"/>
  <c r="K68" i="30"/>
  <c r="M68" i="30"/>
  <c r="N68" i="30"/>
  <c r="L68" i="30"/>
  <c r="J68" i="30"/>
  <c r="O52" i="30"/>
  <c r="K52" i="30"/>
  <c r="M52" i="30"/>
  <c r="N52" i="30"/>
  <c r="L52" i="30"/>
  <c r="J52" i="30"/>
  <c r="O32" i="30"/>
  <c r="K32" i="30"/>
  <c r="M32" i="30"/>
  <c r="L32" i="30"/>
  <c r="J32" i="30"/>
  <c r="N32" i="30"/>
  <c r="O100" i="30"/>
  <c r="K100" i="30"/>
  <c r="M100" i="30"/>
  <c r="L100" i="30"/>
  <c r="N100" i="30"/>
  <c r="J100" i="30"/>
  <c r="O84" i="30"/>
  <c r="K84" i="30"/>
  <c r="M84" i="30"/>
  <c r="L84" i="30"/>
  <c r="N84" i="30"/>
  <c r="J84" i="30"/>
  <c r="M66" i="30"/>
  <c r="O66" i="30"/>
  <c r="K66" i="30"/>
  <c r="N66" i="30"/>
  <c r="L66" i="30"/>
  <c r="J66" i="30"/>
  <c r="M38" i="30"/>
  <c r="O38" i="30"/>
  <c r="K38" i="30"/>
  <c r="J38" i="30"/>
  <c r="N38" i="30"/>
  <c r="L38" i="30"/>
  <c r="M98" i="30"/>
  <c r="O98" i="30"/>
  <c r="N98" i="30"/>
  <c r="J98" i="30"/>
  <c r="L98" i="30"/>
  <c r="M90" i="30"/>
  <c r="O90" i="30"/>
  <c r="K90" i="30"/>
  <c r="N90" i="30"/>
  <c r="J90" i="30"/>
  <c r="L90" i="30"/>
  <c r="M82" i="30"/>
  <c r="O82" i="30"/>
  <c r="K82" i="30"/>
  <c r="N82" i="30"/>
  <c r="J82" i="30"/>
  <c r="L82" i="30"/>
  <c r="M74" i="30"/>
  <c r="O74" i="30"/>
  <c r="K74" i="30"/>
  <c r="N74" i="30"/>
  <c r="L74" i="30"/>
  <c r="J74" i="30"/>
  <c r="O64" i="30"/>
  <c r="K64" i="30"/>
  <c r="M64" i="30"/>
  <c r="L64" i="30"/>
  <c r="J64" i="30"/>
  <c r="N64" i="30"/>
  <c r="O56" i="30"/>
  <c r="K56" i="30"/>
  <c r="M56" i="30"/>
  <c r="L56" i="30"/>
  <c r="J56" i="30"/>
  <c r="N56" i="30"/>
  <c r="O48" i="30"/>
  <c r="K48" i="30"/>
  <c r="M48" i="30"/>
  <c r="L48" i="30"/>
  <c r="J48" i="30"/>
  <c r="N48" i="30"/>
  <c r="O36" i="30"/>
  <c r="K36" i="30"/>
  <c r="M36" i="30"/>
  <c r="N36" i="30"/>
  <c r="L36" i="30"/>
  <c r="J36" i="30"/>
  <c r="O28" i="30"/>
  <c r="K28" i="30"/>
  <c r="M28" i="30"/>
  <c r="N28" i="30"/>
  <c r="L28" i="30"/>
  <c r="J28" i="30"/>
  <c r="O18" i="30"/>
  <c r="K18" i="30"/>
  <c r="N18" i="30"/>
  <c r="M18" i="30"/>
  <c r="L18" i="30"/>
  <c r="J18" i="30"/>
  <c r="M94" i="30"/>
  <c r="O94" i="30"/>
  <c r="K94" i="30"/>
  <c r="N94" i="30"/>
  <c r="J94" i="30"/>
  <c r="L94" i="30"/>
  <c r="M78" i="30"/>
  <c r="O78" i="30"/>
  <c r="K78" i="30"/>
  <c r="N78" i="30"/>
  <c r="J78" i="30"/>
  <c r="L78" i="30"/>
  <c r="O60" i="30"/>
  <c r="K60" i="30"/>
  <c r="M60" i="30"/>
  <c r="N60" i="30"/>
  <c r="L60" i="30"/>
  <c r="J60" i="30"/>
  <c r="O44" i="30"/>
  <c r="K44" i="30"/>
  <c r="M44" i="30"/>
  <c r="N44" i="30"/>
  <c r="L44" i="30"/>
  <c r="J44" i="30"/>
  <c r="O24" i="30"/>
  <c r="K24" i="30"/>
  <c r="M24" i="30"/>
  <c r="L24" i="30"/>
  <c r="J24" i="30"/>
  <c r="N24" i="30"/>
  <c r="O14" i="30"/>
  <c r="K14" i="30"/>
  <c r="J14" i="30"/>
  <c r="N14" i="30"/>
  <c r="M14" i="30"/>
  <c r="L14" i="30"/>
  <c r="O92" i="30"/>
  <c r="K92" i="30"/>
  <c r="M92" i="30"/>
  <c r="L92" i="30"/>
  <c r="N92" i="30"/>
  <c r="J92" i="30"/>
  <c r="O76" i="30"/>
  <c r="K76" i="30"/>
  <c r="M76" i="30"/>
  <c r="N76" i="30"/>
  <c r="L76" i="30"/>
  <c r="J76" i="30"/>
  <c r="M58" i="30"/>
  <c r="O58" i="30"/>
  <c r="K58" i="30"/>
  <c r="N58" i="30"/>
  <c r="L58" i="30"/>
  <c r="J58" i="30"/>
  <c r="M50" i="30"/>
  <c r="O50" i="30"/>
  <c r="K50" i="30"/>
  <c r="N50" i="30"/>
  <c r="L50" i="30"/>
  <c r="J50" i="30"/>
  <c r="M30" i="30"/>
  <c r="O30" i="30"/>
  <c r="K30" i="30"/>
  <c r="J30" i="30"/>
  <c r="N30" i="30"/>
  <c r="L30" i="30"/>
  <c r="M22" i="30"/>
  <c r="O22" i="30"/>
  <c r="K22" i="30"/>
  <c r="J22" i="30"/>
  <c r="N22" i="30"/>
  <c r="L22" i="30"/>
  <c r="M12" i="30"/>
  <c r="L12" i="30"/>
  <c r="K12" i="30"/>
  <c r="O12" i="30"/>
  <c r="J12" i="30"/>
  <c r="N12" i="30"/>
  <c r="O96" i="30"/>
  <c r="K96" i="30"/>
  <c r="M96" i="30"/>
  <c r="L96" i="30"/>
  <c r="N96" i="30"/>
  <c r="J96" i="30"/>
  <c r="O88" i="30"/>
  <c r="K88" i="30"/>
  <c r="M88" i="30"/>
  <c r="L88" i="30"/>
  <c r="J88" i="30"/>
  <c r="N88" i="30"/>
  <c r="O80" i="30"/>
  <c r="K80" i="30"/>
  <c r="M80" i="30"/>
  <c r="L80" i="30"/>
  <c r="N80" i="30"/>
  <c r="J80" i="30"/>
  <c r="O72" i="30"/>
  <c r="K72" i="30"/>
  <c r="M72" i="30"/>
  <c r="L72" i="30"/>
  <c r="J72" i="30"/>
  <c r="N72" i="30"/>
  <c r="M62" i="30"/>
  <c r="O62" i="30"/>
  <c r="K62" i="30"/>
  <c r="J62" i="30"/>
  <c r="N62" i="30"/>
  <c r="L62" i="30"/>
  <c r="M54" i="30"/>
  <c r="O54" i="30"/>
  <c r="K54" i="30"/>
  <c r="J54" i="30"/>
  <c r="N54" i="30"/>
  <c r="L54" i="30"/>
  <c r="M46" i="30"/>
  <c r="O46" i="30"/>
  <c r="K46" i="30"/>
  <c r="J46" i="30"/>
  <c r="N46" i="30"/>
  <c r="L46" i="30"/>
  <c r="M34" i="30"/>
  <c r="O34" i="30"/>
  <c r="K34" i="30"/>
  <c r="N34" i="30"/>
  <c r="L34" i="30"/>
  <c r="J34" i="30"/>
  <c r="M26" i="30"/>
  <c r="O26" i="30"/>
  <c r="K26" i="30"/>
  <c r="N26" i="30"/>
  <c r="L26" i="30"/>
  <c r="J26" i="30"/>
  <c r="M16" i="30"/>
  <c r="O16" i="30"/>
  <c r="J16" i="30"/>
  <c r="N16" i="30"/>
  <c r="L16" i="30"/>
  <c r="K16" i="30"/>
  <c r="G10" i="30"/>
  <c r="H10" i="30"/>
  <c r="I10" i="30"/>
  <c r="G96" i="30"/>
  <c r="I96" i="30"/>
  <c r="H96" i="30"/>
  <c r="H94" i="30"/>
  <c r="G94" i="30"/>
  <c r="I94" i="30"/>
  <c r="I68" i="30"/>
  <c r="G68" i="30"/>
  <c r="H68" i="30"/>
  <c r="G56" i="30"/>
  <c r="I56" i="30"/>
  <c r="H56" i="30"/>
  <c r="G28" i="30"/>
  <c r="I28" i="30"/>
  <c r="H28" i="30"/>
  <c r="H14" i="30"/>
  <c r="G14" i="30"/>
  <c r="I14" i="30"/>
  <c r="H98" i="30"/>
  <c r="G98" i="30"/>
  <c r="I98" i="30"/>
  <c r="H90" i="30"/>
  <c r="G90" i="30"/>
  <c r="I90" i="30"/>
  <c r="G80" i="30"/>
  <c r="I80" i="30"/>
  <c r="H80" i="30"/>
  <c r="I78" i="30"/>
  <c r="H78" i="30"/>
  <c r="G78" i="30"/>
  <c r="I76" i="30"/>
  <c r="G76" i="30"/>
  <c r="H76" i="30"/>
  <c r="I60" i="30"/>
  <c r="G60" i="30"/>
  <c r="H60" i="30"/>
  <c r="G52" i="30"/>
  <c r="I52" i="30"/>
  <c r="H52" i="30"/>
  <c r="H50" i="30"/>
  <c r="I50" i="30"/>
  <c r="G50" i="30"/>
  <c r="I48" i="30"/>
  <c r="H48" i="30"/>
  <c r="G48" i="30"/>
  <c r="H46" i="30"/>
  <c r="G46" i="30"/>
  <c r="I46" i="30"/>
  <c r="I100" i="30"/>
  <c r="G100" i="30"/>
  <c r="H100" i="30"/>
  <c r="I92" i="30"/>
  <c r="G92" i="30"/>
  <c r="H92" i="30"/>
  <c r="I84" i="30"/>
  <c r="H84" i="30"/>
  <c r="G84" i="30"/>
  <c r="G72" i="30"/>
  <c r="I72" i="30"/>
  <c r="H72" i="30"/>
  <c r="H66" i="30"/>
  <c r="I66" i="30"/>
  <c r="G66" i="30"/>
  <c r="I64" i="30"/>
  <c r="H64" i="30"/>
  <c r="G64" i="30"/>
  <c r="H38" i="30"/>
  <c r="G38" i="30"/>
  <c r="I38" i="30"/>
  <c r="I34" i="30"/>
  <c r="H34" i="30"/>
  <c r="G34" i="30"/>
  <c r="G24" i="30"/>
  <c r="I24" i="30"/>
  <c r="H24" i="30"/>
  <c r="I18" i="30"/>
  <c r="H18" i="30"/>
  <c r="G18" i="30"/>
  <c r="G88" i="30"/>
  <c r="I88" i="30"/>
  <c r="H88" i="30"/>
  <c r="H86" i="30"/>
  <c r="G86" i="30"/>
  <c r="I86" i="30"/>
  <c r="H82" i="30"/>
  <c r="I82" i="30"/>
  <c r="G82" i="30"/>
  <c r="H74" i="30"/>
  <c r="G74" i="30"/>
  <c r="I74" i="30"/>
  <c r="H62" i="30"/>
  <c r="G62" i="30"/>
  <c r="I62" i="30"/>
  <c r="I58" i="30"/>
  <c r="H58" i="30"/>
  <c r="G58" i="30"/>
  <c r="H54" i="30"/>
  <c r="G54" i="30"/>
  <c r="I54" i="30"/>
  <c r="G44" i="30"/>
  <c r="I44" i="30"/>
  <c r="H44" i="30"/>
  <c r="I36" i="30"/>
  <c r="G36" i="30"/>
  <c r="H36" i="30"/>
  <c r="G32" i="30"/>
  <c r="I32" i="30"/>
  <c r="H32" i="30"/>
  <c r="H30" i="30"/>
  <c r="G30" i="30"/>
  <c r="I30" i="30"/>
  <c r="I26" i="30"/>
  <c r="H26" i="30"/>
  <c r="G26" i="30"/>
  <c r="H22" i="30"/>
  <c r="G22" i="30"/>
  <c r="I22" i="30"/>
  <c r="G16" i="30"/>
  <c r="I16" i="30"/>
  <c r="H16" i="30"/>
  <c r="G12" i="30"/>
  <c r="I12" i="30"/>
  <c r="H12" i="30"/>
  <c r="J100" i="29"/>
  <c r="H100" i="29" s="1"/>
  <c r="J90" i="29"/>
  <c r="H90" i="29" s="1"/>
  <c r="M89" i="29"/>
  <c r="J84" i="29"/>
  <c r="M83" i="29"/>
  <c r="I78" i="29"/>
  <c r="H78" i="29" s="1"/>
  <c r="M77" i="29"/>
  <c r="G66" i="29"/>
  <c r="J62" i="29"/>
  <c r="K58" i="29"/>
  <c r="F58" i="29" s="1"/>
  <c r="F52" i="29"/>
  <c r="J50" i="29"/>
  <c r="M49" i="29"/>
  <c r="I40" i="29"/>
  <c r="M39" i="29"/>
  <c r="G32" i="29"/>
  <c r="J22" i="29"/>
  <c r="M21" i="29"/>
  <c r="J16" i="29"/>
  <c r="M15" i="29"/>
  <c r="I96" i="29"/>
  <c r="M95" i="29"/>
  <c r="L74" i="29"/>
  <c r="I66" i="29"/>
  <c r="M65" i="29"/>
  <c r="I64" i="29"/>
  <c r="H64" i="29" s="1"/>
  <c r="M63" i="29"/>
  <c r="H62" i="29"/>
  <c r="I60" i="29"/>
  <c r="M59" i="29"/>
  <c r="I58" i="29"/>
  <c r="M57" i="29"/>
  <c r="J54" i="29"/>
  <c r="M53" i="29"/>
  <c r="I52" i="29"/>
  <c r="H52" i="29" s="1"/>
  <c r="H38" i="29"/>
  <c r="J36" i="29"/>
  <c r="K34" i="29"/>
  <c r="J30" i="29"/>
  <c r="H30" i="29" s="1"/>
  <c r="M29" i="29"/>
  <c r="J98" i="29"/>
  <c r="H98" i="29" s="1"/>
  <c r="M97" i="29"/>
  <c r="J74" i="29"/>
  <c r="M73" i="29"/>
  <c r="J46" i="29"/>
  <c r="M45" i="29"/>
  <c r="J26" i="29"/>
  <c r="H26" i="29" s="1"/>
  <c r="M25" i="29"/>
  <c r="I12" i="29"/>
  <c r="H12" i="29" s="1"/>
  <c r="M11" i="29"/>
  <c r="J94" i="29"/>
  <c r="H94" i="29" s="1"/>
  <c r="M93" i="29"/>
  <c r="I92" i="29"/>
  <c r="H92" i="29" s="1"/>
  <c r="I84" i="29"/>
  <c r="J82" i="29"/>
  <c r="M81" i="29"/>
  <c r="I80" i="29"/>
  <c r="H80" i="29" s="1"/>
  <c r="M79" i="29"/>
  <c r="J76" i="29"/>
  <c r="H76" i="29" s="1"/>
  <c r="M75" i="29"/>
  <c r="H68" i="29"/>
  <c r="H56" i="29"/>
  <c r="H48" i="29"/>
  <c r="J40" i="29"/>
  <c r="J34" i="29"/>
  <c r="H34" i="29" s="1"/>
  <c r="M33" i="29"/>
  <c r="I32" i="29"/>
  <c r="H32" i="29" s="1"/>
  <c r="H7" i="29"/>
  <c r="M7" i="29" s="1"/>
  <c r="M9" i="29"/>
  <c r="I70" i="27"/>
  <c r="N100" i="27"/>
  <c r="M98" i="27"/>
  <c r="F98" i="27" s="1"/>
  <c r="M74" i="27"/>
  <c r="H70" i="27"/>
  <c r="G26" i="27"/>
  <c r="F26" i="27" s="1"/>
  <c r="G92" i="27"/>
  <c r="F92" i="27" s="1"/>
  <c r="N74" i="27"/>
  <c r="M72" i="27"/>
  <c r="N36" i="27"/>
  <c r="N18" i="27"/>
  <c r="G14" i="27"/>
  <c r="F14" i="27" s="1"/>
  <c r="H49" i="26"/>
  <c r="H46" i="26"/>
  <c r="L37" i="26"/>
  <c r="H35" i="26"/>
  <c r="H34" i="26"/>
  <c r="H23" i="26"/>
  <c r="N20" i="26"/>
  <c r="H15" i="26"/>
  <c r="L9" i="26"/>
  <c r="L26" i="26"/>
  <c r="H26" i="26"/>
  <c r="L49" i="26"/>
  <c r="J46" i="26"/>
  <c r="J45" i="26"/>
  <c r="L35" i="26"/>
  <c r="J34" i="26"/>
  <c r="L33" i="26"/>
  <c r="H14" i="26"/>
  <c r="O52" i="25"/>
  <c r="O35" i="25"/>
  <c r="O8" i="25"/>
  <c r="O14" i="25"/>
  <c r="O44" i="25"/>
  <c r="O12" i="25"/>
  <c r="L52" i="22"/>
  <c r="L31" i="22"/>
  <c r="L12" i="22"/>
  <c r="J9" i="22"/>
  <c r="J16" i="22"/>
  <c r="J11" i="22"/>
  <c r="L26" i="20"/>
  <c r="H26" i="20"/>
  <c r="J52" i="20"/>
  <c r="L50" i="20"/>
  <c r="L48" i="20"/>
  <c r="H15" i="20"/>
  <c r="AC15" i="20" s="1"/>
  <c r="J11" i="20"/>
  <c r="J10" i="20"/>
  <c r="H8" i="20"/>
  <c r="L52" i="20"/>
  <c r="J35" i="20"/>
  <c r="G8" i="19"/>
  <c r="H8" i="19"/>
  <c r="K8" i="19"/>
  <c r="J8" i="19"/>
  <c r="K71" i="19"/>
  <c r="J45" i="18"/>
  <c r="H32" i="18"/>
  <c r="AC32" i="18" s="1"/>
  <c r="H27" i="18"/>
  <c r="H23" i="18"/>
  <c r="AC23" i="18" s="1"/>
  <c r="N51" i="17"/>
  <c r="H43" i="17"/>
  <c r="J26" i="17"/>
  <c r="J19" i="17"/>
  <c r="P15" i="17"/>
  <c r="P52" i="17"/>
  <c r="J15" i="17"/>
  <c r="L26" i="16"/>
  <c r="H26" i="16"/>
  <c r="N10" i="16"/>
  <c r="J49" i="16"/>
  <c r="J40" i="16"/>
  <c r="H34" i="16"/>
  <c r="J33" i="16"/>
  <c r="N12" i="16"/>
  <c r="H10" i="16"/>
  <c r="AC10" i="16" s="1"/>
  <c r="L10" i="16"/>
  <c r="M88" i="15"/>
  <c r="I88" i="15"/>
  <c r="J50" i="15"/>
  <c r="L50" i="15"/>
  <c r="M19" i="40"/>
  <c r="N20" i="34"/>
  <c r="H20" i="27"/>
  <c r="K21" i="19"/>
  <c r="H24" i="18"/>
  <c r="J24" i="18"/>
  <c r="F13" i="18"/>
  <c r="J24" i="16"/>
  <c r="H24" i="16"/>
  <c r="AC24" i="16" s="1"/>
  <c r="N42" i="15"/>
  <c r="M42" i="15"/>
  <c r="L42" i="15"/>
  <c r="J26" i="7"/>
  <c r="H26" i="7"/>
  <c r="AC26" i="7" s="1"/>
  <c r="R14" i="7"/>
  <c r="N11" i="7"/>
  <c r="L27" i="7"/>
  <c r="L17" i="7"/>
  <c r="H16" i="7"/>
  <c r="AC16" i="7" s="1"/>
  <c r="L39" i="7"/>
  <c r="N12" i="7"/>
  <c r="H11" i="7"/>
  <c r="AC11" i="7" s="1"/>
  <c r="J34" i="5"/>
  <c r="H29" i="5"/>
  <c r="J26" i="5"/>
  <c r="H26" i="5"/>
  <c r="AC26" i="5" s="1"/>
  <c r="H18" i="5"/>
  <c r="AC18" i="5" s="1"/>
  <c r="N11" i="5"/>
  <c r="J50" i="5"/>
  <c r="H14" i="5"/>
  <c r="AC14" i="5" s="1"/>
  <c r="L26" i="4"/>
  <c r="H26" i="4"/>
  <c r="AC26" i="4" s="1"/>
  <c r="H48" i="4"/>
  <c r="AC48" i="4" s="1"/>
  <c r="H45" i="4"/>
  <c r="AC45" i="4" s="1"/>
  <c r="P26" i="4"/>
  <c r="J20" i="4"/>
  <c r="H10" i="4"/>
  <c r="AC10" i="4" s="1"/>
  <c r="J47" i="4"/>
  <c r="J39" i="4"/>
  <c r="N26" i="4"/>
  <c r="H30" i="4"/>
  <c r="H28" i="4"/>
  <c r="H14" i="4"/>
  <c r="P52" i="3"/>
  <c r="H46" i="3"/>
  <c r="P37" i="3"/>
  <c r="P36" i="3"/>
  <c r="L34" i="3"/>
  <c r="H33" i="3"/>
  <c r="L32" i="3"/>
  <c r="N31" i="3"/>
  <c r="H29" i="3"/>
  <c r="L28" i="3"/>
  <c r="N26" i="3"/>
  <c r="J23" i="3"/>
  <c r="P21" i="3"/>
  <c r="L20" i="3"/>
  <c r="H14" i="3"/>
  <c r="N34" i="3"/>
  <c r="N32" i="3"/>
  <c r="N28" i="3"/>
  <c r="L23" i="3"/>
  <c r="N50" i="3"/>
  <c r="H48" i="3"/>
  <c r="J39" i="3"/>
  <c r="L37" i="3"/>
  <c r="H36" i="3"/>
  <c r="J32" i="3"/>
  <c r="L26" i="3"/>
  <c r="H18" i="3"/>
  <c r="L26" i="2"/>
  <c r="H26" i="2"/>
  <c r="R47" i="2"/>
  <c r="T34" i="2"/>
  <c r="P26" i="2"/>
  <c r="H50" i="2"/>
  <c r="P44" i="2"/>
  <c r="R34" i="2"/>
  <c r="J34" i="2"/>
  <c r="N26" i="2"/>
  <c r="N23" i="2"/>
  <c r="T22" i="2"/>
  <c r="AD22" i="2" s="1"/>
  <c r="J21" i="2"/>
  <c r="N19" i="2"/>
  <c r="P18" i="2"/>
  <c r="V12" i="2"/>
  <c r="V47" i="2"/>
  <c r="L34" i="2"/>
  <c r="H47" i="2"/>
  <c r="H36" i="2"/>
  <c r="P34" i="2"/>
  <c r="P31" i="2"/>
  <c r="J26" i="2"/>
  <c r="J23" i="2"/>
  <c r="R10" i="2"/>
  <c r="N53" i="17"/>
  <c r="J43" i="17"/>
  <c r="H28" i="17"/>
  <c r="AC28" i="17" s="1"/>
  <c r="H47" i="17"/>
  <c r="AC47" i="17" s="1"/>
  <c r="L44" i="17"/>
  <c r="P41" i="17"/>
  <c r="H39" i="17"/>
  <c r="AC39" i="17" s="1"/>
  <c r="J31" i="17"/>
  <c r="H18" i="17"/>
  <c r="AC18" i="17" s="1"/>
  <c r="L51" i="17"/>
  <c r="N41" i="17"/>
  <c r="N37" i="17"/>
  <c r="P36" i="17"/>
  <c r="J51" i="17"/>
  <c r="P44" i="17"/>
  <c r="J16" i="17"/>
  <c r="P14" i="17"/>
  <c r="L10" i="17"/>
  <c r="P9" i="17"/>
  <c r="P8" i="17"/>
  <c r="P51" i="17"/>
  <c r="N44" i="17"/>
  <c r="H41" i="17"/>
  <c r="AC41" i="17" s="1"/>
  <c r="L36" i="17"/>
  <c r="J30" i="17"/>
  <c r="P16" i="17"/>
  <c r="N14" i="17"/>
  <c r="N9" i="17"/>
  <c r="H8" i="17"/>
  <c r="L19" i="40"/>
  <c r="F13" i="38"/>
  <c r="F19" i="35"/>
  <c r="J19" i="35"/>
  <c r="N19" i="35"/>
  <c r="F19" i="34"/>
  <c r="J19" i="34"/>
  <c r="F19" i="29"/>
  <c r="J20" i="27"/>
  <c r="I20" i="27"/>
  <c r="Q93" i="40"/>
  <c r="P63" i="40"/>
  <c r="P21" i="40"/>
  <c r="M20" i="41"/>
  <c r="I8" i="41"/>
  <c r="L20" i="41"/>
  <c r="I20" i="41"/>
  <c r="M8" i="41"/>
  <c r="I19" i="40"/>
  <c r="F18" i="40"/>
  <c r="Q87" i="40"/>
  <c r="O69" i="40"/>
  <c r="P55" i="40"/>
  <c r="Q67" i="40"/>
  <c r="F67" i="40" s="1"/>
  <c r="F53" i="40"/>
  <c r="Q99" i="40"/>
  <c r="Q89" i="40"/>
  <c r="Q65" i="40"/>
  <c r="F65" i="40" s="1"/>
  <c r="F43" i="40"/>
  <c r="P99" i="40"/>
  <c r="Q91" i="40"/>
  <c r="P89" i="40"/>
  <c r="Q81" i="40"/>
  <c r="Q13" i="40"/>
  <c r="Q83" i="40"/>
  <c r="Q27" i="40"/>
  <c r="K19" i="40"/>
  <c r="P83" i="40"/>
  <c r="P77" i="40"/>
  <c r="P75" i="40"/>
  <c r="F120" i="40"/>
  <c r="F39" i="40"/>
  <c r="P27" i="40"/>
  <c r="P25" i="40"/>
  <c r="P23" i="40"/>
  <c r="F23" i="40" s="1"/>
  <c r="Q17" i="40"/>
  <c r="F15" i="40"/>
  <c r="P13" i="40"/>
  <c r="Q9" i="40"/>
  <c r="Q25" i="40"/>
  <c r="O19" i="40"/>
  <c r="G85" i="40"/>
  <c r="F85" i="40" s="1"/>
  <c r="Q63" i="40"/>
  <c r="P29" i="40"/>
  <c r="G17" i="40"/>
  <c r="G9" i="40"/>
  <c r="O7" i="40"/>
  <c r="H69" i="39"/>
  <c r="H19" i="39"/>
  <c r="F100" i="36"/>
  <c r="F86" i="36"/>
  <c r="G82" i="36"/>
  <c r="F66" i="36"/>
  <c r="G60" i="36"/>
  <c r="AC60" i="36" s="1"/>
  <c r="H56" i="36"/>
  <c r="AC56" i="36" s="1"/>
  <c r="I12" i="36"/>
  <c r="I82" i="36"/>
  <c r="F19" i="36"/>
  <c r="I20" i="35"/>
  <c r="M90" i="35"/>
  <c r="AF90" i="35" s="1"/>
  <c r="O100" i="35"/>
  <c r="F94" i="35"/>
  <c r="P82" i="35"/>
  <c r="N80" i="35"/>
  <c r="F78" i="35"/>
  <c r="O66" i="35"/>
  <c r="F60" i="35"/>
  <c r="N46" i="35"/>
  <c r="P14" i="35"/>
  <c r="N12" i="35"/>
  <c r="N98" i="35"/>
  <c r="I94" i="35"/>
  <c r="P92" i="35"/>
  <c r="AI92" i="35" s="1"/>
  <c r="Q88" i="35"/>
  <c r="K86" i="35"/>
  <c r="AF86" i="35" s="1"/>
  <c r="O82" i="35"/>
  <c r="M80" i="35"/>
  <c r="N74" i="35"/>
  <c r="I60" i="35"/>
  <c r="N56" i="35"/>
  <c r="N54" i="35"/>
  <c r="N22" i="35"/>
  <c r="L18" i="35"/>
  <c r="I16" i="35"/>
  <c r="O14" i="35"/>
  <c r="AI14" i="35" s="1"/>
  <c r="O98" i="35"/>
  <c r="AI98" i="35" s="1"/>
  <c r="P86" i="35"/>
  <c r="AI86" i="35" s="1"/>
  <c r="J80" i="35"/>
  <c r="O22" i="35"/>
  <c r="AI22" i="35" s="1"/>
  <c r="Q100" i="35"/>
  <c r="G100" i="35"/>
  <c r="AC100" i="35" s="1"/>
  <c r="M98" i="35"/>
  <c r="Q96" i="35"/>
  <c r="O88" i="35"/>
  <c r="AI88" i="35" s="1"/>
  <c r="Q80" i="35"/>
  <c r="G80" i="35"/>
  <c r="AC80" i="35" s="1"/>
  <c r="H74" i="35"/>
  <c r="Q66" i="35"/>
  <c r="G66" i="35"/>
  <c r="AC66" i="35" s="1"/>
  <c r="G58" i="35"/>
  <c r="AC58" i="35" s="1"/>
  <c r="Q36" i="35"/>
  <c r="N30" i="35"/>
  <c r="L26" i="35"/>
  <c r="AF26" i="35" s="1"/>
  <c r="J18" i="35"/>
  <c r="Q12" i="35"/>
  <c r="F7" i="35"/>
  <c r="F20" i="34"/>
  <c r="N70" i="34"/>
  <c r="Q70" i="34"/>
  <c r="J96" i="34"/>
  <c r="J94" i="34"/>
  <c r="O82" i="34"/>
  <c r="AI82" i="34" s="1"/>
  <c r="P78" i="34"/>
  <c r="K62" i="34"/>
  <c r="J60" i="34"/>
  <c r="K54" i="34"/>
  <c r="AF54" i="34" s="1"/>
  <c r="O50" i="34"/>
  <c r="AI50" i="34" s="1"/>
  <c r="J44" i="34"/>
  <c r="I36" i="34"/>
  <c r="L30" i="34"/>
  <c r="J18" i="34"/>
  <c r="M16" i="34"/>
  <c r="N12" i="34"/>
  <c r="M96" i="34"/>
  <c r="N90" i="34"/>
  <c r="L86" i="34"/>
  <c r="N82" i="34"/>
  <c r="F78" i="34"/>
  <c r="I76" i="34"/>
  <c r="AC76" i="34" s="1"/>
  <c r="J72" i="34"/>
  <c r="P68" i="34"/>
  <c r="F68" i="34"/>
  <c r="J62" i="34"/>
  <c r="G58" i="34"/>
  <c r="J54" i="34"/>
  <c r="L52" i="34"/>
  <c r="H38" i="34"/>
  <c r="AC38" i="34" s="1"/>
  <c r="H36" i="34"/>
  <c r="AC36" i="34" s="1"/>
  <c r="H28" i="34"/>
  <c r="AC28" i="34" s="1"/>
  <c r="H10" i="34"/>
  <c r="AC10" i="34" s="1"/>
  <c r="O96" i="34"/>
  <c r="L94" i="34"/>
  <c r="N88" i="34"/>
  <c r="N80" i="34"/>
  <c r="L60" i="34"/>
  <c r="I58" i="34"/>
  <c r="L44" i="34"/>
  <c r="J36" i="34"/>
  <c r="L32" i="34"/>
  <c r="AF32" i="34" s="1"/>
  <c r="N22" i="34"/>
  <c r="L18" i="34"/>
  <c r="O12" i="34"/>
  <c r="AI12" i="34" s="1"/>
  <c r="F10" i="34"/>
  <c r="Q70" i="33"/>
  <c r="J96" i="33"/>
  <c r="P82" i="33"/>
  <c r="J56" i="33"/>
  <c r="Q96" i="33"/>
  <c r="M96" i="33"/>
  <c r="I96" i="33"/>
  <c r="R94" i="33"/>
  <c r="N82" i="33"/>
  <c r="L76" i="33"/>
  <c r="Q56" i="33"/>
  <c r="R54" i="33"/>
  <c r="Q52" i="33"/>
  <c r="R50" i="33"/>
  <c r="N50" i="33"/>
  <c r="R30" i="33"/>
  <c r="Q24" i="33"/>
  <c r="L58" i="33"/>
  <c r="L54" i="33"/>
  <c r="Q76" i="33"/>
  <c r="P96" i="33"/>
  <c r="R90" i="33"/>
  <c r="R82" i="33"/>
  <c r="Q80" i="33"/>
  <c r="F80" i="33" s="1"/>
  <c r="K76" i="33"/>
  <c r="R58" i="33"/>
  <c r="Q50" i="33"/>
  <c r="R46" i="33"/>
  <c r="F46" i="33" s="1"/>
  <c r="Q30" i="33"/>
  <c r="Q26" i="33"/>
  <c r="P98" i="32"/>
  <c r="L98" i="32"/>
  <c r="P94" i="32"/>
  <c r="L94" i="32"/>
  <c r="I80" i="32"/>
  <c r="G70" i="32"/>
  <c r="L58" i="32"/>
  <c r="Q32" i="32"/>
  <c r="F32" i="32" s="1"/>
  <c r="O98" i="32"/>
  <c r="K98" i="32"/>
  <c r="G98" i="32"/>
  <c r="O94" i="32"/>
  <c r="K94" i="32"/>
  <c r="G94" i="32"/>
  <c r="Q90" i="32"/>
  <c r="M90" i="32"/>
  <c r="I90" i="32"/>
  <c r="O86" i="32"/>
  <c r="K86" i="32"/>
  <c r="G86" i="32"/>
  <c r="Q82" i="32"/>
  <c r="M82" i="32"/>
  <c r="I82" i="32"/>
  <c r="H80" i="32"/>
  <c r="Q62" i="32"/>
  <c r="I62" i="32"/>
  <c r="O58" i="32"/>
  <c r="K58" i="32"/>
  <c r="Q54" i="32"/>
  <c r="R52" i="32"/>
  <c r="K46" i="32"/>
  <c r="K34" i="32"/>
  <c r="G34" i="32"/>
  <c r="Q18" i="32"/>
  <c r="M18" i="32"/>
  <c r="I18" i="32"/>
  <c r="R16" i="32"/>
  <c r="M16" i="32"/>
  <c r="Q98" i="32"/>
  <c r="Q94" i="32"/>
  <c r="M94" i="32"/>
  <c r="K90" i="32"/>
  <c r="K82" i="32"/>
  <c r="K62" i="32"/>
  <c r="Q58" i="32"/>
  <c r="K54" i="32"/>
  <c r="Q46" i="32"/>
  <c r="I28" i="32"/>
  <c r="O18" i="32"/>
  <c r="K18" i="32"/>
  <c r="O16" i="32"/>
  <c r="P14" i="32"/>
  <c r="Q10" i="32"/>
  <c r="F10" i="32" s="1"/>
  <c r="J88" i="31"/>
  <c r="G8" i="31"/>
  <c r="I88" i="31"/>
  <c r="O74" i="31"/>
  <c r="Q40" i="31"/>
  <c r="Q12" i="31"/>
  <c r="I12" i="31"/>
  <c r="I98" i="31"/>
  <c r="P96" i="31"/>
  <c r="O94" i="31"/>
  <c r="P88" i="31"/>
  <c r="H88" i="31"/>
  <c r="O80" i="31"/>
  <c r="K80" i="31"/>
  <c r="N74" i="31"/>
  <c r="Q72" i="31"/>
  <c r="M72" i="31"/>
  <c r="J66" i="31"/>
  <c r="K54" i="31"/>
  <c r="I46" i="31"/>
  <c r="I34" i="31"/>
  <c r="Q32" i="31"/>
  <c r="F32" i="31" s="1"/>
  <c r="K24" i="31"/>
  <c r="F24" i="31" s="1"/>
  <c r="P12" i="31"/>
  <c r="L12" i="31"/>
  <c r="H12" i="31"/>
  <c r="L34" i="31"/>
  <c r="Q88" i="31"/>
  <c r="I40" i="31"/>
  <c r="F40" i="31" s="1"/>
  <c r="M12" i="31"/>
  <c r="R98" i="31"/>
  <c r="M98" i="31"/>
  <c r="K88" i="31"/>
  <c r="R66" i="31"/>
  <c r="J54" i="31"/>
  <c r="K40" i="31"/>
  <c r="O12" i="31"/>
  <c r="K12" i="31"/>
  <c r="G64" i="29"/>
  <c r="F64" i="29" s="1"/>
  <c r="K62" i="29"/>
  <c r="L56" i="29"/>
  <c r="G56" i="29"/>
  <c r="G40" i="29"/>
  <c r="H96" i="29"/>
  <c r="F86" i="29"/>
  <c r="H60" i="29"/>
  <c r="I50" i="29"/>
  <c r="H36" i="29"/>
  <c r="F26" i="29"/>
  <c r="I22" i="29"/>
  <c r="F78" i="29"/>
  <c r="F48" i="29"/>
  <c r="L96" i="29"/>
  <c r="F94" i="29"/>
  <c r="I74" i="29"/>
  <c r="F69" i="29"/>
  <c r="J66" i="29"/>
  <c r="F12" i="29"/>
  <c r="M90" i="27"/>
  <c r="F90" i="27" s="1"/>
  <c r="G84" i="27"/>
  <c r="F84" i="27" s="1"/>
  <c r="G82" i="27"/>
  <c r="N78" i="27"/>
  <c r="G34" i="27"/>
  <c r="F34" i="27" s="1"/>
  <c r="N16" i="27"/>
  <c r="F16" i="27" s="1"/>
  <c r="M14" i="27"/>
  <c r="N10" i="27"/>
  <c r="N82" i="27"/>
  <c r="G76" i="27"/>
  <c r="F76" i="27" s="1"/>
  <c r="G66" i="27"/>
  <c r="F66" i="27" s="1"/>
  <c r="N52" i="27"/>
  <c r="O40" i="25"/>
  <c r="O53" i="25"/>
  <c r="O47" i="25"/>
  <c r="O33" i="25"/>
  <c r="O21" i="25"/>
  <c r="O34" i="25"/>
  <c r="O23" i="25"/>
  <c r="O38" i="25"/>
  <c r="O9" i="25"/>
  <c r="J71" i="19"/>
  <c r="J9" i="19"/>
  <c r="J50" i="55"/>
  <c r="J42" i="55"/>
  <c r="L36" i="55"/>
  <c r="J35" i="55"/>
  <c r="L32" i="55"/>
  <c r="J31" i="55"/>
  <c r="H50" i="55"/>
  <c r="AC50" i="55" s="1"/>
  <c r="H42" i="55"/>
  <c r="AC42" i="55" s="1"/>
  <c r="H36" i="55"/>
  <c r="H35" i="55"/>
  <c r="AC35" i="55" s="1"/>
  <c r="H32" i="55"/>
  <c r="H31" i="55"/>
  <c r="AC31" i="55" s="1"/>
  <c r="H28" i="55"/>
  <c r="AC28" i="55" s="1"/>
  <c r="J23" i="55"/>
  <c r="AC23" i="55" s="1"/>
  <c r="J20" i="55"/>
  <c r="L15" i="55"/>
  <c r="H11" i="55"/>
  <c r="F7" i="55"/>
  <c r="N36" i="55"/>
  <c r="N11" i="55"/>
  <c r="N52" i="53"/>
  <c r="J48" i="53"/>
  <c r="L47" i="53"/>
  <c r="H43" i="53"/>
  <c r="H41" i="53"/>
  <c r="H40" i="53"/>
  <c r="L36" i="53"/>
  <c r="H31" i="53"/>
  <c r="AC31" i="53" s="1"/>
  <c r="H23" i="53"/>
  <c r="AC23" i="53" s="1"/>
  <c r="L21" i="53"/>
  <c r="J20" i="53"/>
  <c r="L19" i="53"/>
  <c r="L17" i="53"/>
  <c r="J16" i="53"/>
  <c r="L15" i="53"/>
  <c r="H11" i="53"/>
  <c r="N8" i="53"/>
  <c r="N53" i="53"/>
  <c r="J52" i="53"/>
  <c r="J47" i="53"/>
  <c r="J36" i="53"/>
  <c r="N34" i="53"/>
  <c r="L33" i="53"/>
  <c r="N9" i="53"/>
  <c r="J8" i="53"/>
  <c r="H52" i="53"/>
  <c r="N40" i="53"/>
  <c r="H33" i="53"/>
  <c r="AC33" i="53" s="1"/>
  <c r="H8" i="53"/>
  <c r="L43" i="38"/>
  <c r="N14" i="38"/>
  <c r="L10" i="38"/>
  <c r="L47" i="38"/>
  <c r="AC47" i="38" s="1"/>
  <c r="J43" i="38"/>
  <c r="AC43" i="38" s="1"/>
  <c r="N42" i="38"/>
  <c r="AC42" i="38" s="1"/>
  <c r="N37" i="38"/>
  <c r="AC37" i="38" s="1"/>
  <c r="J10" i="38"/>
  <c r="L8" i="38"/>
  <c r="AC8" i="38" s="1"/>
  <c r="N46" i="38"/>
  <c r="N36" i="38"/>
  <c r="AC36" i="38" s="1"/>
  <c r="J26" i="38"/>
  <c r="AC26" i="38" s="1"/>
  <c r="H14" i="38"/>
  <c r="AC14" i="38" s="1"/>
  <c r="P10" i="38"/>
  <c r="H49" i="37"/>
  <c r="H43" i="37"/>
  <c r="L41" i="37"/>
  <c r="H29" i="37"/>
  <c r="H14" i="37"/>
  <c r="H10" i="37"/>
  <c r="N51" i="37"/>
  <c r="J46" i="37"/>
  <c r="L23" i="37"/>
  <c r="F7" i="37"/>
  <c r="H46" i="37"/>
  <c r="AC46" i="37" s="1"/>
  <c r="F38" i="37"/>
  <c r="AB38" i="37" s="1"/>
  <c r="J36" i="37"/>
  <c r="H23" i="37"/>
  <c r="N14" i="37"/>
  <c r="N10" i="37"/>
  <c r="J53" i="26"/>
  <c r="J50" i="26"/>
  <c r="J33" i="26"/>
  <c r="J29" i="26"/>
  <c r="H53" i="26"/>
  <c r="H50" i="26"/>
  <c r="AC50" i="26" s="1"/>
  <c r="L45" i="26"/>
  <c r="H41" i="26"/>
  <c r="AC41" i="26" s="1"/>
  <c r="F38" i="26"/>
  <c r="H29" i="26"/>
  <c r="AC29" i="26" s="1"/>
  <c r="J23" i="26"/>
  <c r="J15" i="26"/>
  <c r="J14" i="26"/>
  <c r="N10" i="26"/>
  <c r="H43" i="26"/>
  <c r="H31" i="26"/>
  <c r="H19" i="26"/>
  <c r="AC19" i="26" s="1"/>
  <c r="H18" i="26"/>
  <c r="AC18" i="26" s="1"/>
  <c r="AB13" i="26"/>
  <c r="H11" i="26"/>
  <c r="H10" i="26"/>
  <c r="J37" i="22"/>
  <c r="J36" i="22"/>
  <c r="J34" i="22"/>
  <c r="J33" i="22"/>
  <c r="J32" i="22"/>
  <c r="J31" i="22"/>
  <c r="J30" i="22"/>
  <c r="J29" i="22"/>
  <c r="J28" i="22"/>
  <c r="J26" i="22"/>
  <c r="J23" i="22"/>
  <c r="J19" i="22"/>
  <c r="H33" i="22"/>
  <c r="AC33" i="22" s="1"/>
  <c r="H16" i="22"/>
  <c r="AC16" i="22" s="1"/>
  <c r="H15" i="22"/>
  <c r="AC15" i="22" s="1"/>
  <c r="H14" i="22"/>
  <c r="AC14" i="22" s="1"/>
  <c r="H9" i="22"/>
  <c r="J52" i="22"/>
  <c r="H11" i="22"/>
  <c r="AC11" i="22" s="1"/>
  <c r="J8" i="22"/>
  <c r="J37" i="20"/>
  <c r="J36" i="20"/>
  <c r="J34" i="20"/>
  <c r="J33" i="20"/>
  <c r="J32" i="20"/>
  <c r="J31" i="20"/>
  <c r="J30" i="20"/>
  <c r="J29" i="20"/>
  <c r="J28" i="20"/>
  <c r="J27" i="20"/>
  <c r="J26" i="20"/>
  <c r="J23" i="20"/>
  <c r="J20" i="20"/>
  <c r="J19" i="20"/>
  <c r="J18" i="20"/>
  <c r="J16" i="20"/>
  <c r="J14" i="20"/>
  <c r="J9" i="20"/>
  <c r="L51" i="20"/>
  <c r="J50" i="20"/>
  <c r="J47" i="20"/>
  <c r="H16" i="20"/>
  <c r="H14" i="20"/>
  <c r="AC14" i="20" s="1"/>
  <c r="H9" i="20"/>
  <c r="AC9" i="20" s="1"/>
  <c r="L44" i="20"/>
  <c r="J43" i="20"/>
  <c r="J40" i="20"/>
  <c r="H12" i="20"/>
  <c r="AC12" i="20" s="1"/>
  <c r="J8" i="20"/>
  <c r="H48" i="18"/>
  <c r="H42" i="18"/>
  <c r="AC42" i="18" s="1"/>
  <c r="H21" i="18"/>
  <c r="AC21" i="18" s="1"/>
  <c r="H18" i="18"/>
  <c r="AC18" i="18" s="1"/>
  <c r="J10" i="18"/>
  <c r="J44" i="18"/>
  <c r="H37" i="18"/>
  <c r="AC37" i="18" s="1"/>
  <c r="H31" i="18"/>
  <c r="AC31" i="18" s="1"/>
  <c r="H28" i="18"/>
  <c r="AC28" i="18" s="1"/>
  <c r="H25" i="18"/>
  <c r="AC25" i="18" s="1"/>
  <c r="H16" i="18"/>
  <c r="AC16" i="18" s="1"/>
  <c r="N49" i="16"/>
  <c r="N48" i="16"/>
  <c r="N53" i="16"/>
  <c r="L48" i="16"/>
  <c r="L47" i="16"/>
  <c r="J46" i="16"/>
  <c r="H41" i="16"/>
  <c r="AC41" i="16" s="1"/>
  <c r="J29" i="16"/>
  <c r="L28" i="16"/>
  <c r="N26" i="16"/>
  <c r="H19" i="16"/>
  <c r="AC19" i="16" s="1"/>
  <c r="N9" i="16"/>
  <c r="L49" i="16"/>
  <c r="J53" i="16"/>
  <c r="AC53" i="16" s="1"/>
  <c r="J48" i="16"/>
  <c r="AC48" i="16" s="1"/>
  <c r="H47" i="16"/>
  <c r="AC47" i="16" s="1"/>
  <c r="H46" i="16"/>
  <c r="AC46" i="16" s="1"/>
  <c r="H30" i="16"/>
  <c r="AC30" i="16" s="1"/>
  <c r="H29" i="16"/>
  <c r="H11" i="16"/>
  <c r="AC11" i="16" s="1"/>
  <c r="N11" i="16"/>
  <c r="P53" i="17"/>
  <c r="H53" i="17"/>
  <c r="H52" i="17"/>
  <c r="P49" i="17"/>
  <c r="H49" i="17"/>
  <c r="L46" i="17"/>
  <c r="H44" i="17"/>
  <c r="H36" i="17"/>
  <c r="AC36" i="17" s="1"/>
  <c r="J35" i="17"/>
  <c r="L31" i="17"/>
  <c r="J25" i="17"/>
  <c r="J8" i="17"/>
  <c r="L53" i="17"/>
  <c r="P35" i="17"/>
  <c r="N8" i="17"/>
  <c r="P46" i="17"/>
  <c r="P45" i="17"/>
  <c r="H42" i="17"/>
  <c r="AC42" i="17" s="1"/>
  <c r="P32" i="17"/>
  <c r="P31" i="17"/>
  <c r="J29" i="17"/>
  <c r="L14" i="17"/>
  <c r="H9" i="17"/>
  <c r="F13" i="16"/>
  <c r="L9" i="16"/>
  <c r="N40" i="16"/>
  <c r="J15" i="16"/>
  <c r="J14" i="16"/>
  <c r="J9" i="16"/>
  <c r="N52" i="16"/>
  <c r="L40" i="16"/>
  <c r="J36" i="16"/>
  <c r="J34" i="16"/>
  <c r="H14" i="16"/>
  <c r="I78" i="15"/>
  <c r="G78" i="15"/>
  <c r="K28" i="15"/>
  <c r="J28" i="15"/>
  <c r="L98" i="15"/>
  <c r="M98" i="15"/>
  <c r="L48" i="15"/>
  <c r="M48" i="15"/>
  <c r="N48" i="15"/>
  <c r="H72" i="15"/>
  <c r="N72" i="15"/>
  <c r="L54" i="15"/>
  <c r="N54" i="15"/>
  <c r="K54" i="15"/>
  <c r="I98" i="15"/>
  <c r="J98" i="15"/>
  <c r="N98" i="15"/>
  <c r="K98" i="15"/>
  <c r="H82" i="15"/>
  <c r="L82" i="15"/>
  <c r="I82" i="15"/>
  <c r="M82" i="15"/>
  <c r="J82" i="15"/>
  <c r="K82" i="15"/>
  <c r="N82" i="15"/>
  <c r="L64" i="15"/>
  <c r="M64" i="15"/>
  <c r="N64" i="15"/>
  <c r="L40" i="15"/>
  <c r="M40" i="15"/>
  <c r="N40" i="15"/>
  <c r="K40" i="15"/>
  <c r="L24" i="15"/>
  <c r="J24" i="15"/>
  <c r="N24" i="15"/>
  <c r="I96" i="15"/>
  <c r="M96" i="15"/>
  <c r="L96" i="15"/>
  <c r="H96" i="15"/>
  <c r="N96" i="15"/>
  <c r="J96" i="15"/>
  <c r="K96" i="15"/>
  <c r="L80" i="15"/>
  <c r="M80" i="15"/>
  <c r="J80" i="15"/>
  <c r="K80" i="15"/>
  <c r="N80" i="15"/>
  <c r="L62" i="15"/>
  <c r="M62" i="15"/>
  <c r="J62" i="15"/>
  <c r="N62" i="15"/>
  <c r="K62" i="15"/>
  <c r="L46" i="15"/>
  <c r="J46" i="15"/>
  <c r="N46" i="15"/>
  <c r="K46" i="15"/>
  <c r="M30" i="15"/>
  <c r="J30" i="15"/>
  <c r="N30" i="15"/>
  <c r="L12" i="15"/>
  <c r="I12" i="15"/>
  <c r="M12" i="15"/>
  <c r="J12" i="15"/>
  <c r="N12" i="15"/>
  <c r="K12" i="15"/>
  <c r="I94" i="15"/>
  <c r="M94" i="15"/>
  <c r="J94" i="15"/>
  <c r="K94" i="15"/>
  <c r="L94" i="15"/>
  <c r="N94" i="15"/>
  <c r="L86" i="15"/>
  <c r="M86" i="15"/>
  <c r="N86" i="15"/>
  <c r="K86" i="15"/>
  <c r="L78" i="15"/>
  <c r="M78" i="15"/>
  <c r="N78" i="15"/>
  <c r="L68" i="15"/>
  <c r="N68" i="15"/>
  <c r="L60" i="15"/>
  <c r="M60" i="15"/>
  <c r="N60" i="15"/>
  <c r="L52" i="15"/>
  <c r="M52" i="15"/>
  <c r="J52" i="15"/>
  <c r="N52" i="15"/>
  <c r="K52" i="15"/>
  <c r="L44" i="15"/>
  <c r="M44" i="15"/>
  <c r="M36" i="15"/>
  <c r="N36" i="15"/>
  <c r="L18" i="15"/>
  <c r="I18" i="15"/>
  <c r="M18" i="15"/>
  <c r="J18" i="15"/>
  <c r="N18" i="15"/>
  <c r="K18" i="15"/>
  <c r="H10" i="15"/>
  <c r="L10" i="15"/>
  <c r="I10" i="15"/>
  <c r="M10" i="15"/>
  <c r="J10" i="15"/>
  <c r="N10" i="15"/>
  <c r="G10" i="15"/>
  <c r="K10" i="15"/>
  <c r="H90" i="15"/>
  <c r="L90" i="15"/>
  <c r="I90" i="15"/>
  <c r="M90" i="15"/>
  <c r="G90" i="15"/>
  <c r="J90" i="15"/>
  <c r="K90" i="15"/>
  <c r="N90" i="15"/>
  <c r="H74" i="15"/>
  <c r="L74" i="15"/>
  <c r="I74" i="15"/>
  <c r="M74" i="15"/>
  <c r="N74" i="15"/>
  <c r="J74" i="15"/>
  <c r="K74" i="15"/>
  <c r="L56" i="15"/>
  <c r="M56" i="15"/>
  <c r="N56" i="15"/>
  <c r="K56" i="15"/>
  <c r="H14" i="15"/>
  <c r="L14" i="15"/>
  <c r="I14" i="15"/>
  <c r="M14" i="15"/>
  <c r="J14" i="15"/>
  <c r="N14" i="15"/>
  <c r="K14" i="15"/>
  <c r="L88" i="15"/>
  <c r="J88" i="15"/>
  <c r="K88" i="15"/>
  <c r="N88" i="15"/>
  <c r="L72" i="15"/>
  <c r="J72" i="15"/>
  <c r="F72" i="15" s="1"/>
  <c r="M54" i="15"/>
  <c r="J54" i="15"/>
  <c r="H22" i="15"/>
  <c r="L22" i="15"/>
  <c r="M22" i="15"/>
  <c r="J22" i="15"/>
  <c r="N22" i="15"/>
  <c r="G22" i="15"/>
  <c r="K22" i="15"/>
  <c r="I100" i="15"/>
  <c r="M100" i="15"/>
  <c r="K100" i="15"/>
  <c r="G100" i="15"/>
  <c r="L100" i="15"/>
  <c r="H100" i="15"/>
  <c r="N100" i="15"/>
  <c r="J100" i="15"/>
  <c r="I92" i="15"/>
  <c r="M92" i="15"/>
  <c r="L92" i="15"/>
  <c r="N92" i="15"/>
  <c r="J92" i="15"/>
  <c r="K92" i="15"/>
  <c r="M84" i="15"/>
  <c r="N84" i="15"/>
  <c r="L76" i="15"/>
  <c r="K76" i="15"/>
  <c r="N76" i="15"/>
  <c r="L66" i="15"/>
  <c r="M66" i="15"/>
  <c r="N66" i="15"/>
  <c r="L58" i="15"/>
  <c r="M58" i="15"/>
  <c r="N58" i="15"/>
  <c r="M50" i="15"/>
  <c r="K50" i="15"/>
  <c r="L34" i="15"/>
  <c r="M34" i="15"/>
  <c r="J34" i="15"/>
  <c r="L26" i="15"/>
  <c r="M26" i="15"/>
  <c r="J26" i="15"/>
  <c r="N26" i="15"/>
  <c r="K26" i="15"/>
  <c r="L16" i="15"/>
  <c r="M16" i="15"/>
  <c r="N16" i="15"/>
  <c r="K16" i="15"/>
  <c r="F13" i="3"/>
  <c r="L14" i="7"/>
  <c r="N9" i="9"/>
  <c r="AC9" i="9" s="1"/>
  <c r="N8" i="9"/>
  <c r="L10" i="7"/>
  <c r="L28" i="7"/>
  <c r="L22" i="7"/>
  <c r="L21" i="7"/>
  <c r="L19" i="7"/>
  <c r="L12" i="7"/>
  <c r="L11" i="7"/>
  <c r="L40" i="7"/>
  <c r="H36" i="7"/>
  <c r="AC36" i="7" s="1"/>
  <c r="H32" i="7"/>
  <c r="AC32" i="7" s="1"/>
  <c r="H27" i="7"/>
  <c r="AC27" i="7" s="1"/>
  <c r="P10" i="7"/>
  <c r="J10" i="7"/>
  <c r="P9" i="7"/>
  <c r="J9" i="7"/>
  <c r="N8" i="7"/>
  <c r="H8" i="7"/>
  <c r="R9" i="7"/>
  <c r="H21" i="7"/>
  <c r="AC21" i="7" s="1"/>
  <c r="J12" i="7"/>
  <c r="H10" i="7"/>
  <c r="N9" i="7"/>
  <c r="L41" i="6"/>
  <c r="H41" i="6"/>
  <c r="L30" i="6"/>
  <c r="H30" i="6"/>
  <c r="L51" i="6"/>
  <c r="H51" i="6"/>
  <c r="L47" i="6"/>
  <c r="H47" i="6"/>
  <c r="L43" i="6"/>
  <c r="L39" i="6"/>
  <c r="H39" i="6"/>
  <c r="J16" i="6"/>
  <c r="H16" i="6"/>
  <c r="AE16" i="6" s="1"/>
  <c r="L53" i="6"/>
  <c r="H53" i="6"/>
  <c r="L49" i="6"/>
  <c r="H49" i="6"/>
  <c r="L45" i="6"/>
  <c r="H45" i="6"/>
  <c r="J15" i="6"/>
  <c r="H15" i="6"/>
  <c r="AE15" i="6" s="1"/>
  <c r="K38" i="6"/>
  <c r="L16" i="6"/>
  <c r="K7" i="6"/>
  <c r="K66" i="6" s="1"/>
  <c r="L32" i="6"/>
  <c r="L22" i="6"/>
  <c r="L34" i="6"/>
  <c r="L26" i="6"/>
  <c r="L18" i="6"/>
  <c r="L36" i="6"/>
  <c r="L28" i="6"/>
  <c r="L20" i="6"/>
  <c r="L37" i="6"/>
  <c r="L35" i="6"/>
  <c r="L33" i="6"/>
  <c r="L31" i="6"/>
  <c r="L29" i="6"/>
  <c r="L27" i="6"/>
  <c r="L25" i="6"/>
  <c r="L23" i="6"/>
  <c r="L21" i="6"/>
  <c r="L19" i="6"/>
  <c r="L17" i="6"/>
  <c r="J37" i="6"/>
  <c r="AE37" i="6" s="1"/>
  <c r="J36" i="6"/>
  <c r="AE36" i="6" s="1"/>
  <c r="J35" i="6"/>
  <c r="AE35" i="6" s="1"/>
  <c r="J34" i="6"/>
  <c r="AE34" i="6" s="1"/>
  <c r="J33" i="6"/>
  <c r="AE33" i="6" s="1"/>
  <c r="J32" i="6"/>
  <c r="AE32" i="6" s="1"/>
  <c r="J31" i="6"/>
  <c r="AE31" i="6" s="1"/>
  <c r="J30" i="6"/>
  <c r="J29" i="6"/>
  <c r="AE29" i="6" s="1"/>
  <c r="J28" i="6"/>
  <c r="AE28" i="6" s="1"/>
  <c r="J27" i="6"/>
  <c r="AE27" i="6" s="1"/>
  <c r="J26" i="6"/>
  <c r="AE26" i="6" s="1"/>
  <c r="J25" i="6"/>
  <c r="AE25" i="6" s="1"/>
  <c r="J23" i="6"/>
  <c r="AE23" i="6" s="1"/>
  <c r="J22" i="6"/>
  <c r="AE22" i="6" s="1"/>
  <c r="J21" i="6"/>
  <c r="AE21" i="6" s="1"/>
  <c r="J20" i="6"/>
  <c r="AE20" i="6" s="1"/>
  <c r="J19" i="6"/>
  <c r="AE19" i="6" s="1"/>
  <c r="J18" i="6"/>
  <c r="AE18" i="6" s="1"/>
  <c r="J17" i="6"/>
  <c r="AE17" i="6" s="1"/>
  <c r="L15" i="6"/>
  <c r="J11" i="6"/>
  <c r="H11" i="6"/>
  <c r="AE11" i="6" s="1"/>
  <c r="J36" i="5"/>
  <c r="J32" i="5"/>
  <c r="J9" i="5"/>
  <c r="J52" i="5"/>
  <c r="H48" i="5"/>
  <c r="AC48" i="5" s="1"/>
  <c r="H36" i="5"/>
  <c r="L34" i="5"/>
  <c r="L30" i="5"/>
  <c r="J46" i="5"/>
  <c r="J44" i="5"/>
  <c r="F13" i="5"/>
  <c r="H44" i="5"/>
  <c r="H42" i="5"/>
  <c r="AC42" i="5" s="1"/>
  <c r="H11" i="5"/>
  <c r="N42" i="3"/>
  <c r="P12" i="3"/>
  <c r="H52" i="3"/>
  <c r="AC52" i="3" s="1"/>
  <c r="J42" i="3"/>
  <c r="J40" i="3"/>
  <c r="H37" i="3"/>
  <c r="AC37" i="3" s="1"/>
  <c r="L36" i="3"/>
  <c r="H31" i="3"/>
  <c r="L30" i="3"/>
  <c r="J27" i="3"/>
  <c r="AC27" i="3" s="1"/>
  <c r="H20" i="3"/>
  <c r="AC20" i="3" s="1"/>
  <c r="N14" i="3"/>
  <c r="N12" i="3"/>
  <c r="H10" i="3"/>
  <c r="P50" i="3"/>
  <c r="N36" i="3"/>
  <c r="L15" i="3"/>
  <c r="J50" i="3"/>
  <c r="J48" i="3"/>
  <c r="J46" i="3"/>
  <c r="J44" i="3"/>
  <c r="AC44" i="3" s="1"/>
  <c r="H42" i="3"/>
  <c r="AC42" i="3" s="1"/>
  <c r="H40" i="3"/>
  <c r="AC40" i="3" s="1"/>
  <c r="P33" i="3"/>
  <c r="L14" i="3"/>
  <c r="J12" i="3"/>
  <c r="AC12" i="3" s="1"/>
  <c r="J9" i="3"/>
  <c r="N36" i="4"/>
  <c r="L51" i="4"/>
  <c r="L41" i="4"/>
  <c r="J36" i="4"/>
  <c r="N34" i="4"/>
  <c r="J32" i="4"/>
  <c r="J16" i="4"/>
  <c r="J12" i="4"/>
  <c r="N11" i="4"/>
  <c r="P30" i="4"/>
  <c r="L12" i="4"/>
  <c r="H46" i="4"/>
  <c r="AC46" i="4" s="1"/>
  <c r="H36" i="4"/>
  <c r="J34" i="4"/>
  <c r="H32" i="4"/>
  <c r="J30" i="4"/>
  <c r="N28" i="4"/>
  <c r="J19" i="4"/>
  <c r="J18" i="4"/>
  <c r="J14" i="4"/>
  <c r="P12" i="4"/>
  <c r="V50" i="2"/>
  <c r="H48" i="2"/>
  <c r="H44" i="2"/>
  <c r="H43" i="2"/>
  <c r="R31" i="2"/>
  <c r="H28" i="2"/>
  <c r="R26" i="2"/>
  <c r="H18" i="2"/>
  <c r="H16" i="2"/>
  <c r="H14" i="2"/>
  <c r="P39" i="2"/>
  <c r="P50" i="2"/>
  <c r="J47" i="2"/>
  <c r="P46" i="2"/>
  <c r="H40" i="2"/>
  <c r="N36" i="2"/>
  <c r="R35" i="2"/>
  <c r="H32" i="2"/>
  <c r="R42" i="2"/>
  <c r="R51" i="2"/>
  <c r="L46" i="2"/>
  <c r="P42" i="2"/>
  <c r="N18" i="2"/>
  <c r="J51" i="2"/>
  <c r="T50" i="2"/>
  <c r="L50" i="2"/>
  <c r="V48" i="2"/>
  <c r="R46" i="2"/>
  <c r="J46" i="2"/>
  <c r="N35" i="2"/>
  <c r="H23" i="2"/>
  <c r="AC23" i="2" s="1"/>
  <c r="T18" i="2"/>
  <c r="L18" i="2"/>
  <c r="T14" i="2"/>
  <c r="L14" i="2"/>
  <c r="R11" i="2"/>
  <c r="AD11" i="2" s="1"/>
  <c r="V51" i="2"/>
  <c r="P15" i="2"/>
  <c r="N50" i="2"/>
  <c r="T46" i="2"/>
  <c r="P35" i="2"/>
  <c r="P30" i="2"/>
  <c r="N14" i="2"/>
  <c r="H51" i="2"/>
  <c r="R50" i="2"/>
  <c r="AD50" i="2" s="1"/>
  <c r="P48" i="2"/>
  <c r="H42" i="2"/>
  <c r="R39" i="2"/>
  <c r="H39" i="2"/>
  <c r="P36" i="2"/>
  <c r="J35" i="2"/>
  <c r="AC35" i="2" s="1"/>
  <c r="P32" i="2"/>
  <c r="H19" i="2"/>
  <c r="R18" i="2"/>
  <c r="AD18" i="2" s="1"/>
  <c r="R15" i="2"/>
  <c r="H15" i="2"/>
  <c r="AC15" i="2" s="1"/>
  <c r="R14" i="2"/>
  <c r="N11" i="2"/>
  <c r="AC11" i="2" s="1"/>
  <c r="P43" i="2"/>
  <c r="J52" i="2"/>
  <c r="N42" i="2"/>
  <c r="N31" i="2"/>
  <c r="T10" i="2"/>
  <c r="P52" i="2"/>
  <c r="P47" i="2"/>
  <c r="N43" i="2"/>
  <c r="V39" i="2"/>
  <c r="H52" i="2"/>
  <c r="P51" i="2"/>
  <c r="V44" i="2"/>
  <c r="J43" i="2"/>
  <c r="T42" i="2"/>
  <c r="P40" i="2"/>
  <c r="J39" i="2"/>
  <c r="J31" i="2"/>
  <c r="AC31" i="2" s="1"/>
  <c r="T30" i="2"/>
  <c r="AD30" i="2" s="1"/>
  <c r="J27" i="2"/>
  <c r="AC27" i="2" s="1"/>
  <c r="T26" i="2"/>
  <c r="L19" i="2"/>
  <c r="P12" i="2"/>
  <c r="AC12" i="2" s="1"/>
  <c r="V8" i="2"/>
  <c r="H8" i="2"/>
  <c r="AC8" i="2" s="1"/>
  <c r="J45" i="53"/>
  <c r="L45" i="53"/>
  <c r="N45" i="53"/>
  <c r="H42" i="53"/>
  <c r="J42" i="53"/>
  <c r="H30" i="53"/>
  <c r="AC30" i="53" s="1"/>
  <c r="J30" i="53"/>
  <c r="J26" i="53"/>
  <c r="H14" i="53"/>
  <c r="J14" i="53"/>
  <c r="L14" i="53"/>
  <c r="N14" i="53"/>
  <c r="J52" i="55"/>
  <c r="H52" i="55"/>
  <c r="L52" i="55"/>
  <c r="J44" i="55"/>
  <c r="L44" i="55"/>
  <c r="H44" i="55"/>
  <c r="N44" i="55"/>
  <c r="H41" i="55"/>
  <c r="N41" i="55"/>
  <c r="J25" i="53"/>
  <c r="H25" i="53"/>
  <c r="H45" i="55"/>
  <c r="J45" i="55"/>
  <c r="N45" i="55"/>
  <c r="L45" i="55"/>
  <c r="H9" i="55"/>
  <c r="J9" i="55"/>
  <c r="L9" i="55"/>
  <c r="N9" i="55"/>
  <c r="F38" i="53"/>
  <c r="H49" i="55"/>
  <c r="AC49" i="55" s="1"/>
  <c r="L49" i="55"/>
  <c r="N49" i="55"/>
  <c r="L47" i="55"/>
  <c r="J47" i="55"/>
  <c r="N47" i="55"/>
  <c r="J49" i="53"/>
  <c r="AC49" i="53" s="1"/>
  <c r="L49" i="53"/>
  <c r="H46" i="53"/>
  <c r="J46" i="53"/>
  <c r="J9" i="53"/>
  <c r="L9" i="53"/>
  <c r="H53" i="55"/>
  <c r="J53" i="55"/>
  <c r="L53" i="55"/>
  <c r="L51" i="55"/>
  <c r="H51" i="55"/>
  <c r="J51" i="55"/>
  <c r="J40" i="55"/>
  <c r="L40" i="55"/>
  <c r="H40" i="55"/>
  <c r="N40" i="55"/>
  <c r="F13" i="55"/>
  <c r="J7" i="55"/>
  <c r="J53" i="53"/>
  <c r="L53" i="53"/>
  <c r="H50" i="53"/>
  <c r="J50" i="53"/>
  <c r="H34" i="53"/>
  <c r="J34" i="53"/>
  <c r="J29" i="53"/>
  <c r="L29" i="53"/>
  <c r="H18" i="53"/>
  <c r="J18" i="53"/>
  <c r="F13" i="53"/>
  <c r="H10" i="53"/>
  <c r="J10" i="53"/>
  <c r="J48" i="55"/>
  <c r="L48" i="55"/>
  <c r="N48" i="55"/>
  <c r="J16" i="55"/>
  <c r="L16" i="55"/>
  <c r="H16" i="55"/>
  <c r="J12" i="55"/>
  <c r="L12" i="55"/>
  <c r="H12" i="55"/>
  <c r="N12" i="55"/>
  <c r="H37" i="55"/>
  <c r="J37" i="55"/>
  <c r="H33" i="55"/>
  <c r="J33" i="55"/>
  <c r="H29" i="55"/>
  <c r="J29" i="55"/>
  <c r="H25" i="55"/>
  <c r="J25" i="55"/>
  <c r="F38" i="55"/>
  <c r="AB38" i="55" s="1"/>
  <c r="H21" i="55"/>
  <c r="J21" i="55"/>
  <c r="J8" i="55"/>
  <c r="AC8" i="55" s="1"/>
  <c r="L8" i="55"/>
  <c r="H20" i="36"/>
  <c r="N7" i="37"/>
  <c r="N38" i="37"/>
  <c r="H12" i="37"/>
  <c r="J12" i="37"/>
  <c r="N7" i="38"/>
  <c r="G73" i="40"/>
  <c r="Q73" i="40"/>
  <c r="H44" i="37"/>
  <c r="AC44" i="37" s="1"/>
  <c r="J44" i="37"/>
  <c r="J31" i="37"/>
  <c r="L31" i="37"/>
  <c r="F13" i="37"/>
  <c r="N15" i="38"/>
  <c r="AC15" i="38" s="1"/>
  <c r="N11" i="38"/>
  <c r="P7" i="38"/>
  <c r="G97" i="40"/>
  <c r="Q97" i="40"/>
  <c r="J19" i="40"/>
  <c r="H82" i="36"/>
  <c r="F69" i="36"/>
  <c r="AB69" i="36" s="1"/>
  <c r="H48" i="37"/>
  <c r="J48" i="37"/>
  <c r="N43" i="37"/>
  <c r="H40" i="37"/>
  <c r="AC40" i="37" s="1"/>
  <c r="J40" i="37"/>
  <c r="H32" i="37"/>
  <c r="AC32" i="37" s="1"/>
  <c r="J32" i="37"/>
  <c r="H28" i="37"/>
  <c r="AC28" i="37" s="1"/>
  <c r="J28" i="37"/>
  <c r="H20" i="37"/>
  <c r="AC20" i="37" s="1"/>
  <c r="J20" i="37"/>
  <c r="H16" i="37"/>
  <c r="AC16" i="37" s="1"/>
  <c r="J16" i="37"/>
  <c r="N12" i="37"/>
  <c r="L7" i="37"/>
  <c r="J50" i="38"/>
  <c r="L50" i="38"/>
  <c r="N48" i="38"/>
  <c r="J44" i="38"/>
  <c r="L44" i="38"/>
  <c r="N35" i="38"/>
  <c r="L33" i="38"/>
  <c r="AC33" i="38" s="1"/>
  <c r="J9" i="38"/>
  <c r="L9" i="38"/>
  <c r="P69" i="40"/>
  <c r="N19" i="40"/>
  <c r="M70" i="41"/>
  <c r="L70" i="41"/>
  <c r="J52" i="38"/>
  <c r="L52" i="38"/>
  <c r="P40" i="38"/>
  <c r="G45" i="40"/>
  <c r="P45" i="40"/>
  <c r="Q45" i="40"/>
  <c r="F6" i="40"/>
  <c r="F116" i="40" s="1"/>
  <c r="G96" i="36"/>
  <c r="H96" i="36"/>
  <c r="J51" i="37"/>
  <c r="L51" i="37"/>
  <c r="J47" i="37"/>
  <c r="L47" i="37"/>
  <c r="P52" i="38"/>
  <c r="P48" i="38"/>
  <c r="N40" i="38"/>
  <c r="N33" i="38"/>
  <c r="H31" i="38"/>
  <c r="J31" i="38"/>
  <c r="G79" i="40"/>
  <c r="P79" i="40"/>
  <c r="Q79" i="40"/>
  <c r="I96" i="36"/>
  <c r="I56" i="36"/>
  <c r="F14" i="36"/>
  <c r="G14" i="36"/>
  <c r="N44" i="37"/>
  <c r="L12" i="37"/>
  <c r="J11" i="37"/>
  <c r="L11" i="37"/>
  <c r="H8" i="37"/>
  <c r="J8" i="37"/>
  <c r="H52" i="38"/>
  <c r="AC52" i="38" s="1"/>
  <c r="H46" i="38"/>
  <c r="AC46" i="38" s="1"/>
  <c r="P44" i="38"/>
  <c r="H40" i="38"/>
  <c r="AC40" i="38" s="1"/>
  <c r="L35" i="38"/>
  <c r="AC35" i="38" s="1"/>
  <c r="N31" i="38"/>
  <c r="H23" i="38"/>
  <c r="AC23" i="38" s="1"/>
  <c r="J23" i="38"/>
  <c r="N21" i="38"/>
  <c r="AC21" i="38" s="1"/>
  <c r="H11" i="38"/>
  <c r="AC11" i="38" s="1"/>
  <c r="P9" i="38"/>
  <c r="P73" i="40"/>
  <c r="G71" i="40"/>
  <c r="Q71" i="40"/>
  <c r="M7" i="40"/>
  <c r="L7" i="40"/>
  <c r="F7" i="36"/>
  <c r="F19" i="39"/>
  <c r="G61" i="40"/>
  <c r="P61" i="40"/>
  <c r="F57" i="40"/>
  <c r="F47" i="40"/>
  <c r="F31" i="40"/>
  <c r="G11" i="40"/>
  <c r="P11" i="40"/>
  <c r="L8" i="41"/>
  <c r="F8" i="42"/>
  <c r="G95" i="40"/>
  <c r="P95" i="40"/>
  <c r="Q29" i="40"/>
  <c r="Q21" i="40"/>
  <c r="N13" i="25"/>
  <c r="J51" i="26"/>
  <c r="L51" i="26"/>
  <c r="H16" i="26"/>
  <c r="L16" i="26"/>
  <c r="J16" i="26"/>
  <c r="H8" i="26"/>
  <c r="J8" i="26"/>
  <c r="L8" i="26"/>
  <c r="K76" i="29"/>
  <c r="G76" i="29"/>
  <c r="G10" i="29"/>
  <c r="K10" i="29"/>
  <c r="L10" i="29"/>
  <c r="O49" i="25"/>
  <c r="H40" i="26"/>
  <c r="J40" i="26"/>
  <c r="L40" i="26"/>
  <c r="H20" i="26"/>
  <c r="J20" i="26"/>
  <c r="M96" i="27"/>
  <c r="G96" i="27"/>
  <c r="F96" i="27" s="1"/>
  <c r="G88" i="27"/>
  <c r="F88" i="27" s="1"/>
  <c r="M88" i="27"/>
  <c r="H88" i="29"/>
  <c r="G26" i="31"/>
  <c r="K26" i="31"/>
  <c r="L26" i="31"/>
  <c r="R26" i="31"/>
  <c r="Q26" i="31"/>
  <c r="G40" i="32"/>
  <c r="K40" i="32"/>
  <c r="H40" i="32"/>
  <c r="P40" i="32"/>
  <c r="N40" i="32"/>
  <c r="Q40" i="32"/>
  <c r="O20" i="32"/>
  <c r="I40" i="34"/>
  <c r="F40" i="34"/>
  <c r="G40" i="34"/>
  <c r="H40" i="34"/>
  <c r="J92" i="35"/>
  <c r="M92" i="35"/>
  <c r="O51" i="25"/>
  <c r="O43" i="25"/>
  <c r="O15" i="25"/>
  <c r="N52" i="26"/>
  <c r="H36" i="26"/>
  <c r="J36" i="26"/>
  <c r="H32" i="26"/>
  <c r="AC32" i="26" s="1"/>
  <c r="J32" i="26"/>
  <c r="H28" i="26"/>
  <c r="J28" i="26"/>
  <c r="H12" i="26"/>
  <c r="J12" i="26"/>
  <c r="L12" i="26"/>
  <c r="G22" i="27"/>
  <c r="M22" i="27"/>
  <c r="G92" i="29"/>
  <c r="K92" i="29"/>
  <c r="H44" i="29"/>
  <c r="J26" i="31"/>
  <c r="M74" i="34"/>
  <c r="J74" i="34"/>
  <c r="L74" i="34"/>
  <c r="K74" i="34"/>
  <c r="AF74" i="34" s="1"/>
  <c r="J66" i="34"/>
  <c r="L66" i="34"/>
  <c r="M66" i="34"/>
  <c r="H48" i="26"/>
  <c r="J48" i="26"/>
  <c r="AB7" i="26"/>
  <c r="G46" i="27"/>
  <c r="F46" i="27" s="1"/>
  <c r="M46" i="27"/>
  <c r="G30" i="27"/>
  <c r="M30" i="27"/>
  <c r="AA69" i="28"/>
  <c r="K100" i="29"/>
  <c r="G100" i="29"/>
  <c r="G22" i="29"/>
  <c r="K22" i="29"/>
  <c r="G74" i="31"/>
  <c r="K74" i="31"/>
  <c r="M74" i="31"/>
  <c r="Q74" i="31"/>
  <c r="I74" i="31"/>
  <c r="R74" i="31"/>
  <c r="J74" i="31"/>
  <c r="H70" i="33"/>
  <c r="P70" i="33"/>
  <c r="M70" i="33"/>
  <c r="O41" i="25"/>
  <c r="F13" i="25"/>
  <c r="J13" i="25"/>
  <c r="O11" i="25"/>
  <c r="N13" i="26"/>
  <c r="M80" i="27"/>
  <c r="G80" i="27"/>
  <c r="K84" i="29"/>
  <c r="G84" i="29"/>
  <c r="I70" i="29"/>
  <c r="J20" i="29"/>
  <c r="I20" i="29"/>
  <c r="P8" i="31"/>
  <c r="O8" i="32"/>
  <c r="N100" i="34"/>
  <c r="P100" i="34"/>
  <c r="Q100" i="34"/>
  <c r="O45" i="25"/>
  <c r="O31" i="25"/>
  <c r="M13" i="25"/>
  <c r="L52" i="26"/>
  <c r="H51" i="26"/>
  <c r="L48" i="26"/>
  <c r="H47" i="26"/>
  <c r="AC47" i="26" s="1"/>
  <c r="H44" i="26"/>
  <c r="J44" i="26"/>
  <c r="L44" i="26"/>
  <c r="N8" i="26"/>
  <c r="G70" i="27"/>
  <c r="F70" i="27" s="1"/>
  <c r="M70" i="27"/>
  <c r="N70" i="27"/>
  <c r="M62" i="27"/>
  <c r="G62" i="27"/>
  <c r="F62" i="27" s="1"/>
  <c r="G20" i="27"/>
  <c r="N20" i="27"/>
  <c r="M20" i="27"/>
  <c r="G12" i="27"/>
  <c r="F12" i="27" s="1"/>
  <c r="M12" i="27"/>
  <c r="J8" i="27"/>
  <c r="I8" i="27"/>
  <c r="L100" i="29"/>
  <c r="I82" i="29"/>
  <c r="L76" i="29"/>
  <c r="H72" i="29"/>
  <c r="F54" i="29"/>
  <c r="R70" i="32"/>
  <c r="K24" i="32"/>
  <c r="Q24" i="32"/>
  <c r="G12" i="32"/>
  <c r="K12" i="32"/>
  <c r="O12" i="32"/>
  <c r="H12" i="32"/>
  <c r="L12" i="32"/>
  <c r="P12" i="32"/>
  <c r="I12" i="32"/>
  <c r="Q12" i="32"/>
  <c r="J12" i="32"/>
  <c r="G98" i="33"/>
  <c r="K98" i="33"/>
  <c r="L98" i="33"/>
  <c r="R98" i="33"/>
  <c r="G34" i="33"/>
  <c r="K34" i="33"/>
  <c r="L34" i="33"/>
  <c r="R34" i="33"/>
  <c r="J58" i="29"/>
  <c r="H14" i="29"/>
  <c r="J96" i="31"/>
  <c r="N96" i="31"/>
  <c r="R96" i="31"/>
  <c r="G96" i="31"/>
  <c r="K96" i="31"/>
  <c r="O96" i="31"/>
  <c r="K94" i="31"/>
  <c r="G30" i="31"/>
  <c r="K30" i="31"/>
  <c r="Q30" i="31"/>
  <c r="I30" i="31"/>
  <c r="L20" i="31"/>
  <c r="K76" i="32"/>
  <c r="L76" i="32"/>
  <c r="Q76" i="32"/>
  <c r="R76" i="32"/>
  <c r="G64" i="32"/>
  <c r="K64" i="32"/>
  <c r="Q64" i="32"/>
  <c r="I64" i="32"/>
  <c r="G60" i="32"/>
  <c r="K60" i="32"/>
  <c r="H60" i="32"/>
  <c r="L60" i="32"/>
  <c r="R60" i="32"/>
  <c r="I60" i="32"/>
  <c r="K66" i="33"/>
  <c r="L66" i="33"/>
  <c r="R66" i="33"/>
  <c r="M82" i="34"/>
  <c r="J82" i="34"/>
  <c r="L82" i="34"/>
  <c r="L43" i="26"/>
  <c r="L39" i="26"/>
  <c r="L31" i="26"/>
  <c r="L11" i="26"/>
  <c r="M94" i="27"/>
  <c r="M86" i="27"/>
  <c r="M78" i="27"/>
  <c r="M68" i="27"/>
  <c r="M60" i="27"/>
  <c r="M52" i="27"/>
  <c r="M36" i="27"/>
  <c r="M18" i="27"/>
  <c r="M10" i="27"/>
  <c r="F10" i="27" s="1"/>
  <c r="K98" i="29"/>
  <c r="K90" i="29"/>
  <c r="F90" i="29" s="1"/>
  <c r="K82" i="29"/>
  <c r="F82" i="29" s="1"/>
  <c r="K74" i="29"/>
  <c r="F74" i="29" s="1"/>
  <c r="G68" i="29"/>
  <c r="K68" i="29"/>
  <c r="G60" i="29"/>
  <c r="K60" i="29"/>
  <c r="I54" i="29"/>
  <c r="H54" i="29" s="1"/>
  <c r="H50" i="29"/>
  <c r="I46" i="29"/>
  <c r="G36" i="29"/>
  <c r="K36" i="29"/>
  <c r="L18" i="29"/>
  <c r="G16" i="29"/>
  <c r="K16" i="29"/>
  <c r="J8" i="29"/>
  <c r="F7" i="30"/>
  <c r="J100" i="31"/>
  <c r="N100" i="31"/>
  <c r="R100" i="31"/>
  <c r="G100" i="31"/>
  <c r="K100" i="31"/>
  <c r="L96" i="31"/>
  <c r="R94" i="31"/>
  <c r="G86" i="31"/>
  <c r="K86" i="31"/>
  <c r="P86" i="31"/>
  <c r="Q86" i="31"/>
  <c r="G82" i="31"/>
  <c r="K82" i="31"/>
  <c r="O82" i="31"/>
  <c r="H82" i="31"/>
  <c r="M82" i="31"/>
  <c r="R82" i="31"/>
  <c r="I82" i="31"/>
  <c r="N82" i="31"/>
  <c r="G62" i="31"/>
  <c r="K62" i="31"/>
  <c r="Q62" i="31"/>
  <c r="I62" i="31"/>
  <c r="G58" i="31"/>
  <c r="H58" i="31"/>
  <c r="L58" i="31"/>
  <c r="P58" i="31"/>
  <c r="R58" i="31"/>
  <c r="I58" i="31"/>
  <c r="G34" i="31"/>
  <c r="K34" i="31"/>
  <c r="Q34" i="31"/>
  <c r="G96" i="32"/>
  <c r="K96" i="32"/>
  <c r="O96" i="32"/>
  <c r="H96" i="32"/>
  <c r="L96" i="32"/>
  <c r="P96" i="32"/>
  <c r="N96" i="32"/>
  <c r="I96" i="32"/>
  <c r="Q96" i="32"/>
  <c r="G80" i="32"/>
  <c r="K80" i="32"/>
  <c r="O80" i="32"/>
  <c r="L80" i="32"/>
  <c r="P80" i="32"/>
  <c r="M80" i="32"/>
  <c r="K68" i="32"/>
  <c r="H68" i="32"/>
  <c r="Q68" i="32"/>
  <c r="J64" i="32"/>
  <c r="I82" i="34"/>
  <c r="F82" i="34"/>
  <c r="G82" i="34"/>
  <c r="H82" i="34"/>
  <c r="N58" i="34"/>
  <c r="P58" i="34"/>
  <c r="AI58" i="34" s="1"/>
  <c r="I56" i="34"/>
  <c r="F56" i="34"/>
  <c r="N16" i="34"/>
  <c r="O16" i="34"/>
  <c r="P16" i="34"/>
  <c r="Q16" i="34"/>
  <c r="J7" i="34"/>
  <c r="K10" i="34"/>
  <c r="AF10" i="34" s="1"/>
  <c r="J10" i="34"/>
  <c r="L10" i="34"/>
  <c r="M10" i="34"/>
  <c r="O18" i="35"/>
  <c r="P18" i="35"/>
  <c r="Q18" i="35"/>
  <c r="N43" i="26"/>
  <c r="F38" i="29"/>
  <c r="F24" i="29"/>
  <c r="F7" i="29"/>
  <c r="F116" i="29" s="1"/>
  <c r="G94" i="31"/>
  <c r="L94" i="31"/>
  <c r="P94" i="31"/>
  <c r="I94" i="31"/>
  <c r="M94" i="31"/>
  <c r="Q94" i="31"/>
  <c r="G18" i="31"/>
  <c r="K18" i="31"/>
  <c r="O18" i="31"/>
  <c r="H18" i="31"/>
  <c r="L18" i="31"/>
  <c r="P18" i="31"/>
  <c r="I18" i="31"/>
  <c r="Q18" i="31"/>
  <c r="J18" i="31"/>
  <c r="R18" i="31"/>
  <c r="K48" i="32"/>
  <c r="F48" i="32" s="1"/>
  <c r="L48" i="32"/>
  <c r="Q48" i="32"/>
  <c r="G78" i="33"/>
  <c r="K78" i="33"/>
  <c r="L78" i="33"/>
  <c r="R78" i="33"/>
  <c r="J100" i="34"/>
  <c r="K100" i="34"/>
  <c r="M100" i="34"/>
  <c r="H80" i="34"/>
  <c r="I80" i="34"/>
  <c r="F80" i="34"/>
  <c r="I74" i="34"/>
  <c r="F74" i="34"/>
  <c r="G74" i="34"/>
  <c r="H74" i="34"/>
  <c r="M56" i="34"/>
  <c r="J56" i="34"/>
  <c r="L56" i="34"/>
  <c r="K96" i="29"/>
  <c r="K88" i="29"/>
  <c r="K80" i="29"/>
  <c r="G30" i="29"/>
  <c r="K30" i="29"/>
  <c r="H28" i="29"/>
  <c r="K18" i="29"/>
  <c r="I16" i="29"/>
  <c r="Q100" i="31"/>
  <c r="L100" i="31"/>
  <c r="Q96" i="31"/>
  <c r="I96" i="31"/>
  <c r="L82" i="31"/>
  <c r="O70" i="31"/>
  <c r="K70" i="31"/>
  <c r="G66" i="31"/>
  <c r="K66" i="31"/>
  <c r="L66" i="31"/>
  <c r="P66" i="31"/>
  <c r="M66" i="31"/>
  <c r="Q66" i="31"/>
  <c r="J62" i="31"/>
  <c r="K46" i="31"/>
  <c r="Q46" i="31"/>
  <c r="M18" i="31"/>
  <c r="L8" i="31"/>
  <c r="R96" i="32"/>
  <c r="J80" i="32"/>
  <c r="Q60" i="32"/>
  <c r="M60" i="32"/>
  <c r="G82" i="33"/>
  <c r="K82" i="33"/>
  <c r="O82" i="33"/>
  <c r="H82" i="33"/>
  <c r="L82" i="33"/>
  <c r="I82" i="33"/>
  <c r="K82" i="34"/>
  <c r="AF82" i="34" s="1"/>
  <c r="N66" i="34"/>
  <c r="P66" i="34"/>
  <c r="M40" i="34"/>
  <c r="J40" i="34"/>
  <c r="L40" i="34"/>
  <c r="M82" i="35"/>
  <c r="J82" i="35"/>
  <c r="L82" i="35"/>
  <c r="K82" i="35"/>
  <c r="G90" i="31"/>
  <c r="K90" i="31"/>
  <c r="O90" i="31"/>
  <c r="G14" i="31"/>
  <c r="K14" i="31"/>
  <c r="O14" i="31"/>
  <c r="H14" i="31"/>
  <c r="L14" i="31"/>
  <c r="P14" i="31"/>
  <c r="G88" i="32"/>
  <c r="K88" i="32"/>
  <c r="H88" i="32"/>
  <c r="L88" i="32"/>
  <c r="G84" i="32"/>
  <c r="K84" i="32"/>
  <c r="P84" i="32"/>
  <c r="K72" i="32"/>
  <c r="L72" i="32"/>
  <c r="Q70" i="32"/>
  <c r="K36" i="32"/>
  <c r="O36" i="32"/>
  <c r="F36" i="32" s="1"/>
  <c r="G90" i="33"/>
  <c r="K90" i="33"/>
  <c r="O90" i="33"/>
  <c r="L90" i="33"/>
  <c r="K86" i="33"/>
  <c r="O86" i="33"/>
  <c r="L86" i="33"/>
  <c r="K62" i="33"/>
  <c r="L62" i="33"/>
  <c r="G54" i="33"/>
  <c r="K54" i="33"/>
  <c r="P10" i="33"/>
  <c r="R10" i="33"/>
  <c r="M98" i="34"/>
  <c r="J98" i="34"/>
  <c r="L98" i="34"/>
  <c r="H96" i="34"/>
  <c r="I96" i="34"/>
  <c r="F96" i="34"/>
  <c r="N84" i="34"/>
  <c r="O84" i="34"/>
  <c r="P84" i="34"/>
  <c r="M64" i="34"/>
  <c r="J64" i="34"/>
  <c r="L64" i="34"/>
  <c r="J58" i="34"/>
  <c r="K58" i="34"/>
  <c r="M58" i="34"/>
  <c r="O20" i="34"/>
  <c r="P20" i="34"/>
  <c r="G20" i="34"/>
  <c r="H20" i="34"/>
  <c r="H88" i="35"/>
  <c r="I88" i="35"/>
  <c r="F88" i="35"/>
  <c r="I82" i="35"/>
  <c r="F82" i="35"/>
  <c r="G82" i="35"/>
  <c r="H82" i="35"/>
  <c r="F64" i="35"/>
  <c r="G64" i="35"/>
  <c r="K14" i="29"/>
  <c r="F14" i="29" s="1"/>
  <c r="L10" i="30"/>
  <c r="P98" i="31"/>
  <c r="I90" i="31"/>
  <c r="G78" i="31"/>
  <c r="K78" i="31"/>
  <c r="Q54" i="31"/>
  <c r="I54" i="31"/>
  <c r="G50" i="31"/>
  <c r="F50" i="31" s="1"/>
  <c r="K50" i="31"/>
  <c r="G22" i="31"/>
  <c r="K22" i="31"/>
  <c r="O22" i="31"/>
  <c r="H22" i="31"/>
  <c r="L22" i="31"/>
  <c r="I20" i="31"/>
  <c r="R14" i="31"/>
  <c r="J14" i="31"/>
  <c r="P10" i="31"/>
  <c r="F10" i="31" s="1"/>
  <c r="I8" i="31"/>
  <c r="G100" i="32"/>
  <c r="K100" i="32"/>
  <c r="H100" i="32"/>
  <c r="L100" i="32"/>
  <c r="G92" i="32"/>
  <c r="K92" i="32"/>
  <c r="O92" i="32"/>
  <c r="L92" i="32"/>
  <c r="I84" i="32"/>
  <c r="R72" i="32"/>
  <c r="G56" i="32"/>
  <c r="K56" i="32"/>
  <c r="H56" i="32"/>
  <c r="L56" i="32"/>
  <c r="G52" i="32"/>
  <c r="K52" i="32"/>
  <c r="L52" i="32"/>
  <c r="Q44" i="32"/>
  <c r="F44" i="32" s="1"/>
  <c r="Q28" i="32"/>
  <c r="G16" i="32"/>
  <c r="K16" i="32"/>
  <c r="H16" i="32"/>
  <c r="L16" i="32"/>
  <c r="P16" i="32"/>
  <c r="G94" i="33"/>
  <c r="K94" i="33"/>
  <c r="O94" i="33"/>
  <c r="L94" i="33"/>
  <c r="P94" i="33"/>
  <c r="I90" i="33"/>
  <c r="G74" i="33"/>
  <c r="K74" i="33"/>
  <c r="O74" i="33"/>
  <c r="L74" i="33"/>
  <c r="K70" i="33"/>
  <c r="R62" i="33"/>
  <c r="G26" i="33"/>
  <c r="K26" i="33"/>
  <c r="R26" i="33"/>
  <c r="I20" i="33"/>
  <c r="G14" i="33"/>
  <c r="K14" i="33"/>
  <c r="O14" i="33"/>
  <c r="H14" i="33"/>
  <c r="L14" i="33"/>
  <c r="I14" i="33"/>
  <c r="K98" i="34"/>
  <c r="I98" i="34"/>
  <c r="F98" i="34"/>
  <c r="G98" i="34"/>
  <c r="G96" i="34"/>
  <c r="AC96" i="34" s="1"/>
  <c r="J84" i="34"/>
  <c r="K84" i="34"/>
  <c r="M84" i="34"/>
  <c r="J76" i="34"/>
  <c r="K76" i="34"/>
  <c r="M76" i="34"/>
  <c r="O70" i="34"/>
  <c r="P70" i="34"/>
  <c r="M70" i="34"/>
  <c r="K64" i="34"/>
  <c r="AF64" i="34" s="1"/>
  <c r="I64" i="34"/>
  <c r="F64" i="34"/>
  <c r="G64" i="34"/>
  <c r="O60" i="34"/>
  <c r="P60" i="34"/>
  <c r="J50" i="34"/>
  <c r="L50" i="34"/>
  <c r="AF50" i="34" s="1"/>
  <c r="J48" i="34"/>
  <c r="L48" i="34"/>
  <c r="F46" i="34"/>
  <c r="Q20" i="34"/>
  <c r="M14" i="34"/>
  <c r="J14" i="34"/>
  <c r="I90" i="35"/>
  <c r="F90" i="35"/>
  <c r="G90" i="35"/>
  <c r="AC90" i="35" s="1"/>
  <c r="H90" i="35"/>
  <c r="G88" i="35"/>
  <c r="AC88" i="35" s="1"/>
  <c r="O70" i="35"/>
  <c r="P70" i="35"/>
  <c r="N70" i="35"/>
  <c r="Q70" i="35"/>
  <c r="K70" i="35"/>
  <c r="G70" i="35"/>
  <c r="H64" i="35"/>
  <c r="H46" i="35"/>
  <c r="F46" i="35"/>
  <c r="G58" i="33"/>
  <c r="K58" i="33"/>
  <c r="O58" i="33"/>
  <c r="G22" i="33"/>
  <c r="K22" i="33"/>
  <c r="O22" i="33"/>
  <c r="G18" i="33"/>
  <c r="K18" i="33"/>
  <c r="O18" i="33"/>
  <c r="H18" i="33"/>
  <c r="L18" i="33"/>
  <c r="M90" i="34"/>
  <c r="J90" i="34"/>
  <c r="O36" i="34"/>
  <c r="P36" i="34"/>
  <c r="J34" i="34"/>
  <c r="K34" i="34"/>
  <c r="AF34" i="34" s="1"/>
  <c r="M24" i="34"/>
  <c r="AF24" i="34" s="1"/>
  <c r="J24" i="34"/>
  <c r="J16" i="34"/>
  <c r="K16" i="34"/>
  <c r="I14" i="34"/>
  <c r="F14" i="34"/>
  <c r="H12" i="34"/>
  <c r="I12" i="34"/>
  <c r="H96" i="35"/>
  <c r="I96" i="35"/>
  <c r="F96" i="35"/>
  <c r="N84" i="35"/>
  <c r="O84" i="35"/>
  <c r="P84" i="35"/>
  <c r="H54" i="35"/>
  <c r="AC54" i="35" s="1"/>
  <c r="F54" i="35"/>
  <c r="H22" i="35"/>
  <c r="I22" i="35"/>
  <c r="J18" i="33"/>
  <c r="O94" i="34"/>
  <c r="P94" i="34"/>
  <c r="P92" i="34"/>
  <c r="AI92" i="34" s="1"/>
  <c r="J92" i="34"/>
  <c r="K92" i="34"/>
  <c r="AF92" i="34" s="1"/>
  <c r="I90" i="34"/>
  <c r="F90" i="34"/>
  <c r="H88" i="34"/>
  <c r="I88" i="34"/>
  <c r="F30" i="34"/>
  <c r="J26" i="34"/>
  <c r="K26" i="34"/>
  <c r="I24" i="34"/>
  <c r="F24" i="34"/>
  <c r="H22" i="34"/>
  <c r="AC22" i="34" s="1"/>
  <c r="I22" i="34"/>
  <c r="O18" i="34"/>
  <c r="P18" i="34"/>
  <c r="G14" i="34"/>
  <c r="F12" i="34"/>
  <c r="I98" i="35"/>
  <c r="F98" i="35"/>
  <c r="G96" i="35"/>
  <c r="J84" i="35"/>
  <c r="K84" i="35"/>
  <c r="AF84" i="35" s="1"/>
  <c r="N76" i="35"/>
  <c r="O76" i="35"/>
  <c r="AI76" i="35" s="1"/>
  <c r="P76" i="35"/>
  <c r="G74" i="35"/>
  <c r="AC74" i="35" s="1"/>
  <c r="N58" i="35"/>
  <c r="P58" i="35"/>
  <c r="AI58" i="35" s="1"/>
  <c r="H30" i="35"/>
  <c r="F30" i="35"/>
  <c r="N26" i="35"/>
  <c r="O26" i="35"/>
  <c r="AI26" i="35" s="1"/>
  <c r="F22" i="35"/>
  <c r="G8" i="35"/>
  <c r="H8" i="35"/>
  <c r="O60" i="35"/>
  <c r="AI60" i="35" s="1"/>
  <c r="P60" i="35"/>
  <c r="J58" i="35"/>
  <c r="K58" i="35"/>
  <c r="AF58" i="35" s="1"/>
  <c r="M40" i="35"/>
  <c r="AF40" i="35" s="1"/>
  <c r="J40" i="35"/>
  <c r="O20" i="35"/>
  <c r="P20" i="35"/>
  <c r="G20" i="35"/>
  <c r="AC20" i="35" s="1"/>
  <c r="H20" i="35"/>
  <c r="N16" i="35"/>
  <c r="O16" i="35"/>
  <c r="M14" i="35"/>
  <c r="J14" i="35"/>
  <c r="N7" i="35"/>
  <c r="P10" i="35"/>
  <c r="AI10" i="35" s="1"/>
  <c r="P8" i="34"/>
  <c r="O10" i="34"/>
  <c r="AI10" i="34" s="1"/>
  <c r="O94" i="35"/>
  <c r="AI94" i="35" s="1"/>
  <c r="P94" i="35"/>
  <c r="F80" i="35"/>
  <c r="I40" i="35"/>
  <c r="F40" i="35"/>
  <c r="M20" i="35"/>
  <c r="Q16" i="35"/>
  <c r="J16" i="35"/>
  <c r="K16" i="35"/>
  <c r="AF16" i="35" s="1"/>
  <c r="I14" i="35"/>
  <c r="F14" i="35"/>
  <c r="H12" i="35"/>
  <c r="I12" i="35"/>
  <c r="J7" i="35"/>
  <c r="K10" i="35"/>
  <c r="AF10" i="35" s="1"/>
  <c r="F38" i="16"/>
  <c r="AB38" i="16" s="1"/>
  <c r="H20" i="16"/>
  <c r="AC20" i="16" s="1"/>
  <c r="J20" i="16"/>
  <c r="J40" i="17"/>
  <c r="N40" i="17"/>
  <c r="H21" i="17"/>
  <c r="L21" i="17"/>
  <c r="J11" i="17"/>
  <c r="H11" i="17"/>
  <c r="J26" i="18"/>
  <c r="H53" i="20"/>
  <c r="AC53" i="20" s="1"/>
  <c r="J53" i="20"/>
  <c r="H43" i="22"/>
  <c r="J43" i="22"/>
  <c r="L43" i="22"/>
  <c r="N70" i="15"/>
  <c r="F7" i="15"/>
  <c r="F116" i="15" s="1"/>
  <c r="J51" i="16"/>
  <c r="L51" i="16"/>
  <c r="J31" i="16"/>
  <c r="H31" i="16"/>
  <c r="AC31" i="16" s="1"/>
  <c r="H8" i="16"/>
  <c r="J8" i="16"/>
  <c r="L8" i="16"/>
  <c r="J48" i="17"/>
  <c r="H48" i="17"/>
  <c r="N46" i="17"/>
  <c r="P40" i="17"/>
  <c r="H34" i="17"/>
  <c r="J34" i="17"/>
  <c r="P11" i="17"/>
  <c r="H7" i="17"/>
  <c r="L7" i="17"/>
  <c r="P7" i="17"/>
  <c r="H52" i="18"/>
  <c r="AC52" i="18" s="1"/>
  <c r="J52" i="18"/>
  <c r="H50" i="18"/>
  <c r="J50" i="18"/>
  <c r="J30" i="18"/>
  <c r="H30" i="18"/>
  <c r="J15" i="18"/>
  <c r="H15" i="18"/>
  <c r="H12" i="18"/>
  <c r="L12" i="18"/>
  <c r="G21" i="19"/>
  <c r="L21" i="19"/>
  <c r="H21" i="19"/>
  <c r="F7" i="20"/>
  <c r="H50" i="22"/>
  <c r="J50" i="22"/>
  <c r="H48" i="22"/>
  <c r="AC48" i="22" s="1"/>
  <c r="J48" i="22"/>
  <c r="H46" i="22"/>
  <c r="J46" i="22"/>
  <c r="F38" i="15"/>
  <c r="H44" i="16"/>
  <c r="J44" i="16"/>
  <c r="L44" i="16"/>
  <c r="N39" i="16"/>
  <c r="H32" i="16"/>
  <c r="J32" i="16"/>
  <c r="N21" i="17"/>
  <c r="J13" i="17"/>
  <c r="N11" i="17"/>
  <c r="J7" i="17"/>
  <c r="J34" i="18"/>
  <c r="H34" i="18"/>
  <c r="H11" i="18"/>
  <c r="J11" i="18"/>
  <c r="L11" i="18"/>
  <c r="H8" i="18"/>
  <c r="AC8" i="18" s="1"/>
  <c r="L8" i="18"/>
  <c r="J21" i="19"/>
  <c r="H45" i="20"/>
  <c r="J45" i="20"/>
  <c r="F13" i="20"/>
  <c r="K20" i="15"/>
  <c r="L39" i="16"/>
  <c r="H18" i="16"/>
  <c r="AC18" i="16" s="1"/>
  <c r="J50" i="17"/>
  <c r="N50" i="17"/>
  <c r="N48" i="17"/>
  <c r="H40" i="17"/>
  <c r="N34" i="17"/>
  <c r="H33" i="17"/>
  <c r="P33" i="17"/>
  <c r="J33" i="17"/>
  <c r="L33" i="17"/>
  <c r="H32" i="17"/>
  <c r="AC32" i="17" s="1"/>
  <c r="H14" i="17"/>
  <c r="N7" i="17"/>
  <c r="H53" i="18"/>
  <c r="J53" i="18"/>
  <c r="H51" i="18"/>
  <c r="J51" i="18"/>
  <c r="H49" i="18"/>
  <c r="J49" i="18"/>
  <c r="L43" i="18"/>
  <c r="J43" i="18"/>
  <c r="L41" i="18"/>
  <c r="H41" i="18"/>
  <c r="J41" i="18"/>
  <c r="F38" i="18"/>
  <c r="H35" i="18"/>
  <c r="AC35" i="18" s="1"/>
  <c r="J20" i="18"/>
  <c r="H20" i="18"/>
  <c r="I21" i="19"/>
  <c r="H49" i="20"/>
  <c r="J49" i="20"/>
  <c r="J46" i="20"/>
  <c r="H44" i="22"/>
  <c r="AC44" i="22" s="1"/>
  <c r="J44" i="22"/>
  <c r="L44" i="22"/>
  <c r="P13" i="17"/>
  <c r="F7" i="18"/>
  <c r="H45" i="22"/>
  <c r="J45" i="22"/>
  <c r="L45" i="22"/>
  <c r="H41" i="22"/>
  <c r="J41" i="22"/>
  <c r="H39" i="22"/>
  <c r="J39" i="22"/>
  <c r="F7" i="16"/>
  <c r="N52" i="17"/>
  <c r="N35" i="17"/>
  <c r="N31" i="17"/>
  <c r="H27" i="17"/>
  <c r="AC27" i="17" s="1"/>
  <c r="P27" i="17"/>
  <c r="I71" i="19"/>
  <c r="H41" i="20"/>
  <c r="AC41" i="20" s="1"/>
  <c r="J41" i="20"/>
  <c r="H51" i="22"/>
  <c r="J51" i="22"/>
  <c r="L51" i="22"/>
  <c r="H49" i="22"/>
  <c r="J49" i="22"/>
  <c r="H47" i="22"/>
  <c r="J47" i="22"/>
  <c r="AB38" i="22"/>
  <c r="F38" i="20"/>
  <c r="AB38" i="20" s="1"/>
  <c r="H53" i="22"/>
  <c r="J53" i="22"/>
  <c r="H40" i="22"/>
  <c r="J40" i="22"/>
  <c r="F13" i="22"/>
  <c r="H45" i="2"/>
  <c r="P45" i="2"/>
  <c r="L45" i="2"/>
  <c r="J45" i="2"/>
  <c r="R45" i="2"/>
  <c r="T45" i="2"/>
  <c r="H41" i="2"/>
  <c r="P41" i="2"/>
  <c r="J41" i="2"/>
  <c r="R41" i="2"/>
  <c r="T41" i="2"/>
  <c r="H29" i="2"/>
  <c r="P29" i="2"/>
  <c r="T29" i="2"/>
  <c r="J29" i="2"/>
  <c r="R29" i="2"/>
  <c r="L29" i="2"/>
  <c r="J7" i="2"/>
  <c r="V7" i="2"/>
  <c r="H49" i="3"/>
  <c r="J49" i="3"/>
  <c r="L49" i="3"/>
  <c r="H45" i="3"/>
  <c r="AC45" i="3" s="1"/>
  <c r="P45" i="3"/>
  <c r="J45" i="3"/>
  <c r="J50" i="4"/>
  <c r="L50" i="4"/>
  <c r="H50" i="4"/>
  <c r="P50" i="4"/>
  <c r="N50" i="4"/>
  <c r="H27" i="4"/>
  <c r="L27" i="4"/>
  <c r="J48" i="6"/>
  <c r="AE48" i="6" s="1"/>
  <c r="L48" i="6"/>
  <c r="H53" i="2"/>
  <c r="P53" i="2"/>
  <c r="R53" i="2"/>
  <c r="L53" i="2"/>
  <c r="J53" i="2"/>
  <c r="T53" i="2"/>
  <c r="H49" i="2"/>
  <c r="J49" i="2"/>
  <c r="L49" i="2"/>
  <c r="R49" i="2"/>
  <c r="T49" i="2"/>
  <c r="H37" i="2"/>
  <c r="P37" i="2"/>
  <c r="T37" i="2"/>
  <c r="AD37" i="2" s="1"/>
  <c r="H33" i="2"/>
  <c r="P33" i="2"/>
  <c r="T33" i="2"/>
  <c r="J33" i="2"/>
  <c r="R33" i="2"/>
  <c r="L33" i="2"/>
  <c r="T13" i="2"/>
  <c r="H51" i="5"/>
  <c r="P51" i="5"/>
  <c r="J51" i="5"/>
  <c r="L51" i="5"/>
  <c r="N51" i="5"/>
  <c r="J50" i="6"/>
  <c r="AE50" i="6" s="1"/>
  <c r="L50" i="6"/>
  <c r="N37" i="2"/>
  <c r="F38" i="3"/>
  <c r="AB38" i="3" s="1"/>
  <c r="J16" i="3"/>
  <c r="H16" i="3"/>
  <c r="L16" i="3"/>
  <c r="J40" i="4"/>
  <c r="L40" i="4"/>
  <c r="H40" i="4"/>
  <c r="H15" i="4"/>
  <c r="L15" i="4"/>
  <c r="J52" i="6"/>
  <c r="AE52" i="6" s="1"/>
  <c r="L52" i="6"/>
  <c r="J44" i="6"/>
  <c r="AE44" i="6" s="1"/>
  <c r="L44" i="6"/>
  <c r="T7" i="2"/>
  <c r="H51" i="3"/>
  <c r="P51" i="3"/>
  <c r="L51" i="3"/>
  <c r="J51" i="3"/>
  <c r="H47" i="3"/>
  <c r="AC47" i="3" s="1"/>
  <c r="J47" i="3"/>
  <c r="L47" i="3"/>
  <c r="H45" i="5"/>
  <c r="J45" i="5"/>
  <c r="N45" i="5"/>
  <c r="J31" i="5"/>
  <c r="H31" i="5"/>
  <c r="J40" i="6"/>
  <c r="AE40" i="6" s="1"/>
  <c r="L40" i="6"/>
  <c r="P21" i="2"/>
  <c r="L21" i="2"/>
  <c r="R21" i="2"/>
  <c r="T21" i="2"/>
  <c r="H53" i="3"/>
  <c r="J53" i="3"/>
  <c r="L53" i="3"/>
  <c r="H33" i="4"/>
  <c r="AC33" i="4" s="1"/>
  <c r="J33" i="4"/>
  <c r="L33" i="4"/>
  <c r="N33" i="4"/>
  <c r="H12" i="5"/>
  <c r="P12" i="5"/>
  <c r="J12" i="5"/>
  <c r="L12" i="5"/>
  <c r="N12" i="5"/>
  <c r="F7" i="5"/>
  <c r="F66" i="5" s="1"/>
  <c r="H8" i="5"/>
  <c r="AC8" i="5" s="1"/>
  <c r="N29" i="2"/>
  <c r="L25" i="2"/>
  <c r="J25" i="2"/>
  <c r="R25" i="2"/>
  <c r="T25" i="2"/>
  <c r="H17" i="2"/>
  <c r="AC17" i="2" s="1"/>
  <c r="T17" i="2"/>
  <c r="AD17" i="2" s="1"/>
  <c r="J9" i="2"/>
  <c r="AC9" i="2" s="1"/>
  <c r="R9" i="2"/>
  <c r="T9" i="2"/>
  <c r="P7" i="2"/>
  <c r="N51" i="3"/>
  <c r="H43" i="3"/>
  <c r="P43" i="3"/>
  <c r="J43" i="3"/>
  <c r="L43" i="3"/>
  <c r="H41" i="3"/>
  <c r="J41" i="3"/>
  <c r="L41" i="3"/>
  <c r="H11" i="3"/>
  <c r="J11" i="3"/>
  <c r="L11" i="3"/>
  <c r="N11" i="3"/>
  <c r="F7" i="3"/>
  <c r="J44" i="4"/>
  <c r="L44" i="4"/>
  <c r="H44" i="4"/>
  <c r="H53" i="5"/>
  <c r="J53" i="5"/>
  <c r="L53" i="5"/>
  <c r="N53" i="5"/>
  <c r="J46" i="6"/>
  <c r="AE46" i="6" s="1"/>
  <c r="L46" i="6"/>
  <c r="J42" i="6"/>
  <c r="AE42" i="6" s="1"/>
  <c r="L9" i="6"/>
  <c r="H9" i="6"/>
  <c r="H43" i="7"/>
  <c r="J43" i="7"/>
  <c r="P43" i="7"/>
  <c r="N52" i="2"/>
  <c r="N48" i="2"/>
  <c r="N44" i="2"/>
  <c r="V40" i="2"/>
  <c r="N40" i="2"/>
  <c r="N32" i="2"/>
  <c r="N28" i="2"/>
  <c r="V20" i="2"/>
  <c r="H25" i="4"/>
  <c r="J25" i="4"/>
  <c r="H43" i="5"/>
  <c r="J43" i="5"/>
  <c r="J37" i="5"/>
  <c r="L37" i="5"/>
  <c r="J23" i="5"/>
  <c r="L23" i="5"/>
  <c r="H10" i="5"/>
  <c r="J10" i="5"/>
  <c r="H50" i="7"/>
  <c r="AC50" i="7" s="1"/>
  <c r="J50" i="7"/>
  <c r="L50" i="7"/>
  <c r="H40" i="7"/>
  <c r="N40" i="7"/>
  <c r="J40" i="7"/>
  <c r="P40" i="7"/>
  <c r="R40" i="7"/>
  <c r="J37" i="7"/>
  <c r="H37" i="7"/>
  <c r="J31" i="7"/>
  <c r="P31" i="7"/>
  <c r="H31" i="7"/>
  <c r="J20" i="7"/>
  <c r="P20" i="7"/>
  <c r="L20" i="7"/>
  <c r="L52" i="2"/>
  <c r="T48" i="2"/>
  <c r="L48" i="2"/>
  <c r="T44" i="2"/>
  <c r="L44" i="2"/>
  <c r="T40" i="2"/>
  <c r="L40" i="2"/>
  <c r="T36" i="2"/>
  <c r="L36" i="2"/>
  <c r="T32" i="2"/>
  <c r="L32" i="2"/>
  <c r="T28" i="2"/>
  <c r="T20" i="2"/>
  <c r="AD20" i="2" s="1"/>
  <c r="T16" i="2"/>
  <c r="L16" i="2"/>
  <c r="T12" i="2"/>
  <c r="T8" i="2"/>
  <c r="L35" i="3"/>
  <c r="L33" i="3"/>
  <c r="L31" i="3"/>
  <c r="L29" i="3"/>
  <c r="L25" i="3"/>
  <c r="J52" i="4"/>
  <c r="L52" i="4"/>
  <c r="J42" i="4"/>
  <c r="L42" i="4"/>
  <c r="F38" i="4"/>
  <c r="H37" i="4"/>
  <c r="P37" i="4"/>
  <c r="H29" i="4"/>
  <c r="J29" i="4"/>
  <c r="J9" i="4"/>
  <c r="AB7" i="4"/>
  <c r="H47" i="5"/>
  <c r="AC47" i="5" s="1"/>
  <c r="J47" i="5"/>
  <c r="H41" i="5"/>
  <c r="J41" i="5"/>
  <c r="J53" i="6"/>
  <c r="J51" i="6"/>
  <c r="J49" i="6"/>
  <c r="J47" i="6"/>
  <c r="J45" i="6"/>
  <c r="J43" i="6"/>
  <c r="AE43" i="6" s="1"/>
  <c r="J41" i="6"/>
  <c r="J39" i="6"/>
  <c r="J14" i="6"/>
  <c r="AE14" i="6" s="1"/>
  <c r="L12" i="6"/>
  <c r="H12" i="6"/>
  <c r="H53" i="7"/>
  <c r="J53" i="7"/>
  <c r="P53" i="7"/>
  <c r="L53" i="7"/>
  <c r="H47" i="7"/>
  <c r="J47" i="7"/>
  <c r="R47" i="7"/>
  <c r="L47" i="7"/>
  <c r="J25" i="7"/>
  <c r="AC25" i="7" s="1"/>
  <c r="L25" i="7"/>
  <c r="L23" i="7"/>
  <c r="H44" i="7"/>
  <c r="N44" i="7"/>
  <c r="J44" i="7"/>
  <c r="P44" i="7"/>
  <c r="L44" i="7"/>
  <c r="J29" i="7"/>
  <c r="L29" i="7"/>
  <c r="N35" i="3"/>
  <c r="N33" i="3"/>
  <c r="H31" i="4"/>
  <c r="AC31" i="4" s="1"/>
  <c r="J31" i="4"/>
  <c r="H21" i="4"/>
  <c r="J21" i="4"/>
  <c r="H49" i="5"/>
  <c r="J49" i="5"/>
  <c r="F38" i="5"/>
  <c r="AB38" i="5" s="1"/>
  <c r="J33" i="5"/>
  <c r="L33" i="5"/>
  <c r="J9" i="6"/>
  <c r="H45" i="7"/>
  <c r="AC45" i="7" s="1"/>
  <c r="J45" i="7"/>
  <c r="L45" i="7"/>
  <c r="R43" i="7"/>
  <c r="F13" i="7"/>
  <c r="J7" i="10"/>
  <c r="L7" i="10"/>
  <c r="N7" i="10"/>
  <c r="T52" i="2"/>
  <c r="N51" i="2"/>
  <c r="T51" i="2"/>
  <c r="R48" i="2"/>
  <c r="AD48" i="2" s="1"/>
  <c r="T47" i="2"/>
  <c r="R44" i="2"/>
  <c r="T43" i="2"/>
  <c r="AD43" i="2" s="1"/>
  <c r="R40" i="2"/>
  <c r="AD40" i="2" s="1"/>
  <c r="R36" i="2"/>
  <c r="AD36" i="2" s="1"/>
  <c r="T35" i="2"/>
  <c r="R32" i="2"/>
  <c r="T31" i="2"/>
  <c r="T27" i="2"/>
  <c r="AD27" i="2" s="1"/>
  <c r="T23" i="2"/>
  <c r="AD23" i="2" s="1"/>
  <c r="R16" i="2"/>
  <c r="AD16" i="2" s="1"/>
  <c r="T15" i="2"/>
  <c r="L18" i="3"/>
  <c r="J10" i="3"/>
  <c r="H7" i="3"/>
  <c r="H35" i="4"/>
  <c r="J35" i="4"/>
  <c r="H23" i="4"/>
  <c r="J23" i="4"/>
  <c r="N21" i="4"/>
  <c r="J11" i="4"/>
  <c r="L11" i="4"/>
  <c r="N43" i="5"/>
  <c r="J35" i="5"/>
  <c r="L35" i="5"/>
  <c r="J21" i="5"/>
  <c r="L21" i="5"/>
  <c r="L42" i="6"/>
  <c r="K13" i="6"/>
  <c r="J12" i="6"/>
  <c r="R53" i="7"/>
  <c r="L43" i="7"/>
  <c r="H41" i="7"/>
  <c r="AC41" i="7" s="1"/>
  <c r="J41" i="7"/>
  <c r="F38" i="7"/>
  <c r="L37" i="7"/>
  <c r="J34" i="7"/>
  <c r="P34" i="7"/>
  <c r="H34" i="7"/>
  <c r="L31" i="7"/>
  <c r="H29" i="7"/>
  <c r="AC29" i="7" s="1"/>
  <c r="J15" i="7"/>
  <c r="L15" i="7"/>
  <c r="K13" i="7"/>
  <c r="L10" i="6"/>
  <c r="H10" i="6"/>
  <c r="L8" i="6"/>
  <c r="H8" i="6"/>
  <c r="H52" i="7"/>
  <c r="J52" i="7"/>
  <c r="H51" i="7"/>
  <c r="N51" i="7"/>
  <c r="J51" i="7"/>
  <c r="P51" i="7"/>
  <c r="H49" i="7"/>
  <c r="J49" i="7"/>
  <c r="H48" i="7"/>
  <c r="N48" i="7"/>
  <c r="J48" i="7"/>
  <c r="P48" i="7"/>
  <c r="H46" i="7"/>
  <c r="J46" i="7"/>
  <c r="J30" i="7"/>
  <c r="R30" i="7"/>
  <c r="J8" i="9"/>
  <c r="AC8" i="9" s="1"/>
  <c r="L8" i="9"/>
  <c r="J10" i="6"/>
  <c r="J8" i="6"/>
  <c r="R48" i="7"/>
  <c r="H42" i="7"/>
  <c r="AC42" i="7" s="1"/>
  <c r="J42" i="7"/>
  <c r="H39" i="7"/>
  <c r="J39" i="7"/>
  <c r="L35" i="7"/>
  <c r="L32" i="7"/>
  <c r="L30" i="7"/>
  <c r="L26" i="7"/>
  <c r="J18" i="7"/>
  <c r="R18" i="7"/>
  <c r="L16" i="7"/>
  <c r="J14" i="7"/>
  <c r="P14" i="7"/>
  <c r="Z6" i="57" l="1"/>
  <c r="AC41" i="55"/>
  <c r="AC52" i="55"/>
  <c r="AB13" i="55"/>
  <c r="F62" i="55"/>
  <c r="F68" i="55" s="1"/>
  <c r="F70" i="55"/>
  <c r="AC29" i="55"/>
  <c r="AC45" i="55"/>
  <c r="AC44" i="55"/>
  <c r="AB7" i="55"/>
  <c r="F66" i="55"/>
  <c r="F69" i="55"/>
  <c r="AC33" i="55"/>
  <c r="AC48" i="55"/>
  <c r="AC9" i="55"/>
  <c r="AC32" i="55"/>
  <c r="AC19" i="55"/>
  <c r="AA6" i="50"/>
  <c r="AA6" i="48"/>
  <c r="AB38" i="53"/>
  <c r="F70" i="53"/>
  <c r="AB13" i="53"/>
  <c r="F62" i="53"/>
  <c r="F68" i="53" s="1"/>
  <c r="AC34" i="53"/>
  <c r="AB7" i="53"/>
  <c r="F66" i="53"/>
  <c r="AC51" i="53"/>
  <c r="F69" i="53"/>
  <c r="AC18" i="53"/>
  <c r="AC43" i="53"/>
  <c r="AC22" i="53"/>
  <c r="AA6" i="41"/>
  <c r="F77" i="40"/>
  <c r="F87" i="40"/>
  <c r="F119" i="40"/>
  <c r="F112" i="40"/>
  <c r="F118" i="40" s="1"/>
  <c r="F93" i="40"/>
  <c r="F91" i="40"/>
  <c r="F49" i="40"/>
  <c r="F51" i="40"/>
  <c r="H62" i="39"/>
  <c r="H68" i="39"/>
  <c r="F84" i="39"/>
  <c r="H56" i="39"/>
  <c r="H112" i="39"/>
  <c r="H118" i="39" s="1"/>
  <c r="H74" i="39"/>
  <c r="H40" i="39"/>
  <c r="H94" i="39"/>
  <c r="H54" i="39"/>
  <c r="H66" i="39"/>
  <c r="H119" i="39"/>
  <c r="F10" i="39"/>
  <c r="H120" i="39"/>
  <c r="L20" i="39"/>
  <c r="F112" i="39"/>
  <c r="F118" i="39" s="1"/>
  <c r="F119" i="39"/>
  <c r="L8" i="39"/>
  <c r="F116" i="39"/>
  <c r="H30" i="39"/>
  <c r="H84" i="39"/>
  <c r="H46" i="39"/>
  <c r="F120" i="39"/>
  <c r="H88" i="39"/>
  <c r="AC10" i="38"/>
  <c r="AC44" i="38"/>
  <c r="AB13" i="38"/>
  <c r="F62" i="38"/>
  <c r="F68" i="38" s="1"/>
  <c r="F69" i="38"/>
  <c r="AC48" i="38"/>
  <c r="AB7" i="38"/>
  <c r="F66" i="38"/>
  <c r="AC9" i="38"/>
  <c r="AB38" i="38"/>
  <c r="F70" i="38"/>
  <c r="AC50" i="38"/>
  <c r="AC23" i="37"/>
  <c r="AC53" i="37"/>
  <c r="AB13" i="37"/>
  <c r="F62" i="37"/>
  <c r="F68" i="37" s="1"/>
  <c r="AC49" i="37"/>
  <c r="F70" i="37"/>
  <c r="AC48" i="37"/>
  <c r="AB7" i="37"/>
  <c r="F66" i="37"/>
  <c r="AC29" i="37"/>
  <c r="F119" i="29"/>
  <c r="F32" i="29"/>
  <c r="F62" i="29"/>
  <c r="H18" i="29"/>
  <c r="F80" i="29"/>
  <c r="F98" i="29"/>
  <c r="H66" i="29"/>
  <c r="F112" i="29"/>
  <c r="F118" i="29" s="1"/>
  <c r="H116" i="29"/>
  <c r="H10" i="29"/>
  <c r="F88" i="29"/>
  <c r="AB69" i="29"/>
  <c r="F120" i="29"/>
  <c r="H119" i="29"/>
  <c r="H58" i="29"/>
  <c r="H16" i="29"/>
  <c r="F18" i="29"/>
  <c r="H74" i="29"/>
  <c r="F40" i="29"/>
  <c r="F34" i="29"/>
  <c r="F66" i="29"/>
  <c r="H112" i="29"/>
  <c r="H118" i="29" s="1"/>
  <c r="F30" i="27"/>
  <c r="F22" i="27"/>
  <c r="F68" i="27"/>
  <c r="F18" i="27"/>
  <c r="F74" i="27"/>
  <c r="F20" i="27"/>
  <c r="F64" i="27"/>
  <c r="F52" i="27"/>
  <c r="F82" i="27"/>
  <c r="F36" i="27"/>
  <c r="F80" i="27"/>
  <c r="F72" i="27"/>
  <c r="F60" i="27"/>
  <c r="F86" i="27"/>
  <c r="F94" i="27"/>
  <c r="F78" i="27"/>
  <c r="AB38" i="26"/>
  <c r="F62" i="26"/>
  <c r="F68" i="26" s="1"/>
  <c r="F70" i="26"/>
  <c r="AC51" i="26"/>
  <c r="AC17" i="26"/>
  <c r="AB7" i="36"/>
  <c r="F116" i="36"/>
  <c r="AB19" i="36"/>
  <c r="F112" i="36"/>
  <c r="F118" i="36" s="1"/>
  <c r="F120" i="36"/>
  <c r="F119" i="36"/>
  <c r="AI18" i="35"/>
  <c r="AC40" i="35"/>
  <c r="AF92" i="35"/>
  <c r="N120" i="35"/>
  <c r="AB7" i="35"/>
  <c r="F116" i="35"/>
  <c r="AI62" i="35"/>
  <c r="AI78" i="35"/>
  <c r="AF98" i="35"/>
  <c r="N119" i="35"/>
  <c r="F120" i="35"/>
  <c r="AH19" i="35"/>
  <c r="N112" i="35"/>
  <c r="N118" i="35" s="1"/>
  <c r="AF22" i="35"/>
  <c r="AI12" i="35"/>
  <c r="F119" i="35"/>
  <c r="AH7" i="35"/>
  <c r="N116" i="35"/>
  <c r="AC96" i="35"/>
  <c r="AE19" i="35"/>
  <c r="J119" i="35"/>
  <c r="J112" i="35"/>
  <c r="J118" i="35" s="1"/>
  <c r="AI64" i="35"/>
  <c r="AC14" i="35"/>
  <c r="AC16" i="35"/>
  <c r="J120" i="35"/>
  <c r="AE7" i="35"/>
  <c r="J116" i="35"/>
  <c r="AF82" i="35"/>
  <c r="AB19" i="35"/>
  <c r="F112" i="35"/>
  <c r="F118" i="35" s="1"/>
  <c r="AI74" i="35"/>
  <c r="AI94" i="34"/>
  <c r="AF48" i="34"/>
  <c r="L70" i="34"/>
  <c r="AI66" i="34"/>
  <c r="AE7" i="34"/>
  <c r="J116" i="34"/>
  <c r="AF62" i="34"/>
  <c r="J70" i="34"/>
  <c r="K70" i="34"/>
  <c r="J20" i="34"/>
  <c r="J112" i="34"/>
  <c r="J118" i="34" s="1"/>
  <c r="J119" i="34"/>
  <c r="AB19" i="34"/>
  <c r="F119" i="34"/>
  <c r="F112" i="34"/>
  <c r="F118" i="34" s="1"/>
  <c r="AI64" i="34"/>
  <c r="AI14" i="34"/>
  <c r="AI60" i="34"/>
  <c r="AH7" i="34"/>
  <c r="N116" i="34"/>
  <c r="AF16" i="34"/>
  <c r="AI96" i="34"/>
  <c r="F120" i="34"/>
  <c r="F112" i="33"/>
  <c r="F118" i="33" s="1"/>
  <c r="F119" i="33"/>
  <c r="I8" i="33"/>
  <c r="F116" i="33"/>
  <c r="AB69" i="33"/>
  <c r="F120" i="33"/>
  <c r="F54" i="32"/>
  <c r="F78" i="32"/>
  <c r="F112" i="32"/>
  <c r="F118" i="32" s="1"/>
  <c r="F119" i="32"/>
  <c r="AB69" i="32"/>
  <c r="F120" i="32"/>
  <c r="AB69" i="31"/>
  <c r="F120" i="31"/>
  <c r="F112" i="31"/>
  <c r="F118" i="31" s="1"/>
  <c r="F119" i="31"/>
  <c r="G8" i="30"/>
  <c r="F116" i="30"/>
  <c r="AC45" i="20"/>
  <c r="AC21" i="20"/>
  <c r="F69" i="20"/>
  <c r="AB7" i="20"/>
  <c r="F66" i="20"/>
  <c r="AC16" i="20"/>
  <c r="AC39" i="20"/>
  <c r="F70" i="20"/>
  <c r="AB13" i="20"/>
  <c r="F62" i="20"/>
  <c r="F68" i="20" s="1"/>
  <c r="AA6" i="24"/>
  <c r="AC41" i="22"/>
  <c r="AC9" i="22"/>
  <c r="AC35" i="22"/>
  <c r="AC42" i="22"/>
  <c r="AB7" i="22"/>
  <c r="AA6" i="19"/>
  <c r="AB13" i="18"/>
  <c r="F62" i="18"/>
  <c r="F68" i="18" s="1"/>
  <c r="AC19" i="18"/>
  <c r="AC20" i="18"/>
  <c r="AC51" i="18"/>
  <c r="AC24" i="18"/>
  <c r="AC27" i="18"/>
  <c r="AC9" i="18"/>
  <c r="AC39" i="18"/>
  <c r="AC53" i="18"/>
  <c r="AC11" i="18"/>
  <c r="AC48" i="18"/>
  <c r="AB7" i="18"/>
  <c r="F66" i="18"/>
  <c r="AB38" i="18"/>
  <c r="F70" i="18"/>
  <c r="AC34" i="18"/>
  <c r="AC14" i="17"/>
  <c r="AC19" i="17"/>
  <c r="AC40" i="17"/>
  <c r="AC33" i="17"/>
  <c r="AC44" i="17"/>
  <c r="AC9" i="17"/>
  <c r="AC49" i="17"/>
  <c r="AC26" i="16"/>
  <c r="F69" i="16"/>
  <c r="AC28" i="16"/>
  <c r="F70" i="16"/>
  <c r="AB7" i="16"/>
  <c r="F66" i="16"/>
  <c r="AB13" i="16"/>
  <c r="F62" i="16"/>
  <c r="F68" i="16" s="1"/>
  <c r="F44" i="15"/>
  <c r="AC7" i="10"/>
  <c r="AC29" i="10"/>
  <c r="AB13" i="9"/>
  <c r="F69" i="9"/>
  <c r="F62" i="9"/>
  <c r="F68" i="9" s="1"/>
  <c r="AB7" i="9"/>
  <c r="F66" i="9"/>
  <c r="H7" i="9"/>
  <c r="H13" i="9"/>
  <c r="AB38" i="9"/>
  <c r="F70" i="9"/>
  <c r="F69" i="7"/>
  <c r="AB38" i="7"/>
  <c r="F70" i="7"/>
  <c r="F62" i="7"/>
  <c r="F68" i="7" s="1"/>
  <c r="K69" i="7"/>
  <c r="AC30" i="7"/>
  <c r="AB7" i="7"/>
  <c r="F66" i="7"/>
  <c r="AC10" i="7"/>
  <c r="AC46" i="7"/>
  <c r="AC49" i="7"/>
  <c r="AC52" i="7"/>
  <c r="K62" i="7"/>
  <c r="K68" i="7" s="1"/>
  <c r="K62" i="6"/>
  <c r="K68" i="6" s="1"/>
  <c r="K69" i="6"/>
  <c r="J38" i="6"/>
  <c r="K70" i="6"/>
  <c r="AB13" i="5"/>
  <c r="F62" i="5"/>
  <c r="F68" i="5" s="1"/>
  <c r="F69" i="5"/>
  <c r="AC23" i="5"/>
  <c r="AC16" i="5"/>
  <c r="AC11" i="5"/>
  <c r="AC33" i="5"/>
  <c r="AC19" i="5"/>
  <c r="AC44" i="5"/>
  <c r="AC37" i="5"/>
  <c r="F70" i="5"/>
  <c r="AC36" i="4"/>
  <c r="AB38" i="4"/>
  <c r="F62" i="4"/>
  <c r="F68" i="4" s="1"/>
  <c r="F70" i="4"/>
  <c r="AC50" i="4"/>
  <c r="AB7" i="3"/>
  <c r="F66" i="3"/>
  <c r="AC34" i="3"/>
  <c r="F62" i="3"/>
  <c r="F68" i="3" s="1"/>
  <c r="AC35" i="3"/>
  <c r="AC32" i="3"/>
  <c r="AC25" i="3"/>
  <c r="F70" i="3"/>
  <c r="AC43" i="3"/>
  <c r="AC36" i="3"/>
  <c r="AC33" i="3"/>
  <c r="F69" i="3"/>
  <c r="AD29" i="2"/>
  <c r="AD41" i="2"/>
  <c r="N38" i="55"/>
  <c r="AC53" i="55"/>
  <c r="AC26" i="55"/>
  <c r="AC20" i="55"/>
  <c r="AC30" i="55"/>
  <c r="AC36" i="55"/>
  <c r="AC21" i="55"/>
  <c r="AC12" i="55"/>
  <c r="AC51" i="55"/>
  <c r="AC47" i="55"/>
  <c r="AC40" i="55"/>
  <c r="AC43" i="55"/>
  <c r="AC15" i="55"/>
  <c r="AC14" i="55"/>
  <c r="AC25" i="55"/>
  <c r="AC37" i="55"/>
  <c r="AC16" i="55"/>
  <c r="AC11" i="55"/>
  <c r="AC46" i="55"/>
  <c r="AC25" i="53"/>
  <c r="AC42" i="53"/>
  <c r="AC40" i="53"/>
  <c r="AC17" i="53"/>
  <c r="AC53" i="53"/>
  <c r="AC36" i="53"/>
  <c r="AC32" i="53"/>
  <c r="AC50" i="53"/>
  <c r="AC8" i="53"/>
  <c r="AC41" i="53"/>
  <c r="AC21" i="53"/>
  <c r="AC27" i="53"/>
  <c r="AC16" i="53"/>
  <c r="AC46" i="53"/>
  <c r="AC11" i="53"/>
  <c r="AC37" i="53"/>
  <c r="AC47" i="53"/>
  <c r="AC29" i="53"/>
  <c r="AC9" i="53"/>
  <c r="AC26" i="53"/>
  <c r="AC48" i="53"/>
  <c r="AC28" i="53"/>
  <c r="AC10" i="53"/>
  <c r="AC14" i="53"/>
  <c r="AC52" i="53"/>
  <c r="AC44" i="53"/>
  <c r="AC19" i="53"/>
  <c r="AC35" i="53"/>
  <c r="AC39" i="53"/>
  <c r="AC45" i="53"/>
  <c r="AC15" i="53"/>
  <c r="AC20" i="53"/>
  <c r="F81" i="40"/>
  <c r="F64" i="39"/>
  <c r="F82" i="39"/>
  <c r="F22" i="39"/>
  <c r="F58" i="39"/>
  <c r="H18" i="39"/>
  <c r="H12" i="39"/>
  <c r="H26" i="39"/>
  <c r="H100" i="39"/>
  <c r="AC31" i="38"/>
  <c r="AC12" i="37"/>
  <c r="AC14" i="37"/>
  <c r="AC52" i="37"/>
  <c r="AC50" i="37"/>
  <c r="AC35" i="37"/>
  <c r="AC8" i="37"/>
  <c r="AC36" i="37"/>
  <c r="AC37" i="37"/>
  <c r="AC19" i="37"/>
  <c r="AC43" i="37"/>
  <c r="AC31" i="37"/>
  <c r="AC41" i="37"/>
  <c r="AC11" i="37"/>
  <c r="AC10" i="37"/>
  <c r="AC51" i="37"/>
  <c r="AC47" i="37"/>
  <c r="AC14" i="36"/>
  <c r="AC96" i="36"/>
  <c r="AC82" i="36"/>
  <c r="AC18" i="36"/>
  <c r="AC10" i="36"/>
  <c r="AC12" i="36"/>
  <c r="AI84" i="35"/>
  <c r="AC82" i="35"/>
  <c r="Q20" i="35"/>
  <c r="AI80" i="35"/>
  <c r="AC22" i="35"/>
  <c r="AC18" i="35"/>
  <c r="AC56" i="35"/>
  <c r="AI100" i="35"/>
  <c r="AF80" i="35"/>
  <c r="AI70" i="35"/>
  <c r="AI66" i="35"/>
  <c r="AC94" i="35"/>
  <c r="AC46" i="35"/>
  <c r="AC98" i="35"/>
  <c r="AC78" i="35"/>
  <c r="AI20" i="35"/>
  <c r="AC64" i="35"/>
  <c r="AF18" i="35"/>
  <c r="AI36" i="35"/>
  <c r="AF96" i="35"/>
  <c r="AF14" i="35"/>
  <c r="AI16" i="35"/>
  <c r="AI82" i="35"/>
  <c r="AI96" i="35"/>
  <c r="AC60" i="35"/>
  <c r="AC12" i="35"/>
  <c r="AC26" i="35"/>
  <c r="AC30" i="35"/>
  <c r="AC16" i="34"/>
  <c r="AI18" i="34"/>
  <c r="I20" i="34"/>
  <c r="AC20" i="34" s="1"/>
  <c r="AF70" i="34"/>
  <c r="AF58" i="34"/>
  <c r="AI84" i="34"/>
  <c r="AC40" i="34"/>
  <c r="AC60" i="34"/>
  <c r="AF98" i="34"/>
  <c r="M20" i="34"/>
  <c r="AI72" i="34"/>
  <c r="AC52" i="34"/>
  <c r="AC18" i="34"/>
  <c r="AC24" i="34"/>
  <c r="AF80" i="34"/>
  <c r="AI80" i="34"/>
  <c r="AC66" i="34"/>
  <c r="AF26" i="34"/>
  <c r="AF76" i="34"/>
  <c r="AI16" i="34"/>
  <c r="AI22" i="34"/>
  <c r="AF88" i="34"/>
  <c r="AC80" i="34"/>
  <c r="AF78" i="34"/>
  <c r="AF84" i="34"/>
  <c r="AC58" i="34"/>
  <c r="AC56" i="34"/>
  <c r="AF40" i="34"/>
  <c r="AF60" i="34"/>
  <c r="AF96" i="34"/>
  <c r="AI36" i="34"/>
  <c r="AI70" i="34"/>
  <c r="AC74" i="34"/>
  <c r="AF46" i="34"/>
  <c r="AC88" i="34"/>
  <c r="AF66" i="34"/>
  <c r="AC14" i="34"/>
  <c r="AF100" i="34"/>
  <c r="AC92" i="34"/>
  <c r="AI78" i="34"/>
  <c r="AI68" i="34"/>
  <c r="AF94" i="34"/>
  <c r="AF86" i="34"/>
  <c r="AF14" i="34"/>
  <c r="AC64" i="34"/>
  <c r="AC98" i="34"/>
  <c r="AI20" i="34"/>
  <c r="AC12" i="34"/>
  <c r="AF52" i="34"/>
  <c r="AF44" i="34"/>
  <c r="AF18" i="34"/>
  <c r="AI100" i="34"/>
  <c r="AF36" i="34"/>
  <c r="AF30" i="34"/>
  <c r="AF56" i="34"/>
  <c r="AC90" i="34"/>
  <c r="AF90" i="34"/>
  <c r="AC82" i="34"/>
  <c r="AI86" i="34"/>
  <c r="AC50" i="34"/>
  <c r="F84" i="33"/>
  <c r="F76" i="33"/>
  <c r="F52" i="33"/>
  <c r="F68" i="33"/>
  <c r="F54" i="33"/>
  <c r="F56" i="33"/>
  <c r="F74" i="33"/>
  <c r="F68" i="32"/>
  <c r="F34" i="31"/>
  <c r="F88" i="30"/>
  <c r="J8" i="30"/>
  <c r="AC42" i="26"/>
  <c r="AC27" i="26"/>
  <c r="AC53" i="26"/>
  <c r="AC40" i="26"/>
  <c r="J38" i="26"/>
  <c r="AC26" i="26"/>
  <c r="AC16" i="26"/>
  <c r="AC44" i="26"/>
  <c r="N38" i="26"/>
  <c r="AC10" i="26"/>
  <c r="AC43" i="26"/>
  <c r="AC35" i="26"/>
  <c r="AC37" i="26"/>
  <c r="AC12" i="26"/>
  <c r="AC36" i="26"/>
  <c r="AC11" i="26"/>
  <c r="AC20" i="26"/>
  <c r="AC15" i="26"/>
  <c r="AC46" i="26"/>
  <c r="AC52" i="26"/>
  <c r="AC48" i="26"/>
  <c r="AC28" i="26"/>
  <c r="AC8" i="26"/>
  <c r="AC49" i="26"/>
  <c r="AC33" i="26"/>
  <c r="AC22" i="26"/>
  <c r="AC30" i="26"/>
  <c r="AC14" i="26"/>
  <c r="AC23" i="26"/>
  <c r="AC21" i="26"/>
  <c r="AC45" i="26"/>
  <c r="AC9" i="26"/>
  <c r="AC39" i="26"/>
  <c r="AC31" i="26"/>
  <c r="AC34" i="26"/>
  <c r="AA6" i="23"/>
  <c r="AC20" i="22"/>
  <c r="AB13" i="22"/>
  <c r="F62" i="22"/>
  <c r="F68" i="22" s="1"/>
  <c r="F69" i="22"/>
  <c r="AC45" i="22"/>
  <c r="AC31" i="22"/>
  <c r="AC12" i="22"/>
  <c r="AC51" i="22"/>
  <c r="AC39" i="22"/>
  <c r="AC19" i="22"/>
  <c r="AC30" i="22"/>
  <c r="AC40" i="22"/>
  <c r="AC47" i="22"/>
  <c r="AC50" i="22"/>
  <c r="AC34" i="22"/>
  <c r="AC43" i="22"/>
  <c r="AC26" i="22"/>
  <c r="AC23" i="22"/>
  <c r="AC10" i="22"/>
  <c r="AC53" i="22"/>
  <c r="AC49" i="22"/>
  <c r="AC46" i="22"/>
  <c r="AC32" i="22"/>
  <c r="AC29" i="22"/>
  <c r="AC36" i="22"/>
  <c r="AC37" i="22"/>
  <c r="AC28" i="22"/>
  <c r="AC52" i="22"/>
  <c r="AC8" i="22"/>
  <c r="AC8" i="20"/>
  <c r="AC52" i="20"/>
  <c r="AC40" i="20"/>
  <c r="AC28" i="20"/>
  <c r="AC26" i="20"/>
  <c r="AC43" i="20"/>
  <c r="AC23" i="20"/>
  <c r="AC44" i="20"/>
  <c r="AC31" i="20"/>
  <c r="AC20" i="20"/>
  <c r="AC46" i="20"/>
  <c r="AC27" i="20"/>
  <c r="AC47" i="20"/>
  <c r="AC34" i="20"/>
  <c r="AC10" i="20"/>
  <c r="AC11" i="20"/>
  <c r="AC29" i="20"/>
  <c r="AC30" i="20"/>
  <c r="AC50" i="20"/>
  <c r="AC51" i="20"/>
  <c r="AC48" i="20"/>
  <c r="AC37" i="20"/>
  <c r="AC49" i="20"/>
  <c r="AC32" i="20"/>
  <c r="AC33" i="20"/>
  <c r="AC19" i="20"/>
  <c r="AC35" i="20"/>
  <c r="AC18" i="20"/>
  <c r="AC36" i="20"/>
  <c r="AC10" i="18"/>
  <c r="AC14" i="18"/>
  <c r="AC49" i="18"/>
  <c r="AC12" i="18"/>
  <c r="AC50" i="18"/>
  <c r="AC44" i="18"/>
  <c r="AC41" i="18"/>
  <c r="AC15" i="18"/>
  <c r="AC43" i="18"/>
  <c r="AC36" i="18"/>
  <c r="AC40" i="18"/>
  <c r="AC30" i="18"/>
  <c r="AC26" i="18"/>
  <c r="AC45" i="18"/>
  <c r="AC33" i="18"/>
  <c r="AC7" i="17"/>
  <c r="AC48" i="17"/>
  <c r="AC11" i="17"/>
  <c r="AC8" i="17"/>
  <c r="AC31" i="17"/>
  <c r="AC35" i="17"/>
  <c r="AC16" i="17"/>
  <c r="AC26" i="17"/>
  <c r="AC15" i="17"/>
  <c r="AC43" i="17"/>
  <c r="AC45" i="17"/>
  <c r="AC29" i="17"/>
  <c r="AC12" i="17"/>
  <c r="AC34" i="17"/>
  <c r="AC21" i="17"/>
  <c r="AC52" i="17"/>
  <c r="AC30" i="17"/>
  <c r="AC50" i="17"/>
  <c r="AC37" i="17"/>
  <c r="AC53" i="17"/>
  <c r="AC46" i="17"/>
  <c r="AC25" i="17"/>
  <c r="AC51" i="17"/>
  <c r="AC10" i="17"/>
  <c r="AC32" i="16"/>
  <c r="AC14" i="16"/>
  <c r="AC29" i="16"/>
  <c r="AC33" i="16"/>
  <c r="AC52" i="16"/>
  <c r="AC49" i="16"/>
  <c r="AC36" i="16"/>
  <c r="AC34" i="16"/>
  <c r="AC39" i="16"/>
  <c r="AC40" i="16"/>
  <c r="AC15" i="16"/>
  <c r="AC8" i="16"/>
  <c r="AC43" i="16"/>
  <c r="AC12" i="16"/>
  <c r="AC9" i="16"/>
  <c r="AC44" i="16"/>
  <c r="AC51" i="16"/>
  <c r="AC34" i="10"/>
  <c r="AC23" i="10"/>
  <c r="AC36" i="10"/>
  <c r="AC32" i="10"/>
  <c r="AC48" i="10"/>
  <c r="AC47" i="10"/>
  <c r="AC42" i="10"/>
  <c r="AC50" i="10"/>
  <c r="AC30" i="10"/>
  <c r="AC51" i="10"/>
  <c r="AC16" i="10"/>
  <c r="AC20" i="10"/>
  <c r="AC44" i="10"/>
  <c r="AC31" i="10"/>
  <c r="AC53" i="10"/>
  <c r="AC49" i="10"/>
  <c r="AC8" i="10"/>
  <c r="AC10" i="10"/>
  <c r="AC9" i="10"/>
  <c r="H38" i="9"/>
  <c r="R7" i="7"/>
  <c r="J7" i="7"/>
  <c r="AC18" i="7"/>
  <c r="AC28" i="7"/>
  <c r="AC44" i="7"/>
  <c r="AC37" i="7"/>
  <c r="AC40" i="7"/>
  <c r="AC43" i="7"/>
  <c r="AC35" i="7"/>
  <c r="AC53" i="7"/>
  <c r="H13" i="7"/>
  <c r="AB13" i="7"/>
  <c r="AC47" i="7"/>
  <c r="AC12" i="7"/>
  <c r="AC9" i="7"/>
  <c r="AC23" i="7"/>
  <c r="AC39" i="7"/>
  <c r="AC48" i="7"/>
  <c r="AC51" i="7"/>
  <c r="AC14" i="7"/>
  <c r="AC20" i="7"/>
  <c r="AC34" i="7"/>
  <c r="AC31" i="7"/>
  <c r="AC8" i="7"/>
  <c r="AC15" i="7"/>
  <c r="AC33" i="7"/>
  <c r="AE53" i="6"/>
  <c r="AE47" i="6"/>
  <c r="AE41" i="6"/>
  <c r="AE45" i="6"/>
  <c r="AE51" i="6"/>
  <c r="AE49" i="6"/>
  <c r="AE39" i="6"/>
  <c r="AE30" i="6"/>
  <c r="AE8" i="6"/>
  <c r="AE12" i="6"/>
  <c r="AE9" i="6"/>
  <c r="AE10" i="6"/>
  <c r="AC35" i="4"/>
  <c r="AC34" i="4"/>
  <c r="AC49" i="5"/>
  <c r="AC43" i="5"/>
  <c r="AC41" i="5"/>
  <c r="AC51" i="5"/>
  <c r="AC32" i="5"/>
  <c r="AC50" i="5"/>
  <c r="AC25" i="5"/>
  <c r="AC28" i="5"/>
  <c r="AC10" i="5"/>
  <c r="AC36" i="5"/>
  <c r="AC34" i="5"/>
  <c r="AC12" i="5"/>
  <c r="AC45" i="5"/>
  <c r="AC29" i="5"/>
  <c r="AC9" i="5"/>
  <c r="AC35" i="5"/>
  <c r="N7" i="5"/>
  <c r="AB7" i="5"/>
  <c r="AC46" i="5"/>
  <c r="AC21" i="5"/>
  <c r="AC52" i="5"/>
  <c r="AC53" i="5"/>
  <c r="AC31" i="5"/>
  <c r="AC30" i="5"/>
  <c r="AC11" i="4"/>
  <c r="AC16" i="4"/>
  <c r="AC39" i="4"/>
  <c r="AC29" i="4"/>
  <c r="AC14" i="4"/>
  <c r="AC51" i="4"/>
  <c r="AC41" i="4"/>
  <c r="AC52" i="4"/>
  <c r="AC23" i="4"/>
  <c r="AC21" i="4"/>
  <c r="AC25" i="4"/>
  <c r="AC28" i="4"/>
  <c r="AC20" i="4"/>
  <c r="AC37" i="4"/>
  <c r="AC27" i="4"/>
  <c r="AC30" i="4"/>
  <c r="AC12" i="4"/>
  <c r="AC43" i="4"/>
  <c r="AC22" i="4"/>
  <c r="AC15" i="4"/>
  <c r="AC32" i="4"/>
  <c r="AC19" i="4"/>
  <c r="AC42" i="4"/>
  <c r="AC44" i="4"/>
  <c r="AC40" i="4"/>
  <c r="AC18" i="4"/>
  <c r="AC47" i="4"/>
  <c r="AC9" i="4"/>
  <c r="AC50" i="3"/>
  <c r="AC49" i="3"/>
  <c r="AC10" i="3"/>
  <c r="AC31" i="3"/>
  <c r="AC15" i="3"/>
  <c r="AC28" i="3"/>
  <c r="AC21" i="3"/>
  <c r="AC41" i="3"/>
  <c r="AC53" i="3"/>
  <c r="AC51" i="3"/>
  <c r="AC16" i="3"/>
  <c r="AC9" i="3"/>
  <c r="AC18" i="3"/>
  <c r="AC48" i="3"/>
  <c r="AC14" i="3"/>
  <c r="AC29" i="3"/>
  <c r="AC46" i="3"/>
  <c r="AC23" i="3"/>
  <c r="AC26" i="3"/>
  <c r="AC30" i="3"/>
  <c r="N13" i="3"/>
  <c r="AB13" i="3"/>
  <c r="AC11" i="3"/>
  <c r="AC39" i="3"/>
  <c r="AD45" i="2"/>
  <c r="AC14" i="2"/>
  <c r="F62" i="2"/>
  <c r="F68" i="2" s="1"/>
  <c r="F69" i="2"/>
  <c r="AC43" i="2"/>
  <c r="AC30" i="2"/>
  <c r="AD34" i="2"/>
  <c r="AC41" i="2"/>
  <c r="AC45" i="2"/>
  <c r="AC21" i="2"/>
  <c r="AC25" i="2"/>
  <c r="AD32" i="2"/>
  <c r="AD49" i="2"/>
  <c r="AD14" i="2"/>
  <c r="AC40" i="2"/>
  <c r="AC16" i="2"/>
  <c r="AC44" i="2"/>
  <c r="AD47" i="2"/>
  <c r="AC33" i="2"/>
  <c r="AD53" i="2"/>
  <c r="AC52" i="2"/>
  <c r="AC51" i="2"/>
  <c r="AD51" i="2"/>
  <c r="AC18" i="2"/>
  <c r="AC48" i="2"/>
  <c r="AC36" i="2"/>
  <c r="AC26" i="2"/>
  <c r="AD52" i="2"/>
  <c r="AD15" i="2"/>
  <c r="AC39" i="2"/>
  <c r="AD42" i="2"/>
  <c r="AD26" i="2"/>
  <c r="AD10" i="2"/>
  <c r="AC47" i="2"/>
  <c r="AC34" i="2"/>
  <c r="AD25" i="2"/>
  <c r="AD33" i="2"/>
  <c r="AC49" i="2"/>
  <c r="AC53" i="2"/>
  <c r="AC29" i="2"/>
  <c r="AD39" i="2"/>
  <c r="AC32" i="2"/>
  <c r="AC28" i="2"/>
  <c r="AC50" i="2"/>
  <c r="AD12" i="2"/>
  <c r="AD28" i="2"/>
  <c r="AD8" i="2"/>
  <c r="AD44" i="2"/>
  <c r="AD9" i="2"/>
  <c r="AD21" i="2"/>
  <c r="AC37" i="2"/>
  <c r="AC19" i="2"/>
  <c r="AC42" i="2"/>
  <c r="AD35" i="2"/>
  <c r="AD31" i="2"/>
  <c r="AC46" i="2"/>
  <c r="AD46" i="2"/>
  <c r="L13" i="22"/>
  <c r="J38" i="22"/>
  <c r="J38" i="37"/>
  <c r="F50" i="33"/>
  <c r="I20" i="39"/>
  <c r="J20" i="35"/>
  <c r="H13" i="18"/>
  <c r="F82" i="30"/>
  <c r="F66" i="30"/>
  <c r="AB7" i="34"/>
  <c r="J7" i="38"/>
  <c r="N13" i="9"/>
  <c r="L13" i="9"/>
  <c r="J38" i="3"/>
  <c r="J38" i="18"/>
  <c r="J7" i="20"/>
  <c r="H38" i="16"/>
  <c r="F56" i="32"/>
  <c r="F62" i="33"/>
  <c r="F72" i="32"/>
  <c r="F76" i="32"/>
  <c r="R13" i="2"/>
  <c r="AB13" i="2"/>
  <c r="F28" i="15"/>
  <c r="J13" i="26"/>
  <c r="K70" i="29"/>
  <c r="F62" i="32"/>
  <c r="F94" i="32"/>
  <c r="M69" i="39"/>
  <c r="I70" i="39"/>
  <c r="Q69" i="40"/>
  <c r="AB68" i="40"/>
  <c r="L20" i="29"/>
  <c r="AB19" i="29"/>
  <c r="F20" i="35"/>
  <c r="N7" i="2"/>
  <c r="AC19" i="27"/>
  <c r="F16" i="31"/>
  <c r="F80" i="31"/>
  <c r="F60" i="31"/>
  <c r="F82" i="32"/>
  <c r="F30" i="32"/>
  <c r="F66" i="32"/>
  <c r="F16" i="33"/>
  <c r="F12" i="33"/>
  <c r="J8" i="39"/>
  <c r="I8" i="39"/>
  <c r="F14" i="39"/>
  <c r="F56" i="39"/>
  <c r="F16" i="39"/>
  <c r="F74" i="39"/>
  <c r="H64" i="39"/>
  <c r="F66" i="39"/>
  <c r="AB7" i="31"/>
  <c r="AB19" i="31"/>
  <c r="N38" i="9"/>
  <c r="M19" i="29"/>
  <c r="L70" i="39"/>
  <c r="N13" i="37"/>
  <c r="L13" i="53"/>
  <c r="J7" i="37"/>
  <c r="F12" i="31"/>
  <c r="K20" i="34"/>
  <c r="AE19" i="34"/>
  <c r="P13" i="38"/>
  <c r="H84" i="29"/>
  <c r="F14" i="32"/>
  <c r="K70" i="39"/>
  <c r="AB19" i="33"/>
  <c r="AB19" i="14"/>
  <c r="P7" i="3"/>
  <c r="V38" i="2"/>
  <c r="AB38" i="2"/>
  <c r="L13" i="4"/>
  <c r="H13" i="20"/>
  <c r="AB69" i="14"/>
  <c r="F52" i="32"/>
  <c r="F78" i="31"/>
  <c r="F10" i="33"/>
  <c r="F24" i="32"/>
  <c r="AB19" i="39"/>
  <c r="N13" i="55"/>
  <c r="J38" i="53"/>
  <c r="L13" i="16"/>
  <c r="AA19" i="28"/>
  <c r="F18" i="32"/>
  <c r="I8" i="35"/>
  <c r="AC8" i="35" s="1"/>
  <c r="I20" i="36"/>
  <c r="F46" i="32"/>
  <c r="F96" i="33"/>
  <c r="F40" i="33"/>
  <c r="F96" i="39"/>
  <c r="H16" i="39"/>
  <c r="J70" i="39"/>
  <c r="F12" i="39"/>
  <c r="F18" i="39"/>
  <c r="F40" i="39"/>
  <c r="F60" i="39"/>
  <c r="AC7" i="27"/>
  <c r="AB6" i="27" s="1"/>
  <c r="L38" i="9"/>
  <c r="AB7" i="32"/>
  <c r="H7" i="4"/>
  <c r="J38" i="5"/>
  <c r="K8" i="15"/>
  <c r="AB7" i="15"/>
  <c r="AA6" i="15" s="1"/>
  <c r="H7" i="16"/>
  <c r="J7" i="22"/>
  <c r="P8" i="35"/>
  <c r="F86" i="33"/>
  <c r="L8" i="29"/>
  <c r="AB7" i="29"/>
  <c r="AA6" i="29" s="1"/>
  <c r="G8" i="36"/>
  <c r="AB7" i="39"/>
  <c r="Q7" i="40"/>
  <c r="AB6" i="40"/>
  <c r="J38" i="55"/>
  <c r="L7" i="6"/>
  <c r="H7" i="55"/>
  <c r="F88" i="31"/>
  <c r="F90" i="32"/>
  <c r="Q19" i="40"/>
  <c r="AB18" i="40"/>
  <c r="N20" i="35"/>
  <c r="AA7" i="28"/>
  <c r="H40" i="29"/>
  <c r="F86" i="30"/>
  <c r="F46" i="30"/>
  <c r="F60" i="30"/>
  <c r="F90" i="30"/>
  <c r="F76" i="31"/>
  <c r="F50" i="39"/>
  <c r="F62" i="39"/>
  <c r="H96" i="39"/>
  <c r="F80" i="39"/>
  <c r="H80" i="39"/>
  <c r="H7" i="20"/>
  <c r="AB19" i="32"/>
  <c r="G8" i="39"/>
  <c r="J7" i="5"/>
  <c r="H38" i="20"/>
  <c r="AB7" i="14"/>
  <c r="M8" i="35"/>
  <c r="M8" i="30"/>
  <c r="AB7" i="30"/>
  <c r="F66" i="33"/>
  <c r="H7" i="26"/>
  <c r="L13" i="5"/>
  <c r="J13" i="3"/>
  <c r="H38" i="26"/>
  <c r="F54" i="31"/>
  <c r="L70" i="35"/>
  <c r="F70" i="35"/>
  <c r="H7" i="53"/>
  <c r="K8" i="39"/>
  <c r="G20" i="39"/>
  <c r="J20" i="39"/>
  <c r="K20" i="39"/>
  <c r="G70" i="39"/>
  <c r="F98" i="39"/>
  <c r="F34" i="39"/>
  <c r="F76" i="39"/>
  <c r="AB7" i="33"/>
  <c r="J13" i="9"/>
  <c r="H22" i="39"/>
  <c r="H82" i="39"/>
  <c r="L13" i="7"/>
  <c r="P38" i="7"/>
  <c r="N7" i="7"/>
  <c r="H7" i="7"/>
  <c r="F55" i="40"/>
  <c r="F21" i="40"/>
  <c r="F75" i="40"/>
  <c r="F35" i="40"/>
  <c r="AE69" i="34"/>
  <c r="H70" i="34"/>
  <c r="AB69" i="34"/>
  <c r="F58" i="33"/>
  <c r="F14" i="33"/>
  <c r="F26" i="33"/>
  <c r="F94" i="33"/>
  <c r="F92" i="32"/>
  <c r="F100" i="32"/>
  <c r="F90" i="31"/>
  <c r="F82" i="33"/>
  <c r="F94" i="31"/>
  <c r="F58" i="31"/>
  <c r="F62" i="31"/>
  <c r="F82" i="31"/>
  <c r="F86" i="31"/>
  <c r="F100" i="31"/>
  <c r="F30" i="31"/>
  <c r="F96" i="31"/>
  <c r="F74" i="31"/>
  <c r="F86" i="32"/>
  <c r="F98" i="31"/>
  <c r="F56" i="31"/>
  <c r="F58" i="32"/>
  <c r="F22" i="33"/>
  <c r="F16" i="32"/>
  <c r="F14" i="31"/>
  <c r="F78" i="33"/>
  <c r="F34" i="33"/>
  <c r="F98" i="33"/>
  <c r="F98" i="32"/>
  <c r="F72" i="31"/>
  <c r="F52" i="31"/>
  <c r="F92" i="31"/>
  <c r="F74" i="32"/>
  <c r="F26" i="32"/>
  <c r="F18" i="33"/>
  <c r="F22" i="31"/>
  <c r="F18" i="31"/>
  <c r="F80" i="32"/>
  <c r="F12" i="32"/>
  <c r="F40" i="32"/>
  <c r="F46" i="31"/>
  <c r="F90" i="33"/>
  <c r="F84" i="32"/>
  <c r="F88" i="32"/>
  <c r="F66" i="31"/>
  <c r="F96" i="32"/>
  <c r="F60" i="32"/>
  <c r="F64" i="32"/>
  <c r="F26" i="31"/>
  <c r="F34" i="32"/>
  <c r="F84" i="31"/>
  <c r="F28" i="32"/>
  <c r="F30" i="33"/>
  <c r="F24" i="33"/>
  <c r="L7" i="2"/>
  <c r="R7" i="2"/>
  <c r="AD7" i="2" s="1"/>
  <c r="H7" i="2"/>
  <c r="N7" i="53"/>
  <c r="J7" i="53"/>
  <c r="L7" i="53"/>
  <c r="F63" i="40"/>
  <c r="P19" i="40"/>
  <c r="H7" i="38"/>
  <c r="L13" i="38"/>
  <c r="L7" i="38"/>
  <c r="M70" i="35"/>
  <c r="L20" i="35"/>
  <c r="F8" i="35"/>
  <c r="J70" i="35"/>
  <c r="K20" i="35"/>
  <c r="H70" i="35"/>
  <c r="I70" i="35"/>
  <c r="I70" i="34"/>
  <c r="L20" i="34"/>
  <c r="F70" i="34"/>
  <c r="M20" i="33"/>
  <c r="J70" i="32"/>
  <c r="L70" i="32"/>
  <c r="I70" i="32"/>
  <c r="P70" i="32"/>
  <c r="K8" i="31"/>
  <c r="R8" i="31"/>
  <c r="Q8" i="33"/>
  <c r="M8" i="33"/>
  <c r="F16" i="30"/>
  <c r="F32" i="30"/>
  <c r="F54" i="30"/>
  <c r="F18" i="30"/>
  <c r="F64" i="30"/>
  <c r="F72" i="30"/>
  <c r="F100" i="30"/>
  <c r="F50" i="30"/>
  <c r="F78" i="30"/>
  <c r="F56" i="30"/>
  <c r="F12" i="30"/>
  <c r="F74" i="30"/>
  <c r="F24" i="30"/>
  <c r="F84" i="30"/>
  <c r="F92" i="30"/>
  <c r="F48" i="30"/>
  <c r="F52" i="30"/>
  <c r="F80" i="30"/>
  <c r="F14" i="30"/>
  <c r="F28" i="30"/>
  <c r="F94" i="30"/>
  <c r="F96" i="30"/>
  <c r="F26" i="30"/>
  <c r="F30" i="30"/>
  <c r="F22" i="30"/>
  <c r="F36" i="30"/>
  <c r="F44" i="30"/>
  <c r="F58" i="30"/>
  <c r="F62" i="30"/>
  <c r="F34" i="30"/>
  <c r="F38" i="30"/>
  <c r="F76" i="30"/>
  <c r="F98" i="30"/>
  <c r="F68" i="30"/>
  <c r="K8" i="30"/>
  <c r="L8" i="30"/>
  <c r="N8" i="30"/>
  <c r="O8" i="30"/>
  <c r="M70" i="30"/>
  <c r="O70" i="30"/>
  <c r="K70" i="30"/>
  <c r="J70" i="30"/>
  <c r="N70" i="30"/>
  <c r="L70" i="30"/>
  <c r="F10" i="30"/>
  <c r="H70" i="30"/>
  <c r="G70" i="30"/>
  <c r="I70" i="30"/>
  <c r="H8" i="30"/>
  <c r="I8" i="29"/>
  <c r="H8" i="29" s="1"/>
  <c r="G8" i="29"/>
  <c r="J70" i="29"/>
  <c r="M69" i="29"/>
  <c r="K8" i="29"/>
  <c r="H82" i="29"/>
  <c r="F100" i="29"/>
  <c r="F56" i="29"/>
  <c r="H46" i="29"/>
  <c r="H22" i="29"/>
  <c r="L13" i="26"/>
  <c r="L38" i="26"/>
  <c r="N7" i="25"/>
  <c r="O7" i="25"/>
  <c r="H7" i="22"/>
  <c r="L7" i="22"/>
  <c r="L38" i="18"/>
  <c r="I8" i="15"/>
  <c r="F34" i="15"/>
  <c r="F50" i="15"/>
  <c r="I70" i="15"/>
  <c r="F84" i="15"/>
  <c r="F24" i="15"/>
  <c r="F46" i="15"/>
  <c r="K70" i="15"/>
  <c r="F48" i="15"/>
  <c r="H70" i="15"/>
  <c r="F42" i="15"/>
  <c r="G20" i="29"/>
  <c r="L13" i="18"/>
  <c r="J13" i="18"/>
  <c r="L7" i="7"/>
  <c r="P7" i="7"/>
  <c r="H38" i="7"/>
  <c r="L38" i="7"/>
  <c r="H7" i="6"/>
  <c r="J7" i="6"/>
  <c r="H13" i="4"/>
  <c r="H13" i="3"/>
  <c r="M19" i="39"/>
  <c r="F20" i="36"/>
  <c r="G20" i="36"/>
  <c r="AC20" i="36" s="1"/>
  <c r="M20" i="31"/>
  <c r="J13" i="16"/>
  <c r="H13" i="16"/>
  <c r="N13" i="16"/>
  <c r="F29" i="40"/>
  <c r="F9" i="40"/>
  <c r="F61" i="40"/>
  <c r="G19" i="40"/>
  <c r="F13" i="40"/>
  <c r="F25" i="40"/>
  <c r="F99" i="40"/>
  <c r="F27" i="40"/>
  <c r="F89" i="40"/>
  <c r="F83" i="40"/>
  <c r="F45" i="40"/>
  <c r="G69" i="40"/>
  <c r="F97" i="40"/>
  <c r="F17" i="40"/>
  <c r="P7" i="40"/>
  <c r="G7" i="40"/>
  <c r="Q20" i="33"/>
  <c r="O70" i="33"/>
  <c r="I70" i="33"/>
  <c r="R70" i="33"/>
  <c r="N70" i="33"/>
  <c r="G70" i="33"/>
  <c r="J70" i="33"/>
  <c r="L70" i="33"/>
  <c r="M70" i="32"/>
  <c r="J8" i="32"/>
  <c r="K70" i="32"/>
  <c r="N70" i="32"/>
  <c r="N8" i="32"/>
  <c r="R8" i="32"/>
  <c r="O70" i="32"/>
  <c r="H70" i="32"/>
  <c r="M8" i="31"/>
  <c r="O8" i="31"/>
  <c r="N8" i="31"/>
  <c r="Q8" i="31"/>
  <c r="H8" i="31"/>
  <c r="J8" i="31"/>
  <c r="F96" i="29"/>
  <c r="F84" i="29"/>
  <c r="F10" i="29"/>
  <c r="L70" i="29"/>
  <c r="G70" i="29"/>
  <c r="N7" i="55"/>
  <c r="L7" i="55"/>
  <c r="H7" i="37"/>
  <c r="AC7" i="37" s="1"/>
  <c r="L38" i="37"/>
  <c r="H38" i="37"/>
  <c r="H13" i="26"/>
  <c r="L7" i="20"/>
  <c r="H38" i="18"/>
  <c r="AC38" i="18" s="1"/>
  <c r="L13" i="17"/>
  <c r="N13" i="17"/>
  <c r="L7" i="16"/>
  <c r="F54" i="15"/>
  <c r="F96" i="15"/>
  <c r="G70" i="15"/>
  <c r="L8" i="15"/>
  <c r="F98" i="15"/>
  <c r="F78" i="15"/>
  <c r="F86" i="15"/>
  <c r="F40" i="15"/>
  <c r="F56" i="15"/>
  <c r="F36" i="15"/>
  <c r="F68" i="15"/>
  <c r="L20" i="15"/>
  <c r="J8" i="15"/>
  <c r="G8" i="15"/>
  <c r="J20" i="15"/>
  <c r="J70" i="15"/>
  <c r="M8" i="15"/>
  <c r="L70" i="15"/>
  <c r="N8" i="15"/>
  <c r="M70" i="15"/>
  <c r="H8" i="15"/>
  <c r="N20" i="15"/>
  <c r="H20" i="15"/>
  <c r="M20" i="15"/>
  <c r="G20" i="15"/>
  <c r="F80" i="15"/>
  <c r="F94" i="15"/>
  <c r="F60" i="15"/>
  <c r="F14" i="15"/>
  <c r="F92" i="15"/>
  <c r="F66" i="15"/>
  <c r="F74" i="15"/>
  <c r="F62" i="15"/>
  <c r="F88" i="15"/>
  <c r="F76" i="15"/>
  <c r="F100" i="15"/>
  <c r="F16" i="15"/>
  <c r="F12" i="15"/>
  <c r="F10" i="15"/>
  <c r="F82" i="15"/>
  <c r="F26" i="15"/>
  <c r="F64" i="15"/>
  <c r="F18" i="15"/>
  <c r="F30" i="15"/>
  <c r="F58" i="15"/>
  <c r="F90" i="15"/>
  <c r="F22" i="15"/>
  <c r="F52" i="15"/>
  <c r="N13" i="2"/>
  <c r="V13" i="2"/>
  <c r="H13" i="2"/>
  <c r="P13" i="3"/>
  <c r="L13" i="3"/>
  <c r="L38" i="6"/>
  <c r="H38" i="6"/>
  <c r="AE38" i="6" s="1"/>
  <c r="N13" i="5"/>
  <c r="J13" i="5"/>
  <c r="H13" i="5"/>
  <c r="P13" i="4"/>
  <c r="J13" i="2"/>
  <c r="P13" i="2"/>
  <c r="L13" i="2"/>
  <c r="L38" i="55"/>
  <c r="H38" i="55"/>
  <c r="N13" i="53"/>
  <c r="J13" i="53"/>
  <c r="H13" i="53"/>
  <c r="H38" i="53"/>
  <c r="L38" i="53"/>
  <c r="N38" i="53"/>
  <c r="H13" i="55"/>
  <c r="L13" i="55"/>
  <c r="J13" i="55"/>
  <c r="F11" i="40"/>
  <c r="F79" i="40"/>
  <c r="F95" i="40"/>
  <c r="H8" i="39"/>
  <c r="I8" i="36"/>
  <c r="F8" i="36"/>
  <c r="H13" i="38"/>
  <c r="H70" i="36"/>
  <c r="I70" i="36"/>
  <c r="F70" i="36"/>
  <c r="L13" i="37"/>
  <c r="H13" i="37"/>
  <c r="F71" i="40"/>
  <c r="J13" i="37"/>
  <c r="N13" i="38"/>
  <c r="J13" i="38"/>
  <c r="G70" i="36"/>
  <c r="F8" i="39"/>
  <c r="J38" i="38"/>
  <c r="N38" i="38"/>
  <c r="H38" i="38"/>
  <c r="L38" i="38"/>
  <c r="F73" i="40"/>
  <c r="H8" i="36"/>
  <c r="P38" i="38"/>
  <c r="O8" i="34"/>
  <c r="J8" i="34"/>
  <c r="L8" i="34"/>
  <c r="M8" i="34"/>
  <c r="L7" i="26"/>
  <c r="F30" i="29"/>
  <c r="F36" i="29"/>
  <c r="F68" i="29"/>
  <c r="H70" i="29"/>
  <c r="F92" i="29"/>
  <c r="H20" i="31"/>
  <c r="N8" i="35"/>
  <c r="O8" i="35"/>
  <c r="Q8" i="35"/>
  <c r="J8" i="33"/>
  <c r="N8" i="33"/>
  <c r="R8" i="33"/>
  <c r="G8" i="33"/>
  <c r="O8" i="33"/>
  <c r="H8" i="33"/>
  <c r="P8" i="33"/>
  <c r="L8" i="33"/>
  <c r="K8" i="33"/>
  <c r="J20" i="33"/>
  <c r="N20" i="33"/>
  <c r="K20" i="33"/>
  <c r="R20" i="33"/>
  <c r="G20" i="33"/>
  <c r="H20" i="33"/>
  <c r="P20" i="33"/>
  <c r="O20" i="33"/>
  <c r="Q20" i="31"/>
  <c r="L20" i="33"/>
  <c r="I70" i="31"/>
  <c r="J70" i="31"/>
  <c r="P70" i="31"/>
  <c r="Q70" i="31"/>
  <c r="L70" i="31"/>
  <c r="H70" i="31"/>
  <c r="R70" i="31"/>
  <c r="M70" i="31"/>
  <c r="J20" i="32"/>
  <c r="K20" i="29"/>
  <c r="F20" i="29" s="1"/>
  <c r="N70" i="31"/>
  <c r="H8" i="32"/>
  <c r="L8" i="32"/>
  <c r="P8" i="32"/>
  <c r="I8" i="32"/>
  <c r="Q8" i="32"/>
  <c r="M8" i="32"/>
  <c r="F22" i="29"/>
  <c r="N8" i="34"/>
  <c r="Q8" i="34"/>
  <c r="M8" i="27"/>
  <c r="N8" i="27"/>
  <c r="G8" i="27"/>
  <c r="N7" i="26"/>
  <c r="J7" i="26"/>
  <c r="H20" i="32"/>
  <c r="L20" i="32"/>
  <c r="P20" i="32"/>
  <c r="I20" i="32"/>
  <c r="Q20" i="32"/>
  <c r="M20" i="32"/>
  <c r="J8" i="35"/>
  <c r="K8" i="35"/>
  <c r="L8" i="35"/>
  <c r="F8" i="34"/>
  <c r="G8" i="34"/>
  <c r="H8" i="34"/>
  <c r="R20" i="32"/>
  <c r="F16" i="29"/>
  <c r="J20" i="31"/>
  <c r="N20" i="31"/>
  <c r="R20" i="31"/>
  <c r="K20" i="31"/>
  <c r="O20" i="31"/>
  <c r="G20" i="31"/>
  <c r="K20" i="32"/>
  <c r="N20" i="32"/>
  <c r="G20" i="32"/>
  <c r="G70" i="31"/>
  <c r="K8" i="34"/>
  <c r="I8" i="34"/>
  <c r="I8" i="30"/>
  <c r="F60" i="29"/>
  <c r="G8" i="32"/>
  <c r="H20" i="29"/>
  <c r="P20" i="31"/>
  <c r="K8" i="32"/>
  <c r="F76" i="29"/>
  <c r="L7" i="18"/>
  <c r="H7" i="18"/>
  <c r="L38" i="22"/>
  <c r="H38" i="22"/>
  <c r="J13" i="20"/>
  <c r="L13" i="20"/>
  <c r="J38" i="17"/>
  <c r="N38" i="17"/>
  <c r="L38" i="17"/>
  <c r="H38" i="17"/>
  <c r="H13" i="17"/>
  <c r="N38" i="16"/>
  <c r="J38" i="16"/>
  <c r="P38" i="17"/>
  <c r="J38" i="20"/>
  <c r="J13" i="22"/>
  <c r="H13" i="22"/>
  <c r="N7" i="16"/>
  <c r="J7" i="16"/>
  <c r="L38" i="20"/>
  <c r="J7" i="18"/>
  <c r="L38" i="16"/>
  <c r="J7" i="9"/>
  <c r="N7" i="9"/>
  <c r="L7" i="9"/>
  <c r="J38" i="4"/>
  <c r="N38" i="4"/>
  <c r="H38" i="4"/>
  <c r="L38" i="4"/>
  <c r="N7" i="3"/>
  <c r="J7" i="3"/>
  <c r="AC7" i="3" s="1"/>
  <c r="P38" i="4"/>
  <c r="L38" i="2"/>
  <c r="H38" i="2"/>
  <c r="P38" i="2"/>
  <c r="T38" i="2"/>
  <c r="H38" i="3"/>
  <c r="AC38" i="3" s="1"/>
  <c r="P38" i="3"/>
  <c r="L38" i="3"/>
  <c r="J38" i="2"/>
  <c r="N38" i="2"/>
  <c r="N38" i="7"/>
  <c r="J38" i="7"/>
  <c r="R38" i="7"/>
  <c r="J13" i="7"/>
  <c r="N13" i="7"/>
  <c r="R13" i="7"/>
  <c r="P13" i="7"/>
  <c r="R38" i="2"/>
  <c r="L13" i="6"/>
  <c r="H13" i="6"/>
  <c r="AE13" i="6" s="1"/>
  <c r="P38" i="5"/>
  <c r="L38" i="5"/>
  <c r="H38" i="5"/>
  <c r="AC38" i="5" s="1"/>
  <c r="J13" i="6"/>
  <c r="J7" i="4"/>
  <c r="N7" i="4"/>
  <c r="P7" i="4"/>
  <c r="L7" i="4"/>
  <c r="N38" i="3"/>
  <c r="H7" i="5"/>
  <c r="P7" i="5"/>
  <c r="L7" i="5"/>
  <c r="L7" i="3"/>
  <c r="N38" i="5"/>
  <c r="N13" i="4"/>
  <c r="J13" i="4"/>
  <c r="AA5" i="40" l="1"/>
  <c r="F69" i="40"/>
  <c r="AA6" i="39"/>
  <c r="AC38" i="38"/>
  <c r="AC38" i="37"/>
  <c r="F8" i="29"/>
  <c r="AF70" i="35"/>
  <c r="AC70" i="35"/>
  <c r="AA6" i="32"/>
  <c r="F8" i="31"/>
  <c r="AA6" i="31"/>
  <c r="AA6" i="14"/>
  <c r="AC13" i="9"/>
  <c r="AC7" i="9"/>
  <c r="AC7" i="5"/>
  <c r="AC13" i="5"/>
  <c r="AA6" i="5" s="1"/>
  <c r="Z6" i="28"/>
  <c r="AC13" i="55"/>
  <c r="AC7" i="55"/>
  <c r="AC38" i="55"/>
  <c r="AC7" i="53"/>
  <c r="AC38" i="53"/>
  <c r="AC13" i="53"/>
  <c r="F20" i="39"/>
  <c r="AC13" i="38"/>
  <c r="AC7" i="38"/>
  <c r="AA6" i="38" s="1"/>
  <c r="AC13" i="37"/>
  <c r="AA6" i="37" s="1"/>
  <c r="AC70" i="36"/>
  <c r="AC8" i="36"/>
  <c r="AA6" i="36" s="1"/>
  <c r="AA6" i="35"/>
  <c r="AF8" i="35"/>
  <c r="AI8" i="35"/>
  <c r="AH8" i="35"/>
  <c r="AF20" i="35"/>
  <c r="AF8" i="34"/>
  <c r="AC70" i="34"/>
  <c r="AF20" i="34"/>
  <c r="AI8" i="34"/>
  <c r="AH8" i="34"/>
  <c r="AC8" i="34"/>
  <c r="F8" i="32"/>
  <c r="AA6" i="33"/>
  <c r="F8" i="30"/>
  <c r="AC13" i="26"/>
  <c r="AC7" i="26"/>
  <c r="AC38" i="26"/>
  <c r="AC38" i="22"/>
  <c r="AC13" i="22"/>
  <c r="AC7" i="22"/>
  <c r="AC7" i="20"/>
  <c r="AC13" i="20"/>
  <c r="AC38" i="20"/>
  <c r="AC13" i="18"/>
  <c r="AC7" i="18"/>
  <c r="AA6" i="18" s="1"/>
  <c r="AC13" i="17"/>
  <c r="AA6" i="17" s="1"/>
  <c r="AC38" i="17"/>
  <c r="AC7" i="16"/>
  <c r="AC13" i="16"/>
  <c r="AC38" i="16"/>
  <c r="AA6" i="10"/>
  <c r="AC38" i="9"/>
  <c r="AA6" i="9" s="1"/>
  <c r="AC38" i="7"/>
  <c r="AC13" i="7"/>
  <c r="AC7" i="7"/>
  <c r="AE7" i="6"/>
  <c r="AC38" i="4"/>
  <c r="AC7" i="4"/>
  <c r="AC13" i="4"/>
  <c r="AA6" i="4" s="1"/>
  <c r="AC13" i="3"/>
  <c r="AA6" i="3" s="1"/>
  <c r="AD38" i="2"/>
  <c r="AC13" i="2"/>
  <c r="AC7" i="2"/>
  <c r="AD13" i="2"/>
  <c r="AC38" i="2"/>
  <c r="H70" i="39"/>
  <c r="F8" i="33"/>
  <c r="F70" i="39"/>
  <c r="F70" i="31"/>
  <c r="F70" i="32"/>
  <c r="H20" i="39"/>
  <c r="F20" i="32"/>
  <c r="F20" i="33"/>
  <c r="F20" i="31"/>
  <c r="F70" i="33"/>
  <c r="F19" i="40"/>
  <c r="F70" i="30"/>
  <c r="F7" i="40"/>
  <c r="F70" i="29"/>
  <c r="F20" i="15"/>
  <c r="F8" i="15"/>
  <c r="F70" i="15"/>
  <c r="M20" i="30"/>
  <c r="AA6" i="55" l="1"/>
  <c r="AA6" i="34"/>
  <c r="AA6" i="53"/>
  <c r="AA6" i="26"/>
  <c r="AA6" i="22"/>
  <c r="AA6" i="20"/>
  <c r="AA6" i="16"/>
  <c r="AA6" i="7"/>
  <c r="AA6" i="2"/>
  <c r="K20" i="30"/>
  <c r="N20" i="30"/>
  <c r="AB19" i="30"/>
  <c r="AA6" i="30" s="1"/>
  <c r="J20" i="30"/>
  <c r="I20" i="30"/>
  <c r="O20" i="30"/>
  <c r="L20" i="30"/>
  <c r="H20" i="30"/>
  <c r="F20" i="30" l="1"/>
</calcChain>
</file>

<file path=xl/sharedStrings.xml><?xml version="1.0" encoding="utf-8"?>
<sst xmlns="http://schemas.openxmlformats.org/spreadsheetml/2006/main" count="7474" uniqueCount="714">
  <si>
    <t>クロス集計表</t>
    <rPh sb="3" eb="5">
      <t>シュウケイ</t>
    </rPh>
    <rPh sb="5" eb="6">
      <t>ヒョウ</t>
    </rPh>
    <phoneticPr fontId="4"/>
  </si>
  <si>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</si>
  <si>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</si>
  <si>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</si>
  <si>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</si>
  <si>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</si>
  <si>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</si>
  <si>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学術研究，専門・
技術サービス業</t>
    <rPh sb="15" eb="16">
      <t>ギョウ</t>
    </rPh>
    <phoneticPr fontId="4"/>
  </si>
  <si>
    <t>不動産業，物品賃貸業</t>
    <phoneticPr fontId="4"/>
  </si>
  <si>
    <t>金融業，保険業</t>
    <rPh sb="2" eb="3">
      <t>ギョウ</t>
    </rPh>
    <phoneticPr fontId="4"/>
  </si>
  <si>
    <t>卸売業，小売業</t>
    <rPh sb="2" eb="3">
      <t>ギョウ</t>
    </rPh>
    <phoneticPr fontId="4"/>
  </si>
  <si>
    <t>運輸業，郵便業</t>
    <phoneticPr fontId="4"/>
  </si>
  <si>
    <t>情報通信業</t>
    <phoneticPr fontId="4"/>
  </si>
  <si>
    <t>電気・ガス・熱供給・水道業</t>
    <rPh sb="0" eb="2">
      <t>デンキ</t>
    </rPh>
    <phoneticPr fontId="4"/>
  </si>
  <si>
    <t>建設業</t>
    <phoneticPr fontId="4"/>
  </si>
  <si>
    <t>鉱業，採石業，砂利採取業</t>
    <rPh sb="3" eb="5">
      <t>サイセキ</t>
    </rPh>
    <rPh sb="5" eb="6">
      <t>ギョウ</t>
    </rPh>
    <rPh sb="7" eb="9">
      <t>ジャリ</t>
    </rPh>
    <rPh sb="9" eb="11">
      <t>サイシュ</t>
    </rPh>
    <rPh sb="11" eb="12">
      <t>ギョウ</t>
    </rPh>
    <phoneticPr fontId="4"/>
  </si>
  <si>
    <t>小計</t>
    <rPh sb="0" eb="2">
      <t>ショウケイ</t>
    </rPh>
    <phoneticPr fontId="4"/>
  </si>
  <si>
    <t>非製造業</t>
    <rPh sb="0" eb="1">
      <t>ヒ</t>
    </rPh>
    <rPh sb="1" eb="3">
      <t>セイゾウ</t>
    </rPh>
    <rPh sb="3" eb="4">
      <t>ギョウ</t>
    </rPh>
    <phoneticPr fontId="4"/>
  </si>
  <si>
    <t>その他の製造業</t>
    <phoneticPr fontId="4"/>
  </si>
  <si>
    <t>輸送用機械器具製造業</t>
    <phoneticPr fontId="4"/>
  </si>
  <si>
    <t>情報通信機械器具製造業</t>
    <phoneticPr fontId="4"/>
  </si>
  <si>
    <t>電気機械器具製造業</t>
    <rPh sb="0" eb="2">
      <t>デンキ</t>
    </rPh>
    <phoneticPr fontId="4"/>
  </si>
  <si>
    <t>電子部品・デバイス・
電子回路製造業</t>
    <phoneticPr fontId="4"/>
  </si>
  <si>
    <t>業務用機械器具製造業</t>
    <phoneticPr fontId="4"/>
  </si>
  <si>
    <t>生産用機械器具製造業</t>
    <phoneticPr fontId="4"/>
  </si>
  <si>
    <t>はん用機械器具製造業</t>
    <phoneticPr fontId="4"/>
  </si>
  <si>
    <t>金属製品製造業</t>
    <phoneticPr fontId="4"/>
  </si>
  <si>
    <t>非鉄金属製造業</t>
    <phoneticPr fontId="4"/>
  </si>
  <si>
    <t>鉄鋼業</t>
    <phoneticPr fontId="4"/>
  </si>
  <si>
    <t>窯業・土石製品製造業</t>
    <phoneticPr fontId="4"/>
  </si>
  <si>
    <t>なめし革・同製品・毛皮製造業</t>
    <phoneticPr fontId="4"/>
  </si>
  <si>
    <t>ゴム製品製造業</t>
    <phoneticPr fontId="4"/>
  </si>
  <si>
    <t>プラスチック製品製造業</t>
    <phoneticPr fontId="4"/>
  </si>
  <si>
    <t>石油製品・石炭製品製造業</t>
    <phoneticPr fontId="4"/>
  </si>
  <si>
    <t>化学工業</t>
    <phoneticPr fontId="4"/>
  </si>
  <si>
    <t>印刷・同関連業</t>
    <phoneticPr fontId="4"/>
  </si>
  <si>
    <t>パルプ・紙・紙加工品製造業</t>
    <phoneticPr fontId="4"/>
  </si>
  <si>
    <t>家具・装備品製造業</t>
    <phoneticPr fontId="4"/>
  </si>
  <si>
    <t>木材・木製品製造業</t>
    <phoneticPr fontId="4"/>
  </si>
  <si>
    <t>繊維工業</t>
    <phoneticPr fontId="4"/>
  </si>
  <si>
    <t>飲料・たばこ・飼料製造業</t>
    <phoneticPr fontId="4"/>
  </si>
  <si>
    <t>食料品製造業</t>
    <phoneticPr fontId="4"/>
  </si>
  <si>
    <t>製造業</t>
    <rPh sb="0" eb="3">
      <t>セイゾウギョウ</t>
    </rPh>
    <phoneticPr fontId="4"/>
  </si>
  <si>
    <t>産業分類</t>
    <rPh sb="0" eb="2">
      <t>サンギョウ</t>
    </rPh>
    <rPh sb="2" eb="4">
      <t>ブンルイ</t>
    </rPh>
    <phoneticPr fontId="4"/>
  </si>
  <si>
    <t>500人以上</t>
  </si>
  <si>
    <t>300～499人</t>
  </si>
  <si>
    <t>100～299人</t>
  </si>
  <si>
    <t>30～ 99人</t>
  </si>
  <si>
    <t>5～ 29人</t>
  </si>
  <si>
    <t>企業規模</t>
    <rPh sb="0" eb="2">
      <t>キギョウ</t>
    </rPh>
    <rPh sb="2" eb="4">
      <t>キボ</t>
    </rPh>
    <phoneticPr fontId="4"/>
  </si>
  <si>
    <t>合　　　　　　　　計</t>
    <rPh sb="0" eb="1">
      <t>ア</t>
    </rPh>
    <rPh sb="9" eb="10">
      <t>ケイ</t>
    </rPh>
    <phoneticPr fontId="4"/>
  </si>
  <si>
    <t>割合
(%)</t>
    <rPh sb="0" eb="2">
      <t>ワリアイ</t>
    </rPh>
    <phoneticPr fontId="4"/>
  </si>
  <si>
    <t>事業
所数</t>
    <rPh sb="0" eb="2">
      <t>ジギョウ</t>
    </rPh>
    <rPh sb="3" eb="4">
      <t>ショ</t>
    </rPh>
    <rPh sb="4" eb="5">
      <t>スウ</t>
    </rPh>
    <phoneticPr fontId="4"/>
  </si>
  <si>
    <t>無回答</t>
    <rPh sb="0" eb="3">
      <t>ムカイトウ</t>
    </rPh>
    <phoneticPr fontId="10"/>
  </si>
  <si>
    <t>無</t>
    <rPh sb="0" eb="1">
      <t>ナ</t>
    </rPh>
    <phoneticPr fontId="10"/>
  </si>
  <si>
    <t>有</t>
    <rPh sb="0" eb="1">
      <t>ア</t>
    </rPh>
    <phoneticPr fontId="10"/>
  </si>
  <si>
    <t>500人以上</t>
    <rPh sb="3" eb="4">
      <t>ニン</t>
    </rPh>
    <rPh sb="4" eb="6">
      <t>イジョウ</t>
    </rPh>
    <phoneticPr fontId="10"/>
  </si>
  <si>
    <t>300～499人</t>
    <rPh sb="7" eb="8">
      <t>ニン</t>
    </rPh>
    <phoneticPr fontId="10"/>
  </si>
  <si>
    <t>100～299人</t>
    <rPh sb="7" eb="8">
      <t>ニン</t>
    </rPh>
    <phoneticPr fontId="10"/>
  </si>
  <si>
    <t>30～99人</t>
    <rPh sb="5" eb="6">
      <t>ニン</t>
    </rPh>
    <phoneticPr fontId="10"/>
  </si>
  <si>
    <t>5～29人</t>
    <rPh sb="4" eb="5">
      <t>ニン</t>
    </rPh>
    <phoneticPr fontId="10"/>
  </si>
  <si>
    <t>労働組合の有無</t>
    <rPh sb="0" eb="2">
      <t>ロウドウ</t>
    </rPh>
    <rPh sb="2" eb="4">
      <t>クミアイ</t>
    </rPh>
    <rPh sb="5" eb="7">
      <t>ウム</t>
    </rPh>
    <phoneticPr fontId="10"/>
  </si>
  <si>
    <t>企業全体の全常用労働者数</t>
    <rPh sb="0" eb="2">
      <t>キギョウ</t>
    </rPh>
    <rPh sb="2" eb="4">
      <t>ゼンタイ</t>
    </rPh>
    <rPh sb="5" eb="6">
      <t>ゼン</t>
    </rPh>
    <rPh sb="6" eb="8">
      <t>ジョウヨウ</t>
    </rPh>
    <rPh sb="8" eb="11">
      <t>ロウドウシャ</t>
    </rPh>
    <rPh sb="11" eb="12">
      <t>スウ</t>
    </rPh>
    <phoneticPr fontId="10"/>
  </si>
  <si>
    <t>集計
事業
所数</t>
    <rPh sb="0" eb="2">
      <t>シュウケイ</t>
    </rPh>
    <rPh sb="3" eb="5">
      <t>ジギョウ</t>
    </rPh>
    <rPh sb="6" eb="7">
      <t>ショ</t>
    </rPh>
    <rPh sb="7" eb="8">
      <t>スウ</t>
    </rPh>
    <phoneticPr fontId="4"/>
  </si>
  <si>
    <t>区　　　　　分</t>
    <rPh sb="0" eb="1">
      <t>ク</t>
    </rPh>
    <rPh sb="6" eb="7">
      <t>ブン</t>
    </rPh>
    <phoneticPr fontId="4"/>
  </si>
  <si>
    <t>付表１　企業の常用労働者数別・労働組合の有無別事業所数割合</t>
    <rPh sb="0" eb="2">
      <t>フヒョウ</t>
    </rPh>
    <phoneticPr fontId="4"/>
  </si>
  <si>
    <t>事業所の全常用労働者数（合計）</t>
    <rPh sb="0" eb="3">
      <t>ジギョウショ</t>
    </rPh>
    <rPh sb="4" eb="5">
      <t>ゼン</t>
    </rPh>
    <rPh sb="5" eb="7">
      <t>ジョウヨウ</t>
    </rPh>
    <rPh sb="7" eb="10">
      <t>ロウドウシャ</t>
    </rPh>
    <rPh sb="10" eb="11">
      <t>スウ</t>
    </rPh>
    <rPh sb="12" eb="14">
      <t>ゴウケイ</t>
    </rPh>
    <phoneticPr fontId="10"/>
  </si>
  <si>
    <t>0～29人</t>
    <rPh sb="4" eb="5">
      <t>ニン</t>
    </rPh>
    <phoneticPr fontId="10"/>
  </si>
  <si>
    <t>事業所の全常用労働者数（男性）</t>
    <rPh sb="0" eb="3">
      <t>ジギョウショ</t>
    </rPh>
    <rPh sb="4" eb="5">
      <t>ゼン</t>
    </rPh>
    <rPh sb="5" eb="7">
      <t>ジョウヨウ</t>
    </rPh>
    <rPh sb="7" eb="10">
      <t>ロウドウシャ</t>
    </rPh>
    <rPh sb="10" eb="11">
      <t>スウ</t>
    </rPh>
    <rPh sb="12" eb="14">
      <t>ダンセイ</t>
    </rPh>
    <phoneticPr fontId="10"/>
  </si>
  <si>
    <t>事業所の全常用労働者数（女性）</t>
    <rPh sb="0" eb="3">
      <t>ジギョウショ</t>
    </rPh>
    <rPh sb="4" eb="5">
      <t>ゼン</t>
    </rPh>
    <rPh sb="5" eb="7">
      <t>ジョウヨウ</t>
    </rPh>
    <rPh sb="7" eb="10">
      <t>ロウドウシャ</t>
    </rPh>
    <rPh sb="10" eb="11">
      <t>スウ</t>
    </rPh>
    <rPh sb="12" eb="14">
      <t>ジョセイ</t>
    </rPh>
    <phoneticPr fontId="10"/>
  </si>
  <si>
    <t>割合(%)</t>
    <rPh sb="0" eb="2">
      <t>ワリアイ</t>
    </rPh>
    <phoneticPr fontId="4"/>
  </si>
  <si>
    <t>労働者数</t>
    <rPh sb="0" eb="3">
      <t>ロウドウシャ</t>
    </rPh>
    <rPh sb="3" eb="4">
      <t>スウ</t>
    </rPh>
    <phoneticPr fontId="4"/>
  </si>
  <si>
    <t>合　計</t>
    <rPh sb="0" eb="1">
      <t>ゴウ</t>
    </rPh>
    <rPh sb="2" eb="3">
      <t>ケイ</t>
    </rPh>
    <phoneticPr fontId="10"/>
  </si>
  <si>
    <t>女　性</t>
    <rPh sb="0" eb="1">
      <t>オンナ</t>
    </rPh>
    <rPh sb="2" eb="3">
      <t>セイ</t>
    </rPh>
    <phoneticPr fontId="10"/>
  </si>
  <si>
    <t>男　性</t>
    <rPh sb="0" eb="1">
      <t>オトコ</t>
    </rPh>
    <rPh sb="2" eb="3">
      <t>セイ</t>
    </rPh>
    <phoneticPr fontId="10"/>
  </si>
  <si>
    <t>全常用労働者数</t>
    <rPh sb="0" eb="1">
      <t>ゼン</t>
    </rPh>
    <rPh sb="1" eb="3">
      <t>ジョウヨウ</t>
    </rPh>
    <rPh sb="3" eb="6">
      <t>ロウドウシャ</t>
    </rPh>
    <rPh sb="6" eb="7">
      <t>スウ</t>
    </rPh>
    <phoneticPr fontId="10"/>
  </si>
  <si>
    <t>付表３－１　週所定労働時間別事業所数割合</t>
    <rPh sb="0" eb="2">
      <t>フヒョウ</t>
    </rPh>
    <phoneticPr fontId="4"/>
  </si>
  <si>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</si>
  <si>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</si>
  <si>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</si>
  <si>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</si>
  <si>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</si>
  <si>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</si>
  <si>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不動産業，物品賃貸業</t>
    <phoneticPr fontId="4"/>
  </si>
  <si>
    <t>運輸業，郵便業</t>
    <phoneticPr fontId="4"/>
  </si>
  <si>
    <t>情報通信業</t>
    <phoneticPr fontId="4"/>
  </si>
  <si>
    <t>建設業</t>
    <phoneticPr fontId="4"/>
  </si>
  <si>
    <t>その他の製造業</t>
    <phoneticPr fontId="4"/>
  </si>
  <si>
    <t>輸送用機械器具製造業</t>
    <phoneticPr fontId="4"/>
  </si>
  <si>
    <t>情報通信機械器具製造業</t>
    <phoneticPr fontId="4"/>
  </si>
  <si>
    <t>電子部品・デバイス・
電子回路製造業</t>
    <phoneticPr fontId="4"/>
  </si>
  <si>
    <t>業務用機械器具製造業</t>
    <phoneticPr fontId="4"/>
  </si>
  <si>
    <t>生産用機械器具製造業</t>
    <phoneticPr fontId="4"/>
  </si>
  <si>
    <t>はん用機械器具製造業</t>
    <phoneticPr fontId="4"/>
  </si>
  <si>
    <t>金属製品製造業</t>
    <phoneticPr fontId="4"/>
  </si>
  <si>
    <t>非鉄金属製造業</t>
    <phoneticPr fontId="4"/>
  </si>
  <si>
    <t>鉄鋼業</t>
    <phoneticPr fontId="4"/>
  </si>
  <si>
    <t>窯業・土石製品製造業</t>
    <phoneticPr fontId="4"/>
  </si>
  <si>
    <t>なめし革・同製品・毛皮製造業</t>
    <phoneticPr fontId="4"/>
  </si>
  <si>
    <t>ゴム製品製造業</t>
    <phoneticPr fontId="4"/>
  </si>
  <si>
    <t>プラスチック製品製造業</t>
    <phoneticPr fontId="4"/>
  </si>
  <si>
    <t>石油製品・石炭製品製造業</t>
    <phoneticPr fontId="4"/>
  </si>
  <si>
    <t>化学工業</t>
    <phoneticPr fontId="4"/>
  </si>
  <si>
    <t>印刷・同関連業</t>
    <phoneticPr fontId="4"/>
  </si>
  <si>
    <t>パルプ・紙・紙加工品製造業</t>
    <phoneticPr fontId="4"/>
  </si>
  <si>
    <t>家具・装備品製造業</t>
    <phoneticPr fontId="4"/>
  </si>
  <si>
    <t>木材・木製品製造業</t>
    <phoneticPr fontId="4"/>
  </si>
  <si>
    <t>繊維工業</t>
    <phoneticPr fontId="4"/>
  </si>
  <si>
    <t>飲料・たばこ・飼料製造業</t>
    <phoneticPr fontId="4"/>
  </si>
  <si>
    <t>食料品製造業</t>
    <phoneticPr fontId="4"/>
  </si>
  <si>
    <r>
      <t>労働者１人当たり
週所定労働時間</t>
    </r>
    <r>
      <rPr>
        <sz val="12"/>
        <color indexed="9"/>
        <rFont val="ＭＳ 明朝"/>
        <family val="1"/>
        <charset val="128"/>
      </rPr>
      <t>＊</t>
    </r>
    <phoneticPr fontId="4"/>
  </si>
  <si>
    <t>１事業所当たり
週所定労働時間</t>
    <phoneticPr fontId="4"/>
  </si>
  <si>
    <t>付表３－２　１事業所・労働者１人当たりの平均週所定労働時間</t>
    <rPh sb="0" eb="2">
      <t>フヒョウ</t>
    </rPh>
    <phoneticPr fontId="4"/>
  </si>
  <si>
    <r>
      <t>何らかの</t>
    </r>
    <r>
      <rPr>
        <sz val="11"/>
        <color indexed="9"/>
        <rFont val="ＭＳ 明朝"/>
        <family val="1"/>
        <charset val="128"/>
      </rPr>
      <t>＊</t>
    </r>
    <r>
      <rPr>
        <sz val="11"/>
        <rFont val="ＭＳ 明朝"/>
        <family val="1"/>
        <charset val="128"/>
      </rPr>
      <t xml:space="preserve">
週休２日制</t>
    </r>
    <rPh sb="0" eb="1">
      <t>ナン</t>
    </rPh>
    <rPh sb="6" eb="8">
      <t>シュウキュウ</t>
    </rPh>
    <rPh sb="9" eb="11">
      <t>カセイ</t>
    </rPh>
    <phoneticPr fontId="10"/>
  </si>
  <si>
    <t>付表４－１　週休制の実施形態別事業所数割合</t>
    <rPh sb="0" eb="2">
      <t>フヒョウ</t>
    </rPh>
    <phoneticPr fontId="4"/>
  </si>
  <si>
    <t>集　　計
労働者数</t>
    <rPh sb="0" eb="1">
      <t>シュウ</t>
    </rPh>
    <rPh sb="3" eb="4">
      <t>ケイ</t>
    </rPh>
    <rPh sb="5" eb="8">
      <t>ロウドウシャ</t>
    </rPh>
    <rPh sb="8" eb="9">
      <t>スウ</t>
    </rPh>
    <phoneticPr fontId="4"/>
  </si>
  <si>
    <t>付表４－２　週休制の実施形態別労働者数割合</t>
    <rPh sb="0" eb="2">
      <t>フヒョウ</t>
    </rPh>
    <phoneticPr fontId="4"/>
  </si>
  <si>
    <t xml:space="preserve">
平均取得率
（％）</t>
    <rPh sb="1" eb="3">
      <t>ヘイキン</t>
    </rPh>
    <rPh sb="3" eb="5">
      <t>シュトク</t>
    </rPh>
    <rPh sb="5" eb="6">
      <t>リツ</t>
    </rPh>
    <phoneticPr fontId="15"/>
  </si>
  <si>
    <t xml:space="preserve">
平均取得日数
（日）</t>
    <rPh sb="1" eb="3">
      <t>ヘイキン</t>
    </rPh>
    <rPh sb="3" eb="5">
      <t>シュトク</t>
    </rPh>
    <rPh sb="5" eb="7">
      <t>ニッスウ</t>
    </rPh>
    <rPh sb="10" eb="11">
      <t>ヒ</t>
    </rPh>
    <phoneticPr fontId="15"/>
  </si>
  <si>
    <t xml:space="preserve">
平均付与日数
（日）</t>
    <rPh sb="1" eb="3">
      <t>ヘイキン</t>
    </rPh>
    <rPh sb="3" eb="5">
      <t>フヨ</t>
    </rPh>
    <rPh sb="5" eb="7">
      <t>ニッスウ</t>
    </rPh>
    <rPh sb="10" eb="11">
      <t>ヒ</t>
    </rPh>
    <phoneticPr fontId="10"/>
  </si>
  <si>
    <t xml:space="preserve">
対象労働者数
（人）</t>
    <rPh sb="1" eb="3">
      <t>タイショウ</t>
    </rPh>
    <rPh sb="3" eb="5">
      <t>ロウドウ</t>
    </rPh>
    <rPh sb="5" eb="6">
      <t>シャ</t>
    </rPh>
    <rPh sb="6" eb="7">
      <t>カズ</t>
    </rPh>
    <rPh sb="10" eb="11">
      <t>ニン</t>
    </rPh>
    <phoneticPr fontId="10"/>
  </si>
  <si>
    <t>学術研究，専門・
技術サービス業</t>
    <phoneticPr fontId="4"/>
  </si>
  <si>
    <t>鉱業，採石業，砂利採取業</t>
    <phoneticPr fontId="4"/>
  </si>
  <si>
    <t>120日　　　以 上</t>
    <phoneticPr fontId="10"/>
  </si>
  <si>
    <t>110～　　　119日</t>
    <phoneticPr fontId="10"/>
  </si>
  <si>
    <t>100～　　　109日</t>
    <phoneticPr fontId="10"/>
  </si>
  <si>
    <t>90～　　　99日</t>
    <phoneticPr fontId="10"/>
  </si>
  <si>
    <t>80～　　　89日</t>
    <phoneticPr fontId="10"/>
  </si>
  <si>
    <t>70～　　　79日</t>
    <phoneticPr fontId="10"/>
  </si>
  <si>
    <t>60～　　　69日</t>
    <phoneticPr fontId="10"/>
  </si>
  <si>
    <t>59日　　　以下</t>
    <phoneticPr fontId="10"/>
  </si>
  <si>
    <t>集　　計
事業所数</t>
    <rPh sb="0" eb="1">
      <t>シュウ</t>
    </rPh>
    <rPh sb="3" eb="4">
      <t>ケイ</t>
    </rPh>
    <rPh sb="5" eb="7">
      <t>ジギョウ</t>
    </rPh>
    <rPh sb="7" eb="8">
      <t>ショ</t>
    </rPh>
    <rPh sb="8" eb="9">
      <t>スウ</t>
    </rPh>
    <phoneticPr fontId="4"/>
  </si>
  <si>
    <t xml:space="preserve">無回答
</t>
    <rPh sb="0" eb="3">
      <t>ムカイトウ</t>
    </rPh>
    <phoneticPr fontId="15"/>
  </si>
  <si>
    <t xml:space="preserve">規定している
</t>
    <rPh sb="0" eb="2">
      <t>キテイ</t>
    </rPh>
    <phoneticPr fontId="15"/>
  </si>
  <si>
    <t xml:space="preserve">無回答
</t>
    <rPh sb="0" eb="3">
      <t>ムカイトウ</t>
    </rPh>
    <phoneticPr fontId="10"/>
  </si>
  <si>
    <t xml:space="preserve">その他
</t>
    <rPh sb="2" eb="3">
      <t>タ</t>
    </rPh>
    <phoneticPr fontId="10"/>
  </si>
  <si>
    <t>なし</t>
    <phoneticPr fontId="15"/>
  </si>
  <si>
    <t>あり</t>
    <phoneticPr fontId="15"/>
  </si>
  <si>
    <t>-</t>
    <phoneticPr fontId="4"/>
  </si>
  <si>
    <r>
      <t>産後休業取
得後、育児
休業を取得
した者</t>
    </r>
    <r>
      <rPr>
        <sz val="10"/>
        <color indexed="9"/>
        <rFont val="ＭＳ 明朝"/>
        <family val="1"/>
        <charset val="128"/>
      </rPr>
      <t>＊＊</t>
    </r>
    <r>
      <rPr>
        <sz val="10"/>
        <rFont val="ＭＳ 明朝"/>
        <family val="1"/>
        <charset val="128"/>
      </rPr>
      <t xml:space="preserve">
（人）</t>
    </r>
    <rPh sb="0" eb="2">
      <t>サンゴ</t>
    </rPh>
    <rPh sb="2" eb="4">
      <t>キュウギョウ</t>
    </rPh>
    <rPh sb="4" eb="5">
      <t>トリ</t>
    </rPh>
    <rPh sb="6" eb="7">
      <t>トク</t>
    </rPh>
    <rPh sb="7" eb="8">
      <t>ゴ</t>
    </rPh>
    <rPh sb="9" eb="11">
      <t>イクジ</t>
    </rPh>
    <rPh sb="12" eb="14">
      <t>キュウギョウ</t>
    </rPh>
    <rPh sb="15" eb="17">
      <t>シュトク</t>
    </rPh>
    <rPh sb="20" eb="21">
      <t>モノ</t>
    </rPh>
    <phoneticPr fontId="15"/>
  </si>
  <si>
    <r>
      <t>産後休業取
得後、直ち
に職場復帰
した者</t>
    </r>
    <r>
      <rPr>
        <sz val="10"/>
        <color indexed="9"/>
        <rFont val="ＭＳ 明朝"/>
        <family val="1"/>
        <charset val="128"/>
      </rPr>
      <t>＊＊</t>
    </r>
    <r>
      <rPr>
        <sz val="10"/>
        <rFont val="ＭＳ 明朝"/>
        <family val="1"/>
        <charset val="128"/>
      </rPr>
      <t xml:space="preserve">
（人）</t>
    </r>
    <rPh sb="0" eb="2">
      <t>サンゴ</t>
    </rPh>
    <rPh sb="2" eb="4">
      <t>キュウギョウ</t>
    </rPh>
    <rPh sb="4" eb="5">
      <t>トリ</t>
    </rPh>
    <rPh sb="6" eb="7">
      <t>トク</t>
    </rPh>
    <rPh sb="7" eb="8">
      <t>ゴ</t>
    </rPh>
    <rPh sb="9" eb="10">
      <t>タダ</t>
    </rPh>
    <rPh sb="13" eb="15">
      <t>ショクバ</t>
    </rPh>
    <rPh sb="15" eb="17">
      <t>フッキ</t>
    </rPh>
    <rPh sb="20" eb="21">
      <t>モノ</t>
    </rPh>
    <phoneticPr fontId="15"/>
  </si>
  <si>
    <r>
      <t>産後休業取
得中、ある
いは取得後
に退職した
者</t>
    </r>
    <r>
      <rPr>
        <sz val="10"/>
        <color indexed="9"/>
        <rFont val="ＭＳ 明朝"/>
        <family val="1"/>
        <charset val="128"/>
      </rPr>
      <t>＊＊＊＊</t>
    </r>
    <r>
      <rPr>
        <sz val="10"/>
        <rFont val="ＭＳ 明朝"/>
        <family val="1"/>
        <charset val="128"/>
      </rPr>
      <t xml:space="preserve">
（人）</t>
    </r>
    <rPh sb="0" eb="2">
      <t>サンゴ</t>
    </rPh>
    <rPh sb="2" eb="4">
      <t>キュウギョウ</t>
    </rPh>
    <rPh sb="4" eb="5">
      <t>トリ</t>
    </rPh>
    <rPh sb="6" eb="7">
      <t>トク</t>
    </rPh>
    <rPh sb="7" eb="8">
      <t>チュウ</t>
    </rPh>
    <rPh sb="14" eb="16">
      <t>シュトク</t>
    </rPh>
    <rPh sb="16" eb="17">
      <t>ゴ</t>
    </rPh>
    <rPh sb="19" eb="21">
      <t>タイショク</t>
    </rPh>
    <rPh sb="24" eb="25">
      <t>モノ</t>
    </rPh>
    <rPh sb="31" eb="32">
      <t>ニン</t>
    </rPh>
    <phoneticPr fontId="15"/>
  </si>
  <si>
    <r>
      <t xml:space="preserve">
うち出産を
前に退職し
た者</t>
    </r>
    <r>
      <rPr>
        <sz val="10"/>
        <color indexed="9"/>
        <rFont val="ＭＳ 明朝"/>
        <family val="1"/>
        <charset val="128"/>
      </rPr>
      <t>＊＊＊</t>
    </r>
    <r>
      <rPr>
        <sz val="10"/>
        <rFont val="ＭＳ 明朝"/>
        <family val="1"/>
        <charset val="128"/>
      </rPr>
      <t xml:space="preserve">
（人）</t>
    </r>
    <rPh sb="3" eb="5">
      <t>シュッサン</t>
    </rPh>
    <rPh sb="7" eb="8">
      <t>マエ</t>
    </rPh>
    <rPh sb="9" eb="10">
      <t>タイ</t>
    </rPh>
    <rPh sb="10" eb="11">
      <t>ツトメ</t>
    </rPh>
    <rPh sb="14" eb="15">
      <t>モノ</t>
    </rPh>
    <phoneticPr fontId="15"/>
  </si>
  <si>
    <r>
      <t xml:space="preserve">
うち在職し
たまま出産
した者</t>
    </r>
    <r>
      <rPr>
        <sz val="10"/>
        <color indexed="9"/>
        <rFont val="ＭＳ 明朝"/>
        <family val="1"/>
        <charset val="128"/>
      </rPr>
      <t>＊＊</t>
    </r>
    <r>
      <rPr>
        <sz val="10"/>
        <rFont val="ＭＳ 明朝"/>
        <family val="1"/>
        <charset val="128"/>
      </rPr>
      <t xml:space="preserve">
（人）</t>
    </r>
    <rPh sb="3" eb="5">
      <t>ザイショク</t>
    </rPh>
    <rPh sb="10" eb="12">
      <t>シュッサン</t>
    </rPh>
    <rPh sb="11" eb="12">
      <t>セン</t>
    </rPh>
    <rPh sb="15" eb="16">
      <t>モノ</t>
    </rPh>
    <phoneticPr fontId="15"/>
  </si>
  <si>
    <r>
      <t xml:space="preserve">
出　産
予定者</t>
    </r>
    <r>
      <rPr>
        <sz val="10"/>
        <color indexed="9"/>
        <rFont val="ＭＳ 明朝"/>
        <family val="1"/>
        <charset val="128"/>
      </rPr>
      <t xml:space="preserve">
</t>
    </r>
    <r>
      <rPr>
        <sz val="10"/>
        <rFont val="ＭＳ 明朝"/>
        <family val="1"/>
        <charset val="128"/>
      </rPr>
      <t>（人）</t>
    </r>
    <rPh sb="2" eb="3">
      <t>デ</t>
    </rPh>
    <rPh sb="4" eb="5">
      <t>サン</t>
    </rPh>
    <rPh sb="6" eb="8">
      <t>ヨテイ</t>
    </rPh>
    <rPh sb="8" eb="9">
      <t>シャ</t>
    </rPh>
    <phoneticPr fontId="15"/>
  </si>
  <si>
    <t xml:space="preserve">出産予定
者のいた
事業所数
</t>
    <rPh sb="0" eb="2">
      <t>シュッサン</t>
    </rPh>
    <rPh sb="2" eb="4">
      <t>ヨテイ</t>
    </rPh>
    <rPh sb="5" eb="6">
      <t>シャ</t>
    </rPh>
    <rPh sb="10" eb="13">
      <t>ジギョウショ</t>
    </rPh>
    <rPh sb="13" eb="14">
      <t>スウ</t>
    </rPh>
    <phoneticPr fontId="4"/>
  </si>
  <si>
    <t>無回答</t>
    <rPh sb="0" eb="3">
      <t>ムカイトウ</t>
    </rPh>
    <phoneticPr fontId="15"/>
  </si>
  <si>
    <t>10日
以上</t>
    <rPh sb="2" eb="3">
      <t>ニチ</t>
    </rPh>
    <rPh sb="4" eb="6">
      <t>イジョウ</t>
    </rPh>
    <phoneticPr fontId="15"/>
  </si>
  <si>
    <t>５～
９日</t>
    <rPh sb="4" eb="5">
      <t>ニチ</t>
    </rPh>
    <phoneticPr fontId="15"/>
  </si>
  <si>
    <t>４日
以下</t>
    <rPh sb="1" eb="2">
      <t>ニチ</t>
    </rPh>
    <rPh sb="3" eb="5">
      <t>イカ</t>
    </rPh>
    <phoneticPr fontId="15"/>
  </si>
  <si>
    <r>
      <t>配偶者出産休暇取得率</t>
    </r>
    <r>
      <rPr>
        <sz val="10"/>
        <color indexed="9"/>
        <rFont val="ＭＳ 明朝"/>
        <family val="1"/>
        <charset val="128"/>
      </rPr>
      <t xml:space="preserve">＊＊
</t>
    </r>
    <r>
      <rPr>
        <sz val="10"/>
        <rFont val="ＭＳ 明朝"/>
        <family val="1"/>
        <charset val="128"/>
      </rPr>
      <t>（％）</t>
    </r>
    <rPh sb="0" eb="3">
      <t>ハイグウシャ</t>
    </rPh>
    <rPh sb="3" eb="5">
      <t>シュッサン</t>
    </rPh>
    <rPh sb="5" eb="7">
      <t>キュウカ</t>
    </rPh>
    <rPh sb="7" eb="9">
      <t>シュトク</t>
    </rPh>
    <rPh sb="9" eb="10">
      <t>リツ</t>
    </rPh>
    <phoneticPr fontId="15"/>
  </si>
  <si>
    <r>
      <t>配偶者出産休暇取得数</t>
    </r>
    <r>
      <rPr>
        <sz val="10"/>
        <color indexed="9"/>
        <rFont val="ＭＳ 明朝"/>
        <family val="1"/>
        <charset val="128"/>
      </rPr>
      <t xml:space="preserve">＊＊
</t>
    </r>
    <r>
      <rPr>
        <sz val="10"/>
        <rFont val="ＭＳ 明朝"/>
        <family val="1"/>
        <charset val="128"/>
      </rPr>
      <t>（人）</t>
    </r>
    <rPh sb="0" eb="3">
      <t>ハイグウシャ</t>
    </rPh>
    <rPh sb="3" eb="5">
      <t>シュッサン</t>
    </rPh>
    <rPh sb="5" eb="7">
      <t>キュウカ</t>
    </rPh>
    <rPh sb="7" eb="9">
      <t>シュトク</t>
    </rPh>
    <rPh sb="9" eb="10">
      <t>スウ</t>
    </rPh>
    <rPh sb="16" eb="17">
      <t>ニン</t>
    </rPh>
    <phoneticPr fontId="15"/>
  </si>
  <si>
    <r>
      <t>配偶者が出産した男性従業員数</t>
    </r>
    <r>
      <rPr>
        <sz val="10"/>
        <color indexed="9"/>
        <rFont val="ＭＳ 明朝"/>
        <family val="1"/>
        <charset val="128"/>
      </rPr>
      <t xml:space="preserve">＊＊
</t>
    </r>
    <r>
      <rPr>
        <sz val="10"/>
        <rFont val="ＭＳ 明朝"/>
        <family val="1"/>
        <charset val="128"/>
      </rPr>
      <t>（人）</t>
    </r>
    <rPh sb="0" eb="3">
      <t>ハイグウシャ</t>
    </rPh>
    <rPh sb="4" eb="6">
      <t>シュッサン</t>
    </rPh>
    <rPh sb="8" eb="10">
      <t>ダンセイ</t>
    </rPh>
    <rPh sb="10" eb="13">
      <t>ジュウギョウイン</t>
    </rPh>
    <rPh sb="13" eb="14">
      <t>スウ</t>
    </rPh>
    <rPh sb="19" eb="20">
      <t>ニン</t>
    </rPh>
    <phoneticPr fontId="15"/>
  </si>
  <si>
    <t>取得可能日数</t>
    <rPh sb="0" eb="2">
      <t>シュトク</t>
    </rPh>
    <rPh sb="2" eb="4">
      <t>カノウ</t>
    </rPh>
    <rPh sb="4" eb="6">
      <t>ニッスウ</t>
    </rPh>
    <phoneticPr fontId="15"/>
  </si>
  <si>
    <t>無　給</t>
    <rPh sb="0" eb="1">
      <t>ナ</t>
    </rPh>
    <rPh sb="2" eb="3">
      <t>キュウ</t>
    </rPh>
    <phoneticPr fontId="15"/>
  </si>
  <si>
    <t>有　給</t>
    <rPh sb="0" eb="1">
      <t>ユウ</t>
    </rPh>
    <rPh sb="2" eb="3">
      <t>キュウ</t>
    </rPh>
    <phoneticPr fontId="15"/>
  </si>
  <si>
    <t xml:space="preserve">無回答
</t>
    <rPh sb="0" eb="3">
      <t>ムカイトウ</t>
    </rPh>
    <phoneticPr fontId="10"/>
  </si>
  <si>
    <r>
      <t>企業独自の配偶者出
産時の育児目的休暇
制度</t>
    </r>
    <r>
      <rPr>
        <sz val="11"/>
        <color indexed="9"/>
        <rFont val="ＭＳ 明朝"/>
        <family val="1"/>
        <charset val="128"/>
      </rPr>
      <t>＊＊＊＊＊＊＊</t>
    </r>
    <phoneticPr fontId="15"/>
  </si>
  <si>
    <r>
      <t>育児・介護休業法で
定める育児休業</t>
    </r>
    <r>
      <rPr>
        <sz val="11"/>
        <color indexed="9"/>
        <rFont val="ＭＳ 明朝"/>
        <family val="1"/>
        <charset val="128"/>
      </rPr>
      <t xml:space="preserve">＊＊
</t>
    </r>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</si>
  <si>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</si>
  <si>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</si>
  <si>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</si>
  <si>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</si>
  <si>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</si>
  <si>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</si>
  <si>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不動産業，物品賃貸業</t>
    <phoneticPr fontId="4"/>
  </si>
  <si>
    <t>運輸業，郵便業</t>
    <phoneticPr fontId="4"/>
  </si>
  <si>
    <t>情報通信業</t>
    <phoneticPr fontId="4"/>
  </si>
  <si>
    <t>建設業</t>
    <phoneticPr fontId="4"/>
  </si>
  <si>
    <t>その他の製造業</t>
    <phoneticPr fontId="4"/>
  </si>
  <si>
    <t>輸送用機械器具製造業</t>
    <phoneticPr fontId="4"/>
  </si>
  <si>
    <t>情報通信機械器具製造業</t>
    <phoneticPr fontId="4"/>
  </si>
  <si>
    <t>電子部品・デバイス・
電子回路製造業</t>
    <phoneticPr fontId="4"/>
  </si>
  <si>
    <t>業務用機械器具製造業</t>
    <phoneticPr fontId="4"/>
  </si>
  <si>
    <t>生産用機械器具製造業</t>
    <phoneticPr fontId="4"/>
  </si>
  <si>
    <t>はん用機械器具製造業</t>
    <phoneticPr fontId="4"/>
  </si>
  <si>
    <t>金属製品製造業</t>
    <phoneticPr fontId="4"/>
  </si>
  <si>
    <t>非鉄金属製造業</t>
    <phoneticPr fontId="4"/>
  </si>
  <si>
    <t>鉄鋼業</t>
    <phoneticPr fontId="4"/>
  </si>
  <si>
    <t>窯業・土石製品製造業</t>
    <phoneticPr fontId="4"/>
  </si>
  <si>
    <t>なめし革・同製品・毛皮製造業</t>
    <phoneticPr fontId="4"/>
  </si>
  <si>
    <t>ゴム製品製造業</t>
    <phoneticPr fontId="4"/>
  </si>
  <si>
    <t>プラスチック製品製造業</t>
    <phoneticPr fontId="4"/>
  </si>
  <si>
    <t>石油製品・石炭製品製造業</t>
    <phoneticPr fontId="4"/>
  </si>
  <si>
    <t>化学工業</t>
    <phoneticPr fontId="4"/>
  </si>
  <si>
    <t>印刷・同関連業</t>
    <phoneticPr fontId="4"/>
  </si>
  <si>
    <t>パルプ・紙・紙加工品製造業</t>
    <phoneticPr fontId="4"/>
  </si>
  <si>
    <t>家具・装備品製造業</t>
    <phoneticPr fontId="4"/>
  </si>
  <si>
    <t>木材・木製品製造業</t>
    <phoneticPr fontId="4"/>
  </si>
  <si>
    <t>繊維工業</t>
    <phoneticPr fontId="4"/>
  </si>
  <si>
    <t>飲料・たばこ・飼料製造業</t>
    <phoneticPr fontId="4"/>
  </si>
  <si>
    <t>食料品製造業</t>
    <phoneticPr fontId="4"/>
  </si>
  <si>
    <t>人数
(人)</t>
    <rPh sb="0" eb="2">
      <t>ニンズウ</t>
    </rPh>
    <rPh sb="4" eb="5">
      <t>ニン</t>
    </rPh>
    <phoneticPr fontId="4"/>
  </si>
  <si>
    <r>
      <t>企業が独自に定め
る育児目的休暇制
度を取得した男性
従業員の数</t>
    </r>
    <r>
      <rPr>
        <sz val="11"/>
        <color indexed="9"/>
        <rFont val="ＭＳ 明朝"/>
        <family val="1"/>
        <charset val="128"/>
      </rPr>
      <t>＊＊＊</t>
    </r>
    <rPh sb="0" eb="2">
      <t>キギョウ</t>
    </rPh>
    <rPh sb="3" eb="5">
      <t>ドクジ</t>
    </rPh>
    <rPh sb="6" eb="7">
      <t>サダ</t>
    </rPh>
    <rPh sb="10" eb="12">
      <t>イクジ</t>
    </rPh>
    <rPh sb="12" eb="14">
      <t>モクテキ</t>
    </rPh>
    <rPh sb="14" eb="16">
      <t>キュウカ</t>
    </rPh>
    <rPh sb="16" eb="17">
      <t>セイ</t>
    </rPh>
    <rPh sb="18" eb="19">
      <t>ド</t>
    </rPh>
    <rPh sb="20" eb="22">
      <t>シュトク</t>
    </rPh>
    <rPh sb="24" eb="26">
      <t>ダンセイ</t>
    </rPh>
    <rPh sb="27" eb="30">
      <t>ジュウギョウイン</t>
    </rPh>
    <rPh sb="31" eb="32">
      <t>カズ</t>
    </rPh>
    <phoneticPr fontId="4"/>
  </si>
  <si>
    <r>
      <t>育児・介護休業法
で定める育児休業
を取得した男性従
業員の数</t>
    </r>
    <r>
      <rPr>
        <sz val="11"/>
        <color indexed="9"/>
        <rFont val="ＭＳ 明朝"/>
        <family val="1"/>
        <charset val="128"/>
      </rPr>
      <t>＊＊＊＊</t>
    </r>
    <rPh sb="0" eb="2">
      <t>イクジ</t>
    </rPh>
    <rPh sb="3" eb="5">
      <t>カイゴ</t>
    </rPh>
    <rPh sb="5" eb="8">
      <t>キュウギョウホウ</t>
    </rPh>
    <rPh sb="10" eb="11">
      <t>サダ</t>
    </rPh>
    <rPh sb="13" eb="15">
      <t>イクジ</t>
    </rPh>
    <rPh sb="15" eb="17">
      <t>キュウギョウ</t>
    </rPh>
    <rPh sb="19" eb="21">
      <t>シュトク</t>
    </rPh>
    <rPh sb="23" eb="25">
      <t>ダンセイ</t>
    </rPh>
    <rPh sb="25" eb="26">
      <t>ジュウ</t>
    </rPh>
    <rPh sb="27" eb="28">
      <t>ギョウ</t>
    </rPh>
    <rPh sb="28" eb="29">
      <t>イン</t>
    </rPh>
    <rPh sb="30" eb="31">
      <t>カズ</t>
    </rPh>
    <phoneticPr fontId="4"/>
  </si>
  <si>
    <r>
      <t>過去１年間に配偶
者が出産した男性
従業員の数</t>
    </r>
    <r>
      <rPr>
        <sz val="11"/>
        <color indexed="9"/>
        <rFont val="ＭＳ 明朝"/>
        <family val="1"/>
        <charset val="128"/>
      </rPr>
      <t xml:space="preserve">＊＊＊
</t>
    </r>
    <rPh sb="0" eb="2">
      <t>カコ</t>
    </rPh>
    <rPh sb="3" eb="5">
      <t>ネンカン</t>
    </rPh>
    <rPh sb="6" eb="8">
      <t>ハイグウ</t>
    </rPh>
    <rPh sb="9" eb="10">
      <t>シャ</t>
    </rPh>
    <rPh sb="11" eb="13">
      <t>シュッサン</t>
    </rPh>
    <rPh sb="15" eb="17">
      <t>ダンセイ</t>
    </rPh>
    <rPh sb="18" eb="21">
      <t>ジュウギョウイン</t>
    </rPh>
    <rPh sb="22" eb="23">
      <t>カズ</t>
    </rPh>
    <phoneticPr fontId="4"/>
  </si>
  <si>
    <t xml:space="preserve">
男　性
（％）</t>
    <rPh sb="1" eb="2">
      <t>オトコ</t>
    </rPh>
    <rPh sb="3" eb="4">
      <t>セイ</t>
    </rPh>
    <phoneticPr fontId="15"/>
  </si>
  <si>
    <t xml:space="preserve">
女　性
（％）</t>
    <rPh sb="1" eb="2">
      <t>オンナ</t>
    </rPh>
    <rPh sb="3" eb="4">
      <t>セイ</t>
    </rPh>
    <phoneticPr fontId="15"/>
  </si>
  <si>
    <r>
      <t>男性育児
休業取得
率</t>
    </r>
    <r>
      <rPr>
        <sz val="11"/>
        <color indexed="9"/>
        <rFont val="ＭＳ 明朝"/>
        <family val="1"/>
        <charset val="128"/>
      </rPr>
      <t>＊＊＊</t>
    </r>
    <r>
      <rPr>
        <sz val="11"/>
        <rFont val="ＭＳ 明朝"/>
        <family val="1"/>
        <charset val="128"/>
      </rPr>
      <t xml:space="preserve">
（％）</t>
    </r>
    <rPh sb="0" eb="2">
      <t>ダンセイ</t>
    </rPh>
    <rPh sb="2" eb="4">
      <t>イクジ</t>
    </rPh>
    <rPh sb="5" eb="7">
      <t>キュウギョウ</t>
    </rPh>
    <rPh sb="7" eb="9">
      <t>シュトク</t>
    </rPh>
    <rPh sb="10" eb="11">
      <t>リツ</t>
    </rPh>
    <phoneticPr fontId="15"/>
  </si>
  <si>
    <r>
      <t>男性育児
休業取得
者数</t>
    </r>
    <r>
      <rPr>
        <sz val="11"/>
        <color indexed="9"/>
        <rFont val="ＭＳ 明朝"/>
        <family val="1"/>
        <charset val="128"/>
      </rPr>
      <t>＊＊</t>
    </r>
    <r>
      <rPr>
        <sz val="11"/>
        <rFont val="ＭＳ 明朝"/>
        <family val="1"/>
        <charset val="128"/>
      </rPr>
      <t xml:space="preserve">
（人）</t>
    </r>
    <rPh sb="0" eb="2">
      <t>ダンセイ</t>
    </rPh>
    <rPh sb="2" eb="4">
      <t>イクジ</t>
    </rPh>
    <rPh sb="5" eb="7">
      <t>キュウギョウ</t>
    </rPh>
    <rPh sb="7" eb="9">
      <t>シュトク</t>
    </rPh>
    <rPh sb="10" eb="11">
      <t>シャ</t>
    </rPh>
    <rPh sb="11" eb="12">
      <t>スウ</t>
    </rPh>
    <phoneticPr fontId="15"/>
  </si>
  <si>
    <r>
      <t>女性育児
休業取得
率</t>
    </r>
    <r>
      <rPr>
        <sz val="11"/>
        <color indexed="9"/>
        <rFont val="ＭＳ 明朝"/>
        <family val="1"/>
        <charset val="128"/>
      </rPr>
      <t>＊＊＊</t>
    </r>
    <r>
      <rPr>
        <sz val="11"/>
        <rFont val="ＭＳ 明朝"/>
        <family val="1"/>
        <charset val="128"/>
      </rPr>
      <t xml:space="preserve">
（％）</t>
    </r>
    <rPh sb="0" eb="2">
      <t>ジョセイ</t>
    </rPh>
    <rPh sb="2" eb="4">
      <t>イクジ</t>
    </rPh>
    <rPh sb="5" eb="7">
      <t>キュウギョウ</t>
    </rPh>
    <rPh sb="7" eb="9">
      <t>シュトク</t>
    </rPh>
    <rPh sb="10" eb="11">
      <t>リツ</t>
    </rPh>
    <phoneticPr fontId="15"/>
  </si>
  <si>
    <r>
      <t>女性育児
休業取得
者数</t>
    </r>
    <r>
      <rPr>
        <sz val="11"/>
        <color indexed="9"/>
        <rFont val="ＭＳ 明朝"/>
        <family val="1"/>
        <charset val="128"/>
      </rPr>
      <t>＊＊</t>
    </r>
    <r>
      <rPr>
        <sz val="11"/>
        <rFont val="ＭＳ 明朝"/>
        <family val="1"/>
        <charset val="128"/>
      </rPr>
      <t xml:space="preserve">
（人）</t>
    </r>
    <rPh sb="0" eb="2">
      <t>ジョセイ</t>
    </rPh>
    <rPh sb="2" eb="4">
      <t>イクジ</t>
    </rPh>
    <rPh sb="5" eb="7">
      <t>キュウギョウ</t>
    </rPh>
    <rPh sb="7" eb="9">
      <t>シュトク</t>
    </rPh>
    <rPh sb="10" eb="11">
      <t>シャ</t>
    </rPh>
    <rPh sb="11" eb="12">
      <t>スウ</t>
    </rPh>
    <phoneticPr fontId="15"/>
  </si>
  <si>
    <t xml:space="preserve">
育　児
休業者
（人）</t>
    <rPh sb="1" eb="2">
      <t>イク</t>
    </rPh>
    <rPh sb="3" eb="4">
      <t>コ</t>
    </rPh>
    <rPh sb="5" eb="7">
      <t>キュウギョウ</t>
    </rPh>
    <rPh sb="7" eb="8">
      <t>シャ</t>
    </rPh>
    <phoneticPr fontId="15"/>
  </si>
  <si>
    <t xml:space="preserve">
出産者
（人）</t>
    <rPh sb="1" eb="3">
      <t>シュッサン</t>
    </rPh>
    <rPh sb="3" eb="4">
      <t>シャ</t>
    </rPh>
    <rPh sb="8" eb="9">
      <t>ニン</t>
    </rPh>
    <phoneticPr fontId="15"/>
  </si>
  <si>
    <t>育児休業者の男女比</t>
    <rPh sb="0" eb="2">
      <t>イクジ</t>
    </rPh>
    <rPh sb="2" eb="4">
      <t>キュウギョウ</t>
    </rPh>
    <rPh sb="4" eb="5">
      <t>シャ</t>
    </rPh>
    <rPh sb="6" eb="9">
      <t>ダンジョヒ</t>
    </rPh>
    <phoneticPr fontId="15"/>
  </si>
  <si>
    <r>
      <t>配偶者が
出産した
男性従業
員数</t>
    </r>
    <r>
      <rPr>
        <sz val="11"/>
        <color indexed="9"/>
        <rFont val="ＭＳ 明朝"/>
        <family val="1"/>
        <charset val="128"/>
      </rPr>
      <t>＊＊</t>
    </r>
    <r>
      <rPr>
        <sz val="11"/>
        <rFont val="ＭＳ 明朝"/>
        <family val="1"/>
        <charset val="128"/>
      </rPr>
      <t xml:space="preserve">
（人）</t>
    </r>
    <rPh sb="0" eb="3">
      <t>ハイグウシャ</t>
    </rPh>
    <rPh sb="5" eb="7">
      <t>シュッサン</t>
    </rPh>
    <rPh sb="10" eb="12">
      <t>ダンセイ</t>
    </rPh>
    <rPh sb="12" eb="14">
      <t>ジュウギョウ</t>
    </rPh>
    <rPh sb="15" eb="17">
      <t>インズウ</t>
    </rPh>
    <rPh sb="16" eb="17">
      <t>スウ</t>
    </rPh>
    <phoneticPr fontId="15"/>
  </si>
  <si>
    <r>
      <t>在職のま
ま出産し
た女性従
業員数</t>
    </r>
    <r>
      <rPr>
        <sz val="11"/>
        <color indexed="9"/>
        <rFont val="ＭＳ 明朝"/>
        <family val="1"/>
        <charset val="128"/>
      </rPr>
      <t>＊</t>
    </r>
    <r>
      <rPr>
        <sz val="11"/>
        <rFont val="ＭＳ 明朝"/>
        <family val="1"/>
        <charset val="128"/>
      </rPr>
      <t xml:space="preserve">
（人）</t>
    </r>
    <rPh sb="0" eb="2">
      <t>ザイショク</t>
    </rPh>
    <rPh sb="6" eb="8">
      <t>シュッサン</t>
    </rPh>
    <rPh sb="11" eb="13">
      <t>ジョセイ</t>
    </rPh>
    <rPh sb="13" eb="14">
      <t>ジュウ</t>
    </rPh>
    <rPh sb="15" eb="16">
      <t>ギョウ</t>
    </rPh>
    <rPh sb="16" eb="17">
      <t>イン</t>
    </rPh>
    <rPh sb="17" eb="18">
      <t>スウ</t>
    </rPh>
    <phoneticPr fontId="15"/>
  </si>
  <si>
    <t>総　　計</t>
    <rPh sb="0" eb="1">
      <t>ソウ</t>
    </rPh>
    <rPh sb="3" eb="4">
      <t>ケイ</t>
    </rPh>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</si>
  <si>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</si>
  <si>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</si>
  <si>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</si>
  <si>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</si>
  <si>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</si>
  <si>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</si>
  <si>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不動産業，物品賃貸業</t>
    <phoneticPr fontId="4"/>
  </si>
  <si>
    <t>運輸業，郵便業</t>
    <phoneticPr fontId="4"/>
  </si>
  <si>
    <t>情報通信業</t>
    <phoneticPr fontId="4"/>
  </si>
  <si>
    <t>10日以上</t>
    <rPh sb="2" eb="3">
      <t>ニチ</t>
    </rPh>
    <rPh sb="3" eb="5">
      <t>イジョウ</t>
    </rPh>
    <phoneticPr fontId="15"/>
  </si>
  <si>
    <t>５～９日</t>
    <rPh sb="3" eb="4">
      <t>ニチ</t>
    </rPh>
    <phoneticPr fontId="15"/>
  </si>
  <si>
    <t>４日以下</t>
    <rPh sb="1" eb="2">
      <t>ニチ</t>
    </rPh>
    <rPh sb="2" eb="4">
      <t>イカ</t>
    </rPh>
    <phoneticPr fontId="15"/>
  </si>
  <si>
    <t>付与の形態</t>
    <rPh sb="0" eb="2">
      <t>フヨ</t>
    </rPh>
    <rPh sb="3" eb="5">
      <t>ケイタイ</t>
    </rPh>
    <phoneticPr fontId="15"/>
  </si>
  <si>
    <t>そ　の　他</t>
    <rPh sb="4" eb="5">
      <t>タ</t>
    </rPh>
    <phoneticPr fontId="15"/>
  </si>
  <si>
    <t>小学校就学時前の子２人以上の場合</t>
    <rPh sb="0" eb="3">
      <t>ショウガッコウ</t>
    </rPh>
    <rPh sb="3" eb="5">
      <t>シュウガク</t>
    </rPh>
    <rPh sb="5" eb="6">
      <t>ジ</t>
    </rPh>
    <rPh sb="6" eb="7">
      <t>マエ</t>
    </rPh>
    <rPh sb="8" eb="9">
      <t>コ</t>
    </rPh>
    <rPh sb="10" eb="11">
      <t>ニン</t>
    </rPh>
    <rPh sb="11" eb="13">
      <t>イジョウ</t>
    </rPh>
    <rPh sb="14" eb="16">
      <t>バアイ</t>
    </rPh>
    <phoneticPr fontId="15"/>
  </si>
  <si>
    <t>小学校就学時前の子１人につき</t>
    <rPh sb="0" eb="3">
      <t>ショウガッコウ</t>
    </rPh>
    <rPh sb="3" eb="5">
      <t>シュウガク</t>
    </rPh>
    <rPh sb="5" eb="6">
      <t>ジ</t>
    </rPh>
    <rPh sb="6" eb="7">
      <t>マエ</t>
    </rPh>
    <rPh sb="8" eb="9">
      <t>コ</t>
    </rPh>
    <rPh sb="10" eb="11">
      <t>ニン</t>
    </rPh>
    <phoneticPr fontId="15"/>
  </si>
  <si>
    <t>取　　得　　可　　能　　日　　数</t>
    <rPh sb="0" eb="1">
      <t>トリ</t>
    </rPh>
    <rPh sb="3" eb="4">
      <t>エ</t>
    </rPh>
    <rPh sb="6" eb="7">
      <t>カ</t>
    </rPh>
    <rPh sb="9" eb="10">
      <t>ノウ</t>
    </rPh>
    <rPh sb="12" eb="13">
      <t>ニチ</t>
    </rPh>
    <rPh sb="15" eb="16">
      <t>カズ</t>
    </rPh>
    <phoneticPr fontId="15"/>
  </si>
  <si>
    <r>
      <t>女性看護
休暇取得
人数</t>
    </r>
    <r>
      <rPr>
        <sz val="11"/>
        <color indexed="9"/>
        <rFont val="ＭＳ 明朝"/>
        <family val="1"/>
        <charset val="128"/>
      </rPr>
      <t>＊＊</t>
    </r>
    <r>
      <rPr>
        <sz val="11"/>
        <rFont val="ＭＳ 明朝"/>
        <family val="1"/>
        <charset val="128"/>
      </rPr>
      <t xml:space="preserve">
（人）</t>
    </r>
    <rPh sb="0" eb="2">
      <t>ジョセイ</t>
    </rPh>
    <rPh sb="2" eb="4">
      <t>カンゴ</t>
    </rPh>
    <rPh sb="5" eb="7">
      <t>キュウカ</t>
    </rPh>
    <rPh sb="7" eb="9">
      <t>シュトク</t>
    </rPh>
    <rPh sb="10" eb="12">
      <t>ニンズウ</t>
    </rPh>
    <rPh sb="17" eb="18">
      <t>ニン</t>
    </rPh>
    <phoneticPr fontId="15"/>
  </si>
  <si>
    <r>
      <t>男性看護
休暇取得
人数</t>
    </r>
    <r>
      <rPr>
        <sz val="11"/>
        <color indexed="9"/>
        <rFont val="ＭＳ 明朝"/>
        <family val="1"/>
        <charset val="128"/>
      </rPr>
      <t>＊＊</t>
    </r>
    <r>
      <rPr>
        <sz val="11"/>
        <rFont val="ＭＳ 明朝"/>
        <family val="1"/>
        <charset val="128"/>
      </rPr>
      <t xml:space="preserve">
（人）</t>
    </r>
    <rPh sb="0" eb="2">
      <t>ダンセイ</t>
    </rPh>
    <rPh sb="2" eb="4">
      <t>カンゴ</t>
    </rPh>
    <rPh sb="5" eb="7">
      <t>キュウカ</t>
    </rPh>
    <rPh sb="7" eb="9">
      <t>シュトク</t>
    </rPh>
    <rPh sb="10" eb="12">
      <t>ニンズウ</t>
    </rPh>
    <rPh sb="17" eb="18">
      <t>ニン</t>
    </rPh>
    <phoneticPr fontId="15"/>
  </si>
  <si>
    <r>
      <t xml:space="preserve">
看護休暇
取得従業
員数</t>
    </r>
    <r>
      <rPr>
        <sz val="11"/>
        <color indexed="9"/>
        <rFont val="ＭＳ 明朝"/>
        <family val="1"/>
        <charset val="128"/>
      </rPr>
      <t>＊＊</t>
    </r>
    <r>
      <rPr>
        <sz val="11"/>
        <rFont val="ＭＳ 明朝"/>
        <family val="1"/>
        <charset val="128"/>
      </rPr>
      <t xml:space="preserve">
（人）</t>
    </r>
    <rPh sb="1" eb="3">
      <t>カンゴ</t>
    </rPh>
    <rPh sb="3" eb="5">
      <t>キュウカ</t>
    </rPh>
    <rPh sb="6" eb="8">
      <t>シュトク</t>
    </rPh>
    <rPh sb="8" eb="10">
      <t>ジュウギョウ</t>
    </rPh>
    <rPh sb="11" eb="13">
      <t>インズウ</t>
    </rPh>
    <phoneticPr fontId="15"/>
  </si>
  <si>
    <r>
      <t>常用労働者に占める子の看護休暇制度利用者割合</t>
    </r>
    <r>
      <rPr>
        <sz val="10"/>
        <color theme="0"/>
        <rFont val="ＭＳ 明朝"/>
        <family val="1"/>
        <charset val="128"/>
      </rPr>
      <t xml:space="preserve">＊＊＊
</t>
    </r>
    <r>
      <rPr>
        <sz val="10"/>
        <rFont val="ＭＳ 明朝"/>
        <family val="1"/>
        <charset val="128"/>
      </rPr>
      <t xml:space="preserve">
（％）</t>
    </r>
    <phoneticPr fontId="4"/>
  </si>
  <si>
    <t xml:space="preserve">
無回答
</t>
    <rPh sb="1" eb="4">
      <t>ムカイトウ</t>
    </rPh>
    <phoneticPr fontId="15"/>
  </si>
  <si>
    <t xml:space="preserve">
利用者
な　し
</t>
    <rPh sb="1" eb="4">
      <t>リヨウシャ</t>
    </rPh>
    <phoneticPr fontId="15"/>
  </si>
  <si>
    <t>　</t>
    <phoneticPr fontId="15"/>
  </si>
  <si>
    <t xml:space="preserve">利用者
あ　り
</t>
    <rPh sb="0" eb="3">
      <t>リヨウシャ</t>
    </rPh>
    <phoneticPr fontId="15"/>
  </si>
  <si>
    <r>
      <t>小学校入学後も利用可能</t>
    </r>
    <r>
      <rPr>
        <sz val="10"/>
        <color indexed="9"/>
        <rFont val="ＭＳ 明朝"/>
        <family val="1"/>
        <charset val="128"/>
      </rPr>
      <t>＊</t>
    </r>
    <r>
      <rPr>
        <sz val="10"/>
        <rFont val="ＭＳ 明朝"/>
        <family val="1"/>
        <charset val="128"/>
      </rPr>
      <t xml:space="preserve">
</t>
    </r>
    <rPh sb="0" eb="3">
      <t>ショウガッコウ</t>
    </rPh>
    <rPh sb="3" eb="5">
      <t>ニュウガク</t>
    </rPh>
    <rPh sb="5" eb="6">
      <t>ゴ</t>
    </rPh>
    <rPh sb="7" eb="9">
      <t>リヨウ</t>
    </rPh>
    <rPh sb="9" eb="11">
      <t>カノウ</t>
    </rPh>
    <phoneticPr fontId="15"/>
  </si>
  <si>
    <r>
      <t>小学校就学の始期に達するまで</t>
    </r>
    <r>
      <rPr>
        <sz val="10"/>
        <color indexed="9"/>
        <rFont val="ＭＳ 明朝"/>
        <family val="1"/>
        <charset val="128"/>
      </rPr>
      <t>＊＊</t>
    </r>
    <r>
      <rPr>
        <sz val="10"/>
        <rFont val="ＭＳ 明朝"/>
        <family val="1"/>
        <charset val="128"/>
      </rPr>
      <t xml:space="preserve">
</t>
    </r>
    <rPh sb="0" eb="3">
      <t>ショウガッコウ</t>
    </rPh>
    <rPh sb="3" eb="5">
      <t>シュウガク</t>
    </rPh>
    <rPh sb="6" eb="8">
      <t>シキ</t>
    </rPh>
    <rPh sb="9" eb="10">
      <t>タッ</t>
    </rPh>
    <phoneticPr fontId="15"/>
  </si>
  <si>
    <r>
      <t>３歳～小学校就学前の一定の年齢まで</t>
    </r>
    <r>
      <rPr>
        <sz val="10"/>
        <color indexed="9"/>
        <rFont val="ＭＳ 明朝"/>
        <family val="1"/>
        <charset val="128"/>
      </rPr>
      <t>＊＊＊</t>
    </r>
    <rPh sb="1" eb="2">
      <t>サイ</t>
    </rPh>
    <rPh sb="3" eb="6">
      <t>ショウガッコウ</t>
    </rPh>
    <rPh sb="6" eb="9">
      <t>シュウガクマエ</t>
    </rPh>
    <rPh sb="10" eb="12">
      <t>イッテイ</t>
    </rPh>
    <rPh sb="13" eb="15">
      <t>ネンレイ</t>
    </rPh>
    <phoneticPr fontId="15"/>
  </si>
  <si>
    <t xml:space="preserve">３歳に達するまで
</t>
    <rPh sb="1" eb="2">
      <t>サイ</t>
    </rPh>
    <rPh sb="3" eb="4">
      <t>タッ</t>
    </rPh>
    <phoneticPr fontId="15"/>
  </si>
  <si>
    <t>制度
なし</t>
    <rPh sb="0" eb="2">
      <t>セイド</t>
    </rPh>
    <phoneticPr fontId="15"/>
  </si>
  <si>
    <t>制　度　あ　り</t>
    <rPh sb="0" eb="1">
      <t>セイ</t>
    </rPh>
    <rPh sb="2" eb="3">
      <t>ド</t>
    </rPh>
    <phoneticPr fontId="15"/>
  </si>
  <si>
    <t>所定外労働をさせない制度</t>
    <rPh sb="0" eb="2">
      <t>ショテイ</t>
    </rPh>
    <rPh sb="2" eb="3">
      <t>ガイ</t>
    </rPh>
    <rPh sb="3" eb="5">
      <t>ロウドウ</t>
    </rPh>
    <rPh sb="10" eb="12">
      <t>セイド</t>
    </rPh>
    <phoneticPr fontId="15"/>
  </si>
  <si>
    <t>事業所における支援制度の有無</t>
    <rPh sb="0" eb="3">
      <t>ジギョウショ</t>
    </rPh>
    <rPh sb="7" eb="9">
      <t>シエン</t>
    </rPh>
    <rPh sb="9" eb="11">
      <t>セイド</t>
    </rPh>
    <rPh sb="12" eb="14">
      <t>ウム</t>
    </rPh>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</si>
  <si>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</si>
  <si>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</si>
  <si>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</si>
  <si>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</si>
  <si>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</si>
  <si>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</si>
  <si>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学術研究，専門・
技術サービス業</t>
    <phoneticPr fontId="4"/>
  </si>
  <si>
    <t>不動産業，物品賃貸業</t>
    <phoneticPr fontId="4"/>
  </si>
  <si>
    <t>運輸業，郵便業</t>
    <phoneticPr fontId="4"/>
  </si>
  <si>
    <t>情報通信業</t>
    <phoneticPr fontId="4"/>
  </si>
  <si>
    <t>建設業</t>
    <phoneticPr fontId="4"/>
  </si>
  <si>
    <t>鉱業，採石業，砂利採取業</t>
    <phoneticPr fontId="4"/>
  </si>
  <si>
    <t>フレックスタイム制度</t>
    <rPh sb="8" eb="10">
      <t>セイド</t>
    </rPh>
    <phoneticPr fontId="15"/>
  </si>
  <si>
    <t>短時間勤務制度</t>
    <rPh sb="0" eb="3">
      <t>タンジカン</t>
    </rPh>
    <rPh sb="3" eb="5">
      <t>キンム</t>
    </rPh>
    <rPh sb="5" eb="7">
      <t>セイド</t>
    </rPh>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</si>
  <si>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</si>
  <si>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</si>
  <si>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</si>
  <si>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</si>
  <si>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</si>
  <si>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</si>
  <si>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学術研究，専門・
技術サービス業</t>
    <phoneticPr fontId="4"/>
  </si>
  <si>
    <t>不動産業，物品賃貸業</t>
    <phoneticPr fontId="4"/>
  </si>
  <si>
    <t>運輸業，郵便業</t>
    <phoneticPr fontId="4"/>
  </si>
  <si>
    <t>情報通信業</t>
    <phoneticPr fontId="4"/>
  </si>
  <si>
    <t>建設業</t>
    <phoneticPr fontId="4"/>
  </si>
  <si>
    <t>鉱業，採石業，砂利採取業</t>
    <phoneticPr fontId="4"/>
  </si>
  <si>
    <t>事業所内託児所の設置運営やこれに準ずる便宜の供与</t>
    <rPh sb="0" eb="3">
      <t>ジギョウショ</t>
    </rPh>
    <rPh sb="3" eb="4">
      <t>ナイ</t>
    </rPh>
    <rPh sb="4" eb="7">
      <t>タクジショ</t>
    </rPh>
    <rPh sb="8" eb="10">
      <t>セッチ</t>
    </rPh>
    <rPh sb="10" eb="12">
      <t>ウンエイ</t>
    </rPh>
    <rPh sb="16" eb="17">
      <t>ジュン</t>
    </rPh>
    <rPh sb="19" eb="21">
      <t>ベンギ</t>
    </rPh>
    <rPh sb="22" eb="24">
      <t>キョウヨ</t>
    </rPh>
    <phoneticPr fontId="15"/>
  </si>
  <si>
    <t>始業・終業時間の繰上げ、繰下げ</t>
    <rPh sb="0" eb="2">
      <t>シギョウ</t>
    </rPh>
    <rPh sb="3" eb="5">
      <t>シュウギョウ</t>
    </rPh>
    <rPh sb="5" eb="7">
      <t>ジカン</t>
    </rPh>
    <rPh sb="8" eb="10">
      <t>クリア</t>
    </rPh>
    <rPh sb="12" eb="14">
      <t>クリサ</t>
    </rPh>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</si>
  <si>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</si>
  <si>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</si>
  <si>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</si>
  <si>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</si>
  <si>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</si>
  <si>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</si>
  <si>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学術研究，専門・
技術サービス業</t>
    <phoneticPr fontId="4"/>
  </si>
  <si>
    <t>不動産業，物品賃貸業</t>
    <phoneticPr fontId="4"/>
  </si>
  <si>
    <t>運輸業，郵便業</t>
    <phoneticPr fontId="4"/>
  </si>
  <si>
    <t>情報通信業</t>
    <phoneticPr fontId="4"/>
  </si>
  <si>
    <t>建設業</t>
    <phoneticPr fontId="4"/>
  </si>
  <si>
    <t>鉱業，採石業，砂利採取業</t>
    <phoneticPr fontId="4"/>
  </si>
  <si>
    <t>その他</t>
    <rPh sb="2" eb="3">
      <t>タ</t>
    </rPh>
    <phoneticPr fontId="15"/>
  </si>
  <si>
    <t>利用
なし</t>
    <rPh sb="0" eb="2">
      <t>リヨウ</t>
    </rPh>
    <phoneticPr fontId="15"/>
  </si>
  <si>
    <t>利用
あり</t>
    <rPh sb="0" eb="2">
      <t>リヨウ</t>
    </rPh>
    <phoneticPr fontId="15"/>
  </si>
  <si>
    <r>
      <t>事業所内託児所の設置運営や
これに準ずる便宜の供与</t>
    </r>
    <r>
      <rPr>
        <sz val="11"/>
        <color indexed="9"/>
        <rFont val="ＭＳ 明朝"/>
        <family val="1"/>
        <charset val="128"/>
      </rPr>
      <t>＊＊</t>
    </r>
    <rPh sb="0" eb="3">
      <t>ジギョウショ</t>
    </rPh>
    <rPh sb="3" eb="4">
      <t>ナイ</t>
    </rPh>
    <rPh sb="4" eb="7">
      <t>タクジショ</t>
    </rPh>
    <rPh sb="8" eb="10">
      <t>セッチ</t>
    </rPh>
    <rPh sb="10" eb="12">
      <t>ウンエイ</t>
    </rPh>
    <rPh sb="17" eb="18">
      <t>ジュン</t>
    </rPh>
    <rPh sb="20" eb="22">
      <t>ベンギ</t>
    </rPh>
    <rPh sb="23" eb="25">
      <t>キョウヨ</t>
    </rPh>
    <phoneticPr fontId="15"/>
  </si>
  <si>
    <r>
      <t>始業・終業時間の繰上げ、
繰下げ</t>
    </r>
    <r>
      <rPr>
        <sz val="11"/>
        <color theme="0"/>
        <rFont val="ＭＳ 明朝"/>
        <family val="1"/>
        <charset val="128"/>
      </rPr>
      <t>＊＊＊＊＊＊＊＊＊</t>
    </r>
    <rPh sb="0" eb="2">
      <t>シギョウ</t>
    </rPh>
    <rPh sb="3" eb="5">
      <t>シュウギョウ</t>
    </rPh>
    <rPh sb="5" eb="7">
      <t>ジカン</t>
    </rPh>
    <rPh sb="8" eb="10">
      <t>クリア</t>
    </rPh>
    <rPh sb="13" eb="15">
      <t>クリサ</t>
    </rPh>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</si>
  <si>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</si>
  <si>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</si>
  <si>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</si>
  <si>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</si>
  <si>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</si>
  <si>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</si>
  <si>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学術研究，専門・
技術サービス業</t>
    <phoneticPr fontId="4"/>
  </si>
  <si>
    <t>不動産業，物品賃貸業</t>
    <phoneticPr fontId="4"/>
  </si>
  <si>
    <t>運輸業，郵便業</t>
    <phoneticPr fontId="4"/>
  </si>
  <si>
    <t>情報通信業</t>
    <phoneticPr fontId="4"/>
  </si>
  <si>
    <t>建設業</t>
    <phoneticPr fontId="4"/>
  </si>
  <si>
    <t>鉱業，採石業，砂利採取業</t>
    <phoneticPr fontId="4"/>
  </si>
  <si>
    <t xml:space="preserve">その他
</t>
    <rPh sb="2" eb="3">
      <t>タ</t>
    </rPh>
    <phoneticPr fontId="15"/>
  </si>
  <si>
    <t xml:space="preserve">６ヶ月以上
</t>
    <rPh sb="2" eb="3">
      <t>ゲツ</t>
    </rPh>
    <rPh sb="3" eb="5">
      <t>イジョウ</t>
    </rPh>
    <phoneticPr fontId="15"/>
  </si>
  <si>
    <r>
      <t>94日～６ヶ月
未満</t>
    </r>
    <r>
      <rPr>
        <sz val="11"/>
        <color indexed="9"/>
        <rFont val="ＭＳ 明朝"/>
        <family val="1"/>
        <charset val="128"/>
      </rPr>
      <t>＊＊＊＊</t>
    </r>
    <rPh sb="2" eb="3">
      <t>ニチ</t>
    </rPh>
    <rPh sb="6" eb="7">
      <t>ゲツ</t>
    </rPh>
    <rPh sb="8" eb="10">
      <t>ミマン</t>
    </rPh>
    <phoneticPr fontId="15"/>
  </si>
  <si>
    <t xml:space="preserve">93日間
</t>
    <rPh sb="2" eb="4">
      <t>ニチカン</t>
    </rPh>
    <phoneticPr fontId="15"/>
  </si>
  <si>
    <r>
      <t>女性介護
休業取得
人数</t>
    </r>
    <r>
      <rPr>
        <sz val="11"/>
        <color indexed="9"/>
        <rFont val="ＭＳ 明朝"/>
        <family val="1"/>
        <charset val="128"/>
      </rPr>
      <t>＊＊</t>
    </r>
    <r>
      <rPr>
        <sz val="11"/>
        <rFont val="ＭＳ 明朝"/>
        <family val="1"/>
        <charset val="128"/>
      </rPr>
      <t xml:space="preserve">
（人）</t>
    </r>
    <rPh sb="0" eb="2">
      <t>ジョセイ</t>
    </rPh>
    <rPh sb="2" eb="4">
      <t>カイゴ</t>
    </rPh>
    <rPh sb="5" eb="7">
      <t>キュウギョウ</t>
    </rPh>
    <rPh sb="7" eb="9">
      <t>シュトク</t>
    </rPh>
    <rPh sb="10" eb="12">
      <t>ニンズウ</t>
    </rPh>
    <rPh sb="17" eb="18">
      <t>ニン</t>
    </rPh>
    <phoneticPr fontId="15"/>
  </si>
  <si>
    <r>
      <t>男性介護
休業取得
人数</t>
    </r>
    <r>
      <rPr>
        <sz val="11"/>
        <color indexed="9"/>
        <rFont val="ＭＳ 明朝"/>
        <family val="1"/>
        <charset val="128"/>
      </rPr>
      <t>＊＊</t>
    </r>
    <r>
      <rPr>
        <sz val="11"/>
        <rFont val="ＭＳ 明朝"/>
        <family val="1"/>
        <charset val="128"/>
      </rPr>
      <t xml:space="preserve">
（人）</t>
    </r>
    <rPh sb="0" eb="2">
      <t>ダンセイ</t>
    </rPh>
    <rPh sb="2" eb="4">
      <t>カイゴ</t>
    </rPh>
    <rPh sb="5" eb="7">
      <t>キュウギョウ</t>
    </rPh>
    <rPh sb="7" eb="9">
      <t>シュトク</t>
    </rPh>
    <rPh sb="10" eb="12">
      <t>ニンズウ</t>
    </rPh>
    <rPh sb="17" eb="18">
      <t>ニン</t>
    </rPh>
    <phoneticPr fontId="15"/>
  </si>
  <si>
    <r>
      <t xml:space="preserve">
介護休業
取得従業
員数</t>
    </r>
    <r>
      <rPr>
        <sz val="11"/>
        <color indexed="9"/>
        <rFont val="ＭＳ 明朝"/>
        <family val="1"/>
        <charset val="128"/>
      </rPr>
      <t>＊＊</t>
    </r>
    <r>
      <rPr>
        <sz val="11"/>
        <rFont val="ＭＳ 明朝"/>
        <family val="1"/>
        <charset val="128"/>
      </rPr>
      <t xml:space="preserve">
（人）</t>
    </r>
    <rPh sb="1" eb="3">
      <t>カイゴ</t>
    </rPh>
    <rPh sb="3" eb="5">
      <t>キュウギョウ</t>
    </rPh>
    <rPh sb="6" eb="8">
      <t>シュトク</t>
    </rPh>
    <rPh sb="8" eb="10">
      <t>ジュウギョウ</t>
    </rPh>
    <rPh sb="11" eb="13">
      <t>インズウ</t>
    </rPh>
    <phoneticPr fontId="15"/>
  </si>
  <si>
    <r>
      <t>常用労働者に占める介護休業制度利用者割合</t>
    </r>
    <r>
      <rPr>
        <sz val="10"/>
        <color theme="0"/>
        <rFont val="ＭＳ 明朝"/>
        <family val="1"/>
        <charset val="128"/>
      </rPr>
      <t>＊＊＊＊</t>
    </r>
    <r>
      <rPr>
        <sz val="10"/>
        <rFont val="ＭＳ 明朝"/>
        <family val="1"/>
        <charset val="128"/>
      </rPr>
      <t xml:space="preserve">
（％）</t>
    </r>
    <phoneticPr fontId="15"/>
  </si>
  <si>
    <t xml:space="preserve">
無回答
</t>
    <rPh sb="1" eb="4">
      <t>ムカイトウ</t>
    </rPh>
    <phoneticPr fontId="15"/>
  </si>
  <si>
    <t xml:space="preserve">
利用者
な　し
</t>
    <rPh sb="1" eb="4">
      <t>リヨウシャ</t>
    </rPh>
    <phoneticPr fontId="15"/>
  </si>
  <si>
    <t xml:space="preserve">利用者
あ　り
</t>
    <rPh sb="0" eb="3">
      <t>リヨウシャ</t>
    </rPh>
    <phoneticPr fontId="15"/>
  </si>
  <si>
    <t>集　　計
事業所数</t>
    <rPh sb="0" eb="1">
      <t>シュウ</t>
    </rPh>
    <rPh sb="3" eb="4">
      <t>ケイ</t>
    </rPh>
    <rPh sb="5" eb="8">
      <t>ジギョウショ</t>
    </rPh>
    <rPh sb="8" eb="9">
      <t>スウ</t>
    </rPh>
    <phoneticPr fontId="15"/>
  </si>
  <si>
    <t>（単位　上段：事業所数　下段：割合）</t>
    <rPh sb="1" eb="3">
      <t>タンイ</t>
    </rPh>
    <rPh sb="4" eb="6">
      <t>ジョウダン</t>
    </rPh>
    <rPh sb="7" eb="10">
      <t>ジギョウショ</t>
    </rPh>
    <rPh sb="10" eb="11">
      <t>スウ</t>
    </rPh>
    <rPh sb="12" eb="14">
      <t>ゲダン</t>
    </rPh>
    <rPh sb="15" eb="17">
      <t>ワリアイ</t>
    </rPh>
    <phoneticPr fontId="15"/>
  </si>
  <si>
    <t>サービス業
（他に分類されないもの）</t>
    <phoneticPr fontId="4"/>
  </si>
  <si>
    <t>複合サービス事業</t>
    <phoneticPr fontId="4"/>
  </si>
  <si>
    <t>医療，福祉</t>
    <phoneticPr fontId="4"/>
  </si>
  <si>
    <t>教育，学習支援業</t>
    <phoneticPr fontId="4"/>
  </si>
  <si>
    <t>宿泊業，飲食サービス業</t>
    <phoneticPr fontId="4"/>
  </si>
  <si>
    <t>学術研究，専門・
技術サービス業</t>
    <phoneticPr fontId="4"/>
  </si>
  <si>
    <t>不動産業，物品賃貸業</t>
    <phoneticPr fontId="4"/>
  </si>
  <si>
    <t>運輸業，郵便業</t>
    <phoneticPr fontId="4"/>
  </si>
  <si>
    <t>宿泊業，飲食サービス業</t>
    <phoneticPr fontId="4"/>
  </si>
  <si>
    <t>建設業</t>
    <phoneticPr fontId="4"/>
  </si>
  <si>
    <t>鉱業，採石業，砂利採取業</t>
    <phoneticPr fontId="4"/>
  </si>
  <si>
    <t>係長相当職</t>
    <rPh sb="0" eb="2">
      <t>カカリチョウ</t>
    </rPh>
    <rPh sb="2" eb="4">
      <t>ソウトウ</t>
    </rPh>
    <rPh sb="4" eb="5">
      <t>ショク</t>
    </rPh>
    <phoneticPr fontId="15"/>
  </si>
  <si>
    <t>課長相当職</t>
    <rPh sb="0" eb="2">
      <t>カチョウ</t>
    </rPh>
    <rPh sb="2" eb="4">
      <t>ソウトウ</t>
    </rPh>
    <rPh sb="4" eb="5">
      <t>ショク</t>
    </rPh>
    <phoneticPr fontId="15"/>
  </si>
  <si>
    <t>部長相当職</t>
    <rPh sb="0" eb="2">
      <t>ブチョウ</t>
    </rPh>
    <rPh sb="2" eb="4">
      <t>ソウトウ</t>
    </rPh>
    <rPh sb="4" eb="5">
      <t>ショク</t>
    </rPh>
    <phoneticPr fontId="15"/>
  </si>
  <si>
    <t>役　員</t>
    <rPh sb="0" eb="1">
      <t>ヤク</t>
    </rPh>
    <rPh sb="2" eb="3">
      <t>イン</t>
    </rPh>
    <phoneticPr fontId="15"/>
  </si>
  <si>
    <t>サービス業
（他に分類されないもの）</t>
    <phoneticPr fontId="4"/>
  </si>
  <si>
    <t>複合サービス事業</t>
    <phoneticPr fontId="4"/>
  </si>
  <si>
    <t>医療，福祉</t>
    <phoneticPr fontId="4"/>
  </si>
  <si>
    <t>教育，学習支援業</t>
    <phoneticPr fontId="4"/>
  </si>
  <si>
    <t>生活関連サービス業，娯楽業</t>
    <phoneticPr fontId="4"/>
  </si>
  <si>
    <t>宿泊業，飲食サービス業</t>
    <phoneticPr fontId="4"/>
  </si>
  <si>
    <t>不動産業，物品賃貸業</t>
    <phoneticPr fontId="4"/>
  </si>
  <si>
    <t>運輸業，郵便業</t>
    <phoneticPr fontId="4"/>
  </si>
  <si>
    <t>情報通信業</t>
    <phoneticPr fontId="4"/>
  </si>
  <si>
    <t>建設業</t>
    <phoneticPr fontId="4"/>
  </si>
  <si>
    <t>その他の製造業</t>
    <phoneticPr fontId="4"/>
  </si>
  <si>
    <t>輸送用機械器具製造業</t>
    <phoneticPr fontId="4"/>
  </si>
  <si>
    <t>情報通信機械器具製造業</t>
    <phoneticPr fontId="4"/>
  </si>
  <si>
    <t>電子部品・デバイス・
電子回路製造業</t>
    <phoneticPr fontId="4"/>
  </si>
  <si>
    <t>業務用機械器具製造業</t>
    <phoneticPr fontId="4"/>
  </si>
  <si>
    <t>生産用機械器具製造業</t>
    <phoneticPr fontId="4"/>
  </si>
  <si>
    <t>はん用機械器具製造業</t>
    <phoneticPr fontId="4"/>
  </si>
  <si>
    <t>金属製品製造業</t>
    <phoneticPr fontId="4"/>
  </si>
  <si>
    <t>非鉄金属製造業</t>
    <phoneticPr fontId="4"/>
  </si>
  <si>
    <t>鉄鋼業</t>
    <phoneticPr fontId="4"/>
  </si>
  <si>
    <t>窯業・土石製品製造業</t>
    <phoneticPr fontId="4"/>
  </si>
  <si>
    <t>なめし革・同製品・毛皮製造業</t>
    <phoneticPr fontId="4"/>
  </si>
  <si>
    <t>ゴム製品製造業</t>
    <phoneticPr fontId="4"/>
  </si>
  <si>
    <t>プラスチック製品製造業</t>
    <phoneticPr fontId="4"/>
  </si>
  <si>
    <t>石油製品・石炭製品製造業</t>
    <phoneticPr fontId="4"/>
  </si>
  <si>
    <t>化学工業</t>
    <phoneticPr fontId="4"/>
  </si>
  <si>
    <t>印刷・同関連業</t>
    <phoneticPr fontId="4"/>
  </si>
  <si>
    <t>パルプ・紙・紙加工品製造業</t>
    <phoneticPr fontId="4"/>
  </si>
  <si>
    <t>家具・装備品製造業</t>
    <phoneticPr fontId="4"/>
  </si>
  <si>
    <t>木材・木製品製造業</t>
    <phoneticPr fontId="4"/>
  </si>
  <si>
    <t>繊維工業</t>
    <phoneticPr fontId="4"/>
  </si>
  <si>
    <t>飲料・たばこ・飼料製造業</t>
    <phoneticPr fontId="4"/>
  </si>
  <si>
    <t>食料品製造業</t>
    <phoneticPr fontId="4"/>
  </si>
  <si>
    <r>
      <t>うち女性管理職数平　　均</t>
    </r>
    <r>
      <rPr>
        <sz val="10"/>
        <color indexed="9"/>
        <rFont val="ＭＳ 明朝"/>
        <family val="1"/>
        <charset val="128"/>
      </rPr>
      <t xml:space="preserve">
</t>
    </r>
    <r>
      <rPr>
        <sz val="10"/>
        <rFont val="ＭＳ 明朝"/>
        <family val="1"/>
        <charset val="128"/>
      </rPr>
      <t>（人）</t>
    </r>
    <rPh sb="2" eb="3">
      <t>オンナ</t>
    </rPh>
    <rPh sb="3" eb="4">
      <t>セイ</t>
    </rPh>
    <rPh sb="4" eb="6">
      <t>カンリ</t>
    </rPh>
    <rPh sb="6" eb="7">
      <t>ショク</t>
    </rPh>
    <rPh sb="7" eb="8">
      <t>スウ</t>
    </rPh>
    <rPh sb="8" eb="9">
      <t>ヘイ</t>
    </rPh>
    <rPh sb="11" eb="12">
      <t>ヒトシ</t>
    </rPh>
    <rPh sb="15" eb="16">
      <t>ニン</t>
    </rPh>
    <phoneticPr fontId="15"/>
  </si>
  <si>
    <t>管理職数
平　　均
（人）</t>
    <rPh sb="0" eb="2">
      <t>カンリ</t>
    </rPh>
    <rPh sb="2" eb="3">
      <t>ショク</t>
    </rPh>
    <rPh sb="3" eb="4">
      <t>スウ</t>
    </rPh>
    <rPh sb="5" eb="6">
      <t>ヒラ</t>
    </rPh>
    <rPh sb="8" eb="9">
      <t>ヒトシ</t>
    </rPh>
    <rPh sb="13" eb="14">
      <t>ニン</t>
    </rPh>
    <phoneticPr fontId="15"/>
  </si>
  <si>
    <r>
      <t>管理職数
平　　均</t>
    </r>
    <r>
      <rPr>
        <sz val="10"/>
        <rFont val="ＭＳ 明朝"/>
        <family val="1"/>
        <charset val="128"/>
      </rPr>
      <t xml:space="preserve">
（人）</t>
    </r>
    <rPh sb="0" eb="2">
      <t>カンリ</t>
    </rPh>
    <rPh sb="2" eb="3">
      <t>ショク</t>
    </rPh>
    <rPh sb="3" eb="4">
      <t>スウ</t>
    </rPh>
    <rPh sb="5" eb="6">
      <t>ヒラ</t>
    </rPh>
    <rPh sb="8" eb="9">
      <t>ヒトシ</t>
    </rPh>
    <rPh sb="13" eb="14">
      <t>ニン</t>
    </rPh>
    <phoneticPr fontId="15"/>
  </si>
  <si>
    <t>役　　員</t>
    <rPh sb="0" eb="1">
      <t>ヤク</t>
    </rPh>
    <rPh sb="3" eb="4">
      <t>イン</t>
    </rPh>
    <phoneticPr fontId="15"/>
  </si>
  <si>
    <t>事業所全体における女性管理職がいる割合</t>
    <rPh sb="0" eb="3">
      <t>ジギョウショ</t>
    </rPh>
    <rPh sb="3" eb="5">
      <t>ゼンタイ</t>
    </rPh>
    <rPh sb="9" eb="11">
      <t>ジョセイ</t>
    </rPh>
    <rPh sb="11" eb="13">
      <t>カンリ</t>
    </rPh>
    <rPh sb="13" eb="14">
      <t>ショク</t>
    </rPh>
    <rPh sb="17" eb="19">
      <t>ワリアイ</t>
    </rPh>
    <phoneticPr fontId="15"/>
  </si>
  <si>
    <t xml:space="preserve">無回答
</t>
    <rPh sb="0" eb="3">
      <t>ムカイトウ</t>
    </rPh>
    <phoneticPr fontId="15"/>
  </si>
  <si>
    <t xml:space="preserve">無回答
</t>
    <rPh sb="0" eb="3">
      <t>ムカイトウ</t>
    </rPh>
    <phoneticPr fontId="15"/>
  </si>
  <si>
    <t>無回答</t>
    <phoneticPr fontId="4"/>
  </si>
  <si>
    <r>
      <rPr>
        <b/>
        <sz val="10"/>
        <rFont val="ＭＳ ゴシック"/>
        <family val="3"/>
        <charset val="128"/>
      </rPr>
      <t>うち</t>
    </r>
    <r>
      <rPr>
        <sz val="10"/>
        <rFont val="ＭＳ 明朝"/>
        <family val="1"/>
        <charset val="128"/>
      </rPr>
      <t>正社員への転換人数</t>
    </r>
    <rPh sb="2" eb="5">
      <t>セイシャイン</t>
    </rPh>
    <rPh sb="7" eb="9">
      <t>テンカン</t>
    </rPh>
    <rPh sb="9" eb="11">
      <t>ニンズウ</t>
    </rPh>
    <phoneticPr fontId="4"/>
  </si>
  <si>
    <t>食料品製造業</t>
    <phoneticPr fontId="4"/>
  </si>
  <si>
    <t>飲料・たばこ・飼料製造業</t>
    <phoneticPr fontId="4"/>
  </si>
  <si>
    <t>繊維工業</t>
    <phoneticPr fontId="4"/>
  </si>
  <si>
    <t>木材・木製品製造業</t>
    <phoneticPr fontId="4"/>
  </si>
  <si>
    <t>家具・装備品製造業</t>
    <phoneticPr fontId="4"/>
  </si>
  <si>
    <t>パルプ・紙・紙加工品製造業</t>
    <phoneticPr fontId="4"/>
  </si>
  <si>
    <t>印刷・同関連業</t>
    <phoneticPr fontId="4"/>
  </si>
  <si>
    <t>化学工業</t>
    <phoneticPr fontId="4"/>
  </si>
  <si>
    <t>石油製品・石炭製品製造業</t>
    <phoneticPr fontId="4"/>
  </si>
  <si>
    <t>プラスチック製品製造業</t>
    <phoneticPr fontId="4"/>
  </si>
  <si>
    <t>ゴム製品製造業</t>
    <phoneticPr fontId="4"/>
  </si>
  <si>
    <t>なめし革・同製品・毛皮製造業</t>
    <phoneticPr fontId="4"/>
  </si>
  <si>
    <t>窯業・土石製品製造業</t>
    <phoneticPr fontId="4"/>
  </si>
  <si>
    <t>鉄鋼業</t>
    <phoneticPr fontId="4"/>
  </si>
  <si>
    <t>非鉄金属製造業</t>
    <phoneticPr fontId="4"/>
  </si>
  <si>
    <t>金属製品製造業</t>
    <phoneticPr fontId="4"/>
  </si>
  <si>
    <t>はん用機械器具製造業</t>
    <phoneticPr fontId="4"/>
  </si>
  <si>
    <t>生産用機械器具製造業</t>
    <phoneticPr fontId="4"/>
  </si>
  <si>
    <t>業務用機械器具製造業</t>
    <phoneticPr fontId="4"/>
  </si>
  <si>
    <t>電子部品・デバイス・
電子回路製造業</t>
    <phoneticPr fontId="4"/>
  </si>
  <si>
    <t>情報通信機械器具製造業</t>
    <phoneticPr fontId="4"/>
  </si>
  <si>
    <t>輸送用機械器具製造業</t>
    <phoneticPr fontId="4"/>
  </si>
  <si>
    <t>その他の製造業</t>
    <phoneticPr fontId="4"/>
  </si>
  <si>
    <t>鉱業，採石業，砂利採取業</t>
    <phoneticPr fontId="4"/>
  </si>
  <si>
    <r>
      <t>うち女性
管理職が
いる事業
所数</t>
    </r>
    <r>
      <rPr>
        <sz val="10"/>
        <color theme="0"/>
        <rFont val="ＭＳ 明朝"/>
        <family val="1"/>
        <charset val="128"/>
      </rPr>
      <t>＊＊</t>
    </r>
    <rPh sb="2" eb="4">
      <t>ジョセイ</t>
    </rPh>
    <rPh sb="5" eb="7">
      <t>カンリ</t>
    </rPh>
    <rPh sb="7" eb="8">
      <t>ショク</t>
    </rPh>
    <rPh sb="12" eb="14">
      <t>ジギョウ</t>
    </rPh>
    <rPh sb="15" eb="16">
      <t>ショ</t>
    </rPh>
    <rPh sb="16" eb="17">
      <t>スウ</t>
    </rPh>
    <phoneticPr fontId="4"/>
  </si>
  <si>
    <t>役　員</t>
    <rPh sb="0" eb="1">
      <t>ヤク</t>
    </rPh>
    <rPh sb="2" eb="3">
      <t>イン</t>
    </rPh>
    <phoneticPr fontId="4"/>
  </si>
  <si>
    <t>部長相当職</t>
    <rPh sb="0" eb="2">
      <t>ブチョウ</t>
    </rPh>
    <rPh sb="2" eb="4">
      <t>ソウトウ</t>
    </rPh>
    <rPh sb="4" eb="5">
      <t>ショク</t>
    </rPh>
    <phoneticPr fontId="4"/>
  </si>
  <si>
    <t>課長相当職</t>
    <rPh sb="0" eb="2">
      <t>カチョウ</t>
    </rPh>
    <rPh sb="2" eb="4">
      <t>ソウトウ</t>
    </rPh>
    <rPh sb="4" eb="5">
      <t>ショク</t>
    </rPh>
    <phoneticPr fontId="4"/>
  </si>
  <si>
    <t>係長相当職</t>
    <rPh sb="0" eb="2">
      <t>カカリチョウ</t>
    </rPh>
    <rPh sb="2" eb="4">
      <t>ソウトウ</t>
    </rPh>
    <rPh sb="4" eb="5">
      <t>ショク</t>
    </rPh>
    <phoneticPr fontId="4"/>
  </si>
  <si>
    <r>
      <t>非正規社
員を雇用
した事業
所数</t>
    </r>
    <r>
      <rPr>
        <sz val="10"/>
        <color theme="0"/>
        <rFont val="ＭＳ 明朝"/>
        <family val="1"/>
        <charset val="128"/>
      </rPr>
      <t>＊＊</t>
    </r>
    <rPh sb="0" eb="1">
      <t>ヒ</t>
    </rPh>
    <rPh sb="1" eb="3">
      <t>セイキ</t>
    </rPh>
    <rPh sb="3" eb="4">
      <t>シャ</t>
    </rPh>
    <rPh sb="5" eb="6">
      <t>エン</t>
    </rPh>
    <rPh sb="7" eb="9">
      <t>コヨウ</t>
    </rPh>
    <rPh sb="12" eb="14">
      <t>ジギョウ</t>
    </rPh>
    <rPh sb="15" eb="16">
      <t>ショ</t>
    </rPh>
    <rPh sb="16" eb="17">
      <t>スウ</t>
    </rPh>
    <phoneticPr fontId="4"/>
  </si>
  <si>
    <r>
      <t>正社員へ
の転換が
行われなかった事
業所</t>
    </r>
    <r>
      <rPr>
        <sz val="10"/>
        <color theme="0"/>
        <rFont val="ＭＳ 明朝"/>
        <family val="1"/>
        <charset val="128"/>
      </rPr>
      <t>＊＊</t>
    </r>
    <phoneticPr fontId="4"/>
  </si>
  <si>
    <r>
      <t>正社員へ
の転換が
行われた
事業所</t>
    </r>
    <r>
      <rPr>
        <sz val="10"/>
        <color theme="0"/>
        <rFont val="ＭＳ 明朝"/>
        <family val="1"/>
        <charset val="128"/>
      </rPr>
      <t>＊</t>
    </r>
    <r>
      <rPr>
        <sz val="10"/>
        <rFont val="ＭＳ 明朝"/>
        <family val="1"/>
        <charset val="128"/>
      </rPr>
      <t xml:space="preserve">
</t>
    </r>
    <phoneticPr fontId="4"/>
  </si>
  <si>
    <r>
      <t>非正規社
員を雇用
していな
い事業所
数</t>
    </r>
    <r>
      <rPr>
        <sz val="10"/>
        <color theme="0"/>
        <rFont val="ＭＳ 明朝"/>
        <family val="1"/>
        <charset val="128"/>
      </rPr>
      <t>＊＊＊</t>
    </r>
    <phoneticPr fontId="4"/>
  </si>
  <si>
    <t>過去１年間の非正規社員の
雇用者数</t>
    <rPh sb="0" eb="2">
      <t>カコ</t>
    </rPh>
    <rPh sb="3" eb="5">
      <t>ネンカン</t>
    </rPh>
    <rPh sb="6" eb="7">
      <t>ヒ</t>
    </rPh>
    <rPh sb="7" eb="9">
      <t>セイキ</t>
    </rPh>
    <rPh sb="9" eb="11">
      <t>シャイン</t>
    </rPh>
    <rPh sb="13" eb="16">
      <t>コヨウシャ</t>
    </rPh>
    <rPh sb="16" eb="17">
      <t>スウ</t>
    </rPh>
    <phoneticPr fontId="4"/>
  </si>
  <si>
    <r>
      <t>就業規則、労働協約
以外の方法で実施し
ている</t>
    </r>
    <r>
      <rPr>
        <sz val="10"/>
        <color theme="0"/>
        <rFont val="ＭＳ 明朝"/>
        <family val="1"/>
        <charset val="128"/>
      </rPr>
      <t>＊＊＊＊＊＊</t>
    </r>
    <phoneticPr fontId="4"/>
  </si>
  <si>
    <r>
      <t>就業規則、労働協約
に規定している</t>
    </r>
    <r>
      <rPr>
        <sz val="10"/>
        <color theme="0"/>
        <rFont val="ＭＳ 明朝"/>
        <family val="1"/>
        <charset val="128"/>
      </rPr>
      <t xml:space="preserve">＊＊
</t>
    </r>
    <rPh sb="0" eb="2">
      <t>シュウギョウ</t>
    </rPh>
    <rPh sb="2" eb="4">
      <t>キソク</t>
    </rPh>
    <rPh sb="5" eb="7">
      <t>ロウドウ</t>
    </rPh>
    <rPh sb="7" eb="9">
      <t>キョウヤク</t>
    </rPh>
    <rPh sb="11" eb="13">
      <t>キテイ</t>
    </rPh>
    <phoneticPr fontId="4"/>
  </si>
  <si>
    <t xml:space="preserve">実施していない
</t>
    <rPh sb="0" eb="2">
      <t>ジッシ</t>
    </rPh>
    <phoneticPr fontId="4"/>
  </si>
  <si>
    <t xml:space="preserve">無回答
</t>
    <phoneticPr fontId="4"/>
  </si>
  <si>
    <r>
      <t>実施していない。
また、今後実施す
る予定もない</t>
    </r>
    <r>
      <rPr>
        <sz val="11"/>
        <color theme="0"/>
        <rFont val="ＭＳ 明朝"/>
        <family val="1"/>
        <charset val="128"/>
      </rPr>
      <t>＊＊</t>
    </r>
    <rPh sb="0" eb="2">
      <t>ジッシ</t>
    </rPh>
    <rPh sb="12" eb="13">
      <t>イマ</t>
    </rPh>
    <rPh sb="13" eb="14">
      <t>ゴ</t>
    </rPh>
    <rPh sb="14" eb="16">
      <t>ジッシ</t>
    </rPh>
    <rPh sb="19" eb="20">
      <t>ヨ</t>
    </rPh>
    <rPh sb="20" eb="21">
      <t>サダ</t>
    </rPh>
    <phoneticPr fontId="7"/>
  </si>
  <si>
    <r>
      <t>今後実施する予定
がある</t>
    </r>
    <r>
      <rPr>
        <sz val="11"/>
        <color theme="0"/>
        <rFont val="ＭＳ 明朝"/>
        <family val="1"/>
        <charset val="128"/>
      </rPr>
      <t xml:space="preserve">＊＊＊＊＊
</t>
    </r>
    <rPh sb="0" eb="2">
      <t>コンゴ</t>
    </rPh>
    <rPh sb="2" eb="4">
      <t>ジッシ</t>
    </rPh>
    <rPh sb="6" eb="8">
      <t>ヨテイ</t>
    </rPh>
    <phoneticPr fontId="7"/>
  </si>
  <si>
    <t xml:space="preserve">既に実施している
</t>
    <rPh sb="0" eb="1">
      <t>スデ</t>
    </rPh>
    <rPh sb="2" eb="4">
      <t>ジッシ</t>
    </rPh>
    <phoneticPr fontId="7"/>
  </si>
  <si>
    <t>-</t>
  </si>
  <si>
    <t>※女性管理職数の平均は、女性管理職がいる企業数から算出</t>
    <rPh sb="1" eb="3">
      <t>ジョセイ</t>
    </rPh>
    <rPh sb="3" eb="5">
      <t>カンリ</t>
    </rPh>
    <rPh sb="5" eb="6">
      <t>ショク</t>
    </rPh>
    <rPh sb="6" eb="7">
      <t>スウ</t>
    </rPh>
    <rPh sb="8" eb="10">
      <t>ヘイキン</t>
    </rPh>
    <rPh sb="12" eb="14">
      <t>ジョセイ</t>
    </rPh>
    <rPh sb="14" eb="16">
      <t>カンリ</t>
    </rPh>
    <rPh sb="16" eb="17">
      <t>ショク</t>
    </rPh>
    <rPh sb="20" eb="23">
      <t>キギョウスウ</t>
    </rPh>
    <rPh sb="25" eb="27">
      <t>サンシュツ</t>
    </rPh>
    <phoneticPr fontId="4"/>
  </si>
  <si>
    <t>「２歳以上の子」を対象とする育児休業</t>
    <rPh sb="2" eb="3">
      <t>サイ</t>
    </rPh>
    <rPh sb="3" eb="5">
      <t>イジョウ</t>
    </rPh>
    <rPh sb="6" eb="7">
      <t>コ</t>
    </rPh>
    <rPh sb="9" eb="11">
      <t>タイショウ</t>
    </rPh>
    <rPh sb="14" eb="16">
      <t>イクジ</t>
    </rPh>
    <rPh sb="16" eb="18">
      <t>キュウギョウ</t>
    </rPh>
    <phoneticPr fontId="15"/>
  </si>
  <si>
    <r>
      <t>同一労働同一賃金への対応（正社員と非正規社員間の不合理な待遇差の是正）</t>
    </r>
    <r>
      <rPr>
        <sz val="9"/>
        <color theme="0"/>
        <rFont val="ＭＳ 明朝"/>
        <family val="1"/>
        <charset val="128"/>
      </rPr>
      <t>＊</t>
    </r>
    <rPh sb="0" eb="2">
      <t>ドウイツ</t>
    </rPh>
    <rPh sb="2" eb="4">
      <t>ロウドウ</t>
    </rPh>
    <rPh sb="4" eb="6">
      <t>ドウイツ</t>
    </rPh>
    <rPh sb="6" eb="8">
      <t>チンギン</t>
    </rPh>
    <rPh sb="10" eb="12">
      <t>タイオウ</t>
    </rPh>
    <rPh sb="13" eb="16">
      <t>セイシャイン</t>
    </rPh>
    <rPh sb="17" eb="20">
      <t>ヒセイキ</t>
    </rPh>
    <rPh sb="20" eb="22">
      <t>シャイン</t>
    </rPh>
    <rPh sb="22" eb="23">
      <t>カン</t>
    </rPh>
    <rPh sb="24" eb="27">
      <t>フゴウリ</t>
    </rPh>
    <rPh sb="28" eb="30">
      <t>タイグウ</t>
    </rPh>
    <rPh sb="30" eb="31">
      <t>サ</t>
    </rPh>
    <rPh sb="32" eb="34">
      <t>ゼセイ</t>
    </rPh>
    <phoneticPr fontId="4"/>
  </si>
  <si>
    <t xml:space="preserve">長時間労
働の削減
</t>
    <phoneticPr fontId="4"/>
  </si>
  <si>
    <r>
      <t>有給休暇
の取得促
進</t>
    </r>
    <r>
      <rPr>
        <sz val="9"/>
        <color theme="0"/>
        <rFont val="ＭＳ 明朝"/>
        <family val="1"/>
        <charset val="128"/>
      </rPr>
      <t xml:space="preserve">＊＊＊
</t>
    </r>
    <r>
      <rPr>
        <sz val="9"/>
        <rFont val="ＭＳ 明朝"/>
        <family val="1"/>
        <charset val="128"/>
      </rPr>
      <t xml:space="preserve">
</t>
    </r>
    <phoneticPr fontId="4"/>
  </si>
  <si>
    <r>
      <t>勤務間イ
ンターバ
ル制度の
導入</t>
    </r>
    <r>
      <rPr>
        <sz val="9"/>
        <color theme="0"/>
        <rFont val="ＭＳ 明朝"/>
        <family val="1"/>
        <charset val="128"/>
      </rPr>
      <t>＊＊</t>
    </r>
    <r>
      <rPr>
        <sz val="9"/>
        <rFont val="ＭＳ 明朝"/>
        <family val="1"/>
        <charset val="128"/>
      </rPr>
      <t xml:space="preserve">
</t>
    </r>
    <phoneticPr fontId="4"/>
  </si>
  <si>
    <r>
      <t>労働時間
の状況把
握</t>
    </r>
    <r>
      <rPr>
        <sz val="9"/>
        <color theme="0"/>
        <rFont val="ＭＳ 明朝"/>
        <family val="1"/>
        <charset val="128"/>
      </rPr>
      <t xml:space="preserve">＊＊＊
</t>
    </r>
    <r>
      <rPr>
        <sz val="9"/>
        <rFont val="ＭＳ 明朝"/>
        <family val="1"/>
        <charset val="128"/>
      </rPr>
      <t xml:space="preserve">
</t>
    </r>
    <phoneticPr fontId="4"/>
  </si>
  <si>
    <r>
      <t>子育て・
介護等と
仕事の両
立支援</t>
    </r>
    <r>
      <rPr>
        <sz val="9"/>
        <color theme="0"/>
        <rFont val="ＭＳ 明朝"/>
        <family val="1"/>
        <charset val="128"/>
      </rPr>
      <t>＊</t>
    </r>
    <r>
      <rPr>
        <sz val="9"/>
        <rFont val="ＭＳ 明朝"/>
        <family val="1"/>
        <charset val="128"/>
      </rPr>
      <t xml:space="preserve">
</t>
    </r>
    <phoneticPr fontId="4"/>
  </si>
  <si>
    <r>
      <t>病気の治
療と仕事
の両立支
援</t>
    </r>
    <r>
      <rPr>
        <sz val="9"/>
        <color theme="0"/>
        <rFont val="ＭＳ 明朝"/>
        <family val="1"/>
        <charset val="128"/>
      </rPr>
      <t>＊＊＊</t>
    </r>
    <r>
      <rPr>
        <sz val="9"/>
        <rFont val="ＭＳ 明朝"/>
        <family val="1"/>
        <charset val="128"/>
      </rPr>
      <t xml:space="preserve">
</t>
    </r>
    <phoneticPr fontId="4"/>
  </si>
  <si>
    <t xml:space="preserve">テレワー
クの推進
</t>
    <phoneticPr fontId="4"/>
  </si>
  <si>
    <t xml:space="preserve">副業・兼
業の推進
</t>
    <phoneticPr fontId="4"/>
  </si>
  <si>
    <r>
      <t>フレック
スタイム
制度の推
進</t>
    </r>
    <r>
      <rPr>
        <sz val="9"/>
        <color theme="0"/>
        <rFont val="ＭＳ 明朝"/>
        <family val="1"/>
        <charset val="128"/>
      </rPr>
      <t>＊＊＊</t>
    </r>
    <r>
      <rPr>
        <sz val="9"/>
        <rFont val="ＭＳ 明朝"/>
        <family val="1"/>
        <charset val="128"/>
      </rPr>
      <t xml:space="preserve">
</t>
    </r>
    <phoneticPr fontId="4"/>
  </si>
  <si>
    <t xml:space="preserve">その他
</t>
    <phoneticPr fontId="4"/>
  </si>
  <si>
    <t xml:space="preserve">上限規制開
始前から時
間外労働が
少ないため
、あまり変
わりはない
</t>
    <phoneticPr fontId="4"/>
  </si>
  <si>
    <t xml:space="preserve">時間外労働
の上限規制
については
知っていた
が、対応で
きていない
</t>
    <phoneticPr fontId="4"/>
  </si>
  <si>
    <r>
      <t>業務内容や
手順を見直
したことに
より、時間
外労働は減
少した</t>
    </r>
    <r>
      <rPr>
        <sz val="9"/>
        <color theme="0"/>
        <rFont val="ＭＳ 明朝"/>
        <family val="1"/>
        <charset val="128"/>
      </rPr>
      <t>＊＊</t>
    </r>
    <r>
      <rPr>
        <sz val="9"/>
        <rFont val="ＭＳ 明朝"/>
        <family val="1"/>
        <charset val="128"/>
      </rPr>
      <t xml:space="preserve">
</t>
    </r>
    <phoneticPr fontId="4"/>
  </si>
  <si>
    <r>
      <t>従業員の時
間意識が高
まり、時間
外労働は減
少した</t>
    </r>
    <r>
      <rPr>
        <sz val="9"/>
        <color theme="0"/>
        <rFont val="ＭＳ 明朝"/>
        <family val="1"/>
        <charset val="128"/>
      </rPr>
      <t>＊＊</t>
    </r>
    <r>
      <rPr>
        <sz val="9"/>
        <rFont val="ＭＳ 明朝"/>
        <family val="1"/>
        <charset val="128"/>
      </rPr>
      <t xml:space="preserve">
</t>
    </r>
    <phoneticPr fontId="4"/>
  </si>
  <si>
    <r>
      <t>新たな作業
機器、シス
テムの導入
等により業
務生産性を
上げたこと
により、時
間外労働は
減少した</t>
    </r>
    <r>
      <rPr>
        <sz val="9"/>
        <color theme="0"/>
        <rFont val="ＭＳ 明朝"/>
        <family val="1"/>
        <charset val="128"/>
      </rPr>
      <t>＊</t>
    </r>
    <phoneticPr fontId="4"/>
  </si>
  <si>
    <r>
      <t>従業員を増
やしたこと
により、時
間外労働は
減少した</t>
    </r>
    <r>
      <rPr>
        <sz val="9"/>
        <color theme="0"/>
        <rFont val="ＭＳ 明朝"/>
        <family val="1"/>
        <charset val="128"/>
      </rPr>
      <t>＊</t>
    </r>
    <r>
      <rPr>
        <sz val="9"/>
        <rFont val="ＭＳ 明朝"/>
        <family val="1"/>
        <charset val="128"/>
      </rPr>
      <t xml:space="preserve">
</t>
    </r>
    <phoneticPr fontId="4"/>
  </si>
  <si>
    <r>
      <t>一般従業員
の時間外労
働は減少し
たが、管理
職等の時間
外労働は増
加した</t>
    </r>
    <r>
      <rPr>
        <sz val="9"/>
        <color theme="0"/>
        <rFont val="ＭＳ 明朝"/>
        <family val="1"/>
        <charset val="128"/>
      </rPr>
      <t>＊＊</t>
    </r>
    <r>
      <rPr>
        <sz val="9"/>
        <rFont val="ＭＳ 明朝"/>
        <family val="1"/>
        <charset val="128"/>
      </rPr>
      <t xml:space="preserve">
</t>
    </r>
    <phoneticPr fontId="4"/>
  </si>
  <si>
    <r>
      <t>時間外労働
の上限規制
が始まって
いることを
知らなかっ
た</t>
    </r>
    <r>
      <rPr>
        <sz val="9"/>
        <color theme="0"/>
        <rFont val="ＭＳ 明朝"/>
        <family val="1"/>
        <charset val="128"/>
      </rPr>
      <t xml:space="preserve">＊＊＊＊
</t>
    </r>
    <r>
      <rPr>
        <sz val="9"/>
        <rFont val="ＭＳ 明朝"/>
        <family val="1"/>
        <charset val="128"/>
      </rPr>
      <t xml:space="preserve">
</t>
    </r>
    <phoneticPr fontId="4"/>
  </si>
  <si>
    <t xml:space="preserve">モバイルワーク
を導入している
</t>
    <phoneticPr fontId="4"/>
  </si>
  <si>
    <t xml:space="preserve">今後１年以内に
導入予定である
</t>
    <phoneticPr fontId="4"/>
  </si>
  <si>
    <t xml:space="preserve">導入予定はない
</t>
    <phoneticPr fontId="4"/>
  </si>
  <si>
    <r>
      <t>在宅勤務を導入
している</t>
    </r>
    <r>
      <rPr>
        <sz val="10"/>
        <color theme="0"/>
        <rFont val="ＭＳ 明朝"/>
        <family val="1"/>
        <charset val="128"/>
      </rPr>
      <t>＊＊＊</t>
    </r>
    <r>
      <rPr>
        <sz val="10"/>
        <rFont val="ＭＳ 明朝"/>
        <family val="1"/>
        <charset val="128"/>
      </rPr>
      <t xml:space="preserve">
</t>
    </r>
    <phoneticPr fontId="4"/>
  </si>
  <si>
    <r>
      <t>サテライトオフ
ィス勤務を導入
している</t>
    </r>
    <r>
      <rPr>
        <sz val="10"/>
        <color theme="0"/>
        <rFont val="ＭＳ 明朝"/>
        <family val="1"/>
        <charset val="128"/>
      </rPr>
      <t>＊＊＊</t>
    </r>
    <phoneticPr fontId="4"/>
  </si>
  <si>
    <t xml:space="preserve">無回答
</t>
    <rPh sb="0" eb="3">
      <t>ムカイトウ</t>
    </rPh>
    <phoneticPr fontId="15"/>
  </si>
  <si>
    <t xml:space="preserve">無回答
</t>
    <rPh sb="0" eb="3">
      <t>ムカイトウ</t>
    </rPh>
    <phoneticPr fontId="15"/>
  </si>
  <si>
    <t xml:space="preserve">定形的業務の効率性（
生産性）の
向上のため
</t>
    <phoneticPr fontId="4"/>
  </si>
  <si>
    <t>従業員のゆとりや健康的な生活（ワークライフバランス）の実現を図るため</t>
    <phoneticPr fontId="4"/>
  </si>
  <si>
    <t xml:space="preserve">その他
</t>
    <phoneticPr fontId="4"/>
  </si>
  <si>
    <r>
      <t>付加価値創造業務の創造性の向上のため</t>
    </r>
    <r>
      <rPr>
        <sz val="9"/>
        <color theme="0"/>
        <rFont val="ＭＳ 明朝"/>
        <family val="1"/>
        <charset val="128"/>
      </rPr>
      <t>＊＊</t>
    </r>
    <r>
      <rPr>
        <sz val="9"/>
        <rFont val="ＭＳ 明朝"/>
        <family val="1"/>
        <charset val="128"/>
      </rPr>
      <t xml:space="preserve">
</t>
    </r>
    <phoneticPr fontId="4"/>
  </si>
  <si>
    <r>
      <t>オフィスコストの削減のため</t>
    </r>
    <r>
      <rPr>
        <sz val="9"/>
        <color theme="0"/>
        <rFont val="ＭＳ 明朝"/>
        <family val="1"/>
        <charset val="128"/>
      </rPr>
      <t>＊＊</t>
    </r>
    <r>
      <rPr>
        <sz val="9"/>
        <rFont val="ＭＳ 明朝"/>
        <family val="1"/>
        <charset val="128"/>
      </rPr>
      <t xml:space="preserve">
</t>
    </r>
    <phoneticPr fontId="4"/>
  </si>
  <si>
    <r>
      <t>従業員の移動時間の短縮・混雑回避のため</t>
    </r>
    <r>
      <rPr>
        <sz val="9"/>
        <color theme="0"/>
        <rFont val="ＭＳ 明朝"/>
        <family val="1"/>
        <charset val="128"/>
      </rPr>
      <t>＊</t>
    </r>
    <r>
      <rPr>
        <sz val="9"/>
        <rFont val="ＭＳ 明朝"/>
        <family val="1"/>
        <charset val="128"/>
      </rPr>
      <t xml:space="preserve">
</t>
    </r>
    <phoneticPr fontId="4"/>
  </si>
  <si>
    <r>
      <t>顧客満足度の向上のため</t>
    </r>
    <r>
      <rPr>
        <sz val="9"/>
        <color theme="0"/>
        <rFont val="ＭＳ 明朝"/>
        <family val="1"/>
        <charset val="128"/>
      </rPr>
      <t xml:space="preserve">＊＊＊＊
</t>
    </r>
    <r>
      <rPr>
        <sz val="9"/>
        <rFont val="ＭＳ 明朝"/>
        <family val="1"/>
        <charset val="128"/>
      </rPr>
      <t xml:space="preserve">
</t>
    </r>
    <phoneticPr fontId="4"/>
  </si>
  <si>
    <r>
      <t>優秀な人材
の雇用確保
・流出防止
のため</t>
    </r>
    <r>
      <rPr>
        <sz val="9"/>
        <color theme="0"/>
        <rFont val="ＭＳ 明朝"/>
        <family val="1"/>
        <charset val="128"/>
      </rPr>
      <t>＊＊</t>
    </r>
    <r>
      <rPr>
        <sz val="9"/>
        <rFont val="ＭＳ 明朝"/>
        <family val="1"/>
        <charset val="128"/>
      </rPr>
      <t xml:space="preserve">
</t>
    </r>
    <phoneticPr fontId="4"/>
  </si>
  <si>
    <r>
      <t>通勤弱者（
身障者、高
齢者、育児
中の女性等
）への対応
のため</t>
    </r>
    <r>
      <rPr>
        <sz val="9"/>
        <color theme="0"/>
        <rFont val="ＭＳ 明朝"/>
        <family val="1"/>
        <charset val="128"/>
      </rPr>
      <t>＊＊</t>
    </r>
    <r>
      <rPr>
        <sz val="9"/>
        <rFont val="ＭＳ 明朝"/>
        <family val="1"/>
        <charset val="128"/>
      </rPr>
      <t xml:space="preserve">
</t>
    </r>
    <phoneticPr fontId="4"/>
  </si>
  <si>
    <r>
      <t>非常時（地震・新型コロナウイルス等）の事業継続に備えるため</t>
    </r>
    <r>
      <rPr>
        <sz val="9"/>
        <color theme="0"/>
        <rFont val="ＭＳ 明朝"/>
        <family val="1"/>
        <charset val="128"/>
      </rPr>
      <t>＊</t>
    </r>
    <r>
      <rPr>
        <sz val="9"/>
        <rFont val="ＭＳ 明朝"/>
        <family val="1"/>
        <charset val="128"/>
      </rPr>
      <t xml:space="preserve">
</t>
    </r>
    <phoneticPr fontId="4"/>
  </si>
  <si>
    <t xml:space="preserve">テレワー
クに適し
た仕事が
ないため
</t>
  </si>
  <si>
    <r>
      <t>業務の進
行が難し
いため</t>
    </r>
    <r>
      <rPr>
        <sz val="9"/>
        <color theme="0"/>
        <rFont val="ＭＳ 明朝"/>
        <family val="1"/>
        <charset val="128"/>
      </rPr>
      <t>＊</t>
    </r>
    <r>
      <rPr>
        <sz val="9"/>
        <rFont val="ＭＳ 明朝"/>
        <family val="1"/>
        <charset val="128"/>
      </rPr>
      <t xml:space="preserve">
</t>
    </r>
    <phoneticPr fontId="4"/>
  </si>
  <si>
    <r>
      <t>導入する
メリット
がよくわ
からない
ため</t>
    </r>
    <r>
      <rPr>
        <sz val="9"/>
        <color theme="0"/>
        <rFont val="ＭＳ 明朝"/>
        <family val="1"/>
        <charset val="128"/>
      </rPr>
      <t>＊＊</t>
    </r>
    <r>
      <rPr>
        <sz val="9"/>
        <rFont val="ＭＳ 明朝"/>
        <family val="1"/>
        <charset val="128"/>
      </rPr>
      <t xml:space="preserve">
</t>
    </r>
    <phoneticPr fontId="4"/>
  </si>
  <si>
    <r>
      <t>従業員の
評価・労
務管理が
難しいた
め</t>
    </r>
    <r>
      <rPr>
        <sz val="9"/>
        <color theme="0"/>
        <rFont val="ＭＳ 明朝"/>
        <family val="1"/>
        <charset val="128"/>
      </rPr>
      <t>＊＊＊</t>
    </r>
    <r>
      <rPr>
        <sz val="9"/>
        <rFont val="ＭＳ 明朝"/>
        <family val="1"/>
        <charset val="128"/>
      </rPr>
      <t xml:space="preserve">
</t>
    </r>
    <phoneticPr fontId="4"/>
  </si>
  <si>
    <r>
      <t>事業所内
のコミュ
ニケーシ
ョンに支
障がある
ため</t>
    </r>
    <r>
      <rPr>
        <sz val="9"/>
        <color theme="0"/>
        <rFont val="ＭＳ 明朝"/>
        <family val="1"/>
        <charset val="128"/>
      </rPr>
      <t>＊＊</t>
    </r>
    <phoneticPr fontId="4"/>
  </si>
  <si>
    <r>
      <t>情報漏洩
が心配な
ため</t>
    </r>
    <r>
      <rPr>
        <sz val="9"/>
        <color theme="0"/>
        <rFont val="ＭＳ 明朝"/>
        <family val="1"/>
        <charset val="128"/>
      </rPr>
      <t>＊＊</t>
    </r>
    <r>
      <rPr>
        <sz val="9"/>
        <rFont val="ＭＳ 明朝"/>
        <family val="1"/>
        <charset val="128"/>
      </rPr>
      <t xml:space="preserve">
</t>
    </r>
    <phoneticPr fontId="4"/>
  </si>
  <si>
    <r>
      <t>顧客など
外部への
対応に支
障がある
ため</t>
    </r>
    <r>
      <rPr>
        <sz val="9"/>
        <color theme="0"/>
        <rFont val="ＭＳ 明朝"/>
        <family val="1"/>
        <charset val="128"/>
      </rPr>
      <t>＊＊</t>
    </r>
    <r>
      <rPr>
        <sz val="9"/>
        <rFont val="ＭＳ 明朝"/>
        <family val="1"/>
        <charset val="128"/>
      </rPr>
      <t xml:space="preserve">
</t>
    </r>
    <phoneticPr fontId="4"/>
  </si>
  <si>
    <r>
      <t>費用がか
かりすぎ
るため</t>
    </r>
    <r>
      <rPr>
        <sz val="9"/>
        <color theme="0"/>
        <rFont val="ＭＳ 明朝"/>
        <family val="1"/>
        <charset val="128"/>
      </rPr>
      <t>＊</t>
    </r>
    <r>
      <rPr>
        <sz val="9"/>
        <rFont val="ＭＳ 明朝"/>
        <family val="1"/>
        <charset val="128"/>
      </rPr>
      <t xml:space="preserve">
</t>
    </r>
    <phoneticPr fontId="4"/>
  </si>
  <si>
    <r>
      <t>文書の電
子化が進
んでいな
いため</t>
    </r>
    <r>
      <rPr>
        <sz val="9"/>
        <color theme="0"/>
        <rFont val="ＭＳ 明朝"/>
        <family val="1"/>
        <charset val="128"/>
      </rPr>
      <t>＊</t>
    </r>
    <r>
      <rPr>
        <sz val="9"/>
        <rFont val="ＭＳ 明朝"/>
        <family val="1"/>
        <charset val="128"/>
      </rPr>
      <t xml:space="preserve">
</t>
    </r>
    <phoneticPr fontId="4"/>
  </si>
  <si>
    <r>
      <t>どこから
着手して
よいかわ
からない
ため</t>
    </r>
    <r>
      <rPr>
        <sz val="9"/>
        <color theme="0"/>
        <rFont val="ＭＳ 明朝"/>
        <family val="1"/>
        <charset val="128"/>
      </rPr>
      <t>＊＊</t>
    </r>
    <r>
      <rPr>
        <sz val="9"/>
        <rFont val="ＭＳ 明朝"/>
        <family val="1"/>
        <charset val="128"/>
      </rPr>
      <t xml:space="preserve">
</t>
    </r>
    <phoneticPr fontId="4"/>
  </si>
  <si>
    <t>事業所、
休憩室、
食堂、更
衣室等で
の三密防
止措置（
利用時間
分散等）</t>
  </si>
  <si>
    <t xml:space="preserve">手洗い・
うがい、
咳エチケ
ット、換
気等予防
対策の周
知・徹底
</t>
  </si>
  <si>
    <t xml:space="preserve">（窓口・
レジ等）
仕切りの
設置、来
訪者向け
の消毒液
の設置等
</t>
  </si>
  <si>
    <t xml:space="preserve">その他
</t>
  </si>
  <si>
    <t xml:space="preserve">特になし
</t>
  </si>
  <si>
    <r>
      <t>テレワー
ク・ＷＥ
Ｂ会議等
の実施</t>
    </r>
    <r>
      <rPr>
        <sz val="9"/>
        <color theme="0"/>
        <rFont val="ＭＳ 明朝"/>
        <family val="1"/>
        <charset val="128"/>
      </rPr>
      <t>＊</t>
    </r>
    <r>
      <rPr>
        <sz val="9"/>
        <rFont val="ＭＳ 明朝"/>
        <family val="1"/>
        <charset val="128"/>
      </rPr>
      <t xml:space="preserve">
</t>
    </r>
    <phoneticPr fontId="4"/>
  </si>
  <si>
    <r>
      <t>出勤人数
の調整（
班ごとの
輪番制な
ど）</t>
    </r>
    <r>
      <rPr>
        <sz val="9"/>
        <color theme="0"/>
        <rFont val="ＭＳ 明朝"/>
        <family val="1"/>
        <charset val="128"/>
      </rPr>
      <t xml:space="preserve">＊＊
</t>
    </r>
    <r>
      <rPr>
        <sz val="9"/>
        <rFont val="ＭＳ 明朝"/>
        <family val="1"/>
        <charset val="128"/>
      </rPr>
      <t xml:space="preserve">
</t>
    </r>
    <phoneticPr fontId="4"/>
  </si>
  <si>
    <r>
      <t>時差出勤
の実施</t>
    </r>
    <r>
      <rPr>
        <sz val="9"/>
        <color theme="0"/>
        <rFont val="ＭＳ 明朝"/>
        <family val="1"/>
        <charset val="128"/>
      </rPr>
      <t>＊</t>
    </r>
    <r>
      <rPr>
        <sz val="9"/>
        <rFont val="ＭＳ 明朝"/>
        <family val="1"/>
        <charset val="128"/>
      </rPr>
      <t xml:space="preserve">
</t>
    </r>
    <phoneticPr fontId="4"/>
  </si>
  <si>
    <r>
      <t>出張や大
人数での
会議の自
粛</t>
    </r>
    <r>
      <rPr>
        <sz val="9"/>
        <color theme="0"/>
        <rFont val="ＭＳ 明朝"/>
        <family val="1"/>
        <charset val="128"/>
      </rPr>
      <t>＊＊＊</t>
    </r>
    <r>
      <rPr>
        <sz val="9"/>
        <rFont val="ＭＳ 明朝"/>
        <family val="1"/>
        <charset val="128"/>
      </rPr>
      <t xml:space="preserve">
</t>
    </r>
    <phoneticPr fontId="4"/>
  </si>
  <si>
    <r>
      <t>感染拡大
防止のた
めの就業
規則の整
備</t>
    </r>
    <r>
      <rPr>
        <sz val="9"/>
        <color theme="0"/>
        <rFont val="ＭＳ 明朝"/>
        <family val="1"/>
        <charset val="128"/>
      </rPr>
      <t>＊＊＊</t>
    </r>
    <r>
      <rPr>
        <sz val="9"/>
        <rFont val="ＭＳ 明朝"/>
        <family val="1"/>
        <charset val="128"/>
      </rPr>
      <t xml:space="preserve">
</t>
    </r>
    <phoneticPr fontId="4"/>
  </si>
  <si>
    <r>
      <t>従業員の
日常的な
体調確認
（出勤前
の検温の
義務付け
等）</t>
    </r>
    <r>
      <rPr>
        <sz val="9"/>
        <color theme="0"/>
        <rFont val="ＭＳ 明朝"/>
        <family val="1"/>
        <charset val="128"/>
      </rPr>
      <t>＊＊</t>
    </r>
    <r>
      <rPr>
        <sz val="9"/>
        <rFont val="ＭＳ 明朝"/>
        <family val="1"/>
        <charset val="128"/>
      </rPr>
      <t xml:space="preserve">
</t>
    </r>
    <phoneticPr fontId="4"/>
  </si>
  <si>
    <t xml:space="preserve">従業員の
人員整理
を行った
</t>
  </si>
  <si>
    <t xml:space="preserve">取扱品（
サービス
）の需要
が増加し
たため、
従業員の
新規採用
を積極的
に行った
</t>
  </si>
  <si>
    <t xml:space="preserve">その他
</t>
  </si>
  <si>
    <t xml:space="preserve">特になし
</t>
  </si>
  <si>
    <r>
      <t>事業の縮
小等によ
り、従業
員を休業
させた（
感染の疑
いがある
ため、自
宅待機さ
せた場合
等を除く
）</t>
    </r>
    <r>
      <rPr>
        <sz val="9"/>
        <color theme="0"/>
        <rFont val="ＭＳ 明朝"/>
        <family val="1"/>
        <charset val="128"/>
      </rPr>
      <t>＊＊＊</t>
    </r>
    <phoneticPr fontId="4"/>
  </si>
  <si>
    <r>
      <t>雇用調整
助成金等
を活用し
、従業員
の雇用の
維持を図
った</t>
    </r>
    <r>
      <rPr>
        <sz val="9"/>
        <color theme="0"/>
        <rFont val="ＭＳ 明朝"/>
        <family val="1"/>
        <charset val="128"/>
      </rPr>
      <t>＊＊</t>
    </r>
    <r>
      <rPr>
        <sz val="9"/>
        <rFont val="ＭＳ 明朝"/>
        <family val="1"/>
        <charset val="128"/>
      </rPr>
      <t xml:space="preserve">
</t>
    </r>
    <phoneticPr fontId="4"/>
  </si>
  <si>
    <r>
      <t>学校の休
校等に伴
い、子ど
もを持つ
従業員に
有給の特
別休暇を
与えた</t>
    </r>
    <r>
      <rPr>
        <sz val="9"/>
        <color theme="0"/>
        <rFont val="ＭＳ 明朝"/>
        <family val="1"/>
        <charset val="128"/>
      </rPr>
      <t>＊</t>
    </r>
    <r>
      <rPr>
        <sz val="9"/>
        <rFont val="ＭＳ 明朝"/>
        <family val="1"/>
        <charset val="128"/>
      </rPr>
      <t xml:space="preserve">
</t>
    </r>
    <phoneticPr fontId="4"/>
  </si>
  <si>
    <r>
      <t>学校の休
校等に伴
い、事業
所に託児
室を設け
る、子ど
もとの同
伴出勤を
認める等
の対応を
取った</t>
    </r>
    <r>
      <rPr>
        <sz val="9"/>
        <color theme="0"/>
        <rFont val="ＭＳ 明朝"/>
        <family val="1"/>
        <charset val="128"/>
      </rPr>
      <t>＊</t>
    </r>
    <r>
      <rPr>
        <sz val="9"/>
        <rFont val="ＭＳ 明朝"/>
        <family val="1"/>
        <charset val="128"/>
      </rPr>
      <t xml:space="preserve">
</t>
    </r>
    <phoneticPr fontId="4"/>
  </si>
  <si>
    <r>
      <t>取扱品（
サービス
）の需要
が増加し
たため、
従業員の
時間外労
働が増加
した</t>
    </r>
    <r>
      <rPr>
        <sz val="9"/>
        <color theme="0"/>
        <rFont val="ＭＳ 明朝"/>
        <family val="1"/>
        <charset val="128"/>
      </rPr>
      <t>＊＊</t>
    </r>
    <r>
      <rPr>
        <sz val="9"/>
        <rFont val="ＭＳ 明朝"/>
        <family val="1"/>
        <charset val="128"/>
      </rPr>
      <t xml:space="preserve">
</t>
    </r>
    <phoneticPr fontId="4"/>
  </si>
  <si>
    <t xml:space="preserve">無回答
</t>
    <rPh sb="0" eb="3">
      <t>ムカイトウ</t>
    </rPh>
    <phoneticPr fontId="15"/>
  </si>
  <si>
    <t xml:space="preserve">その他
</t>
    <phoneticPr fontId="4"/>
  </si>
  <si>
    <t xml:space="preserve">無回答
</t>
    <phoneticPr fontId="4"/>
  </si>
  <si>
    <t xml:space="preserve">無回答
</t>
    <rPh sb="0" eb="3">
      <t>ムカイトウ</t>
    </rPh>
    <phoneticPr fontId="15"/>
  </si>
  <si>
    <t xml:space="preserve">無回答
</t>
    <rPh sb="0" eb="3">
      <t>ムカイトウ</t>
    </rPh>
    <phoneticPr fontId="15"/>
  </si>
  <si>
    <t>１事業所
平均年間
休日総数
（日）</t>
    <rPh sb="1" eb="3">
      <t>ジギョウ</t>
    </rPh>
    <rPh sb="3" eb="4">
      <t>ショ</t>
    </rPh>
    <rPh sb="5" eb="7">
      <t>ヘイキン</t>
    </rPh>
    <rPh sb="7" eb="9">
      <t>ネンカン</t>
    </rPh>
    <rPh sb="10" eb="12">
      <t>キュウジツ</t>
    </rPh>
    <rPh sb="12" eb="14">
      <t>ソウスウ</t>
    </rPh>
    <rPh sb="17" eb="18">
      <t>ニチ</t>
    </rPh>
    <phoneticPr fontId="10"/>
  </si>
  <si>
    <r>
      <t>労働者１
人平均年
間休日総
数</t>
    </r>
    <r>
      <rPr>
        <sz val="11"/>
        <color indexed="9"/>
        <rFont val="ＭＳ 明朝"/>
        <family val="1"/>
        <charset val="128"/>
      </rPr>
      <t>＊＊＊</t>
    </r>
    <r>
      <rPr>
        <sz val="11"/>
        <rFont val="ＭＳ 明朝"/>
        <family val="1"/>
        <charset val="128"/>
      </rPr>
      <t xml:space="preserve">
（日）</t>
    </r>
    <rPh sb="21" eb="22">
      <t>ニチ</t>
    </rPh>
    <phoneticPr fontId="10"/>
  </si>
  <si>
    <t xml:space="preserve">週休１日制
</t>
    <rPh sb="0" eb="2">
      <t>シュウキュウ</t>
    </rPh>
    <rPh sb="3" eb="5">
      <t>カセイ</t>
    </rPh>
    <phoneticPr fontId="10"/>
  </si>
  <si>
    <t xml:space="preserve">週休１日半制
</t>
    <rPh sb="0" eb="2">
      <t>シュウキュウ</t>
    </rPh>
    <rPh sb="3" eb="4">
      <t>ニチ</t>
    </rPh>
    <rPh sb="4" eb="5">
      <t>ハン</t>
    </rPh>
    <rPh sb="5" eb="6">
      <t>セイ</t>
    </rPh>
    <phoneticPr fontId="10"/>
  </si>
  <si>
    <t xml:space="preserve">38時間以下
</t>
    <phoneticPr fontId="10"/>
  </si>
  <si>
    <t xml:space="preserve">40時間以下
</t>
    <phoneticPr fontId="4"/>
  </si>
  <si>
    <t xml:space="preserve">44時間超
</t>
    <phoneticPr fontId="10"/>
  </si>
  <si>
    <t>合計</t>
    <rPh sb="0" eb="2">
      <t>ゴウケイ</t>
    </rPh>
    <phoneticPr fontId="4"/>
  </si>
  <si>
    <t>非製造業</t>
    <rPh sb="0" eb="4">
      <t>ヒセイゾウギョウ</t>
    </rPh>
    <phoneticPr fontId="4"/>
  </si>
  <si>
    <t>付表６－１　年間休日総数別事業所数割合</t>
    <rPh sb="0" eb="2">
      <t>フヒョウ</t>
    </rPh>
    <phoneticPr fontId="4"/>
  </si>
  <si>
    <t>付表６－２　年間休日総数別労働者数割合</t>
    <rPh sb="0" eb="2">
      <t>フヒョウ</t>
    </rPh>
    <phoneticPr fontId="4"/>
  </si>
  <si>
    <t>付表７　育児休業制度の規定状況別事業所数割合</t>
    <rPh sb="0" eb="2">
      <t>フヒョウ</t>
    </rPh>
    <phoneticPr fontId="4"/>
  </si>
  <si>
    <t>付表８　育児休業の取得可能期間別事業所数割合</t>
    <rPh sb="0" eb="2">
      <t>フヒョウ</t>
    </rPh>
    <phoneticPr fontId="4"/>
  </si>
  <si>
    <t>付表１９－１　子どもを持つ労働者に対する支援制度の規定状況別事業所数割合</t>
    <rPh sb="0" eb="2">
      <t>フヒョウ</t>
    </rPh>
    <phoneticPr fontId="4"/>
  </si>
  <si>
    <t>付表１９－２　子どもを持つ労働者に対する支援制度の規定状況別事業所数割合</t>
    <rPh sb="0" eb="2">
      <t>フヒョウ</t>
    </rPh>
    <phoneticPr fontId="4"/>
  </si>
  <si>
    <t>付表１９－３　子どもを持つ労働者に対する支援制度の規定状況別事業所数割合</t>
    <rPh sb="0" eb="2">
      <t>フヒョウ</t>
    </rPh>
    <phoneticPr fontId="4"/>
  </si>
  <si>
    <t>付表１９－４　子どもを持つ労働者に対する支援制度の規定状況別事業所数割合</t>
    <rPh sb="0" eb="2">
      <t>フヒョウ</t>
    </rPh>
    <phoneticPr fontId="4"/>
  </si>
  <si>
    <t>付表１９－５　子どもを持つ労働者に対する支援制度の利用実績別事業所数割合</t>
    <rPh sb="0" eb="2">
      <t>フヒョウ</t>
    </rPh>
    <phoneticPr fontId="4"/>
  </si>
  <si>
    <t>付表１９－６　子どもを持つ労働者に対する支援制度の利用実績別事業所数割合</t>
    <rPh sb="0" eb="2">
      <t>フヒョウ</t>
    </rPh>
    <phoneticPr fontId="4"/>
  </si>
  <si>
    <t>付表１９－７　子どもを持つ労働者に対する支援制度の利用実績別事業所数割合</t>
    <rPh sb="0" eb="2">
      <t>フヒョウ</t>
    </rPh>
    <phoneticPr fontId="4"/>
  </si>
  <si>
    <t>時間</t>
  </si>
  <si>
    <t>分</t>
  </si>
  <si>
    <t>時間</t>
    <rPh sb="0" eb="2">
      <t>ジカン</t>
    </rPh>
    <phoneticPr fontId="3"/>
  </si>
  <si>
    <t>分</t>
    <rPh sb="0" eb="1">
      <t>フン</t>
    </rPh>
    <phoneticPr fontId="3"/>
  </si>
  <si>
    <t>付表５　労働者１人当たりの年次有給休暇の付与日数及び取得状況</t>
    <rPh sb="0" eb="2">
      <t>フヒョウ</t>
    </rPh>
    <phoneticPr fontId="4"/>
  </si>
  <si>
    <t>平均取得可能日数
（日）</t>
    <rPh sb="0" eb="2">
      <t>ヘイキン</t>
    </rPh>
    <rPh sb="2" eb="4">
      <t>シュトク</t>
    </rPh>
    <rPh sb="4" eb="6">
      <t>カノウ</t>
    </rPh>
    <rPh sb="6" eb="8">
      <t>ニッスウ</t>
    </rPh>
    <rPh sb="11" eb="12">
      <t>ニチ</t>
    </rPh>
    <phoneticPr fontId="15"/>
  </si>
  <si>
    <t>※（問８出産予定者数及びその内訳）を回答した事業所数は301事業所</t>
    <phoneticPr fontId="4"/>
  </si>
  <si>
    <t>平均取得
可能日数
（日）</t>
    <rPh sb="0" eb="2">
      <t>ヘイキン</t>
    </rPh>
    <rPh sb="2" eb="4">
      <t>シュトク</t>
    </rPh>
    <rPh sb="5" eb="7">
      <t>カノウ</t>
    </rPh>
    <rPh sb="7" eb="9">
      <t>ニッスウ</t>
    </rPh>
    <rPh sb="11" eb="12">
      <t>ニチ</t>
    </rPh>
    <phoneticPr fontId="4"/>
  </si>
  <si>
    <t xml:space="preserve">規定している
</t>
    <rPh sb="0" eb="2">
      <t>キテイ</t>
    </rPh>
    <phoneticPr fontId="15"/>
  </si>
  <si>
    <r>
      <t>「２歳以上の子」を対象と
する育児休業</t>
    </r>
    <r>
      <rPr>
        <sz val="11"/>
        <color indexed="9"/>
        <rFont val="ＭＳ 明朝"/>
        <family val="1"/>
        <charset val="128"/>
      </rPr>
      <t>＊＊＊＊＊＊</t>
    </r>
    <rPh sb="2" eb="3">
      <t>サイ</t>
    </rPh>
    <rPh sb="3" eb="5">
      <t>イジョウ</t>
    </rPh>
    <rPh sb="6" eb="7">
      <t>コ</t>
    </rPh>
    <rPh sb="9" eb="11">
      <t>タイショウ</t>
    </rPh>
    <rPh sb="15" eb="17">
      <t>イクジ</t>
    </rPh>
    <rPh sb="17" eb="19">
      <t>キュウギョウ</t>
    </rPh>
    <phoneticPr fontId="15"/>
  </si>
  <si>
    <t>集　　計
労働者数</t>
    <rPh sb="0" eb="1">
      <t>シュウ</t>
    </rPh>
    <rPh sb="3" eb="4">
      <t>ケイ</t>
    </rPh>
    <rPh sb="5" eb="9">
      <t>ロウドウシャスウ</t>
    </rPh>
    <phoneticPr fontId="4"/>
  </si>
  <si>
    <t xml:space="preserve">集　　計
事業所数
</t>
    <rPh sb="0" eb="1">
      <t>シュウ</t>
    </rPh>
    <rPh sb="3" eb="4">
      <t>ケイ</t>
    </rPh>
    <rPh sb="5" eb="7">
      <t>ジギョウ</t>
    </rPh>
    <rPh sb="7" eb="8">
      <t>ショ</t>
    </rPh>
    <rPh sb="8" eb="9">
      <t>スウ</t>
    </rPh>
    <phoneticPr fontId="4"/>
  </si>
  <si>
    <t>集　　計
事業所数</t>
    <phoneticPr fontId="15"/>
  </si>
  <si>
    <r>
      <t>小学校就学時前の子２人以上
の場合</t>
    </r>
    <r>
      <rPr>
        <sz val="11"/>
        <color theme="0"/>
        <rFont val="ＭＳ 明朝"/>
        <family val="1"/>
        <charset val="128"/>
      </rPr>
      <t>＊＊＊＊＊＊＊＊＊＊</t>
    </r>
    <rPh sb="0" eb="3">
      <t>ショウガッコウ</t>
    </rPh>
    <rPh sb="3" eb="5">
      <t>シュウガク</t>
    </rPh>
    <rPh sb="5" eb="6">
      <t>ジ</t>
    </rPh>
    <rPh sb="6" eb="7">
      <t>マエ</t>
    </rPh>
    <rPh sb="8" eb="9">
      <t>コ</t>
    </rPh>
    <rPh sb="10" eb="11">
      <t>ニン</t>
    </rPh>
    <rPh sb="11" eb="13">
      <t>イジョウ</t>
    </rPh>
    <rPh sb="15" eb="17">
      <t>バアイ</t>
    </rPh>
    <phoneticPr fontId="15"/>
  </si>
  <si>
    <t xml:space="preserve">小学校就学時前の子１人につき
</t>
    <rPh sb="0" eb="3">
      <t>ショウガッコウ</t>
    </rPh>
    <rPh sb="3" eb="5">
      <t>シュウガク</t>
    </rPh>
    <rPh sb="5" eb="6">
      <t>ジ</t>
    </rPh>
    <rPh sb="6" eb="7">
      <t>マエ</t>
    </rPh>
    <rPh sb="8" eb="9">
      <t>コ</t>
    </rPh>
    <rPh sb="10" eb="11">
      <t>ニン</t>
    </rPh>
    <phoneticPr fontId="15"/>
  </si>
  <si>
    <t xml:space="preserve">そ　の　他
</t>
    <rPh sb="4" eb="5">
      <t>タ</t>
    </rPh>
    <phoneticPr fontId="15"/>
  </si>
  <si>
    <t>令和３年山形県労働条件等実態調査</t>
    <rPh sb="0" eb="2">
      <t>レイワ</t>
    </rPh>
    <rPh sb="3" eb="4">
      <t>ネン</t>
    </rPh>
    <rPh sb="4" eb="7">
      <t>ヤマガタケン</t>
    </rPh>
    <rPh sb="7" eb="9">
      <t>ロウドウ</t>
    </rPh>
    <rPh sb="9" eb="11">
      <t>ジョウケン</t>
    </rPh>
    <rPh sb="11" eb="12">
      <t>トウ</t>
    </rPh>
    <rPh sb="12" eb="14">
      <t>ジッタイ</t>
    </rPh>
    <rPh sb="14" eb="16">
      <t>チョウサ</t>
    </rPh>
    <phoneticPr fontId="4"/>
  </si>
  <si>
    <t>あ　　り</t>
    <phoneticPr fontId="4"/>
  </si>
  <si>
    <r>
      <t>休業取得前の額の
一部を支給</t>
    </r>
    <r>
      <rPr>
        <sz val="11"/>
        <color theme="0"/>
        <rFont val="ＭＳ 明朝"/>
        <family val="1"/>
        <charset val="128"/>
      </rPr>
      <t>＊＊＊</t>
    </r>
    <phoneticPr fontId="4"/>
  </si>
  <si>
    <r>
      <t>休業取得前と同額
を支給</t>
    </r>
    <r>
      <rPr>
        <sz val="11"/>
        <color theme="0"/>
        <rFont val="ＭＳ 明朝"/>
        <family val="1"/>
        <charset val="128"/>
      </rPr>
      <t>＊＊＊＊＊</t>
    </r>
    <phoneticPr fontId="4"/>
  </si>
  <si>
    <t>付表１１　産前産後休業中の事業所独自の給与の有無別事業所数割合</t>
    <rPh sb="0" eb="2">
      <t>フヒョウ</t>
    </rPh>
    <rPh sb="5" eb="7">
      <t>サンゼン</t>
    </rPh>
    <rPh sb="7" eb="9">
      <t>サンゴ</t>
    </rPh>
    <rPh sb="9" eb="12">
      <t>キュウギョウチュウ</t>
    </rPh>
    <rPh sb="13" eb="16">
      <t>ジギョウショ</t>
    </rPh>
    <rPh sb="16" eb="18">
      <t>ドクジ</t>
    </rPh>
    <rPh sb="19" eb="21">
      <t>キュウヨ</t>
    </rPh>
    <rPh sb="22" eb="24">
      <t>ウム</t>
    </rPh>
    <rPh sb="24" eb="25">
      <t>ベツ</t>
    </rPh>
    <rPh sb="25" eb="28">
      <t>ジギョウショ</t>
    </rPh>
    <phoneticPr fontId="4"/>
  </si>
  <si>
    <t>な　　し
（雇用保険からの育児休業給付金のみ など）</t>
    <phoneticPr fontId="4"/>
  </si>
  <si>
    <t xml:space="preserve">な　　し
</t>
    <phoneticPr fontId="4"/>
  </si>
  <si>
    <r>
      <t>育児休業期間中は代
替要員を確保する</t>
    </r>
    <r>
      <rPr>
        <sz val="11"/>
        <color theme="0"/>
        <rFont val="ＭＳ 明朝"/>
        <family val="1"/>
        <charset val="128"/>
      </rPr>
      <t>＊</t>
    </r>
    <r>
      <rPr>
        <sz val="11"/>
        <rFont val="ＭＳ 明朝"/>
        <family val="1"/>
        <charset val="128"/>
      </rPr>
      <t xml:space="preserve">
</t>
    </r>
    <phoneticPr fontId="4"/>
  </si>
  <si>
    <r>
      <t>産前・産後休業期間
から育児休業期間中
にかけて代替要員を
確保する</t>
    </r>
    <r>
      <rPr>
        <sz val="11"/>
        <color theme="0"/>
        <rFont val="ＭＳ 明朝"/>
        <family val="1"/>
        <charset val="128"/>
      </rPr>
      <t>＊＊＊＊＊</t>
    </r>
    <phoneticPr fontId="4"/>
  </si>
  <si>
    <t>付表１３　育児休業取得中の代替要員制度の有無別事業所数割合</t>
    <rPh sb="0" eb="2">
      <t>フヒョウ</t>
    </rPh>
    <rPh sb="5" eb="7">
      <t>イクジ</t>
    </rPh>
    <rPh sb="7" eb="9">
      <t>キュウギョウ</t>
    </rPh>
    <rPh sb="9" eb="11">
      <t>シュトク</t>
    </rPh>
    <rPh sb="11" eb="12">
      <t>チュウ</t>
    </rPh>
    <rPh sb="13" eb="15">
      <t>ダイガ</t>
    </rPh>
    <rPh sb="15" eb="17">
      <t>ヨウイン</t>
    </rPh>
    <rPh sb="17" eb="19">
      <t>セイド</t>
    </rPh>
    <rPh sb="20" eb="22">
      <t>ウム</t>
    </rPh>
    <rPh sb="22" eb="23">
      <t>ベツ</t>
    </rPh>
    <rPh sb="23" eb="26">
      <t>ジギョウショ</t>
    </rPh>
    <phoneticPr fontId="4"/>
  </si>
  <si>
    <r>
      <t>休業取得前と同額を
支給</t>
    </r>
    <r>
      <rPr>
        <sz val="11"/>
        <color theme="0"/>
        <rFont val="ＭＳ 明朝"/>
        <family val="1"/>
        <charset val="128"/>
      </rPr>
      <t>＊＊＊＊＊＊＊</t>
    </r>
    <phoneticPr fontId="4"/>
  </si>
  <si>
    <t>な　　し
（健康保険からの出産手当金のみ など）</t>
    <phoneticPr fontId="4"/>
  </si>
  <si>
    <t xml:space="preserve">その他
</t>
    <phoneticPr fontId="4"/>
  </si>
  <si>
    <r>
      <t>代替要員の補充
は行わず、同じ
部門の他の社員
で対応する</t>
    </r>
    <r>
      <rPr>
        <sz val="11"/>
        <color theme="0"/>
        <rFont val="ＭＳ 明朝"/>
        <family val="1"/>
        <charset val="128"/>
      </rPr>
      <t>＊＊</t>
    </r>
    <phoneticPr fontId="4"/>
  </si>
  <si>
    <r>
      <t>事業所内の他の
部門又は他の事
業所から人員を
異動させる</t>
    </r>
    <r>
      <rPr>
        <sz val="11"/>
        <color theme="0"/>
        <rFont val="ＭＳ 明朝"/>
        <family val="1"/>
        <charset val="128"/>
      </rPr>
      <t>＊＊</t>
    </r>
    <phoneticPr fontId="4"/>
  </si>
  <si>
    <r>
      <t>新たに正社員を
雇用する</t>
    </r>
    <r>
      <rPr>
        <sz val="11"/>
        <color theme="0"/>
        <rFont val="ＭＳ 明朝"/>
        <family val="1"/>
        <charset val="128"/>
      </rPr>
      <t>＊＊＊</t>
    </r>
    <r>
      <rPr>
        <sz val="11"/>
        <rFont val="ＭＳ 明朝"/>
        <family val="1"/>
        <charset val="128"/>
      </rPr>
      <t xml:space="preserve">
</t>
    </r>
    <phoneticPr fontId="4"/>
  </si>
  <si>
    <r>
      <t>派遣労働者やア
ルバイトなどを
代替要員として
雇用する</t>
    </r>
    <r>
      <rPr>
        <sz val="11"/>
        <color theme="0"/>
        <rFont val="ＭＳ 明朝"/>
        <family val="1"/>
        <charset val="128"/>
      </rPr>
      <t>＊＊＊</t>
    </r>
    <phoneticPr fontId="4"/>
  </si>
  <si>
    <t>付表２６－１　育児休業取得時の事業所内での対応別事業所数割合</t>
    <rPh sb="0" eb="2">
      <t>フヒョウ</t>
    </rPh>
    <rPh sb="7" eb="9">
      <t>イクジ</t>
    </rPh>
    <rPh sb="9" eb="11">
      <t>キュウギョウ</t>
    </rPh>
    <rPh sb="11" eb="13">
      <t>シュトク</t>
    </rPh>
    <rPh sb="13" eb="14">
      <t>トキ</t>
    </rPh>
    <rPh sb="15" eb="18">
      <t>ジギョウショ</t>
    </rPh>
    <rPh sb="18" eb="19">
      <t>ナイ</t>
    </rPh>
    <rPh sb="21" eb="23">
      <t>タイオウ</t>
    </rPh>
    <phoneticPr fontId="4"/>
  </si>
  <si>
    <t>付表２６－２　介護休業取得時の事業所内での対応別事業所数割合</t>
    <rPh sb="0" eb="2">
      <t>フヒョウ</t>
    </rPh>
    <rPh sb="7" eb="9">
      <t>カイゴ</t>
    </rPh>
    <rPh sb="9" eb="11">
      <t>キュウギョウ</t>
    </rPh>
    <rPh sb="11" eb="13">
      <t>シュトク</t>
    </rPh>
    <rPh sb="13" eb="14">
      <t>トキ</t>
    </rPh>
    <rPh sb="15" eb="18">
      <t>ジギョウショ</t>
    </rPh>
    <rPh sb="18" eb="19">
      <t>ナイ</t>
    </rPh>
    <rPh sb="21" eb="23">
      <t>タイオウ</t>
    </rPh>
    <phoneticPr fontId="4"/>
  </si>
  <si>
    <t xml:space="preserve">ない
</t>
    <phoneticPr fontId="4"/>
  </si>
  <si>
    <r>
      <t>社内報等による
情報提供を行っ
ている（職場の
状況など）</t>
    </r>
    <r>
      <rPr>
        <sz val="11"/>
        <color theme="0"/>
        <rFont val="ＭＳ 明朝"/>
        <family val="1"/>
        <charset val="128"/>
      </rPr>
      <t>＊＊</t>
    </r>
    <phoneticPr fontId="4"/>
  </si>
  <si>
    <r>
      <t>休業中又は休業
終了後に、講習
等の復帰支援を
行っている</t>
    </r>
    <r>
      <rPr>
        <sz val="11"/>
        <color theme="0"/>
        <rFont val="ＭＳ 明朝"/>
        <family val="1"/>
        <charset val="128"/>
      </rPr>
      <t>＊＊</t>
    </r>
    <phoneticPr fontId="4"/>
  </si>
  <si>
    <t>付表２８－１　育児休業取得者の復帰後の配置別事業所数割合</t>
    <rPh sb="0" eb="2">
      <t>フヒョウ</t>
    </rPh>
    <rPh sb="7" eb="9">
      <t>イクジ</t>
    </rPh>
    <rPh sb="9" eb="11">
      <t>キュウギョウ</t>
    </rPh>
    <rPh sb="11" eb="13">
      <t>シュトク</t>
    </rPh>
    <rPh sb="13" eb="14">
      <t>シャ</t>
    </rPh>
    <rPh sb="15" eb="17">
      <t>フッキ</t>
    </rPh>
    <rPh sb="17" eb="18">
      <t>ゴ</t>
    </rPh>
    <rPh sb="19" eb="21">
      <t>ハイチ</t>
    </rPh>
    <rPh sb="21" eb="22">
      <t>ベツ</t>
    </rPh>
    <phoneticPr fontId="4"/>
  </si>
  <si>
    <r>
      <t>原則として休業前
と同等の職場・職
種に復帰させる</t>
    </r>
    <r>
      <rPr>
        <sz val="11"/>
        <color theme="0"/>
        <rFont val="ＭＳ 明朝"/>
        <family val="1"/>
        <charset val="128"/>
      </rPr>
      <t>＊</t>
    </r>
    <phoneticPr fontId="4"/>
  </si>
  <si>
    <r>
      <t>本人の希望を考慮
し、復職場所を決
める</t>
    </r>
    <r>
      <rPr>
        <sz val="11"/>
        <color theme="0"/>
        <rFont val="ＭＳ 明朝"/>
        <family val="1"/>
        <charset val="128"/>
      </rPr>
      <t>＊＊＊＊＊＊</t>
    </r>
    <phoneticPr fontId="4"/>
  </si>
  <si>
    <r>
      <t>会社の人事部門が
、復職場所を決め
る</t>
    </r>
    <r>
      <rPr>
        <sz val="11"/>
        <color theme="0"/>
        <rFont val="ＭＳ 明朝"/>
        <family val="1"/>
        <charset val="128"/>
      </rPr>
      <t>＊＊＊＊＊＊＊</t>
    </r>
    <phoneticPr fontId="4"/>
  </si>
  <si>
    <t>付表２８－２　介護休業取得者の復帰後の配置別事業所数割合</t>
    <rPh sb="0" eb="2">
      <t>フヒョウ</t>
    </rPh>
    <rPh sb="7" eb="9">
      <t>カイゴ</t>
    </rPh>
    <rPh sb="9" eb="11">
      <t>キュウギョウ</t>
    </rPh>
    <rPh sb="11" eb="13">
      <t>シュトク</t>
    </rPh>
    <rPh sb="13" eb="14">
      <t>シャ</t>
    </rPh>
    <rPh sb="15" eb="17">
      <t>フッキ</t>
    </rPh>
    <rPh sb="17" eb="18">
      <t>ゴ</t>
    </rPh>
    <rPh sb="19" eb="21">
      <t>ハイチ</t>
    </rPh>
    <rPh sb="21" eb="22">
      <t>ベツ</t>
    </rPh>
    <phoneticPr fontId="4"/>
  </si>
  <si>
    <t xml:space="preserve">
～
100,000円
</t>
  </si>
  <si>
    <t>100,001円
～
150,000円</t>
    <rPh sb="7" eb="8">
      <t>エン</t>
    </rPh>
    <rPh sb="18" eb="19">
      <t>エン</t>
    </rPh>
    <phoneticPr fontId="15"/>
  </si>
  <si>
    <t>150,001円
～
200,000円</t>
    <rPh sb="7" eb="8">
      <t>エン</t>
    </rPh>
    <rPh sb="18" eb="19">
      <t>エン</t>
    </rPh>
    <phoneticPr fontId="15"/>
  </si>
  <si>
    <t>200,001円
～
250,000円</t>
    <rPh sb="7" eb="8">
      <t>エン</t>
    </rPh>
    <rPh sb="18" eb="19">
      <t>エン</t>
    </rPh>
    <phoneticPr fontId="15"/>
  </si>
  <si>
    <t>250,001円
～
300,000円</t>
    <rPh sb="7" eb="8">
      <t>エン</t>
    </rPh>
    <rPh sb="18" eb="19">
      <t>エン</t>
    </rPh>
    <phoneticPr fontId="15"/>
  </si>
  <si>
    <t>300,001円
～
350,000円</t>
    <rPh sb="7" eb="8">
      <t>エン</t>
    </rPh>
    <rPh sb="18" eb="19">
      <t>エン</t>
    </rPh>
    <phoneticPr fontId="15"/>
  </si>
  <si>
    <t>350,001円
～
400,000円</t>
    <rPh sb="7" eb="8">
      <t>エン</t>
    </rPh>
    <rPh sb="18" eb="19">
      <t>エン</t>
    </rPh>
    <phoneticPr fontId="15"/>
  </si>
  <si>
    <t xml:space="preserve">400,001円
～
</t>
    <rPh sb="7" eb="8">
      <t>エン</t>
    </rPh>
    <phoneticPr fontId="15"/>
  </si>
  <si>
    <t>１事業所
平　均
初任給
（円）</t>
    <rPh sb="1" eb="4">
      <t>ジギョウショ</t>
    </rPh>
    <rPh sb="5" eb="6">
      <t>タイラ</t>
    </rPh>
    <rPh sb="7" eb="8">
      <t>ヒトシ</t>
    </rPh>
    <rPh sb="9" eb="12">
      <t>ショニンキュウ</t>
    </rPh>
    <rPh sb="14" eb="15">
      <t>エン</t>
    </rPh>
    <phoneticPr fontId="8"/>
  </si>
  <si>
    <t xml:space="preserve">
～
100,000円
</t>
  </si>
  <si>
    <t>400,001円
～
450,000円</t>
    <rPh sb="7" eb="8">
      <t>エン</t>
    </rPh>
    <rPh sb="18" eb="19">
      <t>エン</t>
    </rPh>
    <phoneticPr fontId="15"/>
  </si>
  <si>
    <t>450,001円
～
500,000円</t>
    <rPh sb="7" eb="8">
      <t>エン</t>
    </rPh>
    <rPh sb="18" eb="19">
      <t>エン</t>
    </rPh>
    <phoneticPr fontId="15"/>
  </si>
  <si>
    <t xml:space="preserve">500,001円
～
</t>
    <rPh sb="7" eb="8">
      <t>エン</t>
    </rPh>
    <phoneticPr fontId="15"/>
  </si>
  <si>
    <t>１事業所
平均賃金
（円）</t>
    <rPh sb="1" eb="4">
      <t>ジギョウショ</t>
    </rPh>
    <rPh sb="5" eb="7">
      <t>ヘイキン</t>
    </rPh>
    <rPh sb="7" eb="9">
      <t>チンギン</t>
    </rPh>
    <rPh sb="11" eb="12">
      <t>エン</t>
    </rPh>
    <phoneticPr fontId="8"/>
  </si>
  <si>
    <t xml:space="preserve">無回答
</t>
    <rPh sb="0" eb="3">
      <t>ムカイトウ</t>
    </rPh>
    <phoneticPr fontId="27"/>
  </si>
  <si>
    <t>新　　　卒</t>
    <rPh sb="0" eb="1">
      <t>シン</t>
    </rPh>
    <rPh sb="4" eb="5">
      <t>ソツ</t>
    </rPh>
    <phoneticPr fontId="27"/>
  </si>
  <si>
    <t>中途採用</t>
    <rPh sb="0" eb="2">
      <t>チュウト</t>
    </rPh>
    <rPh sb="2" eb="4">
      <t>サイヨウ</t>
    </rPh>
    <phoneticPr fontId="27"/>
  </si>
  <si>
    <t>中・高卒</t>
    <rPh sb="0" eb="1">
      <t>チュウ</t>
    </rPh>
    <rPh sb="2" eb="4">
      <t>コウソツ</t>
    </rPh>
    <phoneticPr fontId="27"/>
  </si>
  <si>
    <t>短大・専門学校卒</t>
    <rPh sb="0" eb="2">
      <t>タンダイ</t>
    </rPh>
    <rPh sb="3" eb="5">
      <t>センモン</t>
    </rPh>
    <rPh sb="5" eb="7">
      <t>ガッコウ</t>
    </rPh>
    <rPh sb="7" eb="8">
      <t>ソツ</t>
    </rPh>
    <phoneticPr fontId="27"/>
  </si>
  <si>
    <t>大学卒</t>
    <rPh sb="0" eb="2">
      <t>ダイガク</t>
    </rPh>
    <phoneticPr fontId="27"/>
  </si>
  <si>
    <t>付表３５－１　【 令和２年度　男性 】正社員新規採用人数とそのうち離職した人数別事業所数割合</t>
    <rPh sb="0" eb="2">
      <t>フヒョウ</t>
    </rPh>
    <rPh sb="9" eb="11">
      <t>レイワ</t>
    </rPh>
    <rPh sb="12" eb="14">
      <t>ネンド</t>
    </rPh>
    <rPh sb="15" eb="17">
      <t>ダンセイ</t>
    </rPh>
    <rPh sb="19" eb="22">
      <t>セイシャイン</t>
    </rPh>
    <rPh sb="22" eb="24">
      <t>シンキ</t>
    </rPh>
    <rPh sb="24" eb="26">
      <t>サイヨウ</t>
    </rPh>
    <rPh sb="26" eb="28">
      <t>ニンズウ</t>
    </rPh>
    <rPh sb="33" eb="35">
      <t>リショク</t>
    </rPh>
    <rPh sb="37" eb="39">
      <t>ニンズウ</t>
    </rPh>
    <rPh sb="39" eb="40">
      <t>ベツ</t>
    </rPh>
    <phoneticPr fontId="4"/>
  </si>
  <si>
    <t>付表３５－２　【 令和２年度　女性 】正社員新規採用人数とそのうち離職した人数別事業所数割合</t>
    <rPh sb="0" eb="2">
      <t>フヒョウ</t>
    </rPh>
    <rPh sb="9" eb="11">
      <t>レイワ</t>
    </rPh>
    <rPh sb="12" eb="14">
      <t>ネンド</t>
    </rPh>
    <rPh sb="15" eb="17">
      <t>ジョセイ</t>
    </rPh>
    <rPh sb="19" eb="22">
      <t>セイシャイン</t>
    </rPh>
    <rPh sb="22" eb="24">
      <t>シンキ</t>
    </rPh>
    <rPh sb="24" eb="26">
      <t>サイヨウ</t>
    </rPh>
    <rPh sb="26" eb="28">
      <t>ニンズウ</t>
    </rPh>
    <rPh sb="33" eb="35">
      <t>リショク</t>
    </rPh>
    <rPh sb="37" eb="39">
      <t>ニンズウ</t>
    </rPh>
    <rPh sb="39" eb="40">
      <t>ベツ</t>
    </rPh>
    <phoneticPr fontId="4"/>
  </si>
  <si>
    <t>付表３５－３　【 令和元年度　男性 】正社員新規採用人数とそのうち離職した人数別事業所数割合</t>
    <rPh sb="0" eb="2">
      <t>フヒョウ</t>
    </rPh>
    <rPh sb="9" eb="11">
      <t>レイワ</t>
    </rPh>
    <rPh sb="11" eb="12">
      <t>モト</t>
    </rPh>
    <rPh sb="12" eb="14">
      <t>ネンド</t>
    </rPh>
    <rPh sb="15" eb="17">
      <t>ダンセイ</t>
    </rPh>
    <rPh sb="19" eb="22">
      <t>セイシャイン</t>
    </rPh>
    <rPh sb="22" eb="24">
      <t>シンキ</t>
    </rPh>
    <rPh sb="24" eb="26">
      <t>サイヨウ</t>
    </rPh>
    <rPh sb="26" eb="28">
      <t>ニンズウ</t>
    </rPh>
    <rPh sb="33" eb="35">
      <t>リショク</t>
    </rPh>
    <rPh sb="37" eb="39">
      <t>ニンズウ</t>
    </rPh>
    <rPh sb="39" eb="40">
      <t>ベツ</t>
    </rPh>
    <phoneticPr fontId="4"/>
  </si>
  <si>
    <t>付表３５－４　【 令和元年度　女性 】正社員新規採用人数とそのうち離職した人数別事業所数割合</t>
    <rPh sb="0" eb="2">
      <t>フヒョウ</t>
    </rPh>
    <rPh sb="9" eb="11">
      <t>レイワ</t>
    </rPh>
    <rPh sb="11" eb="12">
      <t>モト</t>
    </rPh>
    <rPh sb="12" eb="14">
      <t>ネンド</t>
    </rPh>
    <rPh sb="15" eb="17">
      <t>ジョセイ</t>
    </rPh>
    <rPh sb="19" eb="22">
      <t>セイシャイン</t>
    </rPh>
    <rPh sb="22" eb="24">
      <t>シンキ</t>
    </rPh>
    <rPh sb="24" eb="26">
      <t>サイヨウ</t>
    </rPh>
    <rPh sb="26" eb="28">
      <t>ニンズウ</t>
    </rPh>
    <rPh sb="33" eb="35">
      <t>リショク</t>
    </rPh>
    <rPh sb="37" eb="39">
      <t>ニンズウ</t>
    </rPh>
    <rPh sb="39" eb="40">
      <t>ベツ</t>
    </rPh>
    <phoneticPr fontId="4"/>
  </si>
  <si>
    <t>付表３５－５　【 平成３０年度　男性 】正社員新規採用人数とそのうち離職した人数別事業所数割合</t>
    <rPh sb="0" eb="2">
      <t>フヒョウ</t>
    </rPh>
    <rPh sb="9" eb="11">
      <t>ヘイセイ</t>
    </rPh>
    <rPh sb="13" eb="15">
      <t>ネンド</t>
    </rPh>
    <rPh sb="16" eb="18">
      <t>ダンセイ</t>
    </rPh>
    <rPh sb="20" eb="23">
      <t>セイシャイン</t>
    </rPh>
    <rPh sb="23" eb="25">
      <t>シンキ</t>
    </rPh>
    <rPh sb="25" eb="27">
      <t>サイヨウ</t>
    </rPh>
    <rPh sb="27" eb="29">
      <t>ニンズウ</t>
    </rPh>
    <rPh sb="34" eb="36">
      <t>リショク</t>
    </rPh>
    <rPh sb="38" eb="40">
      <t>ニンズウ</t>
    </rPh>
    <rPh sb="40" eb="41">
      <t>ベツ</t>
    </rPh>
    <phoneticPr fontId="4"/>
  </si>
  <si>
    <t>付表３５－６　【 平成３０年度　女性 】正社員新規採用人数とそのうち離職した人数別事業所数割合</t>
    <rPh sb="0" eb="2">
      <t>フヒョウ</t>
    </rPh>
    <rPh sb="9" eb="11">
      <t>ヘイセイ</t>
    </rPh>
    <rPh sb="13" eb="15">
      <t>ネンド</t>
    </rPh>
    <rPh sb="16" eb="18">
      <t>ジョセイ</t>
    </rPh>
    <rPh sb="20" eb="23">
      <t>セイシャイン</t>
    </rPh>
    <rPh sb="23" eb="25">
      <t>シンキ</t>
    </rPh>
    <rPh sb="25" eb="27">
      <t>サイヨウ</t>
    </rPh>
    <rPh sb="27" eb="29">
      <t>ニンズウ</t>
    </rPh>
    <rPh sb="34" eb="36">
      <t>リショク</t>
    </rPh>
    <rPh sb="38" eb="40">
      <t>ニンズウ</t>
    </rPh>
    <rPh sb="40" eb="41">
      <t>ベツ</t>
    </rPh>
    <phoneticPr fontId="4"/>
  </si>
  <si>
    <t>付表３３－１　正社員【 中学卒　男性 】の初任給別事業所数割合</t>
    <rPh sb="0" eb="2">
      <t>フヒョウ</t>
    </rPh>
    <rPh sb="7" eb="10">
      <t>セイシャイン</t>
    </rPh>
    <rPh sb="16" eb="18">
      <t>ダンセイ</t>
    </rPh>
    <rPh sb="21" eb="24">
      <t>ショニンキュウ</t>
    </rPh>
    <phoneticPr fontId="4"/>
  </si>
  <si>
    <t>付表３３－２　正社員【 中学卒　女性 】の初任給別事業所数割合</t>
    <rPh sb="0" eb="2">
      <t>フヒョウ</t>
    </rPh>
    <rPh sb="7" eb="10">
      <t>セイシャイン</t>
    </rPh>
    <rPh sb="12" eb="14">
      <t>チュウガク</t>
    </rPh>
    <rPh sb="14" eb="15">
      <t>ソツ</t>
    </rPh>
    <rPh sb="16" eb="18">
      <t>ジョセイ</t>
    </rPh>
    <rPh sb="21" eb="24">
      <t>ショニンキュウ</t>
    </rPh>
    <phoneticPr fontId="4"/>
  </si>
  <si>
    <t>付表３３－３　正社員【 高学卒　男性 】の初任給別事業所数割合</t>
    <rPh sb="0" eb="2">
      <t>フヒョウ</t>
    </rPh>
    <rPh sb="7" eb="10">
      <t>セイシャイン</t>
    </rPh>
    <rPh sb="12" eb="13">
      <t>コウ</t>
    </rPh>
    <rPh sb="13" eb="15">
      <t>ガクソツ</t>
    </rPh>
    <rPh sb="14" eb="15">
      <t>ソツ</t>
    </rPh>
    <rPh sb="21" eb="24">
      <t>ショニンキュウ</t>
    </rPh>
    <phoneticPr fontId="4"/>
  </si>
  <si>
    <t>付表３３－４　正社員【 高学卒　女性 】の初任給別事業所数割合</t>
    <rPh sb="0" eb="2">
      <t>フヒョウ</t>
    </rPh>
    <rPh sb="7" eb="10">
      <t>セイシャイン</t>
    </rPh>
    <rPh sb="16" eb="18">
      <t>ジョセイ</t>
    </rPh>
    <rPh sb="21" eb="24">
      <t>ショニンキュウ</t>
    </rPh>
    <phoneticPr fontId="4"/>
  </si>
  <si>
    <t>付表３３－５　正社員【 短大卒　男性 】の初任給別事業所数割合</t>
    <rPh sb="0" eb="2">
      <t>フヒョウ</t>
    </rPh>
    <rPh sb="7" eb="10">
      <t>セイシャイン</t>
    </rPh>
    <rPh sb="16" eb="18">
      <t>ダンセイ</t>
    </rPh>
    <rPh sb="21" eb="24">
      <t>ショニンキュウ</t>
    </rPh>
    <phoneticPr fontId="4"/>
  </si>
  <si>
    <t>付表３３－６　正社員【 短大卒　女性 】の初任給別事業所数割合</t>
    <rPh sb="0" eb="2">
      <t>フヒョウ</t>
    </rPh>
    <rPh sb="7" eb="10">
      <t>セイシャイン</t>
    </rPh>
    <rPh sb="16" eb="18">
      <t>ジョセイ</t>
    </rPh>
    <rPh sb="21" eb="24">
      <t>ショニンキュウ</t>
    </rPh>
    <phoneticPr fontId="4"/>
  </si>
  <si>
    <t>付表３３－７　正社員【 大学卒　男性 】の初任給別事業所数割合</t>
    <rPh sb="0" eb="2">
      <t>フヒョウ</t>
    </rPh>
    <rPh sb="7" eb="10">
      <t>セイシャイン</t>
    </rPh>
    <rPh sb="16" eb="18">
      <t>ダンセイ</t>
    </rPh>
    <rPh sb="21" eb="24">
      <t>ショニンキュウ</t>
    </rPh>
    <phoneticPr fontId="4"/>
  </si>
  <si>
    <t>付表３３－８　正社員【 大学卒　女性 】の初任給別事業所数割合</t>
    <rPh sb="0" eb="2">
      <t>フヒョウ</t>
    </rPh>
    <rPh sb="7" eb="10">
      <t>セイシャイン</t>
    </rPh>
    <rPh sb="16" eb="18">
      <t>ジョセイ</t>
    </rPh>
    <rPh sb="21" eb="24">
      <t>ショニンキュウ</t>
    </rPh>
    <phoneticPr fontId="4"/>
  </si>
  <si>
    <t>付表３４－１　年齢ごとの正社員【 ３０歳　男性 】の賃金別事業所数割合</t>
    <rPh sb="0" eb="2">
      <t>フヒョウ</t>
    </rPh>
    <rPh sb="7" eb="9">
      <t>ネンレイ</t>
    </rPh>
    <rPh sb="12" eb="15">
      <t>セイシャイン</t>
    </rPh>
    <rPh sb="21" eb="23">
      <t>ダンセイ</t>
    </rPh>
    <rPh sb="26" eb="28">
      <t>チンギン</t>
    </rPh>
    <rPh sb="28" eb="29">
      <t>ベツ</t>
    </rPh>
    <phoneticPr fontId="4"/>
  </si>
  <si>
    <t>付表３４－２　年齢ごとの正社員【 ３０歳　女性 】の賃金別事業所数割合</t>
    <rPh sb="0" eb="2">
      <t>フヒョウ</t>
    </rPh>
    <rPh sb="7" eb="9">
      <t>ネンレイ</t>
    </rPh>
    <rPh sb="12" eb="15">
      <t>セイシャイン</t>
    </rPh>
    <rPh sb="21" eb="23">
      <t>ジョセイ</t>
    </rPh>
    <rPh sb="26" eb="28">
      <t>チンギン</t>
    </rPh>
    <rPh sb="28" eb="29">
      <t>ベツ</t>
    </rPh>
    <phoneticPr fontId="4"/>
  </si>
  <si>
    <t>付表３４－３　年齢ごとの正社員【 ４０歳　男性 】の賃金別事業所数割合</t>
    <rPh sb="0" eb="2">
      <t>フヒョウ</t>
    </rPh>
    <rPh sb="7" eb="9">
      <t>ネンレイ</t>
    </rPh>
    <rPh sb="12" eb="15">
      <t>セイシャイン</t>
    </rPh>
    <rPh sb="21" eb="23">
      <t>ダンセイ</t>
    </rPh>
    <rPh sb="26" eb="28">
      <t>チンギン</t>
    </rPh>
    <rPh sb="28" eb="29">
      <t>ベツ</t>
    </rPh>
    <phoneticPr fontId="4"/>
  </si>
  <si>
    <t>付表３４－４　年齢ごとの正社員【 ４０歳　女性 】の賃金別事業所数割合</t>
    <rPh sb="0" eb="2">
      <t>フヒョウ</t>
    </rPh>
    <rPh sb="7" eb="9">
      <t>ネンレイ</t>
    </rPh>
    <rPh sb="12" eb="15">
      <t>セイシャイン</t>
    </rPh>
    <rPh sb="21" eb="23">
      <t>ジョセイ</t>
    </rPh>
    <rPh sb="26" eb="28">
      <t>チンギン</t>
    </rPh>
    <rPh sb="28" eb="29">
      <t>ベツ</t>
    </rPh>
    <phoneticPr fontId="4"/>
  </si>
  <si>
    <t>付表３４－５　年齢ごとの正社員【 ５０歳　男性 】の賃金別事業所数割合</t>
    <rPh sb="0" eb="2">
      <t>フヒョウ</t>
    </rPh>
    <rPh sb="7" eb="9">
      <t>ネンレイ</t>
    </rPh>
    <rPh sb="12" eb="15">
      <t>セイシャイン</t>
    </rPh>
    <rPh sb="21" eb="23">
      <t>ダンセイ</t>
    </rPh>
    <rPh sb="26" eb="28">
      <t>チンギン</t>
    </rPh>
    <rPh sb="28" eb="29">
      <t>ベツ</t>
    </rPh>
    <phoneticPr fontId="4"/>
  </si>
  <si>
    <t>付表３４－６　年齢ごとの正社員【 ５０歳　女性 】の賃金別事業所数割合</t>
    <rPh sb="0" eb="2">
      <t>フヒョウ</t>
    </rPh>
    <rPh sb="7" eb="9">
      <t>ネンレイ</t>
    </rPh>
    <rPh sb="12" eb="15">
      <t>セイシャイン</t>
    </rPh>
    <rPh sb="21" eb="23">
      <t>ジョセイ</t>
    </rPh>
    <rPh sb="26" eb="28">
      <t>チンギン</t>
    </rPh>
    <rPh sb="28" eb="29">
      <t>ベツ</t>
    </rPh>
    <phoneticPr fontId="4"/>
  </si>
  <si>
    <t>付表１６－１　男性の育児休業等の取得者数（出産者数、育児休業開始者及び育児休業取得率）</t>
    <rPh sb="0" eb="2">
      <t>フヒョウ</t>
    </rPh>
    <rPh sb="7" eb="9">
      <t>ダンセイ</t>
    </rPh>
    <rPh sb="10" eb="12">
      <t>イクジ</t>
    </rPh>
    <rPh sb="12" eb="14">
      <t>キュウギョウ</t>
    </rPh>
    <rPh sb="14" eb="15">
      <t>トウ</t>
    </rPh>
    <rPh sb="16" eb="18">
      <t>シュトク</t>
    </rPh>
    <rPh sb="18" eb="19">
      <t>シャ</t>
    </rPh>
    <rPh sb="19" eb="20">
      <t>スウ</t>
    </rPh>
    <rPh sb="21" eb="25">
      <t>シュッサンシャスウ</t>
    </rPh>
    <rPh sb="26" eb="28">
      <t>イクジ</t>
    </rPh>
    <rPh sb="28" eb="30">
      <t>キュウギョウ</t>
    </rPh>
    <rPh sb="30" eb="33">
      <t>カイシシャ</t>
    </rPh>
    <rPh sb="33" eb="34">
      <t>オヨ</t>
    </rPh>
    <rPh sb="35" eb="37">
      <t>イクジ</t>
    </rPh>
    <rPh sb="37" eb="42">
      <t>キュウギョウシュトクリツ</t>
    </rPh>
    <phoneticPr fontId="4"/>
  </si>
  <si>
    <t>付表１６－２　育児休業の取得状況（出産者数、育児休業開始者及び育児休業取得率）</t>
    <rPh sb="0" eb="2">
      <t>フヒョウ</t>
    </rPh>
    <rPh sb="7" eb="9">
      <t>イクジ</t>
    </rPh>
    <rPh sb="9" eb="11">
      <t>キュウギョウ</t>
    </rPh>
    <rPh sb="12" eb="14">
      <t>シュトク</t>
    </rPh>
    <rPh sb="14" eb="16">
      <t>ジョウキョウ</t>
    </rPh>
    <rPh sb="17" eb="21">
      <t>シュッサンシャスウ</t>
    </rPh>
    <rPh sb="22" eb="24">
      <t>イクジ</t>
    </rPh>
    <rPh sb="24" eb="26">
      <t>キュウギョウ</t>
    </rPh>
    <rPh sb="26" eb="28">
      <t>カイシ</t>
    </rPh>
    <rPh sb="28" eb="29">
      <t>シャ</t>
    </rPh>
    <rPh sb="29" eb="30">
      <t>オヨ</t>
    </rPh>
    <rPh sb="31" eb="33">
      <t>イクジ</t>
    </rPh>
    <rPh sb="33" eb="35">
      <t>キュウギョウ</t>
    </rPh>
    <rPh sb="35" eb="37">
      <t>シュトク</t>
    </rPh>
    <rPh sb="37" eb="38">
      <t>リツ</t>
    </rPh>
    <phoneticPr fontId="4"/>
  </si>
  <si>
    <t>付表１７　配偶者出産休暇制度の有無別事業所数割合</t>
    <rPh sb="0" eb="2">
      <t>フヒョウ</t>
    </rPh>
    <phoneticPr fontId="4"/>
  </si>
  <si>
    <t>付表１８　配偶者出産休暇の付与形態、有給付与日数、取得可能日数、取得率</t>
    <rPh sb="0" eb="2">
      <t>フヒョウ</t>
    </rPh>
    <rPh sb="32" eb="35">
      <t>シュトクリツ</t>
    </rPh>
    <phoneticPr fontId="4"/>
  </si>
  <si>
    <t>付表２１－１　子の看護休暇制度の付与形態、有給付与日数</t>
    <rPh sb="0" eb="2">
      <t>フヒョウ</t>
    </rPh>
    <phoneticPr fontId="4"/>
  </si>
  <si>
    <t>付表２２　子の看護休暇制度の取得実績</t>
    <rPh sb="0" eb="2">
      <t>フヒョウ</t>
    </rPh>
    <phoneticPr fontId="4"/>
  </si>
  <si>
    <t>付表２３　介護休業制度の規定状況別事業所数割合</t>
    <rPh sb="0" eb="2">
      <t>フヒョウ</t>
    </rPh>
    <phoneticPr fontId="4"/>
  </si>
  <si>
    <t>付表２４　介護休業の取得可能期間別事業所数割合</t>
    <rPh sb="0" eb="2">
      <t>フヒョウ</t>
    </rPh>
    <phoneticPr fontId="4"/>
  </si>
  <si>
    <t>付表２５　介護休業の取得状況</t>
    <rPh sb="0" eb="2">
      <t>フヒョウ</t>
    </rPh>
    <phoneticPr fontId="4"/>
  </si>
  <si>
    <t>付表２９－２　全体の管理職者数に占める女性管理職者数割合</t>
    <rPh sb="0" eb="2">
      <t>フヒョウ</t>
    </rPh>
    <phoneticPr fontId="4"/>
  </si>
  <si>
    <t>付表３０　正社員への転換措置の規定状況別事業所数割合</t>
    <rPh sb="0" eb="2">
      <t>フヒョウ</t>
    </rPh>
    <rPh sb="5" eb="8">
      <t>セイシャイン</t>
    </rPh>
    <rPh sb="10" eb="12">
      <t>テンカン</t>
    </rPh>
    <rPh sb="12" eb="14">
      <t>ソチ</t>
    </rPh>
    <rPh sb="15" eb="17">
      <t>キテイ</t>
    </rPh>
    <rPh sb="17" eb="19">
      <t>ジョウキョウ</t>
    </rPh>
    <rPh sb="19" eb="20">
      <t>ベツ</t>
    </rPh>
    <rPh sb="20" eb="23">
      <t>ジギョウショ</t>
    </rPh>
    <phoneticPr fontId="4"/>
  </si>
  <si>
    <t>付表３１　正社員転換の実績別労働者数割合</t>
    <rPh sb="0" eb="2">
      <t>フヒョウ</t>
    </rPh>
    <rPh sb="5" eb="8">
      <t>セイシャイン</t>
    </rPh>
    <rPh sb="8" eb="10">
      <t>テンカン</t>
    </rPh>
    <rPh sb="11" eb="13">
      <t>ジッセキ</t>
    </rPh>
    <rPh sb="13" eb="14">
      <t>ベツ</t>
    </rPh>
    <rPh sb="14" eb="17">
      <t>ロウドウシャ</t>
    </rPh>
    <phoneticPr fontId="4"/>
  </si>
  <si>
    <t>付表３６　働き方改革への取組み状況別事業所数割合</t>
    <rPh sb="0" eb="2">
      <t>フヒョウ</t>
    </rPh>
    <rPh sb="5" eb="6">
      <t>ハタラ</t>
    </rPh>
    <rPh sb="7" eb="8">
      <t>カタ</t>
    </rPh>
    <rPh sb="8" eb="10">
      <t>カイカク</t>
    </rPh>
    <rPh sb="12" eb="14">
      <t>トリク</t>
    </rPh>
    <rPh sb="15" eb="17">
      <t>ジョウキョウ</t>
    </rPh>
    <rPh sb="17" eb="18">
      <t>ベツ</t>
    </rPh>
    <rPh sb="18" eb="21">
      <t>ジギョウショ</t>
    </rPh>
    <rPh sb="21" eb="22">
      <t>スウ</t>
    </rPh>
    <rPh sb="22" eb="24">
      <t>ワリアイ</t>
    </rPh>
    <phoneticPr fontId="4"/>
  </si>
  <si>
    <t>付表３７　働き方改革への取組み内容別事業所数割合</t>
    <rPh sb="0" eb="2">
      <t>フヒョウ</t>
    </rPh>
    <phoneticPr fontId="4"/>
  </si>
  <si>
    <t>付表３８　時間外労働の上限規制への対応別事業所数割合</t>
    <rPh sb="0" eb="2">
      <t>フヒョウ</t>
    </rPh>
    <rPh sb="5" eb="8">
      <t>ジカンガイ</t>
    </rPh>
    <rPh sb="8" eb="10">
      <t>ロウドウ</t>
    </rPh>
    <rPh sb="11" eb="13">
      <t>ジョウゲン</t>
    </rPh>
    <rPh sb="13" eb="15">
      <t>キセイ</t>
    </rPh>
    <rPh sb="17" eb="19">
      <t>タイオウ</t>
    </rPh>
    <rPh sb="19" eb="20">
      <t>ベツ</t>
    </rPh>
    <phoneticPr fontId="4"/>
  </si>
  <si>
    <t>付表３９　テレワークの導入状況別事業所数割合</t>
    <rPh sb="0" eb="2">
      <t>フヒョウ</t>
    </rPh>
    <rPh sb="11" eb="13">
      <t>ドウニュウ</t>
    </rPh>
    <rPh sb="13" eb="15">
      <t>ジョウキョウ</t>
    </rPh>
    <phoneticPr fontId="4"/>
  </si>
  <si>
    <t>付表４０　テレワークを導入した理由別事業所数割合</t>
    <rPh sb="0" eb="2">
      <t>フヒョウ</t>
    </rPh>
    <rPh sb="11" eb="13">
      <t>ドウニュウ</t>
    </rPh>
    <rPh sb="15" eb="17">
      <t>リユウ</t>
    </rPh>
    <rPh sb="17" eb="18">
      <t>ベツ</t>
    </rPh>
    <phoneticPr fontId="4"/>
  </si>
  <si>
    <t>付表４１　テレワークを導入しない理由別事業所数割合</t>
    <rPh sb="0" eb="2">
      <t>フヒョウ</t>
    </rPh>
    <rPh sb="11" eb="13">
      <t>ドウニュウ</t>
    </rPh>
    <rPh sb="16" eb="18">
      <t>リユウ</t>
    </rPh>
    <phoneticPr fontId="4"/>
  </si>
  <si>
    <t>付表４２　新型コロナウイルス感染拡大防止のための対策別事業所数割合</t>
    <rPh sb="0" eb="2">
      <t>フヒョウ</t>
    </rPh>
    <rPh sb="5" eb="7">
      <t>シンガタ</t>
    </rPh>
    <rPh sb="14" eb="16">
      <t>カンセン</t>
    </rPh>
    <rPh sb="16" eb="18">
      <t>カクダイ</t>
    </rPh>
    <rPh sb="18" eb="20">
      <t>ボウシ</t>
    </rPh>
    <rPh sb="24" eb="26">
      <t>タイサク</t>
    </rPh>
    <rPh sb="26" eb="27">
      <t>ベツ</t>
    </rPh>
    <phoneticPr fontId="4"/>
  </si>
  <si>
    <t>付表４３　新型コロナウイルス感染拡大により従業員へ取った対応別事業所数割合</t>
    <rPh sb="0" eb="2">
      <t>フヒョウ</t>
    </rPh>
    <rPh sb="5" eb="7">
      <t>シンガタ</t>
    </rPh>
    <rPh sb="14" eb="16">
      <t>カンセン</t>
    </rPh>
    <rPh sb="16" eb="18">
      <t>カクダイ</t>
    </rPh>
    <rPh sb="21" eb="23">
      <t>ジュウギョウ</t>
    </rPh>
    <rPh sb="23" eb="24">
      <t>イン</t>
    </rPh>
    <rPh sb="25" eb="26">
      <t>ト</t>
    </rPh>
    <rPh sb="28" eb="30">
      <t>タイオウ</t>
    </rPh>
    <rPh sb="30" eb="31">
      <t>ベツ</t>
    </rPh>
    <phoneticPr fontId="4"/>
  </si>
  <si>
    <t>1～29人</t>
    <rPh sb="4" eb="5">
      <t>ニン</t>
    </rPh>
    <phoneticPr fontId="10"/>
  </si>
  <si>
    <t>付表２－１　事業所の常用労働者数【 正規職員　合計 】別事業所数割合</t>
    <rPh sb="0" eb="2">
      <t>フヒョウ</t>
    </rPh>
    <rPh sb="18" eb="20">
      <t>セイキ</t>
    </rPh>
    <rPh sb="20" eb="22">
      <t>ショクイン</t>
    </rPh>
    <phoneticPr fontId="4"/>
  </si>
  <si>
    <t>付表２－２　事業所の常用労働者数【 正規職員　男性 】別事業所数割合</t>
    <rPh sb="0" eb="2">
      <t>フヒョウ</t>
    </rPh>
    <rPh sb="18" eb="20">
      <t>セイキ</t>
    </rPh>
    <rPh sb="20" eb="22">
      <t>ショクイン</t>
    </rPh>
    <rPh sb="23" eb="25">
      <t>ダンセイ</t>
    </rPh>
    <phoneticPr fontId="4"/>
  </si>
  <si>
    <t>付表２－３　事業所の常用労働者数【 正規職員　女性 】別事業所数割合</t>
    <rPh sb="0" eb="2">
      <t>フヒョウ</t>
    </rPh>
    <rPh sb="18" eb="20">
      <t>セイキ</t>
    </rPh>
    <rPh sb="20" eb="22">
      <t>ショクイン</t>
    </rPh>
    <rPh sb="23" eb="25">
      <t>ジョセイ</t>
    </rPh>
    <phoneticPr fontId="4"/>
  </si>
  <si>
    <t>※問１５より</t>
    <rPh sb="1" eb="2">
      <t>トイ</t>
    </rPh>
    <phoneticPr fontId="4"/>
  </si>
  <si>
    <t>子の看護休暇制度を規定している企業の常用労働者数</t>
    <rPh sb="0" eb="1">
      <t>コ</t>
    </rPh>
    <rPh sb="2" eb="4">
      <t>カンゴ</t>
    </rPh>
    <rPh sb="4" eb="6">
      <t>キュウカ</t>
    </rPh>
    <rPh sb="6" eb="8">
      <t>セイド</t>
    </rPh>
    <rPh sb="9" eb="11">
      <t>キテイ</t>
    </rPh>
    <rPh sb="15" eb="17">
      <t>キギョウ</t>
    </rPh>
    <rPh sb="18" eb="20">
      <t>ジョウヨウ</t>
    </rPh>
    <rPh sb="20" eb="23">
      <t>ロウドウシャ</t>
    </rPh>
    <rPh sb="23" eb="24">
      <t>スウ</t>
    </rPh>
    <phoneticPr fontId="4"/>
  </si>
  <si>
    <t>↓介護休業制度を規定している事業所の常用労働者数</t>
    <rPh sb="1" eb="3">
      <t>カイゴ</t>
    </rPh>
    <rPh sb="3" eb="5">
      <t>キュウギョウ</t>
    </rPh>
    <rPh sb="5" eb="7">
      <t>セイド</t>
    </rPh>
    <rPh sb="8" eb="10">
      <t>キテイ</t>
    </rPh>
    <rPh sb="14" eb="17">
      <t>ジギョウショ</t>
    </rPh>
    <rPh sb="18" eb="20">
      <t>ジョウヨウ</t>
    </rPh>
    <rPh sb="20" eb="23">
      <t>ロウドウシャ</t>
    </rPh>
    <rPh sb="23" eb="24">
      <t>スウ</t>
    </rPh>
    <phoneticPr fontId="4"/>
  </si>
  <si>
    <t>付表２－４　事業所の常用労働者数【 非正規職員　合計 】別事業所数割合</t>
    <rPh sb="0" eb="2">
      <t>フヒョウ</t>
    </rPh>
    <rPh sb="18" eb="19">
      <t>ヒ</t>
    </rPh>
    <rPh sb="19" eb="21">
      <t>セイキ</t>
    </rPh>
    <rPh sb="21" eb="23">
      <t>ショクイン</t>
    </rPh>
    <phoneticPr fontId="4"/>
  </si>
  <si>
    <t>付表２－５　事業所の常用労働者数【 非正規職員　男性 】別事業所数割合</t>
    <rPh sb="0" eb="2">
      <t>フヒョウ</t>
    </rPh>
    <rPh sb="19" eb="21">
      <t>セイキ</t>
    </rPh>
    <rPh sb="21" eb="23">
      <t>ショクイン</t>
    </rPh>
    <rPh sb="24" eb="26">
      <t>ダンセイ</t>
    </rPh>
    <phoneticPr fontId="4"/>
  </si>
  <si>
    <t>付表２－６　事業所の常用労働者数【 非正規職員　女性 】別事業所数割合</t>
    <rPh sb="0" eb="2">
      <t>フヒョウ</t>
    </rPh>
    <rPh sb="19" eb="21">
      <t>セイキ</t>
    </rPh>
    <rPh sb="21" eb="23">
      <t>ショクイン</t>
    </rPh>
    <rPh sb="24" eb="26">
      <t>ジョセイ</t>
    </rPh>
    <phoneticPr fontId="4"/>
  </si>
  <si>
    <t>付表２－７　事業所の常用労働者数【 合計 】別事業所数割合</t>
    <rPh sb="0" eb="2">
      <t>フヒョウ</t>
    </rPh>
    <phoneticPr fontId="4"/>
  </si>
  <si>
    <t>付表２－８　事業所の常用労働者数【 合計　男性 】別事業所数割合</t>
    <rPh sb="0" eb="2">
      <t>フヒョウ</t>
    </rPh>
    <rPh sb="18" eb="20">
      <t>ゴウケイ</t>
    </rPh>
    <rPh sb="21" eb="23">
      <t>ダンセイ</t>
    </rPh>
    <phoneticPr fontId="4"/>
  </si>
  <si>
    <t>付表２－９　事業所の常用労働者数【 合計　女性 】別事業所数割合</t>
    <rPh sb="0" eb="2">
      <t>フヒョウ</t>
    </rPh>
    <rPh sb="21" eb="23">
      <t>ジョセイ</t>
    </rPh>
    <phoneticPr fontId="4"/>
  </si>
  <si>
    <t>付表９　令和２年度中の出産予定女性従業員の有無別事業所数割合</t>
    <rPh sb="0" eb="2">
      <t>フヒョウ</t>
    </rPh>
    <rPh sb="4" eb="6">
      <t>レイワ</t>
    </rPh>
    <rPh sb="7" eb="8">
      <t>ネン</t>
    </rPh>
    <phoneticPr fontId="4"/>
  </si>
  <si>
    <t>付表１０　令和２年度中の出産予定者の状況</t>
    <rPh sb="0" eb="2">
      <t>フヒョウ</t>
    </rPh>
    <rPh sb="5" eb="7">
      <t>レイワ</t>
    </rPh>
    <phoneticPr fontId="4"/>
  </si>
  <si>
    <t>付表１２　育児休業中の事業所独自の給与の有無別事業所数割合</t>
    <rPh sb="0" eb="2">
      <t>フヒョウ</t>
    </rPh>
    <rPh sb="5" eb="7">
      <t>イクジ</t>
    </rPh>
    <rPh sb="7" eb="9">
      <t>キュウギョウ</t>
    </rPh>
    <rPh sb="9" eb="10">
      <t>チュウ</t>
    </rPh>
    <rPh sb="11" eb="14">
      <t>ジギョウショ</t>
    </rPh>
    <rPh sb="14" eb="16">
      <t>ドクジ</t>
    </rPh>
    <rPh sb="17" eb="19">
      <t>キュウヨ</t>
    </rPh>
    <rPh sb="20" eb="22">
      <t>ウム</t>
    </rPh>
    <rPh sb="22" eb="23">
      <t>ベツ</t>
    </rPh>
    <rPh sb="23" eb="26">
      <t>ジギョウショ</t>
    </rPh>
    <phoneticPr fontId="4"/>
  </si>
  <si>
    <r>
      <t xml:space="preserve">規定していない
</t>
    </r>
    <r>
      <rPr>
        <sz val="11"/>
        <color theme="0"/>
        <rFont val="ＭＳ 明朝"/>
        <family val="1"/>
        <charset val="128"/>
      </rPr>
      <t>＊</t>
    </r>
    <rPh sb="0" eb="2">
      <t>キテイ</t>
    </rPh>
    <phoneticPr fontId="15"/>
  </si>
  <si>
    <t>規定していないが、
整備を予定している</t>
    <rPh sb="0" eb="2">
      <t>キテイ</t>
    </rPh>
    <rPh sb="10" eb="12">
      <t>セイビ</t>
    </rPh>
    <rPh sb="13" eb="15">
      <t>ヨテイ</t>
    </rPh>
    <phoneticPr fontId="15"/>
  </si>
  <si>
    <r>
      <t>規定していない
が、整備を予定
している</t>
    </r>
    <r>
      <rPr>
        <sz val="11"/>
        <color theme="0"/>
        <rFont val="ＭＳ 明朝"/>
        <family val="1"/>
        <charset val="128"/>
      </rPr>
      <t>＊＊＊</t>
    </r>
    <rPh sb="0" eb="2">
      <t>キテイ</t>
    </rPh>
    <rPh sb="10" eb="11">
      <t>ヒトシ</t>
    </rPh>
    <rPh sb="11" eb="12">
      <t>ビ</t>
    </rPh>
    <rPh sb="13" eb="15">
      <t>ヨテイ</t>
    </rPh>
    <phoneticPr fontId="15"/>
  </si>
  <si>
    <t xml:space="preserve">規定していない
</t>
    <rPh sb="0" eb="2">
      <t>キテイ</t>
    </rPh>
    <phoneticPr fontId="15"/>
  </si>
  <si>
    <t xml:space="preserve">規定していない
</t>
    <rPh sb="0" eb="2">
      <t>キテイ</t>
    </rPh>
    <phoneticPr fontId="15"/>
  </si>
  <si>
    <t>38時間超～
40時間以下</t>
    <phoneticPr fontId="10"/>
  </si>
  <si>
    <t>40時間超～
42時間以下</t>
    <phoneticPr fontId="10"/>
  </si>
  <si>
    <t>42時間超～
44時間以下</t>
    <phoneticPr fontId="10"/>
  </si>
  <si>
    <t>（単位　上段：事業所数　下段：割合）</t>
    <rPh sb="4" eb="6">
      <t>ジョウダン</t>
    </rPh>
    <rPh sb="7" eb="10">
      <t>ジギョウショ</t>
    </rPh>
    <rPh sb="10" eb="11">
      <t>スウ</t>
    </rPh>
    <rPh sb="12" eb="14">
      <t>ゲダン</t>
    </rPh>
    <rPh sb="15" eb="17">
      <t>ワリアイ</t>
    </rPh>
    <phoneticPr fontId="10"/>
  </si>
  <si>
    <t>（単位　上段：労働者数　下段：割合）</t>
    <rPh sb="4" eb="6">
      <t>ジョウダン</t>
    </rPh>
    <rPh sb="7" eb="10">
      <t>ロウドウシャ</t>
    </rPh>
    <rPh sb="10" eb="11">
      <t>スウ</t>
    </rPh>
    <rPh sb="12" eb="14">
      <t>ゲダン</t>
    </rPh>
    <rPh sb="15" eb="17">
      <t>ワリアイ</t>
    </rPh>
    <phoneticPr fontId="10"/>
  </si>
  <si>
    <t>（単位　上段：労働者数　下段：割合）</t>
    <rPh sb="4" eb="6">
      <t>ジョウダン</t>
    </rPh>
    <rPh sb="7" eb="11">
      <t>ロウドウシャスウ</t>
    </rPh>
    <rPh sb="12" eb="14">
      <t>ゲダン</t>
    </rPh>
    <rPh sb="15" eb="17">
      <t>ワリアイ</t>
    </rPh>
    <phoneticPr fontId="10"/>
  </si>
  <si>
    <t>（単位　上段：事業所数　下段：割合）</t>
    <rPh sb="4" eb="6">
      <t>ジョウダン</t>
    </rPh>
    <rPh sb="7" eb="10">
      <t>ジギョウショ</t>
    </rPh>
    <rPh sb="12" eb="14">
      <t>ゲダン</t>
    </rPh>
    <rPh sb="15" eb="17">
      <t>ワリアイ</t>
    </rPh>
    <phoneticPr fontId="10"/>
  </si>
  <si>
    <t>（単位　上段：事業所数　下段：割合）</t>
    <rPh sb="4" eb="6">
      <t>ジョウダン</t>
    </rPh>
    <rPh sb="7" eb="10">
      <t>ジギョウショ</t>
    </rPh>
    <rPh sb="12" eb="14">
      <t>ゲダン</t>
    </rPh>
    <phoneticPr fontId="10"/>
  </si>
  <si>
    <t>（単位　上段：事業所数／労働者数　下段：割合）</t>
    <rPh sb="4" eb="6">
      <t>ジョウダン</t>
    </rPh>
    <rPh sb="7" eb="10">
      <t>ジギョウショ</t>
    </rPh>
    <rPh sb="12" eb="16">
      <t>ロウドウシャスウ</t>
    </rPh>
    <rPh sb="17" eb="19">
      <t>ゲダン</t>
    </rPh>
    <phoneticPr fontId="10"/>
  </si>
  <si>
    <t>付表２７－１　育児休業取得者の職場復帰を円滑にするための措置別事業所数割合</t>
    <rPh sb="0" eb="2">
      <t>フヒョウ</t>
    </rPh>
    <rPh sb="7" eb="9">
      <t>イクジ</t>
    </rPh>
    <rPh sb="9" eb="11">
      <t>キュウギョウ</t>
    </rPh>
    <rPh sb="11" eb="13">
      <t>シュトク</t>
    </rPh>
    <rPh sb="13" eb="14">
      <t>シャ</t>
    </rPh>
    <rPh sb="15" eb="17">
      <t>ショクバ</t>
    </rPh>
    <rPh sb="17" eb="19">
      <t>フッキ</t>
    </rPh>
    <rPh sb="20" eb="22">
      <t>エンカツ</t>
    </rPh>
    <rPh sb="28" eb="30">
      <t>ソチ</t>
    </rPh>
    <rPh sb="30" eb="31">
      <t>ベツ</t>
    </rPh>
    <phoneticPr fontId="4"/>
  </si>
  <si>
    <t>付表２７－２　介護休業取得者の職場復帰を円滑にするための措置別事業所数割合</t>
    <rPh sb="0" eb="2">
      <t>フヒョウ</t>
    </rPh>
    <rPh sb="7" eb="9">
      <t>カイゴ</t>
    </rPh>
    <rPh sb="9" eb="11">
      <t>キュウギョウ</t>
    </rPh>
    <rPh sb="11" eb="13">
      <t>シュトク</t>
    </rPh>
    <rPh sb="13" eb="14">
      <t>シャ</t>
    </rPh>
    <rPh sb="15" eb="17">
      <t>ショクバ</t>
    </rPh>
    <rPh sb="17" eb="19">
      <t>フッキ</t>
    </rPh>
    <rPh sb="20" eb="22">
      <t>エンカツ</t>
    </rPh>
    <rPh sb="28" eb="30">
      <t>ソチ</t>
    </rPh>
    <rPh sb="30" eb="31">
      <t>ベツ</t>
    </rPh>
    <phoneticPr fontId="4"/>
  </si>
  <si>
    <r>
      <t>管理職
がいる
事業所
数</t>
    </r>
    <r>
      <rPr>
        <sz val="10"/>
        <color theme="0"/>
        <rFont val="ＭＳ 明朝"/>
        <family val="1"/>
        <charset val="128"/>
      </rPr>
      <t>＊＊</t>
    </r>
    <r>
      <rPr>
        <sz val="10"/>
        <rFont val="ＭＳ 明朝"/>
        <family val="1"/>
        <charset val="128"/>
      </rPr>
      <t xml:space="preserve">
</t>
    </r>
    <rPh sb="0" eb="2">
      <t>カンリ</t>
    </rPh>
    <rPh sb="2" eb="3">
      <t>ショク</t>
    </rPh>
    <rPh sb="8" eb="11">
      <t>ジギョウショ</t>
    </rPh>
    <rPh sb="12" eb="13">
      <t>スウ</t>
    </rPh>
    <phoneticPr fontId="15"/>
  </si>
  <si>
    <t xml:space="preserve">役員が
いる事
業所数
</t>
    <rPh sb="10" eb="11">
      <t>スウ</t>
    </rPh>
    <phoneticPr fontId="15"/>
  </si>
  <si>
    <r>
      <t>部　長
相当職
がいる
事業所
数</t>
    </r>
    <r>
      <rPr>
        <sz val="10"/>
        <color theme="0"/>
        <rFont val="ＭＳ 明朝"/>
        <family val="1"/>
        <charset val="128"/>
      </rPr>
      <t>＊＊</t>
    </r>
    <rPh sb="16" eb="17">
      <t>スウ</t>
    </rPh>
    <phoneticPr fontId="15"/>
  </si>
  <si>
    <r>
      <t>課　長
相当職
がいる
事業所
数</t>
    </r>
    <r>
      <rPr>
        <sz val="10"/>
        <color theme="0"/>
        <rFont val="ＭＳ 明朝"/>
        <family val="1"/>
        <charset val="128"/>
      </rPr>
      <t>＊＊</t>
    </r>
    <phoneticPr fontId="15"/>
  </si>
  <si>
    <r>
      <t>係　長
相当職
がいる
事業所
数</t>
    </r>
    <r>
      <rPr>
        <sz val="10"/>
        <color theme="0"/>
        <rFont val="ＭＳ 明朝"/>
        <family val="1"/>
        <charset val="128"/>
      </rPr>
      <t>＊＊</t>
    </r>
    <phoneticPr fontId="15"/>
  </si>
  <si>
    <r>
      <t>管理職
がいな
い事業
所数</t>
    </r>
    <r>
      <rPr>
        <sz val="10"/>
        <color indexed="9"/>
        <rFont val="ＭＳ 明朝"/>
        <family val="1"/>
        <charset val="128"/>
      </rPr>
      <t>＊</t>
    </r>
    <rPh sb="0" eb="2">
      <t>カンリ</t>
    </rPh>
    <rPh sb="2" eb="3">
      <t>ショク</t>
    </rPh>
    <rPh sb="9" eb="11">
      <t>ジギョウ</t>
    </rPh>
    <rPh sb="12" eb="13">
      <t>ショ</t>
    </rPh>
    <rPh sb="13" eb="14">
      <t>スウ</t>
    </rPh>
    <phoneticPr fontId="15"/>
  </si>
  <si>
    <r>
      <t>うち女性
役員がい
る事業所
数</t>
    </r>
    <r>
      <rPr>
        <sz val="10"/>
        <color theme="0"/>
        <rFont val="ＭＳ 明朝"/>
        <family val="1"/>
        <charset val="128"/>
      </rPr>
      <t>＊＊＊</t>
    </r>
    <rPh sb="2" eb="4">
      <t>ジョセイ</t>
    </rPh>
    <rPh sb="5" eb="6">
      <t>ヤク</t>
    </rPh>
    <rPh sb="6" eb="7">
      <t>イン</t>
    </rPh>
    <rPh sb="11" eb="14">
      <t>ジギョウショ</t>
    </rPh>
    <rPh sb="15" eb="16">
      <t>スウ</t>
    </rPh>
    <phoneticPr fontId="15"/>
  </si>
  <si>
    <t>うち女性部長相当職がいる事業所数</t>
    <rPh sb="4" eb="5">
      <t>ブ</t>
    </rPh>
    <rPh sb="5" eb="6">
      <t>チョウ</t>
    </rPh>
    <rPh sb="6" eb="8">
      <t>ソウトウ</t>
    </rPh>
    <rPh sb="8" eb="9">
      <t>ショク</t>
    </rPh>
    <rPh sb="12" eb="15">
      <t>ジギョウショ</t>
    </rPh>
    <rPh sb="15" eb="16">
      <t>スウ</t>
    </rPh>
    <phoneticPr fontId="15"/>
  </si>
  <si>
    <t>うち女性課長相当職がいる事業所数</t>
    <rPh sb="4" eb="5">
      <t>カ</t>
    </rPh>
    <rPh sb="5" eb="6">
      <t>チョウ</t>
    </rPh>
    <rPh sb="6" eb="8">
      <t>ソウトウ</t>
    </rPh>
    <rPh sb="8" eb="9">
      <t>ショク</t>
    </rPh>
    <rPh sb="12" eb="15">
      <t>ジギョウショ</t>
    </rPh>
    <rPh sb="15" eb="16">
      <t>スウ</t>
    </rPh>
    <phoneticPr fontId="15"/>
  </si>
  <si>
    <t>うち女性係長相当職がいる事業所数</t>
    <rPh sb="4" eb="5">
      <t>カカリ</t>
    </rPh>
    <rPh sb="5" eb="6">
      <t>チョウ</t>
    </rPh>
    <rPh sb="6" eb="8">
      <t>ソウトウ</t>
    </rPh>
    <rPh sb="8" eb="9">
      <t>ショク</t>
    </rPh>
    <rPh sb="12" eb="15">
      <t>ジギョウショ</t>
    </rPh>
    <rPh sb="15" eb="16">
      <t>スウ</t>
    </rPh>
    <phoneticPr fontId="15"/>
  </si>
  <si>
    <t>うち女性
管理職数
（人）</t>
    <rPh sb="2" eb="4">
      <t>ジョセイ</t>
    </rPh>
    <rPh sb="5" eb="7">
      <t>カンリ</t>
    </rPh>
    <rPh sb="7" eb="8">
      <t>ショク</t>
    </rPh>
    <rPh sb="8" eb="9">
      <t>スウ</t>
    </rPh>
    <rPh sb="12" eb="13">
      <t>ニン</t>
    </rPh>
    <phoneticPr fontId="15"/>
  </si>
  <si>
    <t>役　員
総　数
（人）</t>
    <rPh sb="0" eb="1">
      <t>ヤク</t>
    </rPh>
    <rPh sb="2" eb="3">
      <t>イン</t>
    </rPh>
    <rPh sb="4" eb="5">
      <t>ソウ</t>
    </rPh>
    <rPh sb="6" eb="7">
      <t>カズ</t>
    </rPh>
    <phoneticPr fontId="15"/>
  </si>
  <si>
    <t>部　長
相当職
総　数
（人）</t>
    <rPh sb="0" eb="1">
      <t>ブ</t>
    </rPh>
    <rPh sb="2" eb="3">
      <t>チョウ</t>
    </rPh>
    <rPh sb="4" eb="6">
      <t>ソウトウ</t>
    </rPh>
    <rPh sb="6" eb="7">
      <t>ショク</t>
    </rPh>
    <rPh sb="8" eb="9">
      <t>ソウ</t>
    </rPh>
    <rPh sb="10" eb="11">
      <t>カズ</t>
    </rPh>
    <phoneticPr fontId="15"/>
  </si>
  <si>
    <t>課　長
相当職
総　数
（人）</t>
    <rPh sb="0" eb="1">
      <t>カ</t>
    </rPh>
    <rPh sb="2" eb="3">
      <t>チョウ</t>
    </rPh>
    <rPh sb="4" eb="6">
      <t>ソウトウ</t>
    </rPh>
    <rPh sb="6" eb="7">
      <t>ショク</t>
    </rPh>
    <rPh sb="8" eb="9">
      <t>ソウ</t>
    </rPh>
    <rPh sb="10" eb="11">
      <t>カズ</t>
    </rPh>
    <phoneticPr fontId="15"/>
  </si>
  <si>
    <t>係　長
相当職
総　数
（人）</t>
    <rPh sb="0" eb="1">
      <t>カカリ</t>
    </rPh>
    <rPh sb="2" eb="3">
      <t>チョウ</t>
    </rPh>
    <rPh sb="4" eb="6">
      <t>ソウトウ</t>
    </rPh>
    <rPh sb="6" eb="7">
      <t>ショク</t>
    </rPh>
    <rPh sb="8" eb="9">
      <t>ソウ</t>
    </rPh>
    <rPh sb="10" eb="11">
      <t>カズ</t>
    </rPh>
    <phoneticPr fontId="15"/>
  </si>
  <si>
    <r>
      <t>管理職
がいる
事業所
数</t>
    </r>
    <r>
      <rPr>
        <sz val="10"/>
        <color theme="0"/>
        <rFont val="ＭＳ 明朝"/>
        <family val="1"/>
        <charset val="128"/>
      </rPr>
      <t>＊＊</t>
    </r>
    <rPh sb="0" eb="2">
      <t>カンリ</t>
    </rPh>
    <rPh sb="2" eb="3">
      <t>ショク</t>
    </rPh>
    <rPh sb="8" eb="11">
      <t>ジギョウショ</t>
    </rPh>
    <rPh sb="12" eb="13">
      <t>スウ</t>
    </rPh>
    <phoneticPr fontId="15"/>
  </si>
  <si>
    <t>うち女性
管理職数
（人）</t>
    <rPh sb="2" eb="4">
      <t>ジョセイ</t>
    </rPh>
    <rPh sb="5" eb="7">
      <t>カンリ</t>
    </rPh>
    <rPh sb="7" eb="8">
      <t>ショク</t>
    </rPh>
    <rPh sb="8" eb="9">
      <t>スウ</t>
    </rPh>
    <phoneticPr fontId="15"/>
  </si>
  <si>
    <t>管理職数
（人）</t>
    <rPh sb="0" eb="2">
      <t>カンリ</t>
    </rPh>
    <rPh sb="2" eb="3">
      <t>ショク</t>
    </rPh>
    <rPh sb="3" eb="4">
      <t>スウ</t>
    </rPh>
    <rPh sb="8" eb="9">
      <t>ニン</t>
    </rPh>
    <phoneticPr fontId="15"/>
  </si>
  <si>
    <t>集　　計
労働者数
（人）</t>
    <rPh sb="0" eb="1">
      <t>シュウ</t>
    </rPh>
    <rPh sb="3" eb="4">
      <t>ケイ</t>
    </rPh>
    <rPh sb="5" eb="8">
      <t>ロウドウシャ</t>
    </rPh>
    <rPh sb="8" eb="9">
      <t>スウ</t>
    </rPh>
    <rPh sb="14" eb="15">
      <t>ニン</t>
    </rPh>
    <phoneticPr fontId="15"/>
  </si>
  <si>
    <t>管理職数
（人）</t>
    <rPh sb="0" eb="2">
      <t>カンリ</t>
    </rPh>
    <rPh sb="2" eb="3">
      <t>ショク</t>
    </rPh>
    <rPh sb="3" eb="4">
      <t>スウ</t>
    </rPh>
    <phoneticPr fontId="15"/>
  </si>
  <si>
    <r>
      <t>女性管理職
がいる事業
所数</t>
    </r>
    <r>
      <rPr>
        <sz val="10"/>
        <color indexed="9"/>
        <rFont val="ＭＳ 明朝"/>
        <family val="1"/>
        <charset val="128"/>
      </rPr>
      <t>＊＊＊</t>
    </r>
    <rPh sb="0" eb="2">
      <t>ジョセイ</t>
    </rPh>
    <rPh sb="2" eb="4">
      <t>カンリ</t>
    </rPh>
    <rPh sb="4" eb="5">
      <t>ショク</t>
    </rPh>
    <rPh sb="9" eb="11">
      <t>ジギョウ</t>
    </rPh>
    <rPh sb="12" eb="13">
      <t>ショ</t>
    </rPh>
    <rPh sb="13" eb="14">
      <t>スウ</t>
    </rPh>
    <phoneticPr fontId="15"/>
  </si>
  <si>
    <r>
      <t>役員がいる
事業所数</t>
    </r>
    <r>
      <rPr>
        <sz val="10"/>
        <color theme="0"/>
        <rFont val="ＭＳ 明朝"/>
        <family val="1"/>
        <charset val="128"/>
      </rPr>
      <t>＊</t>
    </r>
    <r>
      <rPr>
        <sz val="10"/>
        <rFont val="ＭＳ 明朝"/>
        <family val="1"/>
        <charset val="128"/>
      </rPr>
      <t xml:space="preserve">
</t>
    </r>
    <rPh sb="0" eb="1">
      <t>ヤク</t>
    </rPh>
    <rPh sb="1" eb="2">
      <t>イン</t>
    </rPh>
    <rPh sb="6" eb="9">
      <t>ジギョウショ</t>
    </rPh>
    <rPh sb="9" eb="10">
      <t>スウ</t>
    </rPh>
    <phoneticPr fontId="15"/>
  </si>
  <si>
    <r>
      <t>部長相当職
がいる事業
所数</t>
    </r>
    <r>
      <rPr>
        <sz val="10"/>
        <color theme="0"/>
        <rFont val="ＭＳ 明朝"/>
        <family val="1"/>
        <charset val="128"/>
      </rPr>
      <t>＊＊＊</t>
    </r>
    <rPh sb="0" eb="1">
      <t>ブ</t>
    </rPh>
    <rPh sb="1" eb="2">
      <t>チョウ</t>
    </rPh>
    <rPh sb="2" eb="4">
      <t>ソウトウ</t>
    </rPh>
    <rPh sb="4" eb="5">
      <t>ショク</t>
    </rPh>
    <rPh sb="9" eb="11">
      <t>ジギョウ</t>
    </rPh>
    <rPh sb="12" eb="13">
      <t>ショ</t>
    </rPh>
    <rPh sb="13" eb="14">
      <t>スウ</t>
    </rPh>
    <phoneticPr fontId="15"/>
  </si>
  <si>
    <r>
      <t>課長相当職
がいる事業
所数</t>
    </r>
    <r>
      <rPr>
        <sz val="10"/>
        <color theme="0"/>
        <rFont val="ＭＳ 明朝"/>
        <family val="1"/>
        <charset val="128"/>
      </rPr>
      <t>＊＊＊</t>
    </r>
    <rPh sb="0" eb="1">
      <t>カ</t>
    </rPh>
    <rPh sb="1" eb="2">
      <t>チョウ</t>
    </rPh>
    <rPh sb="2" eb="4">
      <t>ソウトウ</t>
    </rPh>
    <rPh sb="4" eb="5">
      <t>ショク</t>
    </rPh>
    <rPh sb="9" eb="11">
      <t>ジギョウ</t>
    </rPh>
    <rPh sb="12" eb="13">
      <t>ショ</t>
    </rPh>
    <rPh sb="13" eb="14">
      <t>スウ</t>
    </rPh>
    <phoneticPr fontId="15"/>
  </si>
  <si>
    <r>
      <t>係長相当職
がいる事業
所数</t>
    </r>
    <r>
      <rPr>
        <sz val="10"/>
        <color theme="0"/>
        <rFont val="ＭＳ 明朝"/>
        <family val="1"/>
        <charset val="128"/>
      </rPr>
      <t>＊＊＊</t>
    </r>
    <rPh sb="0" eb="1">
      <t>カカリ</t>
    </rPh>
    <rPh sb="1" eb="2">
      <t>チョウ</t>
    </rPh>
    <rPh sb="2" eb="4">
      <t>ソウトウ</t>
    </rPh>
    <rPh sb="4" eb="5">
      <t>ショク</t>
    </rPh>
    <rPh sb="9" eb="11">
      <t>ジギョウ</t>
    </rPh>
    <rPh sb="12" eb="13">
      <t>ショ</t>
    </rPh>
    <rPh sb="13" eb="14">
      <t>スウ</t>
    </rPh>
    <phoneticPr fontId="15"/>
  </si>
  <si>
    <r>
      <t>女性管理職
がいないま
たは管理職
がいない事
業所数</t>
    </r>
    <r>
      <rPr>
        <sz val="10"/>
        <color theme="0"/>
        <rFont val="ＭＳ 明朝"/>
        <family val="1"/>
        <charset val="128"/>
      </rPr>
      <t>＊＊</t>
    </r>
    <rPh sb="0" eb="2">
      <t>ジョセイ</t>
    </rPh>
    <rPh sb="2" eb="4">
      <t>カンリ</t>
    </rPh>
    <rPh sb="4" eb="5">
      <t>ショク</t>
    </rPh>
    <rPh sb="14" eb="17">
      <t>カンリショク</t>
    </rPh>
    <rPh sb="22" eb="23">
      <t>コト</t>
    </rPh>
    <rPh sb="24" eb="25">
      <t>ギョウ</t>
    </rPh>
    <rPh sb="25" eb="26">
      <t>ショ</t>
    </rPh>
    <rPh sb="26" eb="27">
      <t>スウ</t>
    </rPh>
    <phoneticPr fontId="15"/>
  </si>
  <si>
    <r>
      <t>管理職がいる事業所数</t>
    </r>
    <r>
      <rPr>
        <sz val="10"/>
        <color theme="0"/>
        <rFont val="ＭＳ 明朝"/>
        <family val="1"/>
        <charset val="128"/>
      </rPr>
      <t>＊＊</t>
    </r>
    <r>
      <rPr>
        <sz val="10"/>
        <rFont val="ＭＳ 明朝"/>
        <family val="1"/>
        <charset val="128"/>
      </rPr>
      <t xml:space="preserve">
</t>
    </r>
    <rPh sb="0" eb="2">
      <t>カンリ</t>
    </rPh>
    <rPh sb="2" eb="3">
      <t>ショク</t>
    </rPh>
    <rPh sb="6" eb="9">
      <t>ジギョウショ</t>
    </rPh>
    <rPh sb="9" eb="10">
      <t>スウ</t>
    </rPh>
    <phoneticPr fontId="4"/>
  </si>
  <si>
    <r>
      <t>うち女性
管理職がいる事業所数</t>
    </r>
    <r>
      <rPr>
        <sz val="10"/>
        <color theme="0"/>
        <rFont val="ＭＳ 明朝"/>
        <family val="1"/>
        <charset val="128"/>
      </rPr>
      <t>＊＊</t>
    </r>
    <rPh sb="2" eb="4">
      <t>ジョセイ</t>
    </rPh>
    <rPh sb="5" eb="7">
      <t>カンリ</t>
    </rPh>
    <rPh sb="7" eb="8">
      <t>ショク</t>
    </rPh>
    <rPh sb="14" eb="15">
      <t>スウ</t>
    </rPh>
    <phoneticPr fontId="4"/>
  </si>
  <si>
    <t>（単位　上段：労働者数　下段：割合）</t>
    <rPh sb="4" eb="6">
      <t>ジョウダン</t>
    </rPh>
    <rPh sb="7" eb="10">
      <t>ロウドウシャ</t>
    </rPh>
    <rPh sb="12" eb="14">
      <t>ゲダン</t>
    </rPh>
    <rPh sb="15" eb="17">
      <t>ワリアイ</t>
    </rPh>
    <phoneticPr fontId="10"/>
  </si>
  <si>
    <t>（単位　上段：事業所数／労働者数　下段：割合）</t>
    <rPh sb="4" eb="6">
      <t>ジョウダン</t>
    </rPh>
    <rPh sb="7" eb="10">
      <t>ジギョウショ</t>
    </rPh>
    <rPh sb="17" eb="19">
      <t>ゲダン</t>
    </rPh>
    <rPh sb="20" eb="22">
      <t>ワリアイ</t>
    </rPh>
    <phoneticPr fontId="10"/>
  </si>
  <si>
    <t>計
（人）</t>
    <rPh sb="0" eb="1">
      <t>ケイ</t>
    </rPh>
    <rPh sb="4" eb="5">
      <t>ニン</t>
    </rPh>
    <phoneticPr fontId="4"/>
  </si>
  <si>
    <t>男　性
（人）</t>
    <rPh sb="0" eb="1">
      <t>オトコ</t>
    </rPh>
    <rPh sb="2" eb="3">
      <t>セイ</t>
    </rPh>
    <phoneticPr fontId="4"/>
  </si>
  <si>
    <t>女　性
（人）</t>
    <rPh sb="0" eb="1">
      <t>オンナ</t>
    </rPh>
    <rPh sb="2" eb="3">
      <t>セイ</t>
    </rPh>
    <phoneticPr fontId="4"/>
  </si>
  <si>
    <r>
      <t>就業規則などの社内規定に盛り込んでいる</t>
    </r>
    <r>
      <rPr>
        <sz val="10"/>
        <color theme="0"/>
        <rFont val="ＭＳ 明朝"/>
        <family val="1"/>
        <charset val="128"/>
      </rPr>
      <t>＊＊＊＊＊</t>
    </r>
    <r>
      <rPr>
        <sz val="12"/>
        <color theme="0"/>
        <rFont val="ＭＳ 明朝"/>
        <family val="1"/>
        <charset val="128"/>
      </rPr>
      <t xml:space="preserve">＊
</t>
    </r>
    <rPh sb="0" eb="2">
      <t>シュウギョウ</t>
    </rPh>
    <rPh sb="2" eb="4">
      <t>キソク</t>
    </rPh>
    <rPh sb="7" eb="9">
      <t>シャナイ</t>
    </rPh>
    <rPh sb="9" eb="11">
      <t>キテイ</t>
    </rPh>
    <rPh sb="12" eb="13">
      <t>モ</t>
    </rPh>
    <rPh sb="14" eb="15">
      <t>コ</t>
    </rPh>
    <phoneticPr fontId="15"/>
  </si>
  <si>
    <r>
      <t>管理職や一般社員を対象にしたマタハラについての講演や研修会の実施</t>
    </r>
    <r>
      <rPr>
        <sz val="10"/>
        <color theme="0"/>
        <rFont val="ＭＳ 明朝"/>
        <family val="1"/>
        <charset val="128"/>
      </rPr>
      <t>＊＊＊＊</t>
    </r>
    <rPh sb="0" eb="2">
      <t>カンリ</t>
    </rPh>
    <rPh sb="2" eb="3">
      <t>ショク</t>
    </rPh>
    <rPh sb="4" eb="6">
      <t>イッパン</t>
    </rPh>
    <rPh sb="6" eb="8">
      <t>シャイン</t>
    </rPh>
    <rPh sb="9" eb="11">
      <t>タイショウ</t>
    </rPh>
    <rPh sb="23" eb="25">
      <t>コウエン</t>
    </rPh>
    <rPh sb="26" eb="29">
      <t>ケンシュウカイ</t>
    </rPh>
    <rPh sb="30" eb="32">
      <t>ジッシ</t>
    </rPh>
    <phoneticPr fontId="15"/>
  </si>
  <si>
    <r>
      <t>相談・苦情窓口の設置</t>
    </r>
    <r>
      <rPr>
        <sz val="12"/>
        <color indexed="9"/>
        <rFont val="ＭＳ 明朝"/>
        <family val="1"/>
        <charset val="128"/>
      </rPr>
      <t>＊＊</t>
    </r>
    <r>
      <rPr>
        <sz val="12"/>
        <rFont val="ＭＳ 明朝"/>
        <family val="1"/>
        <charset val="128"/>
      </rPr>
      <t xml:space="preserve">
</t>
    </r>
    <r>
      <rPr>
        <sz val="10"/>
        <rFont val="ＭＳ 明朝"/>
        <family val="1"/>
        <charset val="128"/>
      </rPr>
      <t xml:space="preserve">
</t>
    </r>
    <rPh sb="0" eb="2">
      <t>ソウダン</t>
    </rPh>
    <rPh sb="3" eb="5">
      <t>クジョウ</t>
    </rPh>
    <rPh sb="5" eb="7">
      <t>マドグチ</t>
    </rPh>
    <rPh sb="8" eb="10">
      <t>セッチ</t>
    </rPh>
    <phoneticPr fontId="15"/>
  </si>
  <si>
    <t xml:space="preserve">トップの宣言
、会社の方針
に定めている
</t>
    <rPh sb="4" eb="6">
      <t>センゲン</t>
    </rPh>
    <rPh sb="8" eb="10">
      <t>カイシャ</t>
    </rPh>
    <rPh sb="11" eb="13">
      <t>ホウシン</t>
    </rPh>
    <rPh sb="15" eb="16">
      <t>サダ</t>
    </rPh>
    <phoneticPr fontId="15"/>
  </si>
  <si>
    <t xml:space="preserve">その他
</t>
    <rPh sb="2" eb="3">
      <t>タ</t>
    </rPh>
    <phoneticPr fontId="15"/>
  </si>
  <si>
    <r>
      <t>実施してい
ない</t>
    </r>
    <r>
      <rPr>
        <sz val="12"/>
        <color indexed="9"/>
        <rFont val="ＭＳ 明朝"/>
        <family val="1"/>
        <charset val="128"/>
      </rPr>
      <t>＊＊＊</t>
    </r>
    <r>
      <rPr>
        <sz val="12"/>
        <rFont val="ＭＳ 明朝"/>
        <family val="1"/>
        <charset val="128"/>
      </rPr>
      <t xml:space="preserve">
</t>
    </r>
    <r>
      <rPr>
        <sz val="10"/>
        <rFont val="ＭＳ 明朝"/>
        <family val="1"/>
        <charset val="128"/>
      </rPr>
      <t xml:space="preserve">
</t>
    </r>
    <rPh sb="0" eb="2">
      <t>ジッシ</t>
    </rPh>
    <phoneticPr fontId="15"/>
  </si>
  <si>
    <t>付表３２－１　職場のマタニティハラスメント防止対策別事業所数割合</t>
    <rPh sb="0" eb="2">
      <t>フヒョウ</t>
    </rPh>
    <rPh sb="21" eb="23">
      <t>ボウシ</t>
    </rPh>
    <phoneticPr fontId="4"/>
  </si>
  <si>
    <t>付表３２－２　職場のパワーハラスメント防止対策別事業所数割合</t>
    <rPh sb="0" eb="2">
      <t>フヒョウ</t>
    </rPh>
    <phoneticPr fontId="4"/>
  </si>
  <si>
    <t>付表３２－３　職場のセクシャルハラスメント防止対策別事業所数割合</t>
    <rPh sb="0" eb="2">
      <t>フヒョウ</t>
    </rPh>
    <phoneticPr fontId="4"/>
  </si>
  <si>
    <t>※１事業所平均初任給は無回答を除いて算出</t>
    <rPh sb="2" eb="5">
      <t>ジギョウショ</t>
    </rPh>
    <rPh sb="5" eb="7">
      <t>ヘイキン</t>
    </rPh>
    <rPh sb="7" eb="10">
      <t>ショニンキュウ</t>
    </rPh>
    <rPh sb="11" eb="14">
      <t>ムカイトウ</t>
    </rPh>
    <rPh sb="15" eb="16">
      <t>ノゾ</t>
    </rPh>
    <rPh sb="18" eb="20">
      <t>サンシュツ</t>
    </rPh>
    <phoneticPr fontId="4"/>
  </si>
  <si>
    <t>※１事業所平均賃金は無回答を除いて算出</t>
    <rPh sb="2" eb="5">
      <t>ジギョウショ</t>
    </rPh>
    <rPh sb="5" eb="7">
      <t>ヘイキン</t>
    </rPh>
    <rPh sb="7" eb="9">
      <t>チンギン</t>
    </rPh>
    <rPh sb="10" eb="13">
      <t>ムカイトウ</t>
    </rPh>
    <rPh sb="14" eb="15">
      <t>ノゾ</t>
    </rPh>
    <rPh sb="17" eb="19">
      <t>サンシュツ</t>
    </rPh>
    <phoneticPr fontId="4"/>
  </si>
  <si>
    <t>（単位　上段：人数　下段：割合）</t>
    <rPh sb="4" eb="6">
      <t>ジョウダン</t>
    </rPh>
    <rPh sb="7" eb="8">
      <t>ニン</t>
    </rPh>
    <rPh sb="10" eb="12">
      <t>ゲダン</t>
    </rPh>
    <rPh sb="13" eb="15">
      <t>ワリアイ</t>
    </rPh>
    <phoneticPr fontId="10"/>
  </si>
  <si>
    <r>
      <t>採用が
あった
事業所
数</t>
    </r>
    <r>
      <rPr>
        <sz val="10"/>
        <color theme="0"/>
        <rFont val="ＭＳ 明朝"/>
        <family val="1"/>
        <charset val="128"/>
      </rPr>
      <t>＊＊</t>
    </r>
    <rPh sb="0" eb="2">
      <t>サイヨウ</t>
    </rPh>
    <rPh sb="8" eb="11">
      <t>ジギョウショ</t>
    </rPh>
    <rPh sb="12" eb="13">
      <t>スウ</t>
    </rPh>
    <phoneticPr fontId="27"/>
  </si>
  <si>
    <r>
      <t>採用が
なかっ
た事業
所数</t>
    </r>
    <r>
      <rPr>
        <sz val="11"/>
        <color theme="0"/>
        <rFont val="ＭＳ 明朝"/>
        <family val="1"/>
        <charset val="128"/>
      </rPr>
      <t>＊</t>
    </r>
    <rPh sb="0" eb="2">
      <t>サイヨウ</t>
    </rPh>
    <rPh sb="9" eb="11">
      <t>ジギョウ</t>
    </rPh>
    <rPh sb="12" eb="13">
      <t>ショ</t>
    </rPh>
    <rPh sb="13" eb="14">
      <t>スウ</t>
    </rPh>
    <phoneticPr fontId="27"/>
  </si>
  <si>
    <t>採用人数
（人）</t>
    <rPh sb="0" eb="2">
      <t>サイヨウ</t>
    </rPh>
    <rPh sb="2" eb="4">
      <t>ニンズウ</t>
    </rPh>
    <phoneticPr fontId="27"/>
  </si>
  <si>
    <t>うち
離職人数
（人）</t>
    <rPh sb="3" eb="5">
      <t>リショク</t>
    </rPh>
    <rPh sb="5" eb="7">
      <t>ニンズウ</t>
    </rPh>
    <phoneticPr fontId="27"/>
  </si>
  <si>
    <t>人</t>
    <phoneticPr fontId="4"/>
  </si>
  <si>
    <r>
      <t>勤務時間
の見直し
を行った
（短時間
勤務、曜
日ごとの
出勤日を
設けるなど）</t>
    </r>
    <r>
      <rPr>
        <sz val="9"/>
        <color theme="0"/>
        <rFont val="ＭＳ 明朝"/>
        <family val="1"/>
        <charset val="128"/>
      </rPr>
      <t>＊＊</t>
    </r>
    <r>
      <rPr>
        <sz val="9"/>
        <rFont val="ＭＳ 明朝"/>
        <family val="1"/>
        <charset val="128"/>
      </rPr>
      <t xml:space="preserve">
</t>
    </r>
    <phoneticPr fontId="4"/>
  </si>
  <si>
    <r>
      <t>新規採用
の見直し
、規模縮
小を行っ
た（令和
４年４月
新卒予定
者を含む
）</t>
    </r>
    <r>
      <rPr>
        <sz val="9"/>
        <color theme="0"/>
        <rFont val="ＭＳ 明朝"/>
        <family val="1"/>
        <charset val="128"/>
      </rPr>
      <t>＊＊＊</t>
    </r>
    <r>
      <rPr>
        <sz val="9"/>
        <rFont val="ＭＳ 明朝"/>
        <family val="1"/>
        <charset val="128"/>
      </rPr>
      <t xml:space="preserve">
</t>
    </r>
    <phoneticPr fontId="4"/>
  </si>
  <si>
    <t>事業所の全常用労働者数（正規職員合計）</t>
    <rPh sb="0" eb="3">
      <t>ジギョウショ</t>
    </rPh>
    <rPh sb="4" eb="5">
      <t>ゼン</t>
    </rPh>
    <rPh sb="5" eb="7">
      <t>ジョウヨウ</t>
    </rPh>
    <rPh sb="7" eb="10">
      <t>ロウドウシャ</t>
    </rPh>
    <rPh sb="10" eb="11">
      <t>スウ</t>
    </rPh>
    <rPh sb="12" eb="14">
      <t>セイキ</t>
    </rPh>
    <rPh sb="14" eb="16">
      <t>ショクイン</t>
    </rPh>
    <rPh sb="16" eb="18">
      <t>ゴウケイ</t>
    </rPh>
    <phoneticPr fontId="10"/>
  </si>
  <si>
    <t>事業所の全常用労働者数（正規職員男性）</t>
    <rPh sb="0" eb="3">
      <t>ジギョウショ</t>
    </rPh>
    <rPh sb="4" eb="5">
      <t>ゼン</t>
    </rPh>
    <rPh sb="5" eb="7">
      <t>ジョウヨウ</t>
    </rPh>
    <rPh sb="7" eb="10">
      <t>ロウドウシャ</t>
    </rPh>
    <rPh sb="10" eb="11">
      <t>スウ</t>
    </rPh>
    <rPh sb="16" eb="18">
      <t>ダンセイ</t>
    </rPh>
    <phoneticPr fontId="10"/>
  </si>
  <si>
    <t>事業所の全常用労働者数（正規職員女性）</t>
    <rPh sb="0" eb="3">
      <t>ジギョウショ</t>
    </rPh>
    <rPh sb="4" eb="5">
      <t>ゼン</t>
    </rPh>
    <rPh sb="5" eb="7">
      <t>ジョウヨウ</t>
    </rPh>
    <rPh sb="7" eb="10">
      <t>ロウドウシャ</t>
    </rPh>
    <rPh sb="10" eb="11">
      <t>スウ</t>
    </rPh>
    <rPh sb="16" eb="18">
      <t>ジョセイ</t>
    </rPh>
    <phoneticPr fontId="10"/>
  </si>
  <si>
    <t>事業所の全常用労働者数（非正規職員合計）</t>
    <rPh sb="0" eb="3">
      <t>ジギョウショ</t>
    </rPh>
    <rPh sb="4" eb="5">
      <t>ゼン</t>
    </rPh>
    <rPh sb="5" eb="7">
      <t>ジョウヨウ</t>
    </rPh>
    <rPh sb="7" eb="10">
      <t>ロウドウシャ</t>
    </rPh>
    <rPh sb="10" eb="11">
      <t>スウ</t>
    </rPh>
    <rPh sb="12" eb="13">
      <t>ヒ</t>
    </rPh>
    <rPh sb="17" eb="19">
      <t>ゴウケイ</t>
    </rPh>
    <phoneticPr fontId="10"/>
  </si>
  <si>
    <t>事業所の全常用労働者数（非正規職員男性）</t>
    <rPh sb="0" eb="3">
      <t>ジギョウショ</t>
    </rPh>
    <rPh sb="4" eb="5">
      <t>ゼン</t>
    </rPh>
    <rPh sb="5" eb="7">
      <t>ジョウヨウ</t>
    </rPh>
    <rPh sb="7" eb="10">
      <t>ロウドウシャ</t>
    </rPh>
    <rPh sb="10" eb="11">
      <t>スウ</t>
    </rPh>
    <rPh sb="17" eb="19">
      <t>ダンセイ</t>
    </rPh>
    <phoneticPr fontId="10"/>
  </si>
  <si>
    <t>事業所の全常用労働者数（非正規職員女性）</t>
    <rPh sb="0" eb="3">
      <t>ジギョウショ</t>
    </rPh>
    <rPh sb="4" eb="5">
      <t>ゼン</t>
    </rPh>
    <rPh sb="5" eb="7">
      <t>ジョウヨウ</t>
    </rPh>
    <rPh sb="7" eb="10">
      <t>ロウドウシャ</t>
    </rPh>
    <rPh sb="10" eb="11">
      <t>スウ</t>
    </rPh>
    <rPh sb="17" eb="19">
      <t>ジョセイ</t>
    </rPh>
    <phoneticPr fontId="10"/>
  </si>
  <si>
    <t>全常用労働者数（非正規職員）</t>
    <rPh sb="0" eb="1">
      <t>ゼン</t>
    </rPh>
    <rPh sb="1" eb="3">
      <t>ジョウヨウ</t>
    </rPh>
    <rPh sb="3" eb="6">
      <t>ロウドウシャ</t>
    </rPh>
    <rPh sb="6" eb="7">
      <t>スウ</t>
    </rPh>
    <phoneticPr fontId="10"/>
  </si>
  <si>
    <t>全常用労働者数（正規職員）</t>
    <rPh sb="0" eb="1">
      <t>ゼン</t>
    </rPh>
    <rPh sb="1" eb="3">
      <t>ジョウヨウ</t>
    </rPh>
    <rPh sb="3" eb="6">
      <t>ロウドウシャ</t>
    </rPh>
    <rPh sb="6" eb="7">
      <t>スウ</t>
    </rPh>
    <phoneticPr fontId="10"/>
  </si>
  <si>
    <r>
      <t>子どもが２歳～
３歳未満</t>
    </r>
    <r>
      <rPr>
        <sz val="11"/>
        <color indexed="9"/>
        <rFont val="ＭＳ 明朝"/>
        <family val="1"/>
        <charset val="128"/>
      </rPr>
      <t>＊＊＊</t>
    </r>
    <rPh sb="0" eb="1">
      <t>コ</t>
    </rPh>
    <rPh sb="5" eb="6">
      <t>サイ</t>
    </rPh>
    <rPh sb="9" eb="10">
      <t>サイ</t>
    </rPh>
    <rPh sb="10" eb="12">
      <t>ミマン</t>
    </rPh>
    <phoneticPr fontId="15"/>
  </si>
  <si>
    <r>
      <t>子どもが満３歳
以上</t>
    </r>
    <r>
      <rPr>
        <sz val="11"/>
        <color theme="0"/>
        <rFont val="ＭＳ 明朝"/>
        <family val="1"/>
        <charset val="128"/>
      </rPr>
      <t>＊＊＊＊＊</t>
    </r>
    <rPh sb="0" eb="1">
      <t>コ</t>
    </rPh>
    <rPh sb="4" eb="5">
      <t>マン</t>
    </rPh>
    <rPh sb="6" eb="7">
      <t>サイ</t>
    </rPh>
    <rPh sb="8" eb="10">
      <t>イジョウ</t>
    </rPh>
    <phoneticPr fontId="15"/>
  </si>
  <si>
    <r>
      <t>子どもが２歳
未満</t>
    </r>
    <r>
      <rPr>
        <sz val="11"/>
        <color theme="0"/>
        <rFont val="ＭＳ 明朝"/>
        <family val="1"/>
        <charset val="128"/>
      </rPr>
      <t>＊＊＊＊</t>
    </r>
    <rPh sb="0" eb="1">
      <t>コ</t>
    </rPh>
    <rPh sb="5" eb="6">
      <t>サイ</t>
    </rPh>
    <rPh sb="7" eb="9">
      <t>ミマン</t>
    </rPh>
    <phoneticPr fontId="15"/>
  </si>
  <si>
    <t>付表２－１０　常用労働者数割合【 正規職員　合計・男女 】</t>
    <rPh sb="0" eb="2">
      <t>フヒョウ</t>
    </rPh>
    <rPh sb="19" eb="21">
      <t>ショクイン</t>
    </rPh>
    <phoneticPr fontId="4"/>
  </si>
  <si>
    <t>付表２－１１　常用労働者数割合【 非正規職員　合計・男女 】</t>
    <rPh sb="0" eb="2">
      <t>フヒョウ</t>
    </rPh>
    <rPh sb="17" eb="18">
      <t>ヒ</t>
    </rPh>
    <rPh sb="20" eb="22">
      <t>ショクイン</t>
    </rPh>
    <phoneticPr fontId="4"/>
  </si>
  <si>
    <t>付表２－１２　全常用労働者数割合【 合計・男女 】</t>
    <rPh sb="0" eb="2">
      <t>フヒョウ</t>
    </rPh>
    <rPh sb="7" eb="8">
      <t>ゼン</t>
    </rPh>
    <rPh sb="8" eb="10">
      <t>ジョウヨウ</t>
    </rPh>
    <rPh sb="10" eb="14">
      <t>ロウドウシャスウ</t>
    </rPh>
    <rPh sb="14" eb="16">
      <t>ワリアイ</t>
    </rPh>
    <phoneticPr fontId="4"/>
  </si>
  <si>
    <t>付表１４　配偶者出産時の育児目的休暇制度の有無別事業所数割合</t>
    <rPh sb="0" eb="2">
      <t>フヒョウ</t>
    </rPh>
    <rPh sb="5" eb="8">
      <t>ハイグウシャ</t>
    </rPh>
    <rPh sb="8" eb="11">
      <t>シュッサンジ</t>
    </rPh>
    <rPh sb="12" eb="14">
      <t>イクジ</t>
    </rPh>
    <rPh sb="14" eb="16">
      <t>モクテキ</t>
    </rPh>
    <rPh sb="16" eb="18">
      <t>キュウカ</t>
    </rPh>
    <rPh sb="18" eb="20">
      <t>セイド</t>
    </rPh>
    <rPh sb="21" eb="23">
      <t>ウム</t>
    </rPh>
    <rPh sb="23" eb="24">
      <t>ベツ</t>
    </rPh>
    <rPh sb="24" eb="27">
      <t>ジギョウショ</t>
    </rPh>
    <rPh sb="27" eb="28">
      <t>スウ</t>
    </rPh>
    <rPh sb="28" eb="30">
      <t>ワリアイ</t>
    </rPh>
    <phoneticPr fontId="4"/>
  </si>
  <si>
    <t>付表１５　配偶者出産時の育児目的休暇制度の実施形態別事業所数割合</t>
    <rPh sb="0" eb="2">
      <t>フヒョウ</t>
    </rPh>
    <rPh sb="5" eb="8">
      <t>ハイグウシャ</t>
    </rPh>
    <rPh sb="8" eb="11">
      <t>シュッサンジ</t>
    </rPh>
    <rPh sb="12" eb="14">
      <t>イクジ</t>
    </rPh>
    <rPh sb="14" eb="16">
      <t>モクテキ</t>
    </rPh>
    <rPh sb="16" eb="18">
      <t>キュウカ</t>
    </rPh>
    <rPh sb="18" eb="20">
      <t>セイド</t>
    </rPh>
    <rPh sb="21" eb="23">
      <t>ジッシ</t>
    </rPh>
    <rPh sb="23" eb="25">
      <t>ケイタイ</t>
    </rPh>
    <rPh sb="25" eb="26">
      <t>ベツ</t>
    </rPh>
    <rPh sb="26" eb="29">
      <t>ジギョウショ</t>
    </rPh>
    <rPh sb="29" eb="30">
      <t>スウ</t>
    </rPh>
    <rPh sb="30" eb="32">
      <t>ワリアイ</t>
    </rPh>
    <phoneticPr fontId="4"/>
  </si>
  <si>
    <t>付表２０　子の看護休暇制度の規定状況別事業所数割合</t>
    <rPh sb="0" eb="2">
      <t>フヒョウ</t>
    </rPh>
    <phoneticPr fontId="4"/>
  </si>
  <si>
    <t>付表２１－２　子の看護休暇制度の状況別取得可能日数</t>
    <rPh sb="0" eb="2">
      <t>フヒョウ</t>
    </rPh>
    <rPh sb="19" eb="23">
      <t>シュトクカノウ</t>
    </rPh>
    <rPh sb="23" eb="25">
      <t>ニッスウ</t>
    </rPh>
    <phoneticPr fontId="4"/>
  </si>
  <si>
    <t>付表２１－２　子の看護休暇制度の状況別取得可能日数</t>
    <rPh sb="0" eb="2">
      <t>フヒョウ</t>
    </rPh>
    <rPh sb="19" eb="23">
      <t>シュトクカノウ</t>
    </rPh>
    <phoneticPr fontId="4"/>
  </si>
  <si>
    <t>付表２９－１　役職別女性管理職がいる事業所数割合</t>
    <rPh sb="0" eb="2">
      <t>フヒョウ</t>
    </rPh>
    <rPh sb="7" eb="10">
      <t>ヤクショクベツ</t>
    </rPh>
    <phoneticPr fontId="4"/>
  </si>
  <si>
    <t>付表２９－１　役職別女性管理職者がいる事業所数割合</t>
    <rPh sb="0" eb="2">
      <t>フヒョウ</t>
    </rPh>
    <rPh sb="7" eb="10">
      <t>ヤクショクベツ</t>
    </rPh>
    <rPh sb="10" eb="12">
      <t>ジョセイ</t>
    </rPh>
    <rPh sb="12" eb="14">
      <t>カンリ</t>
    </rPh>
    <rPh sb="14" eb="15">
      <t>ショク</t>
    </rPh>
    <rPh sb="15" eb="16">
      <t>シャ</t>
    </rPh>
    <phoneticPr fontId="4"/>
  </si>
  <si>
    <t>付表２９－３　全体の労働者数に占める女性管理職者数割合</t>
    <phoneticPr fontId="4"/>
  </si>
  <si>
    <t>付表２９－４　全体の管理職者数と女性管理職者数の平均人数</t>
    <phoneticPr fontId="4"/>
  </si>
  <si>
    <t>付表２９－５　全体の事業所数に占める女性管理職がいる事業所数割合</t>
    <rPh sb="0" eb="2">
      <t>フヒョウ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</si>
</sst>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_ "/>
    <numFmt numFmtId="177" formatCode="0.0"/>
    <numFmt numFmtId="178" formatCode="#,##0.0;[Red]\-#,##0.0"/>
    <numFmt numFmtId="179" formatCode="0.0%"/>
    <numFmt numFmtId="180" formatCode="\(0.0%\)"/>
    <numFmt numFmtId="181" formatCode="0.0000_ "/>
  </numFmts>
  <fonts count="29">
    <font>
      <sz val="11"/>
      <name val="ＭＳ Ｐゴシック"/>
      <family val="3"/>
      <charset val="128"/>
    </font>
    <font>
      <sz val="11"/>
      <color theme="1"/>
      <name val="ＭＳ 明朝"/>
      <family val="2"/>
      <charset val="128"/>
    </font>
    <font>
      <sz val="11"/>
      <color theme="1"/>
      <name val="ＭＳ 明朝"/>
      <family val="2"/>
      <charset val="128"/>
    </font>
    <font>
      <sz val="11"/>
      <name val="ＭＳ Ｐゴシック"/>
      <family val="3"/>
      <charset val="128"/>
    </font>
    <font>
      <sz val="6"/>
      <name val="ＭＳ Ｐゴシック"/>
      <family val="3"/>
      <charset val="128"/>
    </font>
    <font>
      <sz val="20"/>
      <name val="ＭＳ Ｐゴシック"/>
      <family val="3"/>
      <charset val="128"/>
    </font>
    <font>
      <sz val="9"/>
      <name val="ＭＳ 明朝"/>
      <family val="1"/>
      <charset val="128"/>
    </font>
    <font>
      <sz val="10"/>
      <name val="ＭＳ 明朝"/>
      <family val="1"/>
      <charset val="128"/>
    </font>
    <font>
      <sz val="12"/>
      <name val="ＭＳ Ｐ明朝"/>
      <family val="1"/>
      <charset val="128"/>
    </font>
    <font>
      <sz val="12"/>
      <name val="ＭＳ 明朝"/>
      <family val="1"/>
      <charset val="128"/>
    </font>
    <font>
      <u/>
      <sz val="10"/>
      <color indexed="12"/>
      <name val="ＭＳ Ｐゴシック"/>
      <family val="3"/>
      <charset val="128"/>
    </font>
    <font>
      <sz val="12"/>
      <name val="ＭＳ ゴシック"/>
      <family val="3"/>
      <charset val="128"/>
    </font>
    <font>
      <sz val="11"/>
      <name val="ＭＳ 明朝"/>
      <family val="1"/>
      <charset val="128"/>
    </font>
    <font>
      <sz val="11"/>
      <color indexed="9"/>
      <name val="ＭＳ 明朝"/>
      <family val="1"/>
      <charset val="128"/>
    </font>
    <font>
      <sz val="12"/>
      <color indexed="9"/>
      <name val="ＭＳ 明朝"/>
      <family val="1"/>
      <charset val="128"/>
    </font>
    <font>
      <sz val="10"/>
      <name val="Century"/>
      <family val="1"/>
    </font>
    <font>
      <sz val="11"/>
      <name val="ＭＳ Ｐ明朝"/>
      <family val="1"/>
      <charset val="128"/>
    </font>
    <font>
      <sz val="10"/>
      <color indexed="9"/>
      <name val="ＭＳ 明朝"/>
      <family val="1"/>
      <charset val="128"/>
    </font>
    <font>
      <sz val="10"/>
      <color theme="0"/>
      <name val="ＭＳ 明朝"/>
      <family val="1"/>
      <charset val="128"/>
    </font>
    <font>
      <sz val="11"/>
      <color theme="0"/>
      <name val="ＭＳ 明朝"/>
      <family val="1"/>
      <charset val="128"/>
    </font>
    <font>
      <b/>
      <sz val="10"/>
      <name val="ＭＳ ゴシック"/>
      <family val="3"/>
      <charset val="128"/>
    </font>
    <font>
      <sz val="9"/>
      <color theme="0"/>
      <name val="ＭＳ 明朝"/>
      <family val="1"/>
      <charset val="128"/>
    </font>
    <font>
      <sz val="11"/>
      <color indexed="8"/>
      <name val="ＭＳ Ｐゴシック"/>
      <family val="3"/>
      <charset val="128"/>
    </font>
    <font>
      <sz val="10"/>
      <name val="ＭＳ Ｐゴシック"/>
      <family val="3"/>
      <charset val="128"/>
    </font>
    <font>
      <sz val="11"/>
      <color theme="0"/>
      <name val="ＭＳ Ｐゴシック"/>
      <family val="3"/>
      <charset val="128"/>
    </font>
    <font>
      <sz val="9"/>
      <name val="ＭＳ Ｐゴシック"/>
      <family val="3"/>
      <charset val="128"/>
    </font>
    <font>
      <sz val="8"/>
      <name val="ＭＳ 明朝"/>
      <family val="1"/>
      <charset val="128"/>
    </font>
    <font>
      <sz val="6"/>
      <name val="ＭＳ 明朝"/>
      <family val="2"/>
      <charset val="128"/>
    </font>
    <font>
      <sz val="12"/>
      <color theme="0"/>
      <name val="ＭＳ 明朝"/>
      <family val="1"/>
      <charset val="128"/>
    </font>
  </fonts>
  <fills count="3">
    <fill>
      <patternFill patternType="none"/>
    </fill>
    <fill>
      <patternFill patternType="gray125"/>
    </fill>
    <fill>
      <patternFill patternType="solid">
        <fgColor indexed="22"/>
        <bgColor indexed="0"/>
      </patternFill>
    </fill>
  </fills>
  <borders count="53">
    <border>
      <left/>
      <right/>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top/>
      <bottom style="thin">
        <color indexed="64"/>
      </bottom>
      <diagonal/>
    </border>
    <border>
      <left style="hair">
        <color indexed="64"/>
      </left>
      <right/>
      <top/>
      <bottom style="thin">
        <color indexed="64"/>
      </bottom>
      <diagonal/>
    </border>
    <border>
      <left style="hair">
        <color indexed="64"/>
      </left>
      <right style="medium">
        <color indexed="64"/>
      </right>
      <top style="thin">
        <color indexed="64"/>
      </top>
      <bottom/>
      <diagonal/>
    </border>
    <border>
      <left style="medium">
        <color indexed="64"/>
      </left>
      <right/>
      <top style="thin">
        <color indexed="64"/>
      </top>
      <bottom/>
      <diagonal/>
    </border>
    <border>
      <left style="hair">
        <color indexed="64"/>
      </left>
      <right/>
      <top style="thin">
        <color indexed="64"/>
      </top>
      <bottom/>
      <diagonal/>
    </border>
    <border>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medium">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s>
  <cellStyleXfs count="13">
    <xf numFmtId="0" fontId="0" fillId="0" borderId="0"/>
    <xf numFmtId="38" fontId="3" fillId="0" borderId="0" applyFont="0" applyFill="0" applyBorder="0" applyAlignment="0" applyProtection="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9" fontId="3" fillId="0" borderId="0" applyFont="0" applyFill="0" applyBorder="0" applyAlignment="0" applyProtection="0">
      <alignment vertical="center"/>
    </xf>
    <xf numFmtId="0" fontId="2" fillId="0" borderId="0">
      <alignment vertical="center"/>
    </xf>
    <xf numFmtId="0" fontId="22" fillId="0" borderId="0"/>
    <xf numFmtId="0" fontId="1" fillId="0" borderId="0">
      <alignment vertical="center"/>
    </xf>
  </cellStyleXfs>
  <cellXfs count="468">
    <xf numFmtId="0" fontId="0" fillId="0" borderId="0" xfId="0"/>
    <xf numFmtId="0" fontId="5" fillId="0" borderId="0" xfId="0" applyFont="1"/>
    <xf numFmtId="0" fontId="0" fillId="0" borderId="0" xfId="0" applyAlignment="1">
      <alignment horizontal="center"/>
    </xf>
    <xf numFmtId="0" fontId="0" fillId="0" borderId="0" xfId="0" applyAlignment="1">
      <alignment vertical="center"/>
    </xf>
    <xf numFmtId="0" fontId="6" fillId="0" borderId="0" xfId="0" applyFont="1" applyAlignment="1">
      <alignment vertical="center"/>
    </xf>
    <xf numFmtId="0" fontId="7" fillId="0" borderId="0" xfId="0" applyFont="1" applyAlignment="1">
      <alignment vertical="center"/>
    </xf>
    <xf numFmtId="0" fontId="7" fillId="0" borderId="0" xfId="0" applyFont="1" applyAlignment="1">
      <alignment vertical="center" wrapText="1"/>
    </xf>
    <xf numFmtId="176" fontId="8" fillId="0" borderId="0" xfId="0" applyNumberFormat="1" applyFont="1" applyBorder="1" applyAlignment="1">
      <alignment vertical="center"/>
    </xf>
    <xf numFmtId="176" fontId="8" fillId="0" borderId="1" xfId="0" applyNumberFormat="1" applyFont="1" applyBorder="1" applyAlignment="1">
      <alignment vertical="center"/>
    </xf>
    <xf numFmtId="38" fontId="8" fillId="0" borderId="2" xfId="1" applyFont="1" applyBorder="1" applyAlignment="1">
      <alignment vertical="center"/>
    </xf>
    <xf numFmtId="38" fontId="8" fillId="0" borderId="3" xfId="1" applyFont="1" applyBorder="1" applyAlignment="1">
      <alignment vertical="center"/>
    </xf>
    <xf numFmtId="0" fontId="6" fillId="0" borderId="4" xfId="0" applyFont="1" applyBorder="1" applyAlignment="1">
      <alignment vertical="center"/>
    </xf>
    <xf numFmtId="0" fontId="7" fillId="0" borderId="5" xfId="0" applyFont="1" applyBorder="1" applyAlignment="1">
      <alignment horizontal="distributed" vertical="center" wrapText="1"/>
    </xf>
    <xf numFmtId="0" fontId="6" fillId="0" borderId="5" xfId="0" applyFont="1" applyBorder="1" applyAlignment="1">
      <alignment vertical="center"/>
    </xf>
    <xf numFmtId="0" fontId="7" fillId="0" borderId="5" xfId="0" applyFont="1" applyBorder="1" applyAlignment="1">
      <alignment horizontal="distributed" vertical="center"/>
    </xf>
    <xf numFmtId="0" fontId="8" fillId="0" borderId="2" xfId="0" applyFont="1" applyBorder="1" applyAlignment="1">
      <alignment vertical="center"/>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0" fontId="11" fillId="0" borderId="0" xfId="0" applyFont="1" applyAlignment="1">
      <alignment vertical="center"/>
    </xf>
    <xf numFmtId="0" fontId="8" fillId="0" borderId="5" xfId="0" applyFont="1" applyBorder="1" applyAlignment="1">
      <alignment vertical="center"/>
    </xf>
    <xf numFmtId="176" fontId="8" fillId="0" borderId="19" xfId="0" applyNumberFormat="1" applyFont="1" applyBorder="1" applyAlignment="1">
      <alignment vertical="center"/>
    </xf>
    <xf numFmtId="0" fontId="8" fillId="0" borderId="20" xfId="0" applyFont="1" applyBorder="1" applyAlignment="1">
      <alignment vertical="center"/>
    </xf>
    <xf numFmtId="176" fontId="8" fillId="0" borderId="21" xfId="0" applyNumberFormat="1" applyFont="1" applyBorder="1" applyAlignment="1">
      <alignment vertical="center"/>
    </xf>
    <xf numFmtId="38" fontId="8" fillId="0" borderId="20" xfId="0" applyNumberFormat="1" applyFont="1" applyBorder="1" applyAlignment="1">
      <alignment vertical="center"/>
    </xf>
    <xf numFmtId="0" fontId="8" fillId="0" borderId="4" xfId="0" applyFont="1" applyBorder="1" applyAlignment="1">
      <alignment vertical="center"/>
    </xf>
    <xf numFmtId="1" fontId="8" fillId="0" borderId="5" xfId="0" applyNumberFormat="1" applyFont="1" applyBorder="1" applyAlignment="1">
      <alignment vertical="center"/>
    </xf>
    <xf numFmtId="0" fontId="8" fillId="0" borderId="4" xfId="0" applyFont="1" applyFill="1" applyBorder="1" applyAlignment="1">
      <alignment vertical="center"/>
    </xf>
    <xf numFmtId="1" fontId="8" fillId="0" borderId="5" xfId="0" applyNumberFormat="1" applyFont="1" applyFill="1" applyBorder="1" applyAlignment="1">
      <alignment vertical="center"/>
    </xf>
    <xf numFmtId="0" fontId="8" fillId="0" borderId="5" xfId="0" applyFont="1" applyFill="1" applyBorder="1" applyAlignment="1">
      <alignment vertical="center"/>
    </xf>
    <xf numFmtId="0" fontId="8" fillId="0" borderId="2" xfId="0" applyFont="1" applyFill="1" applyBorder="1" applyAlignment="1">
      <alignment vertical="center"/>
    </xf>
    <xf numFmtId="38" fontId="8" fillId="0" borderId="2" xfId="1" applyFont="1" applyFill="1" applyBorder="1" applyAlignment="1">
      <alignment vertical="center"/>
    </xf>
    <xf numFmtId="38" fontId="8" fillId="0" borderId="3" xfId="1" applyFont="1" applyFill="1" applyBorder="1" applyAlignment="1">
      <alignment vertical="center"/>
    </xf>
    <xf numFmtId="1" fontId="8" fillId="0" borderId="5" xfId="0" applyNumberFormat="1" applyFont="1" applyBorder="1" applyAlignment="1">
      <alignment horizontal="right" vertical="center"/>
    </xf>
    <xf numFmtId="38" fontId="8" fillId="0" borderId="2" xfId="1" applyFont="1" applyBorder="1" applyAlignment="1">
      <alignment horizontal="right" vertical="center"/>
    </xf>
    <xf numFmtId="0" fontId="8" fillId="0" borderId="2" xfId="0" applyFont="1" applyBorder="1" applyAlignment="1">
      <alignment horizontal="right" vertical="center"/>
    </xf>
    <xf numFmtId="38" fontId="8" fillId="0" borderId="2" xfId="1" applyFont="1" applyBorder="1" applyAlignment="1">
      <alignment vertical="center" wrapText="1"/>
    </xf>
    <xf numFmtId="177" fontId="8" fillId="0" borderId="2" xfId="0" applyNumberFormat="1" applyFont="1" applyBorder="1" applyAlignment="1">
      <alignment vertical="center"/>
    </xf>
    <xf numFmtId="179" fontId="16" fillId="0" borderId="6" xfId="0" applyNumberFormat="1" applyFont="1" applyBorder="1" applyAlignment="1">
      <alignment vertical="center"/>
    </xf>
    <xf numFmtId="179" fontId="16" fillId="0" borderId="6" xfId="1" applyNumberFormat="1"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38" fontId="16" fillId="0" borderId="8" xfId="1" applyFont="1" applyBorder="1" applyAlignment="1">
      <alignment vertical="center"/>
    </xf>
    <xf numFmtId="0" fontId="6" fillId="0" borderId="17" xfId="0" applyFont="1" applyBorder="1" applyAlignment="1">
      <alignment vertical="center"/>
    </xf>
    <xf numFmtId="0" fontId="6" fillId="0" borderId="18" xfId="0" applyFont="1" applyBorder="1" applyAlignment="1">
      <alignment vertical="center"/>
    </xf>
    <xf numFmtId="179" fontId="16" fillId="0" borderId="7" xfId="1" applyNumberFormat="1" applyFont="1" applyBorder="1" applyAlignment="1">
      <alignment vertical="center"/>
    </xf>
    <xf numFmtId="179" fontId="6" fillId="0" borderId="11" xfId="0" applyNumberFormat="1" applyFont="1" applyBorder="1" applyAlignment="1">
      <alignment vertical="center"/>
    </xf>
    <xf numFmtId="0" fontId="12" fillId="0" borderId="0" xfId="0" applyFont="1" applyAlignment="1">
      <alignment horizontal="right" vertical="top"/>
    </xf>
    <xf numFmtId="179" fontId="0" fillId="0" borderId="0" xfId="0" applyNumberFormat="1" applyAlignment="1">
      <alignment vertical="center"/>
    </xf>
    <xf numFmtId="179" fontId="16" fillId="0" borderId="6" xfId="0" applyNumberFormat="1" applyFont="1" applyBorder="1" applyAlignment="1">
      <alignment horizontal="right" vertical="center"/>
    </xf>
    <xf numFmtId="180" fontId="16" fillId="0" borderId="6" xfId="0" applyNumberFormat="1" applyFont="1" applyBorder="1" applyAlignment="1">
      <alignment vertical="center"/>
    </xf>
    <xf numFmtId="179" fontId="16" fillId="0" borderId="7" xfId="1" applyNumberFormat="1" applyFont="1" applyBorder="1" applyAlignment="1">
      <alignment horizontal="right" vertical="center"/>
    </xf>
    <xf numFmtId="179" fontId="16" fillId="0" borderId="7" xfId="0" applyNumberFormat="1" applyFont="1" applyBorder="1" applyAlignment="1">
      <alignment vertical="center"/>
    </xf>
    <xf numFmtId="0" fontId="7" fillId="0" borderId="4" xfId="0" applyFont="1" applyBorder="1" applyAlignment="1">
      <alignment vertical="center" wrapText="1"/>
    </xf>
    <xf numFmtId="0" fontId="7" fillId="0" borderId="5" xfId="0" applyFont="1" applyBorder="1" applyAlignment="1">
      <alignment vertical="center" wrapText="1"/>
    </xf>
    <xf numFmtId="38" fontId="0" fillId="0" borderId="0" xfId="0" applyNumberFormat="1" applyAlignment="1">
      <alignment vertical="center"/>
    </xf>
    <xf numFmtId="0" fontId="0" fillId="0" borderId="0" xfId="0" applyAlignment="1">
      <alignment horizontal="center" vertical="center"/>
    </xf>
    <xf numFmtId="0" fontId="12" fillId="0" borderId="5" xfId="0" applyFont="1" applyBorder="1" applyAlignment="1">
      <alignment vertical="center" wrapText="1"/>
    </xf>
    <xf numFmtId="0" fontId="0" fillId="0" borderId="12" xfId="0" applyBorder="1" applyAlignment="1">
      <alignment vertical="center"/>
    </xf>
    <xf numFmtId="0" fontId="12" fillId="0" borderId="4" xfId="0" applyFont="1" applyBorder="1" applyAlignment="1">
      <alignment vertical="center" wrapText="1"/>
    </xf>
    <xf numFmtId="0" fontId="7" fillId="0" borderId="3" xfId="0" applyFont="1" applyBorder="1" applyAlignment="1">
      <alignment horizontal="center" vertical="center" wrapText="1"/>
    </xf>
    <xf numFmtId="0" fontId="7" fillId="0" borderId="17" xfId="0" applyFont="1" applyBorder="1" applyAlignment="1">
      <alignment vertical="center" shrinkToFit="1"/>
    </xf>
    <xf numFmtId="0" fontId="16" fillId="0" borderId="0" xfId="0" applyFont="1" applyAlignment="1">
      <alignment horizontal="right" vertical="center"/>
    </xf>
    <xf numFmtId="0" fontId="9" fillId="0" borderId="0" xfId="0" applyFont="1" applyAlignment="1">
      <alignment vertical="top"/>
    </xf>
    <xf numFmtId="0" fontId="7" fillId="0" borderId="4" xfId="0" applyFont="1" applyFill="1" applyBorder="1" applyAlignment="1">
      <alignment horizontal="center" vertical="center" wrapText="1"/>
    </xf>
    <xf numFmtId="177" fontId="8" fillId="0" borderId="3" xfId="0" applyNumberFormat="1" applyFont="1" applyBorder="1" applyAlignment="1">
      <alignment horizontal="right" vertical="center"/>
    </xf>
    <xf numFmtId="177" fontId="8" fillId="0" borderId="2" xfId="0" applyNumberFormat="1" applyFont="1" applyBorder="1" applyAlignment="1">
      <alignment horizontal="right" vertical="center"/>
    </xf>
    <xf numFmtId="38" fontId="8" fillId="0" borderId="3" xfId="1" applyFont="1" applyBorder="1" applyAlignment="1">
      <alignment horizontal="right" vertical="center"/>
    </xf>
    <xf numFmtId="179" fontId="16" fillId="0" borderId="29" xfId="0" applyNumberFormat="1" applyFont="1" applyBorder="1" applyAlignment="1">
      <alignment vertical="center"/>
    </xf>
    <xf numFmtId="179" fontId="16" fillId="0" borderId="10" xfId="1" applyNumberFormat="1" applyFont="1" applyBorder="1" applyAlignment="1">
      <alignment vertical="center"/>
    </xf>
    <xf numFmtId="38" fontId="16" fillId="0" borderId="30" xfId="1" applyFont="1" applyBorder="1" applyAlignment="1">
      <alignment vertical="center"/>
    </xf>
    <xf numFmtId="38" fontId="16" fillId="0" borderId="14" xfId="1" applyFont="1" applyBorder="1" applyAlignment="1">
      <alignment vertical="center"/>
    </xf>
    <xf numFmtId="179" fontId="16" fillId="0" borderId="16" xfId="1" applyNumberFormat="1" applyFont="1" applyBorder="1" applyAlignment="1">
      <alignment vertical="center"/>
    </xf>
    <xf numFmtId="0" fontId="0" fillId="0" borderId="0" xfId="0" applyBorder="1" applyAlignment="1">
      <alignment vertical="center"/>
    </xf>
    <xf numFmtId="0" fontId="22" fillId="2" borderId="0" xfId="3" applyFont="1" applyFill="1" applyBorder="1" applyAlignment="1">
      <alignment horizontal="center"/>
    </xf>
    <xf numFmtId="0" fontId="22" fillId="0" borderId="0" xfId="3" applyFont="1" applyFill="1" applyBorder="1" applyAlignment="1">
      <alignment horizontal="right" wrapText="1"/>
    </xf>
    <xf numFmtId="38" fontId="0" fillId="0" borderId="0" xfId="0" applyNumberFormat="1" applyBorder="1" applyAlignment="1">
      <alignment vertical="center"/>
    </xf>
    <xf numFmtId="0" fontId="22" fillId="2" borderId="0" xfId="4" applyFont="1" applyFill="1" applyBorder="1" applyAlignment="1">
      <alignment horizontal="center"/>
    </xf>
    <xf numFmtId="0" fontId="22" fillId="0" borderId="0" xfId="4" applyFont="1" applyFill="1" applyBorder="1" applyAlignment="1">
      <alignment horizontal="right" wrapText="1"/>
    </xf>
    <xf numFmtId="0" fontId="22" fillId="0" borderId="0" xfId="5" applyFont="1" applyFill="1" applyBorder="1" applyAlignment="1">
      <alignment horizontal="right" wrapText="1"/>
    </xf>
    <xf numFmtId="0" fontId="22" fillId="2" borderId="0" xfId="5" applyFont="1" applyFill="1" applyBorder="1" applyAlignment="1">
      <alignment horizontal="center"/>
    </xf>
    <xf numFmtId="0" fontId="22" fillId="0" borderId="0" xfId="5" applyBorder="1"/>
    <xf numFmtId="38" fontId="8" fillId="0" borderId="2" xfId="1" applyFont="1" applyBorder="1" applyAlignment="1">
      <alignment horizontal="right" vertical="center" wrapText="1"/>
    </xf>
    <xf numFmtId="176" fontId="8" fillId="0" borderId="1" xfId="0" applyNumberFormat="1" applyFont="1" applyBorder="1" applyAlignment="1">
      <alignment horizontal="right" vertical="center"/>
    </xf>
    <xf numFmtId="177" fontId="8" fillId="0" borderId="3" xfId="0" applyNumberFormat="1" applyFont="1" applyFill="1" applyBorder="1" applyAlignment="1">
      <alignment vertical="center"/>
    </xf>
    <xf numFmtId="0" fontId="0" fillId="0" borderId="0" xfId="0" applyFill="1" applyBorder="1" applyAlignment="1">
      <alignment vertical="center"/>
    </xf>
    <xf numFmtId="0" fontId="22" fillId="0" borderId="0" xfId="6" applyFont="1" applyFill="1" applyBorder="1" applyAlignment="1">
      <alignment horizontal="center"/>
    </xf>
    <xf numFmtId="0" fontId="22" fillId="0" borderId="0" xfId="6" applyFont="1" applyFill="1" applyBorder="1" applyAlignment="1">
      <alignment horizontal="right" wrapText="1"/>
    </xf>
    <xf numFmtId="0" fontId="8" fillId="0" borderId="5" xfId="0" applyFont="1" applyBorder="1" applyAlignment="1">
      <alignment horizontal="right" vertical="center"/>
    </xf>
    <xf numFmtId="0" fontId="22" fillId="0" borderId="0" xfId="7" applyFont="1" applyFill="1" applyBorder="1" applyAlignment="1">
      <alignment horizontal="right" wrapText="1"/>
    </xf>
    <xf numFmtId="0" fontId="22" fillId="0" borderId="0" xfId="8" applyFont="1" applyFill="1" applyBorder="1" applyAlignment="1">
      <alignment horizontal="right" wrapText="1"/>
    </xf>
    <xf numFmtId="0" fontId="22" fillId="0" borderId="0" xfId="8" applyFont="1" applyFill="1" applyBorder="1" applyAlignment="1">
      <alignment horizontal="center"/>
    </xf>
    <xf numFmtId="0" fontId="22" fillId="0" borderId="0" xfId="8" applyFill="1" applyBorder="1"/>
    <xf numFmtId="0" fontId="22" fillId="0" borderId="0" xfId="7" applyFont="1" applyFill="1" applyBorder="1" applyAlignment="1">
      <alignment horizontal="center"/>
    </xf>
    <xf numFmtId="38" fontId="16" fillId="0" borderId="14" xfId="1" applyFont="1" applyFill="1" applyBorder="1" applyAlignment="1">
      <alignment vertical="center"/>
    </xf>
    <xf numFmtId="179" fontId="16" fillId="0" borderId="16" xfId="1" applyNumberFormat="1" applyFont="1" applyFill="1" applyBorder="1" applyAlignment="1">
      <alignment vertical="center"/>
    </xf>
    <xf numFmtId="0" fontId="23" fillId="0" borderId="0" xfId="0" quotePrefix="1" applyFont="1" applyAlignment="1">
      <alignment horizontal="right" vertical="center"/>
    </xf>
    <xf numFmtId="0" fontId="24" fillId="0" borderId="0" xfId="0" applyFont="1" applyAlignment="1">
      <alignment vertical="center"/>
    </xf>
    <xf numFmtId="0" fontId="7" fillId="0" borderId="6" xfId="0" applyFont="1" applyBorder="1" applyAlignment="1">
      <alignment horizontal="center" vertical="center" wrapText="1"/>
    </xf>
    <xf numFmtId="0" fontId="7" fillId="0" borderId="10" xfId="0" applyFont="1" applyFill="1" applyBorder="1" applyAlignment="1">
      <alignment horizontal="center" vertical="center" wrapText="1"/>
    </xf>
    <xf numFmtId="0" fontId="7" fillId="0" borderId="18" xfId="0" applyFont="1" applyFill="1" applyBorder="1" applyAlignment="1">
      <alignment vertical="center" wrapText="1"/>
    </xf>
    <xf numFmtId="0" fontId="0" fillId="0" borderId="0" xfId="0" applyFill="1" applyAlignment="1">
      <alignment vertical="center"/>
    </xf>
    <xf numFmtId="0" fontId="0" fillId="0" borderId="5" xfId="0" applyFill="1" applyBorder="1" applyAlignment="1">
      <alignment vertical="center"/>
    </xf>
    <xf numFmtId="38" fontId="16" fillId="0" borderId="34" xfId="1" applyFont="1" applyFill="1" applyBorder="1" applyAlignment="1">
      <alignment vertical="center"/>
    </xf>
    <xf numFmtId="38" fontId="16" fillId="0" borderId="30" xfId="1" applyFont="1" applyFill="1" applyBorder="1" applyAlignment="1">
      <alignment vertical="center"/>
    </xf>
    <xf numFmtId="38" fontId="16" fillId="0" borderId="8" xfId="1" applyFont="1" applyFill="1" applyBorder="1" applyAlignment="1">
      <alignment vertical="center"/>
    </xf>
    <xf numFmtId="179" fontId="16" fillId="0" borderId="10" xfId="0" applyNumberFormat="1" applyFont="1" applyFill="1" applyBorder="1" applyAlignment="1">
      <alignment vertical="center"/>
    </xf>
    <xf numFmtId="179" fontId="16" fillId="0" borderId="29" xfId="0" applyNumberFormat="1" applyFont="1" applyFill="1" applyBorder="1" applyAlignment="1">
      <alignment vertical="center"/>
    </xf>
    <xf numFmtId="179" fontId="16" fillId="0" borderId="6" xfId="0" applyNumberFormat="1" applyFont="1" applyFill="1" applyBorder="1" applyAlignment="1">
      <alignment vertical="center"/>
    </xf>
    <xf numFmtId="179" fontId="16" fillId="0" borderId="7" xfId="0" applyNumberFormat="1" applyFont="1" applyFill="1" applyBorder="1" applyAlignment="1">
      <alignment vertical="center"/>
    </xf>
    <xf numFmtId="0" fontId="7" fillId="0" borderId="5" xfId="0" applyFont="1" applyFill="1" applyBorder="1" applyAlignment="1">
      <alignment horizontal="distributed" vertical="center"/>
    </xf>
    <xf numFmtId="0" fontId="6" fillId="0" borderId="4" xfId="0" applyFont="1" applyFill="1" applyBorder="1" applyAlignment="1">
      <alignment vertical="center"/>
    </xf>
    <xf numFmtId="176" fontId="8" fillId="0" borderId="1" xfId="0" applyNumberFormat="1" applyFont="1" applyFill="1" applyBorder="1" applyAlignment="1">
      <alignment vertical="center"/>
    </xf>
    <xf numFmtId="38" fontId="8" fillId="0" borderId="2" xfId="1" applyFont="1" applyFill="1" applyBorder="1" applyAlignment="1">
      <alignment vertical="center" wrapText="1"/>
    </xf>
    <xf numFmtId="0" fontId="7" fillId="0" borderId="5" xfId="0" applyFont="1" applyFill="1" applyBorder="1" applyAlignment="1">
      <alignment horizontal="distributed" vertical="center" wrapText="1"/>
    </xf>
    <xf numFmtId="177" fontId="8" fillId="0" borderId="2" xfId="0" applyNumberFormat="1" applyFont="1" applyFill="1" applyBorder="1" applyAlignment="1">
      <alignment vertical="center"/>
    </xf>
    <xf numFmtId="0" fontId="6" fillId="0" borderId="17" xfId="0" applyFont="1" applyFill="1" applyBorder="1" applyAlignment="1">
      <alignment vertical="center"/>
    </xf>
    <xf numFmtId="0" fontId="6" fillId="0" borderId="11" xfId="0" applyFont="1" applyFill="1" applyBorder="1" applyAlignment="1">
      <alignment vertical="center"/>
    </xf>
    <xf numFmtId="179" fontId="16" fillId="0" borderId="7" xfId="1" applyNumberFormat="1" applyFont="1" applyFill="1" applyBorder="1" applyAlignment="1">
      <alignment vertical="center"/>
    </xf>
    <xf numFmtId="38" fontId="8" fillId="0" borderId="3" xfId="1" applyFont="1" applyFill="1" applyBorder="1" applyAlignment="1">
      <alignment horizontal="right" vertical="center"/>
    </xf>
    <xf numFmtId="177" fontId="8" fillId="0" borderId="2" xfId="1" applyNumberFormat="1" applyFont="1" applyFill="1" applyBorder="1" applyAlignment="1">
      <alignment horizontal="right" vertical="center"/>
    </xf>
    <xf numFmtId="177" fontId="8" fillId="0" borderId="2" xfId="0" applyNumberFormat="1" applyFont="1" applyFill="1" applyBorder="1" applyAlignment="1">
      <alignment horizontal="right" vertical="center"/>
    </xf>
    <xf numFmtId="0" fontId="11" fillId="0" borderId="0" xfId="0" applyFont="1" applyFill="1" applyAlignment="1">
      <alignment vertical="center"/>
    </xf>
    <xf numFmtId="0" fontId="6" fillId="0" borderId="0" xfId="0" applyFont="1" applyFill="1" applyAlignment="1">
      <alignment vertical="center"/>
    </xf>
    <xf numFmtId="38" fontId="0" fillId="0" borderId="0" xfId="0" applyNumberFormat="1" applyFill="1" applyAlignment="1">
      <alignment vertical="center"/>
    </xf>
    <xf numFmtId="0" fontId="12" fillId="0" borderId="0" xfId="0" applyFont="1" applyFill="1" applyAlignment="1">
      <alignment horizontal="right" vertical="top"/>
    </xf>
    <xf numFmtId="0" fontId="7" fillId="0" borderId="18" xfId="0" applyFont="1" applyFill="1" applyBorder="1" applyAlignment="1">
      <alignment horizontal="center" vertical="center" wrapText="1"/>
    </xf>
    <xf numFmtId="0" fontId="6" fillId="0" borderId="18" xfId="0" applyFont="1" applyFill="1" applyBorder="1" applyAlignment="1">
      <alignment vertical="center"/>
    </xf>
    <xf numFmtId="0" fontId="6" fillId="0" borderId="12" xfId="0" applyFont="1" applyFill="1" applyBorder="1" applyAlignment="1">
      <alignment vertical="center"/>
    </xf>
    <xf numFmtId="179" fontId="16" fillId="0" borderId="10" xfId="1" applyNumberFormat="1" applyFont="1" applyFill="1" applyBorder="1" applyAlignment="1">
      <alignment vertical="center"/>
    </xf>
    <xf numFmtId="179" fontId="16" fillId="0" borderId="6" xfId="1" applyNumberFormat="1" applyFont="1" applyFill="1" applyBorder="1" applyAlignment="1">
      <alignment vertical="center"/>
    </xf>
    <xf numFmtId="177" fontId="0" fillId="0" borderId="0" xfId="0" applyNumberFormat="1" applyFill="1" applyAlignment="1">
      <alignment vertical="center"/>
    </xf>
    <xf numFmtId="0" fontId="6" fillId="0" borderId="5" xfId="0" applyFont="1" applyFill="1" applyBorder="1" applyAlignment="1">
      <alignment vertical="center"/>
    </xf>
    <xf numFmtId="0" fontId="7" fillId="0" borderId="0" xfId="0" applyFont="1" applyFill="1" applyAlignment="1">
      <alignment vertical="center"/>
    </xf>
    <xf numFmtId="0" fontId="7" fillId="0" borderId="0" xfId="0" applyFont="1" applyFill="1" applyAlignment="1">
      <alignment vertical="center" wrapText="1"/>
    </xf>
    <xf numFmtId="0" fontId="0" fillId="0" borderId="0" xfId="0" applyAlignment="1">
      <alignment vertical="center" wrapText="1"/>
    </xf>
    <xf numFmtId="178" fontId="16" fillId="0" borderId="8" xfId="1" applyNumberFormat="1" applyFont="1" applyBorder="1" applyAlignment="1">
      <alignment vertical="center"/>
    </xf>
    <xf numFmtId="0" fontId="0" fillId="0" borderId="6" xfId="0" applyBorder="1" applyAlignment="1">
      <alignment vertical="center"/>
    </xf>
    <xf numFmtId="1" fontId="0" fillId="0" borderId="0" xfId="0" applyNumberFormat="1" applyFill="1" applyAlignment="1">
      <alignment vertical="center"/>
    </xf>
    <xf numFmtId="0" fontId="25" fillId="0" borderId="0" xfId="0" applyFont="1" applyAlignment="1">
      <alignment horizontal="right" vertical="center"/>
    </xf>
    <xf numFmtId="0" fontId="0" fillId="0" borderId="37"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38" fontId="8" fillId="0" borderId="10" xfId="1" applyFont="1" applyBorder="1" applyAlignment="1">
      <alignment vertical="center"/>
    </xf>
    <xf numFmtId="0" fontId="0" fillId="0" borderId="36" xfId="0" applyBorder="1" applyAlignment="1">
      <alignment vertical="center"/>
    </xf>
    <xf numFmtId="0" fontId="0" fillId="0" borderId="8" xfId="0"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0" fillId="0" borderId="43" xfId="0" applyBorder="1" applyAlignment="1">
      <alignment vertical="center"/>
    </xf>
    <xf numFmtId="0" fontId="0" fillId="0" borderId="44" xfId="0" applyBorder="1" applyAlignment="1">
      <alignment vertical="center"/>
    </xf>
    <xf numFmtId="0" fontId="0" fillId="0" borderId="45" xfId="0" applyBorder="1" applyAlignment="1">
      <alignment vertical="center"/>
    </xf>
    <xf numFmtId="0" fontId="8" fillId="0" borderId="2" xfId="0" applyFont="1" applyFill="1" applyBorder="1" applyAlignment="1">
      <alignment horizontal="right" vertical="center"/>
    </xf>
    <xf numFmtId="1" fontId="8" fillId="0" borderId="2" xfId="1" applyNumberFormat="1" applyFont="1" applyFill="1" applyBorder="1" applyAlignment="1">
      <alignment horizontal="right" vertical="center"/>
    </xf>
    <xf numFmtId="0" fontId="0" fillId="0" borderId="12" xfId="0" applyFill="1" applyBorder="1" applyAlignment="1">
      <alignment vertical="center"/>
    </xf>
    <xf numFmtId="0" fontId="0" fillId="0" borderId="37" xfId="0" applyFill="1" applyBorder="1" applyAlignment="1">
      <alignment vertical="center"/>
    </xf>
    <xf numFmtId="0" fontId="22" fillId="0" borderId="38" xfId="7" applyFont="1" applyFill="1" applyBorder="1" applyAlignment="1">
      <alignment horizontal="right" wrapText="1"/>
    </xf>
    <xf numFmtId="0" fontId="0" fillId="0" borderId="38" xfId="0" applyFill="1" applyBorder="1" applyAlignment="1">
      <alignment vertical="center"/>
    </xf>
    <xf numFmtId="0" fontId="22" fillId="0" borderId="38" xfId="7" applyFont="1" applyFill="1" applyBorder="1" applyAlignment="1">
      <alignment horizontal="center"/>
    </xf>
    <xf numFmtId="0" fontId="0" fillId="0" borderId="39" xfId="0" applyFill="1" applyBorder="1" applyAlignment="1">
      <alignment vertical="center"/>
    </xf>
    <xf numFmtId="0" fontId="22" fillId="0" borderId="39" xfId="7" applyFont="1" applyFill="1" applyBorder="1" applyAlignment="1">
      <alignment horizontal="right" wrapText="1"/>
    </xf>
    <xf numFmtId="0" fontId="22" fillId="0" borderId="36" xfId="7" applyFont="1" applyFill="1" applyBorder="1" applyAlignment="1">
      <alignment horizontal="center"/>
    </xf>
    <xf numFmtId="0" fontId="0" fillId="0" borderId="0" xfId="0" applyAlignment="1"/>
    <xf numFmtId="0" fontId="0" fillId="0" borderId="18" xfId="0" applyBorder="1" applyAlignment="1">
      <alignment vertical="center"/>
    </xf>
    <xf numFmtId="176" fontId="0" fillId="0" borderId="0" xfId="0" applyNumberFormat="1" applyAlignment="1">
      <alignment vertical="center"/>
    </xf>
    <xf numFmtId="179" fontId="0" fillId="0" borderId="0" xfId="0" applyNumberFormat="1" applyFill="1" applyAlignment="1">
      <alignment vertical="center"/>
    </xf>
    <xf numFmtId="0" fontId="6" fillId="0" borderId="0" xfId="0" applyFont="1" applyBorder="1" applyAlignment="1">
      <alignment vertical="center"/>
    </xf>
    <xf numFmtId="0" fontId="0" fillId="0" borderId="3" xfId="0" applyBorder="1" applyAlignment="1">
      <alignment vertical="center"/>
    </xf>
    <xf numFmtId="0" fontId="6" fillId="0" borderId="0" xfId="0" applyFont="1" applyBorder="1" applyAlignment="1">
      <alignment horizontal="right" vertical="center"/>
    </xf>
    <xf numFmtId="0" fontId="6" fillId="0" borderId="0" xfId="0" applyFont="1" applyBorder="1" applyAlignment="1">
      <alignment horizontal="right"/>
    </xf>
    <xf numFmtId="38" fontId="0" fillId="0" borderId="3" xfId="0" applyNumberFormat="1" applyBorder="1" applyAlignment="1">
      <alignment vertical="center"/>
    </xf>
    <xf numFmtId="0" fontId="7" fillId="0" borderId="0" xfId="0" applyFont="1" applyAlignment="1">
      <alignment horizontal="right" vertical="center"/>
    </xf>
    <xf numFmtId="0" fontId="6" fillId="0" borderId="0" xfId="0" applyFont="1" applyAlignment="1">
      <alignment horizontal="right" vertical="center"/>
    </xf>
    <xf numFmtId="176" fontId="0" fillId="0" borderId="40" xfId="0" applyNumberFormat="1" applyBorder="1" applyAlignment="1">
      <alignment vertical="center"/>
    </xf>
    <xf numFmtId="176" fontId="0" fillId="0" borderId="42" xfId="0" applyNumberFormat="1" applyBorder="1" applyAlignment="1">
      <alignment vertical="center"/>
    </xf>
    <xf numFmtId="0" fontId="0" fillId="0" borderId="46" xfId="0" applyBorder="1" applyAlignment="1">
      <alignment vertical="center"/>
    </xf>
    <xf numFmtId="0" fontId="0" fillId="0" borderId="47" xfId="0" applyBorder="1" applyAlignment="1">
      <alignment vertical="center"/>
    </xf>
    <xf numFmtId="176" fontId="0" fillId="0" borderId="37" xfId="0" applyNumberFormat="1" applyBorder="1" applyAlignment="1">
      <alignment vertical="center"/>
    </xf>
    <xf numFmtId="38" fontId="8" fillId="0" borderId="2" xfId="0" applyNumberFormat="1" applyFont="1" applyBorder="1" applyAlignment="1">
      <alignment vertical="center"/>
    </xf>
    <xf numFmtId="0" fontId="0" fillId="0" borderId="0" xfId="0" applyBorder="1" applyAlignment="1">
      <alignment horizontal="left" vertical="center"/>
    </xf>
    <xf numFmtId="0" fontId="22" fillId="2" borderId="0" xfId="3" applyFont="1" applyFill="1" applyBorder="1" applyAlignment="1">
      <alignment horizontal="left"/>
    </xf>
    <xf numFmtId="0" fontId="22" fillId="0" borderId="0" xfId="3" applyFont="1" applyFill="1" applyBorder="1" applyAlignment="1">
      <alignment horizontal="left" wrapText="1"/>
    </xf>
    <xf numFmtId="38" fontId="0" fillId="0" borderId="0" xfId="0" applyNumberFormat="1" applyBorder="1" applyAlignment="1">
      <alignment horizontal="left" vertical="center"/>
    </xf>
    <xf numFmtId="0" fontId="0" fillId="0" borderId="2" xfId="0" applyBorder="1" applyAlignment="1">
      <alignment vertical="center"/>
    </xf>
    <xf numFmtId="38" fontId="0" fillId="0" borderId="2" xfId="0" applyNumberFormat="1" applyBorder="1" applyAlignment="1">
      <alignment vertical="center"/>
    </xf>
    <xf numFmtId="0" fontId="0" fillId="0" borderId="4" xfId="0" applyBorder="1" applyAlignment="1">
      <alignment vertical="center"/>
    </xf>
    <xf numFmtId="0" fontId="22" fillId="0" borderId="0" xfId="5" applyFont="1" applyFill="1" applyBorder="1" applyAlignment="1">
      <alignment wrapText="1"/>
    </xf>
    <xf numFmtId="177" fontId="0" fillId="0" borderId="0" xfId="0" applyNumberFormat="1" applyAlignment="1">
      <alignment vertical="center"/>
    </xf>
    <xf numFmtId="177" fontId="0" fillId="0" borderId="0" xfId="9" applyNumberFormat="1" applyFont="1" applyAlignment="1">
      <alignment vertical="center"/>
    </xf>
    <xf numFmtId="179" fontId="22" fillId="0" borderId="38" xfId="7" applyNumberFormat="1" applyFont="1" applyFill="1" applyBorder="1" applyAlignment="1">
      <alignment horizontal="right" wrapText="1"/>
    </xf>
    <xf numFmtId="179" fontId="0" fillId="0" borderId="38" xfId="0" applyNumberFormat="1" applyBorder="1" applyAlignment="1">
      <alignment vertical="center"/>
    </xf>
    <xf numFmtId="0" fontId="22" fillId="0" borderId="44" xfId="7" applyFont="1" applyFill="1" applyBorder="1" applyAlignment="1">
      <alignment horizontal="center"/>
    </xf>
    <xf numFmtId="38" fontId="0" fillId="0" borderId="36" xfId="0" applyNumberFormat="1" applyBorder="1" applyAlignment="1">
      <alignment vertical="center"/>
    </xf>
    <xf numFmtId="0" fontId="6" fillId="0" borderId="0" xfId="0" applyFont="1" applyFill="1" applyBorder="1" applyAlignment="1">
      <alignment horizontal="right" vertical="center"/>
    </xf>
    <xf numFmtId="0" fontId="6" fillId="0" borderId="0" xfId="0" applyFont="1" applyFill="1" applyBorder="1" applyAlignment="1">
      <alignment vertical="center"/>
    </xf>
    <xf numFmtId="0" fontId="0" fillId="0" borderId="3" xfId="0" applyFill="1" applyBorder="1" applyAlignment="1">
      <alignment vertical="center"/>
    </xf>
    <xf numFmtId="0" fontId="6" fillId="0" borderId="0" xfId="0" applyFont="1" applyFill="1" applyBorder="1" applyAlignment="1">
      <alignment horizontal="right"/>
    </xf>
    <xf numFmtId="38" fontId="0" fillId="0" borderId="3" xfId="0" applyNumberFormat="1" applyFill="1" applyBorder="1" applyAlignment="1">
      <alignment vertical="center"/>
    </xf>
    <xf numFmtId="38" fontId="0" fillId="0" borderId="0" xfId="0" applyNumberFormat="1" applyFill="1" applyBorder="1" applyAlignment="1">
      <alignment vertical="center"/>
    </xf>
    <xf numFmtId="0" fontId="7" fillId="0" borderId="0" xfId="0" applyFont="1" applyFill="1" applyAlignment="1">
      <alignment horizontal="right" vertical="center"/>
    </xf>
    <xf numFmtId="0" fontId="6" fillId="0" borderId="0" xfId="0" applyFont="1" applyFill="1" applyAlignment="1">
      <alignment horizontal="right" vertical="center"/>
    </xf>
    <xf numFmtId="0" fontId="9" fillId="0" borderId="0" xfId="0" applyFont="1" applyFill="1" applyAlignment="1">
      <alignment vertical="top"/>
    </xf>
    <xf numFmtId="0" fontId="16" fillId="0" borderId="0" xfId="0" applyFont="1" applyFill="1" applyAlignment="1">
      <alignment horizontal="right" vertical="center"/>
    </xf>
    <xf numFmtId="181" fontId="8" fillId="0" borderId="0" xfId="0" applyNumberFormat="1" applyFont="1" applyBorder="1" applyAlignment="1">
      <alignment vertical="center"/>
    </xf>
    <xf numFmtId="38" fontId="8" fillId="0" borderId="0" xfId="1" applyFont="1" applyBorder="1" applyAlignment="1">
      <alignment vertical="center"/>
    </xf>
    <xf numFmtId="38" fontId="8" fillId="0" borderId="0" xfId="1" applyFont="1" applyFill="1" applyBorder="1" applyAlignment="1">
      <alignment vertical="center"/>
    </xf>
    <xf numFmtId="0" fontId="0" fillId="0" borderId="0" xfId="0" applyFill="1" applyBorder="1" applyAlignment="1">
      <alignment horizontal="left" vertical="center"/>
    </xf>
    <xf numFmtId="38" fontId="8" fillId="0" borderId="2" xfId="1" applyFont="1" applyFill="1" applyBorder="1" applyAlignment="1">
      <alignment horizontal="right" vertical="center"/>
    </xf>
    <xf numFmtId="177" fontId="7" fillId="0" borderId="0" xfId="0" applyNumberFormat="1" applyFont="1" applyFill="1" applyBorder="1" applyAlignment="1">
      <alignment horizontal="left" vertical="center"/>
    </xf>
    <xf numFmtId="177" fontId="22" fillId="0" borderId="0" xfId="7" applyNumberFormat="1" applyFont="1" applyFill="1" applyBorder="1" applyAlignment="1">
      <alignment horizontal="left" wrapText="1"/>
    </xf>
    <xf numFmtId="177" fontId="22" fillId="0" borderId="0" xfId="7" applyNumberFormat="1" applyFont="1" applyFill="1" applyBorder="1" applyAlignment="1">
      <alignment horizontal="left"/>
    </xf>
    <xf numFmtId="177" fontId="0" fillId="0" borderId="0" xfId="0" applyNumberFormat="1" applyFill="1" applyBorder="1" applyAlignment="1">
      <alignment horizontal="left" vertical="center"/>
    </xf>
    <xf numFmtId="0" fontId="9" fillId="0" borderId="17" xfId="0" applyFont="1" applyBorder="1" applyAlignment="1">
      <alignment horizontal="right" vertical="center"/>
    </xf>
    <xf numFmtId="0" fontId="9" fillId="0" borderId="15" xfId="0" applyFont="1" applyBorder="1" applyAlignment="1">
      <alignment horizontal="right" vertical="center"/>
    </xf>
    <xf numFmtId="0" fontId="9" fillId="0" borderId="17" xfId="0" applyFont="1" applyBorder="1" applyAlignment="1">
      <alignment horizontal="right" vertical="center" justifyLastLine="1"/>
    </xf>
    <xf numFmtId="0" fontId="9" fillId="0" borderId="11" xfId="0" applyFont="1" applyBorder="1" applyAlignment="1">
      <alignment horizontal="right" vertical="center" justifyLastLine="1"/>
    </xf>
    <xf numFmtId="0" fontId="6" fillId="0" borderId="17" xfId="0" applyFont="1" applyBorder="1" applyAlignment="1">
      <alignment horizontal="right" vertical="center"/>
    </xf>
    <xf numFmtId="0" fontId="6" fillId="0" borderId="11" xfId="0" applyFont="1" applyBorder="1" applyAlignment="1">
      <alignment horizontal="right" vertical="center"/>
    </xf>
    <xf numFmtId="0" fontId="22" fillId="0" borderId="0" xfId="11" applyFont="1" applyFill="1" applyBorder="1" applyAlignment="1">
      <alignment wrapText="1"/>
    </xf>
    <xf numFmtId="0" fontId="22" fillId="0" borderId="0" xfId="11" applyFont="1" applyFill="1" applyBorder="1" applyAlignment="1">
      <alignment horizontal="right" wrapText="1"/>
    </xf>
    <xf numFmtId="0" fontId="22" fillId="2" borderId="0" xfId="11" applyFont="1" applyFill="1" applyBorder="1" applyAlignment="1">
      <alignment horizontal="center"/>
    </xf>
    <xf numFmtId="0" fontId="0" fillId="0" borderId="0" xfId="0" applyBorder="1"/>
    <xf numFmtId="0" fontId="7" fillId="0" borderId="6" xfId="0" applyFont="1" applyBorder="1" applyAlignment="1">
      <alignment horizontal="center" vertical="center" wrapText="1"/>
    </xf>
    <xf numFmtId="0" fontId="7" fillId="0" borderId="10" xfId="0" applyFont="1" applyFill="1" applyBorder="1" applyAlignment="1">
      <alignment horizontal="center" vertical="center" wrapText="1"/>
    </xf>
    <xf numFmtId="0" fontId="1" fillId="0" borderId="0" xfId="12">
      <alignment vertical="center"/>
    </xf>
    <xf numFmtId="0" fontId="12" fillId="0" borderId="3" xfId="12" applyFont="1" applyBorder="1" applyAlignment="1">
      <alignment horizontal="center" vertical="center" wrapText="1"/>
    </xf>
    <xf numFmtId="0" fontId="22" fillId="0" borderId="38" xfId="7" applyBorder="1" applyAlignment="1">
      <alignment horizontal="right" wrapText="1"/>
    </xf>
    <xf numFmtId="0" fontId="22" fillId="0" borderId="38" xfId="7" applyBorder="1" applyAlignment="1">
      <alignment horizontal="center"/>
    </xf>
    <xf numFmtId="0" fontId="22" fillId="0" borderId="39" xfId="7" applyBorder="1" applyAlignment="1">
      <alignment horizontal="right" wrapText="1"/>
    </xf>
    <xf numFmtId="0" fontId="6" fillId="0" borderId="0" xfId="0" applyFont="1" applyAlignment="1">
      <alignment horizontal="right"/>
    </xf>
    <xf numFmtId="0" fontId="8" fillId="0" borderId="51" xfId="0" applyFont="1" applyBorder="1" applyAlignment="1">
      <alignment vertical="center"/>
    </xf>
    <xf numFmtId="176" fontId="8" fillId="0" borderId="52" xfId="0" applyNumberFormat="1" applyFont="1" applyBorder="1" applyAlignment="1">
      <alignment vertical="center"/>
    </xf>
    <xf numFmtId="0" fontId="0" fillId="0" borderId="0" xfId="0" applyAlignment="1">
      <alignment horizontal="right" vertical="center"/>
    </xf>
    <xf numFmtId="0" fontId="5" fillId="0" borderId="0" xfId="0" applyFont="1" applyAlignment="1">
      <alignment horizontal="center"/>
    </xf>
    <xf numFmtId="0" fontId="7" fillId="0" borderId="3" xfId="0" applyFont="1" applyBorder="1" applyAlignment="1">
      <alignment horizontal="center" vertical="center"/>
    </xf>
    <xf numFmtId="0" fontId="7" fillId="0" borderId="1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9" xfId="0" applyFont="1" applyBorder="1" applyAlignment="1">
      <alignment horizontal="center" vertical="center" wrapText="1"/>
    </xf>
    <xf numFmtId="0" fontId="9" fillId="0" borderId="2"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9" fillId="0" borderId="14" xfId="0" applyFont="1" applyBorder="1" applyAlignment="1">
      <alignment horizontal="center" vertical="center"/>
    </xf>
    <xf numFmtId="0" fontId="9" fillId="0" borderId="18" xfId="0" applyFont="1" applyBorder="1" applyAlignment="1">
      <alignment horizontal="center" vertical="center"/>
    </xf>
    <xf numFmtId="0" fontId="9" fillId="0" borderId="17" xfId="0" applyFont="1" applyBorder="1" applyAlignment="1">
      <alignment horizontal="center" vertical="center"/>
    </xf>
    <xf numFmtId="0" fontId="9" fillId="0" borderId="16" xfId="0" applyFont="1" applyBorder="1" applyAlignment="1">
      <alignment horizontal="center" vertical="center"/>
    </xf>
    <xf numFmtId="0" fontId="9" fillId="0" borderId="0" xfId="0" applyFont="1" applyBorder="1" applyAlignment="1">
      <alignment horizontal="center" vertical="center"/>
    </xf>
    <xf numFmtId="0" fontId="9" fillId="0" borderId="15" xfId="0" applyFont="1" applyBorder="1" applyAlignment="1">
      <alignment horizontal="center" vertical="center"/>
    </xf>
    <xf numFmtId="0" fontId="9" fillId="0" borderId="10" xfId="0" applyFont="1" applyBorder="1" applyAlignment="1">
      <alignment horizontal="center" vertical="center"/>
    </xf>
    <xf numFmtId="0" fontId="9" fillId="0" borderId="12" xfId="0" applyFont="1" applyBorder="1" applyAlignment="1">
      <alignment horizontal="center" vertical="center"/>
    </xf>
    <xf numFmtId="0" fontId="9" fillId="0" borderId="11"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6" fillId="0" borderId="8" xfId="0" applyFont="1" applyBorder="1" applyAlignment="1">
      <alignment horizontal="center" vertical="distributed" textRotation="255" justifyLastLine="1"/>
    </xf>
    <xf numFmtId="0" fontId="6" fillId="0" borderId="7" xfId="0" applyFont="1" applyBorder="1" applyAlignment="1">
      <alignment horizontal="center" vertical="distributed" textRotation="255" justifyLastLine="1"/>
    </xf>
    <xf numFmtId="0" fontId="6" fillId="0" borderId="6" xfId="0" applyFont="1" applyBorder="1" applyAlignment="1">
      <alignment horizontal="center" vertical="distributed" textRotation="255" justifyLastLine="1"/>
    </xf>
    <xf numFmtId="0" fontId="6" fillId="0" borderId="8" xfId="0" applyFont="1" applyBorder="1" applyAlignment="1">
      <alignment horizontal="center" vertical="center" textRotation="255"/>
    </xf>
    <xf numFmtId="0" fontId="6" fillId="0" borderId="7" xfId="0" applyFont="1" applyBorder="1" applyAlignment="1">
      <alignment horizontal="center" vertical="center" textRotation="255"/>
    </xf>
    <xf numFmtId="0" fontId="6" fillId="0" borderId="6" xfId="0" applyFont="1" applyBorder="1" applyAlignment="1">
      <alignment horizontal="center" vertical="center" textRotation="255"/>
    </xf>
    <xf numFmtId="0" fontId="9" fillId="0" borderId="2" xfId="0" applyFont="1" applyBorder="1" applyAlignment="1">
      <alignment horizontal="distributed" vertical="center" justifyLastLine="1"/>
    </xf>
    <xf numFmtId="0" fontId="9" fillId="0" borderId="5" xfId="0" applyFont="1" applyBorder="1" applyAlignment="1">
      <alignment horizontal="distributed" vertical="center" justifyLastLine="1"/>
    </xf>
    <xf numFmtId="0" fontId="9" fillId="0" borderId="4" xfId="0" applyFont="1" applyBorder="1" applyAlignment="1">
      <alignment horizontal="distributed" vertical="center" justifyLastLine="1"/>
    </xf>
    <xf numFmtId="0" fontId="12" fillId="0" borderId="3"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2" fillId="0" borderId="4" xfId="0" applyFont="1" applyBorder="1" applyAlignment="1">
      <alignment horizontal="center" vertical="center"/>
    </xf>
    <xf numFmtId="0" fontId="12" fillId="0" borderId="14"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3" fillId="0" borderId="17"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7" fillId="0" borderId="27"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3" xfId="0" applyFont="1" applyBorder="1" applyAlignment="1">
      <alignment horizontal="center" vertical="center" wrapText="1"/>
    </xf>
    <xf numFmtId="0" fontId="12" fillId="0" borderId="17"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8"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42" xfId="0" applyFont="1" applyBorder="1" applyAlignment="1">
      <alignment horizontal="center" vertical="center"/>
    </xf>
    <xf numFmtId="0" fontId="12" fillId="0" borderId="23" xfId="0" applyFont="1" applyBorder="1" applyAlignment="1">
      <alignment horizontal="center" vertical="center"/>
    </xf>
    <xf numFmtId="0" fontId="12" fillId="0" borderId="28" xfId="0" applyFont="1" applyBorder="1" applyAlignment="1">
      <alignment horizontal="center" vertical="center"/>
    </xf>
    <xf numFmtId="0" fontId="7" fillId="0" borderId="25"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12" fillId="0" borderId="3" xfId="0" applyFont="1" applyBorder="1" applyAlignment="1">
      <alignment horizontal="center" vertical="center" wrapText="1"/>
    </xf>
    <xf numFmtId="176" fontId="8" fillId="0" borderId="13" xfId="0" applyNumberFormat="1" applyFont="1" applyBorder="1" applyAlignment="1">
      <alignment horizontal="center" vertical="center"/>
    </xf>
    <xf numFmtId="176" fontId="8" fillId="0" borderId="9" xfId="0" applyNumberFormat="1" applyFont="1" applyBorder="1" applyAlignment="1">
      <alignment horizontal="center" vertical="center"/>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xf>
    <xf numFmtId="0" fontId="12" fillId="0" borderId="8" xfId="0" applyFont="1" applyFill="1" applyBorder="1" applyAlignment="1">
      <alignment horizontal="center" vertical="center" wrapText="1"/>
    </xf>
    <xf numFmtId="0" fontId="12" fillId="0" borderId="7"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8" xfId="0" applyFont="1" applyBorder="1" applyAlignment="1">
      <alignment horizontal="center" vertical="center" wrapText="1"/>
    </xf>
    <xf numFmtId="0" fontId="12" fillId="0" borderId="7" xfId="0" applyFont="1" applyBorder="1" applyAlignment="1">
      <alignment horizontal="center" vertical="center"/>
    </xf>
    <xf numFmtId="0" fontId="12" fillId="0" borderId="6" xfId="0" applyFont="1" applyBorder="1" applyAlignment="1">
      <alignment horizontal="center" vertical="center"/>
    </xf>
    <xf numFmtId="0" fontId="7" fillId="0" borderId="18" xfId="0" applyFont="1" applyBorder="1" applyAlignment="1">
      <alignment horizontal="distributed" vertical="center"/>
    </xf>
    <xf numFmtId="0" fontId="7" fillId="0" borderId="12" xfId="0" applyFont="1" applyBorder="1" applyAlignment="1">
      <alignment horizontal="distributed" vertical="center"/>
    </xf>
    <xf numFmtId="0" fontId="7" fillId="0" borderId="18" xfId="0" applyFont="1" applyBorder="1" applyAlignment="1">
      <alignment horizontal="distributed" vertical="center" wrapText="1"/>
    </xf>
    <xf numFmtId="0" fontId="7" fillId="0" borderId="18" xfId="0" applyFont="1" applyFill="1" applyBorder="1" applyAlignment="1">
      <alignment horizontal="distributed" vertical="center"/>
    </xf>
    <xf numFmtId="0" fontId="7" fillId="0" borderId="12" xfId="0" applyFont="1" applyFill="1" applyBorder="1" applyAlignment="1">
      <alignment horizontal="distributed" vertical="center"/>
    </xf>
    <xf numFmtId="0" fontId="12" fillId="0" borderId="7"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7" fillId="0" borderId="14"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center" vertical="center"/>
    </xf>
    <xf numFmtId="0" fontId="7" fillId="0" borderId="0" xfId="0" applyFont="1" applyBorder="1" applyAlignment="1">
      <alignment horizontal="center" vertical="center"/>
    </xf>
    <xf numFmtId="0" fontId="7" fillId="0" borderId="15" xfId="0" applyFont="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11" xfId="0" applyFont="1" applyBorder="1" applyAlignment="1">
      <alignment horizontal="center" vertical="center"/>
    </xf>
    <xf numFmtId="0" fontId="9" fillId="0" borderId="14" xfId="0" applyFont="1" applyBorder="1" applyAlignment="1">
      <alignment horizontal="distributed" vertical="center" justifyLastLine="1"/>
    </xf>
    <xf numFmtId="0" fontId="9" fillId="0" borderId="18" xfId="0" applyFont="1" applyBorder="1" applyAlignment="1">
      <alignment horizontal="distributed" vertical="center" justifyLastLine="1"/>
    </xf>
    <xf numFmtId="0" fontId="9" fillId="0" borderId="17" xfId="0" applyFont="1" applyBorder="1" applyAlignment="1">
      <alignment horizontal="distributed" vertical="center" justifyLastLine="1"/>
    </xf>
    <xf numFmtId="0" fontId="9" fillId="0" borderId="10" xfId="0" applyFont="1" applyBorder="1" applyAlignment="1">
      <alignment horizontal="distributed" vertical="center" justifyLastLine="1"/>
    </xf>
    <xf numFmtId="0" fontId="9" fillId="0" borderId="12" xfId="0" applyFont="1" applyBorder="1" applyAlignment="1">
      <alignment horizontal="distributed" vertical="center" justifyLastLine="1"/>
    </xf>
    <xf numFmtId="0" fontId="9" fillId="0" borderId="11" xfId="0" applyFont="1" applyBorder="1" applyAlignment="1">
      <alignment horizontal="distributed" vertical="center" justifyLastLine="1"/>
    </xf>
    <xf numFmtId="178" fontId="16" fillId="0" borderId="8" xfId="1" applyNumberFormat="1" applyFont="1" applyBorder="1" applyAlignment="1">
      <alignment horizontal="center" vertical="center"/>
    </xf>
    <xf numFmtId="178" fontId="16" fillId="0" borderId="6" xfId="1" applyNumberFormat="1" applyFont="1" applyBorder="1" applyAlignment="1">
      <alignment horizontal="center" vertical="center"/>
    </xf>
    <xf numFmtId="0" fontId="12" fillId="0" borderId="2" xfId="0" applyFont="1" applyBorder="1" applyAlignment="1">
      <alignment horizontal="center" vertical="center" wrapText="1"/>
    </xf>
    <xf numFmtId="0" fontId="12" fillId="0" borderId="3"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33" xfId="0" applyFont="1" applyBorder="1" applyAlignment="1">
      <alignment horizontal="center" vertical="center" wrapText="1"/>
    </xf>
    <xf numFmtId="0" fontId="7" fillId="0" borderId="3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7" fillId="0" borderId="10"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9" fillId="0" borderId="14"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17" xfId="0" applyFont="1" applyFill="1" applyBorder="1" applyAlignment="1">
      <alignment horizontal="center" vertical="center"/>
    </xf>
    <xf numFmtId="0" fontId="9" fillId="0" borderId="16"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11" xfId="0"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12" fillId="0" borderId="18"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9" fillId="0" borderId="2" xfId="0" applyFont="1" applyFill="1" applyBorder="1" applyAlignment="1">
      <alignment horizontal="distributed" vertical="center" justifyLastLine="1"/>
    </xf>
    <xf numFmtId="0" fontId="9" fillId="0" borderId="5" xfId="0" applyFont="1" applyFill="1" applyBorder="1" applyAlignment="1">
      <alignment horizontal="distributed" vertical="center" justifyLastLine="1"/>
    </xf>
    <xf numFmtId="0" fontId="9" fillId="0" borderId="4" xfId="0" applyFont="1" applyFill="1" applyBorder="1" applyAlignment="1">
      <alignment horizontal="distributed" vertical="center" justifyLastLine="1"/>
    </xf>
    <xf numFmtId="0" fontId="6" fillId="0" borderId="8" xfId="0" applyFont="1" applyFill="1" applyBorder="1" applyAlignment="1">
      <alignment horizontal="center" vertical="distributed" textRotation="255" justifyLastLine="1"/>
    </xf>
    <xf numFmtId="0" fontId="6" fillId="0" borderId="7" xfId="0" applyFont="1" applyFill="1" applyBorder="1" applyAlignment="1">
      <alignment horizontal="center" vertical="distributed" textRotation="255" justifyLastLine="1"/>
    </xf>
    <xf numFmtId="0" fontId="6" fillId="0" borderId="6" xfId="0" applyFont="1" applyFill="1" applyBorder="1" applyAlignment="1">
      <alignment horizontal="center" vertical="distributed" textRotation="255" justifyLastLine="1"/>
    </xf>
    <xf numFmtId="0" fontId="9" fillId="0" borderId="2"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4" xfId="0" applyFont="1" applyFill="1" applyBorder="1" applyAlignment="1">
      <alignment horizontal="center" vertical="center"/>
    </xf>
    <xf numFmtId="0" fontId="6" fillId="0" borderId="8" xfId="0" applyFont="1" applyFill="1" applyBorder="1" applyAlignment="1">
      <alignment horizontal="center" vertical="center" textRotation="255"/>
    </xf>
    <xf numFmtId="0" fontId="6" fillId="0" borderId="7" xfId="0" applyFont="1" applyFill="1" applyBorder="1" applyAlignment="1">
      <alignment horizontal="center" vertical="center" textRotation="255"/>
    </xf>
    <xf numFmtId="0" fontId="6" fillId="0" borderId="6" xfId="0" applyFont="1" applyFill="1" applyBorder="1" applyAlignment="1">
      <alignment horizontal="center" vertical="center" textRotation="255"/>
    </xf>
    <xf numFmtId="0" fontId="12" fillId="0" borderId="5" xfId="0" applyFont="1" applyFill="1" applyBorder="1" applyAlignment="1">
      <alignment horizontal="center" vertical="center" wrapText="1"/>
    </xf>
    <xf numFmtId="0" fontId="12" fillId="0" borderId="2" xfId="0" applyFont="1" applyFill="1" applyBorder="1" applyAlignment="1">
      <alignment horizontal="center" vertical="center" shrinkToFit="1"/>
    </xf>
    <xf numFmtId="0" fontId="12" fillId="0" borderId="4" xfId="0" applyFont="1" applyFill="1" applyBorder="1" applyAlignment="1">
      <alignment horizontal="center" vertical="center" shrinkToFit="1"/>
    </xf>
    <xf numFmtId="0" fontId="12" fillId="0" borderId="16"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1" xfId="0" applyFont="1" applyFill="1" applyBorder="1" applyAlignment="1">
      <alignment horizontal="center" vertical="center" wrapText="1"/>
    </xf>
    <xf numFmtId="38" fontId="16" fillId="0" borderId="8" xfId="1" applyNumberFormat="1" applyFont="1" applyFill="1" applyBorder="1" applyAlignment="1">
      <alignment horizontal="right" vertical="center"/>
    </xf>
    <xf numFmtId="38" fontId="16" fillId="0" borderId="6" xfId="1" applyNumberFormat="1" applyFont="1" applyFill="1" applyBorder="1" applyAlignment="1">
      <alignment horizontal="right" vertical="center"/>
    </xf>
    <xf numFmtId="178" fontId="16" fillId="0" borderId="8" xfId="1" applyNumberFormat="1" applyFont="1" applyFill="1" applyBorder="1" applyAlignment="1">
      <alignment horizontal="center" vertical="center"/>
    </xf>
    <xf numFmtId="178" fontId="16" fillId="0" borderId="6" xfId="1" applyNumberFormat="1" applyFont="1" applyFill="1" applyBorder="1" applyAlignment="1">
      <alignment horizontal="center" vertical="center"/>
    </xf>
    <xf numFmtId="178" fontId="16" fillId="0" borderId="8" xfId="1" applyNumberFormat="1" applyFont="1" applyFill="1" applyBorder="1" applyAlignment="1">
      <alignment horizontal="right" vertical="center"/>
    </xf>
    <xf numFmtId="178" fontId="16" fillId="0" borderId="6" xfId="1" applyNumberFormat="1" applyFont="1" applyFill="1" applyBorder="1" applyAlignment="1">
      <alignment horizontal="right" vertical="center"/>
    </xf>
    <xf numFmtId="0" fontId="7" fillId="0" borderId="18" xfId="0" applyFont="1" applyFill="1" applyBorder="1" applyAlignment="1">
      <alignment horizontal="distributed" vertical="center" wrapText="1"/>
    </xf>
    <xf numFmtId="0" fontId="9" fillId="0" borderId="14" xfId="0" applyFont="1" applyFill="1" applyBorder="1" applyAlignment="1">
      <alignment horizontal="distributed" vertical="center" justifyLastLine="1"/>
    </xf>
    <xf numFmtId="0" fontId="9" fillId="0" borderId="18" xfId="0" applyFont="1" applyFill="1" applyBorder="1" applyAlignment="1">
      <alignment horizontal="distributed" vertical="center" justifyLastLine="1"/>
    </xf>
    <xf numFmtId="0" fontId="9" fillId="0" borderId="17" xfId="0" applyFont="1" applyFill="1" applyBorder="1" applyAlignment="1">
      <alignment horizontal="distributed" vertical="center" justifyLastLine="1"/>
    </xf>
    <xf numFmtId="0" fontId="9" fillId="0" borderId="10" xfId="0" applyFont="1" applyFill="1" applyBorder="1" applyAlignment="1">
      <alignment horizontal="distributed" vertical="center" justifyLastLine="1"/>
    </xf>
    <xf numFmtId="0" fontId="9" fillId="0" borderId="12" xfId="0" applyFont="1" applyFill="1" applyBorder="1" applyAlignment="1">
      <alignment horizontal="distributed" vertical="center" justifyLastLine="1"/>
    </xf>
    <xf numFmtId="0" fontId="9" fillId="0" borderId="11" xfId="0" applyFont="1" applyFill="1" applyBorder="1" applyAlignment="1">
      <alignment horizontal="distributed" vertical="center" justifyLastLine="1"/>
    </xf>
    <xf numFmtId="0" fontId="7" fillId="0" borderId="8" xfId="0" applyFont="1" applyFill="1" applyBorder="1" applyAlignment="1">
      <alignment horizontal="center" vertical="center" wrapText="1"/>
    </xf>
    <xf numFmtId="0" fontId="7" fillId="0" borderId="14"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16"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11" xfId="0" applyFont="1" applyFill="1" applyBorder="1" applyAlignment="1">
      <alignment horizontal="center" vertical="center"/>
    </xf>
    <xf numFmtId="0" fontId="12" fillId="0" borderId="2" xfId="0" applyFont="1" applyFill="1" applyBorder="1" applyAlignment="1">
      <alignment horizontal="center" vertical="center"/>
    </xf>
    <xf numFmtId="0" fontId="7" fillId="0" borderId="3"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2" fillId="0" borderId="16"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6" fillId="0" borderId="7"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8" xfId="0" applyFont="1" applyBorder="1" applyAlignment="1">
      <alignment horizontal="center" vertical="center" wrapText="1"/>
    </xf>
    <xf numFmtId="0" fontId="0" fillId="0" borderId="6" xfId="0" applyBorder="1" applyAlignment="1">
      <alignment horizontal="center" vertical="center"/>
    </xf>
    <xf numFmtId="178" fontId="16" fillId="0" borderId="8" xfId="1" applyNumberFormat="1" applyFont="1" applyBorder="1" applyAlignment="1">
      <alignment vertical="center"/>
    </xf>
    <xf numFmtId="0" fontId="0" fillId="0" borderId="6" xfId="0" applyBorder="1" applyAlignment="1">
      <alignment vertical="center"/>
    </xf>
    <xf numFmtId="178" fontId="16" fillId="0" borderId="6" xfId="1" applyNumberFormat="1" applyFont="1" applyBorder="1" applyAlignment="1">
      <alignment vertical="center"/>
    </xf>
    <xf numFmtId="0" fontId="7" fillId="0" borderId="16" xfId="0" applyFont="1" applyFill="1" applyBorder="1" applyAlignment="1">
      <alignment horizontal="center" vertical="center" wrapText="1"/>
    </xf>
    <xf numFmtId="0" fontId="7" fillId="0" borderId="5" xfId="0" applyFont="1" applyFill="1" applyBorder="1" applyAlignment="1">
      <alignment horizontal="center" vertical="center" shrinkToFit="1"/>
    </xf>
    <xf numFmtId="0" fontId="7" fillId="0" borderId="4" xfId="0" applyFont="1" applyFill="1" applyBorder="1" applyAlignment="1">
      <alignment horizontal="center" vertical="center" shrinkToFit="1"/>
    </xf>
    <xf numFmtId="0" fontId="7" fillId="0" borderId="17" xfId="0" applyFont="1" applyBorder="1" applyAlignment="1">
      <alignment horizontal="center" vertical="center" wrapText="1"/>
    </xf>
    <xf numFmtId="0" fontId="7" fillId="0" borderId="3" xfId="0" applyFont="1" applyBorder="1" applyAlignment="1">
      <alignment horizontal="center" vertical="center" wrapText="1"/>
    </xf>
    <xf numFmtId="0" fontId="7" fillId="0" borderId="34"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29" xfId="0" applyFont="1" applyFill="1" applyBorder="1" applyAlignment="1">
      <alignment horizontal="center" vertical="center" wrapText="1"/>
    </xf>
    <xf numFmtId="0" fontId="7" fillId="0" borderId="7" xfId="0" applyFont="1" applyBorder="1" applyAlignment="1">
      <alignment horizontal="center" vertical="center"/>
    </xf>
    <xf numFmtId="0" fontId="7" fillId="0" borderId="6" xfId="0" applyFont="1" applyBorder="1" applyAlignment="1">
      <alignment horizontal="center" vertical="center"/>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29" xfId="0" applyFont="1" applyBorder="1" applyAlignment="1">
      <alignment horizontal="center" vertical="center" wrapText="1"/>
    </xf>
    <xf numFmtId="38" fontId="16" fillId="0" borderId="8" xfId="1" applyFont="1" applyBorder="1" applyAlignment="1">
      <alignment horizontal="right" vertical="center"/>
    </xf>
    <xf numFmtId="38" fontId="16" fillId="0" borderId="6" xfId="1" applyFont="1" applyBorder="1" applyAlignment="1">
      <alignment horizontal="right" vertical="center"/>
    </xf>
    <xf numFmtId="0" fontId="6" fillId="0" borderId="7"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xf>
    <xf numFmtId="0" fontId="6" fillId="0" borderId="30"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12" fillId="0" borderId="8" xfId="12" applyFont="1" applyBorder="1" applyAlignment="1">
      <alignment horizontal="center" vertical="center" wrapText="1"/>
    </xf>
    <xf numFmtId="0" fontId="12" fillId="0" borderId="7" xfId="12" applyFont="1" applyBorder="1" applyAlignment="1">
      <alignment horizontal="center" vertical="center"/>
    </xf>
    <xf numFmtId="0" fontId="12" fillId="0" borderId="6" xfId="12" applyFont="1" applyBorder="1" applyAlignment="1">
      <alignment horizontal="center" vertical="center"/>
    </xf>
    <xf numFmtId="0" fontId="12" fillId="0" borderId="8" xfId="2" applyFont="1" applyBorder="1" applyAlignment="1">
      <alignment horizontal="center" vertical="center" wrapText="1"/>
    </xf>
    <xf numFmtId="0" fontId="12" fillId="0" borderId="7" xfId="2" applyFont="1" applyBorder="1" applyAlignment="1">
      <alignment horizontal="center" vertical="center"/>
    </xf>
    <xf numFmtId="0" fontId="12" fillId="0" borderId="6" xfId="2" applyFont="1" applyBorder="1" applyAlignment="1">
      <alignment horizontal="center" vertical="center"/>
    </xf>
    <xf numFmtId="0" fontId="12" fillId="0" borderId="2" xfId="12" applyFont="1" applyBorder="1" applyAlignment="1">
      <alignment horizontal="center" vertical="center"/>
    </xf>
    <xf numFmtId="0" fontId="12" fillId="0" borderId="5" xfId="12" applyFont="1" applyBorder="1" applyAlignment="1">
      <alignment horizontal="center" vertical="center"/>
    </xf>
    <xf numFmtId="0" fontId="12" fillId="0" borderId="4" xfId="12" applyFont="1" applyBorder="1" applyAlignment="1">
      <alignment horizontal="center" vertical="center"/>
    </xf>
    <xf numFmtId="0" fontId="12" fillId="0" borderId="14" xfId="12" applyFont="1" applyBorder="1" applyAlignment="1">
      <alignment horizontal="center" vertical="center"/>
    </xf>
    <xf numFmtId="0" fontId="12" fillId="0" borderId="17" xfId="12" applyFont="1" applyBorder="1" applyAlignment="1">
      <alignment horizontal="center" vertical="center"/>
    </xf>
    <xf numFmtId="0" fontId="12" fillId="0" borderId="10" xfId="12" applyFont="1" applyBorder="1" applyAlignment="1">
      <alignment horizontal="center" vertical="center"/>
    </xf>
    <xf numFmtId="0" fontId="12" fillId="0" borderId="11" xfId="12" applyFont="1" applyBorder="1" applyAlignment="1">
      <alignment horizontal="center" vertical="center"/>
    </xf>
    <xf numFmtId="0" fontId="9" fillId="0" borderId="0" xfId="0" applyFont="1" applyAlignment="1">
      <alignment horizontal="center" vertical="center"/>
    </xf>
    <xf numFmtId="0" fontId="7" fillId="0" borderId="0" xfId="0" applyFont="1" applyAlignment="1">
      <alignment horizontal="center" vertical="center"/>
    </xf>
    <xf numFmtId="0" fontId="6" fillId="0" borderId="1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0" xfId="0" applyFont="1" applyBorder="1" applyAlignment="1">
      <alignment horizontal="center" vertical="center" wrapText="1"/>
    </xf>
    <xf numFmtId="0" fontId="7" fillId="0" borderId="48" xfId="2" applyFont="1" applyBorder="1" applyAlignment="1">
      <alignment horizontal="center" vertical="center" wrapText="1"/>
    </xf>
    <xf numFmtId="0" fontId="7" fillId="0" borderId="49" xfId="2" applyFont="1" applyBorder="1" applyAlignment="1">
      <alignment horizontal="center" vertical="center" wrapText="1"/>
    </xf>
    <xf numFmtId="0" fontId="7" fillId="0" borderId="50" xfId="2" applyFont="1" applyBorder="1" applyAlignment="1">
      <alignment horizontal="center" vertical="center" wrapText="1"/>
    </xf>
    <xf numFmtId="0" fontId="7" fillId="0" borderId="5" xfId="2" applyFont="1" applyBorder="1" applyAlignment="1">
      <alignment horizontal="center" vertical="center" wrapText="1"/>
    </xf>
    <xf numFmtId="0" fontId="7" fillId="0" borderId="4" xfId="2" applyFont="1" applyBorder="1" applyAlignment="1">
      <alignment horizontal="center" vertical="center" wrapText="1"/>
    </xf>
  </cellXfs>
  <cellStyles count="13">
    <cellStyle name="パーセント" xfId="9" builtinId="5"/>
    <cellStyle name="桁区切り 2" xfId="1"/>
    <cellStyle name="標準" xfId="0" builtinId="0"/>
    <cellStyle name="標準 2" xfId="2"/>
    <cellStyle name="標準 3" xfId="10"/>
    <cellStyle name="標準 3 2" xfId="12"/>
    <cellStyle name="標準_付表22" xfId="11"/>
    <cellStyle name="標準_付表2-4" xfId="3"/>
    <cellStyle name="標準_付表3-2" xfId="4"/>
    <cellStyle name="標準_付表4-2" xfId="5"/>
    <cellStyle name="標準_付表5" xfId="6"/>
    <cellStyle name="標準_付表7-1" xfId="7"/>
    <cellStyle name="標準_付表7-2" xfId="8"/>
  </cellStyles>
  <dxfs count="0"/>
  <tableStyles count="0" defaultTableStyle="TableStyleMedium2" defaultPivotStyle="PivotStyleLight16"/>
  <colors>
    <mruColors>
      <color rgb="FFFF99CC"/>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4</xdr:col>
      <xdr:colOff>28575</xdr:colOff>
      <xdr:row>3</xdr:row>
      <xdr:rowOff>0</xdr:rowOff>
    </xdr:from>
    <xdr:to>
      <xdr:col>5</xdr:col>
      <xdr:colOff>9525</xdr:colOff>
      <xdr:row>3</xdr:row>
      <xdr:rowOff>0</xdr:rowOff>
    </xdr:to>
    <xdr:sp macro="" textlink="">
      <xdr:nvSpPr>
        <xdr:cNvPr id="2" name="Text Box 18">
          <a:extLst>
            <a:ext uri="{FF2B5EF4-FFF2-40B4-BE49-F238E27FC236}">
              <a16:creationId xmlns:a16="http://schemas.microsoft.com/office/drawing/2014/main" xmlns="" id="{00000000-0008-0000-2C00-000002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3" name="Text Box 19">
          <a:extLst>
            <a:ext uri="{FF2B5EF4-FFF2-40B4-BE49-F238E27FC236}">
              <a16:creationId xmlns:a16="http://schemas.microsoft.com/office/drawing/2014/main" xmlns="" id="{00000000-0008-0000-2C00-000003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4" name="Text Box 20">
          <a:extLst>
            <a:ext uri="{FF2B5EF4-FFF2-40B4-BE49-F238E27FC236}">
              <a16:creationId xmlns:a16="http://schemas.microsoft.com/office/drawing/2014/main" xmlns="" id="{00000000-0008-0000-2C00-000004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6</xdr:col>
      <xdr:colOff>28575</xdr:colOff>
      <xdr:row>3</xdr:row>
      <xdr:rowOff>0</xdr:rowOff>
    </xdr:from>
    <xdr:to>
      <xdr:col>7</xdr:col>
      <xdr:colOff>125413</xdr:colOff>
      <xdr:row>3</xdr:row>
      <xdr:rowOff>0</xdr:rowOff>
    </xdr:to>
    <xdr:sp macro="" textlink="">
      <xdr:nvSpPr>
        <xdr:cNvPr id="5" name="Text Box 18">
          <a:extLst>
            <a:ext uri="{FF2B5EF4-FFF2-40B4-BE49-F238E27FC236}">
              <a16:creationId xmlns:a16="http://schemas.microsoft.com/office/drawing/2014/main" xmlns="" id="{00000000-0008-0000-2C00-000005000000}"/>
            </a:ext>
          </a:extLst>
        </xdr:cNvPr>
        <xdr:cNvSpPr txBox="1">
          <a:spLocks noChangeArrowheads="1"/>
        </xdr:cNvSpPr>
      </xdr:nvSpPr>
      <xdr:spPr bwMode="auto">
        <a:xfrm>
          <a:off x="4143375"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6</xdr:col>
      <xdr:colOff>28575</xdr:colOff>
      <xdr:row>3</xdr:row>
      <xdr:rowOff>0</xdr:rowOff>
    </xdr:from>
    <xdr:to>
      <xdr:col>7</xdr:col>
      <xdr:colOff>125413</xdr:colOff>
      <xdr:row>3</xdr:row>
      <xdr:rowOff>0</xdr:rowOff>
    </xdr:to>
    <xdr:sp macro="" textlink="">
      <xdr:nvSpPr>
        <xdr:cNvPr id="6" name="Text Box 19">
          <a:extLst>
            <a:ext uri="{FF2B5EF4-FFF2-40B4-BE49-F238E27FC236}">
              <a16:creationId xmlns:a16="http://schemas.microsoft.com/office/drawing/2014/main" xmlns="" id="{00000000-0008-0000-2C00-000006000000}"/>
            </a:ext>
          </a:extLst>
        </xdr:cNvPr>
        <xdr:cNvSpPr txBox="1">
          <a:spLocks noChangeArrowheads="1"/>
        </xdr:cNvSpPr>
      </xdr:nvSpPr>
      <xdr:spPr bwMode="auto">
        <a:xfrm>
          <a:off x="4143375"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6</xdr:col>
      <xdr:colOff>28575</xdr:colOff>
      <xdr:row>3</xdr:row>
      <xdr:rowOff>0</xdr:rowOff>
    </xdr:from>
    <xdr:to>
      <xdr:col>7</xdr:col>
      <xdr:colOff>125413</xdr:colOff>
      <xdr:row>3</xdr:row>
      <xdr:rowOff>0</xdr:rowOff>
    </xdr:to>
    <xdr:sp macro="" textlink="">
      <xdr:nvSpPr>
        <xdr:cNvPr id="7" name="Text Box 20">
          <a:extLst>
            <a:ext uri="{FF2B5EF4-FFF2-40B4-BE49-F238E27FC236}">
              <a16:creationId xmlns:a16="http://schemas.microsoft.com/office/drawing/2014/main" xmlns="" id="{00000000-0008-0000-2C00-000007000000}"/>
            </a:ext>
          </a:extLst>
        </xdr:cNvPr>
        <xdr:cNvSpPr txBox="1">
          <a:spLocks noChangeArrowheads="1"/>
        </xdr:cNvSpPr>
      </xdr:nvSpPr>
      <xdr:spPr bwMode="auto">
        <a:xfrm>
          <a:off x="4143375"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8</xdr:col>
      <xdr:colOff>22225</xdr:colOff>
      <xdr:row>3</xdr:row>
      <xdr:rowOff>0</xdr:rowOff>
    </xdr:from>
    <xdr:to>
      <xdr:col>9</xdr:col>
      <xdr:colOff>130175</xdr:colOff>
      <xdr:row>3</xdr:row>
      <xdr:rowOff>0</xdr:rowOff>
    </xdr:to>
    <xdr:sp macro="" textlink="">
      <xdr:nvSpPr>
        <xdr:cNvPr id="8" name="Text Box 18">
          <a:extLst>
            <a:ext uri="{FF2B5EF4-FFF2-40B4-BE49-F238E27FC236}">
              <a16:creationId xmlns:a16="http://schemas.microsoft.com/office/drawing/2014/main" xmlns="" id="{00000000-0008-0000-2C00-000008000000}"/>
            </a:ext>
          </a:extLst>
        </xdr:cNvPr>
        <xdr:cNvSpPr txBox="1">
          <a:spLocks noChangeArrowheads="1"/>
        </xdr:cNvSpPr>
      </xdr:nvSpPr>
      <xdr:spPr bwMode="auto">
        <a:xfrm>
          <a:off x="5508625" y="514350"/>
          <a:ext cx="793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8</xdr:col>
      <xdr:colOff>22225</xdr:colOff>
      <xdr:row>3</xdr:row>
      <xdr:rowOff>0</xdr:rowOff>
    </xdr:from>
    <xdr:to>
      <xdr:col>9</xdr:col>
      <xdr:colOff>130175</xdr:colOff>
      <xdr:row>3</xdr:row>
      <xdr:rowOff>0</xdr:rowOff>
    </xdr:to>
    <xdr:sp macro="" textlink="">
      <xdr:nvSpPr>
        <xdr:cNvPr id="9" name="Text Box 19">
          <a:extLst>
            <a:ext uri="{FF2B5EF4-FFF2-40B4-BE49-F238E27FC236}">
              <a16:creationId xmlns:a16="http://schemas.microsoft.com/office/drawing/2014/main" xmlns="" id="{00000000-0008-0000-2C00-000009000000}"/>
            </a:ext>
          </a:extLst>
        </xdr:cNvPr>
        <xdr:cNvSpPr txBox="1">
          <a:spLocks noChangeArrowheads="1"/>
        </xdr:cNvSpPr>
      </xdr:nvSpPr>
      <xdr:spPr bwMode="auto">
        <a:xfrm>
          <a:off x="5508625" y="514350"/>
          <a:ext cx="793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8</xdr:col>
      <xdr:colOff>22225</xdr:colOff>
      <xdr:row>3</xdr:row>
      <xdr:rowOff>0</xdr:rowOff>
    </xdr:from>
    <xdr:to>
      <xdr:col>9</xdr:col>
      <xdr:colOff>130175</xdr:colOff>
      <xdr:row>3</xdr:row>
      <xdr:rowOff>0</xdr:rowOff>
    </xdr:to>
    <xdr:sp macro="" textlink="">
      <xdr:nvSpPr>
        <xdr:cNvPr id="10" name="Text Box 20">
          <a:extLst>
            <a:ext uri="{FF2B5EF4-FFF2-40B4-BE49-F238E27FC236}">
              <a16:creationId xmlns:a16="http://schemas.microsoft.com/office/drawing/2014/main" xmlns="" id="{00000000-0008-0000-2C00-00000A000000}"/>
            </a:ext>
          </a:extLst>
        </xdr:cNvPr>
        <xdr:cNvSpPr txBox="1">
          <a:spLocks noChangeArrowheads="1"/>
        </xdr:cNvSpPr>
      </xdr:nvSpPr>
      <xdr:spPr bwMode="auto">
        <a:xfrm>
          <a:off x="5508625" y="514350"/>
          <a:ext cx="793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11" name="Text Box 18">
          <a:extLst>
            <a:ext uri="{FF2B5EF4-FFF2-40B4-BE49-F238E27FC236}">
              <a16:creationId xmlns:a16="http://schemas.microsoft.com/office/drawing/2014/main" xmlns="" id="{00000000-0008-0000-2C00-00000B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12" name="Text Box 19">
          <a:extLst>
            <a:ext uri="{FF2B5EF4-FFF2-40B4-BE49-F238E27FC236}">
              <a16:creationId xmlns:a16="http://schemas.microsoft.com/office/drawing/2014/main" xmlns="" id="{00000000-0008-0000-2C00-00000C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13" name="Text Box 20">
          <a:extLst>
            <a:ext uri="{FF2B5EF4-FFF2-40B4-BE49-F238E27FC236}">
              <a16:creationId xmlns:a16="http://schemas.microsoft.com/office/drawing/2014/main" xmlns="" id="{00000000-0008-0000-2C00-00000D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14" name="Text Box 18">
          <a:extLst>
            <a:ext uri="{FF2B5EF4-FFF2-40B4-BE49-F238E27FC236}">
              <a16:creationId xmlns:a16="http://schemas.microsoft.com/office/drawing/2014/main" xmlns="" id="{00000000-0008-0000-2C00-00000E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15" name="Text Box 19">
          <a:extLst>
            <a:ext uri="{FF2B5EF4-FFF2-40B4-BE49-F238E27FC236}">
              <a16:creationId xmlns:a16="http://schemas.microsoft.com/office/drawing/2014/main" xmlns="" id="{00000000-0008-0000-2C00-00000F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16" name="Text Box 20">
          <a:extLst>
            <a:ext uri="{FF2B5EF4-FFF2-40B4-BE49-F238E27FC236}">
              <a16:creationId xmlns:a16="http://schemas.microsoft.com/office/drawing/2014/main" xmlns="" id="{00000000-0008-0000-2C00-000010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17" name="Text Box 18">
          <a:extLst>
            <a:ext uri="{FF2B5EF4-FFF2-40B4-BE49-F238E27FC236}">
              <a16:creationId xmlns:a16="http://schemas.microsoft.com/office/drawing/2014/main" xmlns="" id="{00000000-0008-0000-2C00-000011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18" name="Text Box 19">
          <a:extLst>
            <a:ext uri="{FF2B5EF4-FFF2-40B4-BE49-F238E27FC236}">
              <a16:creationId xmlns:a16="http://schemas.microsoft.com/office/drawing/2014/main" xmlns="" id="{00000000-0008-0000-2C00-000012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19" name="Text Box 20">
          <a:extLst>
            <a:ext uri="{FF2B5EF4-FFF2-40B4-BE49-F238E27FC236}">
              <a16:creationId xmlns:a16="http://schemas.microsoft.com/office/drawing/2014/main" xmlns="" id="{00000000-0008-0000-2C00-000013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8</xdr:col>
      <xdr:colOff>22225</xdr:colOff>
      <xdr:row>3</xdr:row>
      <xdr:rowOff>0</xdr:rowOff>
    </xdr:from>
    <xdr:to>
      <xdr:col>9</xdr:col>
      <xdr:colOff>130175</xdr:colOff>
      <xdr:row>3</xdr:row>
      <xdr:rowOff>0</xdr:rowOff>
    </xdr:to>
    <xdr:sp macro="" textlink="">
      <xdr:nvSpPr>
        <xdr:cNvPr id="20" name="Text Box 18">
          <a:extLst>
            <a:ext uri="{FF2B5EF4-FFF2-40B4-BE49-F238E27FC236}">
              <a16:creationId xmlns:a16="http://schemas.microsoft.com/office/drawing/2014/main" xmlns="" id="{00000000-0008-0000-2C00-000014000000}"/>
            </a:ext>
          </a:extLst>
        </xdr:cNvPr>
        <xdr:cNvSpPr txBox="1">
          <a:spLocks noChangeArrowheads="1"/>
        </xdr:cNvSpPr>
      </xdr:nvSpPr>
      <xdr:spPr bwMode="auto">
        <a:xfrm>
          <a:off x="5508625" y="514350"/>
          <a:ext cx="793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8</xdr:col>
      <xdr:colOff>22225</xdr:colOff>
      <xdr:row>3</xdr:row>
      <xdr:rowOff>0</xdr:rowOff>
    </xdr:from>
    <xdr:to>
      <xdr:col>9</xdr:col>
      <xdr:colOff>130175</xdr:colOff>
      <xdr:row>3</xdr:row>
      <xdr:rowOff>0</xdr:rowOff>
    </xdr:to>
    <xdr:sp macro="" textlink="">
      <xdr:nvSpPr>
        <xdr:cNvPr id="21" name="Text Box 19">
          <a:extLst>
            <a:ext uri="{FF2B5EF4-FFF2-40B4-BE49-F238E27FC236}">
              <a16:creationId xmlns:a16="http://schemas.microsoft.com/office/drawing/2014/main" xmlns="" id="{00000000-0008-0000-2C00-000015000000}"/>
            </a:ext>
          </a:extLst>
        </xdr:cNvPr>
        <xdr:cNvSpPr txBox="1">
          <a:spLocks noChangeArrowheads="1"/>
        </xdr:cNvSpPr>
      </xdr:nvSpPr>
      <xdr:spPr bwMode="auto">
        <a:xfrm>
          <a:off x="5508625" y="514350"/>
          <a:ext cx="793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8</xdr:col>
      <xdr:colOff>22225</xdr:colOff>
      <xdr:row>3</xdr:row>
      <xdr:rowOff>0</xdr:rowOff>
    </xdr:from>
    <xdr:to>
      <xdr:col>9</xdr:col>
      <xdr:colOff>130175</xdr:colOff>
      <xdr:row>3</xdr:row>
      <xdr:rowOff>0</xdr:rowOff>
    </xdr:to>
    <xdr:sp macro="" textlink="">
      <xdr:nvSpPr>
        <xdr:cNvPr id="22" name="Text Box 20">
          <a:extLst>
            <a:ext uri="{FF2B5EF4-FFF2-40B4-BE49-F238E27FC236}">
              <a16:creationId xmlns:a16="http://schemas.microsoft.com/office/drawing/2014/main" xmlns="" id="{00000000-0008-0000-2C00-000016000000}"/>
            </a:ext>
          </a:extLst>
        </xdr:cNvPr>
        <xdr:cNvSpPr txBox="1">
          <a:spLocks noChangeArrowheads="1"/>
        </xdr:cNvSpPr>
      </xdr:nvSpPr>
      <xdr:spPr bwMode="auto">
        <a:xfrm>
          <a:off x="5508625" y="514350"/>
          <a:ext cx="793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23" name="Text Box 18">
          <a:extLst>
            <a:ext uri="{FF2B5EF4-FFF2-40B4-BE49-F238E27FC236}">
              <a16:creationId xmlns:a16="http://schemas.microsoft.com/office/drawing/2014/main" xmlns="" id="{00000000-0008-0000-2C00-000017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24" name="Text Box 19">
          <a:extLst>
            <a:ext uri="{FF2B5EF4-FFF2-40B4-BE49-F238E27FC236}">
              <a16:creationId xmlns:a16="http://schemas.microsoft.com/office/drawing/2014/main" xmlns="" id="{00000000-0008-0000-2C00-000018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25" name="Text Box 20">
          <a:extLst>
            <a:ext uri="{FF2B5EF4-FFF2-40B4-BE49-F238E27FC236}">
              <a16:creationId xmlns:a16="http://schemas.microsoft.com/office/drawing/2014/main" xmlns="" id="{00000000-0008-0000-2C00-000019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26" name="Text Box 18">
          <a:extLst>
            <a:ext uri="{FF2B5EF4-FFF2-40B4-BE49-F238E27FC236}">
              <a16:creationId xmlns:a16="http://schemas.microsoft.com/office/drawing/2014/main" xmlns="" id="{00000000-0008-0000-2C00-00001A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27" name="Text Box 19">
          <a:extLst>
            <a:ext uri="{FF2B5EF4-FFF2-40B4-BE49-F238E27FC236}">
              <a16:creationId xmlns:a16="http://schemas.microsoft.com/office/drawing/2014/main" xmlns="" id="{00000000-0008-0000-2C00-00001B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10</xdr:col>
      <xdr:colOff>25400</xdr:colOff>
      <xdr:row>3</xdr:row>
      <xdr:rowOff>0</xdr:rowOff>
    </xdr:from>
    <xdr:to>
      <xdr:col>11</xdr:col>
      <xdr:colOff>122238</xdr:colOff>
      <xdr:row>3</xdr:row>
      <xdr:rowOff>0</xdr:rowOff>
    </xdr:to>
    <xdr:sp macro="" textlink="">
      <xdr:nvSpPr>
        <xdr:cNvPr id="28" name="Text Box 20">
          <a:extLst>
            <a:ext uri="{FF2B5EF4-FFF2-40B4-BE49-F238E27FC236}">
              <a16:creationId xmlns:a16="http://schemas.microsoft.com/office/drawing/2014/main" xmlns="" id="{00000000-0008-0000-2C00-00001C000000}"/>
            </a:ext>
          </a:extLst>
        </xdr:cNvPr>
        <xdr:cNvSpPr txBox="1">
          <a:spLocks noChangeArrowheads="1"/>
        </xdr:cNvSpPr>
      </xdr:nvSpPr>
      <xdr:spPr bwMode="auto">
        <a:xfrm>
          <a:off x="6883400" y="514350"/>
          <a:ext cx="782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29" name="Text Box 18">
          <a:extLst>
            <a:ext uri="{FF2B5EF4-FFF2-40B4-BE49-F238E27FC236}">
              <a16:creationId xmlns:a16="http://schemas.microsoft.com/office/drawing/2014/main" xmlns="" id="{00000000-0008-0000-2C00-00001D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30" name="Text Box 19">
          <a:extLst>
            <a:ext uri="{FF2B5EF4-FFF2-40B4-BE49-F238E27FC236}">
              <a16:creationId xmlns:a16="http://schemas.microsoft.com/office/drawing/2014/main" xmlns="" id="{00000000-0008-0000-2C00-00001E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31" name="Text Box 20">
          <a:extLst>
            <a:ext uri="{FF2B5EF4-FFF2-40B4-BE49-F238E27FC236}">
              <a16:creationId xmlns:a16="http://schemas.microsoft.com/office/drawing/2014/main" xmlns="" id="{00000000-0008-0000-2C00-00001F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32" name="Text Box 18">
          <a:extLst>
            <a:ext uri="{FF2B5EF4-FFF2-40B4-BE49-F238E27FC236}">
              <a16:creationId xmlns:a16="http://schemas.microsoft.com/office/drawing/2014/main" xmlns="" id="{00000000-0008-0000-2C00-000020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33" name="Text Box 19">
          <a:extLst>
            <a:ext uri="{FF2B5EF4-FFF2-40B4-BE49-F238E27FC236}">
              <a16:creationId xmlns:a16="http://schemas.microsoft.com/office/drawing/2014/main" xmlns="" id="{00000000-0008-0000-2C00-000021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12</xdr:col>
      <xdr:colOff>28575</xdr:colOff>
      <xdr:row>3</xdr:row>
      <xdr:rowOff>0</xdr:rowOff>
    </xdr:from>
    <xdr:to>
      <xdr:col>13</xdr:col>
      <xdr:colOff>0</xdr:colOff>
      <xdr:row>3</xdr:row>
      <xdr:rowOff>0</xdr:rowOff>
    </xdr:to>
    <xdr:sp macro="" textlink="">
      <xdr:nvSpPr>
        <xdr:cNvPr id="34" name="Text Box 20">
          <a:extLst>
            <a:ext uri="{FF2B5EF4-FFF2-40B4-BE49-F238E27FC236}">
              <a16:creationId xmlns:a16="http://schemas.microsoft.com/office/drawing/2014/main" xmlns="" id="{00000000-0008-0000-2C00-000022000000}"/>
            </a:ext>
          </a:extLst>
        </xdr:cNvPr>
        <xdr:cNvSpPr txBox="1">
          <a:spLocks noChangeArrowheads="1"/>
        </xdr:cNvSpPr>
      </xdr:nvSpPr>
      <xdr:spPr bwMode="auto">
        <a:xfrm>
          <a:off x="8258175" y="514350"/>
          <a:ext cx="657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28575</xdr:colOff>
      <xdr:row>3</xdr:row>
      <xdr:rowOff>0</xdr:rowOff>
    </xdr:from>
    <xdr:to>
      <xdr:col>5</xdr:col>
      <xdr:colOff>9525</xdr:colOff>
      <xdr:row>3</xdr:row>
      <xdr:rowOff>0</xdr:rowOff>
    </xdr:to>
    <xdr:sp macro="" textlink="">
      <xdr:nvSpPr>
        <xdr:cNvPr id="2" name="Text Box 18">
          <a:extLst>
            <a:ext uri="{FF2B5EF4-FFF2-40B4-BE49-F238E27FC236}">
              <a16:creationId xmlns:a16="http://schemas.microsoft.com/office/drawing/2014/main" xmlns="" id="{00000000-0008-0000-2E00-000002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3" name="Text Box 19">
          <a:extLst>
            <a:ext uri="{FF2B5EF4-FFF2-40B4-BE49-F238E27FC236}">
              <a16:creationId xmlns:a16="http://schemas.microsoft.com/office/drawing/2014/main" xmlns="" id="{00000000-0008-0000-2E00-000003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ゴム製品</a:t>
          </a:r>
        </a:p>
        <a:p>
          <a:pPr algn="dist" rtl="0">
            <a:defRPr sz="1000"/>
          </a:pPr>
          <a:r>
            <a:rPr lang="ja-JP" altLang="en-US" sz="1000" b="0" i="0" u="none" strike="noStrike" baseline="0">
              <a:solidFill>
                <a:srgbClr val="000000"/>
              </a:solidFill>
              <a:latin typeface="ＭＳ 明朝"/>
              <a:ea typeface="ＭＳ 明朝"/>
            </a:rPr>
            <a:t>製造業</a:t>
          </a:r>
        </a:p>
      </xdr:txBody>
    </xdr:sp>
    <xdr:clientData/>
  </xdr:twoCellAnchor>
  <xdr:twoCellAnchor>
    <xdr:from>
      <xdr:col>4</xdr:col>
      <xdr:colOff>28575</xdr:colOff>
      <xdr:row>3</xdr:row>
      <xdr:rowOff>0</xdr:rowOff>
    </xdr:from>
    <xdr:to>
      <xdr:col>5</xdr:col>
      <xdr:colOff>9525</xdr:colOff>
      <xdr:row>3</xdr:row>
      <xdr:rowOff>0</xdr:rowOff>
    </xdr:to>
    <xdr:sp macro="" textlink="">
      <xdr:nvSpPr>
        <xdr:cNvPr id="4" name="Text Box 20">
          <a:extLst>
            <a:ext uri="{FF2B5EF4-FFF2-40B4-BE49-F238E27FC236}">
              <a16:creationId xmlns:a16="http://schemas.microsoft.com/office/drawing/2014/main" xmlns="" id="{00000000-0008-0000-2E00-000004000000}"/>
            </a:ext>
          </a:extLst>
        </xdr:cNvPr>
        <xdr:cNvSpPr txBox="1">
          <a:spLocks noChangeArrowheads="1"/>
        </xdr:cNvSpPr>
      </xdr:nvSpPr>
      <xdr:spPr bwMode="auto">
        <a:xfrm>
          <a:off x="2771775" y="51435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小　　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28575</xdr:colOff>
      <xdr:row>3</xdr:row>
      <xdr:rowOff>6350</xdr:rowOff>
    </xdr:from>
    <xdr:to>
      <xdr:col>5</xdr:col>
      <xdr:colOff>9525</xdr:colOff>
      <xdr:row>3</xdr:row>
      <xdr:rowOff>6350</xdr:rowOff>
    </xdr:to>
    <xdr:sp macro="" textlink="">
      <xdr:nvSpPr>
        <xdr:cNvPr id="5" name="Text Box 19">
          <a:extLst>
            <a:ext uri="{FF2B5EF4-FFF2-40B4-BE49-F238E27FC236}">
              <a16:creationId xmlns:a16="http://schemas.microsoft.com/office/drawing/2014/main" xmlns="" id="{00000000-0008-0000-2F00-000005000000}"/>
            </a:ext>
          </a:extLst>
        </xdr:cNvPr>
        <xdr:cNvSpPr txBox="1">
          <a:spLocks noChangeArrowheads="1"/>
        </xdr:cNvSpPr>
      </xdr:nvSpPr>
      <xdr:spPr bwMode="auto">
        <a:xfrm>
          <a:off x="2771775" y="520700"/>
          <a:ext cx="6667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defRPr sz="1000"/>
          </a:pPr>
          <a:endParaRPr lang="ja-JP" altLang="en-US" sz="1000" b="0" i="0" u="none" strike="noStrike" baseline="0">
            <a:solidFill>
              <a:srgbClr val="000000"/>
            </a:solidFill>
            <a:latin typeface="ＭＳ 明朝"/>
            <a:ea typeface="ＭＳ 明朝"/>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1"/>
  <sheetViews>
    <sheetView tabSelected="1" zoomScaleNormal="100" workbookViewId="0">
      <selection activeCell="N27" sqref="N27"/>
    </sheetView>
  </sheetViews>
  <sheetFormatPr defaultRowHeight="13.5"/>
  <cols>
    <col min="1" max="5" width="9.625" customWidth="1"/>
  </cols>
  <sheetData>
    <row r="1" spans="1:9" ht="21.75" customHeight="1">
      <c r="A1" s="2"/>
      <c r="B1" s="2"/>
      <c r="C1" s="2"/>
      <c r="D1" s="2"/>
    </row>
    <row r="2" spans="1:9" ht="21.75" customHeight="1"/>
    <row r="3" spans="1:9" ht="21.75" customHeight="1"/>
    <row r="4" spans="1:9" ht="21.75" customHeight="1"/>
    <row r="5" spans="1:9" ht="21.75" customHeight="1"/>
    <row r="6" spans="1:9" ht="21.75" customHeight="1"/>
    <row r="7" spans="1:9" ht="21.75" customHeight="1"/>
    <row r="8" spans="1:9" ht="21.75" customHeight="1"/>
    <row r="9" spans="1:9" ht="24">
      <c r="A9" s="231" t="s">
        <v>519</v>
      </c>
      <c r="B9" s="231"/>
      <c r="C9" s="231"/>
      <c r="D9" s="231"/>
      <c r="E9" s="231"/>
      <c r="F9" s="231"/>
      <c r="G9" s="231"/>
      <c r="H9" s="231"/>
      <c r="I9" s="231"/>
    </row>
    <row r="10" spans="1:9" ht="67.5" customHeight="1">
      <c r="A10" s="1"/>
    </row>
    <row r="11" spans="1:9" ht="24">
      <c r="A11" s="231" t="s">
        <v>0</v>
      </c>
      <c r="B11" s="231"/>
      <c r="C11" s="231"/>
      <c r="D11" s="231"/>
      <c r="E11" s="231"/>
      <c r="F11" s="231"/>
      <c r="G11" s="231"/>
      <c r="H11" s="231"/>
      <c r="I11" s="231"/>
    </row>
  </sheetData>
  <mergeCells count="2">
    <mergeCell ref="A9:I9"/>
    <mergeCell ref="A11:I11"/>
  </mergeCells>
  <phoneticPr fontId="4"/>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6"/>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29" ht="14.25">
      <c r="A1" s="18" t="s">
        <v>617</v>
      </c>
    </row>
    <row r="3" spans="1:29" ht="18" customHeight="1">
      <c r="A3" s="240" t="s">
        <v>64</v>
      </c>
      <c r="B3" s="241"/>
      <c r="C3" s="241"/>
      <c r="D3" s="241"/>
      <c r="E3" s="242"/>
      <c r="F3" s="249" t="s">
        <v>131</v>
      </c>
      <c r="G3" s="262" t="s">
        <v>68</v>
      </c>
      <c r="H3" s="262"/>
      <c r="I3" s="262"/>
      <c r="J3" s="262"/>
      <c r="K3" s="262"/>
      <c r="L3" s="262"/>
      <c r="M3" s="262"/>
      <c r="N3" s="262"/>
      <c r="O3" s="262"/>
      <c r="P3" s="262"/>
    </row>
    <row r="4" spans="1:29" ht="31.5" customHeight="1">
      <c r="A4" s="243"/>
      <c r="B4" s="244"/>
      <c r="C4" s="244"/>
      <c r="D4" s="244"/>
      <c r="E4" s="245"/>
      <c r="F4" s="232"/>
      <c r="G4" s="262" t="s">
        <v>67</v>
      </c>
      <c r="H4" s="262"/>
      <c r="I4" s="262" t="s">
        <v>59</v>
      </c>
      <c r="J4" s="262"/>
      <c r="K4" s="262" t="s">
        <v>58</v>
      </c>
      <c r="L4" s="262"/>
      <c r="M4" s="262" t="s">
        <v>57</v>
      </c>
      <c r="N4" s="262"/>
      <c r="O4" s="262" t="s">
        <v>56</v>
      </c>
      <c r="P4" s="262"/>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10">
        <f>SUM(F8:F12)</f>
        <v>967</v>
      </c>
      <c r="G7" s="9">
        <f>SUM(G8:G12)</f>
        <v>658</v>
      </c>
      <c r="H7" s="8">
        <f t="shared" ref="H7:H53" si="0">IF(G7=0,0,G7/$F7*100)</f>
        <v>68.045501551189247</v>
      </c>
      <c r="I7" s="15">
        <f>SUM(I8:I12)</f>
        <v>175</v>
      </c>
      <c r="J7" s="8">
        <f t="shared" ref="J7:J53" si="1">IF(I7=0,0,I7/$F7*100)</f>
        <v>18.097207859358839</v>
      </c>
      <c r="K7" s="15">
        <f>SUM(K8:K12)</f>
        <v>117</v>
      </c>
      <c r="L7" s="8">
        <f t="shared" ref="L7:L53" si="2">IF(K7=0,0,K7/$F7*100)</f>
        <v>12.099276111685626</v>
      </c>
      <c r="M7" s="15">
        <f>SUM(M8:M12)</f>
        <v>13</v>
      </c>
      <c r="N7" s="8">
        <f t="shared" ref="N7:N53" si="3">IF(M7=0,0,M7/$F7*100)</f>
        <v>1.344364012409514</v>
      </c>
      <c r="O7" s="15">
        <f>SUM(O8:O12)</f>
        <v>4</v>
      </c>
      <c r="P7" s="8">
        <f t="shared" ref="P7:P53" si="4">IF(O7=0,0,O7/$F7*100)</f>
        <v>0.41365046535677358</v>
      </c>
      <c r="AA7" s="10">
        <f>SUM(AA8:AA12)</f>
        <v>967</v>
      </c>
      <c r="AB7" s="139" t="str">
        <f>IF(F7=AA7,"",1)</f>
        <v/>
      </c>
      <c r="AC7" s="175" t="str">
        <f>IF(SUM(H7,J7,L7,N7,P7)=100,"",1)</f>
        <v/>
      </c>
    </row>
    <row r="8" spans="1:29" ht="23.1" customHeight="1">
      <c r="A8" s="256" t="s">
        <v>49</v>
      </c>
      <c r="B8" s="259" t="s">
        <v>48</v>
      </c>
      <c r="C8" s="260"/>
      <c r="D8" s="260"/>
      <c r="E8" s="261"/>
      <c r="F8" s="10">
        <f t="shared" ref="F8:F13" si="5">SUM(G8,I8,K8,M8,O8)</f>
        <v>323</v>
      </c>
      <c r="G8" s="9">
        <v>323</v>
      </c>
      <c r="H8" s="8">
        <f t="shared" si="0"/>
        <v>100</v>
      </c>
      <c r="I8" s="15">
        <v>0</v>
      </c>
      <c r="J8" s="8">
        <f t="shared" si="1"/>
        <v>0</v>
      </c>
      <c r="K8" s="15">
        <v>0</v>
      </c>
      <c r="L8" s="8">
        <f t="shared" si="2"/>
        <v>0</v>
      </c>
      <c r="M8" s="15">
        <v>0</v>
      </c>
      <c r="N8" s="8">
        <f t="shared" si="3"/>
        <v>0</v>
      </c>
      <c r="O8" s="15">
        <v>0</v>
      </c>
      <c r="P8" s="8">
        <f t="shared" si="4"/>
        <v>0</v>
      </c>
      <c r="AA8" s="10">
        <v>323</v>
      </c>
      <c r="AB8" s="140" t="str">
        <f t="shared" ref="AB8:AB53" si="6">IF(F8=AA8,"",1)</f>
        <v/>
      </c>
      <c r="AC8" s="140" t="str">
        <f t="shared" ref="AC8:AC53" si="7">IF(SUM(H8,J8,L8,N8,P8)=100,"",1)</f>
        <v/>
      </c>
    </row>
    <row r="9" spans="1:29" ht="23.1" customHeight="1">
      <c r="A9" s="257"/>
      <c r="B9" s="259" t="s">
        <v>47</v>
      </c>
      <c r="C9" s="260"/>
      <c r="D9" s="260"/>
      <c r="E9" s="261"/>
      <c r="F9" s="10">
        <f t="shared" si="5"/>
        <v>145</v>
      </c>
      <c r="G9" s="9">
        <v>109</v>
      </c>
      <c r="H9" s="8">
        <f t="shared" si="0"/>
        <v>75.172413793103445</v>
      </c>
      <c r="I9" s="15">
        <v>36</v>
      </c>
      <c r="J9" s="8">
        <f t="shared" si="1"/>
        <v>24.827586206896552</v>
      </c>
      <c r="K9" s="15">
        <v>0</v>
      </c>
      <c r="L9" s="8">
        <f t="shared" si="2"/>
        <v>0</v>
      </c>
      <c r="M9" s="15">
        <v>0</v>
      </c>
      <c r="N9" s="8">
        <f t="shared" si="3"/>
        <v>0</v>
      </c>
      <c r="O9" s="15">
        <v>0</v>
      </c>
      <c r="P9" s="8">
        <f t="shared" si="4"/>
        <v>0</v>
      </c>
      <c r="AA9" s="10">
        <v>145</v>
      </c>
      <c r="AB9" s="140" t="str">
        <f t="shared" si="6"/>
        <v/>
      </c>
      <c r="AC9" s="140" t="str">
        <f t="shared" si="7"/>
        <v/>
      </c>
    </row>
    <row r="10" spans="1:29" ht="23.1" customHeight="1">
      <c r="A10" s="257"/>
      <c r="B10" s="259" t="s">
        <v>46</v>
      </c>
      <c r="C10" s="260"/>
      <c r="D10" s="260"/>
      <c r="E10" s="261"/>
      <c r="F10" s="10">
        <f t="shared" si="5"/>
        <v>218</v>
      </c>
      <c r="G10" s="9">
        <v>94</v>
      </c>
      <c r="H10" s="8">
        <f t="shared" si="0"/>
        <v>43.119266055045877</v>
      </c>
      <c r="I10" s="15">
        <v>83</v>
      </c>
      <c r="J10" s="8">
        <f t="shared" si="1"/>
        <v>38.073394495412842</v>
      </c>
      <c r="K10" s="15">
        <v>41</v>
      </c>
      <c r="L10" s="8">
        <f t="shared" si="2"/>
        <v>18.807339449541285</v>
      </c>
      <c r="M10" s="15">
        <v>0</v>
      </c>
      <c r="N10" s="8">
        <f t="shared" si="3"/>
        <v>0</v>
      </c>
      <c r="O10" s="15">
        <v>0</v>
      </c>
      <c r="P10" s="8">
        <f t="shared" si="4"/>
        <v>0</v>
      </c>
      <c r="AA10" s="10">
        <v>218</v>
      </c>
      <c r="AB10" s="140" t="str">
        <f t="shared" si="6"/>
        <v/>
      </c>
      <c r="AC10" s="140" t="str">
        <f t="shared" si="7"/>
        <v/>
      </c>
    </row>
    <row r="11" spans="1:29" ht="23.1" customHeight="1">
      <c r="A11" s="257"/>
      <c r="B11" s="259" t="s">
        <v>45</v>
      </c>
      <c r="C11" s="260"/>
      <c r="D11" s="260"/>
      <c r="E11" s="261"/>
      <c r="F11" s="10">
        <f t="shared" si="5"/>
        <v>66</v>
      </c>
      <c r="G11" s="9">
        <v>19</v>
      </c>
      <c r="H11" s="8">
        <f t="shared" si="0"/>
        <v>28.787878787878789</v>
      </c>
      <c r="I11" s="15">
        <v>17</v>
      </c>
      <c r="J11" s="8">
        <f t="shared" si="1"/>
        <v>25.757575757575758</v>
      </c>
      <c r="K11" s="15">
        <v>24</v>
      </c>
      <c r="L11" s="8">
        <f t="shared" si="2"/>
        <v>36.363636363636367</v>
      </c>
      <c r="M11" s="15">
        <v>6</v>
      </c>
      <c r="N11" s="8">
        <f t="shared" si="3"/>
        <v>9.0909090909090917</v>
      </c>
      <c r="O11" s="15">
        <v>0</v>
      </c>
      <c r="P11" s="8">
        <f t="shared" si="4"/>
        <v>0</v>
      </c>
      <c r="AA11" s="10">
        <v>66</v>
      </c>
      <c r="AB11" s="140" t="str">
        <f t="shared" si="6"/>
        <v/>
      </c>
      <c r="AC11" s="140" t="str">
        <f t="shared" si="7"/>
        <v/>
      </c>
    </row>
    <row r="12" spans="1:29" ht="23.1" customHeight="1">
      <c r="A12" s="258"/>
      <c r="B12" s="259" t="s">
        <v>44</v>
      </c>
      <c r="C12" s="260"/>
      <c r="D12" s="260"/>
      <c r="E12" s="261"/>
      <c r="F12" s="10">
        <f t="shared" si="5"/>
        <v>215</v>
      </c>
      <c r="G12" s="9">
        <v>113</v>
      </c>
      <c r="H12" s="8">
        <f t="shared" si="0"/>
        <v>52.558139534883722</v>
      </c>
      <c r="I12" s="15">
        <v>39</v>
      </c>
      <c r="J12" s="8">
        <f t="shared" si="1"/>
        <v>18.13953488372093</v>
      </c>
      <c r="K12" s="15">
        <v>52</v>
      </c>
      <c r="L12" s="8">
        <f t="shared" si="2"/>
        <v>24.186046511627907</v>
      </c>
      <c r="M12" s="15">
        <v>7</v>
      </c>
      <c r="N12" s="8">
        <f t="shared" si="3"/>
        <v>3.2558139534883721</v>
      </c>
      <c r="O12" s="15">
        <v>4</v>
      </c>
      <c r="P12" s="8">
        <f t="shared" si="4"/>
        <v>1.8604651162790697</v>
      </c>
      <c r="AA12" s="10">
        <v>215</v>
      </c>
      <c r="AB12" s="140" t="str">
        <f t="shared" si="6"/>
        <v/>
      </c>
      <c r="AC12" s="140" t="str">
        <f t="shared" si="7"/>
        <v/>
      </c>
    </row>
    <row r="13" spans="1:29" ht="23.1" customHeight="1">
      <c r="A13" s="253" t="s">
        <v>43</v>
      </c>
      <c r="B13" s="253" t="s">
        <v>42</v>
      </c>
      <c r="C13" s="13"/>
      <c r="D13" s="14" t="s">
        <v>16</v>
      </c>
      <c r="E13" s="11"/>
      <c r="F13" s="10">
        <f t="shared" si="5"/>
        <v>243</v>
      </c>
      <c r="G13" s="9">
        <f>SUM(G14:G37)</f>
        <v>96</v>
      </c>
      <c r="H13" s="8">
        <f>IF(G13=0,0,G13/$F13*100)</f>
        <v>39.506172839506171</v>
      </c>
      <c r="I13" s="9">
        <f>SUM(I14:I37)</f>
        <v>60</v>
      </c>
      <c r="J13" s="8">
        <f t="shared" si="1"/>
        <v>24.691358024691358</v>
      </c>
      <c r="K13" s="9">
        <f>SUM(K14:K37)</f>
        <v>72</v>
      </c>
      <c r="L13" s="8">
        <f t="shared" si="2"/>
        <v>29.629629629629626</v>
      </c>
      <c r="M13" s="9">
        <f>SUM(M14:M37)</f>
        <v>11</v>
      </c>
      <c r="N13" s="8">
        <f t="shared" si="3"/>
        <v>4.5267489711934159</v>
      </c>
      <c r="O13" s="9">
        <f>SUM(O14:O37)</f>
        <v>4</v>
      </c>
      <c r="P13" s="8">
        <f t="shared" si="4"/>
        <v>1.6460905349794239</v>
      </c>
      <c r="AA13" s="10">
        <f>SUM(AA14:AA37)</f>
        <v>243</v>
      </c>
      <c r="AB13" s="140" t="str">
        <f>IF(F13=AA13,"",1)</f>
        <v/>
      </c>
      <c r="AC13" s="140" t="str">
        <f t="shared" si="7"/>
        <v/>
      </c>
    </row>
    <row r="14" spans="1:29" ht="23.1" customHeight="1">
      <c r="A14" s="254"/>
      <c r="B14" s="254"/>
      <c r="C14" s="13"/>
      <c r="D14" s="14" t="s">
        <v>41</v>
      </c>
      <c r="E14" s="11"/>
      <c r="F14" s="10">
        <f t="shared" ref="F14:F53" si="8">SUM(G14,I14,K14,M14,O14)</f>
        <v>32</v>
      </c>
      <c r="G14" s="9">
        <v>11</v>
      </c>
      <c r="H14" s="8">
        <f t="shared" si="0"/>
        <v>34.375</v>
      </c>
      <c r="I14" s="15">
        <v>12</v>
      </c>
      <c r="J14" s="8">
        <f t="shared" si="1"/>
        <v>37.5</v>
      </c>
      <c r="K14" s="15">
        <v>9</v>
      </c>
      <c r="L14" s="8">
        <f t="shared" si="2"/>
        <v>28.125</v>
      </c>
      <c r="M14" s="15">
        <v>0</v>
      </c>
      <c r="N14" s="8">
        <f t="shared" si="3"/>
        <v>0</v>
      </c>
      <c r="O14" s="15">
        <v>0</v>
      </c>
      <c r="P14" s="8">
        <f t="shared" si="4"/>
        <v>0</v>
      </c>
      <c r="AA14" s="10">
        <v>32</v>
      </c>
      <c r="AB14" s="140" t="str">
        <f t="shared" si="6"/>
        <v/>
      </c>
      <c r="AC14" s="140" t="str">
        <f t="shared" si="7"/>
        <v/>
      </c>
    </row>
    <row r="15" spans="1:29" ht="23.1" customHeight="1">
      <c r="A15" s="254"/>
      <c r="B15" s="254"/>
      <c r="C15" s="13"/>
      <c r="D15" s="14" t="s">
        <v>40</v>
      </c>
      <c r="E15" s="11"/>
      <c r="F15" s="10">
        <f t="shared" si="8"/>
        <v>4</v>
      </c>
      <c r="G15" s="9">
        <v>2</v>
      </c>
      <c r="H15" s="8">
        <f t="shared" si="0"/>
        <v>50</v>
      </c>
      <c r="I15" s="15">
        <v>1</v>
      </c>
      <c r="J15" s="8">
        <f t="shared" si="1"/>
        <v>25</v>
      </c>
      <c r="K15" s="15">
        <v>1</v>
      </c>
      <c r="L15" s="8">
        <f t="shared" si="2"/>
        <v>25</v>
      </c>
      <c r="M15" s="15">
        <v>0</v>
      </c>
      <c r="N15" s="8">
        <f t="shared" si="3"/>
        <v>0</v>
      </c>
      <c r="O15" s="15">
        <v>0</v>
      </c>
      <c r="P15" s="8">
        <f t="shared" si="4"/>
        <v>0</v>
      </c>
      <c r="AA15" s="10">
        <v>4</v>
      </c>
      <c r="AB15" s="140" t="str">
        <f t="shared" si="6"/>
        <v/>
      </c>
      <c r="AC15" s="140" t="str">
        <f t="shared" si="7"/>
        <v/>
      </c>
    </row>
    <row r="16" spans="1:29" ht="23.1" customHeight="1">
      <c r="A16" s="254"/>
      <c r="B16" s="254"/>
      <c r="C16" s="13"/>
      <c r="D16" s="14" t="s">
        <v>39</v>
      </c>
      <c r="E16" s="11"/>
      <c r="F16" s="10">
        <f t="shared" si="8"/>
        <v>16</v>
      </c>
      <c r="G16" s="9">
        <v>13</v>
      </c>
      <c r="H16" s="8">
        <f t="shared" si="0"/>
        <v>81.25</v>
      </c>
      <c r="I16" s="15">
        <v>3</v>
      </c>
      <c r="J16" s="8">
        <f t="shared" si="1"/>
        <v>18.75</v>
      </c>
      <c r="K16" s="15">
        <v>0</v>
      </c>
      <c r="L16" s="8">
        <f t="shared" si="2"/>
        <v>0</v>
      </c>
      <c r="M16" s="15">
        <v>0</v>
      </c>
      <c r="N16" s="8">
        <f t="shared" si="3"/>
        <v>0</v>
      </c>
      <c r="O16" s="15">
        <v>0</v>
      </c>
      <c r="P16" s="8">
        <f t="shared" si="4"/>
        <v>0</v>
      </c>
      <c r="AA16" s="10">
        <v>16</v>
      </c>
      <c r="AB16" s="140" t="str">
        <f t="shared" si="6"/>
        <v/>
      </c>
      <c r="AC16" s="140" t="str">
        <f t="shared" si="7"/>
        <v/>
      </c>
    </row>
    <row r="17" spans="1:29" ht="23.1" customHeight="1">
      <c r="A17" s="254"/>
      <c r="B17" s="254"/>
      <c r="C17" s="13"/>
      <c r="D17" s="14" t="s">
        <v>38</v>
      </c>
      <c r="E17" s="11"/>
      <c r="F17" s="10">
        <f t="shared" si="8"/>
        <v>3</v>
      </c>
      <c r="G17" s="9">
        <v>3</v>
      </c>
      <c r="H17" s="8">
        <f t="shared" si="0"/>
        <v>100</v>
      </c>
      <c r="I17" s="15">
        <v>0</v>
      </c>
      <c r="J17" s="8">
        <f t="shared" si="1"/>
        <v>0</v>
      </c>
      <c r="K17" s="15">
        <v>0</v>
      </c>
      <c r="L17" s="8">
        <f t="shared" si="2"/>
        <v>0</v>
      </c>
      <c r="M17" s="15">
        <v>0</v>
      </c>
      <c r="N17" s="8">
        <f t="shared" si="3"/>
        <v>0</v>
      </c>
      <c r="O17" s="15">
        <v>0</v>
      </c>
      <c r="P17" s="8">
        <f t="shared" si="4"/>
        <v>0</v>
      </c>
      <c r="AA17" s="10">
        <v>3</v>
      </c>
      <c r="AB17" s="140" t="str">
        <f t="shared" si="6"/>
        <v/>
      </c>
      <c r="AC17" s="140" t="str">
        <f t="shared" si="7"/>
        <v/>
      </c>
    </row>
    <row r="18" spans="1:29" ht="23.1" customHeight="1">
      <c r="A18" s="254"/>
      <c r="B18" s="254"/>
      <c r="C18" s="13"/>
      <c r="D18" s="14" t="s">
        <v>37</v>
      </c>
      <c r="E18" s="11"/>
      <c r="F18" s="10">
        <f t="shared" si="8"/>
        <v>7</v>
      </c>
      <c r="G18" s="9">
        <v>3</v>
      </c>
      <c r="H18" s="8">
        <f t="shared" si="0"/>
        <v>42.857142857142854</v>
      </c>
      <c r="I18" s="15">
        <v>2</v>
      </c>
      <c r="J18" s="8">
        <f t="shared" si="1"/>
        <v>28.571428571428569</v>
      </c>
      <c r="K18" s="15">
        <v>2</v>
      </c>
      <c r="L18" s="8">
        <f t="shared" si="2"/>
        <v>28.571428571428569</v>
      </c>
      <c r="M18" s="15">
        <v>0</v>
      </c>
      <c r="N18" s="8">
        <f t="shared" si="3"/>
        <v>0</v>
      </c>
      <c r="O18" s="15">
        <v>0</v>
      </c>
      <c r="P18" s="8">
        <f t="shared" si="4"/>
        <v>0</v>
      </c>
      <c r="AA18" s="10">
        <v>7</v>
      </c>
      <c r="AB18" s="140" t="str">
        <f t="shared" si="6"/>
        <v/>
      </c>
      <c r="AC18" s="140" t="str">
        <f t="shared" si="7"/>
        <v/>
      </c>
    </row>
    <row r="19" spans="1:29" ht="23.1" customHeight="1">
      <c r="A19" s="254"/>
      <c r="B19" s="254"/>
      <c r="C19" s="13"/>
      <c r="D19" s="14" t="s">
        <v>36</v>
      </c>
      <c r="E19" s="11"/>
      <c r="F19" s="10">
        <f t="shared" si="8"/>
        <v>2</v>
      </c>
      <c r="G19" s="9">
        <v>2</v>
      </c>
      <c r="H19" s="8">
        <f t="shared" si="0"/>
        <v>100</v>
      </c>
      <c r="I19" s="15">
        <v>0</v>
      </c>
      <c r="J19" s="8">
        <f t="shared" si="1"/>
        <v>0</v>
      </c>
      <c r="K19" s="15">
        <v>0</v>
      </c>
      <c r="L19" s="8">
        <f t="shared" si="2"/>
        <v>0</v>
      </c>
      <c r="M19" s="15">
        <v>0</v>
      </c>
      <c r="N19" s="8">
        <f t="shared" si="3"/>
        <v>0</v>
      </c>
      <c r="O19" s="15">
        <v>0</v>
      </c>
      <c r="P19" s="8">
        <f t="shared" si="4"/>
        <v>0</v>
      </c>
      <c r="AA19" s="10">
        <v>2</v>
      </c>
      <c r="AB19" s="140" t="str">
        <f t="shared" si="6"/>
        <v/>
      </c>
      <c r="AC19" s="140" t="str">
        <f t="shared" si="7"/>
        <v/>
      </c>
    </row>
    <row r="20" spans="1:29" ht="23.1" customHeight="1">
      <c r="A20" s="254"/>
      <c r="B20" s="254"/>
      <c r="C20" s="13"/>
      <c r="D20" s="14" t="s">
        <v>35</v>
      </c>
      <c r="E20" s="11"/>
      <c r="F20" s="10">
        <f t="shared" si="8"/>
        <v>5</v>
      </c>
      <c r="G20" s="9">
        <v>2</v>
      </c>
      <c r="H20" s="8">
        <f t="shared" si="0"/>
        <v>40</v>
      </c>
      <c r="I20" s="15">
        <v>1</v>
      </c>
      <c r="J20" s="8">
        <f t="shared" si="1"/>
        <v>20</v>
      </c>
      <c r="K20" s="15">
        <v>2</v>
      </c>
      <c r="L20" s="8">
        <f t="shared" si="2"/>
        <v>40</v>
      </c>
      <c r="M20" s="15">
        <v>0</v>
      </c>
      <c r="N20" s="8">
        <f t="shared" si="3"/>
        <v>0</v>
      </c>
      <c r="O20" s="15">
        <v>0</v>
      </c>
      <c r="P20" s="8">
        <f t="shared" si="4"/>
        <v>0</v>
      </c>
      <c r="AA20" s="10">
        <v>5</v>
      </c>
      <c r="AB20" s="140" t="str">
        <f t="shared" si="6"/>
        <v/>
      </c>
      <c r="AC20" s="140" t="str">
        <f t="shared" si="7"/>
        <v/>
      </c>
    </row>
    <row r="21" spans="1:29" ht="23.1" customHeight="1">
      <c r="A21" s="254"/>
      <c r="B21" s="254"/>
      <c r="C21" s="13"/>
      <c r="D21" s="14" t="s">
        <v>34</v>
      </c>
      <c r="E21" s="11"/>
      <c r="F21" s="10">
        <f t="shared" si="8"/>
        <v>10</v>
      </c>
      <c r="G21" s="9">
        <v>1</v>
      </c>
      <c r="H21" s="8">
        <f t="shared" si="0"/>
        <v>10</v>
      </c>
      <c r="I21" s="15">
        <v>2</v>
      </c>
      <c r="J21" s="8">
        <f t="shared" si="1"/>
        <v>20</v>
      </c>
      <c r="K21" s="15">
        <v>5</v>
      </c>
      <c r="L21" s="8">
        <f t="shared" si="2"/>
        <v>50</v>
      </c>
      <c r="M21" s="15">
        <v>2</v>
      </c>
      <c r="N21" s="8">
        <f t="shared" si="3"/>
        <v>20</v>
      </c>
      <c r="O21" s="15">
        <v>0</v>
      </c>
      <c r="P21" s="8">
        <f t="shared" si="4"/>
        <v>0</v>
      </c>
      <c r="AA21" s="10">
        <v>10</v>
      </c>
      <c r="AB21" s="140" t="str">
        <f t="shared" si="6"/>
        <v/>
      </c>
      <c r="AC21" s="140" t="str">
        <f t="shared" si="7"/>
        <v/>
      </c>
    </row>
    <row r="22" spans="1:29" ht="23.1" customHeight="1">
      <c r="A22" s="254"/>
      <c r="B22" s="254"/>
      <c r="C22" s="13"/>
      <c r="D22" s="14" t="s">
        <v>33</v>
      </c>
      <c r="E22" s="11"/>
      <c r="F22" s="10">
        <f t="shared" si="8"/>
        <v>1</v>
      </c>
      <c r="G22" s="9">
        <v>1</v>
      </c>
      <c r="H22" s="8">
        <f t="shared" si="0"/>
        <v>100</v>
      </c>
      <c r="I22" s="15">
        <v>0</v>
      </c>
      <c r="J22" s="8">
        <f t="shared" si="1"/>
        <v>0</v>
      </c>
      <c r="K22" s="15">
        <v>0</v>
      </c>
      <c r="L22" s="8">
        <f t="shared" si="2"/>
        <v>0</v>
      </c>
      <c r="M22" s="15">
        <v>0</v>
      </c>
      <c r="N22" s="8">
        <f t="shared" si="3"/>
        <v>0</v>
      </c>
      <c r="O22" s="15">
        <v>0</v>
      </c>
      <c r="P22" s="8">
        <f t="shared" si="4"/>
        <v>0</v>
      </c>
      <c r="AA22" s="10">
        <v>1</v>
      </c>
      <c r="AB22" s="140" t="str">
        <f t="shared" si="6"/>
        <v/>
      </c>
      <c r="AC22" s="140" t="str">
        <f t="shared" si="7"/>
        <v/>
      </c>
    </row>
    <row r="23" spans="1:29" ht="23.1" customHeight="1">
      <c r="A23" s="254"/>
      <c r="B23" s="254"/>
      <c r="C23" s="13"/>
      <c r="D23" s="14" t="s">
        <v>32</v>
      </c>
      <c r="E23" s="11"/>
      <c r="F23" s="10">
        <f t="shared" si="8"/>
        <v>6</v>
      </c>
      <c r="G23" s="9">
        <v>0</v>
      </c>
      <c r="H23" s="8">
        <f t="shared" si="0"/>
        <v>0</v>
      </c>
      <c r="I23" s="15">
        <v>3</v>
      </c>
      <c r="J23" s="8">
        <f t="shared" si="1"/>
        <v>50</v>
      </c>
      <c r="K23" s="15">
        <v>3</v>
      </c>
      <c r="L23" s="8">
        <f t="shared" si="2"/>
        <v>50</v>
      </c>
      <c r="M23" s="15">
        <v>0</v>
      </c>
      <c r="N23" s="8">
        <f t="shared" si="3"/>
        <v>0</v>
      </c>
      <c r="O23" s="15">
        <v>0</v>
      </c>
      <c r="P23" s="8">
        <f t="shared" si="4"/>
        <v>0</v>
      </c>
      <c r="AA23" s="10">
        <v>6</v>
      </c>
      <c r="AB23" s="140" t="str">
        <f t="shared" si="6"/>
        <v/>
      </c>
      <c r="AC23" s="140" t="str">
        <f t="shared" si="7"/>
        <v/>
      </c>
    </row>
    <row r="24" spans="1:29" ht="23.1" customHeight="1">
      <c r="A24" s="254"/>
      <c r="B24" s="254"/>
      <c r="C24" s="13"/>
      <c r="D24" s="14" t="s">
        <v>31</v>
      </c>
      <c r="E24" s="11"/>
      <c r="F24" s="10">
        <f t="shared" si="8"/>
        <v>1</v>
      </c>
      <c r="G24" s="33">
        <v>1</v>
      </c>
      <c r="H24" s="8">
        <f t="shared" si="0"/>
        <v>100</v>
      </c>
      <c r="I24" s="34">
        <v>0</v>
      </c>
      <c r="J24" s="8">
        <f t="shared" si="1"/>
        <v>0</v>
      </c>
      <c r="K24" s="34">
        <v>0</v>
      </c>
      <c r="L24" s="8">
        <f t="shared" si="2"/>
        <v>0</v>
      </c>
      <c r="M24" s="34">
        <v>0</v>
      </c>
      <c r="N24" s="8">
        <f t="shared" si="3"/>
        <v>0</v>
      </c>
      <c r="O24" s="34">
        <v>0</v>
      </c>
      <c r="P24" s="8">
        <f t="shared" si="4"/>
        <v>0</v>
      </c>
      <c r="AA24" s="10">
        <v>1</v>
      </c>
      <c r="AB24" s="140" t="str">
        <f t="shared" si="6"/>
        <v/>
      </c>
      <c r="AC24" s="140" t="str">
        <f t="shared" si="7"/>
        <v/>
      </c>
    </row>
    <row r="25" spans="1:29" ht="23.1" customHeight="1">
      <c r="A25" s="254"/>
      <c r="B25" s="254"/>
      <c r="C25" s="13"/>
      <c r="D25" s="12" t="s">
        <v>30</v>
      </c>
      <c r="E25" s="11"/>
      <c r="F25" s="10">
        <f t="shared" si="8"/>
        <v>2</v>
      </c>
      <c r="G25" s="9">
        <v>1</v>
      </c>
      <c r="H25" s="8">
        <f t="shared" si="0"/>
        <v>50</v>
      </c>
      <c r="I25" s="15">
        <v>0</v>
      </c>
      <c r="J25" s="8">
        <f t="shared" si="1"/>
        <v>0</v>
      </c>
      <c r="K25" s="15">
        <v>1</v>
      </c>
      <c r="L25" s="8">
        <f t="shared" si="2"/>
        <v>50</v>
      </c>
      <c r="M25" s="15">
        <v>0</v>
      </c>
      <c r="N25" s="8">
        <f t="shared" si="3"/>
        <v>0</v>
      </c>
      <c r="O25" s="15">
        <v>0</v>
      </c>
      <c r="P25" s="8">
        <f t="shared" si="4"/>
        <v>0</v>
      </c>
      <c r="AA25" s="10">
        <v>2</v>
      </c>
      <c r="AB25" s="140" t="str">
        <f t="shared" si="6"/>
        <v/>
      </c>
      <c r="AC25" s="140" t="str">
        <f t="shared" si="7"/>
        <v/>
      </c>
    </row>
    <row r="26" spans="1:29" ht="23.1" customHeight="1">
      <c r="A26" s="254"/>
      <c r="B26" s="254"/>
      <c r="C26" s="13"/>
      <c r="D26" s="109" t="s">
        <v>29</v>
      </c>
      <c r="E26" s="110"/>
      <c r="F26" s="31">
        <f t="shared" si="8"/>
        <v>9</v>
      </c>
      <c r="G26" s="30">
        <v>5</v>
      </c>
      <c r="H26" s="111">
        <f t="shared" si="0"/>
        <v>55.555555555555557</v>
      </c>
      <c r="I26" s="15">
        <v>1</v>
      </c>
      <c r="J26" s="8">
        <f t="shared" si="1"/>
        <v>11.111111111111111</v>
      </c>
      <c r="K26" s="15">
        <v>2</v>
      </c>
      <c r="L26" s="8">
        <f t="shared" si="2"/>
        <v>22.222222222222221</v>
      </c>
      <c r="M26" s="15">
        <v>1</v>
      </c>
      <c r="N26" s="8">
        <f t="shared" si="3"/>
        <v>11.111111111111111</v>
      </c>
      <c r="O26" s="15">
        <v>0</v>
      </c>
      <c r="P26" s="8">
        <f t="shared" si="4"/>
        <v>0</v>
      </c>
      <c r="AA26" s="31">
        <v>9</v>
      </c>
      <c r="AB26" s="140" t="str">
        <f t="shared" si="6"/>
        <v/>
      </c>
      <c r="AC26" s="140" t="str">
        <f t="shared" si="7"/>
        <v/>
      </c>
    </row>
    <row r="27" spans="1:29" ht="23.1" customHeight="1">
      <c r="A27" s="254"/>
      <c r="B27" s="254"/>
      <c r="C27" s="13"/>
      <c r="D27" s="14" t="s">
        <v>28</v>
      </c>
      <c r="E27" s="11"/>
      <c r="F27" s="10">
        <f t="shared" si="8"/>
        <v>5</v>
      </c>
      <c r="G27" s="9">
        <v>3</v>
      </c>
      <c r="H27" s="8">
        <f t="shared" si="0"/>
        <v>60</v>
      </c>
      <c r="I27" s="15">
        <v>2</v>
      </c>
      <c r="J27" s="8">
        <f t="shared" si="1"/>
        <v>40</v>
      </c>
      <c r="K27" s="15">
        <v>0</v>
      </c>
      <c r="L27" s="8">
        <f t="shared" si="2"/>
        <v>0</v>
      </c>
      <c r="M27" s="15">
        <v>0</v>
      </c>
      <c r="N27" s="8">
        <f t="shared" si="3"/>
        <v>0</v>
      </c>
      <c r="O27" s="15">
        <v>0</v>
      </c>
      <c r="P27" s="8">
        <f t="shared" si="4"/>
        <v>0</v>
      </c>
      <c r="AA27" s="10">
        <v>5</v>
      </c>
      <c r="AB27" s="140" t="str">
        <f t="shared" si="6"/>
        <v/>
      </c>
      <c r="AC27" s="140" t="str">
        <f t="shared" si="7"/>
        <v/>
      </c>
    </row>
    <row r="28" spans="1:29" ht="23.1" customHeight="1">
      <c r="A28" s="254"/>
      <c r="B28" s="254"/>
      <c r="C28" s="13"/>
      <c r="D28" s="14" t="s">
        <v>27</v>
      </c>
      <c r="E28" s="11"/>
      <c r="F28" s="10">
        <f t="shared" si="8"/>
        <v>5</v>
      </c>
      <c r="G28" s="9">
        <v>1</v>
      </c>
      <c r="H28" s="8">
        <f t="shared" si="0"/>
        <v>20</v>
      </c>
      <c r="I28" s="15">
        <v>0</v>
      </c>
      <c r="J28" s="8">
        <f t="shared" si="1"/>
        <v>0</v>
      </c>
      <c r="K28" s="15">
        <v>4</v>
      </c>
      <c r="L28" s="8">
        <f t="shared" si="2"/>
        <v>80</v>
      </c>
      <c r="M28" s="15">
        <v>0</v>
      </c>
      <c r="N28" s="8">
        <f t="shared" si="3"/>
        <v>0</v>
      </c>
      <c r="O28" s="15">
        <v>0</v>
      </c>
      <c r="P28" s="8">
        <f t="shared" si="4"/>
        <v>0</v>
      </c>
      <c r="AA28" s="10">
        <v>5</v>
      </c>
      <c r="AB28" s="140" t="str">
        <f t="shared" si="6"/>
        <v/>
      </c>
      <c r="AC28" s="140" t="str">
        <f t="shared" si="7"/>
        <v/>
      </c>
    </row>
    <row r="29" spans="1:29" ht="23.1" customHeight="1">
      <c r="A29" s="254"/>
      <c r="B29" s="254"/>
      <c r="C29" s="13"/>
      <c r="D29" s="14" t="s">
        <v>26</v>
      </c>
      <c r="E29" s="11"/>
      <c r="F29" s="10">
        <f t="shared" si="8"/>
        <v>15</v>
      </c>
      <c r="G29" s="9">
        <v>9</v>
      </c>
      <c r="H29" s="8">
        <f t="shared" si="0"/>
        <v>60</v>
      </c>
      <c r="I29" s="15">
        <v>3</v>
      </c>
      <c r="J29" s="8">
        <f t="shared" si="1"/>
        <v>20</v>
      </c>
      <c r="K29" s="15">
        <v>3</v>
      </c>
      <c r="L29" s="8">
        <f t="shared" si="2"/>
        <v>20</v>
      </c>
      <c r="M29" s="15">
        <v>0</v>
      </c>
      <c r="N29" s="8">
        <f t="shared" si="3"/>
        <v>0</v>
      </c>
      <c r="O29" s="15">
        <v>0</v>
      </c>
      <c r="P29" s="8">
        <f t="shared" si="4"/>
        <v>0</v>
      </c>
      <c r="AA29" s="10">
        <v>15</v>
      </c>
      <c r="AB29" s="140" t="str">
        <f t="shared" si="6"/>
        <v/>
      </c>
      <c r="AC29" s="140" t="str">
        <f t="shared" si="7"/>
        <v/>
      </c>
    </row>
    <row r="30" spans="1:29" ht="23.1" customHeight="1">
      <c r="A30" s="254"/>
      <c r="B30" s="254"/>
      <c r="C30" s="13"/>
      <c r="D30" s="14" t="s">
        <v>25</v>
      </c>
      <c r="E30" s="11"/>
      <c r="F30" s="10">
        <f t="shared" si="8"/>
        <v>6</v>
      </c>
      <c r="G30" s="9">
        <v>3</v>
      </c>
      <c r="H30" s="8">
        <f t="shared" si="0"/>
        <v>50</v>
      </c>
      <c r="I30" s="15">
        <v>1</v>
      </c>
      <c r="J30" s="8">
        <f t="shared" si="1"/>
        <v>16.666666666666664</v>
      </c>
      <c r="K30" s="15">
        <v>1</v>
      </c>
      <c r="L30" s="8">
        <f t="shared" si="2"/>
        <v>16.666666666666664</v>
      </c>
      <c r="M30" s="15">
        <v>0</v>
      </c>
      <c r="N30" s="8">
        <f t="shared" si="3"/>
        <v>0</v>
      </c>
      <c r="O30" s="15">
        <v>1</v>
      </c>
      <c r="P30" s="8">
        <f t="shared" si="4"/>
        <v>16.666666666666664</v>
      </c>
      <c r="AA30" s="10">
        <v>6</v>
      </c>
      <c r="AB30" s="140" t="str">
        <f t="shared" si="6"/>
        <v/>
      </c>
      <c r="AC30" s="140" t="str">
        <f t="shared" si="7"/>
        <v/>
      </c>
    </row>
    <row r="31" spans="1:29" ht="23.1" customHeight="1">
      <c r="A31" s="254"/>
      <c r="B31" s="254"/>
      <c r="C31" s="13"/>
      <c r="D31" s="14" t="s">
        <v>24</v>
      </c>
      <c r="E31" s="11"/>
      <c r="F31" s="10">
        <f t="shared" si="8"/>
        <v>33</v>
      </c>
      <c r="G31" s="9">
        <v>10</v>
      </c>
      <c r="H31" s="8">
        <f t="shared" si="0"/>
        <v>30.303030303030305</v>
      </c>
      <c r="I31" s="15">
        <v>12</v>
      </c>
      <c r="J31" s="8">
        <f t="shared" si="1"/>
        <v>36.363636363636367</v>
      </c>
      <c r="K31" s="15">
        <v>10</v>
      </c>
      <c r="L31" s="8">
        <f t="shared" si="2"/>
        <v>30.303030303030305</v>
      </c>
      <c r="M31" s="15">
        <v>1</v>
      </c>
      <c r="N31" s="8">
        <f t="shared" si="3"/>
        <v>3.0303030303030303</v>
      </c>
      <c r="O31" s="15">
        <v>0</v>
      </c>
      <c r="P31" s="8">
        <f t="shared" si="4"/>
        <v>0</v>
      </c>
      <c r="AA31" s="10">
        <v>33</v>
      </c>
      <c r="AB31" s="140" t="str">
        <f t="shared" si="6"/>
        <v/>
      </c>
      <c r="AC31" s="140" t="str">
        <f t="shared" si="7"/>
        <v/>
      </c>
    </row>
    <row r="32" spans="1:29" ht="23.1" customHeight="1">
      <c r="A32" s="254"/>
      <c r="B32" s="254"/>
      <c r="C32" s="13"/>
      <c r="D32" s="14" t="s">
        <v>23</v>
      </c>
      <c r="E32" s="11"/>
      <c r="F32" s="10">
        <f t="shared" si="8"/>
        <v>7</v>
      </c>
      <c r="G32" s="9">
        <v>4</v>
      </c>
      <c r="H32" s="8">
        <f t="shared" si="0"/>
        <v>57.142857142857139</v>
      </c>
      <c r="I32" s="15">
        <v>1</v>
      </c>
      <c r="J32" s="8">
        <f t="shared" si="1"/>
        <v>14.285714285714285</v>
      </c>
      <c r="K32" s="15">
        <v>2</v>
      </c>
      <c r="L32" s="8">
        <f t="shared" si="2"/>
        <v>28.571428571428569</v>
      </c>
      <c r="M32" s="15">
        <v>0</v>
      </c>
      <c r="N32" s="8">
        <f t="shared" si="3"/>
        <v>0</v>
      </c>
      <c r="O32" s="15">
        <v>0</v>
      </c>
      <c r="P32" s="8">
        <f t="shared" si="4"/>
        <v>0</v>
      </c>
      <c r="AA32" s="10">
        <v>7</v>
      </c>
      <c r="AB32" s="140" t="str">
        <f t="shared" si="6"/>
        <v/>
      </c>
      <c r="AC32" s="140" t="str">
        <f t="shared" si="7"/>
        <v/>
      </c>
    </row>
    <row r="33" spans="1:29" ht="24" customHeight="1">
      <c r="A33" s="254"/>
      <c r="B33" s="254"/>
      <c r="C33" s="13"/>
      <c r="D33" s="14" t="s">
        <v>22</v>
      </c>
      <c r="E33" s="11"/>
      <c r="F33" s="10">
        <f t="shared" si="8"/>
        <v>29</v>
      </c>
      <c r="G33" s="9">
        <v>8</v>
      </c>
      <c r="H33" s="8">
        <f t="shared" si="0"/>
        <v>27.586206896551722</v>
      </c>
      <c r="I33" s="15">
        <v>6</v>
      </c>
      <c r="J33" s="8">
        <f t="shared" si="1"/>
        <v>20.689655172413794</v>
      </c>
      <c r="K33" s="15">
        <v>11</v>
      </c>
      <c r="L33" s="8">
        <f t="shared" si="2"/>
        <v>37.931034482758619</v>
      </c>
      <c r="M33" s="15">
        <v>3</v>
      </c>
      <c r="N33" s="8">
        <f t="shared" si="3"/>
        <v>10.344827586206897</v>
      </c>
      <c r="O33" s="15">
        <v>1</v>
      </c>
      <c r="P33" s="8">
        <f t="shared" si="4"/>
        <v>3.4482758620689653</v>
      </c>
      <c r="AA33" s="10">
        <v>29</v>
      </c>
      <c r="AB33" s="140" t="str">
        <f t="shared" si="6"/>
        <v/>
      </c>
      <c r="AC33" s="140" t="str">
        <f t="shared" si="7"/>
        <v/>
      </c>
    </row>
    <row r="34" spans="1:29" ht="23.1" customHeight="1">
      <c r="A34" s="254"/>
      <c r="B34" s="254"/>
      <c r="C34" s="13"/>
      <c r="D34" s="14" t="s">
        <v>21</v>
      </c>
      <c r="E34" s="11"/>
      <c r="F34" s="10">
        <f t="shared" si="8"/>
        <v>15</v>
      </c>
      <c r="G34" s="9">
        <v>7</v>
      </c>
      <c r="H34" s="8">
        <f t="shared" si="0"/>
        <v>46.666666666666664</v>
      </c>
      <c r="I34" s="15">
        <v>3</v>
      </c>
      <c r="J34" s="8">
        <f t="shared" si="1"/>
        <v>20</v>
      </c>
      <c r="K34" s="15">
        <v>4</v>
      </c>
      <c r="L34" s="8">
        <f t="shared" si="2"/>
        <v>26.666666666666668</v>
      </c>
      <c r="M34" s="15">
        <v>1</v>
      </c>
      <c r="N34" s="8">
        <f t="shared" si="3"/>
        <v>6.666666666666667</v>
      </c>
      <c r="O34" s="15">
        <v>0</v>
      </c>
      <c r="P34" s="8">
        <f t="shared" si="4"/>
        <v>0</v>
      </c>
      <c r="AA34" s="10">
        <v>15</v>
      </c>
      <c r="AB34" s="140" t="str">
        <f t="shared" si="6"/>
        <v/>
      </c>
      <c r="AC34" s="140" t="str">
        <f t="shared" si="7"/>
        <v/>
      </c>
    </row>
    <row r="35" spans="1:29" ht="23.1" customHeight="1">
      <c r="A35" s="254"/>
      <c r="B35" s="254"/>
      <c r="C35" s="13"/>
      <c r="D35" s="14" t="s">
        <v>20</v>
      </c>
      <c r="E35" s="11"/>
      <c r="F35" s="10">
        <f t="shared" si="8"/>
        <v>7</v>
      </c>
      <c r="G35" s="9">
        <v>1</v>
      </c>
      <c r="H35" s="8">
        <f t="shared" si="0"/>
        <v>14.285714285714285</v>
      </c>
      <c r="I35" s="15">
        <v>2</v>
      </c>
      <c r="J35" s="8">
        <f t="shared" si="1"/>
        <v>28.571428571428569</v>
      </c>
      <c r="K35" s="15">
        <v>3</v>
      </c>
      <c r="L35" s="8">
        <f t="shared" si="2"/>
        <v>42.857142857142854</v>
      </c>
      <c r="M35" s="15">
        <v>1</v>
      </c>
      <c r="N35" s="8">
        <f t="shared" si="3"/>
        <v>14.285714285714285</v>
      </c>
      <c r="O35" s="15">
        <v>0</v>
      </c>
      <c r="P35" s="8">
        <f t="shared" si="4"/>
        <v>0</v>
      </c>
      <c r="AA35" s="10">
        <v>7</v>
      </c>
      <c r="AB35" s="140" t="str">
        <f t="shared" si="6"/>
        <v/>
      </c>
      <c r="AC35" s="140" t="str">
        <f t="shared" si="7"/>
        <v/>
      </c>
    </row>
    <row r="36" spans="1:29" ht="23.1" customHeight="1">
      <c r="A36" s="254"/>
      <c r="B36" s="254"/>
      <c r="C36" s="13"/>
      <c r="D36" s="14" t="s">
        <v>19</v>
      </c>
      <c r="E36" s="11"/>
      <c r="F36" s="10">
        <f t="shared" si="8"/>
        <v>17</v>
      </c>
      <c r="G36" s="9">
        <v>3</v>
      </c>
      <c r="H36" s="8">
        <f t="shared" si="0"/>
        <v>17.647058823529413</v>
      </c>
      <c r="I36" s="15">
        <v>4</v>
      </c>
      <c r="J36" s="8">
        <f t="shared" si="1"/>
        <v>23.52941176470588</v>
      </c>
      <c r="K36" s="15">
        <v>7</v>
      </c>
      <c r="L36" s="8">
        <f t="shared" si="2"/>
        <v>41.17647058823529</v>
      </c>
      <c r="M36" s="15">
        <v>2</v>
      </c>
      <c r="N36" s="8">
        <f t="shared" si="3"/>
        <v>11.76470588235294</v>
      </c>
      <c r="O36" s="15">
        <v>1</v>
      </c>
      <c r="P36" s="8">
        <f t="shared" si="4"/>
        <v>5.8823529411764701</v>
      </c>
      <c r="AA36" s="10">
        <v>17</v>
      </c>
      <c r="AB36" s="140" t="str">
        <f t="shared" si="6"/>
        <v/>
      </c>
      <c r="AC36" s="140" t="str">
        <f t="shared" si="7"/>
        <v/>
      </c>
    </row>
    <row r="37" spans="1:29" ht="23.1" customHeight="1">
      <c r="A37" s="254"/>
      <c r="B37" s="255"/>
      <c r="C37" s="13"/>
      <c r="D37" s="14" t="s">
        <v>18</v>
      </c>
      <c r="E37" s="11"/>
      <c r="F37" s="10">
        <f t="shared" si="8"/>
        <v>6</v>
      </c>
      <c r="G37" s="9">
        <v>2</v>
      </c>
      <c r="H37" s="8">
        <f t="shared" si="0"/>
        <v>33.333333333333329</v>
      </c>
      <c r="I37" s="15">
        <v>1</v>
      </c>
      <c r="J37" s="8">
        <f t="shared" si="1"/>
        <v>16.666666666666664</v>
      </c>
      <c r="K37" s="15">
        <v>2</v>
      </c>
      <c r="L37" s="8">
        <f t="shared" si="2"/>
        <v>33.333333333333329</v>
      </c>
      <c r="M37" s="15">
        <v>0</v>
      </c>
      <c r="N37" s="8">
        <f t="shared" si="3"/>
        <v>0</v>
      </c>
      <c r="O37" s="15">
        <v>1</v>
      </c>
      <c r="P37" s="8">
        <f t="shared" si="4"/>
        <v>16.666666666666664</v>
      </c>
      <c r="AA37" s="10">
        <v>6</v>
      </c>
      <c r="AB37" s="140" t="str">
        <f t="shared" si="6"/>
        <v/>
      </c>
      <c r="AC37" s="140" t="str">
        <f t="shared" si="7"/>
        <v/>
      </c>
    </row>
    <row r="38" spans="1:29" ht="23.1" customHeight="1">
      <c r="A38" s="254"/>
      <c r="B38" s="253" t="s">
        <v>17</v>
      </c>
      <c r="C38" s="13"/>
      <c r="D38" s="14" t="s">
        <v>16</v>
      </c>
      <c r="E38" s="11"/>
      <c r="F38" s="10">
        <f t="shared" si="8"/>
        <v>724</v>
      </c>
      <c r="G38" s="9">
        <f>SUM(G39:G53)</f>
        <v>562</v>
      </c>
      <c r="H38" s="8">
        <f t="shared" si="0"/>
        <v>77.624309392265189</v>
      </c>
      <c r="I38" s="9">
        <f>SUM(I39:I53)</f>
        <v>115</v>
      </c>
      <c r="J38" s="8">
        <f t="shared" si="1"/>
        <v>15.883977900552487</v>
      </c>
      <c r="K38" s="9">
        <f>SUM(K39:K53)</f>
        <v>45</v>
      </c>
      <c r="L38" s="8">
        <f t="shared" si="2"/>
        <v>6.2154696132596685</v>
      </c>
      <c r="M38" s="9">
        <f>SUM(M39:M53)</f>
        <v>2</v>
      </c>
      <c r="N38" s="8">
        <f t="shared" si="3"/>
        <v>0.27624309392265189</v>
      </c>
      <c r="O38" s="9">
        <f>SUM(O39:O53)</f>
        <v>0</v>
      </c>
      <c r="P38" s="8">
        <f t="shared" si="4"/>
        <v>0</v>
      </c>
      <c r="AA38" s="10">
        <f>SUM(AA39:AA53)</f>
        <v>724</v>
      </c>
      <c r="AB38" s="140" t="str">
        <f t="shared" si="6"/>
        <v/>
      </c>
      <c r="AC38" s="140" t="str">
        <f t="shared" si="7"/>
        <v/>
      </c>
    </row>
    <row r="39" spans="1:29" ht="23.1" customHeight="1">
      <c r="A39" s="254"/>
      <c r="B39" s="254"/>
      <c r="C39" s="13"/>
      <c r="D39" s="14" t="s">
        <v>15</v>
      </c>
      <c r="E39" s="11"/>
      <c r="F39" s="10">
        <f t="shared" si="8"/>
        <v>4</v>
      </c>
      <c r="G39" s="9">
        <v>3</v>
      </c>
      <c r="H39" s="8">
        <f t="shared" si="0"/>
        <v>75</v>
      </c>
      <c r="I39" s="15">
        <v>1</v>
      </c>
      <c r="J39" s="8">
        <f t="shared" si="1"/>
        <v>25</v>
      </c>
      <c r="K39" s="15">
        <v>0</v>
      </c>
      <c r="L39" s="8">
        <f t="shared" si="2"/>
        <v>0</v>
      </c>
      <c r="M39" s="15">
        <v>0</v>
      </c>
      <c r="N39" s="8">
        <f t="shared" si="3"/>
        <v>0</v>
      </c>
      <c r="O39" s="15">
        <v>0</v>
      </c>
      <c r="P39" s="8">
        <f t="shared" si="4"/>
        <v>0</v>
      </c>
      <c r="AA39" s="10">
        <v>4</v>
      </c>
      <c r="AB39" s="140" t="str">
        <f t="shared" si="6"/>
        <v/>
      </c>
      <c r="AC39" s="140" t="str">
        <f t="shared" si="7"/>
        <v/>
      </c>
    </row>
    <row r="40" spans="1:29" ht="23.1" customHeight="1">
      <c r="A40" s="254"/>
      <c r="B40" s="254"/>
      <c r="C40" s="13"/>
      <c r="D40" s="14" t="s">
        <v>14</v>
      </c>
      <c r="E40" s="11"/>
      <c r="F40" s="10">
        <f t="shared" si="8"/>
        <v>91</v>
      </c>
      <c r="G40" s="9">
        <v>70</v>
      </c>
      <c r="H40" s="8">
        <f t="shared" si="0"/>
        <v>76.923076923076934</v>
      </c>
      <c r="I40" s="15">
        <v>15</v>
      </c>
      <c r="J40" s="8">
        <f t="shared" si="1"/>
        <v>16.483516483516482</v>
      </c>
      <c r="K40" s="15">
        <v>6</v>
      </c>
      <c r="L40" s="8">
        <f t="shared" si="2"/>
        <v>6.593406593406594</v>
      </c>
      <c r="M40" s="15">
        <v>0</v>
      </c>
      <c r="N40" s="8">
        <f t="shared" si="3"/>
        <v>0</v>
      </c>
      <c r="O40" s="15">
        <v>0</v>
      </c>
      <c r="P40" s="8">
        <f t="shared" si="4"/>
        <v>0</v>
      </c>
      <c r="AA40" s="10">
        <v>91</v>
      </c>
      <c r="AB40" s="140" t="str">
        <f t="shared" si="6"/>
        <v/>
      </c>
      <c r="AC40" s="140" t="str">
        <f t="shared" si="7"/>
        <v/>
      </c>
    </row>
    <row r="41" spans="1:29" ht="23.1" customHeight="1">
      <c r="A41" s="254"/>
      <c r="B41" s="254"/>
      <c r="C41" s="13"/>
      <c r="D41" s="14" t="s">
        <v>13</v>
      </c>
      <c r="E41" s="11"/>
      <c r="F41" s="10">
        <f t="shared" si="8"/>
        <v>19</v>
      </c>
      <c r="G41" s="9">
        <v>12</v>
      </c>
      <c r="H41" s="8">
        <f t="shared" si="0"/>
        <v>63.157894736842103</v>
      </c>
      <c r="I41" s="15">
        <v>6</v>
      </c>
      <c r="J41" s="8">
        <f t="shared" si="1"/>
        <v>31.578947368421051</v>
      </c>
      <c r="K41" s="15">
        <v>1</v>
      </c>
      <c r="L41" s="8">
        <f t="shared" si="2"/>
        <v>5.2631578947368416</v>
      </c>
      <c r="M41" s="15">
        <v>0</v>
      </c>
      <c r="N41" s="8">
        <f t="shared" si="3"/>
        <v>0</v>
      </c>
      <c r="O41" s="15">
        <v>0</v>
      </c>
      <c r="P41" s="8">
        <f t="shared" si="4"/>
        <v>0</v>
      </c>
      <c r="AA41" s="10">
        <v>19</v>
      </c>
      <c r="AB41" s="140" t="str">
        <f t="shared" si="6"/>
        <v/>
      </c>
      <c r="AC41" s="140" t="str">
        <f t="shared" si="7"/>
        <v/>
      </c>
    </row>
    <row r="42" spans="1:29" ht="23.1" customHeight="1">
      <c r="A42" s="254"/>
      <c r="B42" s="254"/>
      <c r="C42" s="13"/>
      <c r="D42" s="14" t="s">
        <v>12</v>
      </c>
      <c r="E42" s="11"/>
      <c r="F42" s="10">
        <f t="shared" si="8"/>
        <v>14</v>
      </c>
      <c r="G42" s="9">
        <v>9</v>
      </c>
      <c r="H42" s="8">
        <f t="shared" si="0"/>
        <v>64.285714285714292</v>
      </c>
      <c r="I42" s="15">
        <v>2</v>
      </c>
      <c r="J42" s="8">
        <f t="shared" si="1"/>
        <v>14.285714285714285</v>
      </c>
      <c r="K42" s="15">
        <v>3</v>
      </c>
      <c r="L42" s="8">
        <f t="shared" si="2"/>
        <v>21.428571428571427</v>
      </c>
      <c r="M42" s="15">
        <v>0</v>
      </c>
      <c r="N42" s="8">
        <f t="shared" si="3"/>
        <v>0</v>
      </c>
      <c r="O42" s="15">
        <v>0</v>
      </c>
      <c r="P42" s="8">
        <f t="shared" si="4"/>
        <v>0</v>
      </c>
      <c r="AA42" s="10">
        <v>14</v>
      </c>
      <c r="AB42" s="140" t="str">
        <f t="shared" si="6"/>
        <v/>
      </c>
      <c r="AC42" s="140" t="str">
        <f t="shared" si="7"/>
        <v/>
      </c>
    </row>
    <row r="43" spans="1:29" ht="23.1" customHeight="1">
      <c r="A43" s="254"/>
      <c r="B43" s="254"/>
      <c r="C43" s="13"/>
      <c r="D43" s="14" t="s">
        <v>11</v>
      </c>
      <c r="E43" s="11"/>
      <c r="F43" s="10">
        <f t="shared" si="8"/>
        <v>32</v>
      </c>
      <c r="G43" s="9">
        <v>17</v>
      </c>
      <c r="H43" s="8">
        <f t="shared" si="0"/>
        <v>53.125</v>
      </c>
      <c r="I43" s="15">
        <v>10</v>
      </c>
      <c r="J43" s="8">
        <f t="shared" si="1"/>
        <v>31.25</v>
      </c>
      <c r="K43" s="15">
        <v>5</v>
      </c>
      <c r="L43" s="8">
        <f t="shared" si="2"/>
        <v>15.625</v>
      </c>
      <c r="M43" s="15">
        <v>0</v>
      </c>
      <c r="N43" s="8">
        <f t="shared" si="3"/>
        <v>0</v>
      </c>
      <c r="O43" s="15">
        <v>0</v>
      </c>
      <c r="P43" s="8">
        <f t="shared" si="4"/>
        <v>0</v>
      </c>
      <c r="AA43" s="10">
        <v>32</v>
      </c>
      <c r="AB43" s="140" t="str">
        <f t="shared" si="6"/>
        <v/>
      </c>
      <c r="AC43" s="140" t="str">
        <f t="shared" si="7"/>
        <v/>
      </c>
    </row>
    <row r="44" spans="1:29" ht="23.1" customHeight="1">
      <c r="A44" s="254"/>
      <c r="B44" s="254"/>
      <c r="C44" s="13"/>
      <c r="D44" s="14" t="s">
        <v>10</v>
      </c>
      <c r="E44" s="11"/>
      <c r="F44" s="10">
        <f t="shared" si="8"/>
        <v>176</v>
      </c>
      <c r="G44" s="9">
        <v>169</v>
      </c>
      <c r="H44" s="8">
        <f t="shared" si="0"/>
        <v>96.022727272727266</v>
      </c>
      <c r="I44" s="15">
        <v>5</v>
      </c>
      <c r="J44" s="8">
        <f t="shared" si="1"/>
        <v>2.8409090909090908</v>
      </c>
      <c r="K44" s="15">
        <v>2</v>
      </c>
      <c r="L44" s="8">
        <f t="shared" si="2"/>
        <v>1.1363636363636365</v>
      </c>
      <c r="M44" s="15">
        <v>0</v>
      </c>
      <c r="N44" s="8">
        <f t="shared" si="3"/>
        <v>0</v>
      </c>
      <c r="O44" s="15">
        <v>0</v>
      </c>
      <c r="P44" s="8">
        <f t="shared" si="4"/>
        <v>0</v>
      </c>
      <c r="AA44" s="10">
        <v>176</v>
      </c>
      <c r="AB44" s="140" t="str">
        <f t="shared" si="6"/>
        <v/>
      </c>
      <c r="AC44" s="140" t="str">
        <f t="shared" si="7"/>
        <v/>
      </c>
    </row>
    <row r="45" spans="1:29" ht="23.1" customHeight="1">
      <c r="A45" s="254"/>
      <c r="B45" s="254"/>
      <c r="C45" s="13"/>
      <c r="D45" s="14" t="s">
        <v>9</v>
      </c>
      <c r="E45" s="11"/>
      <c r="F45" s="10">
        <f t="shared" si="8"/>
        <v>21</v>
      </c>
      <c r="G45" s="9">
        <v>18</v>
      </c>
      <c r="H45" s="8">
        <f t="shared" si="0"/>
        <v>85.714285714285708</v>
      </c>
      <c r="I45" s="15">
        <v>2</v>
      </c>
      <c r="J45" s="8">
        <f t="shared" si="1"/>
        <v>9.5238095238095237</v>
      </c>
      <c r="K45" s="15">
        <v>1</v>
      </c>
      <c r="L45" s="8">
        <f t="shared" si="2"/>
        <v>4.7619047619047619</v>
      </c>
      <c r="M45" s="15">
        <v>0</v>
      </c>
      <c r="N45" s="8">
        <f t="shared" si="3"/>
        <v>0</v>
      </c>
      <c r="O45" s="15">
        <v>0</v>
      </c>
      <c r="P45" s="8">
        <f t="shared" si="4"/>
        <v>0</v>
      </c>
      <c r="AA45" s="10">
        <v>21</v>
      </c>
      <c r="AB45" s="140" t="str">
        <f t="shared" si="6"/>
        <v/>
      </c>
      <c r="AC45" s="140" t="str">
        <f t="shared" si="7"/>
        <v/>
      </c>
    </row>
    <row r="46" spans="1:29" ht="23.1" customHeight="1">
      <c r="A46" s="254"/>
      <c r="B46" s="254"/>
      <c r="C46" s="13"/>
      <c r="D46" s="14" t="s">
        <v>8</v>
      </c>
      <c r="E46" s="11"/>
      <c r="F46" s="10">
        <f t="shared" si="8"/>
        <v>9</v>
      </c>
      <c r="G46" s="9">
        <v>9</v>
      </c>
      <c r="H46" s="8">
        <f t="shared" si="0"/>
        <v>100</v>
      </c>
      <c r="I46" s="15">
        <v>0</v>
      </c>
      <c r="J46" s="8">
        <f t="shared" si="1"/>
        <v>0</v>
      </c>
      <c r="K46" s="15">
        <v>0</v>
      </c>
      <c r="L46" s="8">
        <f t="shared" si="2"/>
        <v>0</v>
      </c>
      <c r="M46" s="15">
        <v>0</v>
      </c>
      <c r="N46" s="8">
        <f t="shared" si="3"/>
        <v>0</v>
      </c>
      <c r="O46" s="15">
        <v>0</v>
      </c>
      <c r="P46" s="8">
        <f t="shared" si="4"/>
        <v>0</v>
      </c>
      <c r="AA46" s="10">
        <v>9</v>
      </c>
      <c r="AB46" s="140" t="str">
        <f t="shared" si="6"/>
        <v/>
      </c>
      <c r="AC46" s="140" t="str">
        <f t="shared" si="7"/>
        <v/>
      </c>
    </row>
    <row r="47" spans="1:29" ht="24" customHeight="1">
      <c r="A47" s="254"/>
      <c r="B47" s="254"/>
      <c r="C47" s="13"/>
      <c r="D47" s="12" t="s">
        <v>7</v>
      </c>
      <c r="E47" s="11"/>
      <c r="F47" s="10">
        <f t="shared" si="8"/>
        <v>18</v>
      </c>
      <c r="G47" s="9">
        <v>15</v>
      </c>
      <c r="H47" s="8">
        <f t="shared" si="0"/>
        <v>83.333333333333343</v>
      </c>
      <c r="I47" s="15">
        <v>2</v>
      </c>
      <c r="J47" s="8">
        <f t="shared" si="1"/>
        <v>11.111111111111111</v>
      </c>
      <c r="K47" s="15">
        <v>1</v>
      </c>
      <c r="L47" s="8">
        <f t="shared" si="2"/>
        <v>5.5555555555555554</v>
      </c>
      <c r="M47" s="15">
        <v>0</v>
      </c>
      <c r="N47" s="8">
        <f t="shared" si="3"/>
        <v>0</v>
      </c>
      <c r="O47" s="15">
        <v>0</v>
      </c>
      <c r="P47" s="8">
        <f t="shared" si="4"/>
        <v>0</v>
      </c>
      <c r="AA47" s="10">
        <v>18</v>
      </c>
      <c r="AB47" s="140" t="str">
        <f t="shared" si="6"/>
        <v/>
      </c>
      <c r="AC47" s="140" t="str">
        <f t="shared" si="7"/>
        <v/>
      </c>
    </row>
    <row r="48" spans="1:29" ht="23.1" customHeight="1">
      <c r="A48" s="254"/>
      <c r="B48" s="254"/>
      <c r="C48" s="13"/>
      <c r="D48" s="14" t="s">
        <v>6</v>
      </c>
      <c r="E48" s="11"/>
      <c r="F48" s="10">
        <f t="shared" si="8"/>
        <v>49</v>
      </c>
      <c r="G48" s="9">
        <v>41</v>
      </c>
      <c r="H48" s="8">
        <f t="shared" si="0"/>
        <v>83.673469387755105</v>
      </c>
      <c r="I48" s="15">
        <v>8</v>
      </c>
      <c r="J48" s="8">
        <f t="shared" si="1"/>
        <v>16.326530612244898</v>
      </c>
      <c r="K48" s="15">
        <v>0</v>
      </c>
      <c r="L48" s="8">
        <f t="shared" si="2"/>
        <v>0</v>
      </c>
      <c r="M48" s="15">
        <v>0</v>
      </c>
      <c r="N48" s="8">
        <f t="shared" si="3"/>
        <v>0</v>
      </c>
      <c r="O48" s="15">
        <v>0</v>
      </c>
      <c r="P48" s="8">
        <f t="shared" si="4"/>
        <v>0</v>
      </c>
      <c r="AA48" s="10">
        <v>49</v>
      </c>
      <c r="AB48" s="140" t="str">
        <f t="shared" si="6"/>
        <v/>
      </c>
      <c r="AC48" s="140" t="str">
        <f t="shared" si="7"/>
        <v/>
      </c>
    </row>
    <row r="49" spans="1:30" ht="23.1" customHeight="1">
      <c r="A49" s="254"/>
      <c r="B49" s="254"/>
      <c r="C49" s="13"/>
      <c r="D49" s="14" t="s">
        <v>5</v>
      </c>
      <c r="E49" s="11"/>
      <c r="F49" s="10">
        <f t="shared" si="8"/>
        <v>24</v>
      </c>
      <c r="G49" s="9">
        <v>23</v>
      </c>
      <c r="H49" s="8">
        <f t="shared" si="0"/>
        <v>95.833333333333343</v>
      </c>
      <c r="I49" s="15">
        <v>1</v>
      </c>
      <c r="J49" s="8">
        <f t="shared" si="1"/>
        <v>4.1666666666666661</v>
      </c>
      <c r="K49" s="15">
        <v>0</v>
      </c>
      <c r="L49" s="8">
        <f t="shared" si="2"/>
        <v>0</v>
      </c>
      <c r="M49" s="15">
        <v>0</v>
      </c>
      <c r="N49" s="8">
        <f t="shared" si="3"/>
        <v>0</v>
      </c>
      <c r="O49" s="15">
        <v>0</v>
      </c>
      <c r="P49" s="8">
        <f t="shared" si="4"/>
        <v>0</v>
      </c>
      <c r="AA49" s="10">
        <v>24</v>
      </c>
      <c r="AB49" s="140" t="str">
        <f t="shared" si="6"/>
        <v/>
      </c>
      <c r="AC49" s="140" t="str">
        <f t="shared" si="7"/>
        <v/>
      </c>
    </row>
    <row r="50" spans="1:30" ht="23.1" customHeight="1">
      <c r="A50" s="254"/>
      <c r="B50" s="254"/>
      <c r="C50" s="13"/>
      <c r="D50" s="14" t="s">
        <v>4</v>
      </c>
      <c r="E50" s="11"/>
      <c r="F50" s="10">
        <f t="shared" si="8"/>
        <v>22</v>
      </c>
      <c r="G50" s="9">
        <v>14</v>
      </c>
      <c r="H50" s="8">
        <f t="shared" si="0"/>
        <v>63.636363636363633</v>
      </c>
      <c r="I50" s="15">
        <v>6</v>
      </c>
      <c r="J50" s="8">
        <f t="shared" si="1"/>
        <v>27.27272727272727</v>
      </c>
      <c r="K50" s="15">
        <v>1</v>
      </c>
      <c r="L50" s="8">
        <f t="shared" si="2"/>
        <v>4.5454545454545459</v>
      </c>
      <c r="M50" s="15">
        <v>1</v>
      </c>
      <c r="N50" s="8">
        <f t="shared" si="3"/>
        <v>4.5454545454545459</v>
      </c>
      <c r="O50" s="15">
        <v>0</v>
      </c>
      <c r="P50" s="8">
        <f t="shared" si="4"/>
        <v>0</v>
      </c>
      <c r="AA50" s="10">
        <v>22</v>
      </c>
      <c r="AB50" s="140" t="str">
        <f t="shared" si="6"/>
        <v/>
      </c>
      <c r="AC50" s="140" t="str">
        <f t="shared" si="7"/>
        <v/>
      </c>
    </row>
    <row r="51" spans="1:30" ht="23.1" customHeight="1">
      <c r="A51" s="254"/>
      <c r="B51" s="254"/>
      <c r="C51" s="13"/>
      <c r="D51" s="14" t="s">
        <v>3</v>
      </c>
      <c r="E51" s="11"/>
      <c r="F51" s="10">
        <f t="shared" si="8"/>
        <v>168</v>
      </c>
      <c r="G51" s="9">
        <v>120</v>
      </c>
      <c r="H51" s="8">
        <f t="shared" si="0"/>
        <v>71.428571428571431</v>
      </c>
      <c r="I51" s="15">
        <v>39</v>
      </c>
      <c r="J51" s="8">
        <f t="shared" si="1"/>
        <v>23.214285714285715</v>
      </c>
      <c r="K51" s="15">
        <v>9</v>
      </c>
      <c r="L51" s="8">
        <f t="shared" si="2"/>
        <v>5.3571428571428568</v>
      </c>
      <c r="M51" s="15">
        <v>0</v>
      </c>
      <c r="N51" s="8">
        <f t="shared" si="3"/>
        <v>0</v>
      </c>
      <c r="O51" s="15">
        <v>0</v>
      </c>
      <c r="P51" s="8">
        <f t="shared" si="4"/>
        <v>0</v>
      </c>
      <c r="AA51" s="10">
        <v>168</v>
      </c>
      <c r="AB51" s="140" t="str">
        <f t="shared" si="6"/>
        <v/>
      </c>
      <c r="AC51" s="140" t="str">
        <f t="shared" si="7"/>
        <v/>
      </c>
    </row>
    <row r="52" spans="1:30" ht="23.1" customHeight="1">
      <c r="A52" s="254"/>
      <c r="B52" s="254"/>
      <c r="C52" s="13"/>
      <c r="D52" s="14" t="s">
        <v>2</v>
      </c>
      <c r="E52" s="11"/>
      <c r="F52" s="10">
        <f t="shared" si="8"/>
        <v>21</v>
      </c>
      <c r="G52" s="9">
        <v>11</v>
      </c>
      <c r="H52" s="8">
        <f t="shared" si="0"/>
        <v>52.380952380952387</v>
      </c>
      <c r="I52" s="15">
        <v>5</v>
      </c>
      <c r="J52" s="8">
        <f t="shared" si="1"/>
        <v>23.809523809523807</v>
      </c>
      <c r="K52" s="15">
        <v>5</v>
      </c>
      <c r="L52" s="8">
        <f t="shared" si="2"/>
        <v>23.809523809523807</v>
      </c>
      <c r="M52" s="15">
        <v>0</v>
      </c>
      <c r="N52" s="8">
        <f t="shared" si="3"/>
        <v>0</v>
      </c>
      <c r="O52" s="15">
        <v>0</v>
      </c>
      <c r="P52" s="8">
        <f t="shared" si="4"/>
        <v>0</v>
      </c>
      <c r="AA52" s="10">
        <v>21</v>
      </c>
      <c r="AB52" s="140" t="str">
        <f t="shared" si="6"/>
        <v/>
      </c>
      <c r="AC52" s="140" t="str">
        <f t="shared" si="7"/>
        <v/>
      </c>
    </row>
    <row r="53" spans="1:30" ht="24" customHeight="1" thickBot="1">
      <c r="A53" s="255"/>
      <c r="B53" s="255"/>
      <c r="C53" s="13"/>
      <c r="D53" s="12" t="s">
        <v>1</v>
      </c>
      <c r="E53" s="11"/>
      <c r="F53" s="10">
        <f t="shared" si="8"/>
        <v>56</v>
      </c>
      <c r="G53" s="9">
        <v>31</v>
      </c>
      <c r="H53" s="8">
        <f t="shared" si="0"/>
        <v>55.357142857142861</v>
      </c>
      <c r="I53" s="15">
        <v>13</v>
      </c>
      <c r="J53" s="8">
        <f t="shared" si="1"/>
        <v>23.214285714285715</v>
      </c>
      <c r="K53" s="15">
        <v>11</v>
      </c>
      <c r="L53" s="8">
        <f t="shared" si="2"/>
        <v>19.642857142857142</v>
      </c>
      <c r="M53" s="15">
        <v>1</v>
      </c>
      <c r="N53" s="8">
        <f t="shared" si="3"/>
        <v>1.7857142857142856</v>
      </c>
      <c r="O53" s="15">
        <v>0</v>
      </c>
      <c r="P53" s="8">
        <f t="shared" si="4"/>
        <v>0</v>
      </c>
      <c r="AA53" s="10">
        <v>56</v>
      </c>
      <c r="AB53" s="141" t="str">
        <f t="shared" si="6"/>
        <v/>
      </c>
      <c r="AC53" s="141" t="str">
        <f t="shared" si="7"/>
        <v/>
      </c>
    </row>
    <row r="55" spans="1:30" ht="12.75" customHeight="1"/>
    <row r="56" spans="1:30" ht="12.75" customHeight="1"/>
    <row r="57" spans="1:30">
      <c r="D57" s="5"/>
    </row>
    <row r="60" spans="1:30">
      <c r="D60" s="166" t="s">
        <v>490</v>
      </c>
      <c r="E60" s="164"/>
      <c r="F60" s="165">
        <v>967</v>
      </c>
      <c r="G60" s="165">
        <v>658</v>
      </c>
      <c r="H60" s="165"/>
      <c r="I60" s="165">
        <v>175</v>
      </c>
      <c r="J60" s="165"/>
      <c r="K60" s="165">
        <v>117</v>
      </c>
      <c r="L60" s="165"/>
      <c r="M60" s="165">
        <v>13</v>
      </c>
      <c r="N60" s="165"/>
      <c r="O60" s="165">
        <v>4</v>
      </c>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658</v>
      </c>
      <c r="H61" s="165"/>
      <c r="I61" s="168">
        <f>IF(I60="","",SUM(I8:I12))</f>
        <v>175</v>
      </c>
      <c r="J61" s="165"/>
      <c r="K61" s="168">
        <f>IF(K60="","",SUM(K8:K12))</f>
        <v>117</v>
      </c>
      <c r="L61" s="165"/>
      <c r="M61" s="168">
        <f>IF(M60="","",SUM(M8:M12))</f>
        <v>13</v>
      </c>
      <c r="N61" s="165"/>
      <c r="O61" s="168">
        <f>IF(O60="","",SUM(O8:O12))</f>
        <v>4</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658</v>
      </c>
      <c r="H62" s="165"/>
      <c r="I62" s="168">
        <f>IF(I60="","",SUM(I13,I38))</f>
        <v>175</v>
      </c>
      <c r="J62" s="165"/>
      <c r="K62" s="168">
        <f>IF(K60="","",SUM(K13,K38))</f>
        <v>117</v>
      </c>
      <c r="L62" s="165"/>
      <c r="M62" s="168">
        <f>IF(M60="","",SUM(M13,M38))</f>
        <v>13</v>
      </c>
      <c r="N62" s="165"/>
      <c r="O62" s="168">
        <f>IF(O60="","",SUM(O13,O38))</f>
        <v>4</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96</v>
      </c>
      <c r="H63" s="165"/>
      <c r="I63" s="168">
        <f>IF(I60="","",SUM(I14:I37))</f>
        <v>60</v>
      </c>
      <c r="J63" s="165"/>
      <c r="K63" s="168">
        <f>IF(K60="","",SUM(K14:K37))</f>
        <v>72</v>
      </c>
      <c r="L63" s="165"/>
      <c r="M63" s="168">
        <f>IF(M60="","",SUM(M14:M37))</f>
        <v>11</v>
      </c>
      <c r="N63" s="165"/>
      <c r="O63" s="168">
        <f>IF(O60="","",SUM(O14:O37))</f>
        <v>4</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562</v>
      </c>
      <c r="H64" s="165"/>
      <c r="I64" s="168">
        <f>IF(I60="","",SUM(I39:I53))</f>
        <v>115</v>
      </c>
      <c r="J64" s="165"/>
      <c r="K64" s="168">
        <f>IF(K60="","",SUM(K39:K53))</f>
        <v>45</v>
      </c>
      <c r="L64" s="165"/>
      <c r="M64" s="168">
        <f>IF(M60="","",SUM(M39:M53))</f>
        <v>2</v>
      </c>
      <c r="N64" s="165"/>
      <c r="O64" s="168">
        <f>IF(O60="","",SUM(O39:O53))</f>
        <v>0</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1" spans="4:30">
      <c r="D71" s="5"/>
    </row>
    <row r="75" spans="4:30">
      <c r="D75" s="5"/>
    </row>
    <row r="77" spans="4:30">
      <c r="D77" s="5"/>
    </row>
    <row r="79" spans="4:30">
      <c r="D79" s="5"/>
    </row>
    <row r="81" spans="4:4">
      <c r="D81" s="5"/>
    </row>
    <row r="83" spans="4:4" ht="13.5" customHeight="1">
      <c r="D83" s="6"/>
    </row>
    <row r="84" spans="4:4" ht="13.5" customHeight="1"/>
    <row r="85" spans="4:4">
      <c r="D85" s="5"/>
    </row>
    <row r="87" spans="4:4">
      <c r="D87" s="5"/>
    </row>
    <row r="89" spans="4:4">
      <c r="D89" s="5"/>
    </row>
    <row r="91" spans="4:4">
      <c r="D91" s="5"/>
    </row>
    <row r="95" spans="4:4" ht="12.75" customHeight="1"/>
    <row r="96" spans="4:4" ht="12.75" customHeight="1"/>
  </sheetData>
  <mergeCells count="28">
    <mergeCell ref="A3:E6"/>
    <mergeCell ref="F3:F6"/>
    <mergeCell ref="N5:N6"/>
    <mergeCell ref="J5:J6"/>
    <mergeCell ref="A13:A53"/>
    <mergeCell ref="B13:B37"/>
    <mergeCell ref="B38:B53"/>
    <mergeCell ref="K5:K6"/>
    <mergeCell ref="L5:L6"/>
    <mergeCell ref="A7:E7"/>
    <mergeCell ref="A8:A12"/>
    <mergeCell ref="B8:E8"/>
    <mergeCell ref="B9:E9"/>
    <mergeCell ref="B10:E10"/>
    <mergeCell ref="B11:E11"/>
    <mergeCell ref="B12:E12"/>
    <mergeCell ref="G5:G6"/>
    <mergeCell ref="H5:H6"/>
    <mergeCell ref="P5:P6"/>
    <mergeCell ref="I5:I6"/>
    <mergeCell ref="G3:P3"/>
    <mergeCell ref="G4:H4"/>
    <mergeCell ref="I4:J4"/>
    <mergeCell ref="K4:L4"/>
    <mergeCell ref="M4:N4"/>
    <mergeCell ref="O4:P4"/>
    <mergeCell ref="M5:M6"/>
    <mergeCell ref="O5:O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5"/>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29" ht="14.25">
      <c r="A1" s="18" t="s">
        <v>618</v>
      </c>
    </row>
    <row r="3" spans="1:29" ht="18" customHeight="1">
      <c r="A3" s="240" t="s">
        <v>64</v>
      </c>
      <c r="B3" s="241"/>
      <c r="C3" s="241"/>
      <c r="D3" s="241"/>
      <c r="E3" s="242"/>
      <c r="F3" s="249" t="s">
        <v>131</v>
      </c>
      <c r="G3" s="262" t="s">
        <v>69</v>
      </c>
      <c r="H3" s="262"/>
      <c r="I3" s="262"/>
      <c r="J3" s="262"/>
      <c r="K3" s="262"/>
      <c r="L3" s="262"/>
      <c r="M3" s="262"/>
      <c r="N3" s="262"/>
      <c r="O3" s="262"/>
      <c r="P3" s="262"/>
    </row>
    <row r="4" spans="1:29" ht="31.5" customHeight="1">
      <c r="A4" s="243"/>
      <c r="B4" s="244"/>
      <c r="C4" s="244"/>
      <c r="D4" s="244"/>
      <c r="E4" s="245"/>
      <c r="F4" s="232"/>
      <c r="G4" s="262" t="s">
        <v>67</v>
      </c>
      <c r="H4" s="262"/>
      <c r="I4" s="262" t="s">
        <v>59</v>
      </c>
      <c r="J4" s="262"/>
      <c r="K4" s="262" t="s">
        <v>58</v>
      </c>
      <c r="L4" s="262"/>
      <c r="M4" s="262" t="s">
        <v>57</v>
      </c>
      <c r="N4" s="262"/>
      <c r="O4" s="262" t="s">
        <v>56</v>
      </c>
      <c r="P4" s="262"/>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10">
        <f>SUM(F8:F12)</f>
        <v>967</v>
      </c>
      <c r="G7" s="9">
        <f>SUM(G8:G12)</f>
        <v>685</v>
      </c>
      <c r="H7" s="8">
        <f t="shared" ref="H7:H53" si="0">IF(G7=0,0,G7/$F7*100)</f>
        <v>70.83764219234746</v>
      </c>
      <c r="I7" s="15">
        <f>SUM(I8:I12)</f>
        <v>188</v>
      </c>
      <c r="J7" s="8">
        <f t="shared" ref="J7:J53" si="1">IF(I7=0,0,I7/$F7*100)</f>
        <v>19.441571871768357</v>
      </c>
      <c r="K7" s="15">
        <f>SUM(K8:K12)</f>
        <v>82</v>
      </c>
      <c r="L7" s="8">
        <f t="shared" ref="L7:L53" si="2">IF(K7=0,0,K7/$F7*100)</f>
        <v>8.4798345398138579</v>
      </c>
      <c r="M7" s="15">
        <f>SUM(M8:M12)</f>
        <v>9</v>
      </c>
      <c r="N7" s="8">
        <f t="shared" ref="N7:N53" si="3">IF(M7=0,0,M7/$F7*100)</f>
        <v>0.93071354705274045</v>
      </c>
      <c r="O7" s="15">
        <f>SUM(O8:O12)</f>
        <v>3</v>
      </c>
      <c r="P7" s="8">
        <f t="shared" ref="P7:P53" si="4">IF(O7=0,0,O7/$F7*100)</f>
        <v>0.31023784901758011</v>
      </c>
      <c r="AA7" s="10">
        <f>SUM(AA8:AA12)</f>
        <v>967</v>
      </c>
      <c r="AB7" s="139" t="str">
        <f>IF(F7=AA7,"",1)</f>
        <v/>
      </c>
      <c r="AC7" s="175" t="str">
        <f>IF(SUM(H7,J7,L7,N7,P7)=100,"",1)</f>
        <v/>
      </c>
    </row>
    <row r="8" spans="1:29" ht="23.1" customHeight="1">
      <c r="A8" s="256" t="s">
        <v>49</v>
      </c>
      <c r="B8" s="259" t="s">
        <v>48</v>
      </c>
      <c r="C8" s="260"/>
      <c r="D8" s="260"/>
      <c r="E8" s="261"/>
      <c r="F8" s="10">
        <f t="shared" ref="F8:F53" si="5">SUM(G8,I8,K8,M8,O8)</f>
        <v>323</v>
      </c>
      <c r="G8" s="9">
        <v>323</v>
      </c>
      <c r="H8" s="8">
        <f t="shared" si="0"/>
        <v>100</v>
      </c>
      <c r="I8" s="15">
        <v>0</v>
      </c>
      <c r="J8" s="8">
        <f t="shared" si="1"/>
        <v>0</v>
      </c>
      <c r="K8" s="15">
        <v>0</v>
      </c>
      <c r="L8" s="8">
        <f t="shared" si="2"/>
        <v>0</v>
      </c>
      <c r="M8" s="15">
        <v>0</v>
      </c>
      <c r="N8" s="8">
        <f t="shared" si="3"/>
        <v>0</v>
      </c>
      <c r="O8" s="15">
        <v>0</v>
      </c>
      <c r="P8" s="8">
        <f t="shared" si="4"/>
        <v>0</v>
      </c>
      <c r="AA8" s="10">
        <v>323</v>
      </c>
      <c r="AB8" s="140" t="str">
        <f t="shared" ref="AB8:AB53" si="6">IF(F8=AA8,"",1)</f>
        <v/>
      </c>
      <c r="AC8" s="140" t="str">
        <f t="shared" ref="AC8:AC53" si="7">IF(SUM(H8,J8,L8,N8,P8)=100,"",1)</f>
        <v/>
      </c>
    </row>
    <row r="9" spans="1:29" ht="23.1" customHeight="1">
      <c r="A9" s="257"/>
      <c r="B9" s="259" t="s">
        <v>47</v>
      </c>
      <c r="C9" s="260"/>
      <c r="D9" s="260"/>
      <c r="E9" s="261"/>
      <c r="F9" s="10">
        <f t="shared" si="5"/>
        <v>145</v>
      </c>
      <c r="G9" s="9">
        <v>120</v>
      </c>
      <c r="H9" s="8">
        <f t="shared" si="0"/>
        <v>82.758620689655174</v>
      </c>
      <c r="I9" s="15">
        <v>25</v>
      </c>
      <c r="J9" s="8">
        <f t="shared" si="1"/>
        <v>17.241379310344829</v>
      </c>
      <c r="K9" s="15">
        <v>0</v>
      </c>
      <c r="L9" s="8">
        <f t="shared" si="2"/>
        <v>0</v>
      </c>
      <c r="M9" s="15">
        <v>0</v>
      </c>
      <c r="N9" s="8">
        <f t="shared" si="3"/>
        <v>0</v>
      </c>
      <c r="O9" s="15">
        <v>0</v>
      </c>
      <c r="P9" s="8">
        <f t="shared" si="4"/>
        <v>0</v>
      </c>
      <c r="AA9" s="10">
        <v>145</v>
      </c>
      <c r="AB9" s="140" t="str">
        <f t="shared" si="6"/>
        <v/>
      </c>
      <c r="AC9" s="140" t="str">
        <f t="shared" si="7"/>
        <v/>
      </c>
    </row>
    <row r="10" spans="1:29" ht="23.1" customHeight="1">
      <c r="A10" s="257"/>
      <c r="B10" s="259" t="s">
        <v>46</v>
      </c>
      <c r="C10" s="260"/>
      <c r="D10" s="260"/>
      <c r="E10" s="261"/>
      <c r="F10" s="10">
        <f t="shared" si="5"/>
        <v>218</v>
      </c>
      <c r="G10" s="9">
        <v>115</v>
      </c>
      <c r="H10" s="8">
        <f t="shared" si="0"/>
        <v>52.752293577981646</v>
      </c>
      <c r="I10" s="15">
        <v>71</v>
      </c>
      <c r="J10" s="8">
        <f t="shared" si="1"/>
        <v>32.568807339449542</v>
      </c>
      <c r="K10" s="15">
        <v>32</v>
      </c>
      <c r="L10" s="8">
        <f t="shared" si="2"/>
        <v>14.678899082568808</v>
      </c>
      <c r="M10" s="15">
        <v>0</v>
      </c>
      <c r="N10" s="8">
        <f t="shared" si="3"/>
        <v>0</v>
      </c>
      <c r="O10" s="15">
        <v>0</v>
      </c>
      <c r="P10" s="8">
        <f t="shared" si="4"/>
        <v>0</v>
      </c>
      <c r="AA10" s="10">
        <v>218</v>
      </c>
      <c r="AB10" s="140" t="str">
        <f t="shared" si="6"/>
        <v/>
      </c>
      <c r="AC10" s="140" t="str">
        <f t="shared" si="7"/>
        <v/>
      </c>
    </row>
    <row r="11" spans="1:29" ht="23.1" customHeight="1">
      <c r="A11" s="257"/>
      <c r="B11" s="259" t="s">
        <v>45</v>
      </c>
      <c r="C11" s="260"/>
      <c r="D11" s="260"/>
      <c r="E11" s="261"/>
      <c r="F11" s="10">
        <f t="shared" si="5"/>
        <v>66</v>
      </c>
      <c r="G11" s="9">
        <v>24</v>
      </c>
      <c r="H11" s="8">
        <f t="shared" si="0"/>
        <v>36.363636363636367</v>
      </c>
      <c r="I11" s="15">
        <v>30</v>
      </c>
      <c r="J11" s="8">
        <f t="shared" si="1"/>
        <v>45.454545454545453</v>
      </c>
      <c r="K11" s="15">
        <v>11</v>
      </c>
      <c r="L11" s="8">
        <f t="shared" si="2"/>
        <v>16.666666666666664</v>
      </c>
      <c r="M11" s="15">
        <v>1</v>
      </c>
      <c r="N11" s="8">
        <f t="shared" si="3"/>
        <v>1.5151515151515151</v>
      </c>
      <c r="O11" s="15">
        <v>0</v>
      </c>
      <c r="P11" s="8">
        <f t="shared" si="4"/>
        <v>0</v>
      </c>
      <c r="AA11" s="10">
        <v>66</v>
      </c>
      <c r="AB11" s="140" t="str">
        <f t="shared" si="6"/>
        <v/>
      </c>
      <c r="AC11" s="140" t="str">
        <f t="shared" si="7"/>
        <v/>
      </c>
    </row>
    <row r="12" spans="1:29" ht="23.1" customHeight="1">
      <c r="A12" s="258"/>
      <c r="B12" s="259" t="s">
        <v>44</v>
      </c>
      <c r="C12" s="260"/>
      <c r="D12" s="260"/>
      <c r="E12" s="261"/>
      <c r="F12" s="10">
        <f t="shared" si="5"/>
        <v>215</v>
      </c>
      <c r="G12" s="9">
        <v>103</v>
      </c>
      <c r="H12" s="8">
        <f t="shared" si="0"/>
        <v>47.906976744186046</v>
      </c>
      <c r="I12" s="15">
        <v>62</v>
      </c>
      <c r="J12" s="8">
        <f t="shared" si="1"/>
        <v>28.837209302325583</v>
      </c>
      <c r="K12" s="15">
        <v>39</v>
      </c>
      <c r="L12" s="8">
        <f t="shared" si="2"/>
        <v>18.13953488372093</v>
      </c>
      <c r="M12" s="15">
        <v>8</v>
      </c>
      <c r="N12" s="8">
        <f t="shared" si="3"/>
        <v>3.7209302325581395</v>
      </c>
      <c r="O12" s="15">
        <v>3</v>
      </c>
      <c r="P12" s="8">
        <f t="shared" si="4"/>
        <v>1.3953488372093024</v>
      </c>
      <c r="AA12" s="10">
        <v>215</v>
      </c>
      <c r="AB12" s="140" t="str">
        <f t="shared" si="6"/>
        <v/>
      </c>
      <c r="AC12" s="140" t="str">
        <f t="shared" si="7"/>
        <v/>
      </c>
    </row>
    <row r="13" spans="1:29" ht="23.1" customHeight="1">
      <c r="A13" s="253" t="s">
        <v>43</v>
      </c>
      <c r="B13" s="253" t="s">
        <v>42</v>
      </c>
      <c r="C13" s="13"/>
      <c r="D13" s="14" t="s">
        <v>16</v>
      </c>
      <c r="E13" s="11"/>
      <c r="F13" s="10">
        <f t="shared" si="5"/>
        <v>243</v>
      </c>
      <c r="G13" s="9">
        <f>SUM(G14:G37)</f>
        <v>124</v>
      </c>
      <c r="H13" s="8">
        <f t="shared" si="0"/>
        <v>51.028806584362144</v>
      </c>
      <c r="I13" s="15">
        <f>SUM(I14:I37)</f>
        <v>85</v>
      </c>
      <c r="J13" s="8">
        <f t="shared" si="1"/>
        <v>34.979423868312757</v>
      </c>
      <c r="K13" s="15">
        <f>SUM(K14:K37)</f>
        <v>32</v>
      </c>
      <c r="L13" s="8">
        <f t="shared" si="2"/>
        <v>13.168724279835391</v>
      </c>
      <c r="M13" s="15">
        <f>SUM(M14:M37)</f>
        <v>2</v>
      </c>
      <c r="N13" s="8">
        <f t="shared" si="3"/>
        <v>0.82304526748971196</v>
      </c>
      <c r="O13" s="15">
        <f>SUM(O14:O37)</f>
        <v>0</v>
      </c>
      <c r="P13" s="8">
        <f t="shared" si="4"/>
        <v>0</v>
      </c>
      <c r="AA13" s="10">
        <f>SUM(AA14:AA37)</f>
        <v>243</v>
      </c>
      <c r="AB13" s="140" t="str">
        <f t="shared" si="6"/>
        <v/>
      </c>
      <c r="AC13" s="140" t="str">
        <f t="shared" si="7"/>
        <v/>
      </c>
    </row>
    <row r="14" spans="1:29" ht="23.1" customHeight="1">
      <c r="A14" s="254"/>
      <c r="B14" s="254"/>
      <c r="C14" s="13"/>
      <c r="D14" s="14" t="s">
        <v>41</v>
      </c>
      <c r="E14" s="11"/>
      <c r="F14" s="10">
        <f t="shared" si="5"/>
        <v>32</v>
      </c>
      <c r="G14" s="9">
        <v>11</v>
      </c>
      <c r="H14" s="8">
        <f t="shared" si="0"/>
        <v>34.375</v>
      </c>
      <c r="I14" s="15">
        <v>9</v>
      </c>
      <c r="J14" s="8">
        <f t="shared" si="1"/>
        <v>28.125</v>
      </c>
      <c r="K14" s="15">
        <v>12</v>
      </c>
      <c r="L14" s="8">
        <f t="shared" si="2"/>
        <v>37.5</v>
      </c>
      <c r="M14" s="15">
        <v>0</v>
      </c>
      <c r="N14" s="8">
        <f t="shared" si="3"/>
        <v>0</v>
      </c>
      <c r="O14" s="15">
        <v>0</v>
      </c>
      <c r="P14" s="8">
        <f t="shared" si="4"/>
        <v>0</v>
      </c>
      <c r="AA14" s="10">
        <v>32</v>
      </c>
      <c r="AB14" s="140" t="str">
        <f t="shared" si="6"/>
        <v/>
      </c>
      <c r="AC14" s="140" t="str">
        <f t="shared" si="7"/>
        <v/>
      </c>
    </row>
    <row r="15" spans="1:29" ht="23.1" customHeight="1">
      <c r="A15" s="254"/>
      <c r="B15" s="254"/>
      <c r="C15" s="13"/>
      <c r="D15" s="14" t="s">
        <v>40</v>
      </c>
      <c r="E15" s="11"/>
      <c r="F15" s="10">
        <f t="shared" si="5"/>
        <v>4</v>
      </c>
      <c r="G15" s="9">
        <v>3</v>
      </c>
      <c r="H15" s="8">
        <f t="shared" si="0"/>
        <v>75</v>
      </c>
      <c r="I15" s="15">
        <v>1</v>
      </c>
      <c r="J15" s="8">
        <f t="shared" si="1"/>
        <v>25</v>
      </c>
      <c r="K15" s="15">
        <v>0</v>
      </c>
      <c r="L15" s="8">
        <f t="shared" si="2"/>
        <v>0</v>
      </c>
      <c r="M15" s="15">
        <v>0</v>
      </c>
      <c r="N15" s="8">
        <f t="shared" si="3"/>
        <v>0</v>
      </c>
      <c r="O15" s="15">
        <v>0</v>
      </c>
      <c r="P15" s="8">
        <f t="shared" si="4"/>
        <v>0</v>
      </c>
      <c r="AA15" s="10">
        <v>4</v>
      </c>
      <c r="AB15" s="140" t="str">
        <f t="shared" si="6"/>
        <v/>
      </c>
      <c r="AC15" s="140" t="str">
        <f t="shared" si="7"/>
        <v/>
      </c>
    </row>
    <row r="16" spans="1:29" ht="23.1" customHeight="1">
      <c r="A16" s="254"/>
      <c r="B16" s="254"/>
      <c r="C16" s="13"/>
      <c r="D16" s="14" t="s">
        <v>39</v>
      </c>
      <c r="E16" s="11"/>
      <c r="F16" s="10">
        <f t="shared" si="5"/>
        <v>16</v>
      </c>
      <c r="G16" s="9">
        <v>3</v>
      </c>
      <c r="H16" s="8">
        <f t="shared" si="0"/>
        <v>18.75</v>
      </c>
      <c r="I16" s="15">
        <v>7</v>
      </c>
      <c r="J16" s="8">
        <f t="shared" si="1"/>
        <v>43.75</v>
      </c>
      <c r="K16" s="15">
        <v>6</v>
      </c>
      <c r="L16" s="8">
        <f t="shared" si="2"/>
        <v>37.5</v>
      </c>
      <c r="M16" s="15">
        <v>0</v>
      </c>
      <c r="N16" s="8">
        <f t="shared" si="3"/>
        <v>0</v>
      </c>
      <c r="O16" s="15">
        <v>0</v>
      </c>
      <c r="P16" s="8">
        <f t="shared" si="4"/>
        <v>0</v>
      </c>
      <c r="AA16" s="10">
        <v>16</v>
      </c>
      <c r="AB16" s="140" t="str">
        <f t="shared" si="6"/>
        <v/>
      </c>
      <c r="AC16" s="140" t="str">
        <f t="shared" si="7"/>
        <v/>
      </c>
    </row>
    <row r="17" spans="1:29" ht="23.1" customHeight="1">
      <c r="A17" s="254"/>
      <c r="B17" s="254"/>
      <c r="C17" s="13"/>
      <c r="D17" s="14" t="s">
        <v>38</v>
      </c>
      <c r="E17" s="11"/>
      <c r="F17" s="10">
        <f t="shared" si="5"/>
        <v>3</v>
      </c>
      <c r="G17" s="9">
        <v>3</v>
      </c>
      <c r="H17" s="8">
        <f t="shared" si="0"/>
        <v>100</v>
      </c>
      <c r="I17" s="15">
        <v>0</v>
      </c>
      <c r="J17" s="8">
        <f t="shared" si="1"/>
        <v>0</v>
      </c>
      <c r="K17" s="15">
        <v>0</v>
      </c>
      <c r="L17" s="8">
        <f t="shared" si="2"/>
        <v>0</v>
      </c>
      <c r="M17" s="15">
        <v>0</v>
      </c>
      <c r="N17" s="8">
        <f t="shared" si="3"/>
        <v>0</v>
      </c>
      <c r="O17" s="15">
        <v>0</v>
      </c>
      <c r="P17" s="8">
        <f t="shared" si="4"/>
        <v>0</v>
      </c>
      <c r="AA17" s="10">
        <v>3</v>
      </c>
      <c r="AB17" s="140" t="str">
        <f t="shared" si="6"/>
        <v/>
      </c>
      <c r="AC17" s="140" t="str">
        <f t="shared" si="7"/>
        <v/>
      </c>
    </row>
    <row r="18" spans="1:29" ht="23.1" customHeight="1">
      <c r="A18" s="254"/>
      <c r="B18" s="254"/>
      <c r="C18" s="13"/>
      <c r="D18" s="14" t="s">
        <v>37</v>
      </c>
      <c r="E18" s="11"/>
      <c r="F18" s="10">
        <f t="shared" si="5"/>
        <v>7</v>
      </c>
      <c r="G18" s="9">
        <v>4</v>
      </c>
      <c r="H18" s="8">
        <f t="shared" si="0"/>
        <v>57.142857142857139</v>
      </c>
      <c r="I18" s="15">
        <v>3</v>
      </c>
      <c r="J18" s="8">
        <f t="shared" si="1"/>
        <v>42.857142857142854</v>
      </c>
      <c r="K18" s="15">
        <v>0</v>
      </c>
      <c r="L18" s="8">
        <f t="shared" si="2"/>
        <v>0</v>
      </c>
      <c r="M18" s="15">
        <v>0</v>
      </c>
      <c r="N18" s="8">
        <f t="shared" si="3"/>
        <v>0</v>
      </c>
      <c r="O18" s="15">
        <v>0</v>
      </c>
      <c r="P18" s="8">
        <f t="shared" si="4"/>
        <v>0</v>
      </c>
      <c r="AA18" s="10">
        <v>7</v>
      </c>
      <c r="AB18" s="140" t="str">
        <f t="shared" si="6"/>
        <v/>
      </c>
      <c r="AC18" s="140" t="str">
        <f t="shared" si="7"/>
        <v/>
      </c>
    </row>
    <row r="19" spans="1:29" ht="23.1" customHeight="1">
      <c r="A19" s="254"/>
      <c r="B19" s="254"/>
      <c r="C19" s="13"/>
      <c r="D19" s="14" t="s">
        <v>36</v>
      </c>
      <c r="E19" s="11"/>
      <c r="F19" s="10">
        <f t="shared" si="5"/>
        <v>2</v>
      </c>
      <c r="G19" s="9">
        <v>2</v>
      </c>
      <c r="H19" s="8">
        <f t="shared" si="0"/>
        <v>100</v>
      </c>
      <c r="I19" s="15">
        <v>0</v>
      </c>
      <c r="J19" s="8">
        <f t="shared" si="1"/>
        <v>0</v>
      </c>
      <c r="K19" s="15">
        <v>0</v>
      </c>
      <c r="L19" s="8">
        <f t="shared" si="2"/>
        <v>0</v>
      </c>
      <c r="M19" s="15">
        <v>0</v>
      </c>
      <c r="N19" s="8">
        <f t="shared" si="3"/>
        <v>0</v>
      </c>
      <c r="O19" s="15">
        <v>0</v>
      </c>
      <c r="P19" s="8">
        <f t="shared" si="4"/>
        <v>0</v>
      </c>
      <c r="AA19" s="10">
        <v>2</v>
      </c>
      <c r="AB19" s="140" t="str">
        <f t="shared" si="6"/>
        <v/>
      </c>
      <c r="AC19" s="140" t="str">
        <f t="shared" si="7"/>
        <v/>
      </c>
    </row>
    <row r="20" spans="1:29" ht="23.1" customHeight="1">
      <c r="A20" s="254"/>
      <c r="B20" s="254"/>
      <c r="C20" s="13"/>
      <c r="D20" s="14" t="s">
        <v>35</v>
      </c>
      <c r="E20" s="11"/>
      <c r="F20" s="10">
        <f t="shared" si="5"/>
        <v>5</v>
      </c>
      <c r="G20" s="9">
        <v>2</v>
      </c>
      <c r="H20" s="8">
        <f t="shared" si="0"/>
        <v>40</v>
      </c>
      <c r="I20" s="15">
        <v>3</v>
      </c>
      <c r="J20" s="8">
        <f t="shared" si="1"/>
        <v>60</v>
      </c>
      <c r="K20" s="15">
        <v>0</v>
      </c>
      <c r="L20" s="8">
        <f t="shared" si="2"/>
        <v>0</v>
      </c>
      <c r="M20" s="15">
        <v>0</v>
      </c>
      <c r="N20" s="8">
        <f t="shared" si="3"/>
        <v>0</v>
      </c>
      <c r="O20" s="15">
        <v>0</v>
      </c>
      <c r="P20" s="8">
        <f t="shared" si="4"/>
        <v>0</v>
      </c>
      <c r="AA20" s="10">
        <v>5</v>
      </c>
      <c r="AB20" s="140" t="str">
        <f t="shared" si="6"/>
        <v/>
      </c>
      <c r="AC20" s="140" t="str">
        <f t="shared" si="7"/>
        <v/>
      </c>
    </row>
    <row r="21" spans="1:29" ht="23.1" customHeight="1">
      <c r="A21" s="254"/>
      <c r="B21" s="254"/>
      <c r="C21" s="13"/>
      <c r="D21" s="14" t="s">
        <v>34</v>
      </c>
      <c r="E21" s="11"/>
      <c r="F21" s="10">
        <f t="shared" si="5"/>
        <v>10</v>
      </c>
      <c r="G21" s="9">
        <v>2</v>
      </c>
      <c r="H21" s="8">
        <f t="shared" si="0"/>
        <v>20</v>
      </c>
      <c r="I21" s="15">
        <v>5</v>
      </c>
      <c r="J21" s="8">
        <f t="shared" si="1"/>
        <v>50</v>
      </c>
      <c r="K21" s="15">
        <v>3</v>
      </c>
      <c r="L21" s="8">
        <f t="shared" si="2"/>
        <v>30</v>
      </c>
      <c r="M21" s="15">
        <v>0</v>
      </c>
      <c r="N21" s="8">
        <f t="shared" si="3"/>
        <v>0</v>
      </c>
      <c r="O21" s="15">
        <v>0</v>
      </c>
      <c r="P21" s="8">
        <f t="shared" si="4"/>
        <v>0</v>
      </c>
      <c r="AA21" s="10">
        <v>10</v>
      </c>
      <c r="AB21" s="140" t="str">
        <f t="shared" si="6"/>
        <v/>
      </c>
      <c r="AC21" s="140" t="str">
        <f t="shared" si="7"/>
        <v/>
      </c>
    </row>
    <row r="22" spans="1:29" ht="23.1" customHeight="1">
      <c r="A22" s="254"/>
      <c r="B22" s="254"/>
      <c r="C22" s="13"/>
      <c r="D22" s="14" t="s">
        <v>33</v>
      </c>
      <c r="E22" s="11"/>
      <c r="F22" s="10">
        <f t="shared" si="5"/>
        <v>1</v>
      </c>
      <c r="G22" s="9">
        <v>1</v>
      </c>
      <c r="H22" s="8">
        <f t="shared" si="0"/>
        <v>100</v>
      </c>
      <c r="I22" s="15">
        <v>0</v>
      </c>
      <c r="J22" s="8">
        <f t="shared" si="1"/>
        <v>0</v>
      </c>
      <c r="K22" s="15">
        <v>0</v>
      </c>
      <c r="L22" s="8">
        <f t="shared" si="2"/>
        <v>0</v>
      </c>
      <c r="M22" s="15">
        <v>0</v>
      </c>
      <c r="N22" s="8">
        <f t="shared" si="3"/>
        <v>0</v>
      </c>
      <c r="O22" s="15">
        <v>0</v>
      </c>
      <c r="P22" s="8">
        <f t="shared" si="4"/>
        <v>0</v>
      </c>
      <c r="AA22" s="10">
        <v>1</v>
      </c>
      <c r="AB22" s="140" t="str">
        <f t="shared" si="6"/>
        <v/>
      </c>
      <c r="AC22" s="140" t="str">
        <f t="shared" si="7"/>
        <v/>
      </c>
    </row>
    <row r="23" spans="1:29" ht="23.1" customHeight="1">
      <c r="A23" s="254"/>
      <c r="B23" s="254"/>
      <c r="C23" s="13"/>
      <c r="D23" s="14" t="s">
        <v>32</v>
      </c>
      <c r="E23" s="11"/>
      <c r="F23" s="10">
        <f t="shared" si="5"/>
        <v>6</v>
      </c>
      <c r="G23" s="9">
        <v>1</v>
      </c>
      <c r="H23" s="8">
        <f t="shared" si="0"/>
        <v>16.666666666666664</v>
      </c>
      <c r="I23" s="15">
        <v>4</v>
      </c>
      <c r="J23" s="8">
        <f t="shared" si="1"/>
        <v>66.666666666666657</v>
      </c>
      <c r="K23" s="15">
        <v>1</v>
      </c>
      <c r="L23" s="8">
        <f t="shared" si="2"/>
        <v>16.666666666666664</v>
      </c>
      <c r="M23" s="15">
        <v>0</v>
      </c>
      <c r="N23" s="8">
        <f t="shared" si="3"/>
        <v>0</v>
      </c>
      <c r="O23" s="15">
        <v>0</v>
      </c>
      <c r="P23" s="8">
        <f t="shared" si="4"/>
        <v>0</v>
      </c>
      <c r="AA23" s="10">
        <v>6</v>
      </c>
      <c r="AB23" s="140" t="str">
        <f t="shared" si="6"/>
        <v/>
      </c>
      <c r="AC23" s="140" t="str">
        <f t="shared" si="7"/>
        <v/>
      </c>
    </row>
    <row r="24" spans="1:29" ht="23.1" customHeight="1">
      <c r="A24" s="254"/>
      <c r="B24" s="254"/>
      <c r="C24" s="13"/>
      <c r="D24" s="14" t="s">
        <v>31</v>
      </c>
      <c r="E24" s="11"/>
      <c r="F24" s="10">
        <f t="shared" si="5"/>
        <v>1</v>
      </c>
      <c r="G24" s="33">
        <v>1</v>
      </c>
      <c r="H24" s="8">
        <f t="shared" si="0"/>
        <v>100</v>
      </c>
      <c r="I24" s="34">
        <v>0</v>
      </c>
      <c r="J24" s="8">
        <f t="shared" si="1"/>
        <v>0</v>
      </c>
      <c r="K24" s="34">
        <v>0</v>
      </c>
      <c r="L24" s="8">
        <f t="shared" si="2"/>
        <v>0</v>
      </c>
      <c r="M24" s="34">
        <v>0</v>
      </c>
      <c r="N24" s="8">
        <f t="shared" si="3"/>
        <v>0</v>
      </c>
      <c r="O24" s="34">
        <v>0</v>
      </c>
      <c r="P24" s="8">
        <f t="shared" si="4"/>
        <v>0</v>
      </c>
      <c r="AA24" s="10">
        <v>1</v>
      </c>
      <c r="AB24" s="140" t="str">
        <f t="shared" si="6"/>
        <v/>
      </c>
      <c r="AC24" s="140" t="str">
        <f t="shared" si="7"/>
        <v/>
      </c>
    </row>
    <row r="25" spans="1:29" ht="23.1" customHeight="1">
      <c r="A25" s="254"/>
      <c r="B25" s="254"/>
      <c r="C25" s="13"/>
      <c r="D25" s="12" t="s">
        <v>30</v>
      </c>
      <c r="E25" s="11"/>
      <c r="F25" s="10">
        <f t="shared" si="5"/>
        <v>2</v>
      </c>
      <c r="G25" s="9">
        <v>1</v>
      </c>
      <c r="H25" s="8">
        <f t="shared" si="0"/>
        <v>50</v>
      </c>
      <c r="I25" s="15">
        <v>1</v>
      </c>
      <c r="J25" s="8">
        <f t="shared" si="1"/>
        <v>50</v>
      </c>
      <c r="K25" s="15">
        <v>0</v>
      </c>
      <c r="L25" s="8">
        <f t="shared" si="2"/>
        <v>0</v>
      </c>
      <c r="M25" s="15">
        <v>0</v>
      </c>
      <c r="N25" s="8">
        <f t="shared" si="3"/>
        <v>0</v>
      </c>
      <c r="O25" s="15">
        <v>0</v>
      </c>
      <c r="P25" s="8">
        <f t="shared" si="4"/>
        <v>0</v>
      </c>
      <c r="AA25" s="10">
        <v>2</v>
      </c>
      <c r="AB25" s="140" t="str">
        <f t="shared" si="6"/>
        <v/>
      </c>
      <c r="AC25" s="140" t="str">
        <f t="shared" si="7"/>
        <v/>
      </c>
    </row>
    <row r="26" spans="1:29" ht="23.1" customHeight="1">
      <c r="A26" s="254"/>
      <c r="B26" s="254"/>
      <c r="C26" s="13"/>
      <c r="D26" s="109" t="s">
        <v>29</v>
      </c>
      <c r="E26" s="110"/>
      <c r="F26" s="31">
        <f t="shared" si="5"/>
        <v>9</v>
      </c>
      <c r="G26" s="30">
        <v>7</v>
      </c>
      <c r="H26" s="111">
        <f t="shared" si="0"/>
        <v>77.777777777777786</v>
      </c>
      <c r="I26" s="29">
        <v>2</v>
      </c>
      <c r="J26" s="8">
        <f t="shared" si="1"/>
        <v>22.222222222222221</v>
      </c>
      <c r="K26" s="15">
        <v>0</v>
      </c>
      <c r="L26" s="8">
        <f t="shared" si="2"/>
        <v>0</v>
      </c>
      <c r="M26" s="15">
        <v>0</v>
      </c>
      <c r="N26" s="8">
        <f t="shared" si="3"/>
        <v>0</v>
      </c>
      <c r="O26" s="15">
        <v>0</v>
      </c>
      <c r="P26" s="8">
        <f t="shared" si="4"/>
        <v>0</v>
      </c>
      <c r="AA26" s="31">
        <v>9</v>
      </c>
      <c r="AB26" s="140" t="str">
        <f t="shared" si="6"/>
        <v/>
      </c>
      <c r="AC26" s="140" t="str">
        <f t="shared" si="7"/>
        <v/>
      </c>
    </row>
    <row r="27" spans="1:29" ht="23.1" customHeight="1">
      <c r="A27" s="254"/>
      <c r="B27" s="254"/>
      <c r="C27" s="13"/>
      <c r="D27" s="14" t="s">
        <v>28</v>
      </c>
      <c r="E27" s="11"/>
      <c r="F27" s="10">
        <f t="shared" si="5"/>
        <v>5</v>
      </c>
      <c r="G27" s="9">
        <v>5</v>
      </c>
      <c r="H27" s="8">
        <f t="shared" si="0"/>
        <v>100</v>
      </c>
      <c r="I27" s="15">
        <v>0</v>
      </c>
      <c r="J27" s="8">
        <f t="shared" si="1"/>
        <v>0</v>
      </c>
      <c r="K27" s="15">
        <v>0</v>
      </c>
      <c r="L27" s="8">
        <f t="shared" si="2"/>
        <v>0</v>
      </c>
      <c r="M27" s="15">
        <v>0</v>
      </c>
      <c r="N27" s="8">
        <f t="shared" si="3"/>
        <v>0</v>
      </c>
      <c r="O27" s="15">
        <v>0</v>
      </c>
      <c r="P27" s="8">
        <f t="shared" si="4"/>
        <v>0</v>
      </c>
      <c r="AA27" s="10">
        <v>5</v>
      </c>
      <c r="AB27" s="140" t="str">
        <f t="shared" si="6"/>
        <v/>
      </c>
      <c r="AC27" s="140" t="str">
        <f t="shared" si="7"/>
        <v/>
      </c>
    </row>
    <row r="28" spans="1:29" ht="23.1" customHeight="1">
      <c r="A28" s="254"/>
      <c r="B28" s="254"/>
      <c r="C28" s="13"/>
      <c r="D28" s="14" t="s">
        <v>27</v>
      </c>
      <c r="E28" s="11"/>
      <c r="F28" s="10">
        <f t="shared" si="5"/>
        <v>5</v>
      </c>
      <c r="G28" s="9">
        <v>3</v>
      </c>
      <c r="H28" s="8">
        <f t="shared" si="0"/>
        <v>60</v>
      </c>
      <c r="I28" s="15">
        <v>2</v>
      </c>
      <c r="J28" s="8">
        <f t="shared" si="1"/>
        <v>40</v>
      </c>
      <c r="K28" s="15">
        <v>0</v>
      </c>
      <c r="L28" s="8">
        <f t="shared" si="2"/>
        <v>0</v>
      </c>
      <c r="M28" s="15">
        <v>0</v>
      </c>
      <c r="N28" s="8">
        <f t="shared" si="3"/>
        <v>0</v>
      </c>
      <c r="O28" s="15">
        <v>0</v>
      </c>
      <c r="P28" s="8">
        <f t="shared" si="4"/>
        <v>0</v>
      </c>
      <c r="AA28" s="10">
        <v>5</v>
      </c>
      <c r="AB28" s="140" t="str">
        <f t="shared" si="6"/>
        <v/>
      </c>
      <c r="AC28" s="140" t="str">
        <f t="shared" si="7"/>
        <v/>
      </c>
    </row>
    <row r="29" spans="1:29" ht="23.1" customHeight="1">
      <c r="A29" s="254"/>
      <c r="B29" s="254"/>
      <c r="C29" s="13"/>
      <c r="D29" s="14" t="s">
        <v>26</v>
      </c>
      <c r="E29" s="11"/>
      <c r="F29" s="10">
        <f t="shared" si="5"/>
        <v>15</v>
      </c>
      <c r="G29" s="9">
        <v>13</v>
      </c>
      <c r="H29" s="8">
        <f t="shared" si="0"/>
        <v>86.666666666666671</v>
      </c>
      <c r="I29" s="15">
        <v>2</v>
      </c>
      <c r="J29" s="8">
        <f t="shared" si="1"/>
        <v>13.333333333333334</v>
      </c>
      <c r="K29" s="15">
        <v>0</v>
      </c>
      <c r="L29" s="8">
        <f t="shared" si="2"/>
        <v>0</v>
      </c>
      <c r="M29" s="15">
        <v>0</v>
      </c>
      <c r="N29" s="8">
        <f t="shared" si="3"/>
        <v>0</v>
      </c>
      <c r="O29" s="15">
        <v>0</v>
      </c>
      <c r="P29" s="8">
        <f t="shared" si="4"/>
        <v>0</v>
      </c>
      <c r="AA29" s="10">
        <v>15</v>
      </c>
      <c r="AB29" s="140" t="str">
        <f t="shared" si="6"/>
        <v/>
      </c>
      <c r="AC29" s="140" t="str">
        <f t="shared" si="7"/>
        <v/>
      </c>
    </row>
    <row r="30" spans="1:29" ht="23.1" customHeight="1">
      <c r="A30" s="254"/>
      <c r="B30" s="254"/>
      <c r="C30" s="13"/>
      <c r="D30" s="14" t="s">
        <v>25</v>
      </c>
      <c r="E30" s="11"/>
      <c r="F30" s="10">
        <f t="shared" si="5"/>
        <v>6</v>
      </c>
      <c r="G30" s="9">
        <v>5</v>
      </c>
      <c r="H30" s="8">
        <f t="shared" si="0"/>
        <v>83.333333333333343</v>
      </c>
      <c r="I30" s="15">
        <v>0</v>
      </c>
      <c r="J30" s="8">
        <f t="shared" si="1"/>
        <v>0</v>
      </c>
      <c r="K30" s="15">
        <v>1</v>
      </c>
      <c r="L30" s="8">
        <f t="shared" si="2"/>
        <v>16.666666666666664</v>
      </c>
      <c r="M30" s="15">
        <v>0</v>
      </c>
      <c r="N30" s="8">
        <f t="shared" si="3"/>
        <v>0</v>
      </c>
      <c r="O30" s="15">
        <v>0</v>
      </c>
      <c r="P30" s="8">
        <f t="shared" si="4"/>
        <v>0</v>
      </c>
      <c r="AA30" s="10">
        <v>6</v>
      </c>
      <c r="AB30" s="140" t="str">
        <f t="shared" si="6"/>
        <v/>
      </c>
      <c r="AC30" s="140" t="str">
        <f t="shared" si="7"/>
        <v/>
      </c>
    </row>
    <row r="31" spans="1:29" ht="23.1" customHeight="1">
      <c r="A31" s="254"/>
      <c r="B31" s="254"/>
      <c r="C31" s="13"/>
      <c r="D31" s="14" t="s">
        <v>24</v>
      </c>
      <c r="E31" s="11"/>
      <c r="F31" s="10">
        <f t="shared" si="5"/>
        <v>33</v>
      </c>
      <c r="G31" s="9">
        <v>24</v>
      </c>
      <c r="H31" s="8">
        <f t="shared" si="0"/>
        <v>72.727272727272734</v>
      </c>
      <c r="I31" s="15">
        <v>8</v>
      </c>
      <c r="J31" s="8">
        <f t="shared" si="1"/>
        <v>24.242424242424242</v>
      </c>
      <c r="K31" s="15">
        <v>1</v>
      </c>
      <c r="L31" s="8">
        <f t="shared" si="2"/>
        <v>3.0303030303030303</v>
      </c>
      <c r="M31" s="15">
        <v>0</v>
      </c>
      <c r="N31" s="8">
        <f t="shared" si="3"/>
        <v>0</v>
      </c>
      <c r="O31" s="15">
        <v>0</v>
      </c>
      <c r="P31" s="8">
        <f t="shared" si="4"/>
        <v>0</v>
      </c>
      <c r="AA31" s="10">
        <v>33</v>
      </c>
      <c r="AB31" s="140" t="str">
        <f t="shared" si="6"/>
        <v/>
      </c>
      <c r="AC31" s="140" t="str">
        <f t="shared" si="7"/>
        <v/>
      </c>
    </row>
    <row r="32" spans="1:29" ht="23.1" customHeight="1">
      <c r="A32" s="254"/>
      <c r="B32" s="254"/>
      <c r="C32" s="13"/>
      <c r="D32" s="14" t="s">
        <v>23</v>
      </c>
      <c r="E32" s="11"/>
      <c r="F32" s="10">
        <f t="shared" si="5"/>
        <v>7</v>
      </c>
      <c r="G32" s="9">
        <v>3</v>
      </c>
      <c r="H32" s="8">
        <f t="shared" si="0"/>
        <v>42.857142857142854</v>
      </c>
      <c r="I32" s="15">
        <v>3</v>
      </c>
      <c r="J32" s="8">
        <f t="shared" si="1"/>
        <v>42.857142857142854</v>
      </c>
      <c r="K32" s="15">
        <v>1</v>
      </c>
      <c r="L32" s="8">
        <f t="shared" si="2"/>
        <v>14.285714285714285</v>
      </c>
      <c r="M32" s="15">
        <v>0</v>
      </c>
      <c r="N32" s="8">
        <f t="shared" si="3"/>
        <v>0</v>
      </c>
      <c r="O32" s="15">
        <v>0</v>
      </c>
      <c r="P32" s="8">
        <f t="shared" si="4"/>
        <v>0</v>
      </c>
      <c r="AA32" s="10">
        <v>7</v>
      </c>
      <c r="AB32" s="140" t="str">
        <f t="shared" si="6"/>
        <v/>
      </c>
      <c r="AC32" s="140" t="str">
        <f t="shared" si="7"/>
        <v/>
      </c>
    </row>
    <row r="33" spans="1:29" ht="24" customHeight="1">
      <c r="A33" s="254"/>
      <c r="B33" s="254"/>
      <c r="C33" s="13"/>
      <c r="D33" s="14" t="s">
        <v>22</v>
      </c>
      <c r="E33" s="11"/>
      <c r="F33" s="10">
        <f t="shared" si="5"/>
        <v>29</v>
      </c>
      <c r="G33" s="9">
        <v>10</v>
      </c>
      <c r="H33" s="8">
        <f t="shared" si="0"/>
        <v>34.482758620689658</v>
      </c>
      <c r="I33" s="15">
        <v>17</v>
      </c>
      <c r="J33" s="8">
        <f t="shared" si="1"/>
        <v>58.620689655172406</v>
      </c>
      <c r="K33" s="15">
        <v>1</v>
      </c>
      <c r="L33" s="8">
        <f t="shared" si="2"/>
        <v>3.4482758620689653</v>
      </c>
      <c r="M33" s="15">
        <v>1</v>
      </c>
      <c r="N33" s="8">
        <f t="shared" si="3"/>
        <v>3.4482758620689653</v>
      </c>
      <c r="O33" s="15">
        <v>0</v>
      </c>
      <c r="P33" s="8">
        <f t="shared" si="4"/>
        <v>0</v>
      </c>
      <c r="AA33" s="10">
        <v>29</v>
      </c>
      <c r="AB33" s="140" t="str">
        <f t="shared" si="6"/>
        <v/>
      </c>
      <c r="AC33" s="140" t="str">
        <f t="shared" si="7"/>
        <v/>
      </c>
    </row>
    <row r="34" spans="1:29" ht="23.1" customHeight="1">
      <c r="A34" s="254"/>
      <c r="B34" s="254"/>
      <c r="C34" s="13"/>
      <c r="D34" s="14" t="s">
        <v>21</v>
      </c>
      <c r="E34" s="11"/>
      <c r="F34" s="10">
        <f t="shared" si="5"/>
        <v>15</v>
      </c>
      <c r="G34" s="9">
        <v>7</v>
      </c>
      <c r="H34" s="8">
        <f t="shared" si="0"/>
        <v>46.666666666666664</v>
      </c>
      <c r="I34" s="15">
        <v>4</v>
      </c>
      <c r="J34" s="8">
        <f t="shared" si="1"/>
        <v>26.666666666666668</v>
      </c>
      <c r="K34" s="15">
        <v>3</v>
      </c>
      <c r="L34" s="8">
        <f t="shared" si="2"/>
        <v>20</v>
      </c>
      <c r="M34" s="15">
        <v>1</v>
      </c>
      <c r="N34" s="8">
        <f t="shared" si="3"/>
        <v>6.666666666666667</v>
      </c>
      <c r="O34" s="15">
        <v>0</v>
      </c>
      <c r="P34" s="8">
        <f t="shared" si="4"/>
        <v>0</v>
      </c>
      <c r="AA34" s="10">
        <v>15</v>
      </c>
      <c r="AB34" s="140" t="str">
        <f t="shared" si="6"/>
        <v/>
      </c>
      <c r="AC34" s="140" t="str">
        <f t="shared" si="7"/>
        <v/>
      </c>
    </row>
    <row r="35" spans="1:29" ht="23.1" customHeight="1">
      <c r="A35" s="254"/>
      <c r="B35" s="254"/>
      <c r="C35" s="13"/>
      <c r="D35" s="14" t="s">
        <v>20</v>
      </c>
      <c r="E35" s="11"/>
      <c r="F35" s="10">
        <f t="shared" si="5"/>
        <v>7</v>
      </c>
      <c r="G35" s="9">
        <v>1</v>
      </c>
      <c r="H35" s="8">
        <f t="shared" si="0"/>
        <v>14.285714285714285</v>
      </c>
      <c r="I35" s="15">
        <v>5</v>
      </c>
      <c r="J35" s="8">
        <f t="shared" si="1"/>
        <v>71.428571428571431</v>
      </c>
      <c r="K35" s="15">
        <v>1</v>
      </c>
      <c r="L35" s="8">
        <f t="shared" si="2"/>
        <v>14.285714285714285</v>
      </c>
      <c r="M35" s="15">
        <v>0</v>
      </c>
      <c r="N35" s="8">
        <f t="shared" si="3"/>
        <v>0</v>
      </c>
      <c r="O35" s="15">
        <v>0</v>
      </c>
      <c r="P35" s="8">
        <f t="shared" si="4"/>
        <v>0</v>
      </c>
      <c r="AA35" s="10">
        <v>7</v>
      </c>
      <c r="AB35" s="140" t="str">
        <f t="shared" si="6"/>
        <v/>
      </c>
      <c r="AC35" s="140" t="str">
        <f t="shared" si="7"/>
        <v/>
      </c>
    </row>
    <row r="36" spans="1:29" ht="23.1" customHeight="1">
      <c r="A36" s="254"/>
      <c r="B36" s="254"/>
      <c r="C36" s="13"/>
      <c r="D36" s="14" t="s">
        <v>19</v>
      </c>
      <c r="E36" s="11"/>
      <c r="F36" s="10">
        <f t="shared" si="5"/>
        <v>17</v>
      </c>
      <c r="G36" s="9">
        <v>10</v>
      </c>
      <c r="H36" s="8">
        <f t="shared" si="0"/>
        <v>58.82352941176471</v>
      </c>
      <c r="I36" s="15">
        <v>6</v>
      </c>
      <c r="J36" s="8">
        <f t="shared" si="1"/>
        <v>35.294117647058826</v>
      </c>
      <c r="K36" s="15">
        <v>1</v>
      </c>
      <c r="L36" s="8">
        <f t="shared" si="2"/>
        <v>5.8823529411764701</v>
      </c>
      <c r="M36" s="15">
        <v>0</v>
      </c>
      <c r="N36" s="8">
        <f t="shared" si="3"/>
        <v>0</v>
      </c>
      <c r="O36" s="15">
        <v>0</v>
      </c>
      <c r="P36" s="8">
        <f t="shared" si="4"/>
        <v>0</v>
      </c>
      <c r="AA36" s="10">
        <v>17</v>
      </c>
      <c r="AB36" s="140" t="str">
        <f t="shared" si="6"/>
        <v/>
      </c>
      <c r="AC36" s="140" t="str">
        <f t="shared" si="7"/>
        <v/>
      </c>
    </row>
    <row r="37" spans="1:29" ht="23.1" customHeight="1">
      <c r="A37" s="254"/>
      <c r="B37" s="255"/>
      <c r="C37" s="13"/>
      <c r="D37" s="14" t="s">
        <v>18</v>
      </c>
      <c r="E37" s="11"/>
      <c r="F37" s="10">
        <f t="shared" si="5"/>
        <v>6</v>
      </c>
      <c r="G37" s="9">
        <v>2</v>
      </c>
      <c r="H37" s="8">
        <f t="shared" si="0"/>
        <v>33.333333333333329</v>
      </c>
      <c r="I37" s="15">
        <v>3</v>
      </c>
      <c r="J37" s="8">
        <f t="shared" si="1"/>
        <v>50</v>
      </c>
      <c r="K37" s="15">
        <v>1</v>
      </c>
      <c r="L37" s="8">
        <f t="shared" si="2"/>
        <v>16.666666666666664</v>
      </c>
      <c r="M37" s="15">
        <v>0</v>
      </c>
      <c r="N37" s="8">
        <f t="shared" si="3"/>
        <v>0</v>
      </c>
      <c r="O37" s="15">
        <v>0</v>
      </c>
      <c r="P37" s="8">
        <f t="shared" si="4"/>
        <v>0</v>
      </c>
      <c r="AA37" s="10">
        <v>6</v>
      </c>
      <c r="AB37" s="140" t="str">
        <f t="shared" si="6"/>
        <v/>
      </c>
      <c r="AC37" s="140" t="str">
        <f t="shared" si="7"/>
        <v/>
      </c>
    </row>
    <row r="38" spans="1:29" ht="23.1" customHeight="1">
      <c r="A38" s="254"/>
      <c r="B38" s="253" t="s">
        <v>17</v>
      </c>
      <c r="C38" s="13"/>
      <c r="D38" s="14" t="s">
        <v>16</v>
      </c>
      <c r="E38" s="11"/>
      <c r="F38" s="10">
        <f t="shared" si="5"/>
        <v>724</v>
      </c>
      <c r="G38" s="9">
        <f>SUM(G39:G53)</f>
        <v>561</v>
      </c>
      <c r="H38" s="8">
        <f t="shared" si="0"/>
        <v>77.48618784530386</v>
      </c>
      <c r="I38" s="15">
        <f>SUM(I39:I53)</f>
        <v>103</v>
      </c>
      <c r="J38" s="8">
        <f t="shared" si="1"/>
        <v>14.226519337016574</v>
      </c>
      <c r="K38" s="15">
        <f>SUM(K39:K53)</f>
        <v>50</v>
      </c>
      <c r="L38" s="8">
        <f t="shared" si="2"/>
        <v>6.9060773480662991</v>
      </c>
      <c r="M38" s="15">
        <f>SUM(M39:M53)</f>
        <v>7</v>
      </c>
      <c r="N38" s="8">
        <f t="shared" si="3"/>
        <v>0.96685082872928174</v>
      </c>
      <c r="O38" s="15">
        <f>SUM(O39:O53)</f>
        <v>3</v>
      </c>
      <c r="P38" s="8">
        <f t="shared" si="4"/>
        <v>0.4143646408839779</v>
      </c>
      <c r="AA38" s="10">
        <f>SUM(AA39:AA53)</f>
        <v>724</v>
      </c>
      <c r="AB38" s="140" t="str">
        <f t="shared" si="6"/>
        <v/>
      </c>
      <c r="AC38" s="140" t="str">
        <f t="shared" si="7"/>
        <v/>
      </c>
    </row>
    <row r="39" spans="1:29" ht="23.1" customHeight="1">
      <c r="A39" s="254"/>
      <c r="B39" s="254"/>
      <c r="C39" s="13"/>
      <c r="D39" s="14" t="s">
        <v>15</v>
      </c>
      <c r="E39" s="11"/>
      <c r="F39" s="10">
        <f t="shared" si="5"/>
        <v>4</v>
      </c>
      <c r="G39" s="9">
        <v>4</v>
      </c>
      <c r="H39" s="8">
        <f t="shared" si="0"/>
        <v>100</v>
      </c>
      <c r="I39" s="15">
        <v>0</v>
      </c>
      <c r="J39" s="8">
        <f t="shared" si="1"/>
        <v>0</v>
      </c>
      <c r="K39" s="15">
        <v>0</v>
      </c>
      <c r="L39" s="8">
        <f t="shared" si="2"/>
        <v>0</v>
      </c>
      <c r="M39" s="15">
        <v>0</v>
      </c>
      <c r="N39" s="8">
        <f t="shared" si="3"/>
        <v>0</v>
      </c>
      <c r="O39" s="15">
        <v>0</v>
      </c>
      <c r="P39" s="8">
        <f t="shared" si="4"/>
        <v>0</v>
      </c>
      <c r="AA39" s="10">
        <v>4</v>
      </c>
      <c r="AB39" s="140" t="str">
        <f t="shared" si="6"/>
        <v/>
      </c>
      <c r="AC39" s="140" t="str">
        <f t="shared" si="7"/>
        <v/>
      </c>
    </row>
    <row r="40" spans="1:29" ht="23.1" customHeight="1">
      <c r="A40" s="254"/>
      <c r="B40" s="254"/>
      <c r="C40" s="13"/>
      <c r="D40" s="14" t="s">
        <v>14</v>
      </c>
      <c r="E40" s="11"/>
      <c r="F40" s="10">
        <f t="shared" si="5"/>
        <v>91</v>
      </c>
      <c r="G40" s="9">
        <v>91</v>
      </c>
      <c r="H40" s="8">
        <f t="shared" si="0"/>
        <v>100</v>
      </c>
      <c r="I40" s="15">
        <v>0</v>
      </c>
      <c r="J40" s="8">
        <f t="shared" si="1"/>
        <v>0</v>
      </c>
      <c r="K40" s="15">
        <v>0</v>
      </c>
      <c r="L40" s="8">
        <f t="shared" si="2"/>
        <v>0</v>
      </c>
      <c r="M40" s="15">
        <v>0</v>
      </c>
      <c r="N40" s="8">
        <f t="shared" si="3"/>
        <v>0</v>
      </c>
      <c r="O40" s="15">
        <v>0</v>
      </c>
      <c r="P40" s="8">
        <f t="shared" si="4"/>
        <v>0</v>
      </c>
      <c r="AA40" s="10">
        <v>91</v>
      </c>
      <c r="AB40" s="140" t="str">
        <f t="shared" si="6"/>
        <v/>
      </c>
      <c r="AC40" s="140" t="str">
        <f t="shared" si="7"/>
        <v/>
      </c>
    </row>
    <row r="41" spans="1:29" ht="23.1" customHeight="1">
      <c r="A41" s="254"/>
      <c r="B41" s="254"/>
      <c r="C41" s="13"/>
      <c r="D41" s="14" t="s">
        <v>13</v>
      </c>
      <c r="E41" s="11"/>
      <c r="F41" s="10">
        <f t="shared" si="5"/>
        <v>19</v>
      </c>
      <c r="G41" s="9">
        <v>19</v>
      </c>
      <c r="H41" s="8">
        <f t="shared" si="0"/>
        <v>100</v>
      </c>
      <c r="I41" s="15">
        <v>0</v>
      </c>
      <c r="J41" s="8">
        <f t="shared" si="1"/>
        <v>0</v>
      </c>
      <c r="K41" s="15">
        <v>0</v>
      </c>
      <c r="L41" s="8">
        <f t="shared" si="2"/>
        <v>0</v>
      </c>
      <c r="M41" s="15">
        <v>0</v>
      </c>
      <c r="N41" s="8">
        <f t="shared" si="3"/>
        <v>0</v>
      </c>
      <c r="O41" s="15">
        <v>0</v>
      </c>
      <c r="P41" s="8">
        <f t="shared" si="4"/>
        <v>0</v>
      </c>
      <c r="AA41" s="10">
        <v>19</v>
      </c>
      <c r="AB41" s="140" t="str">
        <f t="shared" si="6"/>
        <v/>
      </c>
      <c r="AC41" s="140" t="str">
        <f t="shared" si="7"/>
        <v/>
      </c>
    </row>
    <row r="42" spans="1:29" ht="23.1" customHeight="1">
      <c r="A42" s="254"/>
      <c r="B42" s="254"/>
      <c r="C42" s="13"/>
      <c r="D42" s="14" t="s">
        <v>12</v>
      </c>
      <c r="E42" s="11"/>
      <c r="F42" s="10">
        <f t="shared" si="5"/>
        <v>14</v>
      </c>
      <c r="G42" s="9">
        <v>13</v>
      </c>
      <c r="H42" s="8">
        <f t="shared" si="0"/>
        <v>92.857142857142861</v>
      </c>
      <c r="I42" s="15">
        <v>0</v>
      </c>
      <c r="J42" s="8">
        <f t="shared" si="1"/>
        <v>0</v>
      </c>
      <c r="K42" s="15">
        <v>1</v>
      </c>
      <c r="L42" s="8">
        <f t="shared" si="2"/>
        <v>7.1428571428571423</v>
      </c>
      <c r="M42" s="15">
        <v>0</v>
      </c>
      <c r="N42" s="8">
        <f t="shared" si="3"/>
        <v>0</v>
      </c>
      <c r="O42" s="15">
        <v>0</v>
      </c>
      <c r="P42" s="8">
        <f t="shared" si="4"/>
        <v>0</v>
      </c>
      <c r="AA42" s="10">
        <v>14</v>
      </c>
      <c r="AB42" s="140" t="str">
        <f t="shared" si="6"/>
        <v/>
      </c>
      <c r="AC42" s="140" t="str">
        <f t="shared" si="7"/>
        <v/>
      </c>
    </row>
    <row r="43" spans="1:29" ht="23.1" customHeight="1">
      <c r="A43" s="254"/>
      <c r="B43" s="254"/>
      <c r="C43" s="13"/>
      <c r="D43" s="14" t="s">
        <v>11</v>
      </c>
      <c r="E43" s="11"/>
      <c r="F43" s="10">
        <f t="shared" si="5"/>
        <v>32</v>
      </c>
      <c r="G43" s="9">
        <v>28</v>
      </c>
      <c r="H43" s="8">
        <f t="shared" si="0"/>
        <v>87.5</v>
      </c>
      <c r="I43" s="15">
        <v>3</v>
      </c>
      <c r="J43" s="8">
        <f t="shared" si="1"/>
        <v>9.375</v>
      </c>
      <c r="K43" s="15">
        <v>1</v>
      </c>
      <c r="L43" s="8">
        <f t="shared" si="2"/>
        <v>3.125</v>
      </c>
      <c r="M43" s="15">
        <v>0</v>
      </c>
      <c r="N43" s="8">
        <f t="shared" si="3"/>
        <v>0</v>
      </c>
      <c r="O43" s="15">
        <v>0</v>
      </c>
      <c r="P43" s="8">
        <f t="shared" si="4"/>
        <v>0</v>
      </c>
      <c r="AA43" s="10">
        <v>32</v>
      </c>
      <c r="AB43" s="140" t="str">
        <f t="shared" si="6"/>
        <v/>
      </c>
      <c r="AC43" s="140" t="str">
        <f t="shared" si="7"/>
        <v/>
      </c>
    </row>
    <row r="44" spans="1:29" ht="23.1" customHeight="1">
      <c r="A44" s="254"/>
      <c r="B44" s="254"/>
      <c r="C44" s="13"/>
      <c r="D44" s="14" t="s">
        <v>10</v>
      </c>
      <c r="E44" s="11"/>
      <c r="F44" s="10">
        <f t="shared" si="5"/>
        <v>176</v>
      </c>
      <c r="G44" s="9">
        <v>151</v>
      </c>
      <c r="H44" s="8">
        <f t="shared" si="0"/>
        <v>85.795454545454547</v>
      </c>
      <c r="I44" s="15">
        <v>24</v>
      </c>
      <c r="J44" s="8">
        <f t="shared" si="1"/>
        <v>13.636363636363635</v>
      </c>
      <c r="K44" s="15">
        <v>1</v>
      </c>
      <c r="L44" s="8">
        <f t="shared" si="2"/>
        <v>0.56818181818181823</v>
      </c>
      <c r="M44" s="15">
        <v>0</v>
      </c>
      <c r="N44" s="8">
        <f t="shared" si="3"/>
        <v>0</v>
      </c>
      <c r="O44" s="15">
        <v>0</v>
      </c>
      <c r="P44" s="8">
        <f t="shared" si="4"/>
        <v>0</v>
      </c>
      <c r="AA44" s="10">
        <v>176</v>
      </c>
      <c r="AB44" s="140" t="str">
        <f t="shared" si="6"/>
        <v/>
      </c>
      <c r="AC44" s="140" t="str">
        <f t="shared" si="7"/>
        <v/>
      </c>
    </row>
    <row r="45" spans="1:29" ht="23.1" customHeight="1">
      <c r="A45" s="254"/>
      <c r="B45" s="254"/>
      <c r="C45" s="13"/>
      <c r="D45" s="14" t="s">
        <v>9</v>
      </c>
      <c r="E45" s="11"/>
      <c r="F45" s="10">
        <f t="shared" si="5"/>
        <v>21</v>
      </c>
      <c r="G45" s="9">
        <v>18</v>
      </c>
      <c r="H45" s="8">
        <f t="shared" si="0"/>
        <v>85.714285714285708</v>
      </c>
      <c r="I45" s="15">
        <v>3</v>
      </c>
      <c r="J45" s="8">
        <f t="shared" si="1"/>
        <v>14.285714285714285</v>
      </c>
      <c r="K45" s="15">
        <v>0</v>
      </c>
      <c r="L45" s="8">
        <f t="shared" si="2"/>
        <v>0</v>
      </c>
      <c r="M45" s="15">
        <v>0</v>
      </c>
      <c r="N45" s="8">
        <f t="shared" si="3"/>
        <v>0</v>
      </c>
      <c r="O45" s="15">
        <v>0</v>
      </c>
      <c r="P45" s="8">
        <f t="shared" si="4"/>
        <v>0</v>
      </c>
      <c r="AA45" s="10">
        <v>21</v>
      </c>
      <c r="AB45" s="140" t="str">
        <f t="shared" si="6"/>
        <v/>
      </c>
      <c r="AC45" s="140" t="str">
        <f t="shared" si="7"/>
        <v/>
      </c>
    </row>
    <row r="46" spans="1:29" ht="23.1" customHeight="1">
      <c r="A46" s="254"/>
      <c r="B46" s="254"/>
      <c r="C46" s="13"/>
      <c r="D46" s="14" t="s">
        <v>8</v>
      </c>
      <c r="E46" s="11"/>
      <c r="F46" s="10">
        <f t="shared" si="5"/>
        <v>9</v>
      </c>
      <c r="G46" s="9">
        <v>8</v>
      </c>
      <c r="H46" s="8">
        <f t="shared" si="0"/>
        <v>88.888888888888886</v>
      </c>
      <c r="I46" s="15">
        <v>1</v>
      </c>
      <c r="J46" s="8">
        <f t="shared" si="1"/>
        <v>11.111111111111111</v>
      </c>
      <c r="K46" s="15">
        <v>0</v>
      </c>
      <c r="L46" s="8">
        <f t="shared" si="2"/>
        <v>0</v>
      </c>
      <c r="M46" s="15">
        <v>0</v>
      </c>
      <c r="N46" s="8">
        <f t="shared" si="3"/>
        <v>0</v>
      </c>
      <c r="O46" s="15">
        <v>0</v>
      </c>
      <c r="P46" s="8">
        <f t="shared" si="4"/>
        <v>0</v>
      </c>
      <c r="AA46" s="10">
        <v>9</v>
      </c>
      <c r="AB46" s="140" t="str">
        <f t="shared" si="6"/>
        <v/>
      </c>
      <c r="AC46" s="140" t="str">
        <f t="shared" si="7"/>
        <v/>
      </c>
    </row>
    <row r="47" spans="1:29" ht="24" customHeight="1">
      <c r="A47" s="254"/>
      <c r="B47" s="254"/>
      <c r="C47" s="13"/>
      <c r="D47" s="12" t="s">
        <v>7</v>
      </c>
      <c r="E47" s="11"/>
      <c r="F47" s="10">
        <f t="shared" si="5"/>
        <v>18</v>
      </c>
      <c r="G47" s="9">
        <v>17</v>
      </c>
      <c r="H47" s="8">
        <f t="shared" si="0"/>
        <v>94.444444444444443</v>
      </c>
      <c r="I47" s="15">
        <v>1</v>
      </c>
      <c r="J47" s="8">
        <f t="shared" si="1"/>
        <v>5.5555555555555554</v>
      </c>
      <c r="K47" s="15">
        <v>0</v>
      </c>
      <c r="L47" s="8">
        <f t="shared" si="2"/>
        <v>0</v>
      </c>
      <c r="M47" s="15">
        <v>0</v>
      </c>
      <c r="N47" s="8">
        <f t="shared" si="3"/>
        <v>0</v>
      </c>
      <c r="O47" s="15">
        <v>0</v>
      </c>
      <c r="P47" s="8">
        <f t="shared" si="4"/>
        <v>0</v>
      </c>
      <c r="AA47" s="10">
        <v>18</v>
      </c>
      <c r="AB47" s="140" t="str">
        <f t="shared" si="6"/>
        <v/>
      </c>
      <c r="AC47" s="140" t="str">
        <f t="shared" si="7"/>
        <v/>
      </c>
    </row>
    <row r="48" spans="1:29" ht="23.1" customHeight="1">
      <c r="A48" s="254"/>
      <c r="B48" s="254"/>
      <c r="C48" s="13"/>
      <c r="D48" s="14" t="s">
        <v>6</v>
      </c>
      <c r="E48" s="11"/>
      <c r="F48" s="10">
        <f t="shared" si="5"/>
        <v>49</v>
      </c>
      <c r="G48" s="9">
        <v>39</v>
      </c>
      <c r="H48" s="8">
        <f t="shared" si="0"/>
        <v>79.591836734693871</v>
      </c>
      <c r="I48" s="15">
        <v>9</v>
      </c>
      <c r="J48" s="8">
        <f t="shared" si="1"/>
        <v>18.367346938775512</v>
      </c>
      <c r="K48" s="15">
        <v>1</v>
      </c>
      <c r="L48" s="8">
        <f t="shared" si="2"/>
        <v>2.0408163265306123</v>
      </c>
      <c r="M48" s="15">
        <v>0</v>
      </c>
      <c r="N48" s="8">
        <f t="shared" si="3"/>
        <v>0</v>
      </c>
      <c r="O48" s="15">
        <v>0</v>
      </c>
      <c r="P48" s="8">
        <f t="shared" si="4"/>
        <v>0</v>
      </c>
      <c r="AA48" s="10">
        <v>49</v>
      </c>
      <c r="AB48" s="140" t="str">
        <f t="shared" si="6"/>
        <v/>
      </c>
      <c r="AC48" s="140" t="str">
        <f t="shared" si="7"/>
        <v/>
      </c>
    </row>
    <row r="49" spans="1:30" ht="23.1" customHeight="1">
      <c r="A49" s="254"/>
      <c r="B49" s="254"/>
      <c r="C49" s="13"/>
      <c r="D49" s="14" t="s">
        <v>5</v>
      </c>
      <c r="E49" s="11"/>
      <c r="F49" s="10">
        <f t="shared" si="5"/>
        <v>24</v>
      </c>
      <c r="G49" s="9">
        <v>23</v>
      </c>
      <c r="H49" s="8">
        <f t="shared" si="0"/>
        <v>95.833333333333343</v>
      </c>
      <c r="I49" s="15">
        <v>1</v>
      </c>
      <c r="J49" s="8">
        <f t="shared" si="1"/>
        <v>4.1666666666666661</v>
      </c>
      <c r="K49" s="15">
        <v>0</v>
      </c>
      <c r="L49" s="8">
        <f t="shared" si="2"/>
        <v>0</v>
      </c>
      <c r="M49" s="15">
        <v>0</v>
      </c>
      <c r="N49" s="8">
        <f t="shared" si="3"/>
        <v>0</v>
      </c>
      <c r="O49" s="15">
        <v>0</v>
      </c>
      <c r="P49" s="8">
        <f t="shared" si="4"/>
        <v>0</v>
      </c>
      <c r="AA49" s="10">
        <v>24</v>
      </c>
      <c r="AB49" s="140" t="str">
        <f t="shared" si="6"/>
        <v/>
      </c>
      <c r="AC49" s="140" t="str">
        <f t="shared" si="7"/>
        <v/>
      </c>
    </row>
    <row r="50" spans="1:30" ht="23.1" customHeight="1">
      <c r="A50" s="254"/>
      <c r="B50" s="254"/>
      <c r="C50" s="13"/>
      <c r="D50" s="14" t="s">
        <v>4</v>
      </c>
      <c r="E50" s="11"/>
      <c r="F50" s="10">
        <f t="shared" si="5"/>
        <v>22</v>
      </c>
      <c r="G50" s="9">
        <v>15</v>
      </c>
      <c r="H50" s="8">
        <f t="shared" si="0"/>
        <v>68.181818181818173</v>
      </c>
      <c r="I50" s="15">
        <v>6</v>
      </c>
      <c r="J50" s="8">
        <f t="shared" si="1"/>
        <v>27.27272727272727</v>
      </c>
      <c r="K50" s="15">
        <v>1</v>
      </c>
      <c r="L50" s="8">
        <f t="shared" si="2"/>
        <v>4.5454545454545459</v>
      </c>
      <c r="M50" s="15">
        <v>0</v>
      </c>
      <c r="N50" s="8">
        <f t="shared" si="3"/>
        <v>0</v>
      </c>
      <c r="O50" s="15">
        <v>0</v>
      </c>
      <c r="P50" s="8">
        <f t="shared" si="4"/>
        <v>0</v>
      </c>
      <c r="AA50" s="10">
        <v>22</v>
      </c>
      <c r="AB50" s="140" t="str">
        <f t="shared" si="6"/>
        <v/>
      </c>
      <c r="AC50" s="140" t="str">
        <f t="shared" si="7"/>
        <v/>
      </c>
    </row>
    <row r="51" spans="1:30" ht="23.1" customHeight="1">
      <c r="A51" s="254"/>
      <c r="B51" s="254"/>
      <c r="C51" s="13"/>
      <c r="D51" s="14" t="s">
        <v>3</v>
      </c>
      <c r="E51" s="11"/>
      <c r="F51" s="10">
        <f t="shared" si="5"/>
        <v>168</v>
      </c>
      <c r="G51" s="9">
        <v>89</v>
      </c>
      <c r="H51" s="8">
        <f t="shared" si="0"/>
        <v>52.976190476190474</v>
      </c>
      <c r="I51" s="15">
        <v>38</v>
      </c>
      <c r="J51" s="8">
        <f t="shared" si="1"/>
        <v>22.61904761904762</v>
      </c>
      <c r="K51" s="15">
        <v>34</v>
      </c>
      <c r="L51" s="8">
        <f t="shared" si="2"/>
        <v>20.238095238095237</v>
      </c>
      <c r="M51" s="15">
        <v>5</v>
      </c>
      <c r="N51" s="8">
        <f t="shared" si="3"/>
        <v>2.9761904761904758</v>
      </c>
      <c r="O51" s="15">
        <v>2</v>
      </c>
      <c r="P51" s="8">
        <f t="shared" si="4"/>
        <v>1.1904761904761905</v>
      </c>
      <c r="AA51" s="10">
        <v>168</v>
      </c>
      <c r="AB51" s="140" t="str">
        <f t="shared" si="6"/>
        <v/>
      </c>
      <c r="AC51" s="140" t="str">
        <f t="shared" si="7"/>
        <v/>
      </c>
    </row>
    <row r="52" spans="1:30" ht="23.1" customHeight="1">
      <c r="A52" s="254"/>
      <c r="B52" s="254"/>
      <c r="C52" s="13"/>
      <c r="D52" s="14" t="s">
        <v>2</v>
      </c>
      <c r="E52" s="11"/>
      <c r="F52" s="10">
        <f t="shared" si="5"/>
        <v>21</v>
      </c>
      <c r="G52" s="9">
        <v>13</v>
      </c>
      <c r="H52" s="8">
        <f t="shared" si="0"/>
        <v>61.904761904761905</v>
      </c>
      <c r="I52" s="15">
        <v>8</v>
      </c>
      <c r="J52" s="8">
        <f t="shared" si="1"/>
        <v>38.095238095238095</v>
      </c>
      <c r="K52" s="15">
        <v>0</v>
      </c>
      <c r="L52" s="8">
        <f t="shared" si="2"/>
        <v>0</v>
      </c>
      <c r="M52" s="15">
        <v>0</v>
      </c>
      <c r="N52" s="8">
        <f t="shared" si="3"/>
        <v>0</v>
      </c>
      <c r="O52" s="15">
        <v>0</v>
      </c>
      <c r="P52" s="8">
        <f t="shared" si="4"/>
        <v>0</v>
      </c>
      <c r="AA52" s="10">
        <v>21</v>
      </c>
      <c r="AB52" s="140" t="str">
        <f t="shared" si="6"/>
        <v/>
      </c>
      <c r="AC52" s="140" t="str">
        <f t="shared" si="7"/>
        <v/>
      </c>
    </row>
    <row r="53" spans="1:30" ht="24" customHeight="1" thickBot="1">
      <c r="A53" s="255"/>
      <c r="B53" s="255"/>
      <c r="C53" s="13"/>
      <c r="D53" s="12" t="s">
        <v>1</v>
      </c>
      <c r="E53" s="11"/>
      <c r="F53" s="10">
        <f t="shared" si="5"/>
        <v>56</v>
      </c>
      <c r="G53" s="9">
        <v>33</v>
      </c>
      <c r="H53" s="8">
        <f t="shared" si="0"/>
        <v>58.928571428571431</v>
      </c>
      <c r="I53" s="15">
        <v>9</v>
      </c>
      <c r="J53" s="8">
        <f t="shared" si="1"/>
        <v>16.071428571428573</v>
      </c>
      <c r="K53" s="15">
        <v>11</v>
      </c>
      <c r="L53" s="8">
        <f t="shared" si="2"/>
        <v>19.642857142857142</v>
      </c>
      <c r="M53" s="15">
        <v>2</v>
      </c>
      <c r="N53" s="8">
        <f t="shared" si="3"/>
        <v>3.5714285714285712</v>
      </c>
      <c r="O53" s="15">
        <v>1</v>
      </c>
      <c r="P53" s="8">
        <f t="shared" si="4"/>
        <v>1.7857142857142856</v>
      </c>
      <c r="AA53" s="10">
        <v>56</v>
      </c>
      <c r="AB53" s="141" t="str">
        <f t="shared" si="6"/>
        <v/>
      </c>
      <c r="AC53" s="141" t="str">
        <f t="shared" si="7"/>
        <v/>
      </c>
    </row>
    <row r="55" spans="1:30" ht="12.75" customHeight="1"/>
    <row r="56" spans="1:30">
      <c r="D56" s="5"/>
    </row>
    <row r="60" spans="1:30">
      <c r="D60" s="166" t="s">
        <v>490</v>
      </c>
      <c r="E60" s="164"/>
      <c r="F60" s="165">
        <v>967</v>
      </c>
      <c r="G60" s="165">
        <v>685</v>
      </c>
      <c r="H60" s="165"/>
      <c r="I60" s="165">
        <v>188</v>
      </c>
      <c r="J60" s="165"/>
      <c r="K60" s="165">
        <v>82</v>
      </c>
      <c r="L60" s="165"/>
      <c r="M60" s="165">
        <v>9</v>
      </c>
      <c r="N60" s="165"/>
      <c r="O60" s="165">
        <v>3</v>
      </c>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685</v>
      </c>
      <c r="H61" s="165"/>
      <c r="I61" s="168">
        <f>IF(I60="","",SUM(I8:I12))</f>
        <v>188</v>
      </c>
      <c r="J61" s="165"/>
      <c r="K61" s="168">
        <f>IF(K60="","",SUM(K8:K12))</f>
        <v>82</v>
      </c>
      <c r="L61" s="165"/>
      <c r="M61" s="168">
        <f>IF(M60="","",SUM(M8:M12))</f>
        <v>9</v>
      </c>
      <c r="N61" s="165"/>
      <c r="O61" s="168">
        <f>IF(O60="","",SUM(O8:O12))</f>
        <v>3</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685</v>
      </c>
      <c r="H62" s="165"/>
      <c r="I62" s="168">
        <f>IF(I60="","",SUM(I13,I38))</f>
        <v>188</v>
      </c>
      <c r="J62" s="165"/>
      <c r="K62" s="168">
        <f>IF(K60="","",SUM(K13,K38))</f>
        <v>82</v>
      </c>
      <c r="L62" s="165"/>
      <c r="M62" s="168">
        <f>IF(M60="","",SUM(M13,M38))</f>
        <v>9</v>
      </c>
      <c r="N62" s="165"/>
      <c r="O62" s="168">
        <f>IF(O60="","",SUM(O13,O38))</f>
        <v>3</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124</v>
      </c>
      <c r="H63" s="165"/>
      <c r="I63" s="168">
        <f>IF(I60="","",SUM(I14:I37))</f>
        <v>85</v>
      </c>
      <c r="J63" s="165"/>
      <c r="K63" s="168">
        <f>IF(K60="","",SUM(K14:K37))</f>
        <v>32</v>
      </c>
      <c r="L63" s="165"/>
      <c r="M63" s="168">
        <f>IF(M60="","",SUM(M14:M37))</f>
        <v>2</v>
      </c>
      <c r="N63" s="165"/>
      <c r="O63" s="168">
        <f>IF(O60="","",SUM(O14:O37))</f>
        <v>0</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561</v>
      </c>
      <c r="H64" s="165"/>
      <c r="I64" s="168">
        <f>IF(I60="","",SUM(I39:I53))</f>
        <v>103</v>
      </c>
      <c r="J64" s="165"/>
      <c r="K64" s="168">
        <f>IF(K60="","",SUM(K39:K53))</f>
        <v>50</v>
      </c>
      <c r="L64" s="165"/>
      <c r="M64" s="168">
        <f>IF(M60="","",SUM(M39:M53))</f>
        <v>7</v>
      </c>
      <c r="N64" s="165"/>
      <c r="O64" s="168">
        <f>IF(O60="","",SUM(O39:O53))</f>
        <v>3</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4" spans="4:30">
      <c r="D74" s="5"/>
    </row>
    <row r="76" spans="4:30">
      <c r="D76" s="5"/>
    </row>
    <row r="78" spans="4:30">
      <c r="D78" s="5"/>
    </row>
    <row r="80" spans="4:30">
      <c r="D80" s="5"/>
    </row>
    <row r="82" spans="4:4" ht="13.5" customHeight="1">
      <c r="D82" s="6"/>
    </row>
    <row r="83" spans="4:4" ht="13.5" customHeight="1"/>
    <row r="84" spans="4:4">
      <c r="D84" s="5"/>
    </row>
    <row r="86" spans="4:4">
      <c r="D86" s="5"/>
    </row>
    <row r="88" spans="4:4">
      <c r="D88" s="5"/>
    </row>
    <row r="90" spans="4:4">
      <c r="D90" s="5"/>
    </row>
    <row r="94" spans="4:4" ht="12.75" customHeight="1"/>
    <row r="95" spans="4:4" ht="12.75" customHeight="1"/>
  </sheetData>
  <mergeCells count="28">
    <mergeCell ref="A3:E6"/>
    <mergeCell ref="F3:F6"/>
    <mergeCell ref="N5:N6"/>
    <mergeCell ref="J5:J6"/>
    <mergeCell ref="A13:A53"/>
    <mergeCell ref="B13:B37"/>
    <mergeCell ref="B38:B53"/>
    <mergeCell ref="K5:K6"/>
    <mergeCell ref="L5:L6"/>
    <mergeCell ref="A7:E7"/>
    <mergeCell ref="A8:A12"/>
    <mergeCell ref="B8:E8"/>
    <mergeCell ref="B9:E9"/>
    <mergeCell ref="B10:E10"/>
    <mergeCell ref="B11:E11"/>
    <mergeCell ref="B12:E12"/>
    <mergeCell ref="G5:G6"/>
    <mergeCell ref="H5:H6"/>
    <mergeCell ref="P5:P6"/>
    <mergeCell ref="I5:I6"/>
    <mergeCell ref="G3:P3"/>
    <mergeCell ref="G4:H4"/>
    <mergeCell ref="I4:J4"/>
    <mergeCell ref="K4:L4"/>
    <mergeCell ref="M4:N4"/>
    <mergeCell ref="O4:P4"/>
    <mergeCell ref="M5:M6"/>
    <mergeCell ref="O5:O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94"/>
  <sheetViews>
    <sheetView view="pageBreakPreview" zoomScaleNormal="100" zoomScaleSheetLayoutView="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12" width="10.625" style="3" customWidth="1"/>
    <col min="13" max="13" width="9" style="3"/>
    <col min="14" max="22" width="9" style="72"/>
    <col min="23" max="26" width="9" style="3"/>
    <col min="27" max="27" width="9" style="72"/>
    <col min="28" max="16384" width="9" style="3"/>
  </cols>
  <sheetData>
    <row r="1" spans="1:31" ht="14.25">
      <c r="A1" s="18" t="s">
        <v>701</v>
      </c>
    </row>
    <row r="3" spans="1:31" ht="18" customHeight="1">
      <c r="A3" s="240" t="s">
        <v>64</v>
      </c>
      <c r="B3" s="241"/>
      <c r="C3" s="241"/>
      <c r="D3" s="241"/>
      <c r="E3" s="242"/>
      <c r="F3" s="249" t="s">
        <v>131</v>
      </c>
      <c r="G3" s="263" t="s">
        <v>697</v>
      </c>
      <c r="H3" s="264"/>
      <c r="I3" s="264"/>
      <c r="J3" s="264"/>
      <c r="K3" s="264"/>
      <c r="L3" s="265"/>
    </row>
    <row r="4" spans="1:31" ht="31.5" customHeight="1">
      <c r="A4" s="243"/>
      <c r="B4" s="244"/>
      <c r="C4" s="244"/>
      <c r="D4" s="244"/>
      <c r="E4" s="245"/>
      <c r="F4" s="232"/>
      <c r="G4" s="262" t="s">
        <v>74</v>
      </c>
      <c r="H4" s="262"/>
      <c r="I4" s="262" t="s">
        <v>73</v>
      </c>
      <c r="J4" s="262"/>
      <c r="K4" s="262" t="s">
        <v>72</v>
      </c>
      <c r="L4" s="262"/>
    </row>
    <row r="5" spans="1:31" ht="15" customHeight="1" thickBot="1">
      <c r="A5" s="243"/>
      <c r="B5" s="244"/>
      <c r="C5" s="244"/>
      <c r="D5" s="244"/>
      <c r="E5" s="245"/>
      <c r="F5" s="232"/>
      <c r="G5" s="233" t="s">
        <v>71</v>
      </c>
      <c r="H5" s="235" t="s">
        <v>70</v>
      </c>
      <c r="I5" s="233" t="s">
        <v>71</v>
      </c>
      <c r="J5" s="235" t="s">
        <v>70</v>
      </c>
      <c r="K5" s="233" t="s">
        <v>71</v>
      </c>
      <c r="L5" s="235" t="s">
        <v>70</v>
      </c>
    </row>
    <row r="6" spans="1:31" ht="15" customHeight="1" thickBot="1">
      <c r="A6" s="246"/>
      <c r="B6" s="247"/>
      <c r="C6" s="247"/>
      <c r="D6" s="247"/>
      <c r="E6" s="248"/>
      <c r="F6" s="232"/>
      <c r="G6" s="234"/>
      <c r="H6" s="236"/>
      <c r="I6" s="234"/>
      <c r="J6" s="236"/>
      <c r="K6" s="234"/>
      <c r="L6" s="236"/>
      <c r="AC6" s="143">
        <f>SUM(AD7:AD53,F66:W70)</f>
        <v>0</v>
      </c>
    </row>
    <row r="7" spans="1:31" ht="23.1" customHeight="1">
      <c r="A7" s="237" t="s">
        <v>50</v>
      </c>
      <c r="B7" s="238"/>
      <c r="C7" s="238"/>
      <c r="D7" s="238"/>
      <c r="E7" s="239"/>
      <c r="F7" s="10">
        <v>967</v>
      </c>
      <c r="G7" s="9">
        <f>SUM(G8:G12)</f>
        <v>34487</v>
      </c>
      <c r="H7" s="8">
        <f t="shared" ref="H7:H53" si="0">IF(G7=0,0,G7/$K7*100)</f>
        <v>61.940084054743352</v>
      </c>
      <c r="I7" s="9">
        <f>SUM(I8:I12)</f>
        <v>21191</v>
      </c>
      <c r="J7" s="8">
        <f t="shared" ref="J7:J53" si="1">IF(I7=0,0,I7/$K7*100)</f>
        <v>38.059915945256655</v>
      </c>
      <c r="K7" s="9">
        <f t="shared" ref="K7:K38" si="2">SUM(G7,I7)</f>
        <v>55678</v>
      </c>
      <c r="L7" s="8">
        <f t="shared" ref="L7:L53" si="3">IF(K7=0,0,K7/$K7*100)</f>
        <v>100</v>
      </c>
      <c r="M7" s="54" t="str">
        <f>IF(SUM(G7,I7)=K7,"",1)</f>
        <v/>
      </c>
      <c r="N7" s="177"/>
      <c r="O7" s="177"/>
      <c r="P7" s="177"/>
      <c r="Q7" s="177"/>
      <c r="R7" s="177"/>
      <c r="S7" s="177"/>
      <c r="T7" s="177"/>
      <c r="AA7" s="202"/>
      <c r="AC7" s="10">
        <f>SUM(AC8:AC12)</f>
        <v>967</v>
      </c>
      <c r="AD7" s="139" t="str">
        <f>IF(F7=AC7,"",1)</f>
        <v/>
      </c>
      <c r="AE7" s="175" t="str">
        <f>IF(SUM(H7,J7)=100,"",1)</f>
        <v/>
      </c>
    </row>
    <row r="8" spans="1:31" ht="23.1" customHeight="1">
      <c r="A8" s="256" t="s">
        <v>49</v>
      </c>
      <c r="B8" s="259" t="s">
        <v>48</v>
      </c>
      <c r="C8" s="260"/>
      <c r="D8" s="260"/>
      <c r="E8" s="261"/>
      <c r="F8" s="10">
        <v>323</v>
      </c>
      <c r="G8" s="9">
        <v>1920</v>
      </c>
      <c r="H8" s="8">
        <f t="shared" si="0"/>
        <v>65.239551478083584</v>
      </c>
      <c r="I8" s="9">
        <v>1023</v>
      </c>
      <c r="J8" s="8">
        <f t="shared" si="1"/>
        <v>34.760448521916409</v>
      </c>
      <c r="K8" s="9">
        <v>2943</v>
      </c>
      <c r="L8" s="8">
        <f t="shared" si="3"/>
        <v>100</v>
      </c>
      <c r="M8" s="54" t="str">
        <f t="shared" ref="M8:M53" si="4">IF(SUM(G8,I8)=K8,"",1)</f>
        <v/>
      </c>
      <c r="N8" s="177"/>
      <c r="O8" s="177"/>
      <c r="P8" s="177"/>
      <c r="Q8" s="177"/>
      <c r="R8" s="177"/>
      <c r="S8" s="177"/>
      <c r="T8" s="177"/>
      <c r="AA8" s="202"/>
      <c r="AC8" s="10">
        <v>323</v>
      </c>
      <c r="AD8" s="140" t="str">
        <f t="shared" ref="AD8:AD53" si="5">IF(F8=AC8,"",1)</f>
        <v/>
      </c>
      <c r="AE8" s="140" t="str">
        <f t="shared" ref="AE8:AE53" si="6">IF(SUM(H8,J8)=100,"",1)</f>
        <v/>
      </c>
    </row>
    <row r="9" spans="1:31" ht="23.1" customHeight="1">
      <c r="A9" s="257"/>
      <c r="B9" s="259" t="s">
        <v>47</v>
      </c>
      <c r="C9" s="260"/>
      <c r="D9" s="260"/>
      <c r="E9" s="261"/>
      <c r="F9" s="10">
        <v>145</v>
      </c>
      <c r="G9" s="9">
        <v>2208</v>
      </c>
      <c r="H9" s="8">
        <f t="shared" si="0"/>
        <v>59.148138226627381</v>
      </c>
      <c r="I9" s="9">
        <v>1525</v>
      </c>
      <c r="J9" s="8">
        <f t="shared" si="1"/>
        <v>40.851861773372619</v>
      </c>
      <c r="K9" s="9">
        <v>3733</v>
      </c>
      <c r="L9" s="8">
        <f t="shared" si="3"/>
        <v>100</v>
      </c>
      <c r="M9" s="54" t="str">
        <f t="shared" si="4"/>
        <v/>
      </c>
      <c r="N9" s="177"/>
      <c r="O9" s="177"/>
      <c r="P9" s="177"/>
      <c r="Q9" s="177"/>
      <c r="R9" s="177"/>
      <c r="S9" s="177"/>
      <c r="T9" s="177"/>
      <c r="AA9" s="202"/>
      <c r="AC9" s="10">
        <v>145</v>
      </c>
      <c r="AD9" s="140" t="str">
        <f t="shared" si="5"/>
        <v/>
      </c>
      <c r="AE9" s="140" t="str">
        <f t="shared" si="6"/>
        <v/>
      </c>
    </row>
    <row r="10" spans="1:31" ht="23.1" customHeight="1">
      <c r="A10" s="257"/>
      <c r="B10" s="259" t="s">
        <v>46</v>
      </c>
      <c r="C10" s="260"/>
      <c r="D10" s="260"/>
      <c r="E10" s="261"/>
      <c r="F10" s="10">
        <v>218</v>
      </c>
      <c r="G10" s="9">
        <v>9678</v>
      </c>
      <c r="H10" s="8">
        <f t="shared" si="0"/>
        <v>59.703886489821102</v>
      </c>
      <c r="I10" s="9">
        <v>6532</v>
      </c>
      <c r="J10" s="8">
        <f t="shared" si="1"/>
        <v>40.296113510178898</v>
      </c>
      <c r="K10" s="9">
        <v>16210</v>
      </c>
      <c r="L10" s="8">
        <f t="shared" si="3"/>
        <v>100</v>
      </c>
      <c r="M10" s="54" t="str">
        <f t="shared" si="4"/>
        <v/>
      </c>
      <c r="N10" s="177"/>
      <c r="O10" s="177"/>
      <c r="P10" s="177"/>
      <c r="Q10" s="177"/>
      <c r="R10" s="178"/>
      <c r="S10" s="178"/>
      <c r="T10" s="178"/>
      <c r="AA10" s="202"/>
      <c r="AC10" s="10">
        <v>218</v>
      </c>
      <c r="AD10" s="140" t="str">
        <f t="shared" si="5"/>
        <v/>
      </c>
      <c r="AE10" s="140" t="str">
        <f t="shared" si="6"/>
        <v/>
      </c>
    </row>
    <row r="11" spans="1:31" ht="23.1" customHeight="1">
      <c r="A11" s="257"/>
      <c r="B11" s="259" t="s">
        <v>45</v>
      </c>
      <c r="C11" s="260"/>
      <c r="D11" s="260"/>
      <c r="E11" s="261"/>
      <c r="F11" s="10">
        <v>66</v>
      </c>
      <c r="G11" s="9">
        <v>6849</v>
      </c>
      <c r="H11" s="8">
        <f t="shared" si="0"/>
        <v>70.746823675240151</v>
      </c>
      <c r="I11" s="9">
        <v>2832</v>
      </c>
      <c r="J11" s="8">
        <f t="shared" si="1"/>
        <v>29.253176324759838</v>
      </c>
      <c r="K11" s="9">
        <v>9681</v>
      </c>
      <c r="L11" s="8">
        <f t="shared" si="3"/>
        <v>100</v>
      </c>
      <c r="M11" s="54" t="str">
        <f t="shared" si="4"/>
        <v/>
      </c>
      <c r="N11" s="177"/>
      <c r="O11" s="177"/>
      <c r="P11" s="177"/>
      <c r="Q11" s="177"/>
      <c r="R11" s="179"/>
      <c r="S11" s="179"/>
      <c r="T11" s="179"/>
      <c r="AA11" s="202"/>
      <c r="AC11" s="10">
        <v>66</v>
      </c>
      <c r="AD11" s="140" t="str">
        <f t="shared" si="5"/>
        <v/>
      </c>
      <c r="AE11" s="140" t="str">
        <f t="shared" si="6"/>
        <v/>
      </c>
    </row>
    <row r="12" spans="1:31" ht="23.1" customHeight="1">
      <c r="A12" s="258"/>
      <c r="B12" s="259" t="s">
        <v>44</v>
      </c>
      <c r="C12" s="260"/>
      <c r="D12" s="260"/>
      <c r="E12" s="261"/>
      <c r="F12" s="10">
        <v>215</v>
      </c>
      <c r="G12" s="9">
        <v>13832</v>
      </c>
      <c r="H12" s="8">
        <f t="shared" si="0"/>
        <v>59.850287741767993</v>
      </c>
      <c r="I12" s="9">
        <v>9279</v>
      </c>
      <c r="J12" s="8">
        <f t="shared" si="1"/>
        <v>40.149712258232015</v>
      </c>
      <c r="K12" s="9">
        <v>23111</v>
      </c>
      <c r="L12" s="8">
        <f t="shared" si="3"/>
        <v>100</v>
      </c>
      <c r="M12" s="54" t="str">
        <f t="shared" si="4"/>
        <v/>
      </c>
      <c r="N12" s="177"/>
      <c r="O12" s="177"/>
      <c r="P12" s="177"/>
      <c r="Q12" s="177"/>
      <c r="R12" s="179"/>
      <c r="S12" s="179"/>
      <c r="T12" s="179"/>
      <c r="AA12" s="202"/>
      <c r="AC12" s="10">
        <v>215</v>
      </c>
      <c r="AD12" s="140" t="str">
        <f t="shared" si="5"/>
        <v/>
      </c>
      <c r="AE12" s="140" t="str">
        <f t="shared" si="6"/>
        <v/>
      </c>
    </row>
    <row r="13" spans="1:31" ht="23.1" customHeight="1">
      <c r="A13" s="253" t="s">
        <v>43</v>
      </c>
      <c r="B13" s="253" t="s">
        <v>42</v>
      </c>
      <c r="C13" s="13"/>
      <c r="D13" s="14" t="s">
        <v>16</v>
      </c>
      <c r="E13" s="11"/>
      <c r="F13" s="10">
        <v>243</v>
      </c>
      <c r="G13" s="9">
        <f>SUM(G14:G37)</f>
        <v>20694</v>
      </c>
      <c r="H13" s="8">
        <f t="shared" si="0"/>
        <v>70.712455151204509</v>
      </c>
      <c r="I13" s="9">
        <f>SUM(I14:I37)</f>
        <v>8571</v>
      </c>
      <c r="J13" s="8">
        <f t="shared" si="1"/>
        <v>29.287544848795488</v>
      </c>
      <c r="K13" s="9">
        <f t="shared" si="2"/>
        <v>29265</v>
      </c>
      <c r="L13" s="8">
        <f t="shared" si="3"/>
        <v>100</v>
      </c>
      <c r="M13" s="54" t="str">
        <f t="shared" si="4"/>
        <v/>
      </c>
      <c r="N13" s="180"/>
      <c r="O13" s="177"/>
      <c r="P13" s="177"/>
      <c r="Q13" s="177"/>
      <c r="R13" s="179"/>
      <c r="S13" s="179"/>
      <c r="T13" s="179"/>
      <c r="AA13" s="202"/>
      <c r="AC13" s="10">
        <f>SUM(AC14:AC37)</f>
        <v>243</v>
      </c>
      <c r="AD13" s="140" t="str">
        <f t="shared" si="5"/>
        <v/>
      </c>
      <c r="AE13" s="140" t="str">
        <f t="shared" si="6"/>
        <v/>
      </c>
    </row>
    <row r="14" spans="1:31" ht="23.1" customHeight="1">
      <c r="A14" s="254"/>
      <c r="B14" s="254"/>
      <c r="C14" s="13"/>
      <c r="D14" s="14" t="s">
        <v>41</v>
      </c>
      <c r="E14" s="11"/>
      <c r="F14" s="10">
        <v>32</v>
      </c>
      <c r="G14" s="9">
        <v>1293</v>
      </c>
      <c r="H14" s="8">
        <f t="shared" si="0"/>
        <v>52.818627450980394</v>
      </c>
      <c r="I14" s="9">
        <v>1155</v>
      </c>
      <c r="J14" s="8">
        <f t="shared" si="1"/>
        <v>47.181372549019606</v>
      </c>
      <c r="K14" s="9">
        <v>2448</v>
      </c>
      <c r="L14" s="8">
        <f t="shared" si="3"/>
        <v>100</v>
      </c>
      <c r="M14" s="54" t="str">
        <f t="shared" si="4"/>
        <v/>
      </c>
      <c r="N14" s="177"/>
      <c r="O14" s="178"/>
      <c r="P14" s="178"/>
      <c r="Q14" s="178"/>
      <c r="R14" s="179"/>
      <c r="S14" s="179"/>
      <c r="T14" s="179"/>
      <c r="U14" s="73"/>
      <c r="AA14" s="202"/>
      <c r="AC14" s="10">
        <v>32</v>
      </c>
      <c r="AD14" s="140" t="str">
        <f t="shared" si="5"/>
        <v/>
      </c>
      <c r="AE14" s="140" t="str">
        <f t="shared" si="6"/>
        <v/>
      </c>
    </row>
    <row r="15" spans="1:31" ht="23.1" customHeight="1">
      <c r="A15" s="254"/>
      <c r="B15" s="254"/>
      <c r="C15" s="13"/>
      <c r="D15" s="14" t="s">
        <v>40</v>
      </c>
      <c r="E15" s="11"/>
      <c r="F15" s="10">
        <v>4</v>
      </c>
      <c r="G15" s="9">
        <v>194</v>
      </c>
      <c r="H15" s="8">
        <f t="shared" si="0"/>
        <v>77.290836653386449</v>
      </c>
      <c r="I15" s="9">
        <v>57</v>
      </c>
      <c r="J15" s="8">
        <f t="shared" si="1"/>
        <v>22.709163346613543</v>
      </c>
      <c r="K15" s="9">
        <v>251</v>
      </c>
      <c r="L15" s="8">
        <f t="shared" si="3"/>
        <v>100</v>
      </c>
      <c r="M15" s="54" t="str">
        <f t="shared" si="4"/>
        <v/>
      </c>
      <c r="N15" s="177"/>
      <c r="O15" s="179"/>
      <c r="P15" s="179"/>
      <c r="Q15" s="179"/>
      <c r="R15" s="179"/>
      <c r="S15" s="179"/>
      <c r="T15" s="179"/>
      <c r="U15" s="74"/>
      <c r="AA15" s="202"/>
      <c r="AC15" s="10">
        <v>4</v>
      </c>
      <c r="AD15" s="140" t="str">
        <f t="shared" si="5"/>
        <v/>
      </c>
      <c r="AE15" s="140" t="str">
        <f t="shared" si="6"/>
        <v/>
      </c>
    </row>
    <row r="16" spans="1:31" ht="23.1" customHeight="1">
      <c r="A16" s="254"/>
      <c r="B16" s="254"/>
      <c r="C16" s="13"/>
      <c r="D16" s="14" t="s">
        <v>39</v>
      </c>
      <c r="E16" s="11"/>
      <c r="F16" s="10">
        <v>16</v>
      </c>
      <c r="G16" s="9">
        <v>223</v>
      </c>
      <c r="H16" s="8">
        <f t="shared" si="0"/>
        <v>17.926045016077172</v>
      </c>
      <c r="I16" s="9">
        <v>1021</v>
      </c>
      <c r="J16" s="8">
        <f t="shared" si="1"/>
        <v>82.073954983922832</v>
      </c>
      <c r="K16" s="9">
        <v>1244</v>
      </c>
      <c r="L16" s="8">
        <f t="shared" si="3"/>
        <v>100</v>
      </c>
      <c r="M16" s="54" t="str">
        <f t="shared" si="4"/>
        <v/>
      </c>
      <c r="N16" s="177"/>
      <c r="O16" s="179"/>
      <c r="P16" s="179"/>
      <c r="Q16" s="179"/>
      <c r="R16" s="177"/>
      <c r="S16" s="177"/>
      <c r="T16" s="179"/>
      <c r="U16" s="74"/>
      <c r="AA16" s="202"/>
      <c r="AC16" s="10">
        <v>16</v>
      </c>
      <c r="AD16" s="140" t="str">
        <f t="shared" si="5"/>
        <v/>
      </c>
      <c r="AE16" s="140" t="str">
        <f t="shared" si="6"/>
        <v/>
      </c>
    </row>
    <row r="17" spans="1:31" ht="23.1" customHeight="1">
      <c r="A17" s="254"/>
      <c r="B17" s="254"/>
      <c r="C17" s="13"/>
      <c r="D17" s="14" t="s">
        <v>38</v>
      </c>
      <c r="E17" s="11"/>
      <c r="F17" s="10">
        <v>3</v>
      </c>
      <c r="G17" s="9">
        <v>22</v>
      </c>
      <c r="H17" s="8">
        <f t="shared" si="0"/>
        <v>91.666666666666657</v>
      </c>
      <c r="I17" s="9">
        <v>2</v>
      </c>
      <c r="J17" s="8">
        <f t="shared" si="1"/>
        <v>8.3333333333333321</v>
      </c>
      <c r="K17" s="9">
        <v>24</v>
      </c>
      <c r="L17" s="8">
        <f t="shared" si="3"/>
        <v>100</v>
      </c>
      <c r="M17" s="54" t="str">
        <f t="shared" si="4"/>
        <v/>
      </c>
      <c r="N17" s="177"/>
      <c r="O17" s="179"/>
      <c r="P17" s="179"/>
      <c r="Q17" s="179"/>
      <c r="R17" s="177"/>
      <c r="S17" s="177"/>
      <c r="T17" s="179"/>
      <c r="U17" s="74"/>
      <c r="AA17" s="202"/>
      <c r="AC17" s="10">
        <v>3</v>
      </c>
      <c r="AD17" s="140" t="str">
        <f t="shared" si="5"/>
        <v/>
      </c>
      <c r="AE17" s="140" t="str">
        <f t="shared" si="6"/>
        <v/>
      </c>
    </row>
    <row r="18" spans="1:31" ht="23.1" customHeight="1">
      <c r="A18" s="254"/>
      <c r="B18" s="254"/>
      <c r="C18" s="13"/>
      <c r="D18" s="14" t="s">
        <v>37</v>
      </c>
      <c r="E18" s="11"/>
      <c r="F18" s="10">
        <v>7</v>
      </c>
      <c r="G18" s="9">
        <v>404</v>
      </c>
      <c r="H18" s="8">
        <f t="shared" si="0"/>
        <v>73.722627737226276</v>
      </c>
      <c r="I18" s="9">
        <v>144</v>
      </c>
      <c r="J18" s="8">
        <f t="shared" si="1"/>
        <v>26.277372262773724</v>
      </c>
      <c r="K18" s="9">
        <v>548</v>
      </c>
      <c r="L18" s="8">
        <f t="shared" si="3"/>
        <v>100</v>
      </c>
      <c r="M18" s="54" t="str">
        <f t="shared" si="4"/>
        <v/>
      </c>
      <c r="N18" s="177"/>
      <c r="O18" s="179"/>
      <c r="P18" s="179"/>
      <c r="Q18" s="179"/>
      <c r="R18" s="177"/>
      <c r="S18" s="177"/>
      <c r="T18" s="179"/>
      <c r="U18" s="74"/>
      <c r="AA18" s="202"/>
      <c r="AC18" s="10">
        <v>7</v>
      </c>
      <c r="AD18" s="140" t="str">
        <f t="shared" si="5"/>
        <v/>
      </c>
      <c r="AE18" s="140" t="str">
        <f t="shared" si="6"/>
        <v/>
      </c>
    </row>
    <row r="19" spans="1:31" ht="23.1" customHeight="1">
      <c r="A19" s="254"/>
      <c r="B19" s="254"/>
      <c r="C19" s="13"/>
      <c r="D19" s="14" t="s">
        <v>36</v>
      </c>
      <c r="E19" s="11"/>
      <c r="F19" s="10">
        <v>2</v>
      </c>
      <c r="G19" s="9">
        <v>27</v>
      </c>
      <c r="H19" s="8">
        <f t="shared" si="0"/>
        <v>79.411764705882348</v>
      </c>
      <c r="I19" s="9">
        <v>7</v>
      </c>
      <c r="J19" s="8">
        <f t="shared" si="1"/>
        <v>20.588235294117645</v>
      </c>
      <c r="K19" s="9">
        <v>34</v>
      </c>
      <c r="L19" s="8">
        <f t="shared" si="3"/>
        <v>100</v>
      </c>
      <c r="M19" s="54" t="str">
        <f t="shared" si="4"/>
        <v/>
      </c>
      <c r="N19" s="177"/>
      <c r="O19" s="179"/>
      <c r="P19" s="179"/>
      <c r="Q19" s="179"/>
      <c r="R19" s="177"/>
      <c r="S19" s="177"/>
      <c r="T19" s="179"/>
      <c r="U19" s="74"/>
      <c r="AA19" s="202"/>
      <c r="AC19" s="10">
        <v>2</v>
      </c>
      <c r="AD19" s="140" t="str">
        <f t="shared" si="5"/>
        <v/>
      </c>
      <c r="AE19" s="140" t="str">
        <f t="shared" si="6"/>
        <v/>
      </c>
    </row>
    <row r="20" spans="1:31" ht="23.1" customHeight="1">
      <c r="A20" s="254"/>
      <c r="B20" s="254"/>
      <c r="C20" s="13"/>
      <c r="D20" s="14" t="s">
        <v>35</v>
      </c>
      <c r="E20" s="11"/>
      <c r="F20" s="10">
        <v>5</v>
      </c>
      <c r="G20" s="9">
        <v>280</v>
      </c>
      <c r="H20" s="8">
        <f t="shared" si="0"/>
        <v>65.727699530516432</v>
      </c>
      <c r="I20" s="9">
        <v>146</v>
      </c>
      <c r="J20" s="8">
        <f t="shared" si="1"/>
        <v>34.272300469483568</v>
      </c>
      <c r="K20" s="9">
        <v>426</v>
      </c>
      <c r="L20" s="8">
        <f t="shared" si="3"/>
        <v>100</v>
      </c>
      <c r="M20" s="54" t="str">
        <f t="shared" si="4"/>
        <v/>
      </c>
      <c r="N20" s="177"/>
      <c r="O20" s="179"/>
      <c r="P20" s="179"/>
      <c r="Q20" s="179"/>
      <c r="R20" s="177"/>
      <c r="S20" s="177"/>
      <c r="T20" s="179"/>
      <c r="U20" s="74"/>
      <c r="AA20" s="202"/>
      <c r="AC20" s="10">
        <v>5</v>
      </c>
      <c r="AD20" s="140" t="str">
        <f t="shared" si="5"/>
        <v/>
      </c>
      <c r="AE20" s="140" t="str">
        <f t="shared" si="6"/>
        <v/>
      </c>
    </row>
    <row r="21" spans="1:31" ht="23.1" customHeight="1">
      <c r="A21" s="254"/>
      <c r="B21" s="254"/>
      <c r="C21" s="13"/>
      <c r="D21" s="14" t="s">
        <v>34</v>
      </c>
      <c r="E21" s="11"/>
      <c r="F21" s="10">
        <v>10</v>
      </c>
      <c r="G21" s="9">
        <v>1505</v>
      </c>
      <c r="H21" s="8">
        <f t="shared" si="0"/>
        <v>65.720524017467255</v>
      </c>
      <c r="I21" s="9">
        <v>785</v>
      </c>
      <c r="J21" s="8">
        <f t="shared" si="1"/>
        <v>34.279475982532752</v>
      </c>
      <c r="K21" s="9">
        <v>2290</v>
      </c>
      <c r="L21" s="8">
        <f t="shared" si="3"/>
        <v>100</v>
      </c>
      <c r="M21" s="54" t="str">
        <f t="shared" si="4"/>
        <v/>
      </c>
      <c r="N21" s="177"/>
      <c r="O21" s="179"/>
      <c r="P21" s="179"/>
      <c r="Q21" s="179"/>
      <c r="R21" s="177"/>
      <c r="S21" s="177"/>
      <c r="T21" s="179"/>
      <c r="U21" s="74"/>
      <c r="AA21" s="202"/>
      <c r="AC21" s="10">
        <v>10</v>
      </c>
      <c r="AD21" s="140" t="str">
        <f t="shared" si="5"/>
        <v/>
      </c>
      <c r="AE21" s="140" t="str">
        <f t="shared" si="6"/>
        <v/>
      </c>
    </row>
    <row r="22" spans="1:31" ht="23.1" customHeight="1">
      <c r="A22" s="254"/>
      <c r="B22" s="254"/>
      <c r="C22" s="13"/>
      <c r="D22" s="14" t="s">
        <v>33</v>
      </c>
      <c r="E22" s="11"/>
      <c r="F22" s="10">
        <v>1</v>
      </c>
      <c r="G22" s="9">
        <v>4</v>
      </c>
      <c r="H22" s="8">
        <f t="shared" si="0"/>
        <v>80</v>
      </c>
      <c r="I22" s="9">
        <v>1</v>
      </c>
      <c r="J22" s="8">
        <f t="shared" si="1"/>
        <v>20</v>
      </c>
      <c r="K22" s="9">
        <v>5</v>
      </c>
      <c r="L22" s="8">
        <f t="shared" si="3"/>
        <v>100</v>
      </c>
      <c r="M22" s="54" t="str">
        <f t="shared" si="4"/>
        <v/>
      </c>
      <c r="N22" s="177"/>
      <c r="O22" s="179"/>
      <c r="P22" s="179"/>
      <c r="Q22" s="179"/>
      <c r="R22" s="177"/>
      <c r="S22" s="177"/>
      <c r="T22" s="179"/>
      <c r="U22" s="74"/>
      <c r="AA22" s="202"/>
      <c r="AC22" s="10">
        <v>1</v>
      </c>
      <c r="AD22" s="140" t="str">
        <f t="shared" si="5"/>
        <v/>
      </c>
      <c r="AE22" s="140" t="str">
        <f t="shared" si="6"/>
        <v/>
      </c>
    </row>
    <row r="23" spans="1:31" ht="23.1" customHeight="1">
      <c r="A23" s="254"/>
      <c r="B23" s="254"/>
      <c r="C23" s="13"/>
      <c r="D23" s="14" t="s">
        <v>32</v>
      </c>
      <c r="E23" s="11"/>
      <c r="F23" s="10">
        <v>6</v>
      </c>
      <c r="G23" s="9">
        <v>637</v>
      </c>
      <c r="H23" s="8">
        <f t="shared" si="0"/>
        <v>67.194092827004212</v>
      </c>
      <c r="I23" s="9">
        <v>311</v>
      </c>
      <c r="J23" s="8">
        <f t="shared" si="1"/>
        <v>32.805907172995781</v>
      </c>
      <c r="K23" s="9">
        <v>948</v>
      </c>
      <c r="L23" s="8">
        <f t="shared" si="3"/>
        <v>100</v>
      </c>
      <c r="M23" s="54" t="str">
        <f t="shared" si="4"/>
        <v/>
      </c>
      <c r="N23" s="177"/>
      <c r="O23" s="179"/>
      <c r="P23" s="179"/>
      <c r="Q23" s="179"/>
      <c r="R23" s="177"/>
      <c r="S23" s="177"/>
      <c r="T23" s="179"/>
      <c r="U23" s="74"/>
      <c r="AA23" s="202"/>
      <c r="AC23" s="10">
        <v>6</v>
      </c>
      <c r="AD23" s="140" t="str">
        <f t="shared" si="5"/>
        <v/>
      </c>
      <c r="AE23" s="140" t="str">
        <f t="shared" si="6"/>
        <v/>
      </c>
    </row>
    <row r="24" spans="1:31" ht="23.1" customHeight="1">
      <c r="A24" s="254"/>
      <c r="B24" s="254"/>
      <c r="C24" s="13"/>
      <c r="D24" s="14" t="s">
        <v>31</v>
      </c>
      <c r="E24" s="11"/>
      <c r="F24" s="10">
        <v>1</v>
      </c>
      <c r="G24" s="33">
        <v>8</v>
      </c>
      <c r="H24" s="8">
        <f>IF(G24=0,0,G24/$K24*100)</f>
        <v>88.888888888888886</v>
      </c>
      <c r="I24" s="33">
        <v>1</v>
      </c>
      <c r="J24" s="8">
        <f>IF(I24=0,0,I24/$K24*100)</f>
        <v>11.111111111111111</v>
      </c>
      <c r="K24" s="33">
        <v>9</v>
      </c>
      <c r="L24" s="8">
        <f t="shared" si="3"/>
        <v>100</v>
      </c>
      <c r="M24" s="54" t="str">
        <f t="shared" si="4"/>
        <v/>
      </c>
      <c r="N24" s="177"/>
      <c r="O24" s="179"/>
      <c r="P24" s="179"/>
      <c r="Q24" s="179"/>
      <c r="R24" s="177"/>
      <c r="S24" s="177"/>
      <c r="T24" s="179"/>
      <c r="U24" s="74"/>
      <c r="AA24" s="202"/>
      <c r="AC24" s="10">
        <v>1</v>
      </c>
      <c r="AD24" s="140" t="str">
        <f t="shared" si="5"/>
        <v/>
      </c>
      <c r="AE24" s="140" t="str">
        <f t="shared" si="6"/>
        <v/>
      </c>
    </row>
    <row r="25" spans="1:31" ht="23.1" customHeight="1">
      <c r="A25" s="254"/>
      <c r="B25" s="254"/>
      <c r="C25" s="13"/>
      <c r="D25" s="12" t="s">
        <v>30</v>
      </c>
      <c r="E25" s="11"/>
      <c r="F25" s="10">
        <v>2</v>
      </c>
      <c r="G25" s="9">
        <v>131</v>
      </c>
      <c r="H25" s="8">
        <f t="shared" si="0"/>
        <v>74.011299435028249</v>
      </c>
      <c r="I25" s="9">
        <v>46</v>
      </c>
      <c r="J25" s="8">
        <f t="shared" si="1"/>
        <v>25.988700564971751</v>
      </c>
      <c r="K25" s="9">
        <v>177</v>
      </c>
      <c r="L25" s="8">
        <f t="shared" si="3"/>
        <v>100</v>
      </c>
      <c r="M25" s="54" t="str">
        <f t="shared" si="4"/>
        <v/>
      </c>
      <c r="N25" s="177"/>
      <c r="O25" s="179"/>
      <c r="P25" s="179"/>
      <c r="Q25" s="179"/>
      <c r="R25" s="177"/>
      <c r="S25" s="177"/>
      <c r="T25" s="179"/>
      <c r="U25" s="74"/>
      <c r="AA25" s="202"/>
      <c r="AC25" s="10">
        <v>2</v>
      </c>
      <c r="AD25" s="140" t="str">
        <f t="shared" si="5"/>
        <v/>
      </c>
      <c r="AE25" s="140" t="str">
        <f t="shared" si="6"/>
        <v/>
      </c>
    </row>
    <row r="26" spans="1:31" ht="23.1" customHeight="1">
      <c r="A26" s="254"/>
      <c r="B26" s="254"/>
      <c r="C26" s="13"/>
      <c r="D26" s="109" t="s">
        <v>29</v>
      </c>
      <c r="E26" s="110"/>
      <c r="F26" s="31">
        <v>9</v>
      </c>
      <c r="G26" s="30">
        <v>702</v>
      </c>
      <c r="H26" s="111">
        <f t="shared" si="0"/>
        <v>81.533101045296164</v>
      </c>
      <c r="I26" s="9">
        <v>159</v>
      </c>
      <c r="J26" s="8">
        <f t="shared" si="1"/>
        <v>18.466898954703833</v>
      </c>
      <c r="K26" s="9">
        <v>861</v>
      </c>
      <c r="L26" s="8">
        <f t="shared" si="3"/>
        <v>100</v>
      </c>
      <c r="M26" s="54" t="str">
        <f t="shared" si="4"/>
        <v/>
      </c>
      <c r="N26" s="177"/>
      <c r="O26" s="179"/>
      <c r="P26" s="179"/>
      <c r="Q26" s="179"/>
      <c r="R26" s="177"/>
      <c r="S26" s="177"/>
      <c r="T26" s="179"/>
      <c r="U26" s="74"/>
      <c r="AA26" s="203"/>
      <c r="AC26" s="31">
        <v>9</v>
      </c>
      <c r="AD26" s="140" t="str">
        <f t="shared" si="5"/>
        <v/>
      </c>
      <c r="AE26" s="140" t="str">
        <f t="shared" si="6"/>
        <v/>
      </c>
    </row>
    <row r="27" spans="1:31" ht="23.1" customHeight="1">
      <c r="A27" s="254"/>
      <c r="B27" s="254"/>
      <c r="C27" s="13"/>
      <c r="D27" s="109" t="s">
        <v>28</v>
      </c>
      <c r="E27" s="110"/>
      <c r="F27" s="31">
        <v>5</v>
      </c>
      <c r="G27" s="30">
        <v>165</v>
      </c>
      <c r="H27" s="111">
        <f t="shared" si="0"/>
        <v>84.183673469387756</v>
      </c>
      <c r="I27" s="9">
        <v>31</v>
      </c>
      <c r="J27" s="8">
        <f t="shared" si="1"/>
        <v>15.816326530612246</v>
      </c>
      <c r="K27" s="9">
        <v>196</v>
      </c>
      <c r="L27" s="8">
        <f t="shared" si="3"/>
        <v>100</v>
      </c>
      <c r="M27" s="54" t="str">
        <f t="shared" si="4"/>
        <v/>
      </c>
      <c r="N27" s="177"/>
      <c r="O27" s="179"/>
      <c r="P27" s="179"/>
      <c r="Q27" s="179"/>
      <c r="R27" s="177"/>
      <c r="S27" s="177"/>
      <c r="T27" s="179"/>
      <c r="U27" s="74"/>
      <c r="AA27" s="202"/>
      <c r="AC27" s="10">
        <v>5</v>
      </c>
      <c r="AD27" s="140" t="str">
        <f t="shared" si="5"/>
        <v/>
      </c>
      <c r="AE27" s="140" t="str">
        <f t="shared" si="6"/>
        <v/>
      </c>
    </row>
    <row r="28" spans="1:31" ht="23.1" customHeight="1">
      <c r="A28" s="254"/>
      <c r="B28" s="254"/>
      <c r="C28" s="13"/>
      <c r="D28" s="14" t="s">
        <v>27</v>
      </c>
      <c r="E28" s="11"/>
      <c r="F28" s="10">
        <v>5</v>
      </c>
      <c r="G28" s="9">
        <v>816</v>
      </c>
      <c r="H28" s="8">
        <f t="shared" si="0"/>
        <v>86.99360341151386</v>
      </c>
      <c r="I28" s="9">
        <v>122</v>
      </c>
      <c r="J28" s="8">
        <f t="shared" si="1"/>
        <v>13.00639658848614</v>
      </c>
      <c r="K28" s="9">
        <v>938</v>
      </c>
      <c r="L28" s="8">
        <f t="shared" si="3"/>
        <v>100</v>
      </c>
      <c r="M28" s="54" t="str">
        <f t="shared" si="4"/>
        <v/>
      </c>
      <c r="N28" s="177"/>
      <c r="O28" s="179"/>
      <c r="P28" s="179"/>
      <c r="Q28" s="179"/>
      <c r="R28" s="177"/>
      <c r="S28" s="177"/>
      <c r="T28" s="179"/>
      <c r="U28" s="74"/>
      <c r="AA28" s="202"/>
      <c r="AC28" s="10">
        <v>5</v>
      </c>
      <c r="AD28" s="140" t="str">
        <f t="shared" si="5"/>
        <v/>
      </c>
      <c r="AE28" s="140" t="str">
        <f t="shared" si="6"/>
        <v/>
      </c>
    </row>
    <row r="29" spans="1:31" ht="23.1" customHeight="1">
      <c r="A29" s="254"/>
      <c r="B29" s="254"/>
      <c r="C29" s="13"/>
      <c r="D29" s="14" t="s">
        <v>26</v>
      </c>
      <c r="E29" s="11"/>
      <c r="F29" s="10">
        <v>15</v>
      </c>
      <c r="G29" s="9">
        <v>608</v>
      </c>
      <c r="H29" s="8">
        <f t="shared" si="0"/>
        <v>75.247524752475243</v>
      </c>
      <c r="I29" s="9">
        <v>200</v>
      </c>
      <c r="J29" s="8">
        <f t="shared" si="1"/>
        <v>24.752475247524753</v>
      </c>
      <c r="K29" s="9">
        <v>808</v>
      </c>
      <c r="L29" s="8">
        <f t="shared" si="3"/>
        <v>100</v>
      </c>
      <c r="M29" s="54" t="str">
        <f t="shared" si="4"/>
        <v/>
      </c>
      <c r="N29" s="177"/>
      <c r="O29" s="179"/>
      <c r="P29" s="179"/>
      <c r="Q29" s="179"/>
      <c r="R29" s="177"/>
      <c r="S29" s="177"/>
      <c r="T29" s="179"/>
      <c r="U29" s="74"/>
      <c r="AA29" s="202"/>
      <c r="AC29" s="10">
        <v>15</v>
      </c>
      <c r="AD29" s="140" t="str">
        <f t="shared" si="5"/>
        <v/>
      </c>
      <c r="AE29" s="140" t="str">
        <f t="shared" si="6"/>
        <v/>
      </c>
    </row>
    <row r="30" spans="1:31" ht="23.1" customHeight="1">
      <c r="A30" s="254"/>
      <c r="B30" s="254"/>
      <c r="C30" s="13"/>
      <c r="D30" s="14" t="s">
        <v>25</v>
      </c>
      <c r="E30" s="11"/>
      <c r="F30" s="10">
        <v>6</v>
      </c>
      <c r="G30" s="9">
        <v>838</v>
      </c>
      <c r="H30" s="8">
        <f t="shared" si="0"/>
        <v>82.642998027613416</v>
      </c>
      <c r="I30" s="9">
        <v>176</v>
      </c>
      <c r="J30" s="8">
        <f t="shared" si="1"/>
        <v>17.357001972386588</v>
      </c>
      <c r="K30" s="9">
        <v>1014</v>
      </c>
      <c r="L30" s="8">
        <f t="shared" si="3"/>
        <v>100</v>
      </c>
      <c r="M30" s="54" t="str">
        <f t="shared" si="4"/>
        <v/>
      </c>
      <c r="N30" s="177"/>
      <c r="O30" s="179"/>
      <c r="P30" s="179"/>
      <c r="Q30" s="179"/>
      <c r="R30" s="177"/>
      <c r="S30" s="177"/>
      <c r="T30" s="179"/>
      <c r="U30" s="74"/>
      <c r="AA30" s="202"/>
      <c r="AC30" s="10">
        <v>6</v>
      </c>
      <c r="AD30" s="140" t="str">
        <f t="shared" si="5"/>
        <v/>
      </c>
      <c r="AE30" s="140" t="str">
        <f t="shared" si="6"/>
        <v/>
      </c>
    </row>
    <row r="31" spans="1:31" ht="23.1" customHeight="1">
      <c r="A31" s="254"/>
      <c r="B31" s="254"/>
      <c r="C31" s="13"/>
      <c r="D31" s="14" t="s">
        <v>24</v>
      </c>
      <c r="E31" s="11"/>
      <c r="F31" s="10">
        <v>33</v>
      </c>
      <c r="G31" s="9">
        <v>2662</v>
      </c>
      <c r="H31" s="8">
        <f t="shared" si="0"/>
        <v>82.160493827160494</v>
      </c>
      <c r="I31" s="9">
        <v>578</v>
      </c>
      <c r="J31" s="8">
        <f t="shared" si="1"/>
        <v>17.839506172839506</v>
      </c>
      <c r="K31" s="9">
        <v>3240</v>
      </c>
      <c r="L31" s="8">
        <f t="shared" si="3"/>
        <v>100</v>
      </c>
      <c r="M31" s="54" t="str">
        <f t="shared" si="4"/>
        <v/>
      </c>
      <c r="N31" s="177"/>
      <c r="O31" s="179"/>
      <c r="P31" s="179"/>
      <c r="Q31" s="179"/>
      <c r="R31" s="177"/>
      <c r="S31" s="177"/>
      <c r="T31" s="179"/>
      <c r="U31" s="74"/>
      <c r="AA31" s="202"/>
      <c r="AC31" s="10">
        <v>33</v>
      </c>
      <c r="AD31" s="140" t="str">
        <f t="shared" si="5"/>
        <v/>
      </c>
      <c r="AE31" s="140" t="str">
        <f t="shared" si="6"/>
        <v/>
      </c>
    </row>
    <row r="32" spans="1:31" ht="23.1" customHeight="1">
      <c r="A32" s="254"/>
      <c r="B32" s="254"/>
      <c r="C32" s="13"/>
      <c r="D32" s="14" t="s">
        <v>23</v>
      </c>
      <c r="E32" s="11"/>
      <c r="F32" s="10">
        <v>7</v>
      </c>
      <c r="G32" s="9">
        <v>419</v>
      </c>
      <c r="H32" s="8">
        <f t="shared" si="0"/>
        <v>57.006802721088434</v>
      </c>
      <c r="I32" s="9">
        <v>316</v>
      </c>
      <c r="J32" s="8">
        <f t="shared" si="1"/>
        <v>42.993197278911566</v>
      </c>
      <c r="K32" s="9">
        <v>735</v>
      </c>
      <c r="L32" s="8">
        <f t="shared" si="3"/>
        <v>100</v>
      </c>
      <c r="M32" s="54" t="str">
        <f t="shared" si="4"/>
        <v/>
      </c>
      <c r="N32" s="177"/>
      <c r="O32" s="179"/>
      <c r="P32" s="179"/>
      <c r="Q32" s="179"/>
      <c r="R32" s="177"/>
      <c r="S32" s="177"/>
      <c r="T32" s="179"/>
      <c r="U32" s="74"/>
      <c r="AA32" s="202"/>
      <c r="AC32" s="10">
        <v>7</v>
      </c>
      <c r="AD32" s="140" t="str">
        <f t="shared" si="5"/>
        <v/>
      </c>
      <c r="AE32" s="140" t="str">
        <f t="shared" si="6"/>
        <v/>
      </c>
    </row>
    <row r="33" spans="1:31" ht="24" customHeight="1">
      <c r="A33" s="254"/>
      <c r="B33" s="254"/>
      <c r="C33" s="13"/>
      <c r="D33" s="14" t="s">
        <v>22</v>
      </c>
      <c r="E33" s="11"/>
      <c r="F33" s="10">
        <v>29</v>
      </c>
      <c r="G33" s="9">
        <v>4531</v>
      </c>
      <c r="H33" s="8">
        <f t="shared" si="0"/>
        <v>76.524235770984632</v>
      </c>
      <c r="I33" s="9">
        <v>1390</v>
      </c>
      <c r="J33" s="8">
        <f t="shared" si="1"/>
        <v>23.475764229015368</v>
      </c>
      <c r="K33" s="9">
        <v>5921</v>
      </c>
      <c r="L33" s="8">
        <f t="shared" si="3"/>
        <v>100</v>
      </c>
      <c r="M33" s="54" t="str">
        <f t="shared" si="4"/>
        <v/>
      </c>
      <c r="N33" s="177"/>
      <c r="O33" s="179"/>
      <c r="P33" s="179"/>
      <c r="Q33" s="179"/>
      <c r="R33" s="177"/>
      <c r="S33" s="177"/>
      <c r="T33" s="179"/>
      <c r="U33" s="74"/>
      <c r="AA33" s="202"/>
      <c r="AC33" s="10">
        <v>29</v>
      </c>
      <c r="AD33" s="140" t="str">
        <f t="shared" si="5"/>
        <v/>
      </c>
      <c r="AE33" s="140" t="str">
        <f t="shared" si="6"/>
        <v/>
      </c>
    </row>
    <row r="34" spans="1:31" ht="23.1" customHeight="1">
      <c r="A34" s="254"/>
      <c r="B34" s="254"/>
      <c r="C34" s="13"/>
      <c r="D34" s="14" t="s">
        <v>21</v>
      </c>
      <c r="E34" s="11"/>
      <c r="F34" s="10">
        <v>15</v>
      </c>
      <c r="G34" s="9">
        <v>1033</v>
      </c>
      <c r="H34" s="8">
        <f t="shared" si="0"/>
        <v>57.198228128460684</v>
      </c>
      <c r="I34" s="9">
        <v>773</v>
      </c>
      <c r="J34" s="8">
        <f t="shared" si="1"/>
        <v>42.801771871539316</v>
      </c>
      <c r="K34" s="9">
        <v>1806</v>
      </c>
      <c r="L34" s="8">
        <f t="shared" si="3"/>
        <v>100</v>
      </c>
      <c r="M34" s="54" t="str">
        <f t="shared" si="4"/>
        <v/>
      </c>
      <c r="N34" s="177"/>
      <c r="O34" s="179"/>
      <c r="P34" s="179"/>
      <c r="Q34" s="179"/>
      <c r="R34" s="177"/>
      <c r="S34" s="177"/>
      <c r="T34" s="179"/>
      <c r="U34" s="74"/>
      <c r="AA34" s="202"/>
      <c r="AC34" s="10">
        <v>15</v>
      </c>
      <c r="AD34" s="140" t="str">
        <f t="shared" si="5"/>
        <v/>
      </c>
      <c r="AE34" s="140" t="str">
        <f t="shared" si="6"/>
        <v/>
      </c>
    </row>
    <row r="35" spans="1:31" ht="23.1" customHeight="1">
      <c r="A35" s="254"/>
      <c r="B35" s="254"/>
      <c r="C35" s="13"/>
      <c r="D35" s="14" t="s">
        <v>20</v>
      </c>
      <c r="E35" s="11"/>
      <c r="F35" s="10">
        <v>7</v>
      </c>
      <c r="G35" s="9">
        <v>909</v>
      </c>
      <c r="H35" s="8">
        <f t="shared" si="0"/>
        <v>66.495976591075348</v>
      </c>
      <c r="I35" s="9">
        <v>458</v>
      </c>
      <c r="J35" s="8">
        <f t="shared" si="1"/>
        <v>33.504023408924652</v>
      </c>
      <c r="K35" s="9">
        <v>1367</v>
      </c>
      <c r="L35" s="8">
        <f t="shared" si="3"/>
        <v>100</v>
      </c>
      <c r="M35" s="54" t="str">
        <f t="shared" si="4"/>
        <v/>
      </c>
      <c r="N35" s="177"/>
      <c r="O35" s="179"/>
      <c r="P35" s="179"/>
      <c r="Q35" s="179"/>
      <c r="R35" s="177"/>
      <c r="S35" s="177"/>
      <c r="T35" s="179"/>
      <c r="U35" s="74"/>
      <c r="AA35" s="202"/>
      <c r="AC35" s="10">
        <v>7</v>
      </c>
      <c r="AD35" s="140" t="str">
        <f t="shared" si="5"/>
        <v/>
      </c>
      <c r="AE35" s="140" t="str">
        <f t="shared" si="6"/>
        <v/>
      </c>
    </row>
    <row r="36" spans="1:31" ht="23.1" customHeight="1">
      <c r="A36" s="254"/>
      <c r="B36" s="254"/>
      <c r="C36" s="13"/>
      <c r="D36" s="14" t="s">
        <v>19</v>
      </c>
      <c r="E36" s="11"/>
      <c r="F36" s="10">
        <v>17</v>
      </c>
      <c r="G36" s="9">
        <v>2361</v>
      </c>
      <c r="H36" s="8">
        <f t="shared" si="0"/>
        <v>84.02135231316727</v>
      </c>
      <c r="I36" s="9">
        <v>449</v>
      </c>
      <c r="J36" s="8">
        <f t="shared" si="1"/>
        <v>15.978647686832739</v>
      </c>
      <c r="K36" s="9">
        <v>2810</v>
      </c>
      <c r="L36" s="8">
        <f t="shared" si="3"/>
        <v>100</v>
      </c>
      <c r="M36" s="54" t="str">
        <f t="shared" si="4"/>
        <v/>
      </c>
      <c r="N36" s="177"/>
      <c r="O36" s="179"/>
      <c r="P36" s="179"/>
      <c r="Q36" s="179"/>
      <c r="R36" s="177"/>
      <c r="S36" s="177"/>
      <c r="T36" s="179"/>
      <c r="U36" s="74"/>
      <c r="AA36" s="202"/>
      <c r="AC36" s="10">
        <v>17</v>
      </c>
      <c r="AD36" s="140" t="str">
        <f t="shared" si="5"/>
        <v/>
      </c>
      <c r="AE36" s="140" t="str">
        <f t="shared" si="6"/>
        <v/>
      </c>
    </row>
    <row r="37" spans="1:31" ht="23.1" customHeight="1">
      <c r="A37" s="254"/>
      <c r="B37" s="255"/>
      <c r="C37" s="13"/>
      <c r="D37" s="14" t="s">
        <v>18</v>
      </c>
      <c r="E37" s="11"/>
      <c r="F37" s="10">
        <v>6</v>
      </c>
      <c r="G37" s="9">
        <v>922</v>
      </c>
      <c r="H37" s="8">
        <f t="shared" si="0"/>
        <v>79.141630901287556</v>
      </c>
      <c r="I37" s="9">
        <v>243</v>
      </c>
      <c r="J37" s="8">
        <f t="shared" si="1"/>
        <v>20.858369098712444</v>
      </c>
      <c r="K37" s="9">
        <v>1165</v>
      </c>
      <c r="L37" s="8">
        <f t="shared" si="3"/>
        <v>100</v>
      </c>
      <c r="M37" s="54" t="str">
        <f t="shared" si="4"/>
        <v/>
      </c>
      <c r="N37" s="177"/>
      <c r="O37" s="179"/>
      <c r="P37" s="179"/>
      <c r="Q37" s="179"/>
      <c r="R37" s="177"/>
      <c r="S37" s="177"/>
      <c r="T37" s="179"/>
      <c r="U37" s="74"/>
      <c r="AA37" s="202"/>
      <c r="AC37" s="10">
        <v>6</v>
      </c>
      <c r="AD37" s="140" t="str">
        <f t="shared" si="5"/>
        <v/>
      </c>
      <c r="AE37" s="140" t="str">
        <f t="shared" si="6"/>
        <v/>
      </c>
    </row>
    <row r="38" spans="1:31" ht="23.1" customHeight="1">
      <c r="A38" s="254"/>
      <c r="B38" s="253" t="s">
        <v>17</v>
      </c>
      <c r="C38" s="13"/>
      <c r="D38" s="14" t="s">
        <v>16</v>
      </c>
      <c r="E38" s="11"/>
      <c r="F38" s="10">
        <v>724</v>
      </c>
      <c r="G38" s="9">
        <f>SUM(G39:G53)</f>
        <v>13793</v>
      </c>
      <c r="H38" s="8">
        <f t="shared" si="0"/>
        <v>52.220497482300388</v>
      </c>
      <c r="I38" s="9">
        <f>SUM(I39:I53)</f>
        <v>12620</v>
      </c>
      <c r="J38" s="8">
        <f t="shared" si="1"/>
        <v>47.779502517699619</v>
      </c>
      <c r="K38" s="9">
        <f t="shared" si="2"/>
        <v>26413</v>
      </c>
      <c r="L38" s="8">
        <f t="shared" si="3"/>
        <v>100</v>
      </c>
      <c r="M38" s="54" t="str">
        <f t="shared" si="4"/>
        <v/>
      </c>
      <c r="N38" s="177"/>
      <c r="O38" s="179"/>
      <c r="P38" s="179"/>
      <c r="Q38" s="179"/>
      <c r="R38" s="177"/>
      <c r="S38" s="177"/>
      <c r="T38" s="179"/>
      <c r="U38" s="74"/>
      <c r="AA38" s="202"/>
      <c r="AC38" s="10">
        <f>SUM(AC39:AC53)</f>
        <v>724</v>
      </c>
      <c r="AD38" s="140" t="str">
        <f t="shared" si="5"/>
        <v/>
      </c>
      <c r="AE38" s="140" t="str">
        <f t="shared" si="6"/>
        <v/>
      </c>
    </row>
    <row r="39" spans="1:31" ht="23.1" customHeight="1">
      <c r="A39" s="254"/>
      <c r="B39" s="254"/>
      <c r="C39" s="13"/>
      <c r="D39" s="14" t="s">
        <v>15</v>
      </c>
      <c r="E39" s="11"/>
      <c r="F39" s="10">
        <v>4</v>
      </c>
      <c r="G39" s="9">
        <v>51</v>
      </c>
      <c r="H39" s="8">
        <f t="shared" si="0"/>
        <v>85</v>
      </c>
      <c r="I39" s="9">
        <v>9</v>
      </c>
      <c r="J39" s="8">
        <f t="shared" si="1"/>
        <v>15</v>
      </c>
      <c r="K39" s="9">
        <v>60</v>
      </c>
      <c r="L39" s="8">
        <f t="shared" si="3"/>
        <v>100</v>
      </c>
      <c r="M39" s="54" t="str">
        <f t="shared" si="4"/>
        <v/>
      </c>
      <c r="N39" s="177"/>
      <c r="O39" s="179"/>
      <c r="P39" s="179"/>
      <c r="Q39" s="179"/>
      <c r="R39" s="177"/>
      <c r="S39" s="177"/>
      <c r="T39" s="179"/>
      <c r="U39" s="74"/>
      <c r="AA39" s="202"/>
      <c r="AC39" s="10">
        <v>4</v>
      </c>
      <c r="AD39" s="140" t="str">
        <f t="shared" si="5"/>
        <v/>
      </c>
      <c r="AE39" s="140" t="str">
        <f t="shared" si="6"/>
        <v/>
      </c>
    </row>
    <row r="40" spans="1:31" ht="23.1" customHeight="1">
      <c r="A40" s="254"/>
      <c r="B40" s="254"/>
      <c r="C40" s="13"/>
      <c r="D40" s="14" t="s">
        <v>14</v>
      </c>
      <c r="E40" s="11"/>
      <c r="F40" s="10">
        <v>91</v>
      </c>
      <c r="G40" s="9">
        <v>2150</v>
      </c>
      <c r="H40" s="8">
        <f t="shared" si="0"/>
        <v>86.903799514955537</v>
      </c>
      <c r="I40" s="9">
        <v>324</v>
      </c>
      <c r="J40" s="8">
        <f t="shared" si="1"/>
        <v>13.096200485044463</v>
      </c>
      <c r="K40" s="9">
        <v>2474</v>
      </c>
      <c r="L40" s="8">
        <f t="shared" si="3"/>
        <v>100</v>
      </c>
      <c r="M40" s="54" t="str">
        <f t="shared" si="4"/>
        <v/>
      </c>
      <c r="N40" s="177"/>
      <c r="O40" s="179"/>
      <c r="P40" s="179"/>
      <c r="Q40" s="179"/>
      <c r="R40" s="177"/>
      <c r="S40" s="177"/>
      <c r="T40" s="179"/>
      <c r="U40" s="74"/>
      <c r="AA40" s="202"/>
      <c r="AC40" s="10">
        <v>91</v>
      </c>
      <c r="AD40" s="140" t="str">
        <f t="shared" si="5"/>
        <v/>
      </c>
      <c r="AE40" s="140" t="str">
        <f t="shared" si="6"/>
        <v/>
      </c>
    </row>
    <row r="41" spans="1:31" ht="23.1" customHeight="1">
      <c r="A41" s="254"/>
      <c r="B41" s="254"/>
      <c r="C41" s="13"/>
      <c r="D41" s="14" t="s">
        <v>13</v>
      </c>
      <c r="E41" s="11"/>
      <c r="F41" s="10">
        <v>19</v>
      </c>
      <c r="G41" s="9">
        <v>606</v>
      </c>
      <c r="H41" s="8">
        <f t="shared" si="0"/>
        <v>85.232067510548532</v>
      </c>
      <c r="I41" s="9">
        <v>105</v>
      </c>
      <c r="J41" s="8">
        <f t="shared" si="1"/>
        <v>14.767932489451477</v>
      </c>
      <c r="K41" s="9">
        <v>711</v>
      </c>
      <c r="L41" s="8">
        <f t="shared" si="3"/>
        <v>100</v>
      </c>
      <c r="M41" s="54" t="str">
        <f t="shared" si="4"/>
        <v/>
      </c>
      <c r="N41" s="177"/>
      <c r="O41" s="179"/>
      <c r="P41" s="179"/>
      <c r="Q41" s="179"/>
      <c r="R41" s="177"/>
      <c r="S41" s="177"/>
      <c r="T41" s="179"/>
      <c r="U41" s="74"/>
      <c r="AA41" s="202"/>
      <c r="AC41" s="10">
        <v>19</v>
      </c>
      <c r="AD41" s="140" t="str">
        <f t="shared" si="5"/>
        <v/>
      </c>
      <c r="AE41" s="140" t="str">
        <f t="shared" si="6"/>
        <v/>
      </c>
    </row>
    <row r="42" spans="1:31" ht="23.1" customHeight="1">
      <c r="A42" s="254"/>
      <c r="B42" s="254"/>
      <c r="C42" s="13"/>
      <c r="D42" s="14" t="s">
        <v>12</v>
      </c>
      <c r="E42" s="11"/>
      <c r="F42" s="10">
        <v>14</v>
      </c>
      <c r="G42" s="9">
        <v>589</v>
      </c>
      <c r="H42" s="8">
        <f t="shared" si="0"/>
        <v>79.273216689098248</v>
      </c>
      <c r="I42" s="9">
        <v>154</v>
      </c>
      <c r="J42" s="8">
        <f t="shared" si="1"/>
        <v>20.726783310901752</v>
      </c>
      <c r="K42" s="9">
        <v>743</v>
      </c>
      <c r="L42" s="8">
        <f t="shared" si="3"/>
        <v>100</v>
      </c>
      <c r="M42" s="54" t="str">
        <f t="shared" si="4"/>
        <v/>
      </c>
      <c r="N42" s="177"/>
      <c r="O42" s="179"/>
      <c r="P42" s="179"/>
      <c r="Q42" s="179"/>
      <c r="R42" s="177"/>
      <c r="S42" s="177"/>
      <c r="T42" s="179"/>
      <c r="U42" s="74"/>
      <c r="AA42" s="202"/>
      <c r="AC42" s="10">
        <v>14</v>
      </c>
      <c r="AD42" s="140" t="str">
        <f t="shared" si="5"/>
        <v/>
      </c>
      <c r="AE42" s="140" t="str">
        <f t="shared" si="6"/>
        <v/>
      </c>
    </row>
    <row r="43" spans="1:31" ht="23.1" customHeight="1">
      <c r="A43" s="254"/>
      <c r="B43" s="254"/>
      <c r="C43" s="13"/>
      <c r="D43" s="14" t="s">
        <v>11</v>
      </c>
      <c r="E43" s="11"/>
      <c r="F43" s="10">
        <v>32</v>
      </c>
      <c r="G43" s="9">
        <v>1224</v>
      </c>
      <c r="H43" s="8">
        <f t="shared" si="0"/>
        <v>87.679083094555878</v>
      </c>
      <c r="I43" s="9">
        <v>172</v>
      </c>
      <c r="J43" s="8">
        <f t="shared" si="1"/>
        <v>12.320916905444127</v>
      </c>
      <c r="K43" s="9">
        <v>1396</v>
      </c>
      <c r="L43" s="8">
        <f t="shared" si="3"/>
        <v>100</v>
      </c>
      <c r="M43" s="54" t="str">
        <f t="shared" si="4"/>
        <v/>
      </c>
      <c r="N43" s="177"/>
      <c r="O43" s="179"/>
      <c r="P43" s="179"/>
      <c r="Q43" s="179"/>
      <c r="R43" s="177"/>
      <c r="S43" s="177"/>
      <c r="T43" s="179"/>
      <c r="U43" s="74"/>
      <c r="AA43" s="202"/>
      <c r="AC43" s="10">
        <v>32</v>
      </c>
      <c r="AD43" s="140" t="str">
        <f t="shared" si="5"/>
        <v/>
      </c>
      <c r="AE43" s="140" t="str">
        <f t="shared" si="6"/>
        <v/>
      </c>
    </row>
    <row r="44" spans="1:31" ht="23.1" customHeight="1">
      <c r="A44" s="254"/>
      <c r="B44" s="254"/>
      <c r="C44" s="13"/>
      <c r="D44" s="14" t="s">
        <v>10</v>
      </c>
      <c r="E44" s="11"/>
      <c r="F44" s="10">
        <v>176</v>
      </c>
      <c r="G44" s="9">
        <v>1381</v>
      </c>
      <c r="H44" s="8">
        <f t="shared" si="0"/>
        <v>68.332508659079664</v>
      </c>
      <c r="I44" s="9">
        <v>640</v>
      </c>
      <c r="J44" s="8">
        <f t="shared" si="1"/>
        <v>31.667491340920336</v>
      </c>
      <c r="K44" s="9">
        <v>2021</v>
      </c>
      <c r="L44" s="8">
        <f t="shared" si="3"/>
        <v>100</v>
      </c>
      <c r="M44" s="54" t="str">
        <f t="shared" si="4"/>
        <v/>
      </c>
      <c r="N44" s="177"/>
      <c r="O44" s="179"/>
      <c r="P44" s="179"/>
      <c r="Q44" s="179"/>
      <c r="R44" s="177"/>
      <c r="S44" s="177"/>
      <c r="T44" s="179"/>
      <c r="U44" s="74"/>
      <c r="AA44" s="202"/>
      <c r="AC44" s="10">
        <v>176</v>
      </c>
      <c r="AD44" s="140" t="str">
        <f t="shared" si="5"/>
        <v/>
      </c>
      <c r="AE44" s="140" t="str">
        <f t="shared" si="6"/>
        <v/>
      </c>
    </row>
    <row r="45" spans="1:31" ht="23.1" customHeight="1">
      <c r="A45" s="254"/>
      <c r="B45" s="254"/>
      <c r="C45" s="13"/>
      <c r="D45" s="14" t="s">
        <v>9</v>
      </c>
      <c r="E45" s="11"/>
      <c r="F45" s="10">
        <v>21</v>
      </c>
      <c r="G45" s="9">
        <v>322</v>
      </c>
      <c r="H45" s="8">
        <f t="shared" si="0"/>
        <v>66.391752577319579</v>
      </c>
      <c r="I45" s="9">
        <v>163</v>
      </c>
      <c r="J45" s="8">
        <f t="shared" si="1"/>
        <v>33.608247422680414</v>
      </c>
      <c r="K45" s="9">
        <v>485</v>
      </c>
      <c r="L45" s="8">
        <f t="shared" si="3"/>
        <v>100</v>
      </c>
      <c r="M45" s="54" t="str">
        <f t="shared" si="4"/>
        <v/>
      </c>
      <c r="N45" s="177"/>
      <c r="O45" s="179"/>
      <c r="P45" s="179"/>
      <c r="Q45" s="179"/>
      <c r="R45" s="177"/>
      <c r="S45" s="177"/>
      <c r="T45" s="179"/>
      <c r="U45" s="74"/>
      <c r="AA45" s="202"/>
      <c r="AC45" s="10">
        <v>21</v>
      </c>
      <c r="AD45" s="140" t="str">
        <f t="shared" si="5"/>
        <v/>
      </c>
      <c r="AE45" s="140" t="str">
        <f t="shared" si="6"/>
        <v/>
      </c>
    </row>
    <row r="46" spans="1:31" ht="23.1" customHeight="1">
      <c r="A46" s="254"/>
      <c r="B46" s="254"/>
      <c r="C46" s="13"/>
      <c r="D46" s="14" t="s">
        <v>8</v>
      </c>
      <c r="E46" s="11"/>
      <c r="F46" s="10">
        <v>9</v>
      </c>
      <c r="G46" s="9">
        <v>38</v>
      </c>
      <c r="H46" s="8">
        <f t="shared" si="0"/>
        <v>39.175257731958766</v>
      </c>
      <c r="I46" s="9">
        <v>59</v>
      </c>
      <c r="J46" s="8">
        <f t="shared" si="1"/>
        <v>60.824742268041234</v>
      </c>
      <c r="K46" s="9">
        <v>97</v>
      </c>
      <c r="L46" s="8">
        <f t="shared" si="3"/>
        <v>100</v>
      </c>
      <c r="M46" s="54" t="str">
        <f t="shared" si="4"/>
        <v/>
      </c>
      <c r="N46" s="177"/>
      <c r="O46" s="179"/>
      <c r="P46" s="179"/>
      <c r="Q46" s="179"/>
      <c r="R46" s="177"/>
      <c r="S46" s="177"/>
      <c r="T46" s="179"/>
      <c r="U46" s="74"/>
      <c r="AA46" s="202"/>
      <c r="AC46" s="10">
        <v>9</v>
      </c>
      <c r="AD46" s="140" t="str">
        <f t="shared" si="5"/>
        <v/>
      </c>
      <c r="AE46" s="140" t="str">
        <f t="shared" si="6"/>
        <v/>
      </c>
    </row>
    <row r="47" spans="1:31" ht="24" customHeight="1">
      <c r="A47" s="254"/>
      <c r="B47" s="254"/>
      <c r="C47" s="13"/>
      <c r="D47" s="12" t="s">
        <v>7</v>
      </c>
      <c r="E47" s="11"/>
      <c r="F47" s="10">
        <v>18</v>
      </c>
      <c r="G47" s="9">
        <v>260</v>
      </c>
      <c r="H47" s="8">
        <f t="shared" si="0"/>
        <v>62.052505966587113</v>
      </c>
      <c r="I47" s="9">
        <v>159</v>
      </c>
      <c r="J47" s="8">
        <f t="shared" si="1"/>
        <v>37.947494033412887</v>
      </c>
      <c r="K47" s="9">
        <v>419</v>
      </c>
      <c r="L47" s="8">
        <f t="shared" si="3"/>
        <v>100</v>
      </c>
      <c r="M47" s="54" t="str">
        <f t="shared" si="4"/>
        <v/>
      </c>
      <c r="N47" s="177"/>
      <c r="O47" s="179"/>
      <c r="P47" s="179"/>
      <c r="Q47" s="179"/>
      <c r="R47" s="177"/>
      <c r="S47" s="177"/>
      <c r="T47" s="179"/>
      <c r="U47" s="74"/>
      <c r="AA47" s="202"/>
      <c r="AC47" s="10">
        <v>18</v>
      </c>
      <c r="AD47" s="140" t="str">
        <f t="shared" si="5"/>
        <v/>
      </c>
      <c r="AE47" s="140" t="str">
        <f t="shared" si="6"/>
        <v/>
      </c>
    </row>
    <row r="48" spans="1:31" ht="23.1" customHeight="1">
      <c r="A48" s="254"/>
      <c r="B48" s="254"/>
      <c r="C48" s="13"/>
      <c r="D48" s="14" t="s">
        <v>6</v>
      </c>
      <c r="E48" s="11"/>
      <c r="F48" s="10">
        <v>49</v>
      </c>
      <c r="G48" s="9">
        <v>414</v>
      </c>
      <c r="H48" s="8">
        <f t="shared" si="0"/>
        <v>51.364764267990068</v>
      </c>
      <c r="I48" s="9">
        <v>392</v>
      </c>
      <c r="J48" s="8">
        <f t="shared" si="1"/>
        <v>48.635235732009924</v>
      </c>
      <c r="K48" s="9">
        <v>806</v>
      </c>
      <c r="L48" s="8">
        <f t="shared" si="3"/>
        <v>100</v>
      </c>
      <c r="M48" s="54" t="str">
        <f t="shared" si="4"/>
        <v/>
      </c>
      <c r="O48" s="74"/>
      <c r="P48" s="74"/>
      <c r="Q48" s="74"/>
      <c r="T48" s="74"/>
      <c r="U48" s="74"/>
      <c r="AA48" s="202"/>
      <c r="AC48" s="10">
        <v>49</v>
      </c>
      <c r="AD48" s="140" t="str">
        <f t="shared" si="5"/>
        <v/>
      </c>
      <c r="AE48" s="140" t="str">
        <f t="shared" si="6"/>
        <v/>
      </c>
    </row>
    <row r="49" spans="1:32" ht="23.1" customHeight="1">
      <c r="A49" s="254"/>
      <c r="B49" s="254"/>
      <c r="C49" s="13"/>
      <c r="D49" s="14" t="s">
        <v>5</v>
      </c>
      <c r="E49" s="11"/>
      <c r="F49" s="10">
        <v>24</v>
      </c>
      <c r="G49" s="9">
        <v>127</v>
      </c>
      <c r="H49" s="8">
        <f t="shared" si="0"/>
        <v>49.609375</v>
      </c>
      <c r="I49" s="9">
        <v>129</v>
      </c>
      <c r="J49" s="8">
        <f t="shared" si="1"/>
        <v>50.390625</v>
      </c>
      <c r="K49" s="9">
        <v>256</v>
      </c>
      <c r="L49" s="8">
        <f t="shared" si="3"/>
        <v>100</v>
      </c>
      <c r="M49" s="54" t="str">
        <f t="shared" si="4"/>
        <v/>
      </c>
      <c r="O49" s="74"/>
      <c r="P49" s="74"/>
      <c r="Q49" s="74"/>
      <c r="T49" s="74"/>
      <c r="U49" s="74"/>
      <c r="AA49" s="202"/>
      <c r="AC49" s="10">
        <v>24</v>
      </c>
      <c r="AD49" s="140" t="str">
        <f t="shared" si="5"/>
        <v/>
      </c>
      <c r="AE49" s="140" t="str">
        <f t="shared" si="6"/>
        <v/>
      </c>
    </row>
    <row r="50" spans="1:32" ht="23.1" customHeight="1">
      <c r="A50" s="254"/>
      <c r="B50" s="254"/>
      <c r="C50" s="13"/>
      <c r="D50" s="14" t="s">
        <v>4</v>
      </c>
      <c r="E50" s="11"/>
      <c r="F50" s="10">
        <v>22</v>
      </c>
      <c r="G50" s="9">
        <v>611</v>
      </c>
      <c r="H50" s="8">
        <f t="shared" si="0"/>
        <v>70.717592592592595</v>
      </c>
      <c r="I50" s="9">
        <v>253</v>
      </c>
      <c r="J50" s="8">
        <f t="shared" si="1"/>
        <v>29.282407407407408</v>
      </c>
      <c r="K50" s="9">
        <v>864</v>
      </c>
      <c r="L50" s="8">
        <f t="shared" si="3"/>
        <v>100</v>
      </c>
      <c r="M50" s="54" t="str">
        <f t="shared" si="4"/>
        <v/>
      </c>
      <c r="O50" s="74"/>
      <c r="P50" s="74"/>
      <c r="Q50" s="74"/>
      <c r="T50" s="74"/>
      <c r="U50" s="74"/>
      <c r="AA50" s="202"/>
      <c r="AC50" s="10">
        <v>22</v>
      </c>
      <c r="AD50" s="140" t="str">
        <f t="shared" si="5"/>
        <v/>
      </c>
      <c r="AE50" s="140" t="str">
        <f t="shared" si="6"/>
        <v/>
      </c>
    </row>
    <row r="51" spans="1:32" ht="23.1" customHeight="1">
      <c r="A51" s="254"/>
      <c r="B51" s="254"/>
      <c r="C51" s="13"/>
      <c r="D51" s="14" t="s">
        <v>3</v>
      </c>
      <c r="E51" s="11"/>
      <c r="F51" s="10">
        <v>168</v>
      </c>
      <c r="G51" s="9">
        <v>3431</v>
      </c>
      <c r="H51" s="8">
        <f t="shared" si="0"/>
        <v>28.484848484848484</v>
      </c>
      <c r="I51" s="9">
        <v>8614</v>
      </c>
      <c r="J51" s="8">
        <f t="shared" si="1"/>
        <v>71.515151515151516</v>
      </c>
      <c r="K51" s="9">
        <v>12045</v>
      </c>
      <c r="L51" s="8">
        <f t="shared" si="3"/>
        <v>100</v>
      </c>
      <c r="M51" s="54" t="str">
        <f t="shared" si="4"/>
        <v/>
      </c>
      <c r="O51" s="74"/>
      <c r="P51" s="74"/>
      <c r="Q51" s="74"/>
      <c r="T51" s="74"/>
      <c r="U51" s="74"/>
      <c r="AA51" s="202"/>
      <c r="AC51" s="10">
        <v>168</v>
      </c>
      <c r="AD51" s="140" t="str">
        <f t="shared" si="5"/>
        <v/>
      </c>
      <c r="AE51" s="140" t="str">
        <f t="shared" si="6"/>
        <v/>
      </c>
    </row>
    <row r="52" spans="1:32" ht="23.1" customHeight="1">
      <c r="A52" s="254"/>
      <c r="B52" s="254"/>
      <c r="C52" s="13"/>
      <c r="D52" s="14" t="s">
        <v>2</v>
      </c>
      <c r="E52" s="11"/>
      <c r="F52" s="10">
        <v>21</v>
      </c>
      <c r="G52" s="9">
        <v>821</v>
      </c>
      <c r="H52" s="8">
        <f t="shared" si="0"/>
        <v>76.800748362956028</v>
      </c>
      <c r="I52" s="9">
        <v>248</v>
      </c>
      <c r="J52" s="8">
        <f t="shared" si="1"/>
        <v>23.199251637043965</v>
      </c>
      <c r="K52" s="9">
        <v>1069</v>
      </c>
      <c r="L52" s="8">
        <f t="shared" si="3"/>
        <v>100</v>
      </c>
      <c r="M52" s="54" t="str">
        <f t="shared" si="4"/>
        <v/>
      </c>
      <c r="O52" s="74"/>
      <c r="P52" s="74"/>
      <c r="Q52" s="74"/>
      <c r="T52" s="74"/>
      <c r="U52" s="74"/>
      <c r="AA52" s="202"/>
      <c r="AC52" s="10">
        <v>21</v>
      </c>
      <c r="AD52" s="140" t="str">
        <f t="shared" si="5"/>
        <v/>
      </c>
      <c r="AE52" s="140" t="str">
        <f t="shared" si="6"/>
        <v/>
      </c>
    </row>
    <row r="53" spans="1:32" ht="24" customHeight="1" thickBot="1">
      <c r="A53" s="255"/>
      <c r="B53" s="255"/>
      <c r="C53" s="13"/>
      <c r="D53" s="12" t="s">
        <v>1</v>
      </c>
      <c r="E53" s="11"/>
      <c r="F53" s="10">
        <v>56</v>
      </c>
      <c r="G53" s="9">
        <v>1768</v>
      </c>
      <c r="H53" s="8">
        <f t="shared" si="0"/>
        <v>59.58881024603977</v>
      </c>
      <c r="I53" s="9">
        <v>1199</v>
      </c>
      <c r="J53" s="8">
        <f t="shared" si="1"/>
        <v>40.41118975396023</v>
      </c>
      <c r="K53" s="9">
        <v>2967</v>
      </c>
      <c r="L53" s="8">
        <f t="shared" si="3"/>
        <v>100</v>
      </c>
      <c r="M53" s="54" t="str">
        <f t="shared" si="4"/>
        <v/>
      </c>
      <c r="O53" s="74"/>
      <c r="P53" s="74"/>
      <c r="Q53" s="74"/>
      <c r="T53" s="74"/>
      <c r="U53" s="74"/>
      <c r="AA53" s="202"/>
      <c r="AC53" s="10">
        <v>56</v>
      </c>
      <c r="AD53" s="141" t="str">
        <f t="shared" si="5"/>
        <v/>
      </c>
      <c r="AE53" s="141" t="str">
        <f t="shared" si="6"/>
        <v/>
      </c>
    </row>
    <row r="54" spans="1:32">
      <c r="O54" s="74"/>
      <c r="P54" s="74"/>
      <c r="Q54" s="74"/>
      <c r="T54" s="74"/>
      <c r="U54" s="74"/>
    </row>
    <row r="55" spans="1:32">
      <c r="D55" s="5"/>
      <c r="O55" s="74"/>
      <c r="P55" s="74"/>
      <c r="Q55" s="74"/>
    </row>
    <row r="56" spans="1:32">
      <c r="O56" s="74"/>
      <c r="P56" s="74"/>
      <c r="Q56" s="74"/>
    </row>
    <row r="60" spans="1:32">
      <c r="D60" s="166" t="s">
        <v>490</v>
      </c>
      <c r="E60" s="164"/>
      <c r="F60" s="165">
        <v>967</v>
      </c>
      <c r="G60" s="165">
        <v>34487</v>
      </c>
      <c r="H60" s="165"/>
      <c r="I60" s="165">
        <v>21191</v>
      </c>
      <c r="J60" s="165"/>
      <c r="K60" s="165">
        <v>55678</v>
      </c>
      <c r="L60" s="165"/>
      <c r="M60" s="165"/>
      <c r="N60" s="165"/>
      <c r="O60" s="165"/>
      <c r="P60" s="165"/>
      <c r="Q60" s="165"/>
      <c r="R60" s="165"/>
      <c r="S60" s="165"/>
      <c r="T60" s="165"/>
      <c r="U60" s="165"/>
      <c r="V60" s="165"/>
      <c r="W60" s="165"/>
      <c r="X60" s="165"/>
      <c r="Y60" s="165"/>
      <c r="Z60" s="181"/>
      <c r="AB60" s="183"/>
      <c r="AC60" s="165"/>
      <c r="AD60" s="165"/>
      <c r="AE60" s="165"/>
      <c r="AF60" s="165"/>
    </row>
    <row r="61" spans="1:32">
      <c r="D61" s="167" t="s">
        <v>49</v>
      </c>
      <c r="E61" s="164"/>
      <c r="F61" s="168">
        <f>IF(F60="","",SUM(F8:F12))</f>
        <v>967</v>
      </c>
      <c r="G61" s="168">
        <f>IF(G60="","",SUM(G8:G12))</f>
        <v>34487</v>
      </c>
      <c r="H61" s="165"/>
      <c r="I61" s="168">
        <f>IF(I60="","",SUM(I8:I12))</f>
        <v>21191</v>
      </c>
      <c r="J61" s="165"/>
      <c r="K61" s="168">
        <f>IF(K60="","",SUM(K8:K12))</f>
        <v>55678</v>
      </c>
      <c r="L61" s="165"/>
      <c r="M61" s="168" t="str">
        <f>IF(M60="","",SUM(M8:M12))</f>
        <v/>
      </c>
      <c r="N61" s="165"/>
      <c r="O61" s="168"/>
      <c r="P61" s="165"/>
      <c r="Q61" s="165"/>
      <c r="R61" s="168"/>
      <c r="S61" s="168"/>
      <c r="T61" s="165"/>
      <c r="U61" s="168"/>
      <c r="V61" s="165"/>
      <c r="W61" s="168" t="str">
        <f>IF(W60="","",SUM(W8:W12))</f>
        <v/>
      </c>
      <c r="X61" s="165"/>
      <c r="Y61" s="168" t="str">
        <f>IF(Y60="","",SUM(Y8:Y12))</f>
        <v/>
      </c>
      <c r="Z61" s="181"/>
      <c r="AA61" s="75"/>
      <c r="AB61" s="183"/>
      <c r="AC61" s="168" t="str">
        <f>IF(AC60="","",SUM(AC8:AC12))</f>
        <v/>
      </c>
      <c r="AD61" s="165"/>
      <c r="AE61" s="168" t="str">
        <f>IF(AE60="","",SUM(AE8:AE12))</f>
        <v/>
      </c>
      <c r="AF61" s="165"/>
    </row>
    <row r="62" spans="1:32">
      <c r="D62" s="167" t="s">
        <v>43</v>
      </c>
      <c r="E62" s="164"/>
      <c r="F62" s="168">
        <f>IF(F60="","",SUM(F13,F38))</f>
        <v>967</v>
      </c>
      <c r="G62" s="168">
        <f>IF(G60="","",SUM(G13,G38))</f>
        <v>34487</v>
      </c>
      <c r="H62" s="165"/>
      <c r="I62" s="168">
        <f>IF(I60="","",SUM(I13,I38))</f>
        <v>21191</v>
      </c>
      <c r="J62" s="165"/>
      <c r="K62" s="168">
        <f>IF(K60="","",SUM(K13,K38))</f>
        <v>55678</v>
      </c>
      <c r="L62" s="165"/>
      <c r="M62" s="168" t="str">
        <f>IF(M60="","",SUM(M13,M38))</f>
        <v/>
      </c>
      <c r="N62" s="165"/>
      <c r="O62" s="168"/>
      <c r="P62" s="165"/>
      <c r="Q62" s="165"/>
      <c r="R62" s="168"/>
      <c r="S62" s="168"/>
      <c r="T62" s="165"/>
      <c r="U62" s="168"/>
      <c r="V62" s="165"/>
      <c r="W62" s="168" t="str">
        <f>IF(W60="","",SUM(W13,W38))</f>
        <v/>
      </c>
      <c r="X62" s="165"/>
      <c r="Y62" s="168" t="str">
        <f>IF(Y60="","",SUM(Y13,Y38))</f>
        <v/>
      </c>
      <c r="Z62" s="181"/>
      <c r="AA62" s="75"/>
      <c r="AB62" s="183"/>
      <c r="AC62" s="168" t="str">
        <f>IF(AC60="","",SUM(AC13,AC38))</f>
        <v/>
      </c>
      <c r="AD62" s="165"/>
      <c r="AE62" s="168" t="str">
        <f>IF(AE60="","",SUM(AE13,AE38))</f>
        <v/>
      </c>
      <c r="AF62" s="165"/>
    </row>
    <row r="63" spans="1:32">
      <c r="D63" s="169" t="s">
        <v>42</v>
      </c>
      <c r="F63" s="168">
        <f>IF(F60="","",SUM(F14:F37))</f>
        <v>243</v>
      </c>
      <c r="G63" s="168">
        <f>IF(G60="","",SUM(G14:G37))</f>
        <v>20694</v>
      </c>
      <c r="H63" s="165"/>
      <c r="I63" s="168">
        <f>IF(I60="","",SUM(I14:I37))</f>
        <v>8571</v>
      </c>
      <c r="J63" s="165"/>
      <c r="K63" s="168">
        <f>IF(K60="","",SUM(K14:K37))</f>
        <v>29265</v>
      </c>
      <c r="L63" s="165"/>
      <c r="M63" s="168" t="str">
        <f>IF(M60="","",SUM(M14:M37))</f>
        <v/>
      </c>
      <c r="N63" s="165"/>
      <c r="O63" s="168"/>
      <c r="P63" s="165"/>
      <c r="Q63" s="165"/>
      <c r="R63" s="168"/>
      <c r="S63" s="168"/>
      <c r="T63" s="165"/>
      <c r="U63" s="168"/>
      <c r="V63" s="165"/>
      <c r="W63" s="168" t="str">
        <f>IF(W60="","",SUM(W14:W37))</f>
        <v/>
      </c>
      <c r="X63" s="165"/>
      <c r="Y63" s="168" t="str">
        <f>IF(Y60="","",SUM(Y14:Y37))</f>
        <v/>
      </c>
      <c r="Z63" s="181"/>
      <c r="AA63" s="75"/>
      <c r="AB63" s="183"/>
      <c r="AC63" s="168" t="str">
        <f>IF(AC60="","",SUM(AC14:AC37))</f>
        <v/>
      </c>
      <c r="AD63" s="165"/>
      <c r="AE63" s="168" t="str">
        <f>IF(AE60="","",SUM(AE14:AE37))</f>
        <v/>
      </c>
      <c r="AF63" s="165"/>
    </row>
    <row r="64" spans="1:32">
      <c r="D64" s="170" t="s">
        <v>491</v>
      </c>
      <c r="F64" s="168">
        <f>IF(F60="","",SUM(F39:F53))</f>
        <v>724</v>
      </c>
      <c r="G64" s="168">
        <f>IF(G60="","",SUM(G39:G53))</f>
        <v>13793</v>
      </c>
      <c r="H64" s="165"/>
      <c r="I64" s="168">
        <f>IF(I60="","",SUM(I39:I53))</f>
        <v>12620</v>
      </c>
      <c r="J64" s="165"/>
      <c r="K64" s="168">
        <f>IF(K60="","",SUM(K39:K53))</f>
        <v>26413</v>
      </c>
      <c r="L64" s="165"/>
      <c r="M64" s="168" t="str">
        <f>IF(M60="","",SUM(M39:M53))</f>
        <v/>
      </c>
      <c r="N64" s="165"/>
      <c r="O64" s="168"/>
      <c r="P64" s="165"/>
      <c r="Q64" s="165"/>
      <c r="R64" s="168"/>
      <c r="S64" s="168"/>
      <c r="T64" s="165"/>
      <c r="U64" s="168"/>
      <c r="V64" s="165"/>
      <c r="W64" s="168" t="str">
        <f>IF(W60="","",SUM(W39:W53))</f>
        <v/>
      </c>
      <c r="X64" s="165"/>
      <c r="Y64" s="168" t="str">
        <f>IF(Y60="","",SUM(Y39:Y53))</f>
        <v/>
      </c>
      <c r="Z64" s="181"/>
      <c r="AA64" s="75"/>
      <c r="AB64" s="183"/>
      <c r="AC64" s="168" t="str">
        <f>IF(AC60="","",SUM(AC39:AC53))</f>
        <v/>
      </c>
      <c r="AD64" s="165"/>
      <c r="AE64" s="168" t="str">
        <f>IF(AE60="","",SUM(AE39:AE53))</f>
        <v/>
      </c>
      <c r="AF64" s="165"/>
    </row>
    <row r="65" spans="4:32">
      <c r="N65" s="3"/>
      <c r="O65" s="3"/>
      <c r="P65" s="3"/>
      <c r="Q65" s="3"/>
      <c r="R65" s="3"/>
      <c r="S65" s="3"/>
      <c r="T65" s="3"/>
      <c r="U65" s="3"/>
      <c r="V65" s="3"/>
    </row>
    <row r="66" spans="4:32">
      <c r="D66" s="166" t="s">
        <v>490</v>
      </c>
      <c r="F66" s="165" t="str">
        <f>IF(F60="","",IF(F7=F60,"",1))</f>
        <v/>
      </c>
      <c r="G66" s="165" t="str">
        <f>IF(G60="","",IF(G7=G60,"",1))</f>
        <v/>
      </c>
      <c r="H66" s="165"/>
      <c r="I66" s="165" t="str">
        <f>IF(I60="","",IF(I7=I60,"",1))</f>
        <v/>
      </c>
      <c r="J66" s="165"/>
      <c r="K66" s="165" t="str">
        <f>IF(K60="","",IF(K7=K60,"",1))</f>
        <v/>
      </c>
      <c r="L66" s="165"/>
      <c r="M66" s="165" t="str">
        <f>IF(M60="","",IF(M7=M60,"",1))</f>
        <v/>
      </c>
      <c r="N66" s="165"/>
      <c r="O66" s="165"/>
      <c r="P66" s="165"/>
      <c r="Q66" s="165"/>
      <c r="R66" s="165"/>
      <c r="S66" s="165"/>
      <c r="T66" s="165"/>
      <c r="U66" s="165"/>
      <c r="V66" s="165"/>
      <c r="W66" s="165" t="str">
        <f>IF(W60="","",IF(W7=W60,"",1))</f>
        <v/>
      </c>
      <c r="X66" s="165"/>
      <c r="Y66" s="165" t="str">
        <f>IF(Y60="","",IF(Y7=Y60,"",1))</f>
        <v/>
      </c>
      <c r="Z66" s="181"/>
      <c r="AB66" s="183"/>
      <c r="AC66" s="165" t="str">
        <f>IF(AC60="","",IF(AC7=AC60,"",1))</f>
        <v/>
      </c>
      <c r="AD66" s="165"/>
      <c r="AE66" s="165" t="str">
        <f>IF(AE60="","",IF(AE7=AE60,"",1))</f>
        <v/>
      </c>
      <c r="AF66" s="165"/>
    </row>
    <row r="67" spans="4:32">
      <c r="D67" s="167" t="s">
        <v>49</v>
      </c>
      <c r="F67" s="165" t="str">
        <f>IF(F60="","",IF(F60=F61,"",1))</f>
        <v/>
      </c>
      <c r="G67" s="165" t="str">
        <f>IF(G60="","",IF(G60=G61,"",1))</f>
        <v/>
      </c>
      <c r="H67" s="165"/>
      <c r="I67" s="165" t="str">
        <f>IF(I60="","",IF(I60=I61,"",1))</f>
        <v/>
      </c>
      <c r="J67" s="165"/>
      <c r="K67" s="165" t="str">
        <f>IF(K60="","",IF(K60=K61,"",1))</f>
        <v/>
      </c>
      <c r="L67" s="165"/>
      <c r="M67" s="165" t="str">
        <f>IF(M60="","",IF(M60=M61,"",1))</f>
        <v/>
      </c>
      <c r="N67" s="165"/>
      <c r="O67" s="165"/>
      <c r="P67" s="165"/>
      <c r="Q67" s="165"/>
      <c r="R67" s="165"/>
      <c r="S67" s="165"/>
      <c r="T67" s="165"/>
      <c r="U67" s="165"/>
      <c r="V67" s="165"/>
      <c r="W67" s="165" t="str">
        <f>IF(W60="","",IF(W60=W61,"",1))</f>
        <v/>
      </c>
      <c r="X67" s="165"/>
      <c r="Y67" s="165" t="str">
        <f>IF(Y60="","",IF(Y60=Y61,"",1))</f>
        <v/>
      </c>
      <c r="Z67" s="181"/>
      <c r="AB67" s="183"/>
      <c r="AC67" s="165" t="str">
        <f>IF(AC60="","",IF(AC60=AC61,"",1))</f>
        <v/>
      </c>
      <c r="AD67" s="165"/>
      <c r="AE67" s="165" t="str">
        <f>IF(AE60="","",IF(AE60=AE61,"",1))</f>
        <v/>
      </c>
      <c r="AF67" s="165"/>
    </row>
    <row r="68" spans="4:32">
      <c r="D68" s="167" t="s">
        <v>43</v>
      </c>
      <c r="F68" s="165" t="str">
        <f>IF(F60="","",IF(F60=F62,"",1))</f>
        <v/>
      </c>
      <c r="G68" s="165" t="str">
        <f>IF(G60="","",IF(G60=G62,"",1))</f>
        <v/>
      </c>
      <c r="H68" s="165"/>
      <c r="I68" s="165" t="str">
        <f>IF(I60="","",IF(I60=I62,"",1))</f>
        <v/>
      </c>
      <c r="J68" s="165"/>
      <c r="K68" s="165" t="str">
        <f>IF(K60="","",IF(K60=K62,"",1))</f>
        <v/>
      </c>
      <c r="L68" s="165"/>
      <c r="M68" s="165" t="str">
        <f>IF(M60="","",IF(M60=M62,"",1))</f>
        <v/>
      </c>
      <c r="N68" s="165"/>
      <c r="O68" s="165"/>
      <c r="P68" s="165"/>
      <c r="Q68" s="165"/>
      <c r="R68" s="165"/>
      <c r="S68" s="165"/>
      <c r="T68" s="165"/>
      <c r="U68" s="165"/>
      <c r="V68" s="165"/>
      <c r="W68" s="165" t="str">
        <f>IF(W60="","",IF(W60=W62,"",1))</f>
        <v/>
      </c>
      <c r="X68" s="165"/>
      <c r="Y68" s="165" t="str">
        <f>IF(Y60="","",IF(Y60=Y62,"",1))</f>
        <v/>
      </c>
      <c r="Z68" s="181"/>
      <c r="AB68" s="183"/>
      <c r="AC68" s="165" t="str">
        <f>IF(AC60="","",IF(AC60=AC62,"",1))</f>
        <v/>
      </c>
      <c r="AD68" s="165"/>
      <c r="AE68" s="165" t="str">
        <f>IF(AE60="","",IF(AE60=AE62,"",1))</f>
        <v/>
      </c>
      <c r="AF68" s="165"/>
    </row>
    <row r="69" spans="4:32">
      <c r="D69" s="169" t="s">
        <v>42</v>
      </c>
      <c r="F69" s="165" t="str">
        <f>IF(F60="","",IF(F13=F63,"",1))</f>
        <v/>
      </c>
      <c r="G69" s="165" t="str">
        <f>IF(G60="","",IF(G13=G63,"",1))</f>
        <v/>
      </c>
      <c r="H69" s="165"/>
      <c r="I69" s="165" t="str">
        <f>IF(I60="","",IF(I13=I63,"",1))</f>
        <v/>
      </c>
      <c r="J69" s="165"/>
      <c r="K69" s="165" t="str">
        <f>IF(K60="","",IF(K13=K63,"",1))</f>
        <v/>
      </c>
      <c r="L69" s="165"/>
      <c r="M69" s="165" t="str">
        <f>IF(M60="","",IF(M13=M63,"",1))</f>
        <v/>
      </c>
      <c r="N69" s="165"/>
      <c r="O69" s="165"/>
      <c r="P69" s="165"/>
      <c r="Q69" s="165"/>
      <c r="R69" s="165"/>
      <c r="S69" s="165"/>
      <c r="T69" s="165"/>
      <c r="U69" s="165"/>
      <c r="V69" s="165"/>
      <c r="W69" s="165" t="str">
        <f>IF(W60="","",IF(W13=W63,"",1))</f>
        <v/>
      </c>
      <c r="X69" s="165"/>
      <c r="Y69" s="165" t="str">
        <f>IF(Y60="","",IF(Y13=Y63,"",1))</f>
        <v/>
      </c>
      <c r="Z69" s="181"/>
      <c r="AB69" s="183"/>
      <c r="AC69" s="165" t="str">
        <f>IF(AC60="","",IF(AC13=AC63,"",1))</f>
        <v/>
      </c>
      <c r="AD69" s="165"/>
      <c r="AE69" s="165" t="str">
        <f>IF(AE60="","",IF(AE13=AE63,"",1))</f>
        <v/>
      </c>
      <c r="AF69" s="165"/>
    </row>
    <row r="70" spans="4:32">
      <c r="D70" s="170" t="s">
        <v>491</v>
      </c>
      <c r="F70" s="165" t="str">
        <f>IF(F60="","",IF(F38=F64,"",1))</f>
        <v/>
      </c>
      <c r="G70" s="165" t="str">
        <f>IF(G60="","",IF(G38=G64,"",1))</f>
        <v/>
      </c>
      <c r="H70" s="165"/>
      <c r="I70" s="165" t="str">
        <f>IF(I60="","",IF(I38=I64,"",1))</f>
        <v/>
      </c>
      <c r="J70" s="165"/>
      <c r="K70" s="165" t="str">
        <f>IF(K60="","",IF(K38=K64,"",1))</f>
        <v/>
      </c>
      <c r="L70" s="165"/>
      <c r="M70" s="165" t="str">
        <f>IF(M60="","",IF(M38=M64,"",1))</f>
        <v/>
      </c>
      <c r="N70" s="165"/>
      <c r="O70" s="165"/>
      <c r="P70" s="165"/>
      <c r="Q70" s="165"/>
      <c r="R70" s="165"/>
      <c r="S70" s="165"/>
      <c r="T70" s="165"/>
      <c r="U70" s="165"/>
      <c r="V70" s="165"/>
      <c r="W70" s="165" t="str">
        <f>IF(W60="","",IF(W38=W64,"",1))</f>
        <v/>
      </c>
      <c r="X70" s="165"/>
      <c r="Y70" s="165" t="str">
        <f>IF(Y60="","",IF(Y38=Y64,"",1))</f>
        <v/>
      </c>
      <c r="Z70" s="181"/>
      <c r="AB70" s="183"/>
      <c r="AC70" s="165" t="str">
        <f>IF(AC60="","",IF(AC38=AC64,"",1))</f>
        <v/>
      </c>
      <c r="AD70" s="165"/>
      <c r="AE70" s="165" t="str">
        <f>IF(AE60="","",IF(AE38=AE64,"",1))</f>
        <v/>
      </c>
      <c r="AF70" s="165"/>
    </row>
    <row r="73" spans="4:32">
      <c r="D73" s="5"/>
    </row>
    <row r="75" spans="4:32">
      <c r="D75" s="5"/>
    </row>
    <row r="77" spans="4:32">
      <c r="D77" s="5"/>
    </row>
    <row r="79" spans="4:32">
      <c r="D79" s="5"/>
    </row>
    <row r="81" spans="4:4" ht="13.5" customHeight="1">
      <c r="D81" s="6"/>
    </row>
    <row r="82" spans="4:4" ht="13.5" customHeight="1"/>
    <row r="83" spans="4:4">
      <c r="D83" s="5"/>
    </row>
    <row r="85" spans="4:4">
      <c r="D85" s="5"/>
    </row>
    <row r="87" spans="4:4">
      <c r="D87" s="5"/>
    </row>
    <row r="89" spans="4:4">
      <c r="D89" s="5"/>
    </row>
    <row r="93" spans="4:4" ht="12.75" customHeight="1"/>
    <row r="94" spans="4:4" ht="12.75" customHeight="1"/>
  </sheetData>
  <mergeCells count="22">
    <mergeCell ref="B10:E10"/>
    <mergeCell ref="B11:E11"/>
    <mergeCell ref="G5:G6"/>
    <mergeCell ref="H5:H6"/>
    <mergeCell ref="A13:A53"/>
    <mergeCell ref="B13:B37"/>
    <mergeCell ref="B38:B53"/>
    <mergeCell ref="A3:E6"/>
    <mergeCell ref="F3:F6"/>
    <mergeCell ref="A8:A12"/>
    <mergeCell ref="B8:E8"/>
    <mergeCell ref="B9:E9"/>
    <mergeCell ref="B12:E12"/>
    <mergeCell ref="I4:J4"/>
    <mergeCell ref="K4:L4"/>
    <mergeCell ref="G3:L3"/>
    <mergeCell ref="A7:E7"/>
    <mergeCell ref="J5:J6"/>
    <mergeCell ref="G4:H4"/>
    <mergeCell ref="K5:K6"/>
    <mergeCell ref="L5:L6"/>
    <mergeCell ref="I5:I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94"/>
  <sheetViews>
    <sheetView view="pageBreakPreview" zoomScaleNormal="100" zoomScaleSheetLayoutView="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12" width="10.625" style="3" customWidth="1"/>
    <col min="13" max="13" width="9" style="3"/>
    <col min="14" max="22" width="9" style="72"/>
    <col min="23" max="26" width="9" style="3"/>
    <col min="27" max="27" width="9" style="72"/>
    <col min="28" max="16384" width="9" style="3"/>
  </cols>
  <sheetData>
    <row r="1" spans="1:31" ht="14.25">
      <c r="A1" s="18" t="s">
        <v>702</v>
      </c>
    </row>
    <row r="3" spans="1:31" ht="18" customHeight="1">
      <c r="A3" s="240" t="s">
        <v>64</v>
      </c>
      <c r="B3" s="241"/>
      <c r="C3" s="241"/>
      <c r="D3" s="241"/>
      <c r="E3" s="242"/>
      <c r="F3" s="249" t="s">
        <v>131</v>
      </c>
      <c r="G3" s="263" t="s">
        <v>696</v>
      </c>
      <c r="H3" s="264"/>
      <c r="I3" s="264"/>
      <c r="J3" s="264"/>
      <c r="K3" s="264"/>
      <c r="L3" s="265"/>
    </row>
    <row r="4" spans="1:31" ht="31.5" customHeight="1">
      <c r="A4" s="243"/>
      <c r="B4" s="244"/>
      <c r="C4" s="244"/>
      <c r="D4" s="244"/>
      <c r="E4" s="245"/>
      <c r="F4" s="232"/>
      <c r="G4" s="262" t="s">
        <v>74</v>
      </c>
      <c r="H4" s="262"/>
      <c r="I4" s="262" t="s">
        <v>73</v>
      </c>
      <c r="J4" s="262"/>
      <c r="K4" s="262" t="s">
        <v>72</v>
      </c>
      <c r="L4" s="262"/>
    </row>
    <row r="5" spans="1:31" ht="15" customHeight="1" thickBot="1">
      <c r="A5" s="243"/>
      <c r="B5" s="244"/>
      <c r="C5" s="244"/>
      <c r="D5" s="244"/>
      <c r="E5" s="245"/>
      <c r="F5" s="232"/>
      <c r="G5" s="233" t="s">
        <v>71</v>
      </c>
      <c r="H5" s="235" t="s">
        <v>70</v>
      </c>
      <c r="I5" s="233" t="s">
        <v>71</v>
      </c>
      <c r="J5" s="235" t="s">
        <v>70</v>
      </c>
      <c r="K5" s="233" t="s">
        <v>71</v>
      </c>
      <c r="L5" s="235" t="s">
        <v>70</v>
      </c>
    </row>
    <row r="6" spans="1:31" ht="15" customHeight="1" thickBot="1">
      <c r="A6" s="246"/>
      <c r="B6" s="247"/>
      <c r="C6" s="247"/>
      <c r="D6" s="247"/>
      <c r="E6" s="248"/>
      <c r="F6" s="232"/>
      <c r="G6" s="234"/>
      <c r="H6" s="236"/>
      <c r="I6" s="234"/>
      <c r="J6" s="236"/>
      <c r="K6" s="234"/>
      <c r="L6" s="236"/>
      <c r="AC6" s="143">
        <f>SUM(AD7:AD53,F66:W70)</f>
        <v>0</v>
      </c>
    </row>
    <row r="7" spans="1:31" ht="23.1" customHeight="1">
      <c r="A7" s="237" t="s">
        <v>50</v>
      </c>
      <c r="B7" s="238"/>
      <c r="C7" s="238"/>
      <c r="D7" s="238"/>
      <c r="E7" s="239"/>
      <c r="F7" s="10">
        <v>967</v>
      </c>
      <c r="G7" s="9">
        <f>SUM(G8:G12)</f>
        <v>8079</v>
      </c>
      <c r="H7" s="8">
        <f t="shared" ref="H7:H53" si="0">IF(G7=0,0,G7/$K7*100)</f>
        <v>36.86011497399398</v>
      </c>
      <c r="I7" s="9">
        <f>SUM(I8:I12)</f>
        <v>13839</v>
      </c>
      <c r="J7" s="8">
        <f t="shared" ref="J7:J53" si="1">IF(I7=0,0,I7/$K7*100)</f>
        <v>63.139885026006027</v>
      </c>
      <c r="K7" s="9">
        <f t="shared" ref="K7:K38" si="2">SUM(G7,I7)</f>
        <v>21918</v>
      </c>
      <c r="L7" s="8">
        <f t="shared" ref="L7:L53" si="3">IF(K7=0,0,K7/$K7*100)</f>
        <v>100</v>
      </c>
      <c r="M7" s="54" t="str">
        <f>IF(SUM(G7,I7)=K7,"",1)</f>
        <v/>
      </c>
      <c r="N7" s="177"/>
      <c r="O7" s="177"/>
      <c r="P7" s="177"/>
      <c r="Q7" s="177"/>
      <c r="R7" s="177"/>
      <c r="S7" s="177"/>
      <c r="T7" s="177"/>
      <c r="AA7" s="202"/>
      <c r="AC7" s="10">
        <f>SUM(AC8:AC12)</f>
        <v>967</v>
      </c>
      <c r="AD7" s="139" t="str">
        <f>IF(F7=AC7,"",1)</f>
        <v/>
      </c>
      <c r="AE7" s="175" t="str">
        <f>IF(SUM(H7,J7)=100,"",1)</f>
        <v/>
      </c>
    </row>
    <row r="8" spans="1:31" ht="23.1" customHeight="1">
      <c r="A8" s="256" t="s">
        <v>49</v>
      </c>
      <c r="B8" s="259" t="s">
        <v>48</v>
      </c>
      <c r="C8" s="260"/>
      <c r="D8" s="260"/>
      <c r="E8" s="261"/>
      <c r="F8" s="10">
        <v>323</v>
      </c>
      <c r="G8" s="9">
        <v>280</v>
      </c>
      <c r="H8" s="8">
        <f t="shared" si="0"/>
        <v>31.145717463848722</v>
      </c>
      <c r="I8" s="9">
        <v>619</v>
      </c>
      <c r="J8" s="8">
        <f t="shared" si="1"/>
        <v>68.854282536151274</v>
      </c>
      <c r="K8" s="9">
        <v>899</v>
      </c>
      <c r="L8" s="8">
        <f t="shared" si="3"/>
        <v>100</v>
      </c>
      <c r="M8" s="54" t="str">
        <f t="shared" ref="M8:M53" si="4">IF(SUM(G8,I8)=K8,"",1)</f>
        <v/>
      </c>
      <c r="N8" s="177"/>
      <c r="O8" s="177"/>
      <c r="P8" s="177"/>
      <c r="Q8" s="177"/>
      <c r="R8" s="177"/>
      <c r="S8" s="177"/>
      <c r="T8" s="177"/>
      <c r="AA8" s="202"/>
      <c r="AC8" s="10">
        <v>323</v>
      </c>
      <c r="AD8" s="140" t="str">
        <f t="shared" ref="AD8:AD53" si="5">IF(F8=AC8,"",1)</f>
        <v/>
      </c>
      <c r="AE8" s="140" t="str">
        <f t="shared" ref="AE8:AE53" si="6">IF(SUM(H8,J8)=100,"",1)</f>
        <v/>
      </c>
    </row>
    <row r="9" spans="1:31" ht="23.1" customHeight="1">
      <c r="A9" s="257"/>
      <c r="B9" s="259" t="s">
        <v>47</v>
      </c>
      <c r="C9" s="260"/>
      <c r="D9" s="260"/>
      <c r="E9" s="261"/>
      <c r="F9" s="10">
        <v>145</v>
      </c>
      <c r="G9" s="9">
        <v>450</v>
      </c>
      <c r="H9" s="8">
        <f t="shared" si="0"/>
        <v>35.913806863527533</v>
      </c>
      <c r="I9" s="9">
        <v>803</v>
      </c>
      <c r="J9" s="8">
        <f t="shared" si="1"/>
        <v>64.086193136472474</v>
      </c>
      <c r="K9" s="9">
        <v>1253</v>
      </c>
      <c r="L9" s="8">
        <f t="shared" si="3"/>
        <v>100</v>
      </c>
      <c r="M9" s="54" t="str">
        <f t="shared" si="4"/>
        <v/>
      </c>
      <c r="N9" s="177"/>
      <c r="O9" s="177"/>
      <c r="P9" s="177"/>
      <c r="Q9" s="177"/>
      <c r="R9" s="177"/>
      <c r="S9" s="177"/>
      <c r="T9" s="177"/>
      <c r="AA9" s="202"/>
      <c r="AC9" s="10">
        <v>145</v>
      </c>
      <c r="AD9" s="140" t="str">
        <f t="shared" si="5"/>
        <v/>
      </c>
      <c r="AE9" s="140" t="str">
        <f t="shared" si="6"/>
        <v/>
      </c>
    </row>
    <row r="10" spans="1:31" ht="23.1" customHeight="1">
      <c r="A10" s="257"/>
      <c r="B10" s="259" t="s">
        <v>46</v>
      </c>
      <c r="C10" s="260"/>
      <c r="D10" s="260"/>
      <c r="E10" s="261"/>
      <c r="F10" s="10">
        <v>218</v>
      </c>
      <c r="G10" s="9">
        <v>2046</v>
      </c>
      <c r="H10" s="8">
        <f t="shared" si="0"/>
        <v>36.858223743469644</v>
      </c>
      <c r="I10" s="9">
        <v>3505</v>
      </c>
      <c r="J10" s="8">
        <f t="shared" si="1"/>
        <v>63.141776256530356</v>
      </c>
      <c r="K10" s="9">
        <v>5551</v>
      </c>
      <c r="L10" s="8">
        <f t="shared" si="3"/>
        <v>100</v>
      </c>
      <c r="M10" s="54" t="str">
        <f t="shared" si="4"/>
        <v/>
      </c>
      <c r="N10" s="177"/>
      <c r="O10" s="177"/>
      <c r="P10" s="177"/>
      <c r="Q10" s="177"/>
      <c r="R10" s="178"/>
      <c r="S10" s="178"/>
      <c r="T10" s="178"/>
      <c r="AA10" s="202"/>
      <c r="AC10" s="10">
        <v>218</v>
      </c>
      <c r="AD10" s="140" t="str">
        <f t="shared" si="5"/>
        <v/>
      </c>
      <c r="AE10" s="140" t="str">
        <f t="shared" si="6"/>
        <v/>
      </c>
    </row>
    <row r="11" spans="1:31" ht="23.1" customHeight="1">
      <c r="A11" s="257"/>
      <c r="B11" s="259" t="s">
        <v>45</v>
      </c>
      <c r="C11" s="260"/>
      <c r="D11" s="260"/>
      <c r="E11" s="261"/>
      <c r="F11" s="10">
        <v>66</v>
      </c>
      <c r="G11" s="9">
        <v>1227</v>
      </c>
      <c r="H11" s="8">
        <f t="shared" si="0"/>
        <v>43.681025275898897</v>
      </c>
      <c r="I11" s="9">
        <v>1582</v>
      </c>
      <c r="J11" s="8">
        <f t="shared" si="1"/>
        <v>56.318974724101103</v>
      </c>
      <c r="K11" s="9">
        <v>2809</v>
      </c>
      <c r="L11" s="8">
        <f t="shared" si="3"/>
        <v>100</v>
      </c>
      <c r="M11" s="54" t="str">
        <f t="shared" si="4"/>
        <v/>
      </c>
      <c r="N11" s="177"/>
      <c r="O11" s="177"/>
      <c r="P11" s="177"/>
      <c r="Q11" s="177"/>
      <c r="R11" s="179"/>
      <c r="S11" s="179"/>
      <c r="T11" s="179"/>
      <c r="AA11" s="202"/>
      <c r="AC11" s="10">
        <v>66</v>
      </c>
      <c r="AD11" s="140" t="str">
        <f t="shared" si="5"/>
        <v/>
      </c>
      <c r="AE11" s="140" t="str">
        <f t="shared" si="6"/>
        <v/>
      </c>
    </row>
    <row r="12" spans="1:31" ht="23.1" customHeight="1">
      <c r="A12" s="258"/>
      <c r="B12" s="259" t="s">
        <v>44</v>
      </c>
      <c r="C12" s="260"/>
      <c r="D12" s="260"/>
      <c r="E12" s="261"/>
      <c r="F12" s="10">
        <v>215</v>
      </c>
      <c r="G12" s="9">
        <v>4076</v>
      </c>
      <c r="H12" s="8">
        <f t="shared" si="0"/>
        <v>35.735577766088021</v>
      </c>
      <c r="I12" s="9">
        <v>7330</v>
      </c>
      <c r="J12" s="8">
        <f t="shared" si="1"/>
        <v>64.264422233911972</v>
      </c>
      <c r="K12" s="9">
        <v>11406</v>
      </c>
      <c r="L12" s="8">
        <f t="shared" si="3"/>
        <v>100</v>
      </c>
      <c r="M12" s="54" t="str">
        <f t="shared" si="4"/>
        <v/>
      </c>
      <c r="N12" s="177"/>
      <c r="O12" s="177"/>
      <c r="P12" s="177"/>
      <c r="Q12" s="177"/>
      <c r="R12" s="179"/>
      <c r="S12" s="179"/>
      <c r="T12" s="179"/>
      <c r="AA12" s="202"/>
      <c r="AC12" s="10">
        <v>215</v>
      </c>
      <c r="AD12" s="140" t="str">
        <f t="shared" si="5"/>
        <v/>
      </c>
      <c r="AE12" s="140" t="str">
        <f t="shared" si="6"/>
        <v/>
      </c>
    </row>
    <row r="13" spans="1:31" ht="23.1" customHeight="1">
      <c r="A13" s="253" t="s">
        <v>43</v>
      </c>
      <c r="B13" s="253" t="s">
        <v>42</v>
      </c>
      <c r="C13" s="13"/>
      <c r="D13" s="14" t="s">
        <v>16</v>
      </c>
      <c r="E13" s="11"/>
      <c r="F13" s="10">
        <v>243</v>
      </c>
      <c r="G13" s="9">
        <f>SUM(G14:G37)</f>
        <v>3007</v>
      </c>
      <c r="H13" s="8">
        <f t="shared" si="0"/>
        <v>46.779713752333542</v>
      </c>
      <c r="I13" s="9">
        <f>SUM(I14:I37)</f>
        <v>3421</v>
      </c>
      <c r="J13" s="8">
        <f t="shared" si="1"/>
        <v>53.220286247666458</v>
      </c>
      <c r="K13" s="9">
        <f t="shared" si="2"/>
        <v>6428</v>
      </c>
      <c r="L13" s="8">
        <f t="shared" si="3"/>
        <v>100</v>
      </c>
      <c r="M13" s="54" t="str">
        <f t="shared" si="4"/>
        <v/>
      </c>
      <c r="N13" s="180"/>
      <c r="O13" s="177"/>
      <c r="P13" s="177"/>
      <c r="Q13" s="177"/>
      <c r="R13" s="179"/>
      <c r="S13" s="179"/>
      <c r="T13" s="179"/>
      <c r="AA13" s="202"/>
      <c r="AC13" s="10">
        <f>SUM(AC14:AC37)</f>
        <v>243</v>
      </c>
      <c r="AD13" s="140" t="str">
        <f t="shared" si="5"/>
        <v/>
      </c>
      <c r="AE13" s="140" t="str">
        <f t="shared" si="6"/>
        <v/>
      </c>
    </row>
    <row r="14" spans="1:31" ht="23.1" customHeight="1">
      <c r="A14" s="254"/>
      <c r="B14" s="254"/>
      <c r="C14" s="13"/>
      <c r="D14" s="14" t="s">
        <v>41</v>
      </c>
      <c r="E14" s="11"/>
      <c r="F14" s="10">
        <v>32</v>
      </c>
      <c r="G14" s="9">
        <v>754</v>
      </c>
      <c r="H14" s="8">
        <f t="shared" si="0"/>
        <v>33.872416891284814</v>
      </c>
      <c r="I14" s="9">
        <v>1472</v>
      </c>
      <c r="J14" s="8">
        <f t="shared" si="1"/>
        <v>66.127583108715186</v>
      </c>
      <c r="K14" s="9">
        <v>2226</v>
      </c>
      <c r="L14" s="8">
        <f t="shared" si="3"/>
        <v>100</v>
      </c>
      <c r="M14" s="54" t="str">
        <f t="shared" si="4"/>
        <v/>
      </c>
      <c r="N14" s="177"/>
      <c r="O14" s="178"/>
      <c r="P14" s="178"/>
      <c r="Q14" s="178"/>
      <c r="R14" s="179"/>
      <c r="S14" s="179"/>
      <c r="T14" s="179"/>
      <c r="U14" s="73"/>
      <c r="AA14" s="202"/>
      <c r="AC14" s="10">
        <v>32</v>
      </c>
      <c r="AD14" s="140" t="str">
        <f t="shared" si="5"/>
        <v/>
      </c>
      <c r="AE14" s="140" t="str">
        <f t="shared" si="6"/>
        <v/>
      </c>
    </row>
    <row r="15" spans="1:31" ht="23.1" customHeight="1">
      <c r="A15" s="254"/>
      <c r="B15" s="254"/>
      <c r="C15" s="13"/>
      <c r="D15" s="14" t="s">
        <v>40</v>
      </c>
      <c r="E15" s="11"/>
      <c r="F15" s="10">
        <v>4</v>
      </c>
      <c r="G15" s="9">
        <v>48</v>
      </c>
      <c r="H15" s="8">
        <f t="shared" si="0"/>
        <v>72.727272727272734</v>
      </c>
      <c r="I15" s="9">
        <v>18</v>
      </c>
      <c r="J15" s="8">
        <f t="shared" si="1"/>
        <v>27.27272727272727</v>
      </c>
      <c r="K15" s="9">
        <v>66</v>
      </c>
      <c r="L15" s="8">
        <f t="shared" si="3"/>
        <v>100</v>
      </c>
      <c r="M15" s="54" t="str">
        <f t="shared" si="4"/>
        <v/>
      </c>
      <c r="N15" s="177"/>
      <c r="O15" s="179"/>
      <c r="P15" s="179"/>
      <c r="Q15" s="179"/>
      <c r="R15" s="179"/>
      <c r="S15" s="179"/>
      <c r="T15" s="179"/>
      <c r="U15" s="74"/>
      <c r="AA15" s="202"/>
      <c r="AC15" s="10">
        <v>4</v>
      </c>
      <c r="AD15" s="140" t="str">
        <f t="shared" si="5"/>
        <v/>
      </c>
      <c r="AE15" s="140" t="str">
        <f t="shared" si="6"/>
        <v/>
      </c>
    </row>
    <row r="16" spans="1:31" ht="23.1" customHeight="1">
      <c r="A16" s="254"/>
      <c r="B16" s="254"/>
      <c r="C16" s="13"/>
      <c r="D16" s="14" t="s">
        <v>39</v>
      </c>
      <c r="E16" s="11"/>
      <c r="F16" s="10">
        <v>16</v>
      </c>
      <c r="G16" s="9">
        <v>40</v>
      </c>
      <c r="H16" s="8">
        <f t="shared" si="0"/>
        <v>13.651877133105803</v>
      </c>
      <c r="I16" s="9">
        <v>253</v>
      </c>
      <c r="J16" s="8">
        <f t="shared" si="1"/>
        <v>86.348122866894201</v>
      </c>
      <c r="K16" s="9">
        <v>293</v>
      </c>
      <c r="L16" s="8">
        <f t="shared" si="3"/>
        <v>100</v>
      </c>
      <c r="M16" s="54" t="str">
        <f t="shared" si="4"/>
        <v/>
      </c>
      <c r="N16" s="177"/>
      <c r="O16" s="179"/>
      <c r="P16" s="179"/>
      <c r="Q16" s="179"/>
      <c r="R16" s="177"/>
      <c r="S16" s="177"/>
      <c r="T16" s="179"/>
      <c r="U16" s="74"/>
      <c r="AA16" s="202"/>
      <c r="AC16" s="10">
        <v>16</v>
      </c>
      <c r="AD16" s="140" t="str">
        <f t="shared" si="5"/>
        <v/>
      </c>
      <c r="AE16" s="140" t="str">
        <f t="shared" si="6"/>
        <v/>
      </c>
    </row>
    <row r="17" spans="1:31" ht="23.1" customHeight="1">
      <c r="A17" s="254"/>
      <c r="B17" s="254"/>
      <c r="C17" s="13"/>
      <c r="D17" s="14" t="s">
        <v>38</v>
      </c>
      <c r="E17" s="11"/>
      <c r="F17" s="10">
        <v>3</v>
      </c>
      <c r="G17" s="9">
        <v>6</v>
      </c>
      <c r="H17" s="8">
        <f t="shared" si="0"/>
        <v>85.714285714285708</v>
      </c>
      <c r="I17" s="9">
        <v>1</v>
      </c>
      <c r="J17" s="8">
        <f t="shared" si="1"/>
        <v>14.285714285714285</v>
      </c>
      <c r="K17" s="9">
        <v>7</v>
      </c>
      <c r="L17" s="8">
        <f t="shared" si="3"/>
        <v>100</v>
      </c>
      <c r="M17" s="54" t="str">
        <f t="shared" si="4"/>
        <v/>
      </c>
      <c r="N17" s="177"/>
      <c r="O17" s="179"/>
      <c r="P17" s="179"/>
      <c r="Q17" s="179"/>
      <c r="R17" s="177"/>
      <c r="S17" s="177"/>
      <c r="T17" s="179"/>
      <c r="U17" s="74"/>
      <c r="AA17" s="202"/>
      <c r="AC17" s="10">
        <v>3</v>
      </c>
      <c r="AD17" s="140" t="str">
        <f t="shared" si="5"/>
        <v/>
      </c>
      <c r="AE17" s="140" t="str">
        <f t="shared" si="6"/>
        <v/>
      </c>
    </row>
    <row r="18" spans="1:31" ht="23.1" customHeight="1">
      <c r="A18" s="254"/>
      <c r="B18" s="254"/>
      <c r="C18" s="13"/>
      <c r="D18" s="14" t="s">
        <v>37</v>
      </c>
      <c r="E18" s="11"/>
      <c r="F18" s="10">
        <v>7</v>
      </c>
      <c r="G18" s="9">
        <v>68</v>
      </c>
      <c r="H18" s="8">
        <f t="shared" si="0"/>
        <v>66.019417475728162</v>
      </c>
      <c r="I18" s="9">
        <v>35</v>
      </c>
      <c r="J18" s="8">
        <f t="shared" si="1"/>
        <v>33.980582524271846</v>
      </c>
      <c r="K18" s="9">
        <v>103</v>
      </c>
      <c r="L18" s="8">
        <f t="shared" si="3"/>
        <v>100</v>
      </c>
      <c r="M18" s="54" t="str">
        <f t="shared" si="4"/>
        <v/>
      </c>
      <c r="N18" s="177"/>
      <c r="O18" s="179"/>
      <c r="P18" s="179"/>
      <c r="Q18" s="179"/>
      <c r="R18" s="177"/>
      <c r="S18" s="177"/>
      <c r="T18" s="179"/>
      <c r="U18" s="74"/>
      <c r="AA18" s="202"/>
      <c r="AC18" s="10">
        <v>7</v>
      </c>
      <c r="AD18" s="140" t="str">
        <f t="shared" si="5"/>
        <v/>
      </c>
      <c r="AE18" s="140" t="str">
        <f t="shared" si="6"/>
        <v/>
      </c>
    </row>
    <row r="19" spans="1:31" ht="23.1" customHeight="1">
      <c r="A19" s="254"/>
      <c r="B19" s="254"/>
      <c r="C19" s="13"/>
      <c r="D19" s="14" t="s">
        <v>36</v>
      </c>
      <c r="E19" s="11"/>
      <c r="F19" s="10">
        <v>2</v>
      </c>
      <c r="G19" s="9">
        <v>3</v>
      </c>
      <c r="H19" s="8">
        <f t="shared" si="0"/>
        <v>100</v>
      </c>
      <c r="I19" s="9">
        <v>0</v>
      </c>
      <c r="J19" s="8">
        <f t="shared" si="1"/>
        <v>0</v>
      </c>
      <c r="K19" s="9">
        <v>3</v>
      </c>
      <c r="L19" s="8">
        <f t="shared" si="3"/>
        <v>100</v>
      </c>
      <c r="M19" s="54" t="str">
        <f t="shared" si="4"/>
        <v/>
      </c>
      <c r="N19" s="177"/>
      <c r="O19" s="179"/>
      <c r="P19" s="179"/>
      <c r="Q19" s="179"/>
      <c r="R19" s="177"/>
      <c r="S19" s="177"/>
      <c r="T19" s="179"/>
      <c r="U19" s="74"/>
      <c r="AA19" s="202"/>
      <c r="AC19" s="10">
        <v>2</v>
      </c>
      <c r="AD19" s="140" t="str">
        <f t="shared" si="5"/>
        <v/>
      </c>
      <c r="AE19" s="140" t="str">
        <f t="shared" si="6"/>
        <v/>
      </c>
    </row>
    <row r="20" spans="1:31" ht="23.1" customHeight="1">
      <c r="A20" s="254"/>
      <c r="B20" s="254"/>
      <c r="C20" s="13"/>
      <c r="D20" s="14" t="s">
        <v>35</v>
      </c>
      <c r="E20" s="11"/>
      <c r="F20" s="10">
        <v>5</v>
      </c>
      <c r="G20" s="9">
        <v>19</v>
      </c>
      <c r="H20" s="8">
        <f t="shared" si="0"/>
        <v>46.341463414634148</v>
      </c>
      <c r="I20" s="9">
        <v>22</v>
      </c>
      <c r="J20" s="8">
        <f t="shared" si="1"/>
        <v>53.658536585365859</v>
      </c>
      <c r="K20" s="9">
        <v>41</v>
      </c>
      <c r="L20" s="8">
        <f t="shared" si="3"/>
        <v>100</v>
      </c>
      <c r="M20" s="54" t="str">
        <f t="shared" si="4"/>
        <v/>
      </c>
      <c r="N20" s="177"/>
      <c r="O20" s="179"/>
      <c r="P20" s="179"/>
      <c r="Q20" s="179"/>
      <c r="R20" s="177"/>
      <c r="S20" s="177"/>
      <c r="T20" s="179"/>
      <c r="U20" s="74"/>
      <c r="AA20" s="202"/>
      <c r="AC20" s="10">
        <v>5</v>
      </c>
      <c r="AD20" s="140" t="str">
        <f t="shared" si="5"/>
        <v/>
      </c>
      <c r="AE20" s="140" t="str">
        <f t="shared" si="6"/>
        <v/>
      </c>
    </row>
    <row r="21" spans="1:31" ht="23.1" customHeight="1">
      <c r="A21" s="254"/>
      <c r="B21" s="254"/>
      <c r="C21" s="13"/>
      <c r="D21" s="14" t="s">
        <v>34</v>
      </c>
      <c r="E21" s="11"/>
      <c r="F21" s="10">
        <v>10</v>
      </c>
      <c r="G21" s="9">
        <v>194</v>
      </c>
      <c r="H21" s="8">
        <f t="shared" si="0"/>
        <v>41.630901287553648</v>
      </c>
      <c r="I21" s="9">
        <v>272</v>
      </c>
      <c r="J21" s="8">
        <f t="shared" si="1"/>
        <v>58.369098712446352</v>
      </c>
      <c r="K21" s="9">
        <v>466</v>
      </c>
      <c r="L21" s="8">
        <f t="shared" si="3"/>
        <v>100</v>
      </c>
      <c r="M21" s="54" t="str">
        <f t="shared" si="4"/>
        <v/>
      </c>
      <c r="N21" s="177"/>
      <c r="O21" s="179"/>
      <c r="P21" s="179"/>
      <c r="Q21" s="179"/>
      <c r="R21" s="177"/>
      <c r="S21" s="177"/>
      <c r="T21" s="179"/>
      <c r="U21" s="74"/>
      <c r="AA21" s="202"/>
      <c r="AC21" s="10">
        <v>10</v>
      </c>
      <c r="AD21" s="140" t="str">
        <f t="shared" si="5"/>
        <v/>
      </c>
      <c r="AE21" s="140" t="str">
        <f t="shared" si="6"/>
        <v/>
      </c>
    </row>
    <row r="22" spans="1:31" s="100" customFormat="1" ht="23.1" customHeight="1">
      <c r="A22" s="254"/>
      <c r="B22" s="254"/>
      <c r="C22" s="131"/>
      <c r="D22" s="109" t="s">
        <v>33</v>
      </c>
      <c r="E22" s="110"/>
      <c r="F22" s="31">
        <v>1</v>
      </c>
      <c r="G22" s="30">
        <v>0</v>
      </c>
      <c r="H22" s="111">
        <f t="shared" si="0"/>
        <v>0</v>
      </c>
      <c r="I22" s="30">
        <v>0</v>
      </c>
      <c r="J22" s="111">
        <f t="shared" si="1"/>
        <v>0</v>
      </c>
      <c r="K22" s="30">
        <v>0</v>
      </c>
      <c r="L22" s="111">
        <f t="shared" si="3"/>
        <v>0</v>
      </c>
      <c r="M22" s="123" t="str">
        <f t="shared" si="4"/>
        <v/>
      </c>
      <c r="N22" s="204"/>
      <c r="O22" s="179"/>
      <c r="P22" s="179"/>
      <c r="Q22" s="179"/>
      <c r="R22" s="204"/>
      <c r="S22" s="204"/>
      <c r="T22" s="179"/>
      <c r="U22" s="74"/>
      <c r="V22" s="84"/>
      <c r="AA22" s="203"/>
      <c r="AC22" s="31">
        <v>1</v>
      </c>
      <c r="AD22" s="155" t="str">
        <f t="shared" si="5"/>
        <v/>
      </c>
      <c r="AE22" s="155">
        <f>IF(SUM(H22,J22)=100,"",1)</f>
        <v>1</v>
      </c>
    </row>
    <row r="23" spans="1:31" ht="23.1" customHeight="1">
      <c r="A23" s="254"/>
      <c r="B23" s="254"/>
      <c r="C23" s="13"/>
      <c r="D23" s="14" t="s">
        <v>32</v>
      </c>
      <c r="E23" s="11"/>
      <c r="F23" s="10">
        <v>6</v>
      </c>
      <c r="G23" s="9">
        <v>51</v>
      </c>
      <c r="H23" s="8">
        <f t="shared" si="0"/>
        <v>35.172413793103445</v>
      </c>
      <c r="I23" s="9">
        <v>94</v>
      </c>
      <c r="J23" s="8">
        <f t="shared" si="1"/>
        <v>64.827586206896541</v>
      </c>
      <c r="K23" s="9">
        <v>145</v>
      </c>
      <c r="L23" s="8">
        <f t="shared" si="3"/>
        <v>100</v>
      </c>
      <c r="M23" s="54" t="str">
        <f t="shared" si="4"/>
        <v/>
      </c>
      <c r="N23" s="177"/>
      <c r="O23" s="179"/>
      <c r="P23" s="179"/>
      <c r="Q23" s="179"/>
      <c r="R23" s="177"/>
      <c r="S23" s="177"/>
      <c r="T23" s="179"/>
      <c r="U23" s="74"/>
      <c r="AA23" s="202"/>
      <c r="AC23" s="10">
        <v>6</v>
      </c>
      <c r="AD23" s="140" t="str">
        <f t="shared" si="5"/>
        <v/>
      </c>
      <c r="AE23" s="140" t="str">
        <f t="shared" si="6"/>
        <v/>
      </c>
    </row>
    <row r="24" spans="1:31" s="100" customFormat="1" ht="23.1" customHeight="1">
      <c r="A24" s="254"/>
      <c r="B24" s="254"/>
      <c r="C24" s="131"/>
      <c r="D24" s="109" t="s">
        <v>31</v>
      </c>
      <c r="E24" s="110"/>
      <c r="F24" s="31">
        <v>1</v>
      </c>
      <c r="G24" s="205">
        <v>0</v>
      </c>
      <c r="H24" s="111">
        <f>IF(G24=0,0,G24/$K24*100)</f>
        <v>0</v>
      </c>
      <c r="I24" s="205">
        <v>0</v>
      </c>
      <c r="J24" s="111">
        <f>IF(I24=0,0,I24/$K24*100)</f>
        <v>0</v>
      </c>
      <c r="K24" s="205">
        <v>0</v>
      </c>
      <c r="L24" s="111">
        <f t="shared" si="3"/>
        <v>0</v>
      </c>
      <c r="M24" s="123" t="str">
        <f t="shared" si="4"/>
        <v/>
      </c>
      <c r="N24" s="204"/>
      <c r="O24" s="179"/>
      <c r="P24" s="179"/>
      <c r="Q24" s="179"/>
      <c r="R24" s="204"/>
      <c r="S24" s="204"/>
      <c r="T24" s="179"/>
      <c r="U24" s="74"/>
      <c r="V24" s="84"/>
      <c r="AA24" s="203"/>
      <c r="AC24" s="31">
        <v>1</v>
      </c>
      <c r="AD24" s="155" t="str">
        <f t="shared" si="5"/>
        <v/>
      </c>
      <c r="AE24" s="155">
        <f t="shared" si="6"/>
        <v>1</v>
      </c>
    </row>
    <row r="25" spans="1:31" ht="23.1" customHeight="1">
      <c r="A25" s="254"/>
      <c r="B25" s="254"/>
      <c r="C25" s="13"/>
      <c r="D25" s="12" t="s">
        <v>30</v>
      </c>
      <c r="E25" s="11"/>
      <c r="F25" s="10">
        <v>2</v>
      </c>
      <c r="G25" s="9">
        <v>3</v>
      </c>
      <c r="H25" s="8">
        <f t="shared" si="0"/>
        <v>100</v>
      </c>
      <c r="I25" s="9">
        <v>0</v>
      </c>
      <c r="J25" s="8">
        <f t="shared" si="1"/>
        <v>0</v>
      </c>
      <c r="K25" s="9">
        <v>3</v>
      </c>
      <c r="L25" s="8">
        <f t="shared" si="3"/>
        <v>100</v>
      </c>
      <c r="M25" s="54" t="str">
        <f t="shared" si="4"/>
        <v/>
      </c>
      <c r="N25" s="177"/>
      <c r="O25" s="179"/>
      <c r="P25" s="179"/>
      <c r="Q25" s="179"/>
      <c r="R25" s="177"/>
      <c r="S25" s="177"/>
      <c r="T25" s="179"/>
      <c r="U25" s="74"/>
      <c r="AA25" s="202"/>
      <c r="AC25" s="10">
        <v>2</v>
      </c>
      <c r="AD25" s="140" t="str">
        <f t="shared" si="5"/>
        <v/>
      </c>
      <c r="AE25" s="140" t="str">
        <f t="shared" si="6"/>
        <v/>
      </c>
    </row>
    <row r="26" spans="1:31" ht="23.1" customHeight="1">
      <c r="A26" s="254"/>
      <c r="B26" s="254"/>
      <c r="C26" s="13"/>
      <c r="D26" s="109" t="s">
        <v>29</v>
      </c>
      <c r="E26" s="110"/>
      <c r="F26" s="31">
        <v>9</v>
      </c>
      <c r="G26" s="30">
        <v>61</v>
      </c>
      <c r="H26" s="111">
        <f t="shared" si="0"/>
        <v>84.722222222222214</v>
      </c>
      <c r="I26" s="9">
        <v>11</v>
      </c>
      <c r="J26" s="8">
        <f t="shared" si="1"/>
        <v>15.277777777777779</v>
      </c>
      <c r="K26" s="9">
        <v>72</v>
      </c>
      <c r="L26" s="8">
        <f t="shared" si="3"/>
        <v>100</v>
      </c>
      <c r="M26" s="54" t="str">
        <f t="shared" si="4"/>
        <v/>
      </c>
      <c r="N26" s="177"/>
      <c r="O26" s="179"/>
      <c r="P26" s="179"/>
      <c r="Q26" s="179"/>
      <c r="R26" s="177"/>
      <c r="S26" s="177"/>
      <c r="T26" s="179"/>
      <c r="U26" s="74"/>
      <c r="AA26" s="203"/>
      <c r="AC26" s="31">
        <v>9</v>
      </c>
      <c r="AD26" s="140" t="str">
        <f t="shared" si="5"/>
        <v/>
      </c>
      <c r="AE26" s="140" t="str">
        <f t="shared" si="6"/>
        <v/>
      </c>
    </row>
    <row r="27" spans="1:31" ht="23.1" customHeight="1">
      <c r="A27" s="254"/>
      <c r="B27" s="254"/>
      <c r="C27" s="13"/>
      <c r="D27" s="109" t="s">
        <v>28</v>
      </c>
      <c r="E27" s="110"/>
      <c r="F27" s="31">
        <v>5</v>
      </c>
      <c r="G27" s="30">
        <v>13</v>
      </c>
      <c r="H27" s="111">
        <f t="shared" si="0"/>
        <v>86.666666666666671</v>
      </c>
      <c r="I27" s="9">
        <v>2</v>
      </c>
      <c r="J27" s="8">
        <f t="shared" si="1"/>
        <v>13.333333333333334</v>
      </c>
      <c r="K27" s="9">
        <v>15</v>
      </c>
      <c r="L27" s="8">
        <f t="shared" si="3"/>
        <v>100</v>
      </c>
      <c r="M27" s="54" t="str">
        <f t="shared" si="4"/>
        <v/>
      </c>
      <c r="N27" s="177"/>
      <c r="O27" s="179"/>
      <c r="P27" s="179"/>
      <c r="Q27" s="179"/>
      <c r="R27" s="177"/>
      <c r="S27" s="177"/>
      <c r="T27" s="179"/>
      <c r="U27" s="74"/>
      <c r="AA27" s="202"/>
      <c r="AC27" s="10">
        <v>5</v>
      </c>
      <c r="AD27" s="140" t="str">
        <f t="shared" si="5"/>
        <v/>
      </c>
      <c r="AE27" s="140" t="str">
        <f t="shared" si="6"/>
        <v/>
      </c>
    </row>
    <row r="28" spans="1:31" ht="23.1" customHeight="1">
      <c r="A28" s="254"/>
      <c r="B28" s="254"/>
      <c r="C28" s="13"/>
      <c r="D28" s="14" t="s">
        <v>27</v>
      </c>
      <c r="E28" s="11"/>
      <c r="F28" s="10">
        <v>5</v>
      </c>
      <c r="G28" s="9">
        <v>77</v>
      </c>
      <c r="H28" s="8">
        <f t="shared" si="0"/>
        <v>77</v>
      </c>
      <c r="I28" s="9">
        <v>23</v>
      </c>
      <c r="J28" s="8">
        <f t="shared" si="1"/>
        <v>23</v>
      </c>
      <c r="K28" s="9">
        <v>100</v>
      </c>
      <c r="L28" s="8">
        <f t="shared" si="3"/>
        <v>100</v>
      </c>
      <c r="M28" s="54" t="str">
        <f t="shared" si="4"/>
        <v/>
      </c>
      <c r="N28" s="177"/>
      <c r="O28" s="179"/>
      <c r="P28" s="179"/>
      <c r="Q28" s="179"/>
      <c r="R28" s="177"/>
      <c r="S28" s="177"/>
      <c r="T28" s="179"/>
      <c r="U28" s="74"/>
      <c r="AA28" s="202"/>
      <c r="AC28" s="10">
        <v>5</v>
      </c>
      <c r="AD28" s="140" t="str">
        <f t="shared" si="5"/>
        <v/>
      </c>
      <c r="AE28" s="140" t="str">
        <f t="shared" si="6"/>
        <v/>
      </c>
    </row>
    <row r="29" spans="1:31" ht="23.1" customHeight="1">
      <c r="A29" s="254"/>
      <c r="B29" s="254"/>
      <c r="C29" s="13"/>
      <c r="D29" s="14" t="s">
        <v>26</v>
      </c>
      <c r="E29" s="11"/>
      <c r="F29" s="10">
        <v>15</v>
      </c>
      <c r="G29" s="9">
        <v>51</v>
      </c>
      <c r="H29" s="8">
        <f t="shared" si="0"/>
        <v>69.863013698630141</v>
      </c>
      <c r="I29" s="9">
        <v>22</v>
      </c>
      <c r="J29" s="8">
        <f t="shared" si="1"/>
        <v>30.136986301369863</v>
      </c>
      <c r="K29" s="9">
        <v>73</v>
      </c>
      <c r="L29" s="8">
        <f t="shared" si="3"/>
        <v>100</v>
      </c>
      <c r="M29" s="54" t="str">
        <f t="shared" si="4"/>
        <v/>
      </c>
      <c r="N29" s="177"/>
      <c r="O29" s="179"/>
      <c r="P29" s="179"/>
      <c r="Q29" s="179"/>
      <c r="R29" s="177"/>
      <c r="S29" s="177"/>
      <c r="T29" s="179"/>
      <c r="U29" s="74"/>
      <c r="AA29" s="202"/>
      <c r="AC29" s="10">
        <v>15</v>
      </c>
      <c r="AD29" s="140" t="str">
        <f t="shared" si="5"/>
        <v/>
      </c>
      <c r="AE29" s="140" t="str">
        <f t="shared" si="6"/>
        <v/>
      </c>
    </row>
    <row r="30" spans="1:31" ht="23.1" customHeight="1">
      <c r="A30" s="254"/>
      <c r="B30" s="254"/>
      <c r="C30" s="13"/>
      <c r="D30" s="14" t="s">
        <v>25</v>
      </c>
      <c r="E30" s="11"/>
      <c r="F30" s="10">
        <v>6</v>
      </c>
      <c r="G30" s="9">
        <v>53</v>
      </c>
      <c r="H30" s="8">
        <f t="shared" si="0"/>
        <v>80.303030303030297</v>
      </c>
      <c r="I30" s="9">
        <v>13</v>
      </c>
      <c r="J30" s="8">
        <f t="shared" si="1"/>
        <v>19.696969696969695</v>
      </c>
      <c r="K30" s="9">
        <v>66</v>
      </c>
      <c r="L30" s="8">
        <f t="shared" si="3"/>
        <v>100</v>
      </c>
      <c r="M30" s="54" t="str">
        <f t="shared" si="4"/>
        <v/>
      </c>
      <c r="N30" s="177"/>
      <c r="O30" s="179"/>
      <c r="P30" s="179"/>
      <c r="Q30" s="179"/>
      <c r="R30" s="177"/>
      <c r="S30" s="177"/>
      <c r="T30" s="179"/>
      <c r="U30" s="74"/>
      <c r="AA30" s="202"/>
      <c r="AC30" s="10">
        <v>6</v>
      </c>
      <c r="AD30" s="140" t="str">
        <f t="shared" si="5"/>
        <v/>
      </c>
      <c r="AE30" s="140" t="str">
        <f t="shared" si="6"/>
        <v/>
      </c>
    </row>
    <row r="31" spans="1:31" ht="23.1" customHeight="1">
      <c r="A31" s="254"/>
      <c r="B31" s="254"/>
      <c r="C31" s="13"/>
      <c r="D31" s="14" t="s">
        <v>24</v>
      </c>
      <c r="E31" s="11"/>
      <c r="F31" s="10">
        <v>33</v>
      </c>
      <c r="G31" s="9">
        <v>501</v>
      </c>
      <c r="H31" s="8">
        <f t="shared" si="0"/>
        <v>71.266002844950222</v>
      </c>
      <c r="I31" s="9">
        <v>202</v>
      </c>
      <c r="J31" s="8">
        <f t="shared" si="1"/>
        <v>28.733997155049785</v>
      </c>
      <c r="K31" s="9">
        <v>703</v>
      </c>
      <c r="L31" s="8">
        <f t="shared" si="3"/>
        <v>100</v>
      </c>
      <c r="M31" s="54" t="str">
        <f t="shared" si="4"/>
        <v/>
      </c>
      <c r="N31" s="177"/>
      <c r="O31" s="179"/>
      <c r="P31" s="179"/>
      <c r="Q31" s="179"/>
      <c r="R31" s="177"/>
      <c r="S31" s="177"/>
      <c r="T31" s="179"/>
      <c r="U31" s="74"/>
      <c r="AA31" s="202"/>
      <c r="AC31" s="10">
        <v>33</v>
      </c>
      <c r="AD31" s="140" t="str">
        <f t="shared" si="5"/>
        <v/>
      </c>
      <c r="AE31" s="140" t="str">
        <f t="shared" si="6"/>
        <v/>
      </c>
    </row>
    <row r="32" spans="1:31" ht="23.1" customHeight="1">
      <c r="A32" s="254"/>
      <c r="B32" s="254"/>
      <c r="C32" s="13"/>
      <c r="D32" s="14" t="s">
        <v>23</v>
      </c>
      <c r="E32" s="11"/>
      <c r="F32" s="10">
        <v>7</v>
      </c>
      <c r="G32" s="9">
        <v>42</v>
      </c>
      <c r="H32" s="8">
        <f t="shared" si="0"/>
        <v>40</v>
      </c>
      <c r="I32" s="9">
        <v>63</v>
      </c>
      <c r="J32" s="8">
        <f t="shared" si="1"/>
        <v>60</v>
      </c>
      <c r="K32" s="9">
        <v>105</v>
      </c>
      <c r="L32" s="8">
        <f t="shared" si="3"/>
        <v>100</v>
      </c>
      <c r="M32" s="54" t="str">
        <f t="shared" si="4"/>
        <v/>
      </c>
      <c r="N32" s="177"/>
      <c r="O32" s="179"/>
      <c r="P32" s="179"/>
      <c r="Q32" s="179"/>
      <c r="R32" s="177"/>
      <c r="S32" s="177"/>
      <c r="T32" s="179"/>
      <c r="U32" s="74"/>
      <c r="AA32" s="202"/>
      <c r="AC32" s="10">
        <v>7</v>
      </c>
      <c r="AD32" s="140" t="str">
        <f t="shared" si="5"/>
        <v/>
      </c>
      <c r="AE32" s="140" t="str">
        <f t="shared" si="6"/>
        <v/>
      </c>
    </row>
    <row r="33" spans="1:31" ht="24" customHeight="1">
      <c r="A33" s="254"/>
      <c r="B33" s="254"/>
      <c r="C33" s="13"/>
      <c r="D33" s="14" t="s">
        <v>22</v>
      </c>
      <c r="E33" s="11"/>
      <c r="F33" s="10">
        <v>29</v>
      </c>
      <c r="G33" s="9">
        <v>327</v>
      </c>
      <c r="H33" s="8">
        <f t="shared" si="0"/>
        <v>46.186440677966104</v>
      </c>
      <c r="I33" s="9">
        <v>381</v>
      </c>
      <c r="J33" s="8">
        <f t="shared" si="1"/>
        <v>53.813559322033896</v>
      </c>
      <c r="K33" s="9">
        <v>708</v>
      </c>
      <c r="L33" s="8">
        <f t="shared" si="3"/>
        <v>100</v>
      </c>
      <c r="M33" s="54" t="str">
        <f t="shared" si="4"/>
        <v/>
      </c>
      <c r="N33" s="177"/>
      <c r="O33" s="179"/>
      <c r="P33" s="179"/>
      <c r="Q33" s="179"/>
      <c r="R33" s="177"/>
      <c r="S33" s="177"/>
      <c r="T33" s="179"/>
      <c r="U33" s="74"/>
      <c r="AA33" s="202"/>
      <c r="AC33" s="10">
        <v>29</v>
      </c>
      <c r="AD33" s="140" t="str">
        <f t="shared" si="5"/>
        <v/>
      </c>
      <c r="AE33" s="140" t="str">
        <f t="shared" si="6"/>
        <v/>
      </c>
    </row>
    <row r="34" spans="1:31" ht="23.1" customHeight="1">
      <c r="A34" s="254"/>
      <c r="B34" s="254"/>
      <c r="C34" s="13"/>
      <c r="D34" s="14" t="s">
        <v>21</v>
      </c>
      <c r="E34" s="11"/>
      <c r="F34" s="10">
        <v>15</v>
      </c>
      <c r="G34" s="9">
        <v>110</v>
      </c>
      <c r="H34" s="8">
        <f t="shared" si="0"/>
        <v>31.339031339031337</v>
      </c>
      <c r="I34" s="9">
        <v>241</v>
      </c>
      <c r="J34" s="8">
        <f t="shared" si="1"/>
        <v>68.660968660968663</v>
      </c>
      <c r="K34" s="9">
        <v>351</v>
      </c>
      <c r="L34" s="8">
        <f t="shared" si="3"/>
        <v>100</v>
      </c>
      <c r="M34" s="54" t="str">
        <f t="shared" si="4"/>
        <v/>
      </c>
      <c r="N34" s="177"/>
      <c r="O34" s="179"/>
      <c r="P34" s="179"/>
      <c r="Q34" s="179"/>
      <c r="R34" s="177"/>
      <c r="S34" s="177"/>
      <c r="T34" s="179"/>
      <c r="U34" s="74"/>
      <c r="AA34" s="202"/>
      <c r="AC34" s="10">
        <v>15</v>
      </c>
      <c r="AD34" s="140" t="str">
        <f t="shared" si="5"/>
        <v/>
      </c>
      <c r="AE34" s="140" t="str">
        <f t="shared" si="6"/>
        <v/>
      </c>
    </row>
    <row r="35" spans="1:31" ht="23.1" customHeight="1">
      <c r="A35" s="254"/>
      <c r="B35" s="254"/>
      <c r="C35" s="13"/>
      <c r="D35" s="14" t="s">
        <v>20</v>
      </c>
      <c r="E35" s="11"/>
      <c r="F35" s="10">
        <v>7</v>
      </c>
      <c r="G35" s="9">
        <v>76</v>
      </c>
      <c r="H35" s="8">
        <f t="shared" si="0"/>
        <v>40</v>
      </c>
      <c r="I35" s="9">
        <v>114</v>
      </c>
      <c r="J35" s="8">
        <f t="shared" si="1"/>
        <v>60</v>
      </c>
      <c r="K35" s="9">
        <v>190</v>
      </c>
      <c r="L35" s="8">
        <f t="shared" si="3"/>
        <v>100</v>
      </c>
      <c r="M35" s="54" t="str">
        <f t="shared" si="4"/>
        <v/>
      </c>
      <c r="N35" s="177"/>
      <c r="O35" s="179"/>
      <c r="P35" s="179"/>
      <c r="Q35" s="179"/>
      <c r="R35" s="177"/>
      <c r="S35" s="177"/>
      <c r="T35" s="179"/>
      <c r="U35" s="74"/>
      <c r="AA35" s="202"/>
      <c r="AC35" s="10">
        <v>7</v>
      </c>
      <c r="AD35" s="140" t="str">
        <f t="shared" si="5"/>
        <v/>
      </c>
      <c r="AE35" s="140" t="str">
        <f t="shared" si="6"/>
        <v/>
      </c>
    </row>
    <row r="36" spans="1:31" ht="23.1" customHeight="1">
      <c r="A36" s="254"/>
      <c r="B36" s="254"/>
      <c r="C36" s="13"/>
      <c r="D36" s="14" t="s">
        <v>19</v>
      </c>
      <c r="E36" s="11"/>
      <c r="F36" s="10">
        <v>17</v>
      </c>
      <c r="G36" s="9">
        <v>480</v>
      </c>
      <c r="H36" s="8">
        <f t="shared" si="0"/>
        <v>76.19047619047619</v>
      </c>
      <c r="I36" s="9">
        <v>150</v>
      </c>
      <c r="J36" s="8">
        <f t="shared" si="1"/>
        <v>23.809523809523807</v>
      </c>
      <c r="K36" s="9">
        <v>630</v>
      </c>
      <c r="L36" s="8">
        <f t="shared" si="3"/>
        <v>100</v>
      </c>
      <c r="M36" s="54" t="str">
        <f t="shared" si="4"/>
        <v/>
      </c>
      <c r="N36" s="177"/>
      <c r="O36" s="179"/>
      <c r="P36" s="179"/>
      <c r="Q36" s="179"/>
      <c r="R36" s="177"/>
      <c r="S36" s="177"/>
      <c r="T36" s="179"/>
      <c r="U36" s="74"/>
      <c r="AA36" s="202"/>
      <c r="AC36" s="10">
        <v>17</v>
      </c>
      <c r="AD36" s="140" t="str">
        <f t="shared" si="5"/>
        <v/>
      </c>
      <c r="AE36" s="140" t="str">
        <f t="shared" si="6"/>
        <v/>
      </c>
    </row>
    <row r="37" spans="1:31" ht="23.1" customHeight="1">
      <c r="A37" s="254"/>
      <c r="B37" s="255"/>
      <c r="C37" s="13"/>
      <c r="D37" s="14" t="s">
        <v>18</v>
      </c>
      <c r="E37" s="11"/>
      <c r="F37" s="10">
        <v>6</v>
      </c>
      <c r="G37" s="9">
        <v>30</v>
      </c>
      <c r="H37" s="8">
        <f t="shared" si="0"/>
        <v>48.387096774193552</v>
      </c>
      <c r="I37" s="9">
        <v>32</v>
      </c>
      <c r="J37" s="8">
        <f t="shared" si="1"/>
        <v>51.612903225806448</v>
      </c>
      <c r="K37" s="9">
        <v>62</v>
      </c>
      <c r="L37" s="8">
        <f t="shared" si="3"/>
        <v>100</v>
      </c>
      <c r="M37" s="54" t="str">
        <f t="shared" si="4"/>
        <v/>
      </c>
      <c r="N37" s="177"/>
      <c r="O37" s="179"/>
      <c r="P37" s="179"/>
      <c r="Q37" s="179"/>
      <c r="R37" s="177"/>
      <c r="S37" s="177"/>
      <c r="T37" s="179"/>
      <c r="U37" s="74"/>
      <c r="AA37" s="202"/>
      <c r="AC37" s="10">
        <v>6</v>
      </c>
      <c r="AD37" s="140" t="str">
        <f t="shared" si="5"/>
        <v/>
      </c>
      <c r="AE37" s="140" t="str">
        <f t="shared" si="6"/>
        <v/>
      </c>
    </row>
    <row r="38" spans="1:31" ht="23.1" customHeight="1">
      <c r="A38" s="254"/>
      <c r="B38" s="253" t="s">
        <v>17</v>
      </c>
      <c r="C38" s="13"/>
      <c r="D38" s="14" t="s">
        <v>16</v>
      </c>
      <c r="E38" s="11"/>
      <c r="F38" s="10">
        <v>724</v>
      </c>
      <c r="G38" s="9">
        <f>SUM(G39:G53)</f>
        <v>5072</v>
      </c>
      <c r="H38" s="8">
        <f t="shared" si="0"/>
        <v>32.743705616526789</v>
      </c>
      <c r="I38" s="9">
        <f>SUM(I39:I53)</f>
        <v>10418</v>
      </c>
      <c r="J38" s="8">
        <f t="shared" si="1"/>
        <v>67.256294383473204</v>
      </c>
      <c r="K38" s="9">
        <f t="shared" si="2"/>
        <v>15490</v>
      </c>
      <c r="L38" s="8">
        <f t="shared" si="3"/>
        <v>100</v>
      </c>
      <c r="M38" s="54" t="str">
        <f t="shared" si="4"/>
        <v/>
      </c>
      <c r="N38" s="177"/>
      <c r="O38" s="179"/>
      <c r="P38" s="179"/>
      <c r="Q38" s="179"/>
      <c r="R38" s="177"/>
      <c r="S38" s="177"/>
      <c r="T38" s="179"/>
      <c r="U38" s="74"/>
      <c r="AA38" s="202"/>
      <c r="AC38" s="10">
        <f>SUM(AC39:AC53)</f>
        <v>724</v>
      </c>
      <c r="AD38" s="140" t="str">
        <f t="shared" si="5"/>
        <v/>
      </c>
      <c r="AE38" s="140" t="str">
        <f t="shared" si="6"/>
        <v/>
      </c>
    </row>
    <row r="39" spans="1:31" ht="23.1" customHeight="1">
      <c r="A39" s="254"/>
      <c r="B39" s="254"/>
      <c r="C39" s="13"/>
      <c r="D39" s="14" t="s">
        <v>15</v>
      </c>
      <c r="E39" s="11"/>
      <c r="F39" s="10">
        <v>4</v>
      </c>
      <c r="G39" s="9">
        <v>4</v>
      </c>
      <c r="H39" s="8">
        <f t="shared" si="0"/>
        <v>57.142857142857139</v>
      </c>
      <c r="I39" s="9">
        <v>3</v>
      </c>
      <c r="J39" s="8">
        <f t="shared" si="1"/>
        <v>42.857142857142854</v>
      </c>
      <c r="K39" s="9">
        <v>7</v>
      </c>
      <c r="L39" s="8">
        <f t="shared" si="3"/>
        <v>100</v>
      </c>
      <c r="M39" s="54" t="str">
        <f t="shared" si="4"/>
        <v/>
      </c>
      <c r="N39" s="177"/>
      <c r="O39" s="179"/>
      <c r="P39" s="179"/>
      <c r="Q39" s="179"/>
      <c r="R39" s="177"/>
      <c r="S39" s="177"/>
      <c r="T39" s="179"/>
      <c r="U39" s="74"/>
      <c r="AA39" s="202"/>
      <c r="AC39" s="10">
        <v>4</v>
      </c>
      <c r="AD39" s="140" t="str">
        <f t="shared" si="5"/>
        <v/>
      </c>
      <c r="AE39" s="140" t="str">
        <f t="shared" si="6"/>
        <v/>
      </c>
    </row>
    <row r="40" spans="1:31" ht="23.1" customHeight="1">
      <c r="A40" s="254"/>
      <c r="B40" s="254"/>
      <c r="C40" s="13"/>
      <c r="D40" s="14" t="s">
        <v>14</v>
      </c>
      <c r="E40" s="11"/>
      <c r="F40" s="10">
        <v>91</v>
      </c>
      <c r="G40" s="9">
        <v>164</v>
      </c>
      <c r="H40" s="8">
        <f t="shared" si="0"/>
        <v>78.4688995215311</v>
      </c>
      <c r="I40" s="9">
        <v>45</v>
      </c>
      <c r="J40" s="8">
        <f t="shared" si="1"/>
        <v>21.5311004784689</v>
      </c>
      <c r="K40" s="9">
        <v>209</v>
      </c>
      <c r="L40" s="8">
        <f t="shared" si="3"/>
        <v>100</v>
      </c>
      <c r="M40" s="54" t="str">
        <f t="shared" si="4"/>
        <v/>
      </c>
      <c r="N40" s="177"/>
      <c r="O40" s="179"/>
      <c r="P40" s="179"/>
      <c r="Q40" s="179"/>
      <c r="R40" s="177"/>
      <c r="S40" s="177"/>
      <c r="T40" s="179"/>
      <c r="U40" s="74"/>
      <c r="AA40" s="202"/>
      <c r="AC40" s="10">
        <v>91</v>
      </c>
      <c r="AD40" s="140" t="str">
        <f t="shared" si="5"/>
        <v/>
      </c>
      <c r="AE40" s="140" t="str">
        <f t="shared" si="6"/>
        <v/>
      </c>
    </row>
    <row r="41" spans="1:31" ht="23.1" customHeight="1">
      <c r="A41" s="254"/>
      <c r="B41" s="254"/>
      <c r="C41" s="13"/>
      <c r="D41" s="14" t="s">
        <v>13</v>
      </c>
      <c r="E41" s="11"/>
      <c r="F41" s="10">
        <v>19</v>
      </c>
      <c r="G41" s="9">
        <v>49</v>
      </c>
      <c r="H41" s="8">
        <f t="shared" si="0"/>
        <v>47.572815533980581</v>
      </c>
      <c r="I41" s="9">
        <v>54</v>
      </c>
      <c r="J41" s="8">
        <f t="shared" si="1"/>
        <v>52.427184466019419</v>
      </c>
      <c r="K41" s="9">
        <v>103</v>
      </c>
      <c r="L41" s="8">
        <f t="shared" si="3"/>
        <v>100</v>
      </c>
      <c r="M41" s="54" t="str">
        <f t="shared" si="4"/>
        <v/>
      </c>
      <c r="N41" s="177"/>
      <c r="O41" s="179"/>
      <c r="P41" s="179"/>
      <c r="Q41" s="179"/>
      <c r="R41" s="177"/>
      <c r="S41" s="177"/>
      <c r="T41" s="179"/>
      <c r="U41" s="74"/>
      <c r="AA41" s="202"/>
      <c r="AC41" s="10">
        <v>19</v>
      </c>
      <c r="AD41" s="140" t="str">
        <f t="shared" si="5"/>
        <v/>
      </c>
      <c r="AE41" s="140" t="str">
        <f t="shared" si="6"/>
        <v/>
      </c>
    </row>
    <row r="42" spans="1:31" ht="23.1" customHeight="1">
      <c r="A42" s="254"/>
      <c r="B42" s="254"/>
      <c r="C42" s="13"/>
      <c r="D42" s="14" t="s">
        <v>12</v>
      </c>
      <c r="E42" s="11"/>
      <c r="F42" s="10">
        <v>14</v>
      </c>
      <c r="G42" s="9">
        <v>77</v>
      </c>
      <c r="H42" s="8">
        <f t="shared" si="0"/>
        <v>52.027027027027032</v>
      </c>
      <c r="I42" s="9">
        <v>71</v>
      </c>
      <c r="J42" s="8">
        <f t="shared" si="1"/>
        <v>47.972972972972968</v>
      </c>
      <c r="K42" s="9">
        <v>148</v>
      </c>
      <c r="L42" s="8">
        <f t="shared" si="3"/>
        <v>100</v>
      </c>
      <c r="M42" s="54" t="str">
        <f t="shared" si="4"/>
        <v/>
      </c>
      <c r="N42" s="177"/>
      <c r="O42" s="179"/>
      <c r="P42" s="179"/>
      <c r="Q42" s="179"/>
      <c r="R42" s="177"/>
      <c r="S42" s="177"/>
      <c r="T42" s="179"/>
      <c r="U42" s="74"/>
      <c r="AA42" s="202"/>
      <c r="AC42" s="10">
        <v>14</v>
      </c>
      <c r="AD42" s="140" t="str">
        <f t="shared" si="5"/>
        <v/>
      </c>
      <c r="AE42" s="140" t="str">
        <f t="shared" si="6"/>
        <v/>
      </c>
    </row>
    <row r="43" spans="1:31" ht="23.1" customHeight="1">
      <c r="A43" s="254"/>
      <c r="B43" s="254"/>
      <c r="C43" s="13"/>
      <c r="D43" s="14" t="s">
        <v>11</v>
      </c>
      <c r="E43" s="11"/>
      <c r="F43" s="10">
        <v>32</v>
      </c>
      <c r="G43" s="9">
        <v>482</v>
      </c>
      <c r="H43" s="8">
        <f t="shared" si="0"/>
        <v>63.925729442970827</v>
      </c>
      <c r="I43" s="9">
        <v>272</v>
      </c>
      <c r="J43" s="8">
        <f t="shared" si="1"/>
        <v>36.074270557029173</v>
      </c>
      <c r="K43" s="9">
        <v>754</v>
      </c>
      <c r="L43" s="8">
        <f t="shared" si="3"/>
        <v>100</v>
      </c>
      <c r="M43" s="54" t="str">
        <f t="shared" si="4"/>
        <v/>
      </c>
      <c r="N43" s="177"/>
      <c r="O43" s="179"/>
      <c r="P43" s="179"/>
      <c r="Q43" s="179"/>
      <c r="R43" s="177"/>
      <c r="S43" s="177"/>
      <c r="T43" s="179"/>
      <c r="U43" s="74"/>
      <c r="AA43" s="202"/>
      <c r="AC43" s="10">
        <v>32</v>
      </c>
      <c r="AD43" s="140" t="str">
        <f t="shared" si="5"/>
        <v/>
      </c>
      <c r="AE43" s="140" t="str">
        <f t="shared" si="6"/>
        <v/>
      </c>
    </row>
    <row r="44" spans="1:31" ht="23.1" customHeight="1">
      <c r="A44" s="254"/>
      <c r="B44" s="254"/>
      <c r="C44" s="13"/>
      <c r="D44" s="14" t="s">
        <v>10</v>
      </c>
      <c r="E44" s="11"/>
      <c r="F44" s="10">
        <v>176</v>
      </c>
      <c r="G44" s="9">
        <v>607</v>
      </c>
      <c r="H44" s="8">
        <f t="shared" si="0"/>
        <v>24.866857845145432</v>
      </c>
      <c r="I44" s="9">
        <v>1834</v>
      </c>
      <c r="J44" s="8">
        <f t="shared" si="1"/>
        <v>75.133142154854568</v>
      </c>
      <c r="K44" s="9">
        <v>2441</v>
      </c>
      <c r="L44" s="8">
        <f t="shared" si="3"/>
        <v>100</v>
      </c>
      <c r="M44" s="54" t="str">
        <f t="shared" si="4"/>
        <v/>
      </c>
      <c r="N44" s="177"/>
      <c r="O44" s="179"/>
      <c r="P44" s="179"/>
      <c r="Q44" s="179"/>
      <c r="R44" s="177"/>
      <c r="S44" s="177"/>
      <c r="T44" s="179"/>
      <c r="U44" s="74"/>
      <c r="AA44" s="202"/>
      <c r="AC44" s="10">
        <v>176</v>
      </c>
      <c r="AD44" s="140" t="str">
        <f t="shared" si="5"/>
        <v/>
      </c>
      <c r="AE44" s="140" t="str">
        <f t="shared" si="6"/>
        <v/>
      </c>
    </row>
    <row r="45" spans="1:31" ht="23.1" customHeight="1">
      <c r="A45" s="254"/>
      <c r="B45" s="254"/>
      <c r="C45" s="13"/>
      <c r="D45" s="14" t="s">
        <v>9</v>
      </c>
      <c r="E45" s="11"/>
      <c r="F45" s="10">
        <v>21</v>
      </c>
      <c r="G45" s="9">
        <v>30</v>
      </c>
      <c r="H45" s="8">
        <f t="shared" si="0"/>
        <v>18.518518518518519</v>
      </c>
      <c r="I45" s="9">
        <v>132</v>
      </c>
      <c r="J45" s="8">
        <f t="shared" si="1"/>
        <v>81.481481481481481</v>
      </c>
      <c r="K45" s="9">
        <v>162</v>
      </c>
      <c r="L45" s="8">
        <f t="shared" si="3"/>
        <v>100</v>
      </c>
      <c r="M45" s="54" t="str">
        <f t="shared" si="4"/>
        <v/>
      </c>
      <c r="N45" s="177"/>
      <c r="O45" s="179"/>
      <c r="P45" s="179"/>
      <c r="Q45" s="179"/>
      <c r="R45" s="177"/>
      <c r="S45" s="177"/>
      <c r="T45" s="179"/>
      <c r="U45" s="74"/>
      <c r="AA45" s="202"/>
      <c r="AC45" s="10">
        <v>21</v>
      </c>
      <c r="AD45" s="140" t="str">
        <f t="shared" si="5"/>
        <v/>
      </c>
      <c r="AE45" s="140" t="str">
        <f t="shared" si="6"/>
        <v/>
      </c>
    </row>
    <row r="46" spans="1:31" ht="23.1" customHeight="1">
      <c r="A46" s="254"/>
      <c r="B46" s="254"/>
      <c r="C46" s="13"/>
      <c r="D46" s="14" t="s">
        <v>8</v>
      </c>
      <c r="E46" s="11"/>
      <c r="F46" s="10">
        <v>9</v>
      </c>
      <c r="G46" s="9">
        <v>20</v>
      </c>
      <c r="H46" s="8">
        <f t="shared" si="0"/>
        <v>34.482758620689658</v>
      </c>
      <c r="I46" s="9">
        <v>38</v>
      </c>
      <c r="J46" s="8">
        <f t="shared" si="1"/>
        <v>65.517241379310349</v>
      </c>
      <c r="K46" s="9">
        <v>58</v>
      </c>
      <c r="L46" s="8">
        <f t="shared" si="3"/>
        <v>100</v>
      </c>
      <c r="M46" s="54" t="str">
        <f t="shared" si="4"/>
        <v/>
      </c>
      <c r="N46" s="177"/>
      <c r="O46" s="179"/>
      <c r="P46" s="179"/>
      <c r="Q46" s="179"/>
      <c r="R46" s="177"/>
      <c r="S46" s="177"/>
      <c r="T46" s="179"/>
      <c r="U46" s="74"/>
      <c r="AA46" s="202"/>
      <c r="AC46" s="10">
        <v>9</v>
      </c>
      <c r="AD46" s="140" t="str">
        <f t="shared" si="5"/>
        <v/>
      </c>
      <c r="AE46" s="140" t="str">
        <f t="shared" si="6"/>
        <v/>
      </c>
    </row>
    <row r="47" spans="1:31" ht="24" customHeight="1">
      <c r="A47" s="254"/>
      <c r="B47" s="254"/>
      <c r="C47" s="13"/>
      <c r="D47" s="12" t="s">
        <v>7</v>
      </c>
      <c r="E47" s="11"/>
      <c r="F47" s="10">
        <v>18</v>
      </c>
      <c r="G47" s="9">
        <v>34</v>
      </c>
      <c r="H47" s="8">
        <f t="shared" si="0"/>
        <v>46.575342465753423</v>
      </c>
      <c r="I47" s="9">
        <v>39</v>
      </c>
      <c r="J47" s="8">
        <f t="shared" si="1"/>
        <v>53.424657534246577</v>
      </c>
      <c r="K47" s="9">
        <v>73</v>
      </c>
      <c r="L47" s="8">
        <f t="shared" si="3"/>
        <v>100</v>
      </c>
      <c r="M47" s="54" t="str">
        <f t="shared" si="4"/>
        <v/>
      </c>
      <c r="N47" s="177"/>
      <c r="O47" s="179"/>
      <c r="P47" s="179"/>
      <c r="Q47" s="179"/>
      <c r="R47" s="177"/>
      <c r="S47" s="177"/>
      <c r="T47" s="179"/>
      <c r="U47" s="74"/>
      <c r="AA47" s="202"/>
      <c r="AC47" s="10">
        <v>18</v>
      </c>
      <c r="AD47" s="140" t="str">
        <f t="shared" si="5"/>
        <v/>
      </c>
      <c r="AE47" s="140" t="str">
        <f t="shared" si="6"/>
        <v/>
      </c>
    </row>
    <row r="48" spans="1:31" ht="23.1" customHeight="1">
      <c r="A48" s="254"/>
      <c r="B48" s="254"/>
      <c r="C48" s="13"/>
      <c r="D48" s="14" t="s">
        <v>6</v>
      </c>
      <c r="E48" s="11"/>
      <c r="F48" s="10">
        <v>49</v>
      </c>
      <c r="G48" s="9">
        <v>286</v>
      </c>
      <c r="H48" s="8">
        <f t="shared" si="0"/>
        <v>29.72972972972973</v>
      </c>
      <c r="I48" s="9">
        <v>676</v>
      </c>
      <c r="J48" s="8">
        <f t="shared" si="1"/>
        <v>70.270270270270274</v>
      </c>
      <c r="K48" s="9">
        <v>962</v>
      </c>
      <c r="L48" s="8">
        <f t="shared" si="3"/>
        <v>100</v>
      </c>
      <c r="M48" s="54" t="str">
        <f t="shared" si="4"/>
        <v/>
      </c>
      <c r="O48" s="74"/>
      <c r="P48" s="74"/>
      <c r="Q48" s="74"/>
      <c r="T48" s="74"/>
      <c r="U48" s="74"/>
      <c r="AA48" s="202"/>
      <c r="AC48" s="10">
        <v>49</v>
      </c>
      <c r="AD48" s="140" t="str">
        <f t="shared" si="5"/>
        <v/>
      </c>
      <c r="AE48" s="140" t="str">
        <f t="shared" si="6"/>
        <v/>
      </c>
    </row>
    <row r="49" spans="1:32" ht="23.1" customHeight="1">
      <c r="A49" s="254"/>
      <c r="B49" s="254"/>
      <c r="C49" s="13"/>
      <c r="D49" s="14" t="s">
        <v>5</v>
      </c>
      <c r="E49" s="11"/>
      <c r="F49" s="10">
        <v>24</v>
      </c>
      <c r="G49" s="9">
        <v>88</v>
      </c>
      <c r="H49" s="8">
        <f t="shared" si="0"/>
        <v>42.105263157894733</v>
      </c>
      <c r="I49" s="9">
        <v>121</v>
      </c>
      <c r="J49" s="8">
        <f t="shared" si="1"/>
        <v>57.894736842105267</v>
      </c>
      <c r="K49" s="9">
        <v>209</v>
      </c>
      <c r="L49" s="8">
        <f t="shared" si="3"/>
        <v>100</v>
      </c>
      <c r="M49" s="54" t="str">
        <f t="shared" si="4"/>
        <v/>
      </c>
      <c r="O49" s="74"/>
      <c r="P49" s="74"/>
      <c r="Q49" s="74"/>
      <c r="T49" s="74"/>
      <c r="U49" s="74"/>
      <c r="AA49" s="202"/>
      <c r="AC49" s="10">
        <v>24</v>
      </c>
      <c r="AD49" s="140" t="str">
        <f t="shared" si="5"/>
        <v/>
      </c>
      <c r="AE49" s="140" t="str">
        <f t="shared" si="6"/>
        <v/>
      </c>
    </row>
    <row r="50" spans="1:32" ht="23.1" customHeight="1">
      <c r="A50" s="254"/>
      <c r="B50" s="254"/>
      <c r="C50" s="13"/>
      <c r="D50" s="14" t="s">
        <v>4</v>
      </c>
      <c r="E50" s="11"/>
      <c r="F50" s="10">
        <v>22</v>
      </c>
      <c r="G50" s="9">
        <v>286</v>
      </c>
      <c r="H50" s="8">
        <f t="shared" si="0"/>
        <v>46.732026143790847</v>
      </c>
      <c r="I50" s="9">
        <v>326</v>
      </c>
      <c r="J50" s="8">
        <f t="shared" si="1"/>
        <v>53.267973856209153</v>
      </c>
      <c r="K50" s="9">
        <v>612</v>
      </c>
      <c r="L50" s="8">
        <f t="shared" si="3"/>
        <v>100</v>
      </c>
      <c r="M50" s="54" t="str">
        <f t="shared" si="4"/>
        <v/>
      </c>
      <c r="O50" s="74"/>
      <c r="P50" s="74"/>
      <c r="Q50" s="74"/>
      <c r="T50" s="74"/>
      <c r="U50" s="74"/>
      <c r="AA50" s="202"/>
      <c r="AC50" s="10">
        <v>22</v>
      </c>
      <c r="AD50" s="140" t="str">
        <f t="shared" si="5"/>
        <v/>
      </c>
      <c r="AE50" s="140" t="str">
        <f t="shared" si="6"/>
        <v/>
      </c>
    </row>
    <row r="51" spans="1:32" ht="23.1" customHeight="1">
      <c r="A51" s="254"/>
      <c r="B51" s="254"/>
      <c r="C51" s="13"/>
      <c r="D51" s="14" t="s">
        <v>3</v>
      </c>
      <c r="E51" s="11"/>
      <c r="F51" s="10">
        <v>168</v>
      </c>
      <c r="G51" s="9">
        <v>859</v>
      </c>
      <c r="H51" s="8">
        <f t="shared" si="0"/>
        <v>18.350779747917112</v>
      </c>
      <c r="I51" s="9">
        <v>3822</v>
      </c>
      <c r="J51" s="8">
        <f t="shared" si="1"/>
        <v>81.649220252082884</v>
      </c>
      <c r="K51" s="9">
        <v>4681</v>
      </c>
      <c r="L51" s="8">
        <f t="shared" si="3"/>
        <v>100</v>
      </c>
      <c r="M51" s="54" t="str">
        <f t="shared" si="4"/>
        <v/>
      </c>
      <c r="O51" s="74"/>
      <c r="P51" s="74"/>
      <c r="Q51" s="74"/>
      <c r="T51" s="74"/>
      <c r="U51" s="74"/>
      <c r="AA51" s="202"/>
      <c r="AC51" s="10">
        <v>168</v>
      </c>
      <c r="AD51" s="140" t="str">
        <f t="shared" si="5"/>
        <v/>
      </c>
      <c r="AE51" s="140" t="str">
        <f t="shared" si="6"/>
        <v/>
      </c>
    </row>
    <row r="52" spans="1:32" ht="23.1" customHeight="1">
      <c r="A52" s="254"/>
      <c r="B52" s="254"/>
      <c r="C52" s="13"/>
      <c r="D52" s="14" t="s">
        <v>2</v>
      </c>
      <c r="E52" s="11"/>
      <c r="F52" s="10">
        <v>21</v>
      </c>
      <c r="G52" s="9">
        <v>422</v>
      </c>
      <c r="H52" s="8">
        <f t="shared" si="0"/>
        <v>62.24188790560472</v>
      </c>
      <c r="I52" s="9">
        <v>256</v>
      </c>
      <c r="J52" s="8">
        <f t="shared" si="1"/>
        <v>37.75811209439528</v>
      </c>
      <c r="K52" s="9">
        <v>678</v>
      </c>
      <c r="L52" s="8">
        <f t="shared" si="3"/>
        <v>100</v>
      </c>
      <c r="M52" s="54" t="str">
        <f t="shared" si="4"/>
        <v/>
      </c>
      <c r="O52" s="74"/>
      <c r="P52" s="74"/>
      <c r="Q52" s="74"/>
      <c r="T52" s="74"/>
      <c r="U52" s="74"/>
      <c r="AA52" s="202"/>
      <c r="AC52" s="10">
        <v>21</v>
      </c>
      <c r="AD52" s="140" t="str">
        <f t="shared" si="5"/>
        <v/>
      </c>
      <c r="AE52" s="140" t="str">
        <f t="shared" si="6"/>
        <v/>
      </c>
    </row>
    <row r="53" spans="1:32" ht="24" customHeight="1" thickBot="1">
      <c r="A53" s="255"/>
      <c r="B53" s="255"/>
      <c r="C53" s="13"/>
      <c r="D53" s="12" t="s">
        <v>1</v>
      </c>
      <c r="E53" s="11"/>
      <c r="F53" s="10">
        <v>56</v>
      </c>
      <c r="G53" s="9">
        <v>1664</v>
      </c>
      <c r="H53" s="8">
        <f t="shared" si="0"/>
        <v>37.878442977464147</v>
      </c>
      <c r="I53" s="9">
        <v>2729</v>
      </c>
      <c r="J53" s="8">
        <f t="shared" si="1"/>
        <v>62.121557022535853</v>
      </c>
      <c r="K53" s="9">
        <v>4393</v>
      </c>
      <c r="L53" s="8">
        <f t="shared" si="3"/>
        <v>100</v>
      </c>
      <c r="M53" s="54" t="str">
        <f t="shared" si="4"/>
        <v/>
      </c>
      <c r="O53" s="74"/>
      <c r="P53" s="74"/>
      <c r="Q53" s="74"/>
      <c r="T53" s="74"/>
      <c r="U53" s="74"/>
      <c r="AA53" s="202"/>
      <c r="AC53" s="10">
        <v>56</v>
      </c>
      <c r="AD53" s="141" t="str">
        <f t="shared" si="5"/>
        <v/>
      </c>
      <c r="AE53" s="141" t="str">
        <f t="shared" si="6"/>
        <v/>
      </c>
    </row>
    <row r="54" spans="1:32">
      <c r="O54" s="74"/>
      <c r="P54" s="74"/>
      <c r="Q54" s="74"/>
      <c r="T54" s="74"/>
      <c r="U54" s="74"/>
    </row>
    <row r="55" spans="1:32">
      <c r="D55" s="5"/>
      <c r="O55" s="74"/>
      <c r="P55" s="74"/>
      <c r="Q55" s="74"/>
    </row>
    <row r="56" spans="1:32">
      <c r="O56" s="74"/>
      <c r="P56" s="74"/>
      <c r="Q56" s="74"/>
    </row>
    <row r="60" spans="1:32">
      <c r="D60" s="166" t="s">
        <v>490</v>
      </c>
      <c r="E60" s="164"/>
      <c r="F60" s="165">
        <v>967</v>
      </c>
      <c r="G60" s="165">
        <v>8079</v>
      </c>
      <c r="H60" s="165"/>
      <c r="I60" s="165">
        <v>13839</v>
      </c>
      <c r="J60" s="165"/>
      <c r="K60" s="165">
        <v>21918</v>
      </c>
      <c r="L60" s="165"/>
      <c r="M60" s="165"/>
      <c r="N60" s="165"/>
      <c r="O60" s="165"/>
      <c r="P60" s="165"/>
      <c r="Q60" s="165"/>
      <c r="R60" s="165"/>
      <c r="S60" s="165"/>
      <c r="T60" s="165"/>
      <c r="U60" s="165"/>
      <c r="V60" s="165"/>
      <c r="W60" s="165"/>
      <c r="X60" s="165"/>
      <c r="Y60" s="165"/>
      <c r="Z60" s="181"/>
      <c r="AB60" s="183"/>
      <c r="AC60" s="165"/>
      <c r="AD60" s="165"/>
      <c r="AE60" s="165"/>
      <c r="AF60" s="165"/>
    </row>
    <row r="61" spans="1:32">
      <c r="D61" s="167" t="s">
        <v>49</v>
      </c>
      <c r="E61" s="164"/>
      <c r="F61" s="168">
        <f>IF(F60="","",SUM(F8:F12))</f>
        <v>967</v>
      </c>
      <c r="G61" s="168">
        <f>IF(G60="","",SUM(G8:G12))</f>
        <v>8079</v>
      </c>
      <c r="H61" s="165"/>
      <c r="I61" s="168">
        <f>IF(I60="","",SUM(I8:I12))</f>
        <v>13839</v>
      </c>
      <c r="J61" s="165"/>
      <c r="K61" s="168">
        <f>IF(K60="","",SUM(K8:K12))</f>
        <v>21918</v>
      </c>
      <c r="L61" s="165"/>
      <c r="M61" s="168" t="str">
        <f>IF(M60="","",SUM(M8:M12))</f>
        <v/>
      </c>
      <c r="N61" s="165"/>
      <c r="O61" s="168"/>
      <c r="P61" s="165"/>
      <c r="Q61" s="165"/>
      <c r="R61" s="168"/>
      <c r="S61" s="168"/>
      <c r="T61" s="165"/>
      <c r="U61" s="168"/>
      <c r="V61" s="165"/>
      <c r="W61" s="168" t="str">
        <f>IF(W60="","",SUM(W8:W12))</f>
        <v/>
      </c>
      <c r="X61" s="165"/>
      <c r="Y61" s="168" t="str">
        <f>IF(Y60="","",SUM(Y8:Y12))</f>
        <v/>
      </c>
      <c r="Z61" s="181"/>
      <c r="AA61" s="75"/>
      <c r="AB61" s="183"/>
      <c r="AC61" s="168" t="str">
        <f>IF(AC60="","",SUM(AC8:AC12))</f>
        <v/>
      </c>
      <c r="AD61" s="165"/>
      <c r="AE61" s="168" t="str">
        <f>IF(AE60="","",SUM(AE8:AE12))</f>
        <v/>
      </c>
      <c r="AF61" s="165"/>
    </row>
    <row r="62" spans="1:32">
      <c r="D62" s="167" t="s">
        <v>43</v>
      </c>
      <c r="E62" s="164"/>
      <c r="F62" s="168">
        <f>IF(F60="","",SUM(F13,F38))</f>
        <v>967</v>
      </c>
      <c r="G62" s="168">
        <f>IF(G60="","",SUM(G13,G38))</f>
        <v>8079</v>
      </c>
      <c r="H62" s="165"/>
      <c r="I62" s="168">
        <f>IF(I60="","",SUM(I13,I38))</f>
        <v>13839</v>
      </c>
      <c r="J62" s="165"/>
      <c r="K62" s="168">
        <f>IF(K60="","",SUM(K13,K38))</f>
        <v>21918</v>
      </c>
      <c r="L62" s="165"/>
      <c r="M62" s="168" t="str">
        <f>IF(M60="","",SUM(M13,M38))</f>
        <v/>
      </c>
      <c r="N62" s="165"/>
      <c r="O62" s="168"/>
      <c r="P62" s="165"/>
      <c r="Q62" s="165"/>
      <c r="R62" s="168"/>
      <c r="S62" s="168"/>
      <c r="T62" s="165"/>
      <c r="U62" s="168"/>
      <c r="V62" s="165"/>
      <c r="W62" s="168" t="str">
        <f>IF(W60="","",SUM(W13,W38))</f>
        <v/>
      </c>
      <c r="X62" s="165"/>
      <c r="Y62" s="168" t="str">
        <f>IF(Y60="","",SUM(Y13,Y38))</f>
        <v/>
      </c>
      <c r="Z62" s="181"/>
      <c r="AA62" s="75"/>
      <c r="AB62" s="183"/>
      <c r="AC62" s="168" t="str">
        <f>IF(AC60="","",SUM(AC13,AC38))</f>
        <v/>
      </c>
      <c r="AD62" s="165"/>
      <c r="AE62" s="168" t="str">
        <f>IF(AE60="","",SUM(AE13,AE38))</f>
        <v/>
      </c>
      <c r="AF62" s="165"/>
    </row>
    <row r="63" spans="1:32">
      <c r="D63" s="169" t="s">
        <v>42</v>
      </c>
      <c r="F63" s="168">
        <f>IF(F60="","",SUM(F14:F37))</f>
        <v>243</v>
      </c>
      <c r="G63" s="168">
        <f>IF(G60="","",SUM(G14:G37))</f>
        <v>3007</v>
      </c>
      <c r="H63" s="165"/>
      <c r="I63" s="168">
        <f>IF(I60="","",SUM(I14:I37))</f>
        <v>3421</v>
      </c>
      <c r="J63" s="165"/>
      <c r="K63" s="168">
        <f>IF(K60="","",SUM(K14:K37))</f>
        <v>6428</v>
      </c>
      <c r="L63" s="165"/>
      <c r="M63" s="168" t="str">
        <f>IF(M60="","",SUM(M14:M37))</f>
        <v/>
      </c>
      <c r="N63" s="165"/>
      <c r="O63" s="168"/>
      <c r="P63" s="165"/>
      <c r="Q63" s="165"/>
      <c r="R63" s="168"/>
      <c r="S63" s="168"/>
      <c r="T63" s="165"/>
      <c r="U63" s="168"/>
      <c r="V63" s="165"/>
      <c r="W63" s="168" t="str">
        <f>IF(W60="","",SUM(W14:W37))</f>
        <v/>
      </c>
      <c r="X63" s="165"/>
      <c r="Y63" s="168" t="str">
        <f>IF(Y60="","",SUM(Y14:Y37))</f>
        <v/>
      </c>
      <c r="Z63" s="181"/>
      <c r="AA63" s="75"/>
      <c r="AB63" s="183"/>
      <c r="AC63" s="168" t="str">
        <f>IF(AC60="","",SUM(AC14:AC37))</f>
        <v/>
      </c>
      <c r="AD63" s="165"/>
      <c r="AE63" s="168" t="str">
        <f>IF(AE60="","",SUM(AE14:AE37))</f>
        <v/>
      </c>
      <c r="AF63" s="165"/>
    </row>
    <row r="64" spans="1:32">
      <c r="D64" s="170" t="s">
        <v>491</v>
      </c>
      <c r="F64" s="168">
        <f>IF(F60="","",SUM(F39:F53))</f>
        <v>724</v>
      </c>
      <c r="G64" s="168">
        <f>IF(G60="","",SUM(G39:G53))</f>
        <v>5072</v>
      </c>
      <c r="H64" s="165"/>
      <c r="I64" s="168">
        <f>IF(I60="","",SUM(I39:I53))</f>
        <v>10418</v>
      </c>
      <c r="J64" s="165"/>
      <c r="K64" s="168">
        <f>IF(K60="","",SUM(K39:K53))</f>
        <v>15490</v>
      </c>
      <c r="L64" s="165"/>
      <c r="M64" s="168" t="str">
        <f>IF(M60="","",SUM(M39:M53))</f>
        <v/>
      </c>
      <c r="N64" s="165"/>
      <c r="O64" s="168"/>
      <c r="P64" s="165"/>
      <c r="Q64" s="165"/>
      <c r="R64" s="168"/>
      <c r="S64" s="168"/>
      <c r="T64" s="165"/>
      <c r="U64" s="168"/>
      <c r="V64" s="165"/>
      <c r="W64" s="168" t="str">
        <f>IF(W60="","",SUM(W39:W53))</f>
        <v/>
      </c>
      <c r="X64" s="165"/>
      <c r="Y64" s="168" t="str">
        <f>IF(Y60="","",SUM(Y39:Y53))</f>
        <v/>
      </c>
      <c r="Z64" s="181"/>
      <c r="AA64" s="75"/>
      <c r="AB64" s="183"/>
      <c r="AC64" s="168" t="str">
        <f>IF(AC60="","",SUM(AC39:AC53))</f>
        <v/>
      </c>
      <c r="AD64" s="165"/>
      <c r="AE64" s="168" t="str">
        <f>IF(AE60="","",SUM(AE39:AE53))</f>
        <v/>
      </c>
      <c r="AF64" s="165"/>
    </row>
    <row r="65" spans="4:32">
      <c r="N65" s="3"/>
      <c r="O65" s="3"/>
      <c r="P65" s="3"/>
      <c r="Q65" s="3"/>
      <c r="R65" s="3"/>
      <c r="S65" s="3"/>
      <c r="T65" s="3"/>
      <c r="U65" s="3"/>
      <c r="V65" s="3"/>
    </row>
    <row r="66" spans="4:32">
      <c r="D66" s="166" t="s">
        <v>490</v>
      </c>
      <c r="F66" s="165" t="str">
        <f>IF(F60="","",IF(F7=F60,"",1))</f>
        <v/>
      </c>
      <c r="G66" s="165" t="str">
        <f>IF(G60="","",IF(G7=G60,"",1))</f>
        <v/>
      </c>
      <c r="H66" s="165"/>
      <c r="I66" s="165" t="str">
        <f>IF(I60="","",IF(I7=I60,"",1))</f>
        <v/>
      </c>
      <c r="J66" s="165"/>
      <c r="K66" s="165" t="str">
        <f>IF(K60="","",IF(K7=K60,"",1))</f>
        <v/>
      </c>
      <c r="L66" s="165"/>
      <c r="M66" s="165" t="str">
        <f>IF(M60="","",IF(M7=M60,"",1))</f>
        <v/>
      </c>
      <c r="N66" s="165"/>
      <c r="O66" s="165"/>
      <c r="P66" s="165"/>
      <c r="Q66" s="165"/>
      <c r="R66" s="165"/>
      <c r="S66" s="165"/>
      <c r="T66" s="165"/>
      <c r="U66" s="165"/>
      <c r="V66" s="165"/>
      <c r="W66" s="165" t="str">
        <f>IF(W60="","",IF(W7=W60,"",1))</f>
        <v/>
      </c>
      <c r="X66" s="165"/>
      <c r="Y66" s="165" t="str">
        <f>IF(Y60="","",IF(Y7=Y60,"",1))</f>
        <v/>
      </c>
      <c r="Z66" s="181"/>
      <c r="AB66" s="183"/>
      <c r="AC66" s="165" t="str">
        <f>IF(AC60="","",IF(AC7=AC60,"",1))</f>
        <v/>
      </c>
      <c r="AD66" s="165"/>
      <c r="AE66" s="165" t="str">
        <f>IF(AE60="","",IF(AE7=AE60,"",1))</f>
        <v/>
      </c>
      <c r="AF66" s="165"/>
    </row>
    <row r="67" spans="4:32">
      <c r="D67" s="167" t="s">
        <v>49</v>
      </c>
      <c r="F67" s="165" t="str">
        <f>IF(F60="","",IF(F60=F61,"",1))</f>
        <v/>
      </c>
      <c r="G67" s="165" t="str">
        <f>IF(G60="","",IF(G60=G61,"",1))</f>
        <v/>
      </c>
      <c r="H67" s="165"/>
      <c r="I67" s="165" t="str">
        <f>IF(I60="","",IF(I60=I61,"",1))</f>
        <v/>
      </c>
      <c r="J67" s="165"/>
      <c r="K67" s="165" t="str">
        <f>IF(K60="","",IF(K60=K61,"",1))</f>
        <v/>
      </c>
      <c r="L67" s="165"/>
      <c r="M67" s="165" t="str">
        <f>IF(M60="","",IF(M60=M61,"",1))</f>
        <v/>
      </c>
      <c r="N67" s="165"/>
      <c r="O67" s="165"/>
      <c r="P67" s="165"/>
      <c r="Q67" s="165"/>
      <c r="R67" s="165"/>
      <c r="S67" s="165"/>
      <c r="T67" s="165"/>
      <c r="U67" s="165"/>
      <c r="V67" s="165"/>
      <c r="W67" s="165" t="str">
        <f>IF(W60="","",IF(W60=W61,"",1))</f>
        <v/>
      </c>
      <c r="X67" s="165"/>
      <c r="Y67" s="165" t="str">
        <f>IF(Y60="","",IF(Y60=Y61,"",1))</f>
        <v/>
      </c>
      <c r="Z67" s="181"/>
      <c r="AB67" s="183"/>
      <c r="AC67" s="165" t="str">
        <f>IF(AC60="","",IF(AC60=AC61,"",1))</f>
        <v/>
      </c>
      <c r="AD67" s="165"/>
      <c r="AE67" s="165" t="str">
        <f>IF(AE60="","",IF(AE60=AE61,"",1))</f>
        <v/>
      </c>
      <c r="AF67" s="165"/>
    </row>
    <row r="68" spans="4:32">
      <c r="D68" s="167" t="s">
        <v>43</v>
      </c>
      <c r="F68" s="165" t="str">
        <f>IF(F60="","",IF(F60=F62,"",1))</f>
        <v/>
      </c>
      <c r="G68" s="165" t="str">
        <f>IF(G60="","",IF(G60=G62,"",1))</f>
        <v/>
      </c>
      <c r="H68" s="165"/>
      <c r="I68" s="165" t="str">
        <f>IF(I60="","",IF(I60=I62,"",1))</f>
        <v/>
      </c>
      <c r="J68" s="165"/>
      <c r="K68" s="165" t="str">
        <f>IF(K60="","",IF(K60=K62,"",1))</f>
        <v/>
      </c>
      <c r="L68" s="165"/>
      <c r="M68" s="165" t="str">
        <f>IF(M60="","",IF(M60=M62,"",1))</f>
        <v/>
      </c>
      <c r="N68" s="165"/>
      <c r="O68" s="165"/>
      <c r="P68" s="165"/>
      <c r="Q68" s="165"/>
      <c r="R68" s="165"/>
      <c r="S68" s="165"/>
      <c r="T68" s="165"/>
      <c r="U68" s="165"/>
      <c r="V68" s="165"/>
      <c r="W68" s="165" t="str">
        <f>IF(W60="","",IF(W60=W62,"",1))</f>
        <v/>
      </c>
      <c r="X68" s="165"/>
      <c r="Y68" s="165" t="str">
        <f>IF(Y60="","",IF(Y60=Y62,"",1))</f>
        <v/>
      </c>
      <c r="Z68" s="181"/>
      <c r="AB68" s="183"/>
      <c r="AC68" s="165" t="str">
        <f>IF(AC60="","",IF(AC60=AC62,"",1))</f>
        <v/>
      </c>
      <c r="AD68" s="165"/>
      <c r="AE68" s="165" t="str">
        <f>IF(AE60="","",IF(AE60=AE62,"",1))</f>
        <v/>
      </c>
      <c r="AF68" s="165"/>
    </row>
    <row r="69" spans="4:32">
      <c r="D69" s="169" t="s">
        <v>42</v>
      </c>
      <c r="F69" s="165" t="str">
        <f>IF(F60="","",IF(F13=F63,"",1))</f>
        <v/>
      </c>
      <c r="G69" s="165" t="str">
        <f>IF(G60="","",IF(G13=G63,"",1))</f>
        <v/>
      </c>
      <c r="H69" s="165"/>
      <c r="I69" s="165" t="str">
        <f>IF(I60="","",IF(I13=I63,"",1))</f>
        <v/>
      </c>
      <c r="J69" s="165"/>
      <c r="K69" s="165" t="str">
        <f>IF(K60="","",IF(K13=K63,"",1))</f>
        <v/>
      </c>
      <c r="L69" s="165"/>
      <c r="M69" s="165" t="str">
        <f>IF(M60="","",IF(M13=M63,"",1))</f>
        <v/>
      </c>
      <c r="N69" s="165"/>
      <c r="O69" s="165"/>
      <c r="P69" s="165"/>
      <c r="Q69" s="165"/>
      <c r="R69" s="165"/>
      <c r="S69" s="165"/>
      <c r="T69" s="165"/>
      <c r="U69" s="165"/>
      <c r="V69" s="165"/>
      <c r="W69" s="165" t="str">
        <f>IF(W60="","",IF(W13=W63,"",1))</f>
        <v/>
      </c>
      <c r="X69" s="165"/>
      <c r="Y69" s="165" t="str">
        <f>IF(Y60="","",IF(Y13=Y63,"",1))</f>
        <v/>
      </c>
      <c r="Z69" s="181"/>
      <c r="AB69" s="183"/>
      <c r="AC69" s="165" t="str">
        <f>IF(AC60="","",IF(AC13=AC63,"",1))</f>
        <v/>
      </c>
      <c r="AD69" s="165"/>
      <c r="AE69" s="165" t="str">
        <f>IF(AE60="","",IF(AE13=AE63,"",1))</f>
        <v/>
      </c>
      <c r="AF69" s="165"/>
    </row>
    <row r="70" spans="4:32">
      <c r="D70" s="170" t="s">
        <v>491</v>
      </c>
      <c r="F70" s="165" t="str">
        <f>IF(F60="","",IF(F38=F64,"",1))</f>
        <v/>
      </c>
      <c r="G70" s="165" t="str">
        <f>IF(G60="","",IF(G38=G64,"",1))</f>
        <v/>
      </c>
      <c r="H70" s="165"/>
      <c r="I70" s="165" t="str">
        <f>IF(I60="","",IF(I38=I64,"",1))</f>
        <v/>
      </c>
      <c r="J70" s="165"/>
      <c r="K70" s="165" t="str">
        <f>IF(K60="","",IF(K38=K64,"",1))</f>
        <v/>
      </c>
      <c r="L70" s="165"/>
      <c r="M70" s="165" t="str">
        <f>IF(M60="","",IF(M38=M64,"",1))</f>
        <v/>
      </c>
      <c r="N70" s="165"/>
      <c r="O70" s="165"/>
      <c r="P70" s="165"/>
      <c r="Q70" s="165"/>
      <c r="R70" s="165"/>
      <c r="S70" s="165"/>
      <c r="T70" s="165"/>
      <c r="U70" s="165"/>
      <c r="V70" s="165"/>
      <c r="W70" s="165" t="str">
        <f>IF(W60="","",IF(W38=W64,"",1))</f>
        <v/>
      </c>
      <c r="X70" s="165"/>
      <c r="Y70" s="165" t="str">
        <f>IF(Y60="","",IF(Y38=Y64,"",1))</f>
        <v/>
      </c>
      <c r="Z70" s="181"/>
      <c r="AB70" s="183"/>
      <c r="AC70" s="165" t="str">
        <f>IF(AC60="","",IF(AC38=AC64,"",1))</f>
        <v/>
      </c>
      <c r="AD70" s="165"/>
      <c r="AE70" s="165" t="str">
        <f>IF(AE60="","",IF(AE38=AE64,"",1))</f>
        <v/>
      </c>
      <c r="AF70" s="165"/>
    </row>
    <row r="73" spans="4:32">
      <c r="D73" s="5"/>
    </row>
    <row r="75" spans="4:32">
      <c r="D75" s="5"/>
    </row>
    <row r="77" spans="4:32">
      <c r="D77" s="5"/>
    </row>
    <row r="79" spans="4:32">
      <c r="D79" s="5"/>
    </row>
    <row r="81" spans="4:4" ht="13.5" customHeight="1">
      <c r="D81" s="6"/>
    </row>
    <row r="82" spans="4:4" ht="13.5" customHeight="1"/>
    <row r="83" spans="4:4">
      <c r="D83" s="5"/>
    </row>
    <row r="85" spans="4:4">
      <c r="D85" s="5"/>
    </row>
    <row r="87" spans="4:4">
      <c r="D87" s="5"/>
    </row>
    <row r="89" spans="4:4">
      <c r="D89" s="5"/>
    </row>
    <row r="93" spans="4:4" ht="12.75" customHeight="1"/>
    <row r="94" spans="4:4" ht="12.75" customHeight="1"/>
  </sheetData>
  <mergeCells count="22">
    <mergeCell ref="A13:A53"/>
    <mergeCell ref="B13:B37"/>
    <mergeCell ref="B38:B53"/>
    <mergeCell ref="K5:K6"/>
    <mergeCell ref="L5:L6"/>
    <mergeCell ref="A7:E7"/>
    <mergeCell ref="A8:A12"/>
    <mergeCell ref="B8:E8"/>
    <mergeCell ref="B9:E9"/>
    <mergeCell ref="B10:E10"/>
    <mergeCell ref="B11:E11"/>
    <mergeCell ref="B12:E12"/>
    <mergeCell ref="A3:E6"/>
    <mergeCell ref="F3:F6"/>
    <mergeCell ref="G3:L3"/>
    <mergeCell ref="G4:H4"/>
    <mergeCell ref="I4:J4"/>
    <mergeCell ref="K4:L4"/>
    <mergeCell ref="G5:G6"/>
    <mergeCell ref="H5:H6"/>
    <mergeCell ref="I5:I6"/>
    <mergeCell ref="J5:J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94"/>
  <sheetViews>
    <sheetView view="pageBreakPreview" zoomScaleNormal="100" zoomScaleSheetLayoutView="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12" width="10.625" style="3" customWidth="1"/>
    <col min="13" max="13" width="9" style="3"/>
    <col min="14" max="22" width="9" style="72"/>
    <col min="23" max="26" width="9" style="3"/>
    <col min="27" max="27" width="9" style="72"/>
    <col min="28" max="16384" width="9" style="3"/>
  </cols>
  <sheetData>
    <row r="1" spans="1:31" ht="14.25">
      <c r="A1" s="18" t="s">
        <v>703</v>
      </c>
    </row>
    <row r="3" spans="1:31" ht="18" customHeight="1">
      <c r="A3" s="240" t="s">
        <v>64</v>
      </c>
      <c r="B3" s="241"/>
      <c r="C3" s="241"/>
      <c r="D3" s="241"/>
      <c r="E3" s="242"/>
      <c r="F3" s="249" t="s">
        <v>131</v>
      </c>
      <c r="G3" s="263" t="s">
        <v>75</v>
      </c>
      <c r="H3" s="264"/>
      <c r="I3" s="264"/>
      <c r="J3" s="264"/>
      <c r="K3" s="264"/>
      <c r="L3" s="265"/>
    </row>
    <row r="4" spans="1:31" ht="31.5" customHeight="1">
      <c r="A4" s="243"/>
      <c r="B4" s="244"/>
      <c r="C4" s="244"/>
      <c r="D4" s="244"/>
      <c r="E4" s="245"/>
      <c r="F4" s="232"/>
      <c r="G4" s="262" t="s">
        <v>74</v>
      </c>
      <c r="H4" s="262"/>
      <c r="I4" s="262" t="s">
        <v>73</v>
      </c>
      <c r="J4" s="262"/>
      <c r="K4" s="262" t="s">
        <v>72</v>
      </c>
      <c r="L4" s="262"/>
    </row>
    <row r="5" spans="1:31" ht="15" customHeight="1" thickBot="1">
      <c r="A5" s="243"/>
      <c r="B5" s="244"/>
      <c r="C5" s="244"/>
      <c r="D5" s="244"/>
      <c r="E5" s="245"/>
      <c r="F5" s="232"/>
      <c r="G5" s="233" t="s">
        <v>71</v>
      </c>
      <c r="H5" s="235" t="s">
        <v>70</v>
      </c>
      <c r="I5" s="233" t="s">
        <v>71</v>
      </c>
      <c r="J5" s="235" t="s">
        <v>70</v>
      </c>
      <c r="K5" s="233" t="s">
        <v>71</v>
      </c>
      <c r="L5" s="235" t="s">
        <v>70</v>
      </c>
    </row>
    <row r="6" spans="1:31" ht="15" customHeight="1" thickBot="1">
      <c r="A6" s="246"/>
      <c r="B6" s="247"/>
      <c r="C6" s="247"/>
      <c r="D6" s="247"/>
      <c r="E6" s="248"/>
      <c r="F6" s="232"/>
      <c r="G6" s="234"/>
      <c r="H6" s="236"/>
      <c r="I6" s="234"/>
      <c r="J6" s="236"/>
      <c r="K6" s="234"/>
      <c r="L6" s="236"/>
      <c r="AC6" s="143">
        <f>SUM(AD7:AD53,F66:W70)</f>
        <v>0</v>
      </c>
    </row>
    <row r="7" spans="1:31" ht="23.1" customHeight="1">
      <c r="A7" s="237" t="s">
        <v>50</v>
      </c>
      <c r="B7" s="238"/>
      <c r="C7" s="238"/>
      <c r="D7" s="238"/>
      <c r="E7" s="239"/>
      <c r="F7" s="10">
        <v>967</v>
      </c>
      <c r="G7" s="9">
        <f>SUM(G8:G12)</f>
        <v>42566</v>
      </c>
      <c r="H7" s="8">
        <f t="shared" ref="H7:H53" si="0">IF(G7=0,0,G7/$K7*100)</f>
        <v>54.855920408268467</v>
      </c>
      <c r="I7" s="9">
        <f>SUM(I8:I12)</f>
        <v>35030</v>
      </c>
      <c r="J7" s="8">
        <f t="shared" ref="J7:J53" si="1">IF(I7=0,0,I7/$K7*100)</f>
        <v>45.144079591731533</v>
      </c>
      <c r="K7" s="9">
        <f t="shared" ref="K7:K38" si="2">SUM(G7,I7)</f>
        <v>77596</v>
      </c>
      <c r="L7" s="8">
        <f t="shared" ref="L7:L53" si="3">IF(K7=0,0,K7/$K7*100)</f>
        <v>100</v>
      </c>
      <c r="M7" s="54" t="str">
        <f>IF(SUM(G7,I7)=K7,"",1)</f>
        <v/>
      </c>
      <c r="N7" s="177"/>
      <c r="O7" s="177"/>
      <c r="P7" s="177"/>
      <c r="Q7" s="177"/>
      <c r="R7" s="177"/>
      <c r="S7" s="177"/>
      <c r="T7" s="177"/>
      <c r="AA7" s="202"/>
      <c r="AC7" s="10">
        <f>SUM(AC8:AC12)</f>
        <v>967</v>
      </c>
      <c r="AD7" s="139" t="str">
        <f>IF(F7=AC7,"",1)</f>
        <v/>
      </c>
      <c r="AE7" s="175" t="str">
        <f>IF(SUM(H7,J7)=100,"",1)</f>
        <v/>
      </c>
    </row>
    <row r="8" spans="1:31" ht="23.1" customHeight="1">
      <c r="A8" s="256" t="s">
        <v>49</v>
      </c>
      <c r="B8" s="259" t="s">
        <v>48</v>
      </c>
      <c r="C8" s="260"/>
      <c r="D8" s="260"/>
      <c r="E8" s="261"/>
      <c r="F8" s="10">
        <v>323</v>
      </c>
      <c r="G8" s="9">
        <v>2200</v>
      </c>
      <c r="H8" s="8">
        <f t="shared" si="0"/>
        <v>57.261842790213436</v>
      </c>
      <c r="I8" s="9">
        <v>1642</v>
      </c>
      <c r="J8" s="8">
        <f t="shared" si="1"/>
        <v>42.738157209786571</v>
      </c>
      <c r="K8" s="9">
        <v>3842</v>
      </c>
      <c r="L8" s="8">
        <f t="shared" si="3"/>
        <v>100</v>
      </c>
      <c r="M8" s="54" t="str">
        <f t="shared" ref="M8:M53" si="4">IF(SUM(G8,I8)=K8,"",1)</f>
        <v/>
      </c>
      <c r="N8" s="177"/>
      <c r="O8" s="177"/>
      <c r="P8" s="177"/>
      <c r="Q8" s="177"/>
      <c r="R8" s="177"/>
      <c r="S8" s="177"/>
      <c r="T8" s="177"/>
      <c r="AA8" s="202"/>
      <c r="AC8" s="10">
        <v>323</v>
      </c>
      <c r="AD8" s="140" t="str">
        <f t="shared" ref="AD8:AD53" si="5">IF(F8=AC8,"",1)</f>
        <v/>
      </c>
      <c r="AE8" s="140" t="str">
        <f t="shared" ref="AE8:AE53" si="6">IF(SUM(H8,J8)=100,"",1)</f>
        <v/>
      </c>
    </row>
    <row r="9" spans="1:31" ht="23.1" customHeight="1">
      <c r="A9" s="257"/>
      <c r="B9" s="259" t="s">
        <v>47</v>
      </c>
      <c r="C9" s="260"/>
      <c r="D9" s="260"/>
      <c r="E9" s="261"/>
      <c r="F9" s="10">
        <v>145</v>
      </c>
      <c r="G9" s="9">
        <v>2658</v>
      </c>
      <c r="H9" s="8">
        <f t="shared" si="0"/>
        <v>53.309265944644999</v>
      </c>
      <c r="I9" s="9">
        <v>2328</v>
      </c>
      <c r="J9" s="8">
        <f t="shared" si="1"/>
        <v>46.690734055354994</v>
      </c>
      <c r="K9" s="9">
        <v>4986</v>
      </c>
      <c r="L9" s="8">
        <f t="shared" si="3"/>
        <v>100</v>
      </c>
      <c r="M9" s="54" t="str">
        <f t="shared" si="4"/>
        <v/>
      </c>
      <c r="N9" s="177"/>
      <c r="O9" s="177"/>
      <c r="P9" s="177"/>
      <c r="Q9" s="177"/>
      <c r="R9" s="177"/>
      <c r="S9" s="177"/>
      <c r="T9" s="177"/>
      <c r="AA9" s="202"/>
      <c r="AC9" s="10">
        <v>145</v>
      </c>
      <c r="AD9" s="140" t="str">
        <f t="shared" si="5"/>
        <v/>
      </c>
      <c r="AE9" s="140" t="str">
        <f t="shared" si="6"/>
        <v/>
      </c>
    </row>
    <row r="10" spans="1:31" ht="23.1" customHeight="1">
      <c r="A10" s="257"/>
      <c r="B10" s="259" t="s">
        <v>46</v>
      </c>
      <c r="C10" s="260"/>
      <c r="D10" s="260"/>
      <c r="E10" s="261"/>
      <c r="F10" s="10">
        <v>218</v>
      </c>
      <c r="G10" s="9">
        <v>11724</v>
      </c>
      <c r="H10" s="8">
        <f t="shared" si="0"/>
        <v>53.876200542254495</v>
      </c>
      <c r="I10" s="9">
        <v>10037</v>
      </c>
      <c r="J10" s="8">
        <f t="shared" si="1"/>
        <v>46.123799457745505</v>
      </c>
      <c r="K10" s="9">
        <v>21761</v>
      </c>
      <c r="L10" s="8">
        <f t="shared" si="3"/>
        <v>100</v>
      </c>
      <c r="M10" s="54" t="str">
        <f t="shared" si="4"/>
        <v/>
      </c>
      <c r="N10" s="177"/>
      <c r="O10" s="177"/>
      <c r="P10" s="177"/>
      <c r="Q10" s="177"/>
      <c r="R10" s="178"/>
      <c r="S10" s="178"/>
      <c r="T10" s="178"/>
      <c r="AA10" s="202"/>
      <c r="AC10" s="10">
        <v>218</v>
      </c>
      <c r="AD10" s="140" t="str">
        <f t="shared" si="5"/>
        <v/>
      </c>
      <c r="AE10" s="140" t="str">
        <f t="shared" si="6"/>
        <v/>
      </c>
    </row>
    <row r="11" spans="1:31" ht="23.1" customHeight="1">
      <c r="A11" s="257"/>
      <c r="B11" s="259" t="s">
        <v>45</v>
      </c>
      <c r="C11" s="260"/>
      <c r="D11" s="260"/>
      <c r="E11" s="261"/>
      <c r="F11" s="10">
        <v>66</v>
      </c>
      <c r="G11" s="9">
        <v>8076</v>
      </c>
      <c r="H11" s="8">
        <f t="shared" si="0"/>
        <v>64.659727782225787</v>
      </c>
      <c r="I11" s="9">
        <v>4414</v>
      </c>
      <c r="J11" s="8">
        <f t="shared" si="1"/>
        <v>35.340272217774221</v>
      </c>
      <c r="K11" s="9">
        <v>12490</v>
      </c>
      <c r="L11" s="8">
        <f t="shared" si="3"/>
        <v>100</v>
      </c>
      <c r="M11" s="54" t="str">
        <f t="shared" si="4"/>
        <v/>
      </c>
      <c r="N11" s="177"/>
      <c r="O11" s="177"/>
      <c r="P11" s="177"/>
      <c r="Q11" s="177"/>
      <c r="R11" s="179"/>
      <c r="S11" s="179"/>
      <c r="T11" s="179"/>
      <c r="AA11" s="202"/>
      <c r="AC11" s="10">
        <v>66</v>
      </c>
      <c r="AD11" s="140" t="str">
        <f t="shared" si="5"/>
        <v/>
      </c>
      <c r="AE11" s="140" t="str">
        <f t="shared" si="6"/>
        <v/>
      </c>
    </row>
    <row r="12" spans="1:31" ht="23.1" customHeight="1">
      <c r="A12" s="258"/>
      <c r="B12" s="259" t="s">
        <v>44</v>
      </c>
      <c r="C12" s="260"/>
      <c r="D12" s="260"/>
      <c r="E12" s="261"/>
      <c r="F12" s="10">
        <v>215</v>
      </c>
      <c r="G12" s="9">
        <v>17908</v>
      </c>
      <c r="H12" s="8">
        <f t="shared" si="0"/>
        <v>51.881681490280151</v>
      </c>
      <c r="I12" s="9">
        <v>16609</v>
      </c>
      <c r="J12" s="8">
        <f t="shared" si="1"/>
        <v>48.118318509719849</v>
      </c>
      <c r="K12" s="9">
        <v>34517</v>
      </c>
      <c r="L12" s="8">
        <f t="shared" si="3"/>
        <v>100</v>
      </c>
      <c r="M12" s="54" t="str">
        <f t="shared" si="4"/>
        <v/>
      </c>
      <c r="N12" s="177"/>
      <c r="O12" s="177"/>
      <c r="P12" s="177"/>
      <c r="Q12" s="177"/>
      <c r="R12" s="179"/>
      <c r="S12" s="179"/>
      <c r="T12" s="179"/>
      <c r="AA12" s="202"/>
      <c r="AC12" s="10">
        <v>215</v>
      </c>
      <c r="AD12" s="140" t="str">
        <f t="shared" si="5"/>
        <v/>
      </c>
      <c r="AE12" s="140" t="str">
        <f t="shared" si="6"/>
        <v/>
      </c>
    </row>
    <row r="13" spans="1:31" ht="23.1" customHeight="1">
      <c r="A13" s="253" t="s">
        <v>43</v>
      </c>
      <c r="B13" s="253" t="s">
        <v>42</v>
      </c>
      <c r="C13" s="13"/>
      <c r="D13" s="14" t="s">
        <v>16</v>
      </c>
      <c r="E13" s="11"/>
      <c r="F13" s="10">
        <v>243</v>
      </c>
      <c r="G13" s="9">
        <f>SUM(G14:G37)</f>
        <v>23701</v>
      </c>
      <c r="H13" s="8">
        <f t="shared" si="0"/>
        <v>66.402375815986332</v>
      </c>
      <c r="I13" s="9">
        <f>SUM(I14:I37)</f>
        <v>11992</v>
      </c>
      <c r="J13" s="8">
        <f t="shared" si="1"/>
        <v>33.597624184013675</v>
      </c>
      <c r="K13" s="9">
        <f t="shared" si="2"/>
        <v>35693</v>
      </c>
      <c r="L13" s="8">
        <f t="shared" si="3"/>
        <v>100</v>
      </c>
      <c r="M13" s="54" t="str">
        <f t="shared" si="4"/>
        <v/>
      </c>
      <c r="N13" s="180"/>
      <c r="O13" s="177"/>
      <c r="P13" s="177"/>
      <c r="Q13" s="177"/>
      <c r="R13" s="179"/>
      <c r="S13" s="179"/>
      <c r="T13" s="179"/>
      <c r="AA13" s="202"/>
      <c r="AC13" s="10">
        <f>SUM(AC14:AC37)</f>
        <v>243</v>
      </c>
      <c r="AD13" s="140" t="str">
        <f t="shared" si="5"/>
        <v/>
      </c>
      <c r="AE13" s="140" t="str">
        <f t="shared" si="6"/>
        <v/>
      </c>
    </row>
    <row r="14" spans="1:31" ht="23.1" customHeight="1">
      <c r="A14" s="254"/>
      <c r="B14" s="254"/>
      <c r="C14" s="13"/>
      <c r="D14" s="14" t="s">
        <v>41</v>
      </c>
      <c r="E14" s="11"/>
      <c r="F14" s="10">
        <v>32</v>
      </c>
      <c r="G14" s="9">
        <v>2047</v>
      </c>
      <c r="H14" s="8">
        <f t="shared" si="0"/>
        <v>43.795464270432177</v>
      </c>
      <c r="I14" s="9">
        <v>2627</v>
      </c>
      <c r="J14" s="8">
        <f t="shared" si="1"/>
        <v>56.204535729567816</v>
      </c>
      <c r="K14" s="9">
        <v>4674</v>
      </c>
      <c r="L14" s="8">
        <f t="shared" si="3"/>
        <v>100</v>
      </c>
      <c r="M14" s="54" t="str">
        <f t="shared" si="4"/>
        <v/>
      </c>
      <c r="N14" s="177"/>
      <c r="O14" s="178"/>
      <c r="P14" s="178"/>
      <c r="Q14" s="178"/>
      <c r="R14" s="179"/>
      <c r="S14" s="179"/>
      <c r="T14" s="179"/>
      <c r="U14" s="73"/>
      <c r="AA14" s="202"/>
      <c r="AC14" s="10">
        <v>32</v>
      </c>
      <c r="AD14" s="140" t="str">
        <f t="shared" si="5"/>
        <v/>
      </c>
      <c r="AE14" s="140" t="str">
        <f t="shared" si="6"/>
        <v/>
      </c>
    </row>
    <row r="15" spans="1:31" ht="23.1" customHeight="1">
      <c r="A15" s="254"/>
      <c r="B15" s="254"/>
      <c r="C15" s="13"/>
      <c r="D15" s="14" t="s">
        <v>40</v>
      </c>
      <c r="E15" s="11"/>
      <c r="F15" s="10">
        <v>4</v>
      </c>
      <c r="G15" s="9">
        <v>242</v>
      </c>
      <c r="H15" s="8">
        <f t="shared" si="0"/>
        <v>76.34069400630915</v>
      </c>
      <c r="I15" s="9">
        <v>75</v>
      </c>
      <c r="J15" s="8">
        <f t="shared" si="1"/>
        <v>23.65930599369085</v>
      </c>
      <c r="K15" s="9">
        <v>317</v>
      </c>
      <c r="L15" s="8">
        <f t="shared" si="3"/>
        <v>100</v>
      </c>
      <c r="M15" s="54" t="str">
        <f t="shared" si="4"/>
        <v/>
      </c>
      <c r="N15" s="177"/>
      <c r="O15" s="179"/>
      <c r="P15" s="179"/>
      <c r="Q15" s="179"/>
      <c r="R15" s="179"/>
      <c r="S15" s="179"/>
      <c r="T15" s="179"/>
      <c r="U15" s="74"/>
      <c r="AA15" s="202"/>
      <c r="AC15" s="10">
        <v>4</v>
      </c>
      <c r="AD15" s="140" t="str">
        <f t="shared" si="5"/>
        <v/>
      </c>
      <c r="AE15" s="140" t="str">
        <f t="shared" si="6"/>
        <v/>
      </c>
    </row>
    <row r="16" spans="1:31" ht="23.1" customHeight="1">
      <c r="A16" s="254"/>
      <c r="B16" s="254"/>
      <c r="C16" s="13"/>
      <c r="D16" s="14" t="s">
        <v>39</v>
      </c>
      <c r="E16" s="11"/>
      <c r="F16" s="10">
        <v>16</v>
      </c>
      <c r="G16" s="9">
        <v>263</v>
      </c>
      <c r="H16" s="8">
        <f t="shared" si="0"/>
        <v>17.111255692908262</v>
      </c>
      <c r="I16" s="9">
        <v>1274</v>
      </c>
      <c r="J16" s="8">
        <f t="shared" si="1"/>
        <v>82.888744307091727</v>
      </c>
      <c r="K16" s="9">
        <v>1537</v>
      </c>
      <c r="L16" s="8">
        <f t="shared" si="3"/>
        <v>100</v>
      </c>
      <c r="M16" s="54" t="str">
        <f t="shared" si="4"/>
        <v/>
      </c>
      <c r="N16" s="177"/>
      <c r="O16" s="179"/>
      <c r="P16" s="179"/>
      <c r="Q16" s="179"/>
      <c r="R16" s="177"/>
      <c r="S16" s="177"/>
      <c r="T16" s="179"/>
      <c r="U16" s="74"/>
      <c r="AA16" s="202"/>
      <c r="AC16" s="10">
        <v>16</v>
      </c>
      <c r="AD16" s="140" t="str">
        <f t="shared" si="5"/>
        <v/>
      </c>
      <c r="AE16" s="140" t="str">
        <f t="shared" si="6"/>
        <v/>
      </c>
    </row>
    <row r="17" spans="1:31" ht="23.1" customHeight="1">
      <c r="A17" s="254"/>
      <c r="B17" s="254"/>
      <c r="C17" s="13"/>
      <c r="D17" s="14" t="s">
        <v>38</v>
      </c>
      <c r="E17" s="11"/>
      <c r="F17" s="10">
        <v>3</v>
      </c>
      <c r="G17" s="9">
        <v>28</v>
      </c>
      <c r="H17" s="8">
        <f t="shared" si="0"/>
        <v>90.322580645161281</v>
      </c>
      <c r="I17" s="9">
        <v>3</v>
      </c>
      <c r="J17" s="8">
        <f t="shared" si="1"/>
        <v>9.67741935483871</v>
      </c>
      <c r="K17" s="9">
        <v>31</v>
      </c>
      <c r="L17" s="8">
        <f t="shared" si="3"/>
        <v>100</v>
      </c>
      <c r="M17" s="54" t="str">
        <f t="shared" si="4"/>
        <v/>
      </c>
      <c r="N17" s="177"/>
      <c r="O17" s="179"/>
      <c r="P17" s="179"/>
      <c r="Q17" s="179"/>
      <c r="R17" s="177"/>
      <c r="S17" s="177"/>
      <c r="T17" s="179"/>
      <c r="U17" s="74"/>
      <c r="AA17" s="202"/>
      <c r="AC17" s="10">
        <v>3</v>
      </c>
      <c r="AD17" s="140" t="str">
        <f t="shared" si="5"/>
        <v/>
      </c>
      <c r="AE17" s="140" t="str">
        <f t="shared" si="6"/>
        <v/>
      </c>
    </row>
    <row r="18" spans="1:31" ht="23.1" customHeight="1">
      <c r="A18" s="254"/>
      <c r="B18" s="254"/>
      <c r="C18" s="13"/>
      <c r="D18" s="14" t="s">
        <v>37</v>
      </c>
      <c r="E18" s="11"/>
      <c r="F18" s="10">
        <v>7</v>
      </c>
      <c r="G18" s="9">
        <v>472</v>
      </c>
      <c r="H18" s="8">
        <f t="shared" si="0"/>
        <v>72.503840245775734</v>
      </c>
      <c r="I18" s="9">
        <v>179</v>
      </c>
      <c r="J18" s="8">
        <f t="shared" si="1"/>
        <v>27.496159754224269</v>
      </c>
      <c r="K18" s="9">
        <v>651</v>
      </c>
      <c r="L18" s="8">
        <f t="shared" si="3"/>
        <v>100</v>
      </c>
      <c r="M18" s="54" t="str">
        <f t="shared" si="4"/>
        <v/>
      </c>
      <c r="N18" s="177"/>
      <c r="O18" s="179"/>
      <c r="P18" s="179"/>
      <c r="Q18" s="179"/>
      <c r="R18" s="177"/>
      <c r="S18" s="177"/>
      <c r="T18" s="179"/>
      <c r="U18" s="74"/>
      <c r="AA18" s="202"/>
      <c r="AC18" s="10">
        <v>7</v>
      </c>
      <c r="AD18" s="140" t="str">
        <f t="shared" si="5"/>
        <v/>
      </c>
      <c r="AE18" s="140" t="str">
        <f t="shared" si="6"/>
        <v/>
      </c>
    </row>
    <row r="19" spans="1:31" ht="23.1" customHeight="1">
      <c r="A19" s="254"/>
      <c r="B19" s="254"/>
      <c r="C19" s="13"/>
      <c r="D19" s="14" t="s">
        <v>36</v>
      </c>
      <c r="E19" s="11"/>
      <c r="F19" s="10">
        <v>2</v>
      </c>
      <c r="G19" s="9">
        <v>30</v>
      </c>
      <c r="H19" s="8">
        <f t="shared" si="0"/>
        <v>81.081081081081081</v>
      </c>
      <c r="I19" s="9">
        <v>7</v>
      </c>
      <c r="J19" s="8">
        <f t="shared" si="1"/>
        <v>18.918918918918919</v>
      </c>
      <c r="K19" s="9">
        <v>37</v>
      </c>
      <c r="L19" s="8">
        <f t="shared" si="3"/>
        <v>100</v>
      </c>
      <c r="M19" s="54" t="str">
        <f t="shared" si="4"/>
        <v/>
      </c>
      <c r="N19" s="177"/>
      <c r="O19" s="179"/>
      <c r="P19" s="179"/>
      <c r="Q19" s="179"/>
      <c r="R19" s="177"/>
      <c r="S19" s="177"/>
      <c r="T19" s="179"/>
      <c r="U19" s="74"/>
      <c r="AA19" s="202"/>
      <c r="AC19" s="10">
        <v>2</v>
      </c>
      <c r="AD19" s="140" t="str">
        <f t="shared" si="5"/>
        <v/>
      </c>
      <c r="AE19" s="140" t="str">
        <f t="shared" si="6"/>
        <v/>
      </c>
    </row>
    <row r="20" spans="1:31" ht="23.1" customHeight="1">
      <c r="A20" s="254"/>
      <c r="B20" s="254"/>
      <c r="C20" s="13"/>
      <c r="D20" s="14" t="s">
        <v>35</v>
      </c>
      <c r="E20" s="11"/>
      <c r="F20" s="10">
        <v>5</v>
      </c>
      <c r="G20" s="9">
        <v>299</v>
      </c>
      <c r="H20" s="8">
        <f t="shared" si="0"/>
        <v>64.025695931477514</v>
      </c>
      <c r="I20" s="9">
        <v>168</v>
      </c>
      <c r="J20" s="8">
        <f t="shared" si="1"/>
        <v>35.974304068522486</v>
      </c>
      <c r="K20" s="9">
        <v>467</v>
      </c>
      <c r="L20" s="8">
        <f t="shared" si="3"/>
        <v>100</v>
      </c>
      <c r="M20" s="54" t="str">
        <f t="shared" si="4"/>
        <v/>
      </c>
      <c r="N20" s="177"/>
      <c r="O20" s="179"/>
      <c r="P20" s="179"/>
      <c r="Q20" s="179"/>
      <c r="R20" s="177"/>
      <c r="S20" s="177"/>
      <c r="T20" s="179"/>
      <c r="U20" s="74"/>
      <c r="AA20" s="202"/>
      <c r="AC20" s="10">
        <v>5</v>
      </c>
      <c r="AD20" s="140" t="str">
        <f t="shared" si="5"/>
        <v/>
      </c>
      <c r="AE20" s="140" t="str">
        <f t="shared" si="6"/>
        <v/>
      </c>
    </row>
    <row r="21" spans="1:31" ht="23.1" customHeight="1">
      <c r="A21" s="254"/>
      <c r="B21" s="254"/>
      <c r="C21" s="13"/>
      <c r="D21" s="14" t="s">
        <v>34</v>
      </c>
      <c r="E21" s="11"/>
      <c r="F21" s="10">
        <v>10</v>
      </c>
      <c r="G21" s="9">
        <v>1699</v>
      </c>
      <c r="H21" s="8">
        <f t="shared" si="0"/>
        <v>61.647314949201736</v>
      </c>
      <c r="I21" s="9">
        <v>1057</v>
      </c>
      <c r="J21" s="8">
        <f t="shared" si="1"/>
        <v>38.352685050798257</v>
      </c>
      <c r="K21" s="9">
        <v>2756</v>
      </c>
      <c r="L21" s="8">
        <f t="shared" si="3"/>
        <v>100</v>
      </c>
      <c r="M21" s="54" t="str">
        <f t="shared" si="4"/>
        <v/>
      </c>
      <c r="N21" s="177"/>
      <c r="O21" s="179"/>
      <c r="P21" s="179"/>
      <c r="Q21" s="179"/>
      <c r="R21" s="177"/>
      <c r="S21" s="177"/>
      <c r="T21" s="179"/>
      <c r="U21" s="74"/>
      <c r="AA21" s="202"/>
      <c r="AC21" s="10">
        <v>10</v>
      </c>
      <c r="AD21" s="140" t="str">
        <f t="shared" si="5"/>
        <v/>
      </c>
      <c r="AE21" s="140" t="str">
        <f t="shared" si="6"/>
        <v/>
      </c>
    </row>
    <row r="22" spans="1:31" ht="23.1" customHeight="1">
      <c r="A22" s="254"/>
      <c r="B22" s="254"/>
      <c r="C22" s="13"/>
      <c r="D22" s="14" t="s">
        <v>33</v>
      </c>
      <c r="E22" s="11"/>
      <c r="F22" s="10">
        <v>1</v>
      </c>
      <c r="G22" s="9">
        <v>4</v>
      </c>
      <c r="H22" s="8">
        <f t="shared" si="0"/>
        <v>80</v>
      </c>
      <c r="I22" s="9">
        <v>1</v>
      </c>
      <c r="J22" s="8">
        <f t="shared" si="1"/>
        <v>20</v>
      </c>
      <c r="K22" s="9">
        <v>5</v>
      </c>
      <c r="L22" s="8">
        <f t="shared" si="3"/>
        <v>100</v>
      </c>
      <c r="M22" s="54" t="str">
        <f t="shared" si="4"/>
        <v/>
      </c>
      <c r="N22" s="177"/>
      <c r="O22" s="179"/>
      <c r="P22" s="179"/>
      <c r="Q22" s="179"/>
      <c r="R22" s="177"/>
      <c r="S22" s="177"/>
      <c r="T22" s="179"/>
      <c r="U22" s="74"/>
      <c r="AA22" s="202"/>
      <c r="AC22" s="10">
        <v>1</v>
      </c>
      <c r="AD22" s="140" t="str">
        <f t="shared" si="5"/>
        <v/>
      </c>
      <c r="AE22" s="140" t="str">
        <f t="shared" si="6"/>
        <v/>
      </c>
    </row>
    <row r="23" spans="1:31" ht="23.1" customHeight="1">
      <c r="A23" s="254"/>
      <c r="B23" s="254"/>
      <c r="C23" s="13"/>
      <c r="D23" s="14" t="s">
        <v>32</v>
      </c>
      <c r="E23" s="11"/>
      <c r="F23" s="10">
        <v>6</v>
      </c>
      <c r="G23" s="9">
        <v>688</v>
      </c>
      <c r="H23" s="8">
        <f t="shared" si="0"/>
        <v>62.946020128087831</v>
      </c>
      <c r="I23" s="9">
        <v>405</v>
      </c>
      <c r="J23" s="8">
        <f t="shared" si="1"/>
        <v>37.053979871912169</v>
      </c>
      <c r="K23" s="9">
        <v>1093</v>
      </c>
      <c r="L23" s="8">
        <f t="shared" si="3"/>
        <v>100</v>
      </c>
      <c r="M23" s="54" t="str">
        <f t="shared" si="4"/>
        <v/>
      </c>
      <c r="N23" s="177"/>
      <c r="O23" s="179"/>
      <c r="P23" s="179"/>
      <c r="Q23" s="179"/>
      <c r="R23" s="177"/>
      <c r="S23" s="177"/>
      <c r="T23" s="179"/>
      <c r="U23" s="74"/>
      <c r="AA23" s="202"/>
      <c r="AC23" s="10">
        <v>6</v>
      </c>
      <c r="AD23" s="140" t="str">
        <f t="shared" si="5"/>
        <v/>
      </c>
      <c r="AE23" s="140" t="str">
        <f t="shared" si="6"/>
        <v/>
      </c>
    </row>
    <row r="24" spans="1:31" ht="23.1" customHeight="1">
      <c r="A24" s="254"/>
      <c r="B24" s="254"/>
      <c r="C24" s="13"/>
      <c r="D24" s="14" t="s">
        <v>31</v>
      </c>
      <c r="E24" s="11"/>
      <c r="F24" s="10">
        <v>1</v>
      </c>
      <c r="G24" s="33">
        <v>8</v>
      </c>
      <c r="H24" s="8">
        <f>IF(G24=0,0,G24/$K24*100)</f>
        <v>88.888888888888886</v>
      </c>
      <c r="I24" s="33">
        <v>1</v>
      </c>
      <c r="J24" s="8">
        <f>IF(I24=0,0,I24/$K24*100)</f>
        <v>11.111111111111111</v>
      </c>
      <c r="K24" s="33">
        <v>9</v>
      </c>
      <c r="L24" s="8">
        <f t="shared" si="3"/>
        <v>100</v>
      </c>
      <c r="M24" s="54" t="str">
        <f t="shared" si="4"/>
        <v/>
      </c>
      <c r="N24" s="177"/>
      <c r="O24" s="179"/>
      <c r="P24" s="179"/>
      <c r="Q24" s="179"/>
      <c r="R24" s="177"/>
      <c r="S24" s="177"/>
      <c r="T24" s="179"/>
      <c r="U24" s="74"/>
      <c r="AA24" s="202"/>
      <c r="AC24" s="10">
        <v>1</v>
      </c>
      <c r="AD24" s="140" t="str">
        <f t="shared" si="5"/>
        <v/>
      </c>
      <c r="AE24" s="140" t="str">
        <f t="shared" si="6"/>
        <v/>
      </c>
    </row>
    <row r="25" spans="1:31" ht="23.1" customHeight="1">
      <c r="A25" s="254"/>
      <c r="B25" s="254"/>
      <c r="C25" s="13"/>
      <c r="D25" s="12" t="s">
        <v>30</v>
      </c>
      <c r="E25" s="11"/>
      <c r="F25" s="10">
        <v>2</v>
      </c>
      <c r="G25" s="9">
        <v>134</v>
      </c>
      <c r="H25" s="8">
        <f t="shared" si="0"/>
        <v>74.444444444444443</v>
      </c>
      <c r="I25" s="9">
        <v>46</v>
      </c>
      <c r="J25" s="8">
        <f t="shared" si="1"/>
        <v>25.555555555555554</v>
      </c>
      <c r="K25" s="9">
        <v>180</v>
      </c>
      <c r="L25" s="8">
        <f t="shared" si="3"/>
        <v>100</v>
      </c>
      <c r="M25" s="54" t="str">
        <f t="shared" si="4"/>
        <v/>
      </c>
      <c r="N25" s="177"/>
      <c r="O25" s="179"/>
      <c r="P25" s="179"/>
      <c r="Q25" s="179"/>
      <c r="R25" s="177"/>
      <c r="S25" s="177"/>
      <c r="T25" s="179"/>
      <c r="U25" s="74"/>
      <c r="AA25" s="202"/>
      <c r="AC25" s="10">
        <v>2</v>
      </c>
      <c r="AD25" s="140" t="str">
        <f t="shared" si="5"/>
        <v/>
      </c>
      <c r="AE25" s="140" t="str">
        <f t="shared" si="6"/>
        <v/>
      </c>
    </row>
    <row r="26" spans="1:31" ht="23.1" customHeight="1">
      <c r="A26" s="254"/>
      <c r="B26" s="254"/>
      <c r="C26" s="13"/>
      <c r="D26" s="109" t="s">
        <v>29</v>
      </c>
      <c r="E26" s="110"/>
      <c r="F26" s="31">
        <v>9</v>
      </c>
      <c r="G26" s="30">
        <v>763</v>
      </c>
      <c r="H26" s="111">
        <f t="shared" si="0"/>
        <v>81.779206859592719</v>
      </c>
      <c r="I26" s="9">
        <v>170</v>
      </c>
      <c r="J26" s="8">
        <f t="shared" si="1"/>
        <v>18.220793140407288</v>
      </c>
      <c r="K26" s="9">
        <v>933</v>
      </c>
      <c r="L26" s="8">
        <f t="shared" si="3"/>
        <v>100</v>
      </c>
      <c r="M26" s="54" t="str">
        <f t="shared" si="4"/>
        <v/>
      </c>
      <c r="N26" s="177"/>
      <c r="O26" s="179"/>
      <c r="P26" s="179"/>
      <c r="Q26" s="179"/>
      <c r="R26" s="177"/>
      <c r="S26" s="177"/>
      <c r="T26" s="179"/>
      <c r="U26" s="74"/>
      <c r="AA26" s="203"/>
      <c r="AC26" s="31">
        <v>9</v>
      </c>
      <c r="AD26" s="140" t="str">
        <f t="shared" si="5"/>
        <v/>
      </c>
      <c r="AE26" s="140" t="str">
        <f t="shared" si="6"/>
        <v/>
      </c>
    </row>
    <row r="27" spans="1:31" ht="23.1" customHeight="1">
      <c r="A27" s="254"/>
      <c r="B27" s="254"/>
      <c r="C27" s="13"/>
      <c r="D27" s="109" t="s">
        <v>28</v>
      </c>
      <c r="E27" s="110"/>
      <c r="F27" s="31">
        <v>5</v>
      </c>
      <c r="G27" s="30">
        <v>178</v>
      </c>
      <c r="H27" s="111">
        <f t="shared" si="0"/>
        <v>84.360189573459721</v>
      </c>
      <c r="I27" s="9">
        <v>33</v>
      </c>
      <c r="J27" s="8">
        <f t="shared" si="1"/>
        <v>15.639810426540285</v>
      </c>
      <c r="K27" s="9">
        <v>211</v>
      </c>
      <c r="L27" s="8">
        <f t="shared" si="3"/>
        <v>100</v>
      </c>
      <c r="M27" s="54" t="str">
        <f t="shared" si="4"/>
        <v/>
      </c>
      <c r="N27" s="177"/>
      <c r="O27" s="179"/>
      <c r="P27" s="179"/>
      <c r="Q27" s="179"/>
      <c r="R27" s="177"/>
      <c r="S27" s="177"/>
      <c r="T27" s="179"/>
      <c r="U27" s="74"/>
      <c r="AA27" s="202"/>
      <c r="AC27" s="10">
        <v>5</v>
      </c>
      <c r="AD27" s="140" t="str">
        <f t="shared" si="5"/>
        <v/>
      </c>
      <c r="AE27" s="140" t="str">
        <f t="shared" si="6"/>
        <v/>
      </c>
    </row>
    <row r="28" spans="1:31" ht="23.1" customHeight="1">
      <c r="A28" s="254"/>
      <c r="B28" s="254"/>
      <c r="C28" s="13"/>
      <c r="D28" s="14" t="s">
        <v>27</v>
      </c>
      <c r="E28" s="11"/>
      <c r="F28" s="10">
        <v>5</v>
      </c>
      <c r="G28" s="9">
        <v>893</v>
      </c>
      <c r="H28" s="8">
        <f t="shared" si="0"/>
        <v>86.030828516377639</v>
      </c>
      <c r="I28" s="9">
        <v>145</v>
      </c>
      <c r="J28" s="8">
        <f t="shared" si="1"/>
        <v>13.96917148362235</v>
      </c>
      <c r="K28" s="9">
        <v>1038</v>
      </c>
      <c r="L28" s="8">
        <f t="shared" si="3"/>
        <v>100</v>
      </c>
      <c r="M28" s="54" t="str">
        <f t="shared" si="4"/>
        <v/>
      </c>
      <c r="N28" s="177"/>
      <c r="O28" s="179"/>
      <c r="P28" s="179"/>
      <c r="Q28" s="179"/>
      <c r="R28" s="177"/>
      <c r="S28" s="177"/>
      <c r="T28" s="179"/>
      <c r="U28" s="74"/>
      <c r="AA28" s="202"/>
      <c r="AC28" s="10">
        <v>5</v>
      </c>
      <c r="AD28" s="140" t="str">
        <f t="shared" si="5"/>
        <v/>
      </c>
      <c r="AE28" s="140" t="str">
        <f t="shared" si="6"/>
        <v/>
      </c>
    </row>
    <row r="29" spans="1:31" ht="23.1" customHeight="1">
      <c r="A29" s="254"/>
      <c r="B29" s="254"/>
      <c r="C29" s="13"/>
      <c r="D29" s="14" t="s">
        <v>26</v>
      </c>
      <c r="E29" s="11"/>
      <c r="F29" s="10">
        <v>15</v>
      </c>
      <c r="G29" s="9">
        <v>659</v>
      </c>
      <c r="H29" s="8">
        <f t="shared" si="0"/>
        <v>74.801362088535754</v>
      </c>
      <c r="I29" s="9">
        <v>222</v>
      </c>
      <c r="J29" s="8">
        <f t="shared" si="1"/>
        <v>25.198637911464246</v>
      </c>
      <c r="K29" s="9">
        <v>881</v>
      </c>
      <c r="L29" s="8">
        <f t="shared" si="3"/>
        <v>100</v>
      </c>
      <c r="M29" s="54" t="str">
        <f t="shared" si="4"/>
        <v/>
      </c>
      <c r="N29" s="177"/>
      <c r="O29" s="179"/>
      <c r="P29" s="179"/>
      <c r="Q29" s="179"/>
      <c r="R29" s="177"/>
      <c r="S29" s="177"/>
      <c r="T29" s="179"/>
      <c r="U29" s="74"/>
      <c r="AA29" s="202"/>
      <c r="AC29" s="10">
        <v>15</v>
      </c>
      <c r="AD29" s="140" t="str">
        <f t="shared" si="5"/>
        <v/>
      </c>
      <c r="AE29" s="140" t="str">
        <f t="shared" si="6"/>
        <v/>
      </c>
    </row>
    <row r="30" spans="1:31" ht="23.1" customHeight="1">
      <c r="A30" s="254"/>
      <c r="B30" s="254"/>
      <c r="C30" s="13"/>
      <c r="D30" s="14" t="s">
        <v>25</v>
      </c>
      <c r="E30" s="11"/>
      <c r="F30" s="10">
        <v>6</v>
      </c>
      <c r="G30" s="9">
        <v>891</v>
      </c>
      <c r="H30" s="8">
        <f t="shared" si="0"/>
        <v>82.5</v>
      </c>
      <c r="I30" s="9">
        <v>189</v>
      </c>
      <c r="J30" s="8">
        <f t="shared" si="1"/>
        <v>17.5</v>
      </c>
      <c r="K30" s="9">
        <v>1080</v>
      </c>
      <c r="L30" s="8">
        <f t="shared" si="3"/>
        <v>100</v>
      </c>
      <c r="M30" s="54" t="str">
        <f t="shared" si="4"/>
        <v/>
      </c>
      <c r="N30" s="177"/>
      <c r="O30" s="179"/>
      <c r="P30" s="179"/>
      <c r="Q30" s="179"/>
      <c r="R30" s="177"/>
      <c r="S30" s="177"/>
      <c r="T30" s="179"/>
      <c r="U30" s="74"/>
      <c r="AA30" s="202"/>
      <c r="AC30" s="10">
        <v>6</v>
      </c>
      <c r="AD30" s="140" t="str">
        <f t="shared" si="5"/>
        <v/>
      </c>
      <c r="AE30" s="140" t="str">
        <f t="shared" si="6"/>
        <v/>
      </c>
    </row>
    <row r="31" spans="1:31" ht="23.1" customHeight="1">
      <c r="A31" s="254"/>
      <c r="B31" s="254"/>
      <c r="C31" s="13"/>
      <c r="D31" s="14" t="s">
        <v>24</v>
      </c>
      <c r="E31" s="11"/>
      <c r="F31" s="10">
        <v>33</v>
      </c>
      <c r="G31" s="9">
        <v>3163</v>
      </c>
      <c r="H31" s="8">
        <f t="shared" si="0"/>
        <v>80.218108039563788</v>
      </c>
      <c r="I31" s="9">
        <v>780</v>
      </c>
      <c r="J31" s="8">
        <f t="shared" si="1"/>
        <v>19.781891960436216</v>
      </c>
      <c r="K31" s="9">
        <v>3943</v>
      </c>
      <c r="L31" s="8">
        <f t="shared" si="3"/>
        <v>100</v>
      </c>
      <c r="M31" s="54" t="str">
        <f t="shared" si="4"/>
        <v/>
      </c>
      <c r="N31" s="177"/>
      <c r="O31" s="179"/>
      <c r="P31" s="179"/>
      <c r="Q31" s="179"/>
      <c r="R31" s="177"/>
      <c r="S31" s="177"/>
      <c r="T31" s="179"/>
      <c r="U31" s="74"/>
      <c r="AA31" s="202"/>
      <c r="AC31" s="10">
        <v>33</v>
      </c>
      <c r="AD31" s="140" t="str">
        <f t="shared" si="5"/>
        <v/>
      </c>
      <c r="AE31" s="140" t="str">
        <f t="shared" si="6"/>
        <v/>
      </c>
    </row>
    <row r="32" spans="1:31" ht="23.1" customHeight="1">
      <c r="A32" s="254"/>
      <c r="B32" s="254"/>
      <c r="C32" s="13"/>
      <c r="D32" s="14" t="s">
        <v>23</v>
      </c>
      <c r="E32" s="11"/>
      <c r="F32" s="10">
        <v>7</v>
      </c>
      <c r="G32" s="9">
        <v>461</v>
      </c>
      <c r="H32" s="8">
        <f t="shared" si="0"/>
        <v>54.880952380952387</v>
      </c>
      <c r="I32" s="9">
        <v>379</v>
      </c>
      <c r="J32" s="8">
        <f t="shared" si="1"/>
        <v>45.11904761904762</v>
      </c>
      <c r="K32" s="9">
        <v>840</v>
      </c>
      <c r="L32" s="8">
        <f t="shared" si="3"/>
        <v>100</v>
      </c>
      <c r="M32" s="54" t="str">
        <f t="shared" si="4"/>
        <v/>
      </c>
      <c r="N32" s="177"/>
      <c r="O32" s="179"/>
      <c r="P32" s="179"/>
      <c r="Q32" s="179"/>
      <c r="R32" s="177"/>
      <c r="S32" s="177"/>
      <c r="T32" s="179"/>
      <c r="U32" s="74"/>
      <c r="AA32" s="202"/>
      <c r="AC32" s="10">
        <v>7</v>
      </c>
      <c r="AD32" s="140" t="str">
        <f t="shared" si="5"/>
        <v/>
      </c>
      <c r="AE32" s="140" t="str">
        <f t="shared" si="6"/>
        <v/>
      </c>
    </row>
    <row r="33" spans="1:31" ht="24" customHeight="1">
      <c r="A33" s="254"/>
      <c r="B33" s="254"/>
      <c r="C33" s="13"/>
      <c r="D33" s="14" t="s">
        <v>22</v>
      </c>
      <c r="E33" s="11"/>
      <c r="F33" s="10">
        <v>29</v>
      </c>
      <c r="G33" s="9">
        <v>4858</v>
      </c>
      <c r="H33" s="8">
        <f t="shared" si="0"/>
        <v>73.284054910242872</v>
      </c>
      <c r="I33" s="9">
        <v>1771</v>
      </c>
      <c r="J33" s="8">
        <f t="shared" si="1"/>
        <v>26.715945089757128</v>
      </c>
      <c r="K33" s="9">
        <v>6629</v>
      </c>
      <c r="L33" s="8">
        <f t="shared" si="3"/>
        <v>100</v>
      </c>
      <c r="M33" s="54" t="str">
        <f t="shared" si="4"/>
        <v/>
      </c>
      <c r="N33" s="177"/>
      <c r="O33" s="179"/>
      <c r="P33" s="179"/>
      <c r="Q33" s="179"/>
      <c r="R33" s="177"/>
      <c r="S33" s="177"/>
      <c r="T33" s="179"/>
      <c r="U33" s="74"/>
      <c r="AA33" s="202"/>
      <c r="AC33" s="10">
        <v>29</v>
      </c>
      <c r="AD33" s="140" t="str">
        <f t="shared" si="5"/>
        <v/>
      </c>
      <c r="AE33" s="140" t="str">
        <f t="shared" si="6"/>
        <v/>
      </c>
    </row>
    <row r="34" spans="1:31" ht="23.1" customHeight="1">
      <c r="A34" s="254"/>
      <c r="B34" s="254"/>
      <c r="C34" s="13"/>
      <c r="D34" s="14" t="s">
        <v>21</v>
      </c>
      <c r="E34" s="11"/>
      <c r="F34" s="10">
        <v>15</v>
      </c>
      <c r="G34" s="9">
        <v>1143</v>
      </c>
      <c r="H34" s="8">
        <f t="shared" si="0"/>
        <v>52.990264255910994</v>
      </c>
      <c r="I34" s="9">
        <v>1014</v>
      </c>
      <c r="J34" s="8">
        <f t="shared" si="1"/>
        <v>47.009735744089014</v>
      </c>
      <c r="K34" s="9">
        <v>2157</v>
      </c>
      <c r="L34" s="8">
        <f t="shared" si="3"/>
        <v>100</v>
      </c>
      <c r="M34" s="54" t="str">
        <f t="shared" si="4"/>
        <v/>
      </c>
      <c r="N34" s="177"/>
      <c r="O34" s="179"/>
      <c r="P34" s="179"/>
      <c r="Q34" s="179"/>
      <c r="R34" s="177"/>
      <c r="S34" s="177"/>
      <c r="T34" s="179"/>
      <c r="U34" s="74"/>
      <c r="AA34" s="202"/>
      <c r="AC34" s="10">
        <v>15</v>
      </c>
      <c r="AD34" s="140" t="str">
        <f t="shared" si="5"/>
        <v/>
      </c>
      <c r="AE34" s="140" t="str">
        <f t="shared" si="6"/>
        <v/>
      </c>
    </row>
    <row r="35" spans="1:31" ht="23.1" customHeight="1">
      <c r="A35" s="254"/>
      <c r="B35" s="254"/>
      <c r="C35" s="13"/>
      <c r="D35" s="14" t="s">
        <v>20</v>
      </c>
      <c r="E35" s="11"/>
      <c r="F35" s="10">
        <v>7</v>
      </c>
      <c r="G35" s="9">
        <v>985</v>
      </c>
      <c r="H35" s="8">
        <f t="shared" si="0"/>
        <v>63.262684649967881</v>
      </c>
      <c r="I35" s="9">
        <v>572</v>
      </c>
      <c r="J35" s="8">
        <f t="shared" si="1"/>
        <v>36.737315350032112</v>
      </c>
      <c r="K35" s="9">
        <v>1557</v>
      </c>
      <c r="L35" s="8">
        <f t="shared" si="3"/>
        <v>100</v>
      </c>
      <c r="M35" s="54" t="str">
        <f t="shared" si="4"/>
        <v/>
      </c>
      <c r="N35" s="177"/>
      <c r="O35" s="179"/>
      <c r="P35" s="179"/>
      <c r="Q35" s="179"/>
      <c r="R35" s="177"/>
      <c r="S35" s="177"/>
      <c r="T35" s="179"/>
      <c r="U35" s="74"/>
      <c r="AA35" s="202"/>
      <c r="AC35" s="10">
        <v>7</v>
      </c>
      <c r="AD35" s="140" t="str">
        <f t="shared" si="5"/>
        <v/>
      </c>
      <c r="AE35" s="140" t="str">
        <f t="shared" si="6"/>
        <v/>
      </c>
    </row>
    <row r="36" spans="1:31" ht="23.1" customHeight="1">
      <c r="A36" s="254"/>
      <c r="B36" s="254"/>
      <c r="C36" s="13"/>
      <c r="D36" s="14" t="s">
        <v>19</v>
      </c>
      <c r="E36" s="11"/>
      <c r="F36" s="10">
        <v>17</v>
      </c>
      <c r="G36" s="9">
        <v>2841</v>
      </c>
      <c r="H36" s="8">
        <f t="shared" si="0"/>
        <v>82.587209302325576</v>
      </c>
      <c r="I36" s="9">
        <v>599</v>
      </c>
      <c r="J36" s="8">
        <f t="shared" si="1"/>
        <v>17.412790697674417</v>
      </c>
      <c r="K36" s="9">
        <v>3440</v>
      </c>
      <c r="L36" s="8">
        <f t="shared" si="3"/>
        <v>100</v>
      </c>
      <c r="M36" s="54" t="str">
        <f t="shared" si="4"/>
        <v/>
      </c>
      <c r="N36" s="177"/>
      <c r="O36" s="179"/>
      <c r="P36" s="179"/>
      <c r="Q36" s="179"/>
      <c r="R36" s="177"/>
      <c r="S36" s="177"/>
      <c r="T36" s="179"/>
      <c r="U36" s="74"/>
      <c r="AA36" s="202"/>
      <c r="AC36" s="10">
        <v>17</v>
      </c>
      <c r="AD36" s="140" t="str">
        <f t="shared" si="5"/>
        <v/>
      </c>
      <c r="AE36" s="140" t="str">
        <f t="shared" si="6"/>
        <v/>
      </c>
    </row>
    <row r="37" spans="1:31" ht="23.1" customHeight="1">
      <c r="A37" s="254"/>
      <c r="B37" s="255"/>
      <c r="C37" s="13"/>
      <c r="D37" s="14" t="s">
        <v>18</v>
      </c>
      <c r="E37" s="11"/>
      <c r="F37" s="10">
        <v>6</v>
      </c>
      <c r="G37" s="9">
        <v>952</v>
      </c>
      <c r="H37" s="8">
        <f t="shared" si="0"/>
        <v>77.587612061939694</v>
      </c>
      <c r="I37" s="9">
        <v>275</v>
      </c>
      <c r="J37" s="8">
        <f t="shared" si="1"/>
        <v>22.412387938060309</v>
      </c>
      <c r="K37" s="9">
        <v>1227</v>
      </c>
      <c r="L37" s="8">
        <f t="shared" si="3"/>
        <v>100</v>
      </c>
      <c r="M37" s="54" t="str">
        <f t="shared" si="4"/>
        <v/>
      </c>
      <c r="N37" s="177"/>
      <c r="O37" s="179"/>
      <c r="P37" s="179"/>
      <c r="Q37" s="179"/>
      <c r="R37" s="177"/>
      <c r="S37" s="177"/>
      <c r="T37" s="179"/>
      <c r="U37" s="74"/>
      <c r="AA37" s="202"/>
      <c r="AC37" s="10">
        <v>6</v>
      </c>
      <c r="AD37" s="140" t="str">
        <f t="shared" si="5"/>
        <v/>
      </c>
      <c r="AE37" s="140" t="str">
        <f t="shared" si="6"/>
        <v/>
      </c>
    </row>
    <row r="38" spans="1:31" ht="23.1" customHeight="1">
      <c r="A38" s="254"/>
      <c r="B38" s="253" t="s">
        <v>17</v>
      </c>
      <c r="C38" s="13"/>
      <c r="D38" s="14" t="s">
        <v>16</v>
      </c>
      <c r="E38" s="11"/>
      <c r="F38" s="10">
        <v>724</v>
      </c>
      <c r="G38" s="9">
        <f>SUM(G39:G53)</f>
        <v>18865</v>
      </c>
      <c r="H38" s="8">
        <f t="shared" si="0"/>
        <v>45.020642913395221</v>
      </c>
      <c r="I38" s="9">
        <f>SUM(I39:I53)</f>
        <v>23038</v>
      </c>
      <c r="J38" s="8">
        <f t="shared" si="1"/>
        <v>54.979357086604772</v>
      </c>
      <c r="K38" s="9">
        <f t="shared" si="2"/>
        <v>41903</v>
      </c>
      <c r="L38" s="8">
        <f t="shared" si="3"/>
        <v>100</v>
      </c>
      <c r="M38" s="54" t="str">
        <f t="shared" si="4"/>
        <v/>
      </c>
      <c r="N38" s="177"/>
      <c r="O38" s="179"/>
      <c r="P38" s="179"/>
      <c r="Q38" s="179"/>
      <c r="R38" s="177"/>
      <c r="S38" s="177"/>
      <c r="T38" s="179"/>
      <c r="U38" s="74"/>
      <c r="AA38" s="202"/>
      <c r="AC38" s="10">
        <f>SUM(AC39:AC53)</f>
        <v>724</v>
      </c>
      <c r="AD38" s="140" t="str">
        <f t="shared" si="5"/>
        <v/>
      </c>
      <c r="AE38" s="140" t="str">
        <f t="shared" si="6"/>
        <v/>
      </c>
    </row>
    <row r="39" spans="1:31" ht="23.1" customHeight="1">
      <c r="A39" s="254"/>
      <c r="B39" s="254"/>
      <c r="C39" s="13"/>
      <c r="D39" s="14" t="s">
        <v>15</v>
      </c>
      <c r="E39" s="11"/>
      <c r="F39" s="10">
        <v>4</v>
      </c>
      <c r="G39" s="9">
        <v>55</v>
      </c>
      <c r="H39" s="8">
        <f t="shared" si="0"/>
        <v>82.089552238805979</v>
      </c>
      <c r="I39" s="9">
        <v>12</v>
      </c>
      <c r="J39" s="8">
        <f t="shared" si="1"/>
        <v>17.910447761194028</v>
      </c>
      <c r="K39" s="9">
        <v>67</v>
      </c>
      <c r="L39" s="8">
        <f t="shared" si="3"/>
        <v>100</v>
      </c>
      <c r="M39" s="54" t="str">
        <f t="shared" si="4"/>
        <v/>
      </c>
      <c r="N39" s="177"/>
      <c r="O39" s="179"/>
      <c r="P39" s="179"/>
      <c r="Q39" s="179"/>
      <c r="R39" s="177"/>
      <c r="S39" s="177"/>
      <c r="T39" s="179"/>
      <c r="U39" s="74"/>
      <c r="AA39" s="202"/>
      <c r="AC39" s="10">
        <v>4</v>
      </c>
      <c r="AD39" s="140" t="str">
        <f t="shared" si="5"/>
        <v/>
      </c>
      <c r="AE39" s="140" t="str">
        <f t="shared" si="6"/>
        <v/>
      </c>
    </row>
    <row r="40" spans="1:31" ht="23.1" customHeight="1">
      <c r="A40" s="254"/>
      <c r="B40" s="254"/>
      <c r="C40" s="13"/>
      <c r="D40" s="14" t="s">
        <v>14</v>
      </c>
      <c r="E40" s="11"/>
      <c r="F40" s="10">
        <v>91</v>
      </c>
      <c r="G40" s="9">
        <v>2314</v>
      </c>
      <c r="H40" s="8">
        <f t="shared" si="0"/>
        <v>86.246738725307495</v>
      </c>
      <c r="I40" s="9">
        <v>369</v>
      </c>
      <c r="J40" s="8">
        <f t="shared" si="1"/>
        <v>13.753261274692507</v>
      </c>
      <c r="K40" s="9">
        <v>2683</v>
      </c>
      <c r="L40" s="8">
        <f t="shared" si="3"/>
        <v>100</v>
      </c>
      <c r="M40" s="54" t="str">
        <f t="shared" si="4"/>
        <v/>
      </c>
      <c r="N40" s="177"/>
      <c r="O40" s="179"/>
      <c r="P40" s="179"/>
      <c r="Q40" s="179"/>
      <c r="R40" s="177"/>
      <c r="S40" s="177"/>
      <c r="T40" s="179"/>
      <c r="U40" s="74"/>
      <c r="AA40" s="202"/>
      <c r="AC40" s="10">
        <v>91</v>
      </c>
      <c r="AD40" s="140" t="str">
        <f t="shared" si="5"/>
        <v/>
      </c>
      <c r="AE40" s="140" t="str">
        <f t="shared" si="6"/>
        <v/>
      </c>
    </row>
    <row r="41" spans="1:31" ht="23.1" customHeight="1">
      <c r="A41" s="254"/>
      <c r="B41" s="254"/>
      <c r="C41" s="13"/>
      <c r="D41" s="14" t="s">
        <v>13</v>
      </c>
      <c r="E41" s="11"/>
      <c r="F41" s="10">
        <v>19</v>
      </c>
      <c r="G41" s="9">
        <v>655</v>
      </c>
      <c r="H41" s="8">
        <f t="shared" si="0"/>
        <v>80.466830466830459</v>
      </c>
      <c r="I41" s="9">
        <v>159</v>
      </c>
      <c r="J41" s="8">
        <f t="shared" si="1"/>
        <v>19.533169533169534</v>
      </c>
      <c r="K41" s="9">
        <v>814</v>
      </c>
      <c r="L41" s="8">
        <f t="shared" si="3"/>
        <v>100</v>
      </c>
      <c r="M41" s="54" t="str">
        <f t="shared" si="4"/>
        <v/>
      </c>
      <c r="N41" s="177"/>
      <c r="O41" s="179"/>
      <c r="P41" s="179"/>
      <c r="Q41" s="179"/>
      <c r="R41" s="177"/>
      <c r="S41" s="177"/>
      <c r="T41" s="179"/>
      <c r="U41" s="74"/>
      <c r="AA41" s="202"/>
      <c r="AC41" s="10">
        <v>19</v>
      </c>
      <c r="AD41" s="140" t="str">
        <f t="shared" si="5"/>
        <v/>
      </c>
      <c r="AE41" s="140" t="str">
        <f t="shared" si="6"/>
        <v/>
      </c>
    </row>
    <row r="42" spans="1:31" ht="23.1" customHeight="1">
      <c r="A42" s="254"/>
      <c r="B42" s="254"/>
      <c r="C42" s="13"/>
      <c r="D42" s="14" t="s">
        <v>12</v>
      </c>
      <c r="E42" s="11"/>
      <c r="F42" s="10">
        <v>14</v>
      </c>
      <c r="G42" s="9">
        <v>666</v>
      </c>
      <c r="H42" s="8">
        <f t="shared" si="0"/>
        <v>74.747474747474755</v>
      </c>
      <c r="I42" s="9">
        <v>225</v>
      </c>
      <c r="J42" s="8">
        <f t="shared" si="1"/>
        <v>25.252525252525253</v>
      </c>
      <c r="K42" s="9">
        <v>891</v>
      </c>
      <c r="L42" s="8">
        <f t="shared" si="3"/>
        <v>100</v>
      </c>
      <c r="M42" s="54" t="str">
        <f t="shared" si="4"/>
        <v/>
      </c>
      <c r="N42" s="177"/>
      <c r="O42" s="179"/>
      <c r="P42" s="179"/>
      <c r="Q42" s="179"/>
      <c r="R42" s="177"/>
      <c r="S42" s="177"/>
      <c r="T42" s="179"/>
      <c r="U42" s="74"/>
      <c r="AA42" s="202"/>
      <c r="AC42" s="10">
        <v>14</v>
      </c>
      <c r="AD42" s="140" t="str">
        <f t="shared" si="5"/>
        <v/>
      </c>
      <c r="AE42" s="140" t="str">
        <f t="shared" si="6"/>
        <v/>
      </c>
    </row>
    <row r="43" spans="1:31" ht="23.1" customHeight="1">
      <c r="A43" s="254"/>
      <c r="B43" s="254"/>
      <c r="C43" s="13"/>
      <c r="D43" s="14" t="s">
        <v>11</v>
      </c>
      <c r="E43" s="11"/>
      <c r="F43" s="10">
        <v>32</v>
      </c>
      <c r="G43" s="9">
        <v>1706</v>
      </c>
      <c r="H43" s="8">
        <f t="shared" si="0"/>
        <v>79.348837209302332</v>
      </c>
      <c r="I43" s="9">
        <v>444</v>
      </c>
      <c r="J43" s="8">
        <f t="shared" si="1"/>
        <v>20.651162790697676</v>
      </c>
      <c r="K43" s="9">
        <v>2150</v>
      </c>
      <c r="L43" s="8">
        <f t="shared" si="3"/>
        <v>100</v>
      </c>
      <c r="M43" s="54" t="str">
        <f t="shared" si="4"/>
        <v/>
      </c>
      <c r="N43" s="177"/>
      <c r="O43" s="179"/>
      <c r="P43" s="179"/>
      <c r="Q43" s="179"/>
      <c r="R43" s="177"/>
      <c r="S43" s="177"/>
      <c r="T43" s="179"/>
      <c r="U43" s="74"/>
      <c r="AA43" s="202"/>
      <c r="AC43" s="10">
        <v>32</v>
      </c>
      <c r="AD43" s="140" t="str">
        <f t="shared" si="5"/>
        <v/>
      </c>
      <c r="AE43" s="140" t="str">
        <f t="shared" si="6"/>
        <v/>
      </c>
    </row>
    <row r="44" spans="1:31" ht="23.1" customHeight="1">
      <c r="A44" s="254"/>
      <c r="B44" s="254"/>
      <c r="C44" s="13"/>
      <c r="D44" s="14" t="s">
        <v>10</v>
      </c>
      <c r="E44" s="11"/>
      <c r="F44" s="10">
        <v>176</v>
      </c>
      <c r="G44" s="9">
        <v>1988</v>
      </c>
      <c r="H44" s="8">
        <f t="shared" si="0"/>
        <v>44.554011653966832</v>
      </c>
      <c r="I44" s="9">
        <v>2474</v>
      </c>
      <c r="J44" s="8">
        <f t="shared" si="1"/>
        <v>55.445988346033168</v>
      </c>
      <c r="K44" s="9">
        <v>4462</v>
      </c>
      <c r="L44" s="8">
        <f t="shared" si="3"/>
        <v>100</v>
      </c>
      <c r="M44" s="54" t="str">
        <f t="shared" si="4"/>
        <v/>
      </c>
      <c r="N44" s="177"/>
      <c r="O44" s="179"/>
      <c r="P44" s="179"/>
      <c r="Q44" s="179"/>
      <c r="R44" s="177"/>
      <c r="S44" s="177"/>
      <c r="T44" s="179"/>
      <c r="U44" s="74"/>
      <c r="AA44" s="202"/>
      <c r="AC44" s="10">
        <v>176</v>
      </c>
      <c r="AD44" s="140" t="str">
        <f t="shared" si="5"/>
        <v/>
      </c>
      <c r="AE44" s="140" t="str">
        <f t="shared" si="6"/>
        <v/>
      </c>
    </row>
    <row r="45" spans="1:31" ht="23.1" customHeight="1">
      <c r="A45" s="254"/>
      <c r="B45" s="254"/>
      <c r="C45" s="13"/>
      <c r="D45" s="14" t="s">
        <v>9</v>
      </c>
      <c r="E45" s="11"/>
      <c r="F45" s="10">
        <v>21</v>
      </c>
      <c r="G45" s="9">
        <v>352</v>
      </c>
      <c r="H45" s="8">
        <f t="shared" si="0"/>
        <v>54.404945904173104</v>
      </c>
      <c r="I45" s="9">
        <v>295</v>
      </c>
      <c r="J45" s="8">
        <f t="shared" si="1"/>
        <v>45.595054095826896</v>
      </c>
      <c r="K45" s="9">
        <v>647</v>
      </c>
      <c r="L45" s="8">
        <f t="shared" si="3"/>
        <v>100</v>
      </c>
      <c r="M45" s="54" t="str">
        <f t="shared" si="4"/>
        <v/>
      </c>
      <c r="N45" s="177"/>
      <c r="O45" s="179"/>
      <c r="P45" s="179"/>
      <c r="Q45" s="179"/>
      <c r="R45" s="177"/>
      <c r="S45" s="177"/>
      <c r="T45" s="179"/>
      <c r="U45" s="74"/>
      <c r="AA45" s="202"/>
      <c r="AC45" s="10">
        <v>21</v>
      </c>
      <c r="AD45" s="140" t="str">
        <f t="shared" si="5"/>
        <v/>
      </c>
      <c r="AE45" s="140" t="str">
        <f t="shared" si="6"/>
        <v/>
      </c>
    </row>
    <row r="46" spans="1:31" ht="23.1" customHeight="1">
      <c r="A46" s="254"/>
      <c r="B46" s="254"/>
      <c r="C46" s="13"/>
      <c r="D46" s="14" t="s">
        <v>8</v>
      </c>
      <c r="E46" s="11"/>
      <c r="F46" s="10">
        <v>9</v>
      </c>
      <c r="G46" s="9">
        <v>58</v>
      </c>
      <c r="H46" s="8">
        <f t="shared" si="0"/>
        <v>37.41935483870968</v>
      </c>
      <c r="I46" s="9">
        <v>97</v>
      </c>
      <c r="J46" s="8">
        <f t="shared" si="1"/>
        <v>62.580645161290327</v>
      </c>
      <c r="K46" s="9">
        <v>155</v>
      </c>
      <c r="L46" s="8">
        <f t="shared" si="3"/>
        <v>100</v>
      </c>
      <c r="M46" s="54" t="str">
        <f t="shared" si="4"/>
        <v/>
      </c>
      <c r="N46" s="177"/>
      <c r="O46" s="179"/>
      <c r="P46" s="179"/>
      <c r="Q46" s="179"/>
      <c r="R46" s="177"/>
      <c r="S46" s="177"/>
      <c r="T46" s="179"/>
      <c r="U46" s="74"/>
      <c r="AA46" s="202"/>
      <c r="AC46" s="10">
        <v>9</v>
      </c>
      <c r="AD46" s="140" t="str">
        <f t="shared" si="5"/>
        <v/>
      </c>
      <c r="AE46" s="140" t="str">
        <f t="shared" si="6"/>
        <v/>
      </c>
    </row>
    <row r="47" spans="1:31" ht="24" customHeight="1">
      <c r="A47" s="254"/>
      <c r="B47" s="254"/>
      <c r="C47" s="13"/>
      <c r="D47" s="12" t="s">
        <v>7</v>
      </c>
      <c r="E47" s="11"/>
      <c r="F47" s="10">
        <v>18</v>
      </c>
      <c r="G47" s="9">
        <v>294</v>
      </c>
      <c r="H47" s="8">
        <f t="shared" si="0"/>
        <v>59.756097560975604</v>
      </c>
      <c r="I47" s="9">
        <v>198</v>
      </c>
      <c r="J47" s="8">
        <f t="shared" si="1"/>
        <v>40.243902439024396</v>
      </c>
      <c r="K47" s="9">
        <v>492</v>
      </c>
      <c r="L47" s="8">
        <f t="shared" si="3"/>
        <v>100</v>
      </c>
      <c r="M47" s="54" t="str">
        <f t="shared" si="4"/>
        <v/>
      </c>
      <c r="N47" s="177"/>
      <c r="O47" s="179"/>
      <c r="P47" s="179"/>
      <c r="Q47" s="179"/>
      <c r="R47" s="177"/>
      <c r="S47" s="177"/>
      <c r="T47" s="179"/>
      <c r="U47" s="74"/>
      <c r="AA47" s="202"/>
      <c r="AC47" s="10">
        <v>18</v>
      </c>
      <c r="AD47" s="140" t="str">
        <f t="shared" si="5"/>
        <v/>
      </c>
      <c r="AE47" s="140" t="str">
        <f t="shared" si="6"/>
        <v/>
      </c>
    </row>
    <row r="48" spans="1:31" ht="23.1" customHeight="1">
      <c r="A48" s="254"/>
      <c r="B48" s="254"/>
      <c r="C48" s="13"/>
      <c r="D48" s="14" t="s">
        <v>6</v>
      </c>
      <c r="E48" s="11"/>
      <c r="F48" s="10">
        <v>49</v>
      </c>
      <c r="G48" s="9">
        <v>700</v>
      </c>
      <c r="H48" s="8">
        <f t="shared" si="0"/>
        <v>39.592760180995477</v>
      </c>
      <c r="I48" s="9">
        <v>1068</v>
      </c>
      <c r="J48" s="8">
        <f t="shared" si="1"/>
        <v>60.407239819004523</v>
      </c>
      <c r="K48" s="9">
        <v>1768</v>
      </c>
      <c r="L48" s="8">
        <f t="shared" si="3"/>
        <v>100</v>
      </c>
      <c r="M48" s="54" t="str">
        <f t="shared" si="4"/>
        <v/>
      </c>
      <c r="O48" s="74"/>
      <c r="P48" s="74"/>
      <c r="Q48" s="74"/>
      <c r="T48" s="74"/>
      <c r="U48" s="74"/>
      <c r="AA48" s="202"/>
      <c r="AC48" s="10">
        <v>49</v>
      </c>
      <c r="AD48" s="140" t="str">
        <f t="shared" si="5"/>
        <v/>
      </c>
      <c r="AE48" s="140" t="str">
        <f t="shared" si="6"/>
        <v/>
      </c>
    </row>
    <row r="49" spans="1:32" ht="23.1" customHeight="1">
      <c r="A49" s="254"/>
      <c r="B49" s="254"/>
      <c r="C49" s="13"/>
      <c r="D49" s="14" t="s">
        <v>5</v>
      </c>
      <c r="E49" s="11"/>
      <c r="F49" s="10">
        <v>24</v>
      </c>
      <c r="G49" s="9">
        <v>215</v>
      </c>
      <c r="H49" s="8">
        <f t="shared" si="0"/>
        <v>46.236559139784944</v>
      </c>
      <c r="I49" s="9">
        <v>250</v>
      </c>
      <c r="J49" s="8">
        <f t="shared" si="1"/>
        <v>53.763440860215049</v>
      </c>
      <c r="K49" s="9">
        <v>465</v>
      </c>
      <c r="L49" s="8">
        <f t="shared" si="3"/>
        <v>100</v>
      </c>
      <c r="M49" s="54" t="str">
        <f t="shared" si="4"/>
        <v/>
      </c>
      <c r="O49" s="74"/>
      <c r="P49" s="74"/>
      <c r="Q49" s="74"/>
      <c r="T49" s="74"/>
      <c r="U49" s="74"/>
      <c r="AA49" s="202"/>
      <c r="AC49" s="10">
        <v>24</v>
      </c>
      <c r="AD49" s="140" t="str">
        <f t="shared" si="5"/>
        <v/>
      </c>
      <c r="AE49" s="140" t="str">
        <f t="shared" si="6"/>
        <v/>
      </c>
    </row>
    <row r="50" spans="1:32" ht="23.1" customHeight="1">
      <c r="A50" s="254"/>
      <c r="B50" s="254"/>
      <c r="C50" s="13"/>
      <c r="D50" s="14" t="s">
        <v>4</v>
      </c>
      <c r="E50" s="11"/>
      <c r="F50" s="10">
        <v>22</v>
      </c>
      <c r="G50" s="9">
        <v>897</v>
      </c>
      <c r="H50" s="8">
        <f t="shared" si="0"/>
        <v>60.77235772357723</v>
      </c>
      <c r="I50" s="9">
        <v>579</v>
      </c>
      <c r="J50" s="8">
        <f t="shared" si="1"/>
        <v>39.227642276422763</v>
      </c>
      <c r="K50" s="9">
        <v>1476</v>
      </c>
      <c r="L50" s="8">
        <f t="shared" si="3"/>
        <v>100</v>
      </c>
      <c r="M50" s="54" t="str">
        <f t="shared" si="4"/>
        <v/>
      </c>
      <c r="O50" s="74"/>
      <c r="P50" s="74"/>
      <c r="Q50" s="74"/>
      <c r="T50" s="74"/>
      <c r="U50" s="74"/>
      <c r="AA50" s="202"/>
      <c r="AC50" s="10">
        <v>22</v>
      </c>
      <c r="AD50" s="140" t="str">
        <f t="shared" si="5"/>
        <v/>
      </c>
      <c r="AE50" s="140" t="str">
        <f t="shared" si="6"/>
        <v/>
      </c>
    </row>
    <row r="51" spans="1:32" ht="23.1" customHeight="1">
      <c r="A51" s="254"/>
      <c r="B51" s="254"/>
      <c r="C51" s="13"/>
      <c r="D51" s="14" t="s">
        <v>3</v>
      </c>
      <c r="E51" s="11"/>
      <c r="F51" s="10">
        <v>168</v>
      </c>
      <c r="G51" s="9">
        <v>4290</v>
      </c>
      <c r="H51" s="8">
        <f t="shared" si="0"/>
        <v>25.648690661245965</v>
      </c>
      <c r="I51" s="9">
        <v>12436</v>
      </c>
      <c r="J51" s="8">
        <f t="shared" si="1"/>
        <v>74.351309338754035</v>
      </c>
      <c r="K51" s="9">
        <v>16726</v>
      </c>
      <c r="L51" s="8">
        <f t="shared" si="3"/>
        <v>100</v>
      </c>
      <c r="M51" s="54" t="str">
        <f t="shared" si="4"/>
        <v/>
      </c>
      <c r="O51" s="74"/>
      <c r="P51" s="74"/>
      <c r="Q51" s="74"/>
      <c r="T51" s="74"/>
      <c r="U51" s="74"/>
      <c r="AA51" s="202"/>
      <c r="AC51" s="10">
        <v>168</v>
      </c>
      <c r="AD51" s="140" t="str">
        <f t="shared" si="5"/>
        <v/>
      </c>
      <c r="AE51" s="140" t="str">
        <f t="shared" si="6"/>
        <v/>
      </c>
    </row>
    <row r="52" spans="1:32" ht="23.1" customHeight="1">
      <c r="A52" s="254"/>
      <c r="B52" s="254"/>
      <c r="C52" s="13"/>
      <c r="D52" s="14" t="s">
        <v>2</v>
      </c>
      <c r="E52" s="11"/>
      <c r="F52" s="10">
        <v>21</v>
      </c>
      <c r="G52" s="9">
        <v>1243</v>
      </c>
      <c r="H52" s="8">
        <f t="shared" si="0"/>
        <v>71.150543789353179</v>
      </c>
      <c r="I52" s="9">
        <v>504</v>
      </c>
      <c r="J52" s="8">
        <f t="shared" si="1"/>
        <v>28.849456210646824</v>
      </c>
      <c r="K52" s="9">
        <v>1747</v>
      </c>
      <c r="L52" s="8">
        <f t="shared" si="3"/>
        <v>100</v>
      </c>
      <c r="M52" s="54" t="str">
        <f t="shared" si="4"/>
        <v/>
      </c>
      <c r="O52" s="74"/>
      <c r="P52" s="74"/>
      <c r="Q52" s="74"/>
      <c r="T52" s="74"/>
      <c r="U52" s="74"/>
      <c r="AA52" s="202"/>
      <c r="AC52" s="10">
        <v>21</v>
      </c>
      <c r="AD52" s="140" t="str">
        <f t="shared" si="5"/>
        <v/>
      </c>
      <c r="AE52" s="140" t="str">
        <f t="shared" si="6"/>
        <v/>
      </c>
    </row>
    <row r="53" spans="1:32" ht="24" customHeight="1" thickBot="1">
      <c r="A53" s="255"/>
      <c r="B53" s="255"/>
      <c r="C53" s="13"/>
      <c r="D53" s="12" t="s">
        <v>1</v>
      </c>
      <c r="E53" s="11"/>
      <c r="F53" s="10">
        <v>56</v>
      </c>
      <c r="G53" s="9">
        <v>3432</v>
      </c>
      <c r="H53" s="8">
        <f t="shared" si="0"/>
        <v>46.630434782608695</v>
      </c>
      <c r="I53" s="9">
        <v>3928</v>
      </c>
      <c r="J53" s="8">
        <f t="shared" si="1"/>
        <v>53.369565217391305</v>
      </c>
      <c r="K53" s="9">
        <v>7360</v>
      </c>
      <c r="L53" s="8">
        <f t="shared" si="3"/>
        <v>100</v>
      </c>
      <c r="M53" s="54" t="str">
        <f t="shared" si="4"/>
        <v/>
      </c>
      <c r="O53" s="74"/>
      <c r="P53" s="74"/>
      <c r="Q53" s="74"/>
      <c r="T53" s="74"/>
      <c r="U53" s="74"/>
      <c r="AA53" s="202"/>
      <c r="AC53" s="10">
        <v>56</v>
      </c>
      <c r="AD53" s="141" t="str">
        <f t="shared" si="5"/>
        <v/>
      </c>
      <c r="AE53" s="141" t="str">
        <f t="shared" si="6"/>
        <v/>
      </c>
    </row>
    <row r="54" spans="1:32">
      <c r="O54" s="74"/>
      <c r="P54" s="74"/>
      <c r="Q54" s="74"/>
      <c r="T54" s="74"/>
      <c r="U54" s="74"/>
    </row>
    <row r="55" spans="1:32">
      <c r="D55" s="5"/>
      <c r="O55" s="74"/>
      <c r="P55" s="74"/>
      <c r="Q55" s="74"/>
    </row>
    <row r="56" spans="1:32">
      <c r="O56" s="74"/>
      <c r="P56" s="74"/>
      <c r="Q56" s="74"/>
    </row>
    <row r="60" spans="1:32">
      <c r="D60" s="166" t="s">
        <v>490</v>
      </c>
      <c r="E60" s="164"/>
      <c r="F60" s="165">
        <v>967</v>
      </c>
      <c r="G60" s="165">
        <v>42566</v>
      </c>
      <c r="H60" s="165"/>
      <c r="I60" s="165">
        <v>35030</v>
      </c>
      <c r="J60" s="165"/>
      <c r="K60" s="165">
        <v>77596</v>
      </c>
      <c r="L60" s="165"/>
      <c r="M60" s="165"/>
      <c r="N60" s="165"/>
      <c r="O60" s="165"/>
      <c r="P60" s="165"/>
      <c r="Q60" s="165"/>
      <c r="R60" s="165"/>
      <c r="S60" s="165"/>
      <c r="T60" s="165"/>
      <c r="U60" s="165"/>
      <c r="V60" s="165"/>
      <c r="W60" s="165"/>
      <c r="X60" s="165"/>
      <c r="Y60" s="165"/>
      <c r="Z60" s="181"/>
      <c r="AB60" s="183"/>
      <c r="AC60" s="165"/>
      <c r="AD60" s="165"/>
      <c r="AE60" s="165"/>
      <c r="AF60" s="165"/>
    </row>
    <row r="61" spans="1:32">
      <c r="D61" s="167" t="s">
        <v>49</v>
      </c>
      <c r="E61" s="164"/>
      <c r="F61" s="168">
        <f>IF(F60="","",SUM(F8:F12))</f>
        <v>967</v>
      </c>
      <c r="G61" s="168">
        <f>IF(G60="","",SUM(G8:G12))</f>
        <v>42566</v>
      </c>
      <c r="H61" s="165"/>
      <c r="I61" s="168">
        <f>IF(I60="","",SUM(I8:I12))</f>
        <v>35030</v>
      </c>
      <c r="J61" s="165"/>
      <c r="K61" s="168">
        <f>IF(K60="","",SUM(K8:K12))</f>
        <v>77596</v>
      </c>
      <c r="L61" s="165"/>
      <c r="M61" s="168" t="str">
        <f>IF(M60="","",SUM(M8:M12))</f>
        <v/>
      </c>
      <c r="N61" s="165"/>
      <c r="O61" s="168"/>
      <c r="P61" s="165"/>
      <c r="Q61" s="165"/>
      <c r="R61" s="168"/>
      <c r="S61" s="168"/>
      <c r="T61" s="165"/>
      <c r="U61" s="168"/>
      <c r="V61" s="165"/>
      <c r="W61" s="168" t="str">
        <f>IF(W60="","",SUM(W8:W12))</f>
        <v/>
      </c>
      <c r="X61" s="165"/>
      <c r="Y61" s="168" t="str">
        <f>IF(Y60="","",SUM(Y8:Y12))</f>
        <v/>
      </c>
      <c r="Z61" s="181"/>
      <c r="AA61" s="75"/>
      <c r="AB61" s="183"/>
      <c r="AC61" s="168" t="str">
        <f>IF(AC60="","",SUM(AC8:AC12))</f>
        <v/>
      </c>
      <c r="AD61" s="165"/>
      <c r="AE61" s="168" t="str">
        <f>IF(AE60="","",SUM(AE8:AE12))</f>
        <v/>
      </c>
      <c r="AF61" s="165"/>
    </row>
    <row r="62" spans="1:32">
      <c r="D62" s="167" t="s">
        <v>43</v>
      </c>
      <c r="E62" s="164"/>
      <c r="F62" s="168">
        <f>IF(F60="","",SUM(F13,F38))</f>
        <v>967</v>
      </c>
      <c r="G62" s="168">
        <f>IF(G60="","",SUM(G13,G38))</f>
        <v>42566</v>
      </c>
      <c r="H62" s="165"/>
      <c r="I62" s="168">
        <f>IF(I60="","",SUM(I13,I38))</f>
        <v>35030</v>
      </c>
      <c r="J62" s="165"/>
      <c r="K62" s="168">
        <f>IF(K60="","",SUM(K13,K38))</f>
        <v>77596</v>
      </c>
      <c r="L62" s="165"/>
      <c r="M62" s="168" t="str">
        <f>IF(M60="","",SUM(M13,M38))</f>
        <v/>
      </c>
      <c r="N62" s="165"/>
      <c r="O62" s="168"/>
      <c r="P62" s="165"/>
      <c r="Q62" s="165"/>
      <c r="R62" s="168"/>
      <c r="S62" s="168"/>
      <c r="T62" s="165"/>
      <c r="U62" s="168"/>
      <c r="V62" s="165"/>
      <c r="W62" s="168" t="str">
        <f>IF(W60="","",SUM(W13,W38))</f>
        <v/>
      </c>
      <c r="X62" s="165"/>
      <c r="Y62" s="168" t="str">
        <f>IF(Y60="","",SUM(Y13,Y38))</f>
        <v/>
      </c>
      <c r="Z62" s="181"/>
      <c r="AA62" s="75"/>
      <c r="AB62" s="183"/>
      <c r="AC62" s="168" t="str">
        <f>IF(AC60="","",SUM(AC13,AC38))</f>
        <v/>
      </c>
      <c r="AD62" s="165"/>
      <c r="AE62" s="168" t="str">
        <f>IF(AE60="","",SUM(AE13,AE38))</f>
        <v/>
      </c>
      <c r="AF62" s="165"/>
    </row>
    <row r="63" spans="1:32">
      <c r="D63" s="169" t="s">
        <v>42</v>
      </c>
      <c r="F63" s="168">
        <f>IF(F60="","",SUM(F14:F37))</f>
        <v>243</v>
      </c>
      <c r="G63" s="168">
        <f>IF(G60="","",SUM(G14:G37))</f>
        <v>23701</v>
      </c>
      <c r="H63" s="165"/>
      <c r="I63" s="168">
        <f>IF(I60="","",SUM(I14:I37))</f>
        <v>11992</v>
      </c>
      <c r="J63" s="165"/>
      <c r="K63" s="168">
        <f>IF(K60="","",SUM(K14:K37))</f>
        <v>35693</v>
      </c>
      <c r="L63" s="165"/>
      <c r="M63" s="168" t="str">
        <f>IF(M60="","",SUM(M14:M37))</f>
        <v/>
      </c>
      <c r="N63" s="165"/>
      <c r="O63" s="168"/>
      <c r="P63" s="165"/>
      <c r="Q63" s="165"/>
      <c r="R63" s="168"/>
      <c r="S63" s="168"/>
      <c r="T63" s="165"/>
      <c r="U63" s="168"/>
      <c r="V63" s="165"/>
      <c r="W63" s="168" t="str">
        <f>IF(W60="","",SUM(W14:W37))</f>
        <v/>
      </c>
      <c r="X63" s="165"/>
      <c r="Y63" s="168" t="str">
        <f>IF(Y60="","",SUM(Y14:Y37))</f>
        <v/>
      </c>
      <c r="Z63" s="181"/>
      <c r="AA63" s="75"/>
      <c r="AB63" s="183"/>
      <c r="AC63" s="168" t="str">
        <f>IF(AC60="","",SUM(AC14:AC37))</f>
        <v/>
      </c>
      <c r="AD63" s="165"/>
      <c r="AE63" s="168" t="str">
        <f>IF(AE60="","",SUM(AE14:AE37))</f>
        <v/>
      </c>
      <c r="AF63" s="165"/>
    </row>
    <row r="64" spans="1:32">
      <c r="D64" s="170" t="s">
        <v>491</v>
      </c>
      <c r="F64" s="168">
        <f>IF(F60="","",SUM(F39:F53))</f>
        <v>724</v>
      </c>
      <c r="G64" s="168">
        <f>IF(G60="","",SUM(G39:G53))</f>
        <v>18865</v>
      </c>
      <c r="H64" s="165"/>
      <c r="I64" s="168">
        <f>IF(I60="","",SUM(I39:I53))</f>
        <v>23038</v>
      </c>
      <c r="J64" s="165"/>
      <c r="K64" s="168">
        <f>IF(K60="","",SUM(K39:K53))</f>
        <v>41903</v>
      </c>
      <c r="L64" s="165"/>
      <c r="M64" s="168" t="str">
        <f>IF(M60="","",SUM(M39:M53))</f>
        <v/>
      </c>
      <c r="N64" s="165"/>
      <c r="O64" s="168"/>
      <c r="P64" s="165"/>
      <c r="Q64" s="165"/>
      <c r="R64" s="168"/>
      <c r="S64" s="168"/>
      <c r="T64" s="165"/>
      <c r="U64" s="168"/>
      <c r="V64" s="165"/>
      <c r="W64" s="168" t="str">
        <f>IF(W60="","",SUM(W39:W53))</f>
        <v/>
      </c>
      <c r="X64" s="165"/>
      <c r="Y64" s="168" t="str">
        <f>IF(Y60="","",SUM(Y39:Y53))</f>
        <v/>
      </c>
      <c r="Z64" s="181"/>
      <c r="AA64" s="75"/>
      <c r="AB64" s="183"/>
      <c r="AC64" s="168" t="str">
        <f>IF(AC60="","",SUM(AC39:AC53))</f>
        <v/>
      </c>
      <c r="AD64" s="165"/>
      <c r="AE64" s="168" t="str">
        <f>IF(AE60="","",SUM(AE39:AE53))</f>
        <v/>
      </c>
      <c r="AF64" s="165"/>
    </row>
    <row r="65" spans="4:32">
      <c r="N65" s="3"/>
      <c r="O65" s="3"/>
      <c r="P65" s="3"/>
      <c r="Q65" s="3"/>
      <c r="R65" s="3"/>
      <c r="S65" s="3"/>
      <c r="T65" s="3"/>
      <c r="U65" s="3"/>
      <c r="V65" s="3"/>
    </row>
    <row r="66" spans="4:32">
      <c r="D66" s="166" t="s">
        <v>490</v>
      </c>
      <c r="F66" s="165" t="str">
        <f>IF(F60="","",IF(F7=F60,"",1))</f>
        <v/>
      </c>
      <c r="G66" s="165" t="str">
        <f>IF(G60="","",IF(G7=G60,"",1))</f>
        <v/>
      </c>
      <c r="H66" s="165"/>
      <c r="I66" s="165" t="str">
        <f>IF(I60="","",IF(I7=I60,"",1))</f>
        <v/>
      </c>
      <c r="J66" s="165"/>
      <c r="K66" s="165" t="str">
        <f>IF(K60="","",IF(K7=K60,"",1))</f>
        <v/>
      </c>
      <c r="L66" s="165"/>
      <c r="M66" s="165" t="str">
        <f>IF(M60="","",IF(M7=M60,"",1))</f>
        <v/>
      </c>
      <c r="N66" s="165"/>
      <c r="O66" s="165"/>
      <c r="P66" s="165"/>
      <c r="Q66" s="165"/>
      <c r="R66" s="165"/>
      <c r="S66" s="165"/>
      <c r="T66" s="165"/>
      <c r="U66" s="165"/>
      <c r="V66" s="165"/>
      <c r="W66" s="165" t="str">
        <f>IF(W60="","",IF(W7=W60,"",1))</f>
        <v/>
      </c>
      <c r="X66" s="165"/>
      <c r="Y66" s="165" t="str">
        <f>IF(Y60="","",IF(Y7=Y60,"",1))</f>
        <v/>
      </c>
      <c r="Z66" s="181"/>
      <c r="AB66" s="183"/>
      <c r="AC66" s="165" t="str">
        <f>IF(AC60="","",IF(AC7=AC60,"",1))</f>
        <v/>
      </c>
      <c r="AD66" s="165"/>
      <c r="AE66" s="165" t="str">
        <f>IF(AE60="","",IF(AE7=AE60,"",1))</f>
        <v/>
      </c>
      <c r="AF66" s="165"/>
    </row>
    <row r="67" spans="4:32">
      <c r="D67" s="167" t="s">
        <v>49</v>
      </c>
      <c r="F67" s="165" t="str">
        <f>IF(F60="","",IF(F60=F61,"",1))</f>
        <v/>
      </c>
      <c r="G67" s="165" t="str">
        <f>IF(G60="","",IF(G60=G61,"",1))</f>
        <v/>
      </c>
      <c r="H67" s="165"/>
      <c r="I67" s="165" t="str">
        <f>IF(I60="","",IF(I60=I61,"",1))</f>
        <v/>
      </c>
      <c r="J67" s="165"/>
      <c r="K67" s="165" t="str">
        <f>IF(K60="","",IF(K60=K61,"",1))</f>
        <v/>
      </c>
      <c r="L67" s="165"/>
      <c r="M67" s="165" t="str">
        <f>IF(M60="","",IF(M60=M61,"",1))</f>
        <v/>
      </c>
      <c r="N67" s="165"/>
      <c r="O67" s="165"/>
      <c r="P67" s="165"/>
      <c r="Q67" s="165"/>
      <c r="R67" s="165"/>
      <c r="S67" s="165"/>
      <c r="T67" s="165"/>
      <c r="U67" s="165"/>
      <c r="V67" s="165"/>
      <c r="W67" s="165" t="str">
        <f>IF(W60="","",IF(W60=W61,"",1))</f>
        <v/>
      </c>
      <c r="X67" s="165"/>
      <c r="Y67" s="165" t="str">
        <f>IF(Y60="","",IF(Y60=Y61,"",1))</f>
        <v/>
      </c>
      <c r="Z67" s="181"/>
      <c r="AB67" s="183"/>
      <c r="AC67" s="165" t="str">
        <f>IF(AC60="","",IF(AC60=AC61,"",1))</f>
        <v/>
      </c>
      <c r="AD67" s="165"/>
      <c r="AE67" s="165" t="str">
        <f>IF(AE60="","",IF(AE60=AE61,"",1))</f>
        <v/>
      </c>
      <c r="AF67" s="165"/>
    </row>
    <row r="68" spans="4:32">
      <c r="D68" s="167" t="s">
        <v>43</v>
      </c>
      <c r="F68" s="165" t="str">
        <f>IF(F60="","",IF(F60=F62,"",1))</f>
        <v/>
      </c>
      <c r="G68" s="165" t="str">
        <f>IF(G60="","",IF(G60=G62,"",1))</f>
        <v/>
      </c>
      <c r="H68" s="165"/>
      <c r="I68" s="165" t="str">
        <f>IF(I60="","",IF(I60=I62,"",1))</f>
        <v/>
      </c>
      <c r="J68" s="165"/>
      <c r="K68" s="165" t="str">
        <f>IF(K60="","",IF(K60=K62,"",1))</f>
        <v/>
      </c>
      <c r="L68" s="165"/>
      <c r="M68" s="165" t="str">
        <f>IF(M60="","",IF(M60=M62,"",1))</f>
        <v/>
      </c>
      <c r="N68" s="165"/>
      <c r="O68" s="165"/>
      <c r="P68" s="165"/>
      <c r="Q68" s="165"/>
      <c r="R68" s="165"/>
      <c r="S68" s="165"/>
      <c r="T68" s="165"/>
      <c r="U68" s="165"/>
      <c r="V68" s="165"/>
      <c r="W68" s="165" t="str">
        <f>IF(W60="","",IF(W60=W62,"",1))</f>
        <v/>
      </c>
      <c r="X68" s="165"/>
      <c r="Y68" s="165" t="str">
        <f>IF(Y60="","",IF(Y60=Y62,"",1))</f>
        <v/>
      </c>
      <c r="Z68" s="181"/>
      <c r="AB68" s="183"/>
      <c r="AC68" s="165" t="str">
        <f>IF(AC60="","",IF(AC60=AC62,"",1))</f>
        <v/>
      </c>
      <c r="AD68" s="165"/>
      <c r="AE68" s="165" t="str">
        <f>IF(AE60="","",IF(AE60=AE62,"",1))</f>
        <v/>
      </c>
      <c r="AF68" s="165"/>
    </row>
    <row r="69" spans="4:32">
      <c r="D69" s="169" t="s">
        <v>42</v>
      </c>
      <c r="F69" s="165" t="str">
        <f>IF(F60="","",IF(F13=F63,"",1))</f>
        <v/>
      </c>
      <c r="G69" s="165" t="str">
        <f>IF(G60="","",IF(G13=G63,"",1))</f>
        <v/>
      </c>
      <c r="H69" s="165"/>
      <c r="I69" s="165" t="str">
        <f>IF(I60="","",IF(I13=I63,"",1))</f>
        <v/>
      </c>
      <c r="J69" s="165"/>
      <c r="K69" s="165" t="str">
        <f>IF(K60="","",IF(K13=K63,"",1))</f>
        <v/>
      </c>
      <c r="L69" s="165"/>
      <c r="M69" s="165" t="str">
        <f>IF(M60="","",IF(M13=M63,"",1))</f>
        <v/>
      </c>
      <c r="N69" s="165"/>
      <c r="O69" s="165"/>
      <c r="P69" s="165"/>
      <c r="Q69" s="165"/>
      <c r="R69" s="165"/>
      <c r="S69" s="165"/>
      <c r="T69" s="165"/>
      <c r="U69" s="165"/>
      <c r="V69" s="165"/>
      <c r="W69" s="165" t="str">
        <f>IF(W60="","",IF(W13=W63,"",1))</f>
        <v/>
      </c>
      <c r="X69" s="165"/>
      <c r="Y69" s="165" t="str">
        <f>IF(Y60="","",IF(Y13=Y63,"",1))</f>
        <v/>
      </c>
      <c r="Z69" s="181"/>
      <c r="AB69" s="183"/>
      <c r="AC69" s="165" t="str">
        <f>IF(AC60="","",IF(AC13=AC63,"",1))</f>
        <v/>
      </c>
      <c r="AD69" s="165"/>
      <c r="AE69" s="165" t="str">
        <f>IF(AE60="","",IF(AE13=AE63,"",1))</f>
        <v/>
      </c>
      <c r="AF69" s="165"/>
    </row>
    <row r="70" spans="4:32">
      <c r="D70" s="170" t="s">
        <v>491</v>
      </c>
      <c r="F70" s="165" t="str">
        <f>IF(F60="","",IF(F38=F64,"",1))</f>
        <v/>
      </c>
      <c r="G70" s="165" t="str">
        <f>IF(G60="","",IF(G38=G64,"",1))</f>
        <v/>
      </c>
      <c r="H70" s="165"/>
      <c r="I70" s="165" t="str">
        <f>IF(I60="","",IF(I38=I64,"",1))</f>
        <v/>
      </c>
      <c r="J70" s="165"/>
      <c r="K70" s="165" t="str">
        <f>IF(K60="","",IF(K38=K64,"",1))</f>
        <v/>
      </c>
      <c r="L70" s="165"/>
      <c r="M70" s="165" t="str">
        <f>IF(M60="","",IF(M38=M64,"",1))</f>
        <v/>
      </c>
      <c r="N70" s="165"/>
      <c r="O70" s="165"/>
      <c r="P70" s="165"/>
      <c r="Q70" s="165"/>
      <c r="R70" s="165"/>
      <c r="S70" s="165"/>
      <c r="T70" s="165"/>
      <c r="U70" s="165"/>
      <c r="V70" s="165"/>
      <c r="W70" s="165" t="str">
        <f>IF(W60="","",IF(W38=W64,"",1))</f>
        <v/>
      </c>
      <c r="X70" s="165"/>
      <c r="Y70" s="165" t="str">
        <f>IF(Y60="","",IF(Y38=Y64,"",1))</f>
        <v/>
      </c>
      <c r="Z70" s="181"/>
      <c r="AB70" s="183"/>
      <c r="AC70" s="165" t="str">
        <f>IF(AC60="","",IF(AC38=AC64,"",1))</f>
        <v/>
      </c>
      <c r="AD70" s="165"/>
      <c r="AE70" s="165" t="str">
        <f>IF(AE60="","",IF(AE38=AE64,"",1))</f>
        <v/>
      </c>
      <c r="AF70" s="165"/>
    </row>
    <row r="73" spans="4:32">
      <c r="D73" s="5"/>
    </row>
    <row r="75" spans="4:32">
      <c r="D75" s="5"/>
    </row>
    <row r="77" spans="4:32">
      <c r="D77" s="5"/>
    </row>
    <row r="79" spans="4:32">
      <c r="D79" s="5"/>
    </row>
    <row r="81" spans="4:4" ht="13.5" customHeight="1">
      <c r="D81" s="6"/>
    </row>
    <row r="82" spans="4:4" ht="13.5" customHeight="1"/>
    <row r="83" spans="4:4">
      <c r="D83" s="5"/>
    </row>
    <row r="85" spans="4:4">
      <c r="D85" s="5"/>
    </row>
    <row r="87" spans="4:4">
      <c r="D87" s="5"/>
    </row>
    <row r="89" spans="4:4">
      <c r="D89" s="5"/>
    </row>
    <row r="93" spans="4:4" ht="12.75" customHeight="1"/>
    <row r="94" spans="4:4" ht="12.75" customHeight="1"/>
  </sheetData>
  <mergeCells count="22">
    <mergeCell ref="A13:A53"/>
    <mergeCell ref="B13:B37"/>
    <mergeCell ref="B38:B53"/>
    <mergeCell ref="K5:K6"/>
    <mergeCell ref="L5:L6"/>
    <mergeCell ref="A7:E7"/>
    <mergeCell ref="A8:A12"/>
    <mergeCell ref="B8:E8"/>
    <mergeCell ref="B9:E9"/>
    <mergeCell ref="B10:E10"/>
    <mergeCell ref="B11:E11"/>
    <mergeCell ref="B12:E12"/>
    <mergeCell ref="A3:E6"/>
    <mergeCell ref="F3:F6"/>
    <mergeCell ref="G3:L3"/>
    <mergeCell ref="G4:H4"/>
    <mergeCell ref="I4:J4"/>
    <mergeCell ref="K4:L4"/>
    <mergeCell ref="G5:G6"/>
    <mergeCell ref="H5:H6"/>
    <mergeCell ref="I5:I6"/>
    <mergeCell ref="J5:J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3"/>
  <sheetViews>
    <sheetView view="pageBreakPreview" topLeftCell="B1" zoomScaleNormal="100" zoomScaleSheetLayoutView="100" workbookViewId="0">
      <selection activeCell="M9" sqref="M9"/>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8" width="7.625" style="3" customWidth="1"/>
    <col min="19" max="16384" width="9" style="3"/>
  </cols>
  <sheetData>
    <row r="1" spans="1:29" ht="14.25">
      <c r="A1" s="18" t="s">
        <v>76</v>
      </c>
    </row>
    <row r="2" spans="1:29" ht="14.25" thickBot="1"/>
    <row r="3" spans="1:29">
      <c r="A3" s="240" t="s">
        <v>64</v>
      </c>
      <c r="B3" s="241"/>
      <c r="C3" s="241"/>
      <c r="D3" s="241"/>
      <c r="E3" s="242"/>
      <c r="F3" s="249" t="s">
        <v>131</v>
      </c>
      <c r="G3" s="266" t="s">
        <v>487</v>
      </c>
      <c r="H3" s="277"/>
      <c r="I3" s="266" t="s">
        <v>627</v>
      </c>
      <c r="J3" s="280"/>
      <c r="K3" s="282" t="s">
        <v>488</v>
      </c>
      <c r="L3" s="283"/>
      <c r="M3" s="280" t="s">
        <v>628</v>
      </c>
      <c r="N3" s="267"/>
      <c r="O3" s="266" t="s">
        <v>629</v>
      </c>
      <c r="P3" s="267"/>
      <c r="Q3" s="266" t="s">
        <v>489</v>
      </c>
      <c r="R3" s="270"/>
    </row>
    <row r="4" spans="1:29" ht="42" customHeight="1">
      <c r="A4" s="243"/>
      <c r="B4" s="244"/>
      <c r="C4" s="244"/>
      <c r="D4" s="244"/>
      <c r="E4" s="245"/>
      <c r="F4" s="232"/>
      <c r="G4" s="278"/>
      <c r="H4" s="279"/>
      <c r="I4" s="268"/>
      <c r="J4" s="281"/>
      <c r="K4" s="284"/>
      <c r="L4" s="285"/>
      <c r="M4" s="281"/>
      <c r="N4" s="269"/>
      <c r="O4" s="268"/>
      <c r="P4" s="269"/>
      <c r="Q4" s="271"/>
      <c r="R4" s="272"/>
    </row>
    <row r="5" spans="1:29" ht="15" customHeight="1" thickBot="1">
      <c r="A5" s="243"/>
      <c r="B5" s="244"/>
      <c r="C5" s="244"/>
      <c r="D5" s="244"/>
      <c r="E5" s="245"/>
      <c r="F5" s="232"/>
      <c r="G5" s="233" t="s">
        <v>52</v>
      </c>
      <c r="H5" s="235" t="s">
        <v>51</v>
      </c>
      <c r="I5" s="233" t="s">
        <v>52</v>
      </c>
      <c r="J5" s="273" t="s">
        <v>51</v>
      </c>
      <c r="K5" s="275" t="s">
        <v>52</v>
      </c>
      <c r="L5" s="286" t="s">
        <v>51</v>
      </c>
      <c r="M5" s="288" t="s">
        <v>52</v>
      </c>
      <c r="N5" s="235" t="s">
        <v>51</v>
      </c>
      <c r="O5" s="233" t="s">
        <v>52</v>
      </c>
      <c r="P5" s="235" t="s">
        <v>51</v>
      </c>
      <c r="Q5" s="233" t="s">
        <v>52</v>
      </c>
      <c r="R5" s="235" t="s">
        <v>51</v>
      </c>
    </row>
    <row r="6" spans="1:29" ht="15" customHeight="1" thickBot="1">
      <c r="A6" s="246"/>
      <c r="B6" s="247"/>
      <c r="C6" s="247"/>
      <c r="D6" s="247"/>
      <c r="E6" s="248"/>
      <c r="F6" s="232"/>
      <c r="G6" s="234"/>
      <c r="H6" s="236"/>
      <c r="I6" s="234"/>
      <c r="J6" s="274"/>
      <c r="K6" s="276"/>
      <c r="L6" s="287"/>
      <c r="M6" s="289"/>
      <c r="N6" s="236"/>
      <c r="O6" s="234"/>
      <c r="P6" s="236"/>
      <c r="Q6" s="234"/>
      <c r="R6" s="236"/>
      <c r="AA6" s="143">
        <f>SUM(AB7:AD53,F66:AD70)</f>
        <v>0</v>
      </c>
    </row>
    <row r="7" spans="1:29" ht="23.1" customHeight="1">
      <c r="A7" s="237" t="s">
        <v>50</v>
      </c>
      <c r="B7" s="238"/>
      <c r="C7" s="238"/>
      <c r="D7" s="238"/>
      <c r="E7" s="239"/>
      <c r="F7" s="10">
        <f>SUM(G7,I7,M7,O7,Q7)</f>
        <v>965</v>
      </c>
      <c r="G7" s="9">
        <f>SUM(G8:G12)</f>
        <v>189</v>
      </c>
      <c r="H7" s="8">
        <f t="shared" ref="H7:H53" si="0">IF(G7=0,0,G7/$F7*100)</f>
        <v>19.585492227979277</v>
      </c>
      <c r="I7" s="9">
        <f>SUM(I8:I12)</f>
        <v>716</v>
      </c>
      <c r="J7" s="22">
        <f t="shared" ref="J7:J53" si="1">IF(I7=0,0,I7/$F7*100)</f>
        <v>74.196891191709852</v>
      </c>
      <c r="K7" s="23">
        <f>SUM(G7,I7)</f>
        <v>905</v>
      </c>
      <c r="L7" s="20">
        <f t="shared" ref="L7:L53" si="2">IF(K7=0,0,K7/$F7*100)</f>
        <v>93.782383419689126</v>
      </c>
      <c r="M7" s="9">
        <f>SUM(M8:M12)</f>
        <v>23</v>
      </c>
      <c r="N7" s="8">
        <f t="shared" ref="N7:N53" si="3">IF(M7=0,0,M7/$F7*100)</f>
        <v>2.383419689119171</v>
      </c>
      <c r="O7" s="9">
        <f>SUM(O8:O12)</f>
        <v>23</v>
      </c>
      <c r="P7" s="8">
        <f t="shared" ref="P7:P53" si="4">IF(O7=0,0,O7/$F7*100)</f>
        <v>2.383419689119171</v>
      </c>
      <c r="Q7" s="9">
        <f>SUM(Q8:Q12)</f>
        <v>14</v>
      </c>
      <c r="R7" s="8">
        <f t="shared" ref="R7:R53" si="5">IF(Q7=0,0,Q7/$F7*100)</f>
        <v>1.4507772020725389</v>
      </c>
      <c r="AA7" s="10">
        <v>965</v>
      </c>
      <c r="AB7" s="139" t="str">
        <f>IF(F7=AA7,"",1)</f>
        <v/>
      </c>
      <c r="AC7" s="175" t="str">
        <f>IF(SUM(H7,J7,N7,P7,R7)=100,"",1)</f>
        <v/>
      </c>
    </row>
    <row r="8" spans="1:29" ht="23.1" customHeight="1">
      <c r="A8" s="256" t="s">
        <v>49</v>
      </c>
      <c r="B8" s="259" t="s">
        <v>48</v>
      </c>
      <c r="C8" s="260"/>
      <c r="D8" s="260"/>
      <c r="E8" s="261"/>
      <c r="F8" s="10">
        <f t="shared" ref="F8:F53" si="6">SUM(G8,I8,M8,O8,Q8)</f>
        <v>321</v>
      </c>
      <c r="G8" s="9">
        <v>58</v>
      </c>
      <c r="H8" s="8">
        <f t="shared" si="0"/>
        <v>18.068535825545169</v>
      </c>
      <c r="I8" s="15">
        <v>219</v>
      </c>
      <c r="J8" s="22">
        <f t="shared" si="1"/>
        <v>68.224299065420553</v>
      </c>
      <c r="K8" s="23">
        <f>SUM(G8,I8)</f>
        <v>277</v>
      </c>
      <c r="L8" s="20">
        <f t="shared" si="2"/>
        <v>86.292834890965736</v>
      </c>
      <c r="M8" s="19">
        <v>16</v>
      </c>
      <c r="N8" s="8">
        <f t="shared" si="3"/>
        <v>4.9844236760124607</v>
      </c>
      <c r="O8" s="15">
        <v>18</v>
      </c>
      <c r="P8" s="8">
        <f t="shared" si="4"/>
        <v>5.6074766355140184</v>
      </c>
      <c r="Q8" s="15">
        <v>10</v>
      </c>
      <c r="R8" s="8">
        <f t="shared" si="5"/>
        <v>3.1152647975077881</v>
      </c>
      <c r="AA8" s="10">
        <v>321</v>
      </c>
      <c r="AB8" s="140" t="str">
        <f t="shared" ref="AB8:AB53" si="7">IF(F8=AA8,"",1)</f>
        <v/>
      </c>
      <c r="AC8" s="140" t="str">
        <f t="shared" ref="AC8:AC53" si="8">IF(SUM(H8,J8,N8,P8,R8)=100,"",1)</f>
        <v/>
      </c>
    </row>
    <row r="9" spans="1:29" ht="23.1" customHeight="1">
      <c r="A9" s="257"/>
      <c r="B9" s="259" t="s">
        <v>47</v>
      </c>
      <c r="C9" s="260"/>
      <c r="D9" s="260"/>
      <c r="E9" s="261"/>
      <c r="F9" s="10">
        <f t="shared" si="6"/>
        <v>145</v>
      </c>
      <c r="G9" s="9">
        <v>17</v>
      </c>
      <c r="H9" s="8">
        <f t="shared" si="0"/>
        <v>11.724137931034482</v>
      </c>
      <c r="I9" s="15">
        <v>122</v>
      </c>
      <c r="J9" s="22">
        <f t="shared" si="1"/>
        <v>84.137931034482762</v>
      </c>
      <c r="K9" s="21">
        <f t="shared" ref="K9:K53" si="9">SUM(G9,I9)</f>
        <v>139</v>
      </c>
      <c r="L9" s="20">
        <f t="shared" si="2"/>
        <v>95.862068965517238</v>
      </c>
      <c r="M9" s="19">
        <v>1</v>
      </c>
      <c r="N9" s="8">
        <f t="shared" si="3"/>
        <v>0.68965517241379315</v>
      </c>
      <c r="O9" s="15">
        <v>3</v>
      </c>
      <c r="P9" s="8">
        <f t="shared" si="4"/>
        <v>2.0689655172413794</v>
      </c>
      <c r="Q9" s="15">
        <v>2</v>
      </c>
      <c r="R9" s="8">
        <f t="shared" si="5"/>
        <v>1.3793103448275863</v>
      </c>
      <c r="S9" s="54"/>
      <c r="AA9" s="10">
        <v>145</v>
      </c>
      <c r="AB9" s="140" t="str">
        <f t="shared" si="7"/>
        <v/>
      </c>
      <c r="AC9" s="140" t="str">
        <f t="shared" si="8"/>
        <v/>
      </c>
    </row>
    <row r="10" spans="1:29" ht="23.1" customHeight="1">
      <c r="A10" s="257"/>
      <c r="B10" s="259" t="s">
        <v>46</v>
      </c>
      <c r="C10" s="260"/>
      <c r="D10" s="260"/>
      <c r="E10" s="261"/>
      <c r="F10" s="10">
        <f t="shared" si="6"/>
        <v>218</v>
      </c>
      <c r="G10" s="9">
        <v>38</v>
      </c>
      <c r="H10" s="8">
        <f t="shared" si="0"/>
        <v>17.431192660550458</v>
      </c>
      <c r="I10" s="15">
        <v>175</v>
      </c>
      <c r="J10" s="22">
        <f t="shared" si="1"/>
        <v>80.275229357798167</v>
      </c>
      <c r="K10" s="21">
        <f t="shared" si="9"/>
        <v>213</v>
      </c>
      <c r="L10" s="20">
        <f t="shared" si="2"/>
        <v>97.706422018348633</v>
      </c>
      <c r="M10" s="19">
        <v>2</v>
      </c>
      <c r="N10" s="8">
        <f t="shared" si="3"/>
        <v>0.91743119266055051</v>
      </c>
      <c r="O10" s="15">
        <v>2</v>
      </c>
      <c r="P10" s="8">
        <f t="shared" si="4"/>
        <v>0.91743119266055051</v>
      </c>
      <c r="Q10" s="15">
        <v>1</v>
      </c>
      <c r="R10" s="8">
        <f t="shared" si="5"/>
        <v>0.45871559633027525</v>
      </c>
      <c r="AA10" s="10">
        <v>218</v>
      </c>
      <c r="AB10" s="140" t="str">
        <f t="shared" si="7"/>
        <v/>
      </c>
      <c r="AC10" s="140" t="str">
        <f t="shared" si="8"/>
        <v/>
      </c>
    </row>
    <row r="11" spans="1:29" ht="23.1" customHeight="1">
      <c r="A11" s="257"/>
      <c r="B11" s="259" t="s">
        <v>45</v>
      </c>
      <c r="C11" s="260"/>
      <c r="D11" s="260"/>
      <c r="E11" s="261"/>
      <c r="F11" s="10">
        <f t="shared" si="6"/>
        <v>66</v>
      </c>
      <c r="G11" s="9">
        <v>16</v>
      </c>
      <c r="H11" s="8">
        <f t="shared" si="0"/>
        <v>24.242424242424242</v>
      </c>
      <c r="I11" s="15">
        <v>50</v>
      </c>
      <c r="J11" s="22">
        <f t="shared" si="1"/>
        <v>75.757575757575751</v>
      </c>
      <c r="K11" s="23">
        <f>SUM(G11,I11)</f>
        <v>66</v>
      </c>
      <c r="L11" s="20">
        <f t="shared" si="2"/>
        <v>100</v>
      </c>
      <c r="M11" s="19">
        <v>0</v>
      </c>
      <c r="N11" s="8">
        <f t="shared" si="3"/>
        <v>0</v>
      </c>
      <c r="O11" s="15">
        <v>0</v>
      </c>
      <c r="P11" s="8">
        <f t="shared" si="4"/>
        <v>0</v>
      </c>
      <c r="Q11" s="15">
        <v>0</v>
      </c>
      <c r="R11" s="8">
        <f t="shared" si="5"/>
        <v>0</v>
      </c>
      <c r="AA11" s="10">
        <v>66</v>
      </c>
      <c r="AB11" s="140" t="str">
        <f t="shared" si="7"/>
        <v/>
      </c>
      <c r="AC11" s="140" t="str">
        <f t="shared" si="8"/>
        <v/>
      </c>
    </row>
    <row r="12" spans="1:29" ht="23.1" customHeight="1">
      <c r="A12" s="258"/>
      <c r="B12" s="259" t="s">
        <v>44</v>
      </c>
      <c r="C12" s="260"/>
      <c r="D12" s="260"/>
      <c r="E12" s="261"/>
      <c r="F12" s="10">
        <f t="shared" si="6"/>
        <v>215</v>
      </c>
      <c r="G12" s="9">
        <v>60</v>
      </c>
      <c r="H12" s="8">
        <f t="shared" si="0"/>
        <v>27.906976744186046</v>
      </c>
      <c r="I12" s="15">
        <v>150</v>
      </c>
      <c r="J12" s="22">
        <f t="shared" si="1"/>
        <v>69.767441860465112</v>
      </c>
      <c r="K12" s="21">
        <f t="shared" si="9"/>
        <v>210</v>
      </c>
      <c r="L12" s="20">
        <f t="shared" si="2"/>
        <v>97.674418604651152</v>
      </c>
      <c r="M12" s="19">
        <v>4</v>
      </c>
      <c r="N12" s="8">
        <f t="shared" si="3"/>
        <v>1.8604651162790697</v>
      </c>
      <c r="O12" s="15">
        <v>0</v>
      </c>
      <c r="P12" s="8">
        <f t="shared" si="4"/>
        <v>0</v>
      </c>
      <c r="Q12" s="15">
        <v>1</v>
      </c>
      <c r="R12" s="8">
        <f t="shared" si="5"/>
        <v>0.46511627906976744</v>
      </c>
      <c r="AA12" s="10">
        <v>215</v>
      </c>
      <c r="AB12" s="140" t="str">
        <f t="shared" si="7"/>
        <v/>
      </c>
      <c r="AC12" s="140" t="str">
        <f t="shared" si="8"/>
        <v/>
      </c>
    </row>
    <row r="13" spans="1:29" ht="23.1" customHeight="1">
      <c r="A13" s="253" t="s">
        <v>43</v>
      </c>
      <c r="B13" s="253" t="s">
        <v>42</v>
      </c>
      <c r="C13" s="13"/>
      <c r="D13" s="14" t="s">
        <v>16</v>
      </c>
      <c r="E13" s="11"/>
      <c r="F13" s="10">
        <f t="shared" si="6"/>
        <v>243</v>
      </c>
      <c r="G13" s="9">
        <f>SUM(G14:G37)</f>
        <v>42</v>
      </c>
      <c r="H13" s="8">
        <f t="shared" si="0"/>
        <v>17.283950617283949</v>
      </c>
      <c r="I13" s="9">
        <f>SUM(I14:I37)</f>
        <v>193</v>
      </c>
      <c r="J13" s="22">
        <f t="shared" si="1"/>
        <v>79.423868312757207</v>
      </c>
      <c r="K13" s="23">
        <f t="shared" si="9"/>
        <v>235</v>
      </c>
      <c r="L13" s="20">
        <f t="shared" si="2"/>
        <v>96.707818930041157</v>
      </c>
      <c r="M13" s="9">
        <f>SUM(M14:M37)</f>
        <v>2</v>
      </c>
      <c r="N13" s="8">
        <f t="shared" si="3"/>
        <v>0.82304526748971196</v>
      </c>
      <c r="O13" s="9">
        <f>SUM(O14:O37)</f>
        <v>2</v>
      </c>
      <c r="P13" s="8">
        <f t="shared" si="4"/>
        <v>0.82304526748971196</v>
      </c>
      <c r="Q13" s="9">
        <f>SUM(Q14:Q37)</f>
        <v>4</v>
      </c>
      <c r="R13" s="8">
        <f t="shared" si="5"/>
        <v>1.6460905349794239</v>
      </c>
      <c r="AA13" s="10">
        <v>243</v>
      </c>
      <c r="AB13" s="140" t="str">
        <f t="shared" si="7"/>
        <v/>
      </c>
      <c r="AC13" s="140" t="str">
        <f t="shared" si="8"/>
        <v/>
      </c>
    </row>
    <row r="14" spans="1:29" ht="23.1" customHeight="1">
      <c r="A14" s="254"/>
      <c r="B14" s="254"/>
      <c r="C14" s="13"/>
      <c r="D14" s="14" t="s">
        <v>41</v>
      </c>
      <c r="E14" s="11"/>
      <c r="F14" s="10">
        <f t="shared" si="6"/>
        <v>32</v>
      </c>
      <c r="G14" s="9">
        <v>3</v>
      </c>
      <c r="H14" s="8">
        <f t="shared" si="0"/>
        <v>9.375</v>
      </c>
      <c r="I14" s="15">
        <v>28</v>
      </c>
      <c r="J14" s="22">
        <f t="shared" si="1"/>
        <v>87.5</v>
      </c>
      <c r="K14" s="21">
        <f t="shared" si="9"/>
        <v>31</v>
      </c>
      <c r="L14" s="20">
        <f t="shared" si="2"/>
        <v>96.875</v>
      </c>
      <c r="M14" s="19">
        <v>1</v>
      </c>
      <c r="N14" s="8">
        <f t="shared" si="3"/>
        <v>3.125</v>
      </c>
      <c r="O14" s="15">
        <v>0</v>
      </c>
      <c r="P14" s="8">
        <f t="shared" si="4"/>
        <v>0</v>
      </c>
      <c r="Q14" s="15">
        <v>0</v>
      </c>
      <c r="R14" s="8">
        <f t="shared" si="5"/>
        <v>0</v>
      </c>
      <c r="AA14" s="10">
        <v>32</v>
      </c>
      <c r="AB14" s="140" t="str">
        <f t="shared" si="7"/>
        <v/>
      </c>
      <c r="AC14" s="140" t="str">
        <f t="shared" si="8"/>
        <v/>
      </c>
    </row>
    <row r="15" spans="1:29" ht="23.1" customHeight="1">
      <c r="A15" s="254"/>
      <c r="B15" s="254"/>
      <c r="C15" s="13"/>
      <c r="D15" s="14" t="s">
        <v>40</v>
      </c>
      <c r="E15" s="11"/>
      <c r="F15" s="10">
        <f t="shared" si="6"/>
        <v>4</v>
      </c>
      <c r="G15" s="9">
        <v>0</v>
      </c>
      <c r="H15" s="8">
        <f t="shared" si="0"/>
        <v>0</v>
      </c>
      <c r="I15" s="15">
        <v>4</v>
      </c>
      <c r="J15" s="22">
        <f t="shared" si="1"/>
        <v>100</v>
      </c>
      <c r="K15" s="21">
        <f t="shared" si="9"/>
        <v>4</v>
      </c>
      <c r="L15" s="20">
        <f t="shared" si="2"/>
        <v>100</v>
      </c>
      <c r="M15" s="19">
        <v>0</v>
      </c>
      <c r="N15" s="8">
        <f t="shared" si="3"/>
        <v>0</v>
      </c>
      <c r="O15" s="15">
        <v>0</v>
      </c>
      <c r="P15" s="8">
        <f t="shared" si="4"/>
        <v>0</v>
      </c>
      <c r="Q15" s="15">
        <v>0</v>
      </c>
      <c r="R15" s="8">
        <f t="shared" si="5"/>
        <v>0</v>
      </c>
      <c r="AA15" s="10">
        <v>4</v>
      </c>
      <c r="AB15" s="140" t="str">
        <f t="shared" si="7"/>
        <v/>
      </c>
      <c r="AC15" s="140" t="str">
        <f t="shared" si="8"/>
        <v/>
      </c>
    </row>
    <row r="16" spans="1:29" ht="23.1" customHeight="1">
      <c r="A16" s="254"/>
      <c r="B16" s="254"/>
      <c r="C16" s="13"/>
      <c r="D16" s="14" t="s">
        <v>39</v>
      </c>
      <c r="E16" s="11"/>
      <c r="F16" s="10">
        <f t="shared" si="6"/>
        <v>16</v>
      </c>
      <c r="G16" s="9">
        <v>2</v>
      </c>
      <c r="H16" s="8">
        <f t="shared" si="0"/>
        <v>12.5</v>
      </c>
      <c r="I16" s="15">
        <v>12</v>
      </c>
      <c r="J16" s="22">
        <f t="shared" si="1"/>
        <v>75</v>
      </c>
      <c r="K16" s="21">
        <f t="shared" si="9"/>
        <v>14</v>
      </c>
      <c r="L16" s="20">
        <f t="shared" si="2"/>
        <v>87.5</v>
      </c>
      <c r="M16" s="19">
        <v>1</v>
      </c>
      <c r="N16" s="8">
        <f t="shared" si="3"/>
        <v>6.25</v>
      </c>
      <c r="O16" s="15">
        <v>0</v>
      </c>
      <c r="P16" s="8">
        <f t="shared" si="4"/>
        <v>0</v>
      </c>
      <c r="Q16" s="15">
        <v>1</v>
      </c>
      <c r="R16" s="8">
        <f t="shared" si="5"/>
        <v>6.25</v>
      </c>
      <c r="AA16" s="10">
        <v>16</v>
      </c>
      <c r="AB16" s="140" t="str">
        <f t="shared" si="7"/>
        <v/>
      </c>
      <c r="AC16" s="140" t="str">
        <f t="shared" si="8"/>
        <v/>
      </c>
    </row>
    <row r="17" spans="1:29" ht="23.1" customHeight="1">
      <c r="A17" s="254"/>
      <c r="B17" s="254"/>
      <c r="C17" s="13"/>
      <c r="D17" s="14" t="s">
        <v>38</v>
      </c>
      <c r="E17" s="11"/>
      <c r="F17" s="10">
        <f t="shared" si="6"/>
        <v>3</v>
      </c>
      <c r="G17" s="9">
        <v>0</v>
      </c>
      <c r="H17" s="8">
        <f t="shared" si="0"/>
        <v>0</v>
      </c>
      <c r="I17" s="15">
        <v>3</v>
      </c>
      <c r="J17" s="22">
        <f t="shared" si="1"/>
        <v>100</v>
      </c>
      <c r="K17" s="23">
        <f t="shared" si="9"/>
        <v>3</v>
      </c>
      <c r="L17" s="20">
        <f t="shared" si="2"/>
        <v>100</v>
      </c>
      <c r="M17" s="19">
        <v>0</v>
      </c>
      <c r="N17" s="8">
        <f t="shared" si="3"/>
        <v>0</v>
      </c>
      <c r="O17" s="15">
        <v>0</v>
      </c>
      <c r="P17" s="8">
        <f t="shared" si="4"/>
        <v>0</v>
      </c>
      <c r="Q17" s="15">
        <v>0</v>
      </c>
      <c r="R17" s="8">
        <f t="shared" si="5"/>
        <v>0</v>
      </c>
      <c r="AA17" s="10">
        <v>3</v>
      </c>
      <c r="AB17" s="140" t="str">
        <f t="shared" si="7"/>
        <v/>
      </c>
      <c r="AC17" s="140" t="str">
        <f t="shared" si="8"/>
        <v/>
      </c>
    </row>
    <row r="18" spans="1:29" ht="23.1" customHeight="1">
      <c r="A18" s="254"/>
      <c r="B18" s="254"/>
      <c r="C18" s="13"/>
      <c r="D18" s="14" t="s">
        <v>37</v>
      </c>
      <c r="E18" s="11"/>
      <c r="F18" s="10">
        <f t="shared" si="6"/>
        <v>7</v>
      </c>
      <c r="G18" s="9">
        <v>2</v>
      </c>
      <c r="H18" s="8">
        <f t="shared" si="0"/>
        <v>28.571428571428569</v>
      </c>
      <c r="I18" s="15">
        <v>5</v>
      </c>
      <c r="J18" s="22">
        <f t="shared" si="1"/>
        <v>71.428571428571431</v>
      </c>
      <c r="K18" s="21">
        <f t="shared" si="9"/>
        <v>7</v>
      </c>
      <c r="L18" s="20">
        <f t="shared" si="2"/>
        <v>100</v>
      </c>
      <c r="M18" s="19">
        <v>0</v>
      </c>
      <c r="N18" s="8">
        <f t="shared" si="3"/>
        <v>0</v>
      </c>
      <c r="O18" s="15">
        <v>0</v>
      </c>
      <c r="P18" s="8">
        <f t="shared" si="4"/>
        <v>0</v>
      </c>
      <c r="Q18" s="15">
        <v>0</v>
      </c>
      <c r="R18" s="8">
        <f t="shared" si="5"/>
        <v>0</v>
      </c>
      <c r="AA18" s="10">
        <v>7</v>
      </c>
      <c r="AB18" s="140" t="str">
        <f t="shared" si="7"/>
        <v/>
      </c>
      <c r="AC18" s="140" t="str">
        <f t="shared" si="8"/>
        <v/>
      </c>
    </row>
    <row r="19" spans="1:29" ht="23.1" customHeight="1">
      <c r="A19" s="254"/>
      <c r="B19" s="254"/>
      <c r="C19" s="13"/>
      <c r="D19" s="14" t="s">
        <v>36</v>
      </c>
      <c r="E19" s="11"/>
      <c r="F19" s="10">
        <f t="shared" si="6"/>
        <v>2</v>
      </c>
      <c r="G19" s="9">
        <v>0</v>
      </c>
      <c r="H19" s="8">
        <f t="shared" si="0"/>
        <v>0</v>
      </c>
      <c r="I19" s="15">
        <v>1</v>
      </c>
      <c r="J19" s="22">
        <f t="shared" si="1"/>
        <v>50</v>
      </c>
      <c r="K19" s="21">
        <f t="shared" si="9"/>
        <v>1</v>
      </c>
      <c r="L19" s="20">
        <f t="shared" si="2"/>
        <v>50</v>
      </c>
      <c r="M19" s="19">
        <v>0</v>
      </c>
      <c r="N19" s="8">
        <f t="shared" si="3"/>
        <v>0</v>
      </c>
      <c r="O19" s="15">
        <v>0</v>
      </c>
      <c r="P19" s="8">
        <f t="shared" si="4"/>
        <v>0</v>
      </c>
      <c r="Q19" s="15">
        <v>1</v>
      </c>
      <c r="R19" s="8">
        <f t="shared" si="5"/>
        <v>50</v>
      </c>
      <c r="AA19" s="10">
        <v>2</v>
      </c>
      <c r="AB19" s="140" t="str">
        <f t="shared" si="7"/>
        <v/>
      </c>
      <c r="AC19" s="140" t="str">
        <f t="shared" si="8"/>
        <v/>
      </c>
    </row>
    <row r="20" spans="1:29" ht="23.1" customHeight="1">
      <c r="A20" s="254"/>
      <c r="B20" s="254"/>
      <c r="C20" s="13"/>
      <c r="D20" s="14" t="s">
        <v>35</v>
      </c>
      <c r="E20" s="11"/>
      <c r="F20" s="10">
        <f t="shared" si="6"/>
        <v>5</v>
      </c>
      <c r="G20" s="9">
        <v>0</v>
      </c>
      <c r="H20" s="8">
        <f t="shared" si="0"/>
        <v>0</v>
      </c>
      <c r="I20" s="15">
        <v>5</v>
      </c>
      <c r="J20" s="22">
        <f t="shared" si="1"/>
        <v>100</v>
      </c>
      <c r="K20" s="21">
        <f t="shared" si="9"/>
        <v>5</v>
      </c>
      <c r="L20" s="20">
        <f t="shared" si="2"/>
        <v>100</v>
      </c>
      <c r="M20" s="19">
        <v>0</v>
      </c>
      <c r="N20" s="8">
        <f t="shared" si="3"/>
        <v>0</v>
      </c>
      <c r="O20" s="15">
        <v>0</v>
      </c>
      <c r="P20" s="8">
        <f t="shared" si="4"/>
        <v>0</v>
      </c>
      <c r="Q20" s="15">
        <v>0</v>
      </c>
      <c r="R20" s="8">
        <f t="shared" si="5"/>
        <v>0</v>
      </c>
      <c r="AA20" s="10">
        <v>5</v>
      </c>
      <c r="AB20" s="140" t="str">
        <f t="shared" si="7"/>
        <v/>
      </c>
      <c r="AC20" s="140" t="str">
        <f t="shared" si="8"/>
        <v/>
      </c>
    </row>
    <row r="21" spans="1:29" ht="23.1" customHeight="1">
      <c r="A21" s="254"/>
      <c r="B21" s="254"/>
      <c r="C21" s="13"/>
      <c r="D21" s="14" t="s">
        <v>34</v>
      </c>
      <c r="E21" s="11"/>
      <c r="F21" s="10">
        <f t="shared" si="6"/>
        <v>10</v>
      </c>
      <c r="G21" s="9">
        <v>4</v>
      </c>
      <c r="H21" s="8">
        <f t="shared" si="0"/>
        <v>40</v>
      </c>
      <c r="I21" s="15">
        <v>6</v>
      </c>
      <c r="J21" s="22">
        <f t="shared" si="1"/>
        <v>60</v>
      </c>
      <c r="K21" s="21">
        <f t="shared" si="9"/>
        <v>10</v>
      </c>
      <c r="L21" s="20">
        <f t="shared" si="2"/>
        <v>100</v>
      </c>
      <c r="M21" s="19">
        <v>0</v>
      </c>
      <c r="N21" s="8">
        <f t="shared" si="3"/>
        <v>0</v>
      </c>
      <c r="O21" s="15">
        <v>0</v>
      </c>
      <c r="P21" s="8">
        <f t="shared" si="4"/>
        <v>0</v>
      </c>
      <c r="Q21" s="15">
        <v>0</v>
      </c>
      <c r="R21" s="8">
        <f t="shared" si="5"/>
        <v>0</v>
      </c>
      <c r="AA21" s="10">
        <v>10</v>
      </c>
      <c r="AB21" s="140" t="str">
        <f t="shared" si="7"/>
        <v/>
      </c>
      <c r="AC21" s="140" t="str">
        <f t="shared" si="8"/>
        <v/>
      </c>
    </row>
    <row r="22" spans="1:29" ht="23.1" customHeight="1">
      <c r="A22" s="254"/>
      <c r="B22" s="254"/>
      <c r="C22" s="13"/>
      <c r="D22" s="14" t="s">
        <v>33</v>
      </c>
      <c r="E22" s="11"/>
      <c r="F22" s="10">
        <f t="shared" si="6"/>
        <v>1</v>
      </c>
      <c r="G22" s="9">
        <v>0</v>
      </c>
      <c r="H22" s="8">
        <f t="shared" si="0"/>
        <v>0</v>
      </c>
      <c r="I22" s="15">
        <v>1</v>
      </c>
      <c r="J22" s="22">
        <f t="shared" si="1"/>
        <v>100</v>
      </c>
      <c r="K22" s="21">
        <f t="shared" si="9"/>
        <v>1</v>
      </c>
      <c r="L22" s="20">
        <f t="shared" si="2"/>
        <v>100</v>
      </c>
      <c r="M22" s="19">
        <v>0</v>
      </c>
      <c r="N22" s="8">
        <f t="shared" si="3"/>
        <v>0</v>
      </c>
      <c r="O22" s="15">
        <v>0</v>
      </c>
      <c r="P22" s="8">
        <f t="shared" si="4"/>
        <v>0</v>
      </c>
      <c r="Q22" s="15">
        <v>0</v>
      </c>
      <c r="R22" s="8">
        <f t="shared" si="5"/>
        <v>0</v>
      </c>
      <c r="AA22" s="10">
        <v>1</v>
      </c>
      <c r="AB22" s="140" t="str">
        <f t="shared" si="7"/>
        <v/>
      </c>
      <c r="AC22" s="140" t="str">
        <f t="shared" si="8"/>
        <v/>
      </c>
    </row>
    <row r="23" spans="1:29" ht="23.1" customHeight="1">
      <c r="A23" s="254"/>
      <c r="B23" s="254"/>
      <c r="C23" s="13"/>
      <c r="D23" s="14" t="s">
        <v>32</v>
      </c>
      <c r="E23" s="11"/>
      <c r="F23" s="10">
        <f t="shared" si="6"/>
        <v>6</v>
      </c>
      <c r="G23" s="9">
        <v>0</v>
      </c>
      <c r="H23" s="8">
        <f t="shared" si="0"/>
        <v>0</v>
      </c>
      <c r="I23" s="15">
        <v>6</v>
      </c>
      <c r="J23" s="22">
        <f t="shared" si="1"/>
        <v>100</v>
      </c>
      <c r="K23" s="21">
        <f t="shared" si="9"/>
        <v>6</v>
      </c>
      <c r="L23" s="20">
        <f t="shared" si="2"/>
        <v>100</v>
      </c>
      <c r="M23" s="19">
        <v>0</v>
      </c>
      <c r="N23" s="8">
        <f t="shared" si="3"/>
        <v>0</v>
      </c>
      <c r="O23" s="15">
        <v>0</v>
      </c>
      <c r="P23" s="8">
        <f t="shared" si="4"/>
        <v>0</v>
      </c>
      <c r="Q23" s="15">
        <v>0</v>
      </c>
      <c r="R23" s="8">
        <f t="shared" si="5"/>
        <v>0</v>
      </c>
      <c r="AA23" s="10">
        <v>6</v>
      </c>
      <c r="AB23" s="140" t="str">
        <f t="shared" si="7"/>
        <v/>
      </c>
      <c r="AC23" s="140" t="str">
        <f t="shared" si="8"/>
        <v/>
      </c>
    </row>
    <row r="24" spans="1:29" ht="23.1" customHeight="1">
      <c r="A24" s="254"/>
      <c r="B24" s="254"/>
      <c r="C24" s="13"/>
      <c r="D24" s="14" t="s">
        <v>31</v>
      </c>
      <c r="E24" s="11"/>
      <c r="F24" s="10">
        <f t="shared" si="6"/>
        <v>1</v>
      </c>
      <c r="G24" s="33">
        <v>0</v>
      </c>
      <c r="H24" s="8">
        <f t="shared" si="0"/>
        <v>0</v>
      </c>
      <c r="I24" s="34">
        <v>1</v>
      </c>
      <c r="J24" s="22">
        <f t="shared" si="1"/>
        <v>100</v>
      </c>
      <c r="K24" s="21">
        <f t="shared" si="9"/>
        <v>1</v>
      </c>
      <c r="L24" s="20">
        <f t="shared" si="2"/>
        <v>100</v>
      </c>
      <c r="M24" s="87">
        <v>0</v>
      </c>
      <c r="N24" s="8">
        <f t="shared" si="3"/>
        <v>0</v>
      </c>
      <c r="O24" s="34">
        <v>0</v>
      </c>
      <c r="P24" s="8">
        <f t="shared" si="4"/>
        <v>0</v>
      </c>
      <c r="Q24" s="34">
        <v>0</v>
      </c>
      <c r="R24" s="8">
        <f t="shared" si="5"/>
        <v>0</v>
      </c>
      <c r="AA24" s="10">
        <v>1</v>
      </c>
      <c r="AB24" s="140" t="str">
        <f t="shared" si="7"/>
        <v/>
      </c>
      <c r="AC24" s="140" t="str">
        <f t="shared" si="8"/>
        <v/>
      </c>
    </row>
    <row r="25" spans="1:29" ht="23.1" customHeight="1">
      <c r="A25" s="254"/>
      <c r="B25" s="254"/>
      <c r="C25" s="13"/>
      <c r="D25" s="12" t="s">
        <v>30</v>
      </c>
      <c r="E25" s="11"/>
      <c r="F25" s="10">
        <f t="shared" si="6"/>
        <v>2</v>
      </c>
      <c r="G25" s="9">
        <v>0</v>
      </c>
      <c r="H25" s="8">
        <f t="shared" si="0"/>
        <v>0</v>
      </c>
      <c r="I25" s="15">
        <v>2</v>
      </c>
      <c r="J25" s="22">
        <f t="shared" si="1"/>
        <v>100</v>
      </c>
      <c r="K25" s="21">
        <f t="shared" si="9"/>
        <v>2</v>
      </c>
      <c r="L25" s="20">
        <f t="shared" si="2"/>
        <v>100</v>
      </c>
      <c r="M25" s="19">
        <v>0</v>
      </c>
      <c r="N25" s="8">
        <f t="shared" si="3"/>
        <v>0</v>
      </c>
      <c r="O25" s="15">
        <v>0</v>
      </c>
      <c r="P25" s="8">
        <f t="shared" si="4"/>
        <v>0</v>
      </c>
      <c r="Q25" s="15">
        <v>0</v>
      </c>
      <c r="R25" s="8">
        <f t="shared" si="5"/>
        <v>0</v>
      </c>
      <c r="AA25" s="10">
        <v>2</v>
      </c>
      <c r="AB25" s="140" t="str">
        <f t="shared" si="7"/>
        <v/>
      </c>
      <c r="AC25" s="140" t="str">
        <f t="shared" si="8"/>
        <v/>
      </c>
    </row>
    <row r="26" spans="1:29" ht="23.1" customHeight="1">
      <c r="A26" s="254"/>
      <c r="B26" s="254"/>
      <c r="C26" s="13"/>
      <c r="D26" s="109" t="s">
        <v>29</v>
      </c>
      <c r="E26" s="110"/>
      <c r="F26" s="31">
        <f t="shared" si="6"/>
        <v>9</v>
      </c>
      <c r="G26" s="30">
        <v>2</v>
      </c>
      <c r="H26" s="111">
        <f t="shared" si="0"/>
        <v>22.222222222222221</v>
      </c>
      <c r="I26" s="29">
        <v>7</v>
      </c>
      <c r="J26" s="22">
        <f t="shared" si="1"/>
        <v>77.777777777777786</v>
      </c>
      <c r="K26" s="21">
        <f t="shared" si="9"/>
        <v>9</v>
      </c>
      <c r="L26" s="20">
        <f t="shared" si="2"/>
        <v>100</v>
      </c>
      <c r="M26" s="19">
        <v>0</v>
      </c>
      <c r="N26" s="8">
        <f t="shared" si="3"/>
        <v>0</v>
      </c>
      <c r="O26" s="15">
        <v>0</v>
      </c>
      <c r="P26" s="8">
        <f t="shared" si="4"/>
        <v>0</v>
      </c>
      <c r="Q26" s="15">
        <v>0</v>
      </c>
      <c r="R26" s="8">
        <f t="shared" si="5"/>
        <v>0</v>
      </c>
      <c r="AA26" s="31">
        <v>9</v>
      </c>
      <c r="AB26" s="140" t="str">
        <f t="shared" si="7"/>
        <v/>
      </c>
      <c r="AC26" s="140" t="str">
        <f t="shared" si="8"/>
        <v/>
      </c>
    </row>
    <row r="27" spans="1:29" ht="23.1" customHeight="1">
      <c r="A27" s="254"/>
      <c r="B27" s="254"/>
      <c r="C27" s="13"/>
      <c r="D27" s="109" t="s">
        <v>28</v>
      </c>
      <c r="E27" s="110"/>
      <c r="F27" s="31">
        <f t="shared" si="6"/>
        <v>5</v>
      </c>
      <c r="G27" s="30">
        <v>1</v>
      </c>
      <c r="H27" s="111">
        <f t="shared" si="0"/>
        <v>20</v>
      </c>
      <c r="I27" s="29">
        <v>3</v>
      </c>
      <c r="J27" s="22">
        <f t="shared" si="1"/>
        <v>60</v>
      </c>
      <c r="K27" s="21">
        <f t="shared" si="9"/>
        <v>4</v>
      </c>
      <c r="L27" s="20">
        <f t="shared" si="2"/>
        <v>80</v>
      </c>
      <c r="M27" s="19">
        <v>0</v>
      </c>
      <c r="N27" s="8">
        <f t="shared" si="3"/>
        <v>0</v>
      </c>
      <c r="O27" s="15">
        <v>0</v>
      </c>
      <c r="P27" s="8">
        <f t="shared" si="4"/>
        <v>0</v>
      </c>
      <c r="Q27" s="15">
        <v>1</v>
      </c>
      <c r="R27" s="8">
        <f t="shared" si="5"/>
        <v>20</v>
      </c>
      <c r="AA27" s="10">
        <v>5</v>
      </c>
      <c r="AB27" s="140" t="str">
        <f t="shared" si="7"/>
        <v/>
      </c>
      <c r="AC27" s="140" t="str">
        <f t="shared" si="8"/>
        <v/>
      </c>
    </row>
    <row r="28" spans="1:29" ht="23.1" customHeight="1">
      <c r="A28" s="254"/>
      <c r="B28" s="254"/>
      <c r="C28" s="13"/>
      <c r="D28" s="14" t="s">
        <v>27</v>
      </c>
      <c r="E28" s="11"/>
      <c r="F28" s="10">
        <f t="shared" si="6"/>
        <v>5</v>
      </c>
      <c r="G28" s="9">
        <v>2</v>
      </c>
      <c r="H28" s="8">
        <f t="shared" si="0"/>
        <v>40</v>
      </c>
      <c r="I28" s="15">
        <v>3</v>
      </c>
      <c r="J28" s="22">
        <f t="shared" si="1"/>
        <v>60</v>
      </c>
      <c r="K28" s="21">
        <f t="shared" si="9"/>
        <v>5</v>
      </c>
      <c r="L28" s="20">
        <f t="shared" si="2"/>
        <v>100</v>
      </c>
      <c r="M28" s="19">
        <v>0</v>
      </c>
      <c r="N28" s="8">
        <f t="shared" si="3"/>
        <v>0</v>
      </c>
      <c r="O28" s="15">
        <v>0</v>
      </c>
      <c r="P28" s="8">
        <f t="shared" si="4"/>
        <v>0</v>
      </c>
      <c r="Q28" s="15">
        <v>0</v>
      </c>
      <c r="R28" s="8">
        <f t="shared" si="5"/>
        <v>0</v>
      </c>
      <c r="AA28" s="10">
        <v>5</v>
      </c>
      <c r="AB28" s="140" t="str">
        <f t="shared" si="7"/>
        <v/>
      </c>
      <c r="AC28" s="140" t="str">
        <f t="shared" si="8"/>
        <v/>
      </c>
    </row>
    <row r="29" spans="1:29" ht="23.1" customHeight="1">
      <c r="A29" s="254"/>
      <c r="B29" s="254"/>
      <c r="C29" s="13"/>
      <c r="D29" s="14" t="s">
        <v>26</v>
      </c>
      <c r="E29" s="11"/>
      <c r="F29" s="10">
        <f t="shared" si="6"/>
        <v>15</v>
      </c>
      <c r="G29" s="9">
        <v>3</v>
      </c>
      <c r="H29" s="8">
        <f t="shared" si="0"/>
        <v>20</v>
      </c>
      <c r="I29" s="15">
        <v>12</v>
      </c>
      <c r="J29" s="22">
        <f t="shared" si="1"/>
        <v>80</v>
      </c>
      <c r="K29" s="21">
        <f t="shared" si="9"/>
        <v>15</v>
      </c>
      <c r="L29" s="20">
        <f t="shared" si="2"/>
        <v>100</v>
      </c>
      <c r="M29" s="19">
        <v>0</v>
      </c>
      <c r="N29" s="8">
        <f t="shared" si="3"/>
        <v>0</v>
      </c>
      <c r="O29" s="15">
        <v>0</v>
      </c>
      <c r="P29" s="8">
        <f t="shared" si="4"/>
        <v>0</v>
      </c>
      <c r="Q29" s="15">
        <v>0</v>
      </c>
      <c r="R29" s="8">
        <f t="shared" si="5"/>
        <v>0</v>
      </c>
      <c r="AA29" s="10">
        <v>15</v>
      </c>
      <c r="AB29" s="140" t="str">
        <f t="shared" si="7"/>
        <v/>
      </c>
      <c r="AC29" s="140" t="str">
        <f t="shared" si="8"/>
        <v/>
      </c>
    </row>
    <row r="30" spans="1:29" ht="23.1" customHeight="1">
      <c r="A30" s="254"/>
      <c r="B30" s="254"/>
      <c r="C30" s="13"/>
      <c r="D30" s="14" t="s">
        <v>25</v>
      </c>
      <c r="E30" s="11"/>
      <c r="F30" s="10">
        <f t="shared" si="6"/>
        <v>6</v>
      </c>
      <c r="G30" s="9">
        <v>0</v>
      </c>
      <c r="H30" s="8">
        <f t="shared" si="0"/>
        <v>0</v>
      </c>
      <c r="I30" s="15">
        <v>6</v>
      </c>
      <c r="J30" s="22">
        <f t="shared" si="1"/>
        <v>100</v>
      </c>
      <c r="K30" s="21">
        <f t="shared" si="9"/>
        <v>6</v>
      </c>
      <c r="L30" s="20">
        <f t="shared" si="2"/>
        <v>100</v>
      </c>
      <c r="M30" s="19">
        <v>0</v>
      </c>
      <c r="N30" s="8">
        <f t="shared" si="3"/>
        <v>0</v>
      </c>
      <c r="O30" s="15">
        <v>0</v>
      </c>
      <c r="P30" s="8">
        <f t="shared" si="4"/>
        <v>0</v>
      </c>
      <c r="Q30" s="15">
        <v>0</v>
      </c>
      <c r="R30" s="8">
        <f t="shared" si="5"/>
        <v>0</v>
      </c>
      <c r="AA30" s="10">
        <v>6</v>
      </c>
      <c r="AB30" s="140" t="str">
        <f t="shared" si="7"/>
        <v/>
      </c>
      <c r="AC30" s="140" t="str">
        <f t="shared" si="8"/>
        <v/>
      </c>
    </row>
    <row r="31" spans="1:29" ht="23.1" customHeight="1">
      <c r="A31" s="254"/>
      <c r="B31" s="254"/>
      <c r="C31" s="13"/>
      <c r="D31" s="14" t="s">
        <v>24</v>
      </c>
      <c r="E31" s="11"/>
      <c r="F31" s="10">
        <f t="shared" si="6"/>
        <v>33</v>
      </c>
      <c r="G31" s="9">
        <v>7</v>
      </c>
      <c r="H31" s="8">
        <f t="shared" si="0"/>
        <v>21.212121212121211</v>
      </c>
      <c r="I31" s="15">
        <v>25</v>
      </c>
      <c r="J31" s="22">
        <f t="shared" si="1"/>
        <v>75.757575757575751</v>
      </c>
      <c r="K31" s="21">
        <f t="shared" si="9"/>
        <v>32</v>
      </c>
      <c r="L31" s="20">
        <f t="shared" si="2"/>
        <v>96.969696969696969</v>
      </c>
      <c r="M31" s="19">
        <v>0</v>
      </c>
      <c r="N31" s="8">
        <f t="shared" si="3"/>
        <v>0</v>
      </c>
      <c r="O31" s="15">
        <v>1</v>
      </c>
      <c r="P31" s="8">
        <f t="shared" si="4"/>
        <v>3.0303030303030303</v>
      </c>
      <c r="Q31" s="15">
        <v>0</v>
      </c>
      <c r="R31" s="8">
        <f t="shared" si="5"/>
        <v>0</v>
      </c>
      <c r="AA31" s="10">
        <v>33</v>
      </c>
      <c r="AB31" s="140" t="str">
        <f t="shared" si="7"/>
        <v/>
      </c>
      <c r="AC31" s="140" t="str">
        <f t="shared" si="8"/>
        <v/>
      </c>
    </row>
    <row r="32" spans="1:29" ht="23.1" customHeight="1">
      <c r="A32" s="254"/>
      <c r="B32" s="254"/>
      <c r="C32" s="13"/>
      <c r="D32" s="14" t="s">
        <v>23</v>
      </c>
      <c r="E32" s="11"/>
      <c r="F32" s="10">
        <f t="shared" si="6"/>
        <v>7</v>
      </c>
      <c r="G32" s="9">
        <v>2</v>
      </c>
      <c r="H32" s="8">
        <f t="shared" si="0"/>
        <v>28.571428571428569</v>
      </c>
      <c r="I32" s="15">
        <v>5</v>
      </c>
      <c r="J32" s="22">
        <f t="shared" si="1"/>
        <v>71.428571428571431</v>
      </c>
      <c r="K32" s="21">
        <f t="shared" si="9"/>
        <v>7</v>
      </c>
      <c r="L32" s="20">
        <f t="shared" si="2"/>
        <v>100</v>
      </c>
      <c r="M32" s="19">
        <v>0</v>
      </c>
      <c r="N32" s="8">
        <f t="shared" si="3"/>
        <v>0</v>
      </c>
      <c r="O32" s="15">
        <v>0</v>
      </c>
      <c r="P32" s="8">
        <f t="shared" si="4"/>
        <v>0</v>
      </c>
      <c r="Q32" s="15">
        <v>0</v>
      </c>
      <c r="R32" s="8">
        <f t="shared" si="5"/>
        <v>0</v>
      </c>
      <c r="AA32" s="10">
        <v>7</v>
      </c>
      <c r="AB32" s="140" t="str">
        <f t="shared" si="7"/>
        <v/>
      </c>
      <c r="AC32" s="140" t="str">
        <f t="shared" si="8"/>
        <v/>
      </c>
    </row>
    <row r="33" spans="1:29" ht="24" customHeight="1">
      <c r="A33" s="254"/>
      <c r="B33" s="254"/>
      <c r="C33" s="13"/>
      <c r="D33" s="14" t="s">
        <v>22</v>
      </c>
      <c r="E33" s="11"/>
      <c r="F33" s="10">
        <f t="shared" si="6"/>
        <v>29</v>
      </c>
      <c r="G33" s="9">
        <v>8</v>
      </c>
      <c r="H33" s="8">
        <f t="shared" si="0"/>
        <v>27.586206896551722</v>
      </c>
      <c r="I33" s="15">
        <v>20</v>
      </c>
      <c r="J33" s="22">
        <f t="shared" si="1"/>
        <v>68.965517241379317</v>
      </c>
      <c r="K33" s="21">
        <f t="shared" si="9"/>
        <v>28</v>
      </c>
      <c r="L33" s="20">
        <f t="shared" si="2"/>
        <v>96.551724137931032</v>
      </c>
      <c r="M33" s="19">
        <v>0</v>
      </c>
      <c r="N33" s="8">
        <f t="shared" si="3"/>
        <v>0</v>
      </c>
      <c r="O33" s="15">
        <v>0</v>
      </c>
      <c r="P33" s="8">
        <f t="shared" si="4"/>
        <v>0</v>
      </c>
      <c r="Q33" s="15">
        <v>1</v>
      </c>
      <c r="R33" s="8">
        <f t="shared" si="5"/>
        <v>3.4482758620689653</v>
      </c>
      <c r="AA33" s="10">
        <v>29</v>
      </c>
      <c r="AB33" s="140" t="str">
        <f t="shared" si="7"/>
        <v/>
      </c>
      <c r="AC33" s="140" t="str">
        <f t="shared" si="8"/>
        <v/>
      </c>
    </row>
    <row r="34" spans="1:29" ht="23.1" customHeight="1">
      <c r="A34" s="254"/>
      <c r="B34" s="254"/>
      <c r="C34" s="13"/>
      <c r="D34" s="14" t="s">
        <v>21</v>
      </c>
      <c r="E34" s="11"/>
      <c r="F34" s="10">
        <f t="shared" si="6"/>
        <v>15</v>
      </c>
      <c r="G34" s="9">
        <v>2</v>
      </c>
      <c r="H34" s="8">
        <f t="shared" si="0"/>
        <v>13.333333333333334</v>
      </c>
      <c r="I34" s="15">
        <v>12</v>
      </c>
      <c r="J34" s="22">
        <f t="shared" si="1"/>
        <v>80</v>
      </c>
      <c r="K34" s="21">
        <f t="shared" si="9"/>
        <v>14</v>
      </c>
      <c r="L34" s="20">
        <f t="shared" si="2"/>
        <v>93.333333333333329</v>
      </c>
      <c r="M34" s="19">
        <v>0</v>
      </c>
      <c r="N34" s="8">
        <f t="shared" si="3"/>
        <v>0</v>
      </c>
      <c r="O34" s="15">
        <v>1</v>
      </c>
      <c r="P34" s="8">
        <f t="shared" si="4"/>
        <v>6.666666666666667</v>
      </c>
      <c r="Q34" s="15">
        <v>0</v>
      </c>
      <c r="R34" s="8">
        <f t="shared" si="5"/>
        <v>0</v>
      </c>
      <c r="AA34" s="10">
        <v>15</v>
      </c>
      <c r="AB34" s="140" t="str">
        <f t="shared" si="7"/>
        <v/>
      </c>
      <c r="AC34" s="140" t="str">
        <f t="shared" si="8"/>
        <v/>
      </c>
    </row>
    <row r="35" spans="1:29" ht="23.1" customHeight="1">
      <c r="A35" s="254"/>
      <c r="B35" s="254"/>
      <c r="C35" s="13"/>
      <c r="D35" s="14" t="s">
        <v>20</v>
      </c>
      <c r="E35" s="11"/>
      <c r="F35" s="10">
        <f t="shared" si="6"/>
        <v>7</v>
      </c>
      <c r="G35" s="9">
        <v>2</v>
      </c>
      <c r="H35" s="8">
        <f t="shared" si="0"/>
        <v>28.571428571428569</v>
      </c>
      <c r="I35" s="15">
        <v>5</v>
      </c>
      <c r="J35" s="22">
        <f t="shared" si="1"/>
        <v>71.428571428571431</v>
      </c>
      <c r="K35" s="21">
        <f t="shared" si="9"/>
        <v>7</v>
      </c>
      <c r="L35" s="20">
        <f t="shared" si="2"/>
        <v>100</v>
      </c>
      <c r="M35" s="19">
        <v>0</v>
      </c>
      <c r="N35" s="8">
        <f t="shared" si="3"/>
        <v>0</v>
      </c>
      <c r="O35" s="15">
        <v>0</v>
      </c>
      <c r="P35" s="8">
        <f t="shared" si="4"/>
        <v>0</v>
      </c>
      <c r="Q35" s="15">
        <v>0</v>
      </c>
      <c r="R35" s="8">
        <f t="shared" si="5"/>
        <v>0</v>
      </c>
      <c r="AA35" s="10">
        <v>7</v>
      </c>
      <c r="AB35" s="140" t="str">
        <f t="shared" si="7"/>
        <v/>
      </c>
      <c r="AC35" s="140" t="str">
        <f t="shared" si="8"/>
        <v/>
      </c>
    </row>
    <row r="36" spans="1:29" ht="23.1" customHeight="1">
      <c r="A36" s="254"/>
      <c r="B36" s="254"/>
      <c r="C36" s="13"/>
      <c r="D36" s="14" t="s">
        <v>19</v>
      </c>
      <c r="E36" s="11"/>
      <c r="F36" s="10">
        <f t="shared" si="6"/>
        <v>17</v>
      </c>
      <c r="G36" s="9">
        <v>1</v>
      </c>
      <c r="H36" s="8">
        <f t="shared" si="0"/>
        <v>5.8823529411764701</v>
      </c>
      <c r="I36" s="15">
        <v>16</v>
      </c>
      <c r="J36" s="22">
        <f t="shared" si="1"/>
        <v>94.117647058823522</v>
      </c>
      <c r="K36" s="21">
        <f t="shared" si="9"/>
        <v>17</v>
      </c>
      <c r="L36" s="20">
        <f t="shared" si="2"/>
        <v>100</v>
      </c>
      <c r="M36" s="19">
        <v>0</v>
      </c>
      <c r="N36" s="8">
        <f t="shared" si="3"/>
        <v>0</v>
      </c>
      <c r="O36" s="15">
        <v>0</v>
      </c>
      <c r="P36" s="8">
        <f t="shared" si="4"/>
        <v>0</v>
      </c>
      <c r="Q36" s="15">
        <v>0</v>
      </c>
      <c r="R36" s="8">
        <f t="shared" si="5"/>
        <v>0</v>
      </c>
      <c r="AA36" s="10">
        <v>17</v>
      </c>
      <c r="AB36" s="140" t="str">
        <f t="shared" si="7"/>
        <v/>
      </c>
      <c r="AC36" s="140" t="str">
        <f t="shared" si="8"/>
        <v/>
      </c>
    </row>
    <row r="37" spans="1:29" ht="23.1" customHeight="1">
      <c r="A37" s="254"/>
      <c r="B37" s="255"/>
      <c r="C37" s="13"/>
      <c r="D37" s="14" t="s">
        <v>18</v>
      </c>
      <c r="E37" s="11"/>
      <c r="F37" s="10">
        <f t="shared" si="6"/>
        <v>6</v>
      </c>
      <c r="G37" s="9">
        <v>1</v>
      </c>
      <c r="H37" s="8">
        <f t="shared" si="0"/>
        <v>16.666666666666664</v>
      </c>
      <c r="I37" s="15">
        <v>5</v>
      </c>
      <c r="J37" s="22">
        <f t="shared" si="1"/>
        <v>83.333333333333343</v>
      </c>
      <c r="K37" s="21">
        <f t="shared" si="9"/>
        <v>6</v>
      </c>
      <c r="L37" s="20">
        <f t="shared" si="2"/>
        <v>100</v>
      </c>
      <c r="M37" s="19">
        <v>0</v>
      </c>
      <c r="N37" s="8">
        <f t="shared" si="3"/>
        <v>0</v>
      </c>
      <c r="O37" s="15">
        <v>0</v>
      </c>
      <c r="P37" s="8">
        <f t="shared" si="4"/>
        <v>0</v>
      </c>
      <c r="Q37" s="15">
        <v>0</v>
      </c>
      <c r="R37" s="8">
        <f t="shared" si="5"/>
        <v>0</v>
      </c>
      <c r="AA37" s="10">
        <v>6</v>
      </c>
      <c r="AB37" s="140" t="str">
        <f t="shared" si="7"/>
        <v/>
      </c>
      <c r="AC37" s="140" t="str">
        <f t="shared" si="8"/>
        <v/>
      </c>
    </row>
    <row r="38" spans="1:29" ht="23.1" customHeight="1">
      <c r="A38" s="254"/>
      <c r="B38" s="253" t="s">
        <v>17</v>
      </c>
      <c r="C38" s="13"/>
      <c r="D38" s="14" t="s">
        <v>16</v>
      </c>
      <c r="E38" s="11"/>
      <c r="F38" s="10">
        <f t="shared" si="6"/>
        <v>722</v>
      </c>
      <c r="G38" s="9">
        <f>SUM(G39:G53)</f>
        <v>147</v>
      </c>
      <c r="H38" s="8">
        <f t="shared" si="0"/>
        <v>20.360110803324101</v>
      </c>
      <c r="I38" s="9">
        <f>SUM(I39:I53)</f>
        <v>523</v>
      </c>
      <c r="J38" s="22">
        <f t="shared" si="1"/>
        <v>72.4376731301939</v>
      </c>
      <c r="K38" s="21">
        <f t="shared" si="9"/>
        <v>670</v>
      </c>
      <c r="L38" s="20">
        <f t="shared" si="2"/>
        <v>92.797783933518005</v>
      </c>
      <c r="M38" s="9">
        <f>SUM(M39:M53)</f>
        <v>21</v>
      </c>
      <c r="N38" s="8">
        <f t="shared" si="3"/>
        <v>2.9085872576177287</v>
      </c>
      <c r="O38" s="9">
        <f>SUM(O39:O53)</f>
        <v>21</v>
      </c>
      <c r="P38" s="8">
        <f t="shared" si="4"/>
        <v>2.9085872576177287</v>
      </c>
      <c r="Q38" s="9">
        <f>SUM(Q39:Q53)</f>
        <v>10</v>
      </c>
      <c r="R38" s="8">
        <f t="shared" si="5"/>
        <v>1.3850415512465373</v>
      </c>
      <c r="AA38" s="10">
        <v>722</v>
      </c>
      <c r="AB38" s="140" t="str">
        <f t="shared" si="7"/>
        <v/>
      </c>
      <c r="AC38" s="140" t="str">
        <f t="shared" si="8"/>
        <v/>
      </c>
    </row>
    <row r="39" spans="1:29" ht="23.1" customHeight="1">
      <c r="A39" s="254"/>
      <c r="B39" s="254"/>
      <c r="C39" s="13"/>
      <c r="D39" s="14" t="s">
        <v>15</v>
      </c>
      <c r="E39" s="11"/>
      <c r="F39" s="10">
        <f t="shared" si="6"/>
        <v>4</v>
      </c>
      <c r="G39" s="9">
        <v>1</v>
      </c>
      <c r="H39" s="8">
        <f t="shared" si="0"/>
        <v>25</v>
      </c>
      <c r="I39" s="15">
        <v>3</v>
      </c>
      <c r="J39" s="22">
        <f t="shared" si="1"/>
        <v>75</v>
      </c>
      <c r="K39" s="21">
        <f t="shared" si="9"/>
        <v>4</v>
      </c>
      <c r="L39" s="20">
        <f t="shared" si="2"/>
        <v>100</v>
      </c>
      <c r="M39" s="19">
        <v>0</v>
      </c>
      <c r="N39" s="8">
        <f t="shared" si="3"/>
        <v>0</v>
      </c>
      <c r="O39" s="15">
        <v>0</v>
      </c>
      <c r="P39" s="8">
        <f t="shared" si="4"/>
        <v>0</v>
      </c>
      <c r="Q39" s="15">
        <v>0</v>
      </c>
      <c r="R39" s="8">
        <f t="shared" si="5"/>
        <v>0</v>
      </c>
      <c r="AA39" s="10">
        <v>4</v>
      </c>
      <c r="AB39" s="140" t="str">
        <f t="shared" si="7"/>
        <v/>
      </c>
      <c r="AC39" s="140" t="str">
        <f t="shared" si="8"/>
        <v/>
      </c>
    </row>
    <row r="40" spans="1:29" ht="23.1" customHeight="1">
      <c r="A40" s="254"/>
      <c r="B40" s="254"/>
      <c r="C40" s="13"/>
      <c r="D40" s="14" t="s">
        <v>14</v>
      </c>
      <c r="E40" s="11"/>
      <c r="F40" s="10">
        <f t="shared" si="6"/>
        <v>89</v>
      </c>
      <c r="G40" s="9">
        <v>18</v>
      </c>
      <c r="H40" s="8">
        <f t="shared" si="0"/>
        <v>20.224719101123593</v>
      </c>
      <c r="I40" s="15">
        <v>58</v>
      </c>
      <c r="J40" s="22">
        <f t="shared" si="1"/>
        <v>65.168539325842701</v>
      </c>
      <c r="K40" s="21">
        <f t="shared" si="9"/>
        <v>76</v>
      </c>
      <c r="L40" s="20">
        <f t="shared" si="2"/>
        <v>85.393258426966284</v>
      </c>
      <c r="M40" s="19">
        <v>6</v>
      </c>
      <c r="N40" s="8">
        <f t="shared" si="3"/>
        <v>6.7415730337078648</v>
      </c>
      <c r="O40" s="15">
        <v>2</v>
      </c>
      <c r="P40" s="8">
        <f t="shared" si="4"/>
        <v>2.2471910112359552</v>
      </c>
      <c r="Q40" s="15">
        <v>5</v>
      </c>
      <c r="R40" s="8">
        <f t="shared" si="5"/>
        <v>5.6179775280898872</v>
      </c>
      <c r="AA40" s="10">
        <v>89</v>
      </c>
      <c r="AB40" s="140" t="str">
        <f t="shared" si="7"/>
        <v/>
      </c>
      <c r="AC40" s="140" t="str">
        <f t="shared" si="8"/>
        <v/>
      </c>
    </row>
    <row r="41" spans="1:29" ht="23.1" customHeight="1">
      <c r="A41" s="254"/>
      <c r="B41" s="254"/>
      <c r="C41" s="13"/>
      <c r="D41" s="14" t="s">
        <v>13</v>
      </c>
      <c r="E41" s="11"/>
      <c r="F41" s="10">
        <f t="shared" si="6"/>
        <v>19</v>
      </c>
      <c r="G41" s="9">
        <v>3</v>
      </c>
      <c r="H41" s="8">
        <f t="shared" si="0"/>
        <v>15.789473684210526</v>
      </c>
      <c r="I41" s="15">
        <v>16</v>
      </c>
      <c r="J41" s="22">
        <f t="shared" si="1"/>
        <v>84.210526315789465</v>
      </c>
      <c r="K41" s="21">
        <f t="shared" si="9"/>
        <v>19</v>
      </c>
      <c r="L41" s="20">
        <f t="shared" si="2"/>
        <v>100</v>
      </c>
      <c r="M41" s="19">
        <v>0</v>
      </c>
      <c r="N41" s="8">
        <f t="shared" si="3"/>
        <v>0</v>
      </c>
      <c r="O41" s="15">
        <v>0</v>
      </c>
      <c r="P41" s="8">
        <f t="shared" si="4"/>
        <v>0</v>
      </c>
      <c r="Q41" s="15">
        <v>0</v>
      </c>
      <c r="R41" s="8">
        <f t="shared" si="5"/>
        <v>0</v>
      </c>
      <c r="AA41" s="10">
        <v>19</v>
      </c>
      <c r="AB41" s="140" t="str">
        <f t="shared" si="7"/>
        <v/>
      </c>
      <c r="AC41" s="140" t="str">
        <f t="shared" si="8"/>
        <v/>
      </c>
    </row>
    <row r="42" spans="1:29" ht="23.1" customHeight="1">
      <c r="A42" s="254"/>
      <c r="B42" s="254"/>
      <c r="C42" s="13"/>
      <c r="D42" s="14" t="s">
        <v>12</v>
      </c>
      <c r="E42" s="11"/>
      <c r="F42" s="10">
        <f t="shared" si="6"/>
        <v>14</v>
      </c>
      <c r="G42" s="9">
        <v>5</v>
      </c>
      <c r="H42" s="8">
        <f t="shared" si="0"/>
        <v>35.714285714285715</v>
      </c>
      <c r="I42" s="15">
        <v>9</v>
      </c>
      <c r="J42" s="22">
        <f t="shared" si="1"/>
        <v>64.285714285714292</v>
      </c>
      <c r="K42" s="21">
        <f t="shared" si="9"/>
        <v>14</v>
      </c>
      <c r="L42" s="20">
        <f t="shared" si="2"/>
        <v>100</v>
      </c>
      <c r="M42" s="19">
        <v>0</v>
      </c>
      <c r="N42" s="8">
        <f t="shared" si="3"/>
        <v>0</v>
      </c>
      <c r="O42" s="15">
        <v>0</v>
      </c>
      <c r="P42" s="8">
        <f t="shared" si="4"/>
        <v>0</v>
      </c>
      <c r="Q42" s="15">
        <v>0</v>
      </c>
      <c r="R42" s="8">
        <f t="shared" si="5"/>
        <v>0</v>
      </c>
      <c r="AA42" s="10">
        <v>14</v>
      </c>
      <c r="AB42" s="140" t="str">
        <f t="shared" si="7"/>
        <v/>
      </c>
      <c r="AC42" s="140" t="str">
        <f t="shared" si="8"/>
        <v/>
      </c>
    </row>
    <row r="43" spans="1:29" ht="23.1" customHeight="1">
      <c r="A43" s="254"/>
      <c r="B43" s="254"/>
      <c r="C43" s="13"/>
      <c r="D43" s="14" t="s">
        <v>11</v>
      </c>
      <c r="E43" s="11"/>
      <c r="F43" s="10">
        <f t="shared" si="6"/>
        <v>32</v>
      </c>
      <c r="G43" s="9">
        <v>5</v>
      </c>
      <c r="H43" s="8">
        <f t="shared" si="0"/>
        <v>15.625</v>
      </c>
      <c r="I43" s="15">
        <v>26</v>
      </c>
      <c r="J43" s="22">
        <f t="shared" si="1"/>
        <v>81.25</v>
      </c>
      <c r="K43" s="21">
        <f t="shared" si="9"/>
        <v>31</v>
      </c>
      <c r="L43" s="20">
        <f t="shared" si="2"/>
        <v>96.875</v>
      </c>
      <c r="M43" s="19">
        <v>1</v>
      </c>
      <c r="N43" s="8">
        <f t="shared" si="3"/>
        <v>3.125</v>
      </c>
      <c r="O43" s="15">
        <v>0</v>
      </c>
      <c r="P43" s="8">
        <f t="shared" si="4"/>
        <v>0</v>
      </c>
      <c r="Q43" s="15">
        <v>0</v>
      </c>
      <c r="R43" s="8">
        <f t="shared" si="5"/>
        <v>0</v>
      </c>
      <c r="AA43" s="10">
        <v>32</v>
      </c>
      <c r="AB43" s="140" t="str">
        <f t="shared" si="7"/>
        <v/>
      </c>
      <c r="AC43" s="140" t="str">
        <f t="shared" si="8"/>
        <v/>
      </c>
    </row>
    <row r="44" spans="1:29" ht="23.1" customHeight="1">
      <c r="A44" s="254"/>
      <c r="B44" s="254"/>
      <c r="C44" s="13"/>
      <c r="D44" s="14" t="s">
        <v>10</v>
      </c>
      <c r="E44" s="11"/>
      <c r="F44" s="10">
        <f t="shared" si="6"/>
        <v>176</v>
      </c>
      <c r="G44" s="9">
        <v>28</v>
      </c>
      <c r="H44" s="8">
        <f t="shared" si="0"/>
        <v>15.909090909090908</v>
      </c>
      <c r="I44" s="15">
        <v>131</v>
      </c>
      <c r="J44" s="22">
        <f t="shared" si="1"/>
        <v>74.431818181818173</v>
      </c>
      <c r="K44" s="21">
        <f t="shared" si="9"/>
        <v>159</v>
      </c>
      <c r="L44" s="20">
        <f t="shared" si="2"/>
        <v>90.340909090909093</v>
      </c>
      <c r="M44" s="19">
        <v>7</v>
      </c>
      <c r="N44" s="8">
        <f t="shared" si="3"/>
        <v>3.9772727272727271</v>
      </c>
      <c r="O44" s="15">
        <v>7</v>
      </c>
      <c r="P44" s="8">
        <f t="shared" si="4"/>
        <v>3.9772727272727271</v>
      </c>
      <c r="Q44" s="15">
        <v>3</v>
      </c>
      <c r="R44" s="8">
        <f t="shared" si="5"/>
        <v>1.7045454545454544</v>
      </c>
      <c r="AA44" s="10">
        <v>176</v>
      </c>
      <c r="AB44" s="140" t="str">
        <f t="shared" si="7"/>
        <v/>
      </c>
      <c r="AC44" s="140" t="str">
        <f t="shared" si="8"/>
        <v/>
      </c>
    </row>
    <row r="45" spans="1:29" ht="23.1" customHeight="1">
      <c r="A45" s="254"/>
      <c r="B45" s="254"/>
      <c r="C45" s="13"/>
      <c r="D45" s="14" t="s">
        <v>9</v>
      </c>
      <c r="E45" s="11"/>
      <c r="F45" s="10">
        <f t="shared" si="6"/>
        <v>21</v>
      </c>
      <c r="G45" s="9">
        <v>14</v>
      </c>
      <c r="H45" s="8">
        <f t="shared" si="0"/>
        <v>66.666666666666657</v>
      </c>
      <c r="I45" s="15">
        <v>7</v>
      </c>
      <c r="J45" s="22">
        <f t="shared" si="1"/>
        <v>33.333333333333329</v>
      </c>
      <c r="K45" s="21">
        <f t="shared" si="9"/>
        <v>21</v>
      </c>
      <c r="L45" s="20">
        <f t="shared" si="2"/>
        <v>100</v>
      </c>
      <c r="M45" s="19">
        <v>0</v>
      </c>
      <c r="N45" s="8">
        <f t="shared" si="3"/>
        <v>0</v>
      </c>
      <c r="O45" s="15">
        <v>0</v>
      </c>
      <c r="P45" s="8">
        <f t="shared" si="4"/>
        <v>0</v>
      </c>
      <c r="Q45" s="15">
        <v>0</v>
      </c>
      <c r="R45" s="8">
        <f t="shared" si="5"/>
        <v>0</v>
      </c>
      <c r="AA45" s="10">
        <v>21</v>
      </c>
      <c r="AB45" s="140" t="str">
        <f t="shared" si="7"/>
        <v/>
      </c>
      <c r="AC45" s="140" t="str">
        <f t="shared" si="8"/>
        <v/>
      </c>
    </row>
    <row r="46" spans="1:29" ht="23.1" customHeight="1">
      <c r="A46" s="254"/>
      <c r="B46" s="254"/>
      <c r="C46" s="13"/>
      <c r="D46" s="14" t="s">
        <v>8</v>
      </c>
      <c r="E46" s="11"/>
      <c r="F46" s="10">
        <f t="shared" si="6"/>
        <v>9</v>
      </c>
      <c r="G46" s="9">
        <v>2</v>
      </c>
      <c r="H46" s="8">
        <f t="shared" si="0"/>
        <v>22.222222222222221</v>
      </c>
      <c r="I46" s="15">
        <v>7</v>
      </c>
      <c r="J46" s="22">
        <f t="shared" si="1"/>
        <v>77.777777777777786</v>
      </c>
      <c r="K46" s="21">
        <f t="shared" si="9"/>
        <v>9</v>
      </c>
      <c r="L46" s="20">
        <f t="shared" si="2"/>
        <v>100</v>
      </c>
      <c r="M46" s="19">
        <v>0</v>
      </c>
      <c r="N46" s="8">
        <f t="shared" si="3"/>
        <v>0</v>
      </c>
      <c r="O46" s="15">
        <v>0</v>
      </c>
      <c r="P46" s="8">
        <f t="shared" si="4"/>
        <v>0</v>
      </c>
      <c r="Q46" s="15">
        <v>0</v>
      </c>
      <c r="R46" s="8">
        <f t="shared" si="5"/>
        <v>0</v>
      </c>
      <c r="AA46" s="10">
        <v>9</v>
      </c>
      <c r="AB46" s="140" t="str">
        <f t="shared" si="7"/>
        <v/>
      </c>
      <c r="AC46" s="140" t="str">
        <f t="shared" si="8"/>
        <v/>
      </c>
    </row>
    <row r="47" spans="1:29" ht="24" customHeight="1">
      <c r="A47" s="254"/>
      <c r="B47" s="254"/>
      <c r="C47" s="13"/>
      <c r="D47" s="12" t="s">
        <v>7</v>
      </c>
      <c r="E47" s="11"/>
      <c r="F47" s="10">
        <f t="shared" si="6"/>
        <v>18</v>
      </c>
      <c r="G47" s="9">
        <v>6</v>
      </c>
      <c r="H47" s="8">
        <f t="shared" si="0"/>
        <v>33.333333333333329</v>
      </c>
      <c r="I47" s="15">
        <v>12</v>
      </c>
      <c r="J47" s="22">
        <f t="shared" si="1"/>
        <v>66.666666666666657</v>
      </c>
      <c r="K47" s="21">
        <f t="shared" si="9"/>
        <v>18</v>
      </c>
      <c r="L47" s="20">
        <f t="shared" si="2"/>
        <v>100</v>
      </c>
      <c r="M47" s="19">
        <v>0</v>
      </c>
      <c r="N47" s="8">
        <f t="shared" si="3"/>
        <v>0</v>
      </c>
      <c r="O47" s="15">
        <v>0</v>
      </c>
      <c r="P47" s="8">
        <f t="shared" si="4"/>
        <v>0</v>
      </c>
      <c r="Q47" s="15">
        <v>0</v>
      </c>
      <c r="R47" s="8">
        <f t="shared" si="5"/>
        <v>0</v>
      </c>
      <c r="AA47" s="10">
        <v>18</v>
      </c>
      <c r="AB47" s="140" t="str">
        <f t="shared" si="7"/>
        <v/>
      </c>
      <c r="AC47" s="140" t="str">
        <f t="shared" si="8"/>
        <v/>
      </c>
    </row>
    <row r="48" spans="1:29" ht="23.1" customHeight="1">
      <c r="A48" s="254"/>
      <c r="B48" s="254"/>
      <c r="C48" s="13"/>
      <c r="D48" s="14" t="s">
        <v>6</v>
      </c>
      <c r="E48" s="11"/>
      <c r="F48" s="10">
        <f t="shared" si="6"/>
        <v>49</v>
      </c>
      <c r="G48" s="9">
        <v>4</v>
      </c>
      <c r="H48" s="8">
        <f t="shared" si="0"/>
        <v>8.1632653061224492</v>
      </c>
      <c r="I48" s="15">
        <v>39</v>
      </c>
      <c r="J48" s="22">
        <f t="shared" si="1"/>
        <v>79.591836734693871</v>
      </c>
      <c r="K48" s="21">
        <f t="shared" si="9"/>
        <v>43</v>
      </c>
      <c r="L48" s="20">
        <f t="shared" si="2"/>
        <v>87.755102040816325</v>
      </c>
      <c r="M48" s="19">
        <v>0</v>
      </c>
      <c r="N48" s="8">
        <f t="shared" si="3"/>
        <v>0</v>
      </c>
      <c r="O48" s="15">
        <v>4</v>
      </c>
      <c r="P48" s="8">
        <f t="shared" si="4"/>
        <v>8.1632653061224492</v>
      </c>
      <c r="Q48" s="15">
        <v>2</v>
      </c>
      <c r="R48" s="8">
        <f t="shared" si="5"/>
        <v>4.0816326530612246</v>
      </c>
      <c r="AA48" s="10">
        <v>49</v>
      </c>
      <c r="AB48" s="140" t="str">
        <f t="shared" si="7"/>
        <v/>
      </c>
      <c r="AC48" s="140" t="str">
        <f t="shared" si="8"/>
        <v/>
      </c>
    </row>
    <row r="49" spans="1:30" ht="23.1" customHeight="1">
      <c r="A49" s="254"/>
      <c r="B49" s="254"/>
      <c r="C49" s="13"/>
      <c r="D49" s="14" t="s">
        <v>5</v>
      </c>
      <c r="E49" s="11"/>
      <c r="F49" s="10">
        <f t="shared" si="6"/>
        <v>24</v>
      </c>
      <c r="G49" s="9">
        <v>4</v>
      </c>
      <c r="H49" s="8">
        <f t="shared" si="0"/>
        <v>16.666666666666664</v>
      </c>
      <c r="I49" s="15">
        <v>18</v>
      </c>
      <c r="J49" s="22">
        <f t="shared" si="1"/>
        <v>75</v>
      </c>
      <c r="K49" s="21">
        <f t="shared" si="9"/>
        <v>22</v>
      </c>
      <c r="L49" s="20">
        <f t="shared" si="2"/>
        <v>91.666666666666657</v>
      </c>
      <c r="M49" s="19">
        <v>1</v>
      </c>
      <c r="N49" s="8">
        <f t="shared" si="3"/>
        <v>4.1666666666666661</v>
      </c>
      <c r="O49" s="15">
        <v>1</v>
      </c>
      <c r="P49" s="8">
        <f t="shared" si="4"/>
        <v>4.1666666666666661</v>
      </c>
      <c r="Q49" s="15">
        <v>0</v>
      </c>
      <c r="R49" s="8">
        <f t="shared" si="5"/>
        <v>0</v>
      </c>
      <c r="AA49" s="10">
        <v>24</v>
      </c>
      <c r="AB49" s="140" t="str">
        <f t="shared" si="7"/>
        <v/>
      </c>
      <c r="AC49" s="140" t="str">
        <f t="shared" si="8"/>
        <v/>
      </c>
    </row>
    <row r="50" spans="1:30" ht="23.1" customHeight="1">
      <c r="A50" s="254"/>
      <c r="B50" s="254"/>
      <c r="C50" s="13"/>
      <c r="D50" s="14" t="s">
        <v>4</v>
      </c>
      <c r="E50" s="11"/>
      <c r="F50" s="10">
        <f t="shared" si="6"/>
        <v>22</v>
      </c>
      <c r="G50" s="9">
        <v>4</v>
      </c>
      <c r="H50" s="8">
        <f t="shared" si="0"/>
        <v>18.181818181818183</v>
      </c>
      <c r="I50" s="15">
        <v>18</v>
      </c>
      <c r="J50" s="22">
        <f t="shared" si="1"/>
        <v>81.818181818181827</v>
      </c>
      <c r="K50" s="21">
        <f t="shared" si="9"/>
        <v>22</v>
      </c>
      <c r="L50" s="20">
        <f t="shared" si="2"/>
        <v>100</v>
      </c>
      <c r="M50" s="19">
        <v>0</v>
      </c>
      <c r="N50" s="8">
        <f t="shared" si="3"/>
        <v>0</v>
      </c>
      <c r="O50" s="15">
        <v>0</v>
      </c>
      <c r="P50" s="8">
        <f t="shared" si="4"/>
        <v>0</v>
      </c>
      <c r="Q50" s="15">
        <v>0</v>
      </c>
      <c r="R50" s="8">
        <f t="shared" si="5"/>
        <v>0</v>
      </c>
      <c r="AA50" s="10">
        <v>22</v>
      </c>
      <c r="AB50" s="140" t="str">
        <f t="shared" si="7"/>
        <v/>
      </c>
      <c r="AC50" s="140" t="str">
        <f t="shared" si="8"/>
        <v/>
      </c>
    </row>
    <row r="51" spans="1:30" ht="23.1" customHeight="1">
      <c r="A51" s="254"/>
      <c r="B51" s="254"/>
      <c r="C51" s="13"/>
      <c r="D51" s="14" t="s">
        <v>3</v>
      </c>
      <c r="E51" s="11"/>
      <c r="F51" s="10">
        <f t="shared" si="6"/>
        <v>168</v>
      </c>
      <c r="G51" s="9">
        <v>43</v>
      </c>
      <c r="H51" s="8">
        <f t="shared" si="0"/>
        <v>25.595238095238095</v>
      </c>
      <c r="I51" s="15">
        <v>116</v>
      </c>
      <c r="J51" s="22">
        <f t="shared" si="1"/>
        <v>69.047619047619051</v>
      </c>
      <c r="K51" s="21">
        <f t="shared" si="9"/>
        <v>159</v>
      </c>
      <c r="L51" s="20">
        <f t="shared" si="2"/>
        <v>94.642857142857139</v>
      </c>
      <c r="M51" s="19">
        <v>3</v>
      </c>
      <c r="N51" s="8">
        <f t="shared" si="3"/>
        <v>1.7857142857142856</v>
      </c>
      <c r="O51" s="15">
        <v>6</v>
      </c>
      <c r="P51" s="8">
        <f t="shared" si="4"/>
        <v>3.5714285714285712</v>
      </c>
      <c r="Q51" s="15">
        <v>0</v>
      </c>
      <c r="R51" s="8">
        <f t="shared" si="5"/>
        <v>0</v>
      </c>
      <c r="AA51" s="10">
        <v>168</v>
      </c>
      <c r="AB51" s="140" t="str">
        <f t="shared" si="7"/>
        <v/>
      </c>
      <c r="AC51" s="140" t="str">
        <f t="shared" si="8"/>
        <v/>
      </c>
    </row>
    <row r="52" spans="1:30" ht="23.1" customHeight="1">
      <c r="A52" s="254"/>
      <c r="B52" s="254"/>
      <c r="C52" s="13"/>
      <c r="D52" s="14" t="s">
        <v>2</v>
      </c>
      <c r="E52" s="11"/>
      <c r="F52" s="10">
        <f t="shared" si="6"/>
        <v>21</v>
      </c>
      <c r="G52" s="9">
        <v>3</v>
      </c>
      <c r="H52" s="8">
        <f t="shared" si="0"/>
        <v>14.285714285714285</v>
      </c>
      <c r="I52" s="15">
        <v>16</v>
      </c>
      <c r="J52" s="22">
        <f t="shared" si="1"/>
        <v>76.19047619047619</v>
      </c>
      <c r="K52" s="21">
        <f t="shared" si="9"/>
        <v>19</v>
      </c>
      <c r="L52" s="20">
        <f t="shared" si="2"/>
        <v>90.476190476190482</v>
      </c>
      <c r="M52" s="19">
        <v>2</v>
      </c>
      <c r="N52" s="8">
        <f t="shared" si="3"/>
        <v>9.5238095238095237</v>
      </c>
      <c r="O52" s="15">
        <v>0</v>
      </c>
      <c r="P52" s="8">
        <f t="shared" si="4"/>
        <v>0</v>
      </c>
      <c r="Q52" s="15">
        <v>0</v>
      </c>
      <c r="R52" s="8">
        <f t="shared" si="5"/>
        <v>0</v>
      </c>
      <c r="AA52" s="10">
        <v>21</v>
      </c>
      <c r="AB52" s="140" t="str">
        <f t="shared" si="7"/>
        <v/>
      </c>
      <c r="AC52" s="140" t="str">
        <f t="shared" si="8"/>
        <v/>
      </c>
    </row>
    <row r="53" spans="1:30" ht="24" customHeight="1" thickBot="1">
      <c r="A53" s="255"/>
      <c r="B53" s="255"/>
      <c r="C53" s="13"/>
      <c r="D53" s="12" t="s">
        <v>1</v>
      </c>
      <c r="E53" s="11"/>
      <c r="F53" s="10">
        <f t="shared" si="6"/>
        <v>56</v>
      </c>
      <c r="G53" s="9">
        <v>7</v>
      </c>
      <c r="H53" s="8">
        <f t="shared" si="0"/>
        <v>12.5</v>
      </c>
      <c r="I53" s="15">
        <v>47</v>
      </c>
      <c r="J53" s="22">
        <f t="shared" si="1"/>
        <v>83.928571428571431</v>
      </c>
      <c r="K53" s="228">
        <f t="shared" si="9"/>
        <v>54</v>
      </c>
      <c r="L53" s="229">
        <f t="shared" si="2"/>
        <v>96.428571428571431</v>
      </c>
      <c r="M53" s="19">
        <v>1</v>
      </c>
      <c r="N53" s="8">
        <f t="shared" si="3"/>
        <v>1.7857142857142856</v>
      </c>
      <c r="O53" s="15">
        <v>1</v>
      </c>
      <c r="P53" s="8">
        <f t="shared" si="4"/>
        <v>1.7857142857142856</v>
      </c>
      <c r="Q53" s="15">
        <v>0</v>
      </c>
      <c r="R53" s="8">
        <f t="shared" si="5"/>
        <v>0</v>
      </c>
      <c r="AA53" s="10">
        <v>56</v>
      </c>
      <c r="AB53" s="141" t="str">
        <f t="shared" si="7"/>
        <v/>
      </c>
      <c r="AC53" s="141" t="str">
        <f t="shared" si="8"/>
        <v/>
      </c>
    </row>
    <row r="60" spans="1:30">
      <c r="D60" s="166" t="s">
        <v>490</v>
      </c>
      <c r="E60" s="164"/>
      <c r="F60" s="165">
        <v>965</v>
      </c>
      <c r="G60" s="165">
        <v>189</v>
      </c>
      <c r="H60" s="165"/>
      <c r="I60" s="165">
        <v>716</v>
      </c>
      <c r="J60" s="165"/>
      <c r="K60" s="165">
        <v>905</v>
      </c>
      <c r="L60" s="165"/>
      <c r="M60" s="165">
        <v>23</v>
      </c>
      <c r="N60" s="165"/>
      <c r="O60" s="165">
        <v>23</v>
      </c>
      <c r="P60" s="165"/>
      <c r="Q60" s="165">
        <v>14</v>
      </c>
      <c r="R60" s="165"/>
      <c r="S60" s="165"/>
      <c r="T60" s="165"/>
      <c r="U60" s="165"/>
      <c r="V60" s="165"/>
      <c r="W60" s="165"/>
      <c r="X60" s="165"/>
      <c r="Y60" s="165"/>
      <c r="Z60" s="165"/>
      <c r="AA60" s="165"/>
      <c r="AB60" s="165"/>
      <c r="AC60" s="165"/>
      <c r="AD60" s="165"/>
    </row>
    <row r="61" spans="1:30">
      <c r="D61" s="167" t="s">
        <v>49</v>
      </c>
      <c r="E61" s="164"/>
      <c r="F61" s="168">
        <f>IF(F60="","",SUM(F8:F12))</f>
        <v>965</v>
      </c>
      <c r="G61" s="168">
        <f>IF(G60="","",SUM(G8:G12))</f>
        <v>189</v>
      </c>
      <c r="H61" s="165"/>
      <c r="I61" s="168">
        <f>IF(I60="","",SUM(I8:I12))</f>
        <v>716</v>
      </c>
      <c r="J61" s="165"/>
      <c r="K61" s="168">
        <f>IF(K60="","",SUM(K8:K12))</f>
        <v>905</v>
      </c>
      <c r="L61" s="165"/>
      <c r="M61" s="168">
        <f>IF(M60="","",SUM(M8:M12))</f>
        <v>23</v>
      </c>
      <c r="N61" s="165"/>
      <c r="O61" s="168">
        <f>IF(O60="","",SUM(O8:O12))</f>
        <v>23</v>
      </c>
      <c r="P61" s="165"/>
      <c r="Q61" s="168">
        <f>IF(Q60="","",SUM(Q8:Q12))</f>
        <v>14</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965</v>
      </c>
      <c r="G62" s="168">
        <f>IF(G60="","",SUM(G13,G38))</f>
        <v>189</v>
      </c>
      <c r="H62" s="165"/>
      <c r="I62" s="168">
        <f>IF(I60="","",SUM(I13,I38))</f>
        <v>716</v>
      </c>
      <c r="J62" s="165"/>
      <c r="K62" s="168">
        <f>IF(K60="","",SUM(K13,K38))</f>
        <v>905</v>
      </c>
      <c r="L62" s="165"/>
      <c r="M62" s="168">
        <f>IF(M60="","",SUM(M13,M38))</f>
        <v>23</v>
      </c>
      <c r="N62" s="165"/>
      <c r="O62" s="168">
        <f>IF(O60="","",SUM(O13,O38))</f>
        <v>23</v>
      </c>
      <c r="P62" s="165"/>
      <c r="Q62" s="168">
        <f>IF(Q60="","",SUM(Q13,Q38))</f>
        <v>14</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42</v>
      </c>
      <c r="H63" s="165"/>
      <c r="I63" s="168">
        <f>IF(I60="","",SUM(I14:I37))</f>
        <v>193</v>
      </c>
      <c r="J63" s="165"/>
      <c r="K63" s="168">
        <f>IF(K60="","",SUM(K14:K37))</f>
        <v>235</v>
      </c>
      <c r="L63" s="165"/>
      <c r="M63" s="168">
        <f>IF(M60="","",SUM(M14:M37))</f>
        <v>2</v>
      </c>
      <c r="N63" s="165"/>
      <c r="O63" s="168">
        <f>IF(O60="","",SUM(O14:O37))</f>
        <v>2</v>
      </c>
      <c r="P63" s="165"/>
      <c r="Q63" s="168">
        <f>IF(Q60="","",SUM(Q14:Q37))</f>
        <v>4</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722</v>
      </c>
      <c r="G64" s="168">
        <f>IF(G60="","",SUM(G39:G53))</f>
        <v>147</v>
      </c>
      <c r="H64" s="165"/>
      <c r="I64" s="168">
        <f>IF(I60="","",SUM(I39:I53))</f>
        <v>523</v>
      </c>
      <c r="J64" s="165"/>
      <c r="K64" s="168">
        <f>IF(K60="","",SUM(K39:K53))</f>
        <v>670</v>
      </c>
      <c r="L64" s="165"/>
      <c r="M64" s="168">
        <f>IF(M60="","",SUM(M39:M53))</f>
        <v>21</v>
      </c>
      <c r="N64" s="165"/>
      <c r="O64" s="168">
        <f>IF(O60="","",SUM(O39:O53))</f>
        <v>21</v>
      </c>
      <c r="P64" s="165"/>
      <c r="Q64" s="168">
        <f>IF(Q60="","",SUM(Q39:Q53))</f>
        <v>10</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2" spans="4:30">
      <c r="D72" s="5"/>
    </row>
    <row r="74" spans="4:30">
      <c r="D74" s="5"/>
    </row>
    <row r="76" spans="4:30">
      <c r="D76" s="5"/>
    </row>
    <row r="78" spans="4:30">
      <c r="D78" s="5"/>
    </row>
    <row r="80" spans="4:30" ht="13.5" customHeight="1">
      <c r="D80" s="6"/>
    </row>
    <row r="81" spans="4:4" ht="13.5" customHeight="1"/>
    <row r="82" spans="4:4">
      <c r="D82" s="5"/>
    </row>
    <row r="84" spans="4:4">
      <c r="D84" s="5"/>
    </row>
    <row r="86" spans="4:4">
      <c r="D86" s="5"/>
    </row>
    <row r="88" spans="4:4">
      <c r="D88" s="5"/>
    </row>
    <row r="92" spans="4:4" ht="12.75" customHeight="1"/>
    <row r="93" spans="4:4" ht="12.75" customHeight="1"/>
  </sheetData>
  <mergeCells count="30">
    <mergeCell ref="A13:A53"/>
    <mergeCell ref="B13:B37"/>
    <mergeCell ref="B38:B53"/>
    <mergeCell ref="B12:E12"/>
    <mergeCell ref="P5:P6"/>
    <mergeCell ref="L5:L6"/>
    <mergeCell ref="M5:M6"/>
    <mergeCell ref="N5:N6"/>
    <mergeCell ref="G5:G6"/>
    <mergeCell ref="A8:A12"/>
    <mergeCell ref="B8:E8"/>
    <mergeCell ref="B9:E9"/>
    <mergeCell ref="B10:E10"/>
    <mergeCell ref="B11:E11"/>
    <mergeCell ref="O3:P4"/>
    <mergeCell ref="Q3:R4"/>
    <mergeCell ref="O5:O6"/>
    <mergeCell ref="R5:R6"/>
    <mergeCell ref="A7:E7"/>
    <mergeCell ref="A3:E6"/>
    <mergeCell ref="F3:F6"/>
    <mergeCell ref="H5:H6"/>
    <mergeCell ref="I5:I6"/>
    <mergeCell ref="J5:J6"/>
    <mergeCell ref="K5:K6"/>
    <mergeCell ref="Q5:Q6"/>
    <mergeCell ref="G3:H4"/>
    <mergeCell ref="I3:J4"/>
    <mergeCell ref="K3:L4"/>
    <mergeCell ref="M3:N4"/>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110"/>
  <sheetViews>
    <sheetView view="pageBreakPreview" zoomScaleNormal="100" zoomScaleSheetLayoutView="100" workbookViewId="0">
      <selection activeCell="N27" sqref="N27"/>
    </sheetView>
  </sheetViews>
  <sheetFormatPr defaultRowHeight="13.5"/>
  <cols>
    <col min="1" max="2" width="2.625" style="4" customWidth="1"/>
    <col min="3" max="3" width="1.375" style="4" customWidth="1"/>
    <col min="4" max="4" width="27.625" style="4" customWidth="1"/>
    <col min="5" max="5" width="1.375" style="4" customWidth="1"/>
    <col min="6" max="7" width="10.125" style="3" customWidth="1"/>
    <col min="8" max="8" width="7.75" style="3" customWidth="1"/>
    <col min="9" max="9" width="6.625" style="3" customWidth="1"/>
    <col min="10" max="10" width="5.625" style="3" customWidth="1"/>
    <col min="11" max="12" width="7.75" style="3" customWidth="1"/>
    <col min="13" max="13" width="6.625" style="3" customWidth="1"/>
    <col min="14" max="14" width="5.625" style="3" customWidth="1"/>
    <col min="15" max="15" width="7.75" style="3" customWidth="1"/>
    <col min="16" max="16" width="9" style="3"/>
    <col min="17" max="21" width="9" style="72"/>
    <col min="22" max="22" width="10.5" style="72" bestFit="1" customWidth="1"/>
    <col min="23" max="27" width="9" style="72"/>
    <col min="28" max="16384" width="9" style="3"/>
  </cols>
  <sheetData>
    <row r="1" spans="1:30" ht="14.25">
      <c r="A1" s="18" t="s">
        <v>112</v>
      </c>
    </row>
    <row r="3" spans="1:30">
      <c r="A3" s="240" t="s">
        <v>64</v>
      </c>
      <c r="B3" s="241"/>
      <c r="C3" s="241"/>
      <c r="D3" s="241"/>
      <c r="E3" s="242"/>
      <c r="F3" s="249" t="s">
        <v>131</v>
      </c>
      <c r="G3" s="291" t="s">
        <v>513</v>
      </c>
      <c r="H3" s="290" t="s">
        <v>111</v>
      </c>
      <c r="I3" s="241"/>
      <c r="J3" s="241"/>
      <c r="K3" s="241"/>
      <c r="L3" s="290" t="s">
        <v>110</v>
      </c>
      <c r="M3" s="241"/>
      <c r="N3" s="241"/>
      <c r="O3" s="242"/>
    </row>
    <row r="4" spans="1:30" ht="42" customHeight="1">
      <c r="A4" s="243"/>
      <c r="B4" s="244"/>
      <c r="C4" s="244"/>
      <c r="D4" s="244"/>
      <c r="E4" s="245"/>
      <c r="F4" s="232"/>
      <c r="G4" s="292"/>
      <c r="H4" s="243"/>
      <c r="I4" s="244"/>
      <c r="J4" s="244"/>
      <c r="K4" s="244"/>
      <c r="L4" s="243"/>
      <c r="M4" s="244"/>
      <c r="N4" s="244"/>
      <c r="O4" s="245"/>
    </row>
    <row r="5" spans="1:30" ht="15" customHeight="1" thickBot="1">
      <c r="A5" s="243"/>
      <c r="B5" s="244"/>
      <c r="C5" s="244"/>
      <c r="D5" s="244"/>
      <c r="E5" s="245"/>
      <c r="F5" s="232"/>
      <c r="G5" s="292"/>
      <c r="H5" s="243"/>
      <c r="I5" s="244"/>
      <c r="J5" s="244"/>
      <c r="K5" s="244"/>
      <c r="L5" s="243"/>
      <c r="M5" s="244"/>
      <c r="N5" s="244"/>
      <c r="O5" s="245"/>
    </row>
    <row r="6" spans="1:30" ht="15" customHeight="1" thickBot="1">
      <c r="A6" s="246"/>
      <c r="B6" s="247"/>
      <c r="C6" s="247"/>
      <c r="D6" s="247"/>
      <c r="E6" s="248"/>
      <c r="F6" s="232"/>
      <c r="G6" s="293"/>
      <c r="H6" s="246"/>
      <c r="I6" s="247"/>
      <c r="J6" s="247"/>
      <c r="K6" s="247"/>
      <c r="L6" s="246"/>
      <c r="M6" s="247"/>
      <c r="N6" s="247"/>
      <c r="O6" s="248"/>
      <c r="AB6" s="143">
        <f>SUM(AC7:AE53,F66:AE70)</f>
        <v>0</v>
      </c>
    </row>
    <row r="7" spans="1:30" ht="23.1" customHeight="1">
      <c r="A7" s="237" t="s">
        <v>50</v>
      </c>
      <c r="B7" s="238"/>
      <c r="C7" s="238"/>
      <c r="D7" s="238"/>
      <c r="E7" s="239"/>
      <c r="F7" s="31">
        <v>965</v>
      </c>
      <c r="G7" s="30">
        <v>77581</v>
      </c>
      <c r="H7" s="30">
        <v>39</v>
      </c>
      <c r="I7" s="28" t="s">
        <v>503</v>
      </c>
      <c r="J7" s="27">
        <v>15</v>
      </c>
      <c r="K7" s="28" t="s">
        <v>504</v>
      </c>
      <c r="L7" s="29">
        <v>38</v>
      </c>
      <c r="M7" s="28" t="s">
        <v>503</v>
      </c>
      <c r="N7" s="27">
        <v>59</v>
      </c>
      <c r="O7" s="26" t="s">
        <v>504</v>
      </c>
      <c r="Q7" s="76"/>
      <c r="R7" s="76"/>
      <c r="S7" s="76"/>
      <c r="U7" s="76"/>
      <c r="V7" s="76"/>
      <c r="W7" s="76"/>
      <c r="AA7" s="72">
        <v>77581</v>
      </c>
      <c r="AB7" s="142">
        <v>965</v>
      </c>
      <c r="AC7" s="139" t="str">
        <f>IF(F7=AB7,"",1)</f>
        <v/>
      </c>
      <c r="AD7" s="175" t="str">
        <f>IF(G7=AA7,"",1)</f>
        <v/>
      </c>
    </row>
    <row r="8" spans="1:30" ht="23.1" customHeight="1">
      <c r="A8" s="256" t="s">
        <v>49</v>
      </c>
      <c r="B8" s="259" t="s">
        <v>48</v>
      </c>
      <c r="C8" s="260"/>
      <c r="D8" s="260"/>
      <c r="E8" s="261"/>
      <c r="F8" s="31">
        <v>321</v>
      </c>
      <c r="G8" s="30">
        <v>3827</v>
      </c>
      <c r="H8" s="9">
        <v>39</v>
      </c>
      <c r="I8" s="19" t="s">
        <v>505</v>
      </c>
      <c r="J8" s="25">
        <v>19</v>
      </c>
      <c r="K8" s="19" t="s">
        <v>506</v>
      </c>
      <c r="L8" s="15">
        <v>39</v>
      </c>
      <c r="M8" s="19" t="s">
        <v>505</v>
      </c>
      <c r="N8" s="25">
        <v>22</v>
      </c>
      <c r="O8" s="24" t="s">
        <v>506</v>
      </c>
      <c r="Q8" s="77"/>
      <c r="R8" s="77"/>
      <c r="S8" s="77"/>
      <c r="U8" s="77"/>
      <c r="V8" s="77"/>
      <c r="W8" s="77"/>
      <c r="AA8" s="72">
        <v>3827</v>
      </c>
      <c r="AB8" s="9">
        <v>321</v>
      </c>
      <c r="AC8" s="140" t="str">
        <f t="shared" ref="AC8:AC53" si="0">IF(F8=AB8,"",1)</f>
        <v/>
      </c>
      <c r="AD8" s="140" t="str">
        <f t="shared" ref="AD8:AD53" si="1">IF(G8=AA8,"",1)</f>
        <v/>
      </c>
    </row>
    <row r="9" spans="1:30" ht="23.1" customHeight="1">
      <c r="A9" s="257"/>
      <c r="B9" s="259" t="s">
        <v>47</v>
      </c>
      <c r="C9" s="260"/>
      <c r="D9" s="260"/>
      <c r="E9" s="261"/>
      <c r="F9" s="31">
        <v>145</v>
      </c>
      <c r="G9" s="30">
        <v>4986</v>
      </c>
      <c r="H9" s="9">
        <v>39</v>
      </c>
      <c r="I9" s="19" t="s">
        <v>505</v>
      </c>
      <c r="J9" s="25">
        <v>35</v>
      </c>
      <c r="K9" s="19" t="s">
        <v>506</v>
      </c>
      <c r="L9" s="15">
        <v>39</v>
      </c>
      <c r="M9" s="19" t="s">
        <v>505</v>
      </c>
      <c r="N9" s="25">
        <v>27</v>
      </c>
      <c r="O9" s="24" t="s">
        <v>506</v>
      </c>
      <c r="Q9" s="77"/>
      <c r="R9" s="77"/>
      <c r="S9" s="77"/>
      <c r="U9" s="77"/>
      <c r="V9" s="77"/>
      <c r="W9" s="77"/>
      <c r="AA9" s="72">
        <v>4986</v>
      </c>
      <c r="AB9" s="9">
        <v>145</v>
      </c>
      <c r="AC9" s="140" t="str">
        <f t="shared" si="0"/>
        <v/>
      </c>
      <c r="AD9" s="140" t="str">
        <f t="shared" si="1"/>
        <v/>
      </c>
    </row>
    <row r="10" spans="1:30" ht="23.1" customHeight="1">
      <c r="A10" s="257"/>
      <c r="B10" s="259" t="s">
        <v>46</v>
      </c>
      <c r="C10" s="260"/>
      <c r="D10" s="260"/>
      <c r="E10" s="261"/>
      <c r="F10" s="31">
        <v>218</v>
      </c>
      <c r="G10" s="30">
        <v>21761</v>
      </c>
      <c r="H10" s="9">
        <v>39</v>
      </c>
      <c r="I10" s="19" t="s">
        <v>505</v>
      </c>
      <c r="J10" s="25">
        <v>18</v>
      </c>
      <c r="K10" s="19" t="s">
        <v>506</v>
      </c>
      <c r="L10" s="15">
        <v>39</v>
      </c>
      <c r="M10" s="19" t="s">
        <v>505</v>
      </c>
      <c r="N10" s="25">
        <v>17</v>
      </c>
      <c r="O10" s="24" t="s">
        <v>506</v>
      </c>
      <c r="Q10" s="77"/>
      <c r="R10" s="77"/>
      <c r="S10" s="77"/>
      <c r="U10" s="77"/>
      <c r="V10" s="77"/>
      <c r="W10" s="77"/>
      <c r="AA10" s="72">
        <v>21761</v>
      </c>
      <c r="AB10" s="9">
        <v>218</v>
      </c>
      <c r="AC10" s="140" t="str">
        <f t="shared" si="0"/>
        <v/>
      </c>
      <c r="AD10" s="140" t="str">
        <f t="shared" si="1"/>
        <v/>
      </c>
    </row>
    <row r="11" spans="1:30" ht="23.1" customHeight="1">
      <c r="A11" s="257"/>
      <c r="B11" s="259" t="s">
        <v>45</v>
      </c>
      <c r="C11" s="260"/>
      <c r="D11" s="260"/>
      <c r="E11" s="261"/>
      <c r="F11" s="31">
        <v>66</v>
      </c>
      <c r="G11" s="30">
        <v>12490</v>
      </c>
      <c r="H11" s="9">
        <v>38</v>
      </c>
      <c r="I11" s="19" t="s">
        <v>505</v>
      </c>
      <c r="J11" s="25">
        <v>52</v>
      </c>
      <c r="K11" s="19" t="s">
        <v>506</v>
      </c>
      <c r="L11" s="15">
        <v>38</v>
      </c>
      <c r="M11" s="19" t="s">
        <v>505</v>
      </c>
      <c r="N11" s="25">
        <v>45</v>
      </c>
      <c r="O11" s="24" t="s">
        <v>506</v>
      </c>
      <c r="Q11" s="77"/>
      <c r="R11" s="77"/>
      <c r="S11" s="77"/>
      <c r="U11" s="77"/>
      <c r="V11" s="77"/>
      <c r="W11" s="77"/>
      <c r="AA11" s="72">
        <v>12490</v>
      </c>
      <c r="AB11" s="9">
        <v>66</v>
      </c>
      <c r="AC11" s="140" t="str">
        <f t="shared" si="0"/>
        <v/>
      </c>
      <c r="AD11" s="140" t="str">
        <f t="shared" si="1"/>
        <v/>
      </c>
    </row>
    <row r="12" spans="1:30" ht="23.1" customHeight="1">
      <c r="A12" s="258"/>
      <c r="B12" s="259" t="s">
        <v>44</v>
      </c>
      <c r="C12" s="260"/>
      <c r="D12" s="260"/>
      <c r="E12" s="261"/>
      <c r="F12" s="31">
        <v>215</v>
      </c>
      <c r="G12" s="30">
        <v>34517</v>
      </c>
      <c r="H12" s="9">
        <v>38</v>
      </c>
      <c r="I12" s="19" t="s">
        <v>505</v>
      </c>
      <c r="J12" s="25">
        <v>57</v>
      </c>
      <c r="K12" s="19" t="s">
        <v>506</v>
      </c>
      <c r="L12" s="15">
        <v>38</v>
      </c>
      <c r="M12" s="19" t="s">
        <v>505</v>
      </c>
      <c r="N12" s="25">
        <v>47</v>
      </c>
      <c r="O12" s="24" t="s">
        <v>506</v>
      </c>
      <c r="Q12" s="77"/>
      <c r="R12" s="77"/>
      <c r="S12" s="77"/>
      <c r="U12" s="77"/>
      <c r="V12" s="77"/>
      <c r="W12" s="77"/>
      <c r="AA12" s="72">
        <v>34517</v>
      </c>
      <c r="AB12" s="9">
        <v>215</v>
      </c>
      <c r="AC12" s="140" t="str">
        <f t="shared" si="0"/>
        <v/>
      </c>
      <c r="AD12" s="140" t="str">
        <f t="shared" si="1"/>
        <v/>
      </c>
    </row>
    <row r="13" spans="1:30" ht="23.1" customHeight="1">
      <c r="A13" s="253" t="s">
        <v>43</v>
      </c>
      <c r="B13" s="253" t="s">
        <v>42</v>
      </c>
      <c r="C13" s="13"/>
      <c r="D13" s="14" t="s">
        <v>16</v>
      </c>
      <c r="E13" s="11"/>
      <c r="F13" s="31">
        <v>243</v>
      </c>
      <c r="G13" s="30">
        <f>SUM(G14:G37)</f>
        <v>35693</v>
      </c>
      <c r="H13" s="30">
        <v>39</v>
      </c>
      <c r="I13" s="28" t="s">
        <v>503</v>
      </c>
      <c r="J13" s="27">
        <v>21</v>
      </c>
      <c r="K13" s="28" t="s">
        <v>504</v>
      </c>
      <c r="L13" s="29">
        <v>38</v>
      </c>
      <c r="M13" s="28" t="s">
        <v>503</v>
      </c>
      <c r="N13" s="27">
        <v>57</v>
      </c>
      <c r="O13" s="26" t="s">
        <v>504</v>
      </c>
      <c r="P13" s="54"/>
      <c r="R13" s="76"/>
      <c r="S13" s="76"/>
      <c r="U13" s="76"/>
      <c r="V13" s="76"/>
      <c r="W13" s="76"/>
      <c r="AA13" s="72">
        <v>35693</v>
      </c>
      <c r="AB13" s="9">
        <v>243</v>
      </c>
      <c r="AC13" s="140" t="str">
        <f t="shared" si="0"/>
        <v/>
      </c>
      <c r="AD13" s="140" t="str">
        <f t="shared" si="1"/>
        <v/>
      </c>
    </row>
    <row r="14" spans="1:30" ht="23.1" customHeight="1">
      <c r="A14" s="254"/>
      <c r="B14" s="254"/>
      <c r="C14" s="13"/>
      <c r="D14" s="14" t="s">
        <v>109</v>
      </c>
      <c r="E14" s="11"/>
      <c r="F14" s="31">
        <v>32</v>
      </c>
      <c r="G14" s="30">
        <v>4674</v>
      </c>
      <c r="H14" s="9">
        <v>39</v>
      </c>
      <c r="I14" s="19" t="s">
        <v>505</v>
      </c>
      <c r="J14" s="25">
        <v>28</v>
      </c>
      <c r="K14" s="19" t="s">
        <v>506</v>
      </c>
      <c r="L14" s="15">
        <v>38</v>
      </c>
      <c r="M14" s="19" t="s">
        <v>505</v>
      </c>
      <c r="N14" s="25">
        <v>57</v>
      </c>
      <c r="O14" s="24" t="s">
        <v>506</v>
      </c>
      <c r="R14" s="77"/>
      <c r="S14" s="77"/>
      <c r="U14" s="77"/>
      <c r="V14" s="77"/>
      <c r="W14" s="77"/>
      <c r="AA14" s="72">
        <v>4674</v>
      </c>
      <c r="AB14" s="9">
        <v>32</v>
      </c>
      <c r="AC14" s="140" t="str">
        <f t="shared" si="0"/>
        <v/>
      </c>
      <c r="AD14" s="140" t="str">
        <f t="shared" si="1"/>
        <v/>
      </c>
    </row>
    <row r="15" spans="1:30" ht="23.1" customHeight="1">
      <c r="A15" s="254"/>
      <c r="B15" s="254"/>
      <c r="C15" s="13"/>
      <c r="D15" s="14" t="s">
        <v>108</v>
      </c>
      <c r="E15" s="11"/>
      <c r="F15" s="31">
        <v>4</v>
      </c>
      <c r="G15" s="30">
        <v>317</v>
      </c>
      <c r="H15" s="9">
        <v>39</v>
      </c>
      <c r="I15" s="19" t="s">
        <v>505</v>
      </c>
      <c r="J15" s="25">
        <v>35</v>
      </c>
      <c r="K15" s="19" t="s">
        <v>506</v>
      </c>
      <c r="L15" s="15">
        <v>39</v>
      </c>
      <c r="M15" s="19" t="s">
        <v>505</v>
      </c>
      <c r="N15" s="25">
        <v>16</v>
      </c>
      <c r="O15" s="24" t="s">
        <v>506</v>
      </c>
      <c r="R15" s="77"/>
      <c r="S15" s="77"/>
      <c r="U15" s="77"/>
      <c r="V15" s="77"/>
      <c r="W15" s="77"/>
      <c r="AA15" s="72">
        <v>317</v>
      </c>
      <c r="AB15" s="9">
        <v>4</v>
      </c>
      <c r="AC15" s="140" t="str">
        <f t="shared" si="0"/>
        <v/>
      </c>
      <c r="AD15" s="140" t="str">
        <f t="shared" si="1"/>
        <v/>
      </c>
    </row>
    <row r="16" spans="1:30" ht="23.1" customHeight="1">
      <c r="A16" s="254"/>
      <c r="B16" s="254"/>
      <c r="C16" s="13"/>
      <c r="D16" s="14" t="s">
        <v>107</v>
      </c>
      <c r="E16" s="11"/>
      <c r="F16" s="31">
        <v>16</v>
      </c>
      <c r="G16" s="30">
        <v>1537</v>
      </c>
      <c r="H16" s="9">
        <v>40</v>
      </c>
      <c r="I16" s="19" t="s">
        <v>505</v>
      </c>
      <c r="J16" s="25">
        <v>14</v>
      </c>
      <c r="K16" s="19" t="s">
        <v>506</v>
      </c>
      <c r="L16" s="15">
        <v>39</v>
      </c>
      <c r="M16" s="19" t="s">
        <v>505</v>
      </c>
      <c r="N16" s="25">
        <v>39</v>
      </c>
      <c r="O16" s="24" t="s">
        <v>506</v>
      </c>
      <c r="R16" s="77"/>
      <c r="S16" s="77"/>
      <c r="U16" s="77"/>
      <c r="V16" s="77"/>
      <c r="W16" s="77"/>
      <c r="AA16" s="72">
        <v>1537</v>
      </c>
      <c r="AB16" s="9">
        <v>16</v>
      </c>
      <c r="AC16" s="140" t="str">
        <f t="shared" si="0"/>
        <v/>
      </c>
      <c r="AD16" s="140" t="str">
        <f t="shared" si="1"/>
        <v/>
      </c>
    </row>
    <row r="17" spans="1:30" ht="23.1" customHeight="1">
      <c r="A17" s="254"/>
      <c r="B17" s="254"/>
      <c r="C17" s="13"/>
      <c r="D17" s="14" t="s">
        <v>106</v>
      </c>
      <c r="E17" s="11"/>
      <c r="F17" s="31">
        <v>3</v>
      </c>
      <c r="G17" s="30">
        <v>31</v>
      </c>
      <c r="H17" s="9">
        <v>40</v>
      </c>
      <c r="I17" s="19" t="s">
        <v>505</v>
      </c>
      <c r="J17" s="25">
        <v>0</v>
      </c>
      <c r="K17" s="19" t="s">
        <v>506</v>
      </c>
      <c r="L17" s="15">
        <v>40</v>
      </c>
      <c r="M17" s="19" t="s">
        <v>505</v>
      </c>
      <c r="N17" s="25">
        <v>0</v>
      </c>
      <c r="O17" s="24" t="s">
        <v>506</v>
      </c>
      <c r="R17" s="77"/>
      <c r="S17" s="77"/>
      <c r="U17" s="77"/>
      <c r="V17" s="77"/>
      <c r="W17" s="77"/>
      <c r="AA17" s="72">
        <v>31</v>
      </c>
      <c r="AB17" s="9">
        <v>3</v>
      </c>
      <c r="AC17" s="140" t="str">
        <f t="shared" si="0"/>
        <v/>
      </c>
      <c r="AD17" s="140" t="str">
        <f t="shared" si="1"/>
        <v/>
      </c>
    </row>
    <row r="18" spans="1:30" ht="23.1" customHeight="1">
      <c r="A18" s="254"/>
      <c r="B18" s="254"/>
      <c r="C18" s="13"/>
      <c r="D18" s="14" t="s">
        <v>105</v>
      </c>
      <c r="E18" s="11"/>
      <c r="F18" s="31">
        <v>7</v>
      </c>
      <c r="G18" s="30">
        <v>651</v>
      </c>
      <c r="H18" s="9">
        <v>39</v>
      </c>
      <c r="I18" s="19" t="s">
        <v>505</v>
      </c>
      <c r="J18" s="25">
        <v>7</v>
      </c>
      <c r="K18" s="19" t="s">
        <v>506</v>
      </c>
      <c r="L18" s="15">
        <v>38</v>
      </c>
      <c r="M18" s="19" t="s">
        <v>505</v>
      </c>
      <c r="N18" s="25">
        <v>34</v>
      </c>
      <c r="O18" s="24" t="s">
        <v>506</v>
      </c>
      <c r="R18" s="77"/>
      <c r="S18" s="77"/>
      <c r="U18" s="77"/>
      <c r="V18" s="77"/>
      <c r="W18" s="77"/>
      <c r="AA18" s="72">
        <v>651</v>
      </c>
      <c r="AB18" s="9">
        <v>7</v>
      </c>
      <c r="AC18" s="140" t="str">
        <f t="shared" si="0"/>
        <v/>
      </c>
      <c r="AD18" s="140" t="str">
        <f t="shared" si="1"/>
        <v/>
      </c>
    </row>
    <row r="19" spans="1:30" ht="23.1" customHeight="1">
      <c r="A19" s="254"/>
      <c r="B19" s="254"/>
      <c r="C19" s="13"/>
      <c r="D19" s="14" t="s">
        <v>104</v>
      </c>
      <c r="E19" s="11"/>
      <c r="F19" s="31">
        <v>2</v>
      </c>
      <c r="G19" s="30">
        <v>37</v>
      </c>
      <c r="H19" s="33">
        <v>45</v>
      </c>
      <c r="I19" s="19" t="s">
        <v>505</v>
      </c>
      <c r="J19" s="32">
        <v>0</v>
      </c>
      <c r="K19" s="19" t="s">
        <v>506</v>
      </c>
      <c r="L19" s="33">
        <v>42</v>
      </c>
      <c r="M19" s="19" t="s">
        <v>505</v>
      </c>
      <c r="N19" s="32">
        <v>58</v>
      </c>
      <c r="O19" s="24" t="s">
        <v>506</v>
      </c>
      <c r="R19" s="77"/>
      <c r="S19" s="77"/>
      <c r="U19" s="77"/>
      <c r="V19" s="77"/>
      <c r="W19" s="77"/>
      <c r="AA19" s="72">
        <v>37</v>
      </c>
      <c r="AB19" s="9">
        <v>2</v>
      </c>
      <c r="AC19" s="140" t="str">
        <f t="shared" si="0"/>
        <v/>
      </c>
      <c r="AD19" s="140" t="str">
        <f t="shared" si="1"/>
        <v/>
      </c>
    </row>
    <row r="20" spans="1:30" ht="23.1" customHeight="1">
      <c r="A20" s="254"/>
      <c r="B20" s="254"/>
      <c r="C20" s="13"/>
      <c r="D20" s="14" t="s">
        <v>103</v>
      </c>
      <c r="E20" s="11"/>
      <c r="F20" s="31">
        <v>5</v>
      </c>
      <c r="G20" s="30">
        <v>467</v>
      </c>
      <c r="H20" s="9">
        <v>39</v>
      </c>
      <c r="I20" s="19" t="s">
        <v>505</v>
      </c>
      <c r="J20" s="25">
        <v>36</v>
      </c>
      <c r="K20" s="19" t="s">
        <v>506</v>
      </c>
      <c r="L20" s="15">
        <v>39</v>
      </c>
      <c r="M20" s="19" t="s">
        <v>505</v>
      </c>
      <c r="N20" s="25">
        <v>34</v>
      </c>
      <c r="O20" s="24" t="s">
        <v>506</v>
      </c>
      <c r="R20" s="77"/>
      <c r="S20" s="77"/>
      <c r="U20" s="77"/>
      <c r="V20" s="77"/>
      <c r="W20" s="77"/>
      <c r="AA20" s="72">
        <v>467</v>
      </c>
      <c r="AB20" s="9">
        <v>5</v>
      </c>
      <c r="AC20" s="140" t="str">
        <f t="shared" si="0"/>
        <v/>
      </c>
      <c r="AD20" s="140" t="str">
        <f t="shared" si="1"/>
        <v/>
      </c>
    </row>
    <row r="21" spans="1:30" ht="23.1" customHeight="1">
      <c r="A21" s="254"/>
      <c r="B21" s="254"/>
      <c r="C21" s="13"/>
      <c r="D21" s="14" t="s">
        <v>102</v>
      </c>
      <c r="E21" s="11"/>
      <c r="F21" s="31">
        <v>10</v>
      </c>
      <c r="G21" s="30">
        <v>2756</v>
      </c>
      <c r="H21" s="9">
        <v>38</v>
      </c>
      <c r="I21" s="19" t="s">
        <v>505</v>
      </c>
      <c r="J21" s="25">
        <v>49</v>
      </c>
      <c r="K21" s="19" t="s">
        <v>506</v>
      </c>
      <c r="L21" s="15">
        <v>38</v>
      </c>
      <c r="M21" s="19" t="s">
        <v>505</v>
      </c>
      <c r="N21" s="25">
        <v>30</v>
      </c>
      <c r="O21" s="24" t="s">
        <v>506</v>
      </c>
      <c r="R21" s="77"/>
      <c r="S21" s="77"/>
      <c r="U21" s="77"/>
      <c r="V21" s="77"/>
      <c r="W21" s="77"/>
      <c r="AA21" s="72">
        <v>2756</v>
      </c>
      <c r="AB21" s="9">
        <v>10</v>
      </c>
      <c r="AC21" s="140" t="str">
        <f t="shared" si="0"/>
        <v/>
      </c>
      <c r="AD21" s="140" t="str">
        <f t="shared" si="1"/>
        <v/>
      </c>
    </row>
    <row r="22" spans="1:30" ht="23.1" customHeight="1">
      <c r="A22" s="254"/>
      <c r="B22" s="254"/>
      <c r="C22" s="13"/>
      <c r="D22" s="14" t="s">
        <v>101</v>
      </c>
      <c r="E22" s="11"/>
      <c r="F22" s="31">
        <v>1</v>
      </c>
      <c r="G22" s="30">
        <v>5</v>
      </c>
      <c r="H22" s="33">
        <v>40</v>
      </c>
      <c r="I22" s="19" t="s">
        <v>505</v>
      </c>
      <c r="J22" s="32">
        <v>0</v>
      </c>
      <c r="K22" s="19" t="s">
        <v>506</v>
      </c>
      <c r="L22" s="34">
        <v>40</v>
      </c>
      <c r="M22" s="19" t="s">
        <v>505</v>
      </c>
      <c r="N22" s="32">
        <v>0</v>
      </c>
      <c r="O22" s="24" t="s">
        <v>506</v>
      </c>
      <c r="R22" s="77"/>
      <c r="S22" s="77"/>
      <c r="U22" s="77"/>
      <c r="V22" s="77"/>
      <c r="W22" s="77"/>
      <c r="AA22" s="72">
        <v>5</v>
      </c>
      <c r="AB22" s="9">
        <v>1</v>
      </c>
      <c r="AC22" s="140" t="str">
        <f t="shared" si="0"/>
        <v/>
      </c>
      <c r="AD22" s="140" t="str">
        <f t="shared" si="1"/>
        <v/>
      </c>
    </row>
    <row r="23" spans="1:30" ht="23.1" customHeight="1">
      <c r="A23" s="254"/>
      <c r="B23" s="254"/>
      <c r="C23" s="13"/>
      <c r="D23" s="14" t="s">
        <v>100</v>
      </c>
      <c r="E23" s="11"/>
      <c r="F23" s="31">
        <v>6</v>
      </c>
      <c r="G23" s="30">
        <v>1093</v>
      </c>
      <c r="H23" s="9">
        <v>39</v>
      </c>
      <c r="I23" s="19" t="s">
        <v>505</v>
      </c>
      <c r="J23" s="25">
        <v>51</v>
      </c>
      <c r="K23" s="19" t="s">
        <v>506</v>
      </c>
      <c r="L23" s="15">
        <v>39</v>
      </c>
      <c r="M23" s="19" t="s">
        <v>505</v>
      </c>
      <c r="N23" s="25">
        <v>49</v>
      </c>
      <c r="O23" s="24" t="s">
        <v>506</v>
      </c>
      <c r="R23" s="77"/>
      <c r="S23" s="77"/>
      <c r="U23" s="77"/>
      <c r="V23" s="77"/>
      <c r="W23" s="77"/>
      <c r="AA23" s="72">
        <v>1093</v>
      </c>
      <c r="AB23" s="9">
        <v>6</v>
      </c>
      <c r="AC23" s="140" t="str">
        <f t="shared" si="0"/>
        <v/>
      </c>
      <c r="AD23" s="140" t="str">
        <f t="shared" si="1"/>
        <v/>
      </c>
    </row>
    <row r="24" spans="1:30" ht="23.1" customHeight="1">
      <c r="A24" s="254"/>
      <c r="B24" s="254"/>
      <c r="C24" s="13"/>
      <c r="D24" s="14" t="s">
        <v>99</v>
      </c>
      <c r="E24" s="11"/>
      <c r="F24" s="31">
        <v>1</v>
      </c>
      <c r="G24" s="30">
        <v>9</v>
      </c>
      <c r="H24" s="33">
        <v>40</v>
      </c>
      <c r="I24" s="19" t="s">
        <v>505</v>
      </c>
      <c r="J24" s="32">
        <v>0</v>
      </c>
      <c r="K24" s="19" t="s">
        <v>506</v>
      </c>
      <c r="L24" s="33">
        <v>40</v>
      </c>
      <c r="M24" s="19" t="s">
        <v>505</v>
      </c>
      <c r="N24" s="32">
        <v>0</v>
      </c>
      <c r="O24" s="24" t="s">
        <v>506</v>
      </c>
      <c r="R24" s="77"/>
      <c r="S24" s="77"/>
      <c r="U24" s="77"/>
      <c r="V24" s="77"/>
      <c r="W24" s="77"/>
      <c r="AA24" s="72">
        <v>9</v>
      </c>
      <c r="AB24" s="9">
        <v>1</v>
      </c>
      <c r="AC24" s="140" t="str">
        <f t="shared" si="0"/>
        <v/>
      </c>
      <c r="AD24" s="140" t="str">
        <f t="shared" si="1"/>
        <v/>
      </c>
    </row>
    <row r="25" spans="1:30" ht="23.1" customHeight="1">
      <c r="A25" s="254"/>
      <c r="B25" s="254"/>
      <c r="C25" s="13"/>
      <c r="D25" s="12" t="s">
        <v>98</v>
      </c>
      <c r="E25" s="11"/>
      <c r="F25" s="31">
        <v>2</v>
      </c>
      <c r="G25" s="30">
        <v>180</v>
      </c>
      <c r="H25" s="9">
        <v>40</v>
      </c>
      <c r="I25" s="19" t="s">
        <v>505</v>
      </c>
      <c r="J25" s="25">
        <v>0</v>
      </c>
      <c r="K25" s="19" t="s">
        <v>506</v>
      </c>
      <c r="L25" s="15">
        <v>40</v>
      </c>
      <c r="M25" s="19" t="s">
        <v>505</v>
      </c>
      <c r="N25" s="25">
        <v>0</v>
      </c>
      <c r="O25" s="24" t="s">
        <v>506</v>
      </c>
      <c r="R25" s="77"/>
      <c r="S25" s="77"/>
      <c r="U25" s="77"/>
      <c r="V25" s="77"/>
      <c r="W25" s="77"/>
      <c r="AA25" s="72">
        <v>180</v>
      </c>
      <c r="AB25" s="9">
        <v>2</v>
      </c>
      <c r="AC25" s="140" t="str">
        <f t="shared" si="0"/>
        <v/>
      </c>
      <c r="AD25" s="140" t="str">
        <f t="shared" si="1"/>
        <v/>
      </c>
    </row>
    <row r="26" spans="1:30" ht="23.1" customHeight="1">
      <c r="A26" s="254"/>
      <c r="B26" s="254"/>
      <c r="C26" s="13"/>
      <c r="D26" s="14" t="s">
        <v>97</v>
      </c>
      <c r="E26" s="11"/>
      <c r="F26" s="31">
        <v>9</v>
      </c>
      <c r="G26" s="30">
        <v>933</v>
      </c>
      <c r="H26" s="9">
        <v>38</v>
      </c>
      <c r="I26" s="28" t="s">
        <v>505</v>
      </c>
      <c r="J26" s="25">
        <v>42</v>
      </c>
      <c r="K26" s="19" t="s">
        <v>506</v>
      </c>
      <c r="L26" s="15">
        <v>37</v>
      </c>
      <c r="M26" s="19" t="s">
        <v>505</v>
      </c>
      <c r="N26" s="25">
        <v>29</v>
      </c>
      <c r="O26" s="24" t="s">
        <v>506</v>
      </c>
      <c r="R26" s="77"/>
      <c r="S26" s="77"/>
      <c r="U26" s="77"/>
      <c r="V26" s="77"/>
      <c r="W26" s="77"/>
      <c r="AA26" s="72">
        <v>933</v>
      </c>
      <c r="AB26" s="30">
        <v>9</v>
      </c>
      <c r="AC26" s="140" t="str">
        <f t="shared" si="0"/>
        <v/>
      </c>
      <c r="AD26" s="140" t="str">
        <f t="shared" si="1"/>
        <v/>
      </c>
    </row>
    <row r="27" spans="1:30" ht="23.1" customHeight="1">
      <c r="A27" s="254"/>
      <c r="B27" s="254"/>
      <c r="C27" s="13"/>
      <c r="D27" s="14" t="s">
        <v>96</v>
      </c>
      <c r="E27" s="11"/>
      <c r="F27" s="31">
        <v>5</v>
      </c>
      <c r="G27" s="30">
        <v>211</v>
      </c>
      <c r="H27" s="9">
        <v>40</v>
      </c>
      <c r="I27" s="19" t="s">
        <v>505</v>
      </c>
      <c r="J27" s="25">
        <v>48</v>
      </c>
      <c r="K27" s="19" t="s">
        <v>506</v>
      </c>
      <c r="L27" s="15">
        <v>39</v>
      </c>
      <c r="M27" s="19" t="s">
        <v>505</v>
      </c>
      <c r="N27" s="25">
        <v>45</v>
      </c>
      <c r="O27" s="24" t="s">
        <v>506</v>
      </c>
      <c r="R27" s="77"/>
      <c r="S27" s="77"/>
      <c r="U27" s="77"/>
      <c r="V27" s="77"/>
      <c r="W27" s="77"/>
      <c r="AA27" s="72">
        <v>211</v>
      </c>
      <c r="AB27" s="9">
        <v>5</v>
      </c>
      <c r="AC27" s="140" t="str">
        <f t="shared" si="0"/>
        <v/>
      </c>
      <c r="AD27" s="140" t="str">
        <f t="shared" si="1"/>
        <v/>
      </c>
    </row>
    <row r="28" spans="1:30" ht="23.1" customHeight="1">
      <c r="A28" s="254"/>
      <c r="B28" s="254"/>
      <c r="C28" s="13"/>
      <c r="D28" s="14" t="s">
        <v>95</v>
      </c>
      <c r="E28" s="11"/>
      <c r="F28" s="31">
        <v>5</v>
      </c>
      <c r="G28" s="30">
        <v>1038</v>
      </c>
      <c r="H28" s="9">
        <v>38</v>
      </c>
      <c r="I28" s="19" t="s">
        <v>505</v>
      </c>
      <c r="J28" s="25">
        <v>56</v>
      </c>
      <c r="K28" s="19" t="s">
        <v>506</v>
      </c>
      <c r="L28" s="15">
        <v>39</v>
      </c>
      <c r="M28" s="19" t="s">
        <v>505</v>
      </c>
      <c r="N28" s="25">
        <v>17</v>
      </c>
      <c r="O28" s="24" t="s">
        <v>506</v>
      </c>
      <c r="R28" s="77"/>
      <c r="S28" s="77"/>
      <c r="U28" s="77"/>
      <c r="V28" s="77"/>
      <c r="W28" s="77"/>
      <c r="AA28" s="72">
        <v>1038</v>
      </c>
      <c r="AB28" s="9">
        <v>5</v>
      </c>
      <c r="AC28" s="140" t="str">
        <f t="shared" si="0"/>
        <v/>
      </c>
      <c r="AD28" s="140" t="str">
        <f t="shared" si="1"/>
        <v/>
      </c>
    </row>
    <row r="29" spans="1:30" ht="23.1" customHeight="1">
      <c r="A29" s="254"/>
      <c r="B29" s="254"/>
      <c r="C29" s="13"/>
      <c r="D29" s="14" t="s">
        <v>94</v>
      </c>
      <c r="E29" s="11"/>
      <c r="F29" s="31">
        <v>15</v>
      </c>
      <c r="G29" s="30">
        <v>881</v>
      </c>
      <c r="H29" s="9">
        <v>39</v>
      </c>
      <c r="I29" s="19" t="s">
        <v>505</v>
      </c>
      <c r="J29" s="25">
        <v>8</v>
      </c>
      <c r="K29" s="19" t="s">
        <v>506</v>
      </c>
      <c r="L29" s="15">
        <v>38</v>
      </c>
      <c r="M29" s="19" t="s">
        <v>505</v>
      </c>
      <c r="N29" s="25">
        <v>59</v>
      </c>
      <c r="O29" s="24" t="s">
        <v>506</v>
      </c>
      <c r="R29" s="77"/>
      <c r="S29" s="77"/>
      <c r="U29" s="77"/>
      <c r="V29" s="77"/>
      <c r="W29" s="77"/>
      <c r="AA29" s="72">
        <v>881</v>
      </c>
      <c r="AB29" s="9">
        <v>15</v>
      </c>
      <c r="AC29" s="140" t="str">
        <f t="shared" si="0"/>
        <v/>
      </c>
      <c r="AD29" s="140" t="str">
        <f t="shared" si="1"/>
        <v/>
      </c>
    </row>
    <row r="30" spans="1:30" ht="23.1" customHeight="1">
      <c r="A30" s="254"/>
      <c r="B30" s="254"/>
      <c r="C30" s="13"/>
      <c r="D30" s="14" t="s">
        <v>93</v>
      </c>
      <c r="E30" s="11"/>
      <c r="F30" s="31">
        <v>6</v>
      </c>
      <c r="G30" s="30">
        <v>1080</v>
      </c>
      <c r="H30" s="9">
        <v>39</v>
      </c>
      <c r="I30" s="19" t="s">
        <v>505</v>
      </c>
      <c r="J30" s="25">
        <v>45</v>
      </c>
      <c r="K30" s="19" t="s">
        <v>506</v>
      </c>
      <c r="L30" s="15">
        <v>39</v>
      </c>
      <c r="M30" s="19" t="s">
        <v>505</v>
      </c>
      <c r="N30" s="25">
        <v>57</v>
      </c>
      <c r="O30" s="24" t="s">
        <v>506</v>
      </c>
      <c r="R30" s="77"/>
      <c r="S30" s="77"/>
      <c r="U30" s="77"/>
      <c r="V30" s="77"/>
      <c r="W30" s="77"/>
      <c r="AA30" s="72">
        <v>1080</v>
      </c>
      <c r="AB30" s="9">
        <v>6</v>
      </c>
      <c r="AC30" s="140" t="str">
        <f t="shared" si="0"/>
        <v/>
      </c>
      <c r="AD30" s="140" t="str">
        <f t="shared" si="1"/>
        <v/>
      </c>
    </row>
    <row r="31" spans="1:30" ht="23.1" customHeight="1">
      <c r="A31" s="254"/>
      <c r="B31" s="254"/>
      <c r="C31" s="13"/>
      <c r="D31" s="14" t="s">
        <v>92</v>
      </c>
      <c r="E31" s="11"/>
      <c r="F31" s="31">
        <v>33</v>
      </c>
      <c r="G31" s="30">
        <v>3943</v>
      </c>
      <c r="H31" s="9">
        <v>39</v>
      </c>
      <c r="I31" s="19" t="s">
        <v>505</v>
      </c>
      <c r="J31" s="25">
        <v>8</v>
      </c>
      <c r="K31" s="19" t="s">
        <v>506</v>
      </c>
      <c r="L31" s="15">
        <v>39</v>
      </c>
      <c r="M31" s="19" t="s">
        <v>505</v>
      </c>
      <c r="N31" s="25">
        <v>8</v>
      </c>
      <c r="O31" s="24" t="s">
        <v>506</v>
      </c>
      <c r="R31" s="77"/>
      <c r="S31" s="77"/>
      <c r="U31" s="77"/>
      <c r="V31" s="77"/>
      <c r="W31" s="77"/>
      <c r="AA31" s="72">
        <v>3943</v>
      </c>
      <c r="AB31" s="9">
        <v>33</v>
      </c>
      <c r="AC31" s="140" t="str">
        <f t="shared" si="0"/>
        <v/>
      </c>
      <c r="AD31" s="140" t="str">
        <f t="shared" si="1"/>
        <v/>
      </c>
    </row>
    <row r="32" spans="1:30" ht="23.1" customHeight="1">
      <c r="A32" s="254"/>
      <c r="B32" s="254"/>
      <c r="C32" s="13"/>
      <c r="D32" s="14" t="s">
        <v>91</v>
      </c>
      <c r="E32" s="11"/>
      <c r="F32" s="31">
        <v>7</v>
      </c>
      <c r="G32" s="30">
        <v>840</v>
      </c>
      <c r="H32" s="9">
        <v>38</v>
      </c>
      <c r="I32" s="19" t="s">
        <v>505</v>
      </c>
      <c r="J32" s="25">
        <v>27</v>
      </c>
      <c r="K32" s="19" t="s">
        <v>506</v>
      </c>
      <c r="L32" s="15">
        <v>38</v>
      </c>
      <c r="M32" s="19" t="s">
        <v>505</v>
      </c>
      <c r="N32" s="25">
        <v>52</v>
      </c>
      <c r="O32" s="24" t="s">
        <v>506</v>
      </c>
      <c r="R32" s="77"/>
      <c r="S32" s="77"/>
      <c r="U32" s="77"/>
      <c r="V32" s="77"/>
      <c r="W32" s="77"/>
      <c r="AA32" s="72">
        <v>840</v>
      </c>
      <c r="AB32" s="9">
        <v>7</v>
      </c>
      <c r="AC32" s="140" t="str">
        <f t="shared" si="0"/>
        <v/>
      </c>
      <c r="AD32" s="140" t="str">
        <f t="shared" si="1"/>
        <v/>
      </c>
    </row>
    <row r="33" spans="1:30" ht="24" customHeight="1">
      <c r="A33" s="254"/>
      <c r="B33" s="254"/>
      <c r="C33" s="13"/>
      <c r="D33" s="14" t="s">
        <v>90</v>
      </c>
      <c r="E33" s="11"/>
      <c r="F33" s="31">
        <v>29</v>
      </c>
      <c r="G33" s="30">
        <v>6629</v>
      </c>
      <c r="H33" s="9">
        <v>39</v>
      </c>
      <c r="I33" s="19" t="s">
        <v>505</v>
      </c>
      <c r="J33" s="25">
        <v>3</v>
      </c>
      <c r="K33" s="19" t="s">
        <v>506</v>
      </c>
      <c r="L33" s="15">
        <v>38</v>
      </c>
      <c r="M33" s="19" t="s">
        <v>505</v>
      </c>
      <c r="N33" s="25">
        <v>24</v>
      </c>
      <c r="O33" s="24" t="s">
        <v>506</v>
      </c>
      <c r="R33" s="77"/>
      <c r="S33" s="77"/>
      <c r="U33" s="77"/>
      <c r="V33" s="77"/>
      <c r="W33" s="77"/>
      <c r="AA33" s="72">
        <v>6629</v>
      </c>
      <c r="AB33" s="9">
        <v>29</v>
      </c>
      <c r="AC33" s="140" t="str">
        <f t="shared" si="0"/>
        <v/>
      </c>
      <c r="AD33" s="140" t="str">
        <f t="shared" si="1"/>
        <v/>
      </c>
    </row>
    <row r="34" spans="1:30" ht="23.1" customHeight="1">
      <c r="A34" s="254"/>
      <c r="B34" s="254"/>
      <c r="C34" s="13"/>
      <c r="D34" s="14" t="s">
        <v>21</v>
      </c>
      <c r="E34" s="11"/>
      <c r="F34" s="31">
        <v>15</v>
      </c>
      <c r="G34" s="30">
        <v>2157</v>
      </c>
      <c r="H34" s="9">
        <v>39</v>
      </c>
      <c r="I34" s="19" t="s">
        <v>505</v>
      </c>
      <c r="J34" s="25">
        <v>35</v>
      </c>
      <c r="K34" s="19" t="s">
        <v>506</v>
      </c>
      <c r="L34" s="15">
        <v>39</v>
      </c>
      <c r="M34" s="19" t="s">
        <v>505</v>
      </c>
      <c r="N34" s="25">
        <v>16</v>
      </c>
      <c r="O34" s="24" t="s">
        <v>506</v>
      </c>
      <c r="R34" s="77"/>
      <c r="S34" s="77"/>
      <c r="U34" s="77"/>
      <c r="V34" s="77"/>
      <c r="W34" s="77"/>
      <c r="AA34" s="72">
        <v>2157</v>
      </c>
      <c r="AB34" s="9">
        <v>15</v>
      </c>
      <c r="AC34" s="140" t="str">
        <f t="shared" si="0"/>
        <v/>
      </c>
      <c r="AD34" s="140" t="str">
        <f t="shared" si="1"/>
        <v/>
      </c>
    </row>
    <row r="35" spans="1:30" ht="23.1" customHeight="1">
      <c r="A35" s="254"/>
      <c r="B35" s="254"/>
      <c r="C35" s="13"/>
      <c r="D35" s="14" t="s">
        <v>89</v>
      </c>
      <c r="E35" s="11"/>
      <c r="F35" s="31">
        <v>7</v>
      </c>
      <c r="G35" s="30">
        <v>1557</v>
      </c>
      <c r="H35" s="9">
        <v>38</v>
      </c>
      <c r="I35" s="19" t="s">
        <v>505</v>
      </c>
      <c r="J35" s="25">
        <v>14</v>
      </c>
      <c r="K35" s="19" t="s">
        <v>506</v>
      </c>
      <c r="L35" s="15">
        <v>38</v>
      </c>
      <c r="M35" s="19" t="s">
        <v>505</v>
      </c>
      <c r="N35" s="25">
        <v>7</v>
      </c>
      <c r="O35" s="24" t="s">
        <v>506</v>
      </c>
      <c r="R35" s="77"/>
      <c r="S35" s="77"/>
      <c r="U35" s="77"/>
      <c r="V35" s="77"/>
      <c r="W35" s="77"/>
      <c r="AA35" s="72">
        <v>1557</v>
      </c>
      <c r="AB35" s="9">
        <v>7</v>
      </c>
      <c r="AC35" s="140" t="str">
        <f t="shared" si="0"/>
        <v/>
      </c>
      <c r="AD35" s="140" t="str">
        <f t="shared" si="1"/>
        <v/>
      </c>
    </row>
    <row r="36" spans="1:30" ht="23.1" customHeight="1">
      <c r="A36" s="254"/>
      <c r="B36" s="254"/>
      <c r="C36" s="13"/>
      <c r="D36" s="14" t="s">
        <v>88</v>
      </c>
      <c r="E36" s="11"/>
      <c r="F36" s="31">
        <v>17</v>
      </c>
      <c r="G36" s="30">
        <v>3440</v>
      </c>
      <c r="H36" s="9">
        <v>39</v>
      </c>
      <c r="I36" s="19" t="s">
        <v>505</v>
      </c>
      <c r="J36" s="25">
        <v>30</v>
      </c>
      <c r="K36" s="19" t="s">
        <v>506</v>
      </c>
      <c r="L36" s="15">
        <v>39</v>
      </c>
      <c r="M36" s="19" t="s">
        <v>505</v>
      </c>
      <c r="N36" s="25">
        <v>34</v>
      </c>
      <c r="O36" s="24" t="s">
        <v>506</v>
      </c>
      <c r="R36" s="77"/>
      <c r="S36" s="77"/>
      <c r="U36" s="77"/>
      <c r="V36" s="77"/>
      <c r="W36" s="77"/>
      <c r="AA36" s="72">
        <v>3440</v>
      </c>
      <c r="AB36" s="9">
        <v>17</v>
      </c>
      <c r="AC36" s="140" t="str">
        <f t="shared" si="0"/>
        <v/>
      </c>
      <c r="AD36" s="140" t="str">
        <f t="shared" si="1"/>
        <v/>
      </c>
    </row>
    <row r="37" spans="1:30" ht="23.1" customHeight="1">
      <c r="A37" s="254"/>
      <c r="B37" s="255"/>
      <c r="C37" s="13"/>
      <c r="D37" s="14" t="s">
        <v>87</v>
      </c>
      <c r="E37" s="11"/>
      <c r="F37" s="31">
        <v>6</v>
      </c>
      <c r="G37" s="30">
        <v>1227</v>
      </c>
      <c r="H37" s="9">
        <v>38</v>
      </c>
      <c r="I37" s="19" t="s">
        <v>505</v>
      </c>
      <c r="J37" s="25">
        <v>15</v>
      </c>
      <c r="K37" s="19" t="s">
        <v>506</v>
      </c>
      <c r="L37" s="15">
        <v>38</v>
      </c>
      <c r="M37" s="19" t="s">
        <v>505</v>
      </c>
      <c r="N37" s="25">
        <v>2</v>
      </c>
      <c r="O37" s="24" t="s">
        <v>506</v>
      </c>
      <c r="R37" s="77"/>
      <c r="S37" s="77"/>
      <c r="U37" s="77"/>
      <c r="V37" s="77"/>
      <c r="W37" s="77"/>
      <c r="AA37" s="72">
        <v>1227</v>
      </c>
      <c r="AB37" s="9">
        <v>6</v>
      </c>
      <c r="AC37" s="140" t="str">
        <f t="shared" si="0"/>
        <v/>
      </c>
      <c r="AD37" s="140" t="str">
        <f t="shared" si="1"/>
        <v/>
      </c>
    </row>
    <row r="38" spans="1:30" ht="23.1" customHeight="1">
      <c r="A38" s="254"/>
      <c r="B38" s="253" t="s">
        <v>17</v>
      </c>
      <c r="C38" s="13"/>
      <c r="D38" s="14" t="s">
        <v>16</v>
      </c>
      <c r="E38" s="11"/>
      <c r="F38" s="31">
        <v>722</v>
      </c>
      <c r="G38" s="30">
        <v>41888</v>
      </c>
      <c r="H38" s="30">
        <v>39</v>
      </c>
      <c r="I38" s="28" t="s">
        <v>503</v>
      </c>
      <c r="J38" s="27">
        <v>12</v>
      </c>
      <c r="K38" s="28" t="s">
        <v>504</v>
      </c>
      <c r="L38" s="29">
        <v>38</v>
      </c>
      <c r="M38" s="28" t="s">
        <v>503</v>
      </c>
      <c r="N38" s="27">
        <v>59</v>
      </c>
      <c r="O38" s="26" t="s">
        <v>504</v>
      </c>
      <c r="R38" s="77"/>
      <c r="S38" s="77"/>
      <c r="U38" s="77"/>
      <c r="V38" s="77"/>
      <c r="W38" s="77"/>
      <c r="AA38" s="72">
        <v>41888</v>
      </c>
      <c r="AB38" s="9">
        <v>722</v>
      </c>
      <c r="AC38" s="140" t="str">
        <f t="shared" si="0"/>
        <v/>
      </c>
      <c r="AD38" s="140" t="str">
        <f t="shared" si="1"/>
        <v/>
      </c>
    </row>
    <row r="39" spans="1:30" ht="23.1" customHeight="1">
      <c r="A39" s="254"/>
      <c r="B39" s="254"/>
      <c r="C39" s="13"/>
      <c r="D39" s="14" t="s">
        <v>15</v>
      </c>
      <c r="E39" s="11"/>
      <c r="F39" s="31">
        <v>4</v>
      </c>
      <c r="G39" s="30">
        <v>67</v>
      </c>
      <c r="H39" s="9">
        <v>39</v>
      </c>
      <c r="I39" s="19" t="s">
        <v>505</v>
      </c>
      <c r="J39" s="25">
        <v>18</v>
      </c>
      <c r="K39" s="19" t="s">
        <v>506</v>
      </c>
      <c r="L39" s="15">
        <v>39</v>
      </c>
      <c r="M39" s="19" t="s">
        <v>505</v>
      </c>
      <c r="N39" s="25">
        <v>19</v>
      </c>
      <c r="O39" s="24" t="s">
        <v>506</v>
      </c>
      <c r="R39" s="77"/>
      <c r="S39" s="77"/>
      <c r="U39" s="77"/>
      <c r="V39" s="77"/>
      <c r="W39" s="77"/>
      <c r="AA39" s="72">
        <v>67</v>
      </c>
      <c r="AB39" s="9">
        <v>4</v>
      </c>
      <c r="AC39" s="140" t="str">
        <f t="shared" si="0"/>
        <v/>
      </c>
      <c r="AD39" s="140" t="str">
        <f t="shared" si="1"/>
        <v/>
      </c>
    </row>
    <row r="40" spans="1:30" ht="23.1" customHeight="1">
      <c r="A40" s="254"/>
      <c r="B40" s="254"/>
      <c r="C40" s="13"/>
      <c r="D40" s="14" t="s">
        <v>86</v>
      </c>
      <c r="E40" s="11"/>
      <c r="F40" s="31">
        <v>89</v>
      </c>
      <c r="G40" s="30">
        <v>2668</v>
      </c>
      <c r="H40" s="9">
        <v>39</v>
      </c>
      <c r="I40" s="19" t="s">
        <v>505</v>
      </c>
      <c r="J40" s="25">
        <v>24</v>
      </c>
      <c r="K40" s="19" t="s">
        <v>506</v>
      </c>
      <c r="L40" s="15">
        <v>39</v>
      </c>
      <c r="M40" s="19" t="s">
        <v>505</v>
      </c>
      <c r="N40" s="25">
        <v>1</v>
      </c>
      <c r="O40" s="24" t="s">
        <v>506</v>
      </c>
      <c r="R40" s="77"/>
      <c r="S40" s="77"/>
      <c r="U40" s="77"/>
      <c r="V40" s="77"/>
      <c r="W40" s="77"/>
      <c r="AA40" s="72">
        <v>2668</v>
      </c>
      <c r="AB40" s="9">
        <v>89</v>
      </c>
      <c r="AC40" s="140" t="str">
        <f t="shared" si="0"/>
        <v/>
      </c>
      <c r="AD40" s="140" t="str">
        <f t="shared" si="1"/>
        <v/>
      </c>
    </row>
    <row r="41" spans="1:30" ht="23.1" customHeight="1">
      <c r="A41" s="254"/>
      <c r="B41" s="254"/>
      <c r="C41" s="13"/>
      <c r="D41" s="14" t="s">
        <v>13</v>
      </c>
      <c r="E41" s="11"/>
      <c r="F41" s="31">
        <v>19</v>
      </c>
      <c r="G41" s="30">
        <v>814</v>
      </c>
      <c r="H41" s="9">
        <v>38</v>
      </c>
      <c r="I41" s="19" t="s">
        <v>505</v>
      </c>
      <c r="J41" s="25">
        <v>26</v>
      </c>
      <c r="K41" s="19" t="s">
        <v>506</v>
      </c>
      <c r="L41" s="15">
        <v>38</v>
      </c>
      <c r="M41" s="19" t="s">
        <v>505</v>
      </c>
      <c r="N41" s="25">
        <v>17</v>
      </c>
      <c r="O41" s="24" t="s">
        <v>506</v>
      </c>
      <c r="R41" s="77"/>
      <c r="S41" s="77"/>
      <c r="U41" s="77"/>
      <c r="V41" s="77"/>
      <c r="W41" s="77"/>
      <c r="AA41" s="72">
        <v>814</v>
      </c>
      <c r="AB41" s="9">
        <v>19</v>
      </c>
      <c r="AC41" s="140" t="str">
        <f t="shared" si="0"/>
        <v/>
      </c>
      <c r="AD41" s="140" t="str">
        <f t="shared" si="1"/>
        <v/>
      </c>
    </row>
    <row r="42" spans="1:30" ht="23.1" customHeight="1">
      <c r="A42" s="254"/>
      <c r="B42" s="254"/>
      <c r="C42" s="13"/>
      <c r="D42" s="14" t="s">
        <v>85</v>
      </c>
      <c r="E42" s="11"/>
      <c r="F42" s="31">
        <v>14</v>
      </c>
      <c r="G42" s="30">
        <v>891</v>
      </c>
      <c r="H42" s="9">
        <v>38</v>
      </c>
      <c r="I42" s="19" t="s">
        <v>505</v>
      </c>
      <c r="J42" s="25">
        <v>43</v>
      </c>
      <c r="K42" s="19" t="s">
        <v>506</v>
      </c>
      <c r="L42" s="15">
        <v>39</v>
      </c>
      <c r="M42" s="19" t="s">
        <v>505</v>
      </c>
      <c r="N42" s="25">
        <v>6</v>
      </c>
      <c r="O42" s="24" t="s">
        <v>506</v>
      </c>
      <c r="R42" s="77"/>
      <c r="S42" s="77"/>
      <c r="U42" s="77"/>
      <c r="V42" s="77"/>
      <c r="W42" s="77"/>
      <c r="AA42" s="72">
        <v>891</v>
      </c>
      <c r="AB42" s="9">
        <v>14</v>
      </c>
      <c r="AC42" s="140" t="str">
        <f t="shared" si="0"/>
        <v/>
      </c>
      <c r="AD42" s="140" t="str">
        <f t="shared" si="1"/>
        <v/>
      </c>
    </row>
    <row r="43" spans="1:30" ht="23.1" customHeight="1">
      <c r="A43" s="254"/>
      <c r="B43" s="254"/>
      <c r="C43" s="13"/>
      <c r="D43" s="14" t="s">
        <v>84</v>
      </c>
      <c r="E43" s="11"/>
      <c r="F43" s="31">
        <v>32</v>
      </c>
      <c r="G43" s="30">
        <v>2150</v>
      </c>
      <c r="H43" s="9">
        <v>39</v>
      </c>
      <c r="I43" s="19" t="s">
        <v>505</v>
      </c>
      <c r="J43" s="25">
        <v>28</v>
      </c>
      <c r="K43" s="19" t="s">
        <v>506</v>
      </c>
      <c r="L43" s="15">
        <v>39</v>
      </c>
      <c r="M43" s="19" t="s">
        <v>505</v>
      </c>
      <c r="N43" s="25">
        <v>8</v>
      </c>
      <c r="O43" s="24" t="s">
        <v>506</v>
      </c>
      <c r="R43" s="77"/>
      <c r="S43" s="77"/>
      <c r="U43" s="77"/>
      <c r="V43" s="77"/>
      <c r="W43" s="77"/>
      <c r="AA43" s="72">
        <v>2150</v>
      </c>
      <c r="AB43" s="9">
        <v>32</v>
      </c>
      <c r="AC43" s="140" t="str">
        <f t="shared" si="0"/>
        <v/>
      </c>
      <c r="AD43" s="140" t="str">
        <f t="shared" si="1"/>
        <v/>
      </c>
    </row>
    <row r="44" spans="1:30" ht="23.1" customHeight="1">
      <c r="A44" s="254"/>
      <c r="B44" s="254"/>
      <c r="C44" s="13"/>
      <c r="D44" s="14" t="s">
        <v>10</v>
      </c>
      <c r="E44" s="11"/>
      <c r="F44" s="31">
        <v>176</v>
      </c>
      <c r="G44" s="30">
        <v>4462</v>
      </c>
      <c r="H44" s="9">
        <v>39</v>
      </c>
      <c r="I44" s="19" t="s">
        <v>505</v>
      </c>
      <c r="J44" s="25">
        <v>19</v>
      </c>
      <c r="K44" s="19" t="s">
        <v>506</v>
      </c>
      <c r="L44" s="15">
        <v>39</v>
      </c>
      <c r="M44" s="19" t="s">
        <v>505</v>
      </c>
      <c r="N44" s="25">
        <v>5</v>
      </c>
      <c r="O44" s="24" t="s">
        <v>506</v>
      </c>
      <c r="R44" s="77"/>
      <c r="S44" s="77"/>
      <c r="U44" s="77"/>
      <c r="V44" s="77"/>
      <c r="W44" s="77"/>
      <c r="AA44" s="72">
        <v>4462</v>
      </c>
      <c r="AB44" s="9">
        <v>176</v>
      </c>
      <c r="AC44" s="140" t="str">
        <f t="shared" si="0"/>
        <v/>
      </c>
      <c r="AD44" s="140" t="str">
        <f t="shared" si="1"/>
        <v/>
      </c>
    </row>
    <row r="45" spans="1:30" ht="23.1" customHeight="1">
      <c r="A45" s="254"/>
      <c r="B45" s="254"/>
      <c r="C45" s="13"/>
      <c r="D45" s="14" t="s">
        <v>9</v>
      </c>
      <c r="E45" s="11"/>
      <c r="F45" s="31">
        <v>21</v>
      </c>
      <c r="G45" s="30">
        <v>647</v>
      </c>
      <c r="H45" s="9">
        <v>37</v>
      </c>
      <c r="I45" s="19" t="s">
        <v>505</v>
      </c>
      <c r="J45" s="25">
        <v>50</v>
      </c>
      <c r="K45" s="19" t="s">
        <v>506</v>
      </c>
      <c r="L45" s="15">
        <v>37</v>
      </c>
      <c r="M45" s="19" t="s">
        <v>505</v>
      </c>
      <c r="N45" s="25">
        <v>34</v>
      </c>
      <c r="O45" s="24" t="s">
        <v>506</v>
      </c>
      <c r="R45" s="77"/>
      <c r="S45" s="77"/>
      <c r="U45" s="77"/>
      <c r="V45" s="77"/>
      <c r="W45" s="77"/>
      <c r="AA45" s="72">
        <v>647</v>
      </c>
      <c r="AB45" s="9">
        <v>21</v>
      </c>
      <c r="AC45" s="140" t="str">
        <f t="shared" si="0"/>
        <v/>
      </c>
      <c r="AD45" s="140" t="str">
        <f t="shared" si="1"/>
        <v/>
      </c>
    </row>
    <row r="46" spans="1:30" ht="23.1" customHeight="1">
      <c r="A46" s="254"/>
      <c r="B46" s="254"/>
      <c r="C46" s="13"/>
      <c r="D46" s="14" t="s">
        <v>83</v>
      </c>
      <c r="E46" s="11"/>
      <c r="F46" s="31">
        <v>9</v>
      </c>
      <c r="G46" s="30">
        <v>155</v>
      </c>
      <c r="H46" s="9">
        <v>39</v>
      </c>
      <c r="I46" s="19" t="s">
        <v>505</v>
      </c>
      <c r="J46" s="25">
        <v>24</v>
      </c>
      <c r="K46" s="19" t="s">
        <v>506</v>
      </c>
      <c r="L46" s="15">
        <v>39</v>
      </c>
      <c r="M46" s="19" t="s">
        <v>505</v>
      </c>
      <c r="N46" s="25">
        <v>25</v>
      </c>
      <c r="O46" s="24" t="s">
        <v>506</v>
      </c>
      <c r="R46" s="77"/>
      <c r="S46" s="77"/>
      <c r="U46" s="77"/>
      <c r="V46" s="77"/>
      <c r="W46" s="77"/>
      <c r="AA46" s="72">
        <v>155</v>
      </c>
      <c r="AB46" s="9">
        <v>9</v>
      </c>
      <c r="AC46" s="140" t="str">
        <f t="shared" si="0"/>
        <v/>
      </c>
      <c r="AD46" s="140" t="str">
        <f t="shared" si="1"/>
        <v/>
      </c>
    </row>
    <row r="47" spans="1:30" ht="24" customHeight="1">
      <c r="A47" s="254"/>
      <c r="B47" s="254"/>
      <c r="C47" s="13"/>
      <c r="D47" s="12" t="s">
        <v>7</v>
      </c>
      <c r="E47" s="11"/>
      <c r="F47" s="31">
        <v>18</v>
      </c>
      <c r="G47" s="30">
        <v>492</v>
      </c>
      <c r="H47" s="9">
        <v>37</v>
      </c>
      <c r="I47" s="19" t="s">
        <v>505</v>
      </c>
      <c r="J47" s="25">
        <v>16</v>
      </c>
      <c r="K47" s="19" t="s">
        <v>506</v>
      </c>
      <c r="L47" s="15">
        <v>38</v>
      </c>
      <c r="M47" s="19" t="s">
        <v>505</v>
      </c>
      <c r="N47" s="25">
        <v>50</v>
      </c>
      <c r="O47" s="24" t="s">
        <v>506</v>
      </c>
      <c r="R47" s="77"/>
      <c r="S47" s="77"/>
      <c r="U47" s="77"/>
      <c r="V47" s="77"/>
      <c r="W47" s="77"/>
      <c r="AA47" s="72">
        <v>492</v>
      </c>
      <c r="AB47" s="9">
        <v>18</v>
      </c>
      <c r="AC47" s="140" t="str">
        <f t="shared" si="0"/>
        <v/>
      </c>
      <c r="AD47" s="140" t="str">
        <f t="shared" si="1"/>
        <v/>
      </c>
    </row>
    <row r="48" spans="1:30" ht="23.1" customHeight="1">
      <c r="A48" s="254"/>
      <c r="B48" s="254"/>
      <c r="C48" s="13"/>
      <c r="D48" s="14" t="s">
        <v>82</v>
      </c>
      <c r="E48" s="11"/>
      <c r="F48" s="31">
        <v>49</v>
      </c>
      <c r="G48" s="30">
        <v>1768</v>
      </c>
      <c r="H48" s="9">
        <v>39</v>
      </c>
      <c r="I48" s="19" t="s">
        <v>505</v>
      </c>
      <c r="J48" s="25">
        <v>51</v>
      </c>
      <c r="K48" s="19" t="s">
        <v>506</v>
      </c>
      <c r="L48" s="15">
        <v>40</v>
      </c>
      <c r="M48" s="19" t="s">
        <v>505</v>
      </c>
      <c r="N48" s="25">
        <v>7</v>
      </c>
      <c r="O48" s="24" t="s">
        <v>506</v>
      </c>
      <c r="R48" s="77"/>
      <c r="S48" s="77"/>
      <c r="U48" s="77"/>
      <c r="V48" s="77"/>
      <c r="W48" s="77"/>
      <c r="AA48" s="72">
        <v>1768</v>
      </c>
      <c r="AB48" s="9">
        <v>49</v>
      </c>
      <c r="AC48" s="140" t="str">
        <f t="shared" si="0"/>
        <v/>
      </c>
      <c r="AD48" s="140" t="str">
        <f t="shared" si="1"/>
        <v/>
      </c>
    </row>
    <row r="49" spans="1:30" ht="23.1" customHeight="1">
      <c r="A49" s="254"/>
      <c r="B49" s="254"/>
      <c r="C49" s="13"/>
      <c r="D49" s="14" t="s">
        <v>81</v>
      </c>
      <c r="E49" s="11"/>
      <c r="F49" s="31">
        <v>24</v>
      </c>
      <c r="G49" s="30">
        <v>465</v>
      </c>
      <c r="H49" s="9">
        <v>39</v>
      </c>
      <c r="I49" s="19" t="s">
        <v>505</v>
      </c>
      <c r="J49" s="25">
        <v>24</v>
      </c>
      <c r="K49" s="19" t="s">
        <v>506</v>
      </c>
      <c r="L49" s="15">
        <v>39</v>
      </c>
      <c r="M49" s="19" t="s">
        <v>505</v>
      </c>
      <c r="N49" s="25">
        <v>40</v>
      </c>
      <c r="O49" s="24" t="s">
        <v>506</v>
      </c>
      <c r="R49" s="77"/>
      <c r="S49" s="77"/>
      <c r="U49" s="77"/>
      <c r="V49" s="77"/>
      <c r="W49" s="77"/>
      <c r="AA49" s="72">
        <v>465</v>
      </c>
      <c r="AB49" s="9">
        <v>24</v>
      </c>
      <c r="AC49" s="140" t="str">
        <f t="shared" si="0"/>
        <v/>
      </c>
      <c r="AD49" s="140" t="str">
        <f t="shared" si="1"/>
        <v/>
      </c>
    </row>
    <row r="50" spans="1:30" ht="23.1" customHeight="1">
      <c r="A50" s="254"/>
      <c r="B50" s="254"/>
      <c r="C50" s="13"/>
      <c r="D50" s="14" t="s">
        <v>80</v>
      </c>
      <c r="E50" s="11"/>
      <c r="F50" s="31">
        <v>22</v>
      </c>
      <c r="G50" s="30">
        <v>1476</v>
      </c>
      <c r="H50" s="9">
        <v>39</v>
      </c>
      <c r="I50" s="19" t="s">
        <v>505</v>
      </c>
      <c r="J50" s="25">
        <v>7</v>
      </c>
      <c r="K50" s="19" t="s">
        <v>506</v>
      </c>
      <c r="L50" s="15">
        <v>38</v>
      </c>
      <c r="M50" s="19" t="s">
        <v>505</v>
      </c>
      <c r="N50" s="25">
        <v>50</v>
      </c>
      <c r="O50" s="24" t="s">
        <v>506</v>
      </c>
      <c r="R50" s="77"/>
      <c r="S50" s="77"/>
      <c r="U50" s="77"/>
      <c r="V50" s="77"/>
      <c r="W50" s="77"/>
      <c r="AA50" s="72">
        <v>1476</v>
      </c>
      <c r="AB50" s="9">
        <v>22</v>
      </c>
      <c r="AC50" s="140" t="str">
        <f t="shared" si="0"/>
        <v/>
      </c>
      <c r="AD50" s="140" t="str">
        <f t="shared" si="1"/>
        <v/>
      </c>
    </row>
    <row r="51" spans="1:30" ht="23.1" customHeight="1">
      <c r="A51" s="254"/>
      <c r="B51" s="254"/>
      <c r="C51" s="13"/>
      <c r="D51" s="14" t="s">
        <v>79</v>
      </c>
      <c r="E51" s="11"/>
      <c r="F51" s="31">
        <v>168</v>
      </c>
      <c r="G51" s="30">
        <v>16726</v>
      </c>
      <c r="H51" s="9">
        <v>39</v>
      </c>
      <c r="I51" s="19" t="s">
        <v>505</v>
      </c>
      <c r="J51" s="25">
        <v>12</v>
      </c>
      <c r="K51" s="19" t="s">
        <v>506</v>
      </c>
      <c r="L51" s="15">
        <v>38</v>
      </c>
      <c r="M51" s="19" t="s">
        <v>505</v>
      </c>
      <c r="N51" s="25">
        <v>35</v>
      </c>
      <c r="O51" s="24" t="s">
        <v>506</v>
      </c>
      <c r="R51" s="77"/>
      <c r="S51" s="77"/>
      <c r="U51" s="77"/>
      <c r="V51" s="77"/>
      <c r="W51" s="77"/>
      <c r="AA51" s="72">
        <v>16726</v>
      </c>
      <c r="AB51" s="9">
        <v>168</v>
      </c>
      <c r="AC51" s="140" t="str">
        <f t="shared" si="0"/>
        <v/>
      </c>
      <c r="AD51" s="140" t="str">
        <f t="shared" si="1"/>
        <v/>
      </c>
    </row>
    <row r="52" spans="1:30" ht="23.1" customHeight="1">
      <c r="A52" s="254"/>
      <c r="B52" s="254"/>
      <c r="C52" s="13"/>
      <c r="D52" s="14" t="s">
        <v>78</v>
      </c>
      <c r="E52" s="11"/>
      <c r="F52" s="31">
        <v>21</v>
      </c>
      <c r="G52" s="30">
        <v>1747</v>
      </c>
      <c r="H52" s="9">
        <v>39</v>
      </c>
      <c r="I52" s="19" t="s">
        <v>505</v>
      </c>
      <c r="J52" s="25">
        <v>39</v>
      </c>
      <c r="K52" s="19" t="s">
        <v>506</v>
      </c>
      <c r="L52" s="15">
        <v>39</v>
      </c>
      <c r="M52" s="19" t="s">
        <v>505</v>
      </c>
      <c r="N52" s="25">
        <v>39</v>
      </c>
      <c r="O52" s="24" t="s">
        <v>506</v>
      </c>
      <c r="R52" s="77"/>
      <c r="S52" s="77"/>
      <c r="U52" s="77"/>
      <c r="V52" s="77"/>
      <c r="W52" s="77"/>
      <c r="AA52" s="72">
        <v>1747</v>
      </c>
      <c r="AB52" s="9">
        <v>21</v>
      </c>
      <c r="AC52" s="140" t="str">
        <f t="shared" si="0"/>
        <v/>
      </c>
      <c r="AD52" s="140" t="str">
        <f t="shared" si="1"/>
        <v/>
      </c>
    </row>
    <row r="53" spans="1:30" ht="24" customHeight="1" thickBot="1">
      <c r="A53" s="255"/>
      <c r="B53" s="255"/>
      <c r="C53" s="13"/>
      <c r="D53" s="12" t="s">
        <v>77</v>
      </c>
      <c r="E53" s="11"/>
      <c r="F53" s="31">
        <v>56</v>
      </c>
      <c r="G53" s="30">
        <v>7360</v>
      </c>
      <c r="H53" s="9">
        <v>39</v>
      </c>
      <c r="I53" s="19" t="s">
        <v>505</v>
      </c>
      <c r="J53" s="25">
        <v>8</v>
      </c>
      <c r="K53" s="19" t="s">
        <v>506</v>
      </c>
      <c r="L53" s="15">
        <v>39</v>
      </c>
      <c r="M53" s="19" t="s">
        <v>505</v>
      </c>
      <c r="N53" s="25">
        <v>31</v>
      </c>
      <c r="O53" s="24" t="s">
        <v>506</v>
      </c>
      <c r="R53" s="77"/>
      <c r="S53" s="77"/>
      <c r="U53" s="77"/>
      <c r="V53" s="77"/>
      <c r="W53" s="77"/>
      <c r="AA53" s="72">
        <v>7360</v>
      </c>
      <c r="AB53" s="9">
        <v>56</v>
      </c>
      <c r="AC53" s="141" t="str">
        <f t="shared" si="0"/>
        <v/>
      </c>
      <c r="AD53" s="141" t="str">
        <f t="shared" si="1"/>
        <v/>
      </c>
    </row>
    <row r="54" spans="1:30">
      <c r="R54" s="77"/>
      <c r="S54" s="77"/>
      <c r="U54" s="77"/>
      <c r="V54" s="77"/>
      <c r="W54" s="77"/>
    </row>
    <row r="55" spans="1:30">
      <c r="R55" s="77"/>
      <c r="S55" s="77"/>
      <c r="U55" s="77"/>
      <c r="V55" s="77"/>
      <c r="W55" s="77"/>
    </row>
    <row r="59" spans="1:30" ht="12.75" customHeight="1"/>
    <row r="60" spans="1:30" ht="12.75" customHeight="1"/>
    <row r="61" spans="1:30">
      <c r="D61" s="5"/>
    </row>
    <row r="66" spans="4:17">
      <c r="O66" s="72"/>
      <c r="P66" s="72"/>
    </row>
    <row r="67" spans="4:17">
      <c r="O67" s="72"/>
      <c r="P67" s="72"/>
    </row>
    <row r="68" spans="4:17">
      <c r="O68" s="72"/>
      <c r="P68" s="76"/>
      <c r="Q68" s="76"/>
    </row>
    <row r="69" spans="4:17">
      <c r="O69" s="72"/>
      <c r="P69" s="77"/>
      <c r="Q69" s="77"/>
    </row>
    <row r="70" spans="4:17">
      <c r="O70" s="72"/>
      <c r="P70" s="77"/>
      <c r="Q70" s="77"/>
    </row>
    <row r="71" spans="4:17">
      <c r="D71" s="5"/>
      <c r="O71" s="72"/>
      <c r="P71" s="77"/>
      <c r="Q71" s="77"/>
    </row>
    <row r="72" spans="4:17">
      <c r="O72" s="72"/>
      <c r="P72" s="77"/>
      <c r="Q72" s="77"/>
    </row>
    <row r="73" spans="4:17">
      <c r="O73" s="72"/>
      <c r="P73" s="77"/>
      <c r="Q73" s="77"/>
    </row>
    <row r="74" spans="4:17">
      <c r="O74" s="72"/>
      <c r="P74" s="77"/>
      <c r="Q74" s="77"/>
    </row>
    <row r="75" spans="4:17">
      <c r="D75" s="5"/>
      <c r="O75" s="72"/>
      <c r="P75" s="77"/>
      <c r="Q75" s="77"/>
    </row>
    <row r="76" spans="4:17">
      <c r="O76" s="72"/>
      <c r="P76" s="77"/>
      <c r="Q76" s="77"/>
    </row>
    <row r="77" spans="4:17">
      <c r="O77" s="72"/>
      <c r="P77" s="77"/>
      <c r="Q77" s="77"/>
    </row>
    <row r="78" spans="4:17">
      <c r="O78" s="72"/>
      <c r="P78" s="77"/>
      <c r="Q78" s="77"/>
    </row>
    <row r="79" spans="4:17">
      <c r="D79" s="5"/>
      <c r="O79" s="72"/>
      <c r="P79" s="77"/>
      <c r="Q79" s="77"/>
    </row>
    <row r="80" spans="4:17">
      <c r="O80" s="72"/>
      <c r="P80" s="77"/>
      <c r="Q80" s="77"/>
    </row>
    <row r="81" spans="4:17">
      <c r="D81" s="5"/>
      <c r="O81" s="72"/>
      <c r="P81" s="77"/>
      <c r="Q81" s="77"/>
    </row>
    <row r="82" spans="4:17">
      <c r="O82" s="72"/>
      <c r="P82" s="77"/>
      <c r="Q82" s="77"/>
    </row>
    <row r="83" spans="4:17">
      <c r="D83" s="5"/>
      <c r="O83" s="72"/>
      <c r="P83" s="77"/>
      <c r="Q83" s="77"/>
    </row>
    <row r="84" spans="4:17">
      <c r="O84" s="72"/>
      <c r="P84" s="77"/>
      <c r="Q84" s="77"/>
    </row>
    <row r="85" spans="4:17">
      <c r="D85" s="5"/>
      <c r="O85" s="72"/>
      <c r="P85" s="77"/>
      <c r="Q85" s="77"/>
    </row>
    <row r="86" spans="4:17">
      <c r="O86" s="72"/>
      <c r="P86" s="77"/>
      <c r="Q86" s="77"/>
    </row>
    <row r="87" spans="4:17" ht="13.5" customHeight="1">
      <c r="D87" s="6"/>
      <c r="O87" s="72"/>
      <c r="P87" s="77"/>
      <c r="Q87" s="77"/>
    </row>
    <row r="88" spans="4:17" ht="13.5" customHeight="1">
      <c r="O88" s="72"/>
      <c r="P88" s="77"/>
      <c r="Q88" s="77"/>
    </row>
    <row r="89" spans="4:17">
      <c r="D89" s="5"/>
      <c r="O89" s="72"/>
      <c r="P89" s="77"/>
      <c r="Q89" s="77"/>
    </row>
    <row r="90" spans="4:17">
      <c r="O90" s="72"/>
      <c r="P90" s="77"/>
      <c r="Q90" s="77"/>
    </row>
    <row r="91" spans="4:17">
      <c r="D91" s="5"/>
      <c r="O91" s="72"/>
      <c r="P91" s="77"/>
      <c r="Q91" s="77"/>
    </row>
    <row r="92" spans="4:17">
      <c r="O92" s="72"/>
      <c r="P92" s="77"/>
      <c r="Q92" s="77"/>
    </row>
    <row r="93" spans="4:17">
      <c r="D93" s="5"/>
      <c r="O93" s="72"/>
      <c r="P93" s="77"/>
      <c r="Q93" s="77"/>
    </row>
    <row r="94" spans="4:17">
      <c r="O94" s="72"/>
      <c r="P94" s="77"/>
      <c r="Q94" s="77"/>
    </row>
    <row r="95" spans="4:17">
      <c r="D95" s="5"/>
      <c r="O95" s="72"/>
      <c r="P95" s="77"/>
      <c r="Q95" s="77"/>
    </row>
    <row r="96" spans="4:17">
      <c r="O96" s="72"/>
      <c r="P96" s="77"/>
      <c r="Q96" s="77"/>
    </row>
    <row r="97" spans="15:17">
      <c r="O97" s="72"/>
      <c r="P97" s="77"/>
      <c r="Q97" s="77"/>
    </row>
    <row r="98" spans="15:17">
      <c r="O98" s="72"/>
      <c r="P98" s="77"/>
      <c r="Q98" s="77"/>
    </row>
    <row r="99" spans="15:17" ht="12.75" customHeight="1">
      <c r="O99" s="72"/>
      <c r="P99" s="77"/>
      <c r="Q99" s="77"/>
    </row>
    <row r="100" spans="15:17" ht="12.75" customHeight="1">
      <c r="O100" s="72"/>
      <c r="P100" s="77"/>
      <c r="Q100" s="77"/>
    </row>
    <row r="101" spans="15:17">
      <c r="O101" s="72"/>
      <c r="P101" s="77"/>
      <c r="Q101" s="77"/>
    </row>
    <row r="102" spans="15:17">
      <c r="O102" s="72"/>
      <c r="P102" s="77"/>
      <c r="Q102" s="77"/>
    </row>
    <row r="103" spans="15:17">
      <c r="O103" s="72"/>
      <c r="P103" s="77"/>
      <c r="Q103" s="77"/>
    </row>
    <row r="104" spans="15:17">
      <c r="O104" s="72"/>
      <c r="P104" s="77"/>
      <c r="Q104" s="77"/>
    </row>
    <row r="105" spans="15:17">
      <c r="O105" s="72"/>
      <c r="P105" s="77"/>
      <c r="Q105" s="77"/>
    </row>
    <row r="106" spans="15:17">
      <c r="O106" s="72"/>
      <c r="P106" s="77"/>
      <c r="Q106" s="77"/>
    </row>
    <row r="107" spans="15:17">
      <c r="O107" s="72"/>
      <c r="P107" s="77"/>
      <c r="Q107" s="77"/>
    </row>
    <row r="108" spans="15:17">
      <c r="O108" s="72"/>
      <c r="P108" s="77"/>
      <c r="Q108" s="77"/>
    </row>
    <row r="109" spans="15:17">
      <c r="O109" s="72"/>
      <c r="P109" s="72"/>
    </row>
    <row r="110" spans="15:17">
      <c r="O110" s="72"/>
      <c r="P110" s="72"/>
    </row>
  </sheetData>
  <mergeCells count="15">
    <mergeCell ref="H3:K6"/>
    <mergeCell ref="L3:O6"/>
    <mergeCell ref="A7:E7"/>
    <mergeCell ref="A8:A12"/>
    <mergeCell ref="B8:E8"/>
    <mergeCell ref="B9:E9"/>
    <mergeCell ref="B10:E10"/>
    <mergeCell ref="B11:E11"/>
    <mergeCell ref="B12:E12"/>
    <mergeCell ref="G3:G6"/>
    <mergeCell ref="A13:A53"/>
    <mergeCell ref="B13:B37"/>
    <mergeCell ref="B38:B53"/>
    <mergeCell ref="A3:E6"/>
    <mergeCell ref="F3:F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5"/>
  <sheetViews>
    <sheetView view="pageBreakPreview" zoomScaleNormal="100" zoomScaleSheetLayoutView="100" workbookViewId="0">
      <selection activeCell="N27" sqref="N27"/>
    </sheetView>
  </sheetViews>
  <sheetFormatPr defaultRowHeight="13.5"/>
  <cols>
    <col min="1" max="2" width="2.625" style="4" customWidth="1"/>
    <col min="3" max="3" width="1.375" style="4" customWidth="1"/>
    <col min="4" max="4" width="27.625" style="4" customWidth="1"/>
    <col min="5" max="5" width="1.375" style="4" customWidth="1"/>
    <col min="6" max="6" width="10.375" style="3" customWidth="1"/>
    <col min="7" max="14" width="9.625" style="3" customWidth="1"/>
    <col min="15" max="16384" width="9" style="3"/>
  </cols>
  <sheetData>
    <row r="1" spans="1:29" ht="14.25">
      <c r="A1" s="18" t="s">
        <v>114</v>
      </c>
    </row>
    <row r="3" spans="1:29">
      <c r="A3" s="240" t="s">
        <v>64</v>
      </c>
      <c r="B3" s="241"/>
      <c r="C3" s="241"/>
      <c r="D3" s="241"/>
      <c r="E3" s="242"/>
      <c r="F3" s="249" t="s">
        <v>131</v>
      </c>
      <c r="G3" s="294" t="s">
        <v>485</v>
      </c>
      <c r="H3" s="262"/>
      <c r="I3" s="294" t="s">
        <v>486</v>
      </c>
      <c r="J3" s="262"/>
      <c r="K3" s="294" t="s">
        <v>113</v>
      </c>
      <c r="L3" s="294"/>
      <c r="M3" s="294" t="s">
        <v>135</v>
      </c>
      <c r="N3" s="262"/>
    </row>
    <row r="4" spans="1:29" ht="42" customHeight="1">
      <c r="A4" s="243"/>
      <c r="B4" s="244"/>
      <c r="C4" s="244"/>
      <c r="D4" s="244"/>
      <c r="E4" s="245"/>
      <c r="F4" s="232"/>
      <c r="G4" s="262"/>
      <c r="H4" s="262"/>
      <c r="I4" s="262"/>
      <c r="J4" s="262"/>
      <c r="K4" s="294"/>
      <c r="L4" s="294"/>
      <c r="M4" s="262"/>
      <c r="N4" s="262"/>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row>
    <row r="6" spans="1:29" ht="15" customHeight="1" thickBot="1">
      <c r="A6" s="246"/>
      <c r="B6" s="247"/>
      <c r="C6" s="247"/>
      <c r="D6" s="247"/>
      <c r="E6" s="248"/>
      <c r="F6" s="232"/>
      <c r="G6" s="234"/>
      <c r="H6" s="236"/>
      <c r="I6" s="234"/>
      <c r="J6" s="236"/>
      <c r="K6" s="234"/>
      <c r="L6" s="236"/>
      <c r="M6" s="234"/>
      <c r="N6" s="236"/>
      <c r="AA6" s="143">
        <f>SUM(AB7:AD53,F66:AD70)</f>
        <v>0</v>
      </c>
    </row>
    <row r="7" spans="1:29" ht="23.1" customHeight="1">
      <c r="A7" s="237" t="s">
        <v>50</v>
      </c>
      <c r="B7" s="238"/>
      <c r="C7" s="238"/>
      <c r="D7" s="238"/>
      <c r="E7" s="239"/>
      <c r="F7" s="10">
        <f>SUM(G7,I7,K7,M7)</f>
        <v>963</v>
      </c>
      <c r="G7" s="9">
        <f>SUM(G8:G12)</f>
        <v>17</v>
      </c>
      <c r="H7" s="8">
        <f t="shared" ref="H7:H53" si="0">IF(G7=0,0,G7/$F7*100)</f>
        <v>1.7653167185877467</v>
      </c>
      <c r="I7" s="15">
        <f>SUM(I8:I12)</f>
        <v>11</v>
      </c>
      <c r="J7" s="8">
        <f t="shared" ref="J7:J53" si="1">IF(I7=0,0,I7/$F7*100)</f>
        <v>1.142263759086189</v>
      </c>
      <c r="K7" s="15">
        <f>SUM(K8:K12)</f>
        <v>841</v>
      </c>
      <c r="L7" s="8">
        <f t="shared" ref="L7:L53" si="2">IF(K7=0,0,K7/$F7*100)</f>
        <v>87.33125649013499</v>
      </c>
      <c r="M7" s="15">
        <f>SUM(M8:M12)</f>
        <v>94</v>
      </c>
      <c r="N7" s="8">
        <f t="shared" ref="N7:N53" si="3">IF(M7=0,0,M7/$F7*100)</f>
        <v>9.7611630321910692</v>
      </c>
      <c r="AA7" s="10">
        <v>963</v>
      </c>
      <c r="AB7" s="139" t="str">
        <f>IF(F7=AA7,"",1)</f>
        <v/>
      </c>
      <c r="AC7" s="175" t="str">
        <f>IF(SUM(H7,J7,L7,N7)=100,"",1)</f>
        <v/>
      </c>
    </row>
    <row r="8" spans="1:29" ht="23.1" customHeight="1">
      <c r="A8" s="256" t="s">
        <v>49</v>
      </c>
      <c r="B8" s="259" t="s">
        <v>48</v>
      </c>
      <c r="C8" s="260"/>
      <c r="D8" s="260"/>
      <c r="E8" s="261"/>
      <c r="F8" s="10">
        <f t="shared" ref="F8:F53" si="4">SUM(G8,I8,K8,M8)</f>
        <v>319</v>
      </c>
      <c r="G8" s="9">
        <v>14</v>
      </c>
      <c r="H8" s="8">
        <f t="shared" si="0"/>
        <v>4.3887147335423196</v>
      </c>
      <c r="I8" s="15">
        <v>10</v>
      </c>
      <c r="J8" s="8">
        <f t="shared" si="1"/>
        <v>3.1347962382445136</v>
      </c>
      <c r="K8" s="15">
        <v>255</v>
      </c>
      <c r="L8" s="8">
        <f t="shared" si="2"/>
        <v>79.937304075235105</v>
      </c>
      <c r="M8" s="15">
        <v>40</v>
      </c>
      <c r="N8" s="8">
        <f t="shared" si="3"/>
        <v>12.539184952978054</v>
      </c>
      <c r="AA8" s="10">
        <v>319</v>
      </c>
      <c r="AB8" s="140" t="str">
        <f t="shared" ref="AB8:AB53" si="5">IF(F8=AA8,"",1)</f>
        <v/>
      </c>
      <c r="AC8" s="140" t="str">
        <f t="shared" ref="AC8:AC53" si="6">IF(SUM(H8,J8,L8,N8)=100,"",1)</f>
        <v/>
      </c>
    </row>
    <row r="9" spans="1:29" ht="23.1" customHeight="1">
      <c r="A9" s="257"/>
      <c r="B9" s="259" t="s">
        <v>47</v>
      </c>
      <c r="C9" s="260"/>
      <c r="D9" s="260"/>
      <c r="E9" s="261"/>
      <c r="F9" s="10">
        <f t="shared" si="4"/>
        <v>145</v>
      </c>
      <c r="G9" s="9">
        <v>1</v>
      </c>
      <c r="H9" s="8">
        <f t="shared" si="0"/>
        <v>0.68965517241379315</v>
      </c>
      <c r="I9" s="15">
        <v>1</v>
      </c>
      <c r="J9" s="8">
        <f t="shared" si="1"/>
        <v>0.68965517241379315</v>
      </c>
      <c r="K9" s="15">
        <v>136</v>
      </c>
      <c r="L9" s="8">
        <f t="shared" si="2"/>
        <v>93.793103448275858</v>
      </c>
      <c r="M9" s="15">
        <v>7</v>
      </c>
      <c r="N9" s="8">
        <f t="shared" si="3"/>
        <v>4.8275862068965516</v>
      </c>
      <c r="AA9" s="10">
        <v>145</v>
      </c>
      <c r="AB9" s="140" t="str">
        <f t="shared" si="5"/>
        <v/>
      </c>
      <c r="AC9" s="140" t="str">
        <f t="shared" si="6"/>
        <v/>
      </c>
    </row>
    <row r="10" spans="1:29" ht="23.1" customHeight="1">
      <c r="A10" s="257"/>
      <c r="B10" s="259" t="s">
        <v>46</v>
      </c>
      <c r="C10" s="260"/>
      <c r="D10" s="260"/>
      <c r="E10" s="261"/>
      <c r="F10" s="10">
        <f t="shared" si="4"/>
        <v>218</v>
      </c>
      <c r="G10" s="9">
        <v>1</v>
      </c>
      <c r="H10" s="8">
        <f t="shared" si="0"/>
        <v>0.45871559633027525</v>
      </c>
      <c r="I10" s="15">
        <v>0</v>
      </c>
      <c r="J10" s="8">
        <f t="shared" si="1"/>
        <v>0</v>
      </c>
      <c r="K10" s="15">
        <v>187</v>
      </c>
      <c r="L10" s="8">
        <f t="shared" si="2"/>
        <v>85.77981651376146</v>
      </c>
      <c r="M10" s="15">
        <v>30</v>
      </c>
      <c r="N10" s="8">
        <f t="shared" si="3"/>
        <v>13.761467889908257</v>
      </c>
      <c r="AA10" s="10">
        <v>218</v>
      </c>
      <c r="AB10" s="140" t="str">
        <f t="shared" si="5"/>
        <v/>
      </c>
      <c r="AC10" s="140" t="str">
        <f t="shared" si="6"/>
        <v/>
      </c>
    </row>
    <row r="11" spans="1:29" ht="23.1" customHeight="1">
      <c r="A11" s="257"/>
      <c r="B11" s="259" t="s">
        <v>45</v>
      </c>
      <c r="C11" s="260"/>
      <c r="D11" s="260"/>
      <c r="E11" s="261"/>
      <c r="F11" s="10">
        <f t="shared" si="4"/>
        <v>66</v>
      </c>
      <c r="G11" s="9">
        <v>1</v>
      </c>
      <c r="H11" s="8">
        <f t="shared" si="0"/>
        <v>1.5151515151515151</v>
      </c>
      <c r="I11" s="15">
        <v>0</v>
      </c>
      <c r="J11" s="8">
        <f t="shared" si="1"/>
        <v>0</v>
      </c>
      <c r="K11" s="15">
        <v>62</v>
      </c>
      <c r="L11" s="8">
        <f t="shared" si="2"/>
        <v>93.939393939393938</v>
      </c>
      <c r="M11" s="15">
        <v>3</v>
      </c>
      <c r="N11" s="8">
        <f t="shared" si="3"/>
        <v>4.5454545454545459</v>
      </c>
      <c r="AA11" s="10">
        <v>66</v>
      </c>
      <c r="AB11" s="140" t="str">
        <f t="shared" si="5"/>
        <v/>
      </c>
      <c r="AC11" s="140" t="str">
        <f t="shared" si="6"/>
        <v/>
      </c>
    </row>
    <row r="12" spans="1:29" ht="23.1" customHeight="1">
      <c r="A12" s="258"/>
      <c r="B12" s="259" t="s">
        <v>44</v>
      </c>
      <c r="C12" s="260"/>
      <c r="D12" s="260"/>
      <c r="E12" s="261"/>
      <c r="F12" s="10">
        <f t="shared" si="4"/>
        <v>215</v>
      </c>
      <c r="G12" s="9">
        <v>0</v>
      </c>
      <c r="H12" s="8">
        <f t="shared" si="0"/>
        <v>0</v>
      </c>
      <c r="I12" s="15">
        <v>0</v>
      </c>
      <c r="J12" s="8">
        <f t="shared" si="1"/>
        <v>0</v>
      </c>
      <c r="K12" s="15">
        <v>201</v>
      </c>
      <c r="L12" s="8">
        <f t="shared" si="2"/>
        <v>93.488372093023258</v>
      </c>
      <c r="M12" s="15">
        <v>14</v>
      </c>
      <c r="N12" s="8">
        <f t="shared" si="3"/>
        <v>6.5116279069767442</v>
      </c>
      <c r="AA12" s="10">
        <v>215</v>
      </c>
      <c r="AB12" s="140" t="str">
        <f t="shared" si="5"/>
        <v/>
      </c>
      <c r="AC12" s="140" t="str">
        <f t="shared" si="6"/>
        <v/>
      </c>
    </row>
    <row r="13" spans="1:29" ht="23.1" customHeight="1">
      <c r="A13" s="253" t="s">
        <v>43</v>
      </c>
      <c r="B13" s="253" t="s">
        <v>42</v>
      </c>
      <c r="C13" s="13"/>
      <c r="D13" s="14" t="s">
        <v>16</v>
      </c>
      <c r="E13" s="11"/>
      <c r="F13" s="10">
        <f>SUM(G13,I13,K13,M13)</f>
        <v>243</v>
      </c>
      <c r="G13" s="9">
        <f>SUM(G14:G37)</f>
        <v>2</v>
      </c>
      <c r="H13" s="8">
        <f t="shared" si="0"/>
        <v>0.82304526748971196</v>
      </c>
      <c r="I13" s="15">
        <f>SUM(I14:I37)</f>
        <v>0</v>
      </c>
      <c r="J13" s="8">
        <f t="shared" si="1"/>
        <v>0</v>
      </c>
      <c r="K13" s="15">
        <f>SUM(K14:K37)</f>
        <v>216</v>
      </c>
      <c r="L13" s="8">
        <f t="shared" si="2"/>
        <v>88.888888888888886</v>
      </c>
      <c r="M13" s="15">
        <f>SUM(M14:M37)</f>
        <v>25</v>
      </c>
      <c r="N13" s="8">
        <f t="shared" si="3"/>
        <v>10.2880658436214</v>
      </c>
      <c r="AA13" s="10">
        <v>243</v>
      </c>
      <c r="AB13" s="140" t="str">
        <f t="shared" si="5"/>
        <v/>
      </c>
      <c r="AC13" s="140" t="str">
        <f t="shared" si="6"/>
        <v/>
      </c>
    </row>
    <row r="14" spans="1:29" ht="23.1" customHeight="1">
      <c r="A14" s="254"/>
      <c r="B14" s="254"/>
      <c r="C14" s="13"/>
      <c r="D14" s="14" t="s">
        <v>41</v>
      </c>
      <c r="E14" s="11"/>
      <c r="F14" s="10">
        <f t="shared" si="4"/>
        <v>32</v>
      </c>
      <c r="G14" s="9">
        <v>0</v>
      </c>
      <c r="H14" s="8">
        <f t="shared" si="0"/>
        <v>0</v>
      </c>
      <c r="I14" s="15">
        <v>0</v>
      </c>
      <c r="J14" s="8">
        <f t="shared" si="1"/>
        <v>0</v>
      </c>
      <c r="K14" s="15">
        <v>23</v>
      </c>
      <c r="L14" s="8">
        <f t="shared" si="2"/>
        <v>71.875</v>
      </c>
      <c r="M14" s="15">
        <v>9</v>
      </c>
      <c r="N14" s="8">
        <f t="shared" si="3"/>
        <v>28.125</v>
      </c>
      <c r="AA14" s="10">
        <v>32</v>
      </c>
      <c r="AB14" s="140" t="str">
        <f t="shared" si="5"/>
        <v/>
      </c>
      <c r="AC14" s="140" t="str">
        <f t="shared" si="6"/>
        <v/>
      </c>
    </row>
    <row r="15" spans="1:29" ht="23.1" customHeight="1">
      <c r="A15" s="254"/>
      <c r="B15" s="254"/>
      <c r="C15" s="13"/>
      <c r="D15" s="14" t="s">
        <v>40</v>
      </c>
      <c r="E15" s="11"/>
      <c r="F15" s="10">
        <f t="shared" si="4"/>
        <v>4</v>
      </c>
      <c r="G15" s="9">
        <v>0</v>
      </c>
      <c r="H15" s="8">
        <f t="shared" si="0"/>
        <v>0</v>
      </c>
      <c r="I15" s="15">
        <v>0</v>
      </c>
      <c r="J15" s="8">
        <f t="shared" si="1"/>
        <v>0</v>
      </c>
      <c r="K15" s="15">
        <v>3</v>
      </c>
      <c r="L15" s="8">
        <f t="shared" si="2"/>
        <v>75</v>
      </c>
      <c r="M15" s="15">
        <v>1</v>
      </c>
      <c r="N15" s="8">
        <f t="shared" si="3"/>
        <v>25</v>
      </c>
      <c r="AA15" s="10">
        <v>4</v>
      </c>
      <c r="AB15" s="140" t="str">
        <f t="shared" si="5"/>
        <v/>
      </c>
      <c r="AC15" s="140" t="str">
        <f t="shared" si="6"/>
        <v/>
      </c>
    </row>
    <row r="16" spans="1:29" ht="23.1" customHeight="1">
      <c r="A16" s="254"/>
      <c r="B16" s="254"/>
      <c r="C16" s="13"/>
      <c r="D16" s="14" t="s">
        <v>39</v>
      </c>
      <c r="E16" s="11"/>
      <c r="F16" s="10">
        <f t="shared" si="4"/>
        <v>16</v>
      </c>
      <c r="G16" s="9">
        <v>0</v>
      </c>
      <c r="H16" s="8">
        <f t="shared" si="0"/>
        <v>0</v>
      </c>
      <c r="I16" s="15">
        <v>0</v>
      </c>
      <c r="J16" s="8">
        <f t="shared" si="1"/>
        <v>0</v>
      </c>
      <c r="K16" s="15">
        <v>13</v>
      </c>
      <c r="L16" s="8">
        <f t="shared" si="2"/>
        <v>81.25</v>
      </c>
      <c r="M16" s="15">
        <v>3</v>
      </c>
      <c r="N16" s="8">
        <f t="shared" si="3"/>
        <v>18.75</v>
      </c>
      <c r="AA16" s="10">
        <v>16</v>
      </c>
      <c r="AB16" s="140" t="str">
        <f t="shared" si="5"/>
        <v/>
      </c>
      <c r="AC16" s="140" t="str">
        <f t="shared" si="6"/>
        <v/>
      </c>
    </row>
    <row r="17" spans="1:29" ht="23.1" customHeight="1">
      <c r="A17" s="254"/>
      <c r="B17" s="254"/>
      <c r="C17" s="13"/>
      <c r="D17" s="14" t="s">
        <v>38</v>
      </c>
      <c r="E17" s="11"/>
      <c r="F17" s="10">
        <f t="shared" si="4"/>
        <v>3</v>
      </c>
      <c r="G17" s="9">
        <v>0</v>
      </c>
      <c r="H17" s="8">
        <f t="shared" si="0"/>
        <v>0</v>
      </c>
      <c r="I17" s="15">
        <v>0</v>
      </c>
      <c r="J17" s="8">
        <f t="shared" si="1"/>
        <v>0</v>
      </c>
      <c r="K17" s="15">
        <v>3</v>
      </c>
      <c r="L17" s="8">
        <f t="shared" si="2"/>
        <v>100</v>
      </c>
      <c r="M17" s="15">
        <v>0</v>
      </c>
      <c r="N17" s="8">
        <f t="shared" si="3"/>
        <v>0</v>
      </c>
      <c r="AA17" s="10">
        <v>3</v>
      </c>
      <c r="AB17" s="140" t="str">
        <f t="shared" si="5"/>
        <v/>
      </c>
      <c r="AC17" s="140" t="str">
        <f t="shared" si="6"/>
        <v/>
      </c>
    </row>
    <row r="18" spans="1:29" ht="23.1" customHeight="1">
      <c r="A18" s="254"/>
      <c r="B18" s="254"/>
      <c r="C18" s="13"/>
      <c r="D18" s="14" t="s">
        <v>37</v>
      </c>
      <c r="E18" s="11"/>
      <c r="F18" s="10">
        <f t="shared" si="4"/>
        <v>7</v>
      </c>
      <c r="G18" s="9">
        <v>0</v>
      </c>
      <c r="H18" s="8">
        <f t="shared" si="0"/>
        <v>0</v>
      </c>
      <c r="I18" s="15">
        <v>0</v>
      </c>
      <c r="J18" s="8">
        <f t="shared" si="1"/>
        <v>0</v>
      </c>
      <c r="K18" s="15">
        <v>7</v>
      </c>
      <c r="L18" s="8">
        <f t="shared" si="2"/>
        <v>100</v>
      </c>
      <c r="M18" s="15">
        <v>0</v>
      </c>
      <c r="N18" s="8">
        <f t="shared" si="3"/>
        <v>0</v>
      </c>
      <c r="AA18" s="10">
        <v>7</v>
      </c>
      <c r="AB18" s="140" t="str">
        <f t="shared" si="5"/>
        <v/>
      </c>
      <c r="AC18" s="140" t="str">
        <f t="shared" si="6"/>
        <v/>
      </c>
    </row>
    <row r="19" spans="1:29" ht="23.1" customHeight="1">
      <c r="A19" s="254"/>
      <c r="B19" s="254"/>
      <c r="C19" s="13"/>
      <c r="D19" s="14" t="s">
        <v>36</v>
      </c>
      <c r="E19" s="11"/>
      <c r="F19" s="10">
        <f t="shared" si="4"/>
        <v>2</v>
      </c>
      <c r="G19" s="9">
        <v>0</v>
      </c>
      <c r="H19" s="8">
        <f t="shared" si="0"/>
        <v>0</v>
      </c>
      <c r="I19" s="15">
        <v>0</v>
      </c>
      <c r="J19" s="8">
        <f t="shared" si="1"/>
        <v>0</v>
      </c>
      <c r="K19" s="15">
        <v>1</v>
      </c>
      <c r="L19" s="8">
        <f t="shared" si="2"/>
        <v>50</v>
      </c>
      <c r="M19" s="15">
        <v>1</v>
      </c>
      <c r="N19" s="8">
        <f t="shared" si="3"/>
        <v>50</v>
      </c>
      <c r="AA19" s="10">
        <v>2</v>
      </c>
      <c r="AB19" s="140" t="str">
        <f t="shared" si="5"/>
        <v/>
      </c>
      <c r="AC19" s="140" t="str">
        <f t="shared" si="6"/>
        <v/>
      </c>
    </row>
    <row r="20" spans="1:29" ht="23.1" customHeight="1">
      <c r="A20" s="254"/>
      <c r="B20" s="254"/>
      <c r="C20" s="13"/>
      <c r="D20" s="14" t="s">
        <v>35</v>
      </c>
      <c r="E20" s="11"/>
      <c r="F20" s="10">
        <f t="shared" si="4"/>
        <v>5</v>
      </c>
      <c r="G20" s="9">
        <v>0</v>
      </c>
      <c r="H20" s="8">
        <f t="shared" si="0"/>
        <v>0</v>
      </c>
      <c r="I20" s="15">
        <v>0</v>
      </c>
      <c r="J20" s="8">
        <f t="shared" si="1"/>
        <v>0</v>
      </c>
      <c r="K20" s="15">
        <v>4</v>
      </c>
      <c r="L20" s="8">
        <f t="shared" si="2"/>
        <v>80</v>
      </c>
      <c r="M20" s="15">
        <v>1</v>
      </c>
      <c r="N20" s="8">
        <f t="shared" si="3"/>
        <v>20</v>
      </c>
      <c r="AA20" s="10">
        <v>5</v>
      </c>
      <c r="AB20" s="140" t="str">
        <f t="shared" si="5"/>
        <v/>
      </c>
      <c r="AC20" s="140" t="str">
        <f t="shared" si="6"/>
        <v/>
      </c>
    </row>
    <row r="21" spans="1:29" ht="23.1" customHeight="1">
      <c r="A21" s="254"/>
      <c r="B21" s="254"/>
      <c r="C21" s="13"/>
      <c r="D21" s="14" t="s">
        <v>34</v>
      </c>
      <c r="E21" s="11"/>
      <c r="F21" s="10">
        <f t="shared" si="4"/>
        <v>10</v>
      </c>
      <c r="G21" s="9">
        <v>0</v>
      </c>
      <c r="H21" s="8">
        <f t="shared" si="0"/>
        <v>0</v>
      </c>
      <c r="I21" s="15">
        <v>0</v>
      </c>
      <c r="J21" s="8">
        <f t="shared" si="1"/>
        <v>0</v>
      </c>
      <c r="K21" s="15">
        <v>10</v>
      </c>
      <c r="L21" s="8">
        <f t="shared" si="2"/>
        <v>100</v>
      </c>
      <c r="M21" s="15">
        <v>0</v>
      </c>
      <c r="N21" s="8">
        <f t="shared" si="3"/>
        <v>0</v>
      </c>
      <c r="AA21" s="10">
        <v>10</v>
      </c>
      <c r="AB21" s="140" t="str">
        <f t="shared" si="5"/>
        <v/>
      </c>
      <c r="AC21" s="140" t="str">
        <f t="shared" si="6"/>
        <v/>
      </c>
    </row>
    <row r="22" spans="1:29" ht="23.1" customHeight="1">
      <c r="A22" s="254"/>
      <c r="B22" s="254"/>
      <c r="C22" s="13"/>
      <c r="D22" s="14" t="s">
        <v>33</v>
      </c>
      <c r="E22" s="11"/>
      <c r="F22" s="10">
        <f t="shared" si="4"/>
        <v>1</v>
      </c>
      <c r="G22" s="9">
        <v>0</v>
      </c>
      <c r="H22" s="8">
        <f t="shared" si="0"/>
        <v>0</v>
      </c>
      <c r="I22" s="15">
        <v>0</v>
      </c>
      <c r="J22" s="8">
        <f t="shared" si="1"/>
        <v>0</v>
      </c>
      <c r="K22" s="15">
        <v>1</v>
      </c>
      <c r="L22" s="8">
        <f t="shared" si="2"/>
        <v>100</v>
      </c>
      <c r="M22" s="15">
        <v>0</v>
      </c>
      <c r="N22" s="8">
        <f t="shared" si="3"/>
        <v>0</v>
      </c>
      <c r="AA22" s="10">
        <v>1</v>
      </c>
      <c r="AB22" s="140" t="str">
        <f t="shared" si="5"/>
        <v/>
      </c>
      <c r="AC22" s="140" t="str">
        <f t="shared" si="6"/>
        <v/>
      </c>
    </row>
    <row r="23" spans="1:29" ht="23.1" customHeight="1">
      <c r="A23" s="254"/>
      <c r="B23" s="254"/>
      <c r="C23" s="13"/>
      <c r="D23" s="14" t="s">
        <v>32</v>
      </c>
      <c r="E23" s="11"/>
      <c r="F23" s="10">
        <f t="shared" si="4"/>
        <v>6</v>
      </c>
      <c r="G23" s="9">
        <v>0</v>
      </c>
      <c r="H23" s="8">
        <f t="shared" si="0"/>
        <v>0</v>
      </c>
      <c r="I23" s="15">
        <v>0</v>
      </c>
      <c r="J23" s="8">
        <f t="shared" si="1"/>
        <v>0</v>
      </c>
      <c r="K23" s="15">
        <v>5</v>
      </c>
      <c r="L23" s="8">
        <f t="shared" si="2"/>
        <v>83.333333333333343</v>
      </c>
      <c r="M23" s="15">
        <v>1</v>
      </c>
      <c r="N23" s="8">
        <f t="shared" si="3"/>
        <v>16.666666666666664</v>
      </c>
      <c r="AA23" s="10">
        <v>6</v>
      </c>
      <c r="AB23" s="140" t="str">
        <f t="shared" si="5"/>
        <v/>
      </c>
      <c r="AC23" s="140" t="str">
        <f t="shared" si="6"/>
        <v/>
      </c>
    </row>
    <row r="24" spans="1:29" ht="23.1" customHeight="1">
      <c r="A24" s="254"/>
      <c r="B24" s="254"/>
      <c r="C24" s="13"/>
      <c r="D24" s="14" t="s">
        <v>31</v>
      </c>
      <c r="E24" s="11"/>
      <c r="F24" s="10">
        <f t="shared" si="4"/>
        <v>1</v>
      </c>
      <c r="G24" s="33">
        <v>0</v>
      </c>
      <c r="H24" s="82">
        <f t="shared" si="0"/>
        <v>0</v>
      </c>
      <c r="I24" s="34">
        <v>0</v>
      </c>
      <c r="J24" s="82">
        <f t="shared" si="1"/>
        <v>0</v>
      </c>
      <c r="K24" s="34">
        <v>1</v>
      </c>
      <c r="L24" s="82">
        <f t="shared" si="2"/>
        <v>100</v>
      </c>
      <c r="M24" s="34">
        <v>0</v>
      </c>
      <c r="N24" s="82">
        <f t="shared" si="3"/>
        <v>0</v>
      </c>
      <c r="AA24" s="10">
        <v>1</v>
      </c>
      <c r="AB24" s="140" t="str">
        <f t="shared" si="5"/>
        <v/>
      </c>
      <c r="AC24" s="140" t="str">
        <f t="shared" si="6"/>
        <v/>
      </c>
    </row>
    <row r="25" spans="1:29" ht="23.1" customHeight="1">
      <c r="A25" s="254"/>
      <c r="B25" s="254"/>
      <c r="C25" s="13"/>
      <c r="D25" s="12" t="s">
        <v>30</v>
      </c>
      <c r="E25" s="11"/>
      <c r="F25" s="10">
        <f t="shared" si="4"/>
        <v>2</v>
      </c>
      <c r="G25" s="9">
        <v>0</v>
      </c>
      <c r="H25" s="8">
        <f t="shared" si="0"/>
        <v>0</v>
      </c>
      <c r="I25" s="15">
        <v>0</v>
      </c>
      <c r="J25" s="8">
        <f t="shared" si="1"/>
        <v>0</v>
      </c>
      <c r="K25" s="15">
        <v>2</v>
      </c>
      <c r="L25" s="8">
        <f t="shared" si="2"/>
        <v>100</v>
      </c>
      <c r="M25" s="15">
        <v>0</v>
      </c>
      <c r="N25" s="8">
        <f t="shared" si="3"/>
        <v>0</v>
      </c>
      <c r="AA25" s="10">
        <v>2</v>
      </c>
      <c r="AB25" s="140" t="str">
        <f t="shared" si="5"/>
        <v/>
      </c>
      <c r="AC25" s="140" t="str">
        <f t="shared" si="6"/>
        <v/>
      </c>
    </row>
    <row r="26" spans="1:29" ht="23.1" customHeight="1">
      <c r="A26" s="254"/>
      <c r="B26" s="254"/>
      <c r="C26" s="13"/>
      <c r="D26" s="109" t="s">
        <v>29</v>
      </c>
      <c r="E26" s="110"/>
      <c r="F26" s="31">
        <f t="shared" si="4"/>
        <v>9</v>
      </c>
      <c r="G26" s="30">
        <v>0</v>
      </c>
      <c r="H26" s="111">
        <f t="shared" si="0"/>
        <v>0</v>
      </c>
      <c r="I26" s="15">
        <v>0</v>
      </c>
      <c r="J26" s="8">
        <f t="shared" si="1"/>
        <v>0</v>
      </c>
      <c r="K26" s="15">
        <v>8</v>
      </c>
      <c r="L26" s="8">
        <f t="shared" si="2"/>
        <v>88.888888888888886</v>
      </c>
      <c r="M26" s="15">
        <v>1</v>
      </c>
      <c r="N26" s="8">
        <f t="shared" si="3"/>
        <v>11.111111111111111</v>
      </c>
      <c r="AA26" s="31">
        <v>9</v>
      </c>
      <c r="AB26" s="140" t="str">
        <f t="shared" si="5"/>
        <v/>
      </c>
      <c r="AC26" s="140" t="str">
        <f t="shared" si="6"/>
        <v/>
      </c>
    </row>
    <row r="27" spans="1:29" ht="23.1" customHeight="1">
      <c r="A27" s="254"/>
      <c r="B27" s="254"/>
      <c r="C27" s="13"/>
      <c r="D27" s="14" t="s">
        <v>28</v>
      </c>
      <c r="E27" s="11"/>
      <c r="F27" s="10">
        <f t="shared" si="4"/>
        <v>5</v>
      </c>
      <c r="G27" s="9">
        <v>0</v>
      </c>
      <c r="H27" s="8">
        <f t="shared" si="0"/>
        <v>0</v>
      </c>
      <c r="I27" s="15">
        <v>0</v>
      </c>
      <c r="J27" s="8">
        <f t="shared" si="1"/>
        <v>0</v>
      </c>
      <c r="K27" s="15">
        <v>4</v>
      </c>
      <c r="L27" s="8">
        <f t="shared" si="2"/>
        <v>80</v>
      </c>
      <c r="M27" s="15">
        <v>1</v>
      </c>
      <c r="N27" s="8">
        <f t="shared" si="3"/>
        <v>20</v>
      </c>
      <c r="AA27" s="10">
        <v>5</v>
      </c>
      <c r="AB27" s="140" t="str">
        <f t="shared" si="5"/>
        <v/>
      </c>
      <c r="AC27" s="140" t="str">
        <f t="shared" si="6"/>
        <v/>
      </c>
    </row>
    <row r="28" spans="1:29" ht="23.1" customHeight="1">
      <c r="A28" s="254"/>
      <c r="B28" s="254"/>
      <c r="C28" s="13"/>
      <c r="D28" s="14" t="s">
        <v>27</v>
      </c>
      <c r="E28" s="11"/>
      <c r="F28" s="10">
        <f t="shared" si="4"/>
        <v>5</v>
      </c>
      <c r="G28" s="9">
        <v>0</v>
      </c>
      <c r="H28" s="8">
        <f t="shared" si="0"/>
        <v>0</v>
      </c>
      <c r="I28" s="15">
        <v>0</v>
      </c>
      <c r="J28" s="8">
        <f t="shared" si="1"/>
        <v>0</v>
      </c>
      <c r="K28" s="15">
        <v>5</v>
      </c>
      <c r="L28" s="8">
        <f t="shared" si="2"/>
        <v>100</v>
      </c>
      <c r="M28" s="15">
        <v>0</v>
      </c>
      <c r="N28" s="8">
        <f t="shared" si="3"/>
        <v>0</v>
      </c>
      <c r="AA28" s="10">
        <v>5</v>
      </c>
      <c r="AB28" s="140" t="str">
        <f t="shared" si="5"/>
        <v/>
      </c>
      <c r="AC28" s="140" t="str">
        <f t="shared" si="6"/>
        <v/>
      </c>
    </row>
    <row r="29" spans="1:29" ht="23.1" customHeight="1">
      <c r="A29" s="254"/>
      <c r="B29" s="254"/>
      <c r="C29" s="13"/>
      <c r="D29" s="14" t="s">
        <v>26</v>
      </c>
      <c r="E29" s="11"/>
      <c r="F29" s="10">
        <f t="shared" si="4"/>
        <v>15</v>
      </c>
      <c r="G29" s="9">
        <v>0</v>
      </c>
      <c r="H29" s="8">
        <f t="shared" si="0"/>
        <v>0</v>
      </c>
      <c r="I29" s="15">
        <v>0</v>
      </c>
      <c r="J29" s="8">
        <f t="shared" si="1"/>
        <v>0</v>
      </c>
      <c r="K29" s="15">
        <v>15</v>
      </c>
      <c r="L29" s="8">
        <f t="shared" si="2"/>
        <v>100</v>
      </c>
      <c r="M29" s="15">
        <v>0</v>
      </c>
      <c r="N29" s="8">
        <f t="shared" si="3"/>
        <v>0</v>
      </c>
      <c r="AA29" s="10">
        <v>15</v>
      </c>
      <c r="AB29" s="140" t="str">
        <f t="shared" si="5"/>
        <v/>
      </c>
      <c r="AC29" s="140" t="str">
        <f t="shared" si="6"/>
        <v/>
      </c>
    </row>
    <row r="30" spans="1:29" ht="23.1" customHeight="1">
      <c r="A30" s="254"/>
      <c r="B30" s="254"/>
      <c r="C30" s="13"/>
      <c r="D30" s="14" t="s">
        <v>25</v>
      </c>
      <c r="E30" s="11"/>
      <c r="F30" s="10">
        <f t="shared" si="4"/>
        <v>6</v>
      </c>
      <c r="G30" s="9">
        <v>0</v>
      </c>
      <c r="H30" s="8">
        <f t="shared" si="0"/>
        <v>0</v>
      </c>
      <c r="I30" s="15">
        <v>0</v>
      </c>
      <c r="J30" s="8">
        <f t="shared" si="1"/>
        <v>0</v>
      </c>
      <c r="K30" s="15">
        <v>6</v>
      </c>
      <c r="L30" s="8">
        <f t="shared" si="2"/>
        <v>100</v>
      </c>
      <c r="M30" s="15">
        <v>0</v>
      </c>
      <c r="N30" s="8">
        <f t="shared" si="3"/>
        <v>0</v>
      </c>
      <c r="AA30" s="10">
        <v>6</v>
      </c>
      <c r="AB30" s="140" t="str">
        <f t="shared" si="5"/>
        <v/>
      </c>
      <c r="AC30" s="140" t="str">
        <f t="shared" si="6"/>
        <v/>
      </c>
    </row>
    <row r="31" spans="1:29" ht="23.1" customHeight="1">
      <c r="A31" s="254"/>
      <c r="B31" s="254"/>
      <c r="C31" s="13"/>
      <c r="D31" s="14" t="s">
        <v>24</v>
      </c>
      <c r="E31" s="11"/>
      <c r="F31" s="10">
        <f t="shared" si="4"/>
        <v>33</v>
      </c>
      <c r="G31" s="9">
        <v>1</v>
      </c>
      <c r="H31" s="8">
        <f t="shared" si="0"/>
        <v>3.0303030303030303</v>
      </c>
      <c r="I31" s="15">
        <v>0</v>
      </c>
      <c r="J31" s="8">
        <f t="shared" si="1"/>
        <v>0</v>
      </c>
      <c r="K31" s="15">
        <v>30</v>
      </c>
      <c r="L31" s="8">
        <f t="shared" si="2"/>
        <v>90.909090909090907</v>
      </c>
      <c r="M31" s="15">
        <v>2</v>
      </c>
      <c r="N31" s="8">
        <f t="shared" si="3"/>
        <v>6.0606060606060606</v>
      </c>
      <c r="AA31" s="10">
        <v>33</v>
      </c>
      <c r="AB31" s="140" t="str">
        <f t="shared" si="5"/>
        <v/>
      </c>
      <c r="AC31" s="140" t="str">
        <f t="shared" si="6"/>
        <v/>
      </c>
    </row>
    <row r="32" spans="1:29" ht="23.1" customHeight="1">
      <c r="A32" s="254"/>
      <c r="B32" s="254"/>
      <c r="C32" s="13"/>
      <c r="D32" s="14" t="s">
        <v>23</v>
      </c>
      <c r="E32" s="11"/>
      <c r="F32" s="10">
        <f t="shared" si="4"/>
        <v>7</v>
      </c>
      <c r="G32" s="9">
        <v>0</v>
      </c>
      <c r="H32" s="8">
        <f t="shared" si="0"/>
        <v>0</v>
      </c>
      <c r="I32" s="15">
        <v>0</v>
      </c>
      <c r="J32" s="8">
        <f t="shared" si="1"/>
        <v>0</v>
      </c>
      <c r="K32" s="15">
        <v>7</v>
      </c>
      <c r="L32" s="8">
        <f t="shared" si="2"/>
        <v>100</v>
      </c>
      <c r="M32" s="15">
        <v>0</v>
      </c>
      <c r="N32" s="8">
        <f t="shared" si="3"/>
        <v>0</v>
      </c>
      <c r="AA32" s="10">
        <v>7</v>
      </c>
      <c r="AB32" s="140" t="str">
        <f t="shared" si="5"/>
        <v/>
      </c>
      <c r="AC32" s="140" t="str">
        <f t="shared" si="6"/>
        <v/>
      </c>
    </row>
    <row r="33" spans="1:29" ht="24" customHeight="1">
      <c r="A33" s="254"/>
      <c r="B33" s="254"/>
      <c r="C33" s="13"/>
      <c r="D33" s="14" t="s">
        <v>22</v>
      </c>
      <c r="E33" s="11"/>
      <c r="F33" s="10">
        <f t="shared" si="4"/>
        <v>29</v>
      </c>
      <c r="G33" s="9">
        <v>0</v>
      </c>
      <c r="H33" s="8">
        <f t="shared" si="0"/>
        <v>0</v>
      </c>
      <c r="I33" s="15">
        <v>0</v>
      </c>
      <c r="J33" s="8">
        <f t="shared" si="1"/>
        <v>0</v>
      </c>
      <c r="K33" s="15">
        <v>27</v>
      </c>
      <c r="L33" s="8">
        <f t="shared" si="2"/>
        <v>93.103448275862064</v>
      </c>
      <c r="M33" s="15">
        <v>2</v>
      </c>
      <c r="N33" s="8">
        <f t="shared" si="3"/>
        <v>6.8965517241379306</v>
      </c>
      <c r="AA33" s="10">
        <v>29</v>
      </c>
      <c r="AB33" s="140" t="str">
        <f t="shared" si="5"/>
        <v/>
      </c>
      <c r="AC33" s="140" t="str">
        <f t="shared" si="6"/>
        <v/>
      </c>
    </row>
    <row r="34" spans="1:29" ht="23.1" customHeight="1">
      <c r="A34" s="254"/>
      <c r="B34" s="254"/>
      <c r="C34" s="13"/>
      <c r="D34" s="14" t="s">
        <v>21</v>
      </c>
      <c r="E34" s="11"/>
      <c r="F34" s="10">
        <f t="shared" si="4"/>
        <v>15</v>
      </c>
      <c r="G34" s="9">
        <v>0</v>
      </c>
      <c r="H34" s="8">
        <f t="shared" si="0"/>
        <v>0</v>
      </c>
      <c r="I34" s="15">
        <v>0</v>
      </c>
      <c r="J34" s="8">
        <f t="shared" si="1"/>
        <v>0</v>
      </c>
      <c r="K34" s="15">
        <v>15</v>
      </c>
      <c r="L34" s="8">
        <f t="shared" si="2"/>
        <v>100</v>
      </c>
      <c r="M34" s="15">
        <v>0</v>
      </c>
      <c r="N34" s="8">
        <f t="shared" si="3"/>
        <v>0</v>
      </c>
      <c r="AA34" s="10">
        <v>15</v>
      </c>
      <c r="AB34" s="140" t="str">
        <f t="shared" si="5"/>
        <v/>
      </c>
      <c r="AC34" s="140" t="str">
        <f t="shared" si="6"/>
        <v/>
      </c>
    </row>
    <row r="35" spans="1:29" ht="23.1" customHeight="1">
      <c r="A35" s="254"/>
      <c r="B35" s="254"/>
      <c r="C35" s="13"/>
      <c r="D35" s="14" t="s">
        <v>20</v>
      </c>
      <c r="E35" s="11"/>
      <c r="F35" s="10">
        <f t="shared" si="4"/>
        <v>7</v>
      </c>
      <c r="G35" s="9">
        <v>0</v>
      </c>
      <c r="H35" s="8">
        <f t="shared" si="0"/>
        <v>0</v>
      </c>
      <c r="I35" s="15">
        <v>0</v>
      </c>
      <c r="J35" s="8">
        <f t="shared" si="1"/>
        <v>0</v>
      </c>
      <c r="K35" s="15">
        <v>6</v>
      </c>
      <c r="L35" s="8">
        <f t="shared" si="2"/>
        <v>85.714285714285708</v>
      </c>
      <c r="M35" s="15">
        <v>1</v>
      </c>
      <c r="N35" s="8">
        <f t="shared" si="3"/>
        <v>14.285714285714285</v>
      </c>
      <c r="AA35" s="10">
        <v>7</v>
      </c>
      <c r="AB35" s="140" t="str">
        <f t="shared" si="5"/>
        <v/>
      </c>
      <c r="AC35" s="140" t="str">
        <f t="shared" si="6"/>
        <v/>
      </c>
    </row>
    <row r="36" spans="1:29" ht="23.1" customHeight="1">
      <c r="A36" s="254"/>
      <c r="B36" s="254"/>
      <c r="C36" s="13"/>
      <c r="D36" s="14" t="s">
        <v>19</v>
      </c>
      <c r="E36" s="11"/>
      <c r="F36" s="10">
        <f t="shared" si="4"/>
        <v>17</v>
      </c>
      <c r="G36" s="9">
        <v>0</v>
      </c>
      <c r="H36" s="8">
        <f t="shared" si="0"/>
        <v>0</v>
      </c>
      <c r="I36" s="15">
        <v>0</v>
      </c>
      <c r="J36" s="8">
        <f t="shared" si="1"/>
        <v>0</v>
      </c>
      <c r="K36" s="15">
        <v>16</v>
      </c>
      <c r="L36" s="8">
        <f t="shared" si="2"/>
        <v>94.117647058823522</v>
      </c>
      <c r="M36" s="15">
        <v>1</v>
      </c>
      <c r="N36" s="8">
        <f t="shared" si="3"/>
        <v>5.8823529411764701</v>
      </c>
      <c r="AA36" s="10">
        <v>17</v>
      </c>
      <c r="AB36" s="140" t="str">
        <f t="shared" si="5"/>
        <v/>
      </c>
      <c r="AC36" s="140" t="str">
        <f t="shared" si="6"/>
        <v/>
      </c>
    </row>
    <row r="37" spans="1:29" ht="23.1" customHeight="1">
      <c r="A37" s="254"/>
      <c r="B37" s="255"/>
      <c r="C37" s="13"/>
      <c r="D37" s="14" t="s">
        <v>18</v>
      </c>
      <c r="E37" s="11"/>
      <c r="F37" s="10">
        <f t="shared" si="4"/>
        <v>6</v>
      </c>
      <c r="G37" s="9">
        <v>1</v>
      </c>
      <c r="H37" s="8">
        <f t="shared" si="0"/>
        <v>16.666666666666664</v>
      </c>
      <c r="I37" s="15">
        <v>0</v>
      </c>
      <c r="J37" s="8">
        <f t="shared" si="1"/>
        <v>0</v>
      </c>
      <c r="K37" s="15">
        <v>4</v>
      </c>
      <c r="L37" s="8">
        <f t="shared" si="2"/>
        <v>66.666666666666657</v>
      </c>
      <c r="M37" s="15">
        <v>1</v>
      </c>
      <c r="N37" s="8">
        <f t="shared" si="3"/>
        <v>16.666666666666664</v>
      </c>
      <c r="AA37" s="10">
        <v>6</v>
      </c>
      <c r="AB37" s="140" t="str">
        <f t="shared" si="5"/>
        <v/>
      </c>
      <c r="AC37" s="140" t="str">
        <f t="shared" si="6"/>
        <v/>
      </c>
    </row>
    <row r="38" spans="1:29" ht="23.1" customHeight="1">
      <c r="A38" s="254"/>
      <c r="B38" s="253" t="s">
        <v>17</v>
      </c>
      <c r="C38" s="13"/>
      <c r="D38" s="14" t="s">
        <v>16</v>
      </c>
      <c r="E38" s="11"/>
      <c r="F38" s="10">
        <f>SUM(G38,I38,K38,M38)</f>
        <v>720</v>
      </c>
      <c r="G38" s="9">
        <f>SUM(G39:G53)</f>
        <v>15</v>
      </c>
      <c r="H38" s="8">
        <f t="shared" si="0"/>
        <v>2.083333333333333</v>
      </c>
      <c r="I38" s="9">
        <f>SUM(I39:I53)</f>
        <v>11</v>
      </c>
      <c r="J38" s="8">
        <f>IF(I38=0,0,I38/$F38*100)</f>
        <v>1.5277777777777777</v>
      </c>
      <c r="K38" s="9">
        <f>SUM(K39:K53)</f>
        <v>625</v>
      </c>
      <c r="L38" s="8">
        <f t="shared" si="2"/>
        <v>86.805555555555557</v>
      </c>
      <c r="M38" s="9">
        <f>SUM(M39:M53)</f>
        <v>69</v>
      </c>
      <c r="N38" s="8">
        <f t="shared" si="3"/>
        <v>9.5833333333333339</v>
      </c>
      <c r="AA38" s="10">
        <v>720</v>
      </c>
      <c r="AB38" s="140" t="str">
        <f t="shared" si="5"/>
        <v/>
      </c>
      <c r="AC38" s="140" t="str">
        <f t="shared" si="6"/>
        <v/>
      </c>
    </row>
    <row r="39" spans="1:29" ht="23.1" customHeight="1">
      <c r="A39" s="254"/>
      <c r="B39" s="254"/>
      <c r="C39" s="13"/>
      <c r="D39" s="14" t="s">
        <v>15</v>
      </c>
      <c r="E39" s="11"/>
      <c r="F39" s="10">
        <f t="shared" si="4"/>
        <v>4</v>
      </c>
      <c r="G39" s="9">
        <v>0</v>
      </c>
      <c r="H39" s="8">
        <f t="shared" si="0"/>
        <v>0</v>
      </c>
      <c r="I39" s="15">
        <v>0</v>
      </c>
      <c r="J39" s="8">
        <f t="shared" si="1"/>
        <v>0</v>
      </c>
      <c r="K39" s="15">
        <v>4</v>
      </c>
      <c r="L39" s="8">
        <f t="shared" si="2"/>
        <v>100</v>
      </c>
      <c r="M39" s="15">
        <v>0</v>
      </c>
      <c r="N39" s="8">
        <f t="shared" si="3"/>
        <v>0</v>
      </c>
      <c r="AA39" s="10">
        <v>4</v>
      </c>
      <c r="AB39" s="140" t="str">
        <f t="shared" si="5"/>
        <v/>
      </c>
      <c r="AC39" s="140" t="str">
        <f t="shared" si="6"/>
        <v/>
      </c>
    </row>
    <row r="40" spans="1:29" ht="23.1" customHeight="1">
      <c r="A40" s="254"/>
      <c r="B40" s="254"/>
      <c r="C40" s="13"/>
      <c r="D40" s="14" t="s">
        <v>14</v>
      </c>
      <c r="E40" s="11"/>
      <c r="F40" s="10">
        <f t="shared" si="4"/>
        <v>90</v>
      </c>
      <c r="G40" s="9">
        <v>7</v>
      </c>
      <c r="H40" s="8">
        <f t="shared" si="0"/>
        <v>7.7777777777777777</v>
      </c>
      <c r="I40" s="15">
        <v>0</v>
      </c>
      <c r="J40" s="8">
        <f t="shared" si="1"/>
        <v>0</v>
      </c>
      <c r="K40" s="15">
        <v>71</v>
      </c>
      <c r="L40" s="8">
        <f t="shared" si="2"/>
        <v>78.888888888888886</v>
      </c>
      <c r="M40" s="15">
        <v>12</v>
      </c>
      <c r="N40" s="8">
        <f t="shared" si="3"/>
        <v>13.333333333333334</v>
      </c>
      <c r="AA40" s="10">
        <v>90</v>
      </c>
      <c r="AB40" s="140" t="str">
        <f t="shared" si="5"/>
        <v/>
      </c>
      <c r="AC40" s="140" t="str">
        <f t="shared" si="6"/>
        <v/>
      </c>
    </row>
    <row r="41" spans="1:29" ht="23.1" customHeight="1">
      <c r="A41" s="254"/>
      <c r="B41" s="254"/>
      <c r="C41" s="13"/>
      <c r="D41" s="14" t="s">
        <v>13</v>
      </c>
      <c r="E41" s="11"/>
      <c r="F41" s="10">
        <f t="shared" si="4"/>
        <v>19</v>
      </c>
      <c r="G41" s="9">
        <v>0</v>
      </c>
      <c r="H41" s="8">
        <f t="shared" si="0"/>
        <v>0</v>
      </c>
      <c r="I41" s="15">
        <v>0</v>
      </c>
      <c r="J41" s="8">
        <f t="shared" si="1"/>
        <v>0</v>
      </c>
      <c r="K41" s="15">
        <v>19</v>
      </c>
      <c r="L41" s="8">
        <f t="shared" si="2"/>
        <v>100</v>
      </c>
      <c r="M41" s="15">
        <v>0</v>
      </c>
      <c r="N41" s="8">
        <f t="shared" si="3"/>
        <v>0</v>
      </c>
      <c r="AA41" s="10">
        <v>19</v>
      </c>
      <c r="AB41" s="140" t="str">
        <f t="shared" si="5"/>
        <v/>
      </c>
      <c r="AC41" s="140" t="str">
        <f t="shared" si="6"/>
        <v/>
      </c>
    </row>
    <row r="42" spans="1:29" ht="23.1" customHeight="1">
      <c r="A42" s="254"/>
      <c r="B42" s="254"/>
      <c r="C42" s="13"/>
      <c r="D42" s="14" t="s">
        <v>12</v>
      </c>
      <c r="E42" s="11"/>
      <c r="F42" s="10">
        <f t="shared" si="4"/>
        <v>14</v>
      </c>
      <c r="G42" s="9">
        <v>0</v>
      </c>
      <c r="H42" s="8">
        <f t="shared" si="0"/>
        <v>0</v>
      </c>
      <c r="I42" s="15">
        <v>0</v>
      </c>
      <c r="J42" s="8">
        <f t="shared" si="1"/>
        <v>0</v>
      </c>
      <c r="K42" s="15">
        <v>13</v>
      </c>
      <c r="L42" s="8">
        <f t="shared" si="2"/>
        <v>92.857142857142861</v>
      </c>
      <c r="M42" s="15">
        <v>1</v>
      </c>
      <c r="N42" s="8">
        <f t="shared" si="3"/>
        <v>7.1428571428571423</v>
      </c>
      <c r="AA42" s="10">
        <v>14</v>
      </c>
      <c r="AB42" s="140" t="str">
        <f t="shared" si="5"/>
        <v/>
      </c>
      <c r="AC42" s="140" t="str">
        <f t="shared" si="6"/>
        <v/>
      </c>
    </row>
    <row r="43" spans="1:29" ht="23.1" customHeight="1">
      <c r="A43" s="254"/>
      <c r="B43" s="254"/>
      <c r="C43" s="13"/>
      <c r="D43" s="14" t="s">
        <v>11</v>
      </c>
      <c r="E43" s="11"/>
      <c r="F43" s="10">
        <f t="shared" si="4"/>
        <v>32</v>
      </c>
      <c r="G43" s="9">
        <v>0</v>
      </c>
      <c r="H43" s="8">
        <f t="shared" si="0"/>
        <v>0</v>
      </c>
      <c r="I43" s="15">
        <v>2</v>
      </c>
      <c r="J43" s="8">
        <f t="shared" si="1"/>
        <v>6.25</v>
      </c>
      <c r="K43" s="15">
        <v>25</v>
      </c>
      <c r="L43" s="8">
        <f t="shared" si="2"/>
        <v>78.125</v>
      </c>
      <c r="M43" s="15">
        <v>5</v>
      </c>
      <c r="N43" s="8">
        <f t="shared" si="3"/>
        <v>15.625</v>
      </c>
      <c r="AA43" s="10">
        <v>32</v>
      </c>
      <c r="AB43" s="140" t="str">
        <f t="shared" si="5"/>
        <v/>
      </c>
      <c r="AC43" s="140" t="str">
        <f t="shared" si="6"/>
        <v/>
      </c>
    </row>
    <row r="44" spans="1:29" ht="23.1" customHeight="1">
      <c r="A44" s="254"/>
      <c r="B44" s="254"/>
      <c r="C44" s="13"/>
      <c r="D44" s="14" t="s">
        <v>10</v>
      </c>
      <c r="E44" s="11"/>
      <c r="F44" s="10">
        <f t="shared" si="4"/>
        <v>174</v>
      </c>
      <c r="G44" s="9">
        <v>1</v>
      </c>
      <c r="H44" s="8">
        <f t="shared" si="0"/>
        <v>0.57471264367816088</v>
      </c>
      <c r="I44" s="15">
        <v>3</v>
      </c>
      <c r="J44" s="8">
        <f t="shared" si="1"/>
        <v>1.7241379310344827</v>
      </c>
      <c r="K44" s="15">
        <v>151</v>
      </c>
      <c r="L44" s="8">
        <f t="shared" si="2"/>
        <v>86.781609195402297</v>
      </c>
      <c r="M44" s="15">
        <v>19</v>
      </c>
      <c r="N44" s="8">
        <f t="shared" si="3"/>
        <v>10.919540229885058</v>
      </c>
      <c r="AA44" s="10">
        <v>174</v>
      </c>
      <c r="AB44" s="140" t="str">
        <f t="shared" si="5"/>
        <v/>
      </c>
      <c r="AC44" s="140" t="str">
        <f t="shared" si="6"/>
        <v/>
      </c>
    </row>
    <row r="45" spans="1:29" ht="23.1" customHeight="1">
      <c r="A45" s="254"/>
      <c r="B45" s="254"/>
      <c r="C45" s="13"/>
      <c r="D45" s="14" t="s">
        <v>9</v>
      </c>
      <c r="E45" s="11"/>
      <c r="F45" s="10">
        <f t="shared" si="4"/>
        <v>21</v>
      </c>
      <c r="G45" s="9">
        <v>0</v>
      </c>
      <c r="H45" s="8">
        <f t="shared" si="0"/>
        <v>0</v>
      </c>
      <c r="I45" s="15">
        <v>0</v>
      </c>
      <c r="J45" s="8">
        <f t="shared" si="1"/>
        <v>0</v>
      </c>
      <c r="K45" s="15">
        <v>21</v>
      </c>
      <c r="L45" s="8">
        <f t="shared" si="2"/>
        <v>100</v>
      </c>
      <c r="M45" s="15">
        <v>0</v>
      </c>
      <c r="N45" s="8">
        <f t="shared" si="3"/>
        <v>0</v>
      </c>
      <c r="AA45" s="10">
        <v>21</v>
      </c>
      <c r="AB45" s="140" t="str">
        <f t="shared" si="5"/>
        <v/>
      </c>
      <c r="AC45" s="140" t="str">
        <f t="shared" si="6"/>
        <v/>
      </c>
    </row>
    <row r="46" spans="1:29" ht="23.1" customHeight="1">
      <c r="A46" s="254"/>
      <c r="B46" s="254"/>
      <c r="C46" s="13"/>
      <c r="D46" s="14" t="s">
        <v>8</v>
      </c>
      <c r="E46" s="11"/>
      <c r="F46" s="10">
        <f t="shared" si="4"/>
        <v>9</v>
      </c>
      <c r="G46" s="9">
        <v>0</v>
      </c>
      <c r="H46" s="8">
        <f t="shared" si="0"/>
        <v>0</v>
      </c>
      <c r="I46" s="15">
        <v>0</v>
      </c>
      <c r="J46" s="8">
        <f t="shared" si="1"/>
        <v>0</v>
      </c>
      <c r="K46" s="15">
        <v>8</v>
      </c>
      <c r="L46" s="8">
        <f t="shared" si="2"/>
        <v>88.888888888888886</v>
      </c>
      <c r="M46" s="15">
        <v>1</v>
      </c>
      <c r="N46" s="8">
        <f t="shared" si="3"/>
        <v>11.111111111111111</v>
      </c>
      <c r="AA46" s="10">
        <v>9</v>
      </c>
      <c r="AB46" s="140" t="str">
        <f t="shared" si="5"/>
        <v/>
      </c>
      <c r="AC46" s="140" t="str">
        <f t="shared" si="6"/>
        <v/>
      </c>
    </row>
    <row r="47" spans="1:29" ht="24" customHeight="1">
      <c r="A47" s="254"/>
      <c r="B47" s="254"/>
      <c r="C47" s="13"/>
      <c r="D47" s="12" t="s">
        <v>7</v>
      </c>
      <c r="E47" s="11"/>
      <c r="F47" s="10">
        <f t="shared" si="4"/>
        <v>18</v>
      </c>
      <c r="G47" s="9">
        <v>0</v>
      </c>
      <c r="H47" s="8">
        <f t="shared" si="0"/>
        <v>0</v>
      </c>
      <c r="I47" s="15">
        <v>0</v>
      </c>
      <c r="J47" s="8">
        <f t="shared" si="1"/>
        <v>0</v>
      </c>
      <c r="K47" s="15">
        <v>17</v>
      </c>
      <c r="L47" s="8">
        <f t="shared" si="2"/>
        <v>94.444444444444443</v>
      </c>
      <c r="M47" s="15">
        <v>1</v>
      </c>
      <c r="N47" s="8">
        <f t="shared" si="3"/>
        <v>5.5555555555555554</v>
      </c>
      <c r="AA47" s="10">
        <v>18</v>
      </c>
      <c r="AB47" s="140" t="str">
        <f t="shared" si="5"/>
        <v/>
      </c>
      <c r="AC47" s="140" t="str">
        <f t="shared" si="6"/>
        <v/>
      </c>
    </row>
    <row r="48" spans="1:29" ht="23.1" customHeight="1">
      <c r="A48" s="254"/>
      <c r="B48" s="254"/>
      <c r="C48" s="13"/>
      <c r="D48" s="14" t="s">
        <v>6</v>
      </c>
      <c r="E48" s="11"/>
      <c r="F48" s="10">
        <f t="shared" si="4"/>
        <v>49</v>
      </c>
      <c r="G48" s="9">
        <v>0</v>
      </c>
      <c r="H48" s="8">
        <f t="shared" si="0"/>
        <v>0</v>
      </c>
      <c r="I48" s="15">
        <v>0</v>
      </c>
      <c r="J48" s="8">
        <f t="shared" si="1"/>
        <v>0</v>
      </c>
      <c r="K48" s="15">
        <v>45</v>
      </c>
      <c r="L48" s="8">
        <f t="shared" si="2"/>
        <v>91.83673469387756</v>
      </c>
      <c r="M48" s="15">
        <v>4</v>
      </c>
      <c r="N48" s="8">
        <f t="shared" si="3"/>
        <v>8.1632653061224492</v>
      </c>
      <c r="AA48" s="10">
        <v>49</v>
      </c>
      <c r="AB48" s="140" t="str">
        <f t="shared" si="5"/>
        <v/>
      </c>
      <c r="AC48" s="140" t="str">
        <f t="shared" si="6"/>
        <v/>
      </c>
    </row>
    <row r="49" spans="1:30" ht="23.1" customHeight="1">
      <c r="A49" s="254"/>
      <c r="B49" s="254"/>
      <c r="C49" s="13"/>
      <c r="D49" s="14" t="s">
        <v>5</v>
      </c>
      <c r="E49" s="11"/>
      <c r="F49" s="10">
        <f t="shared" si="4"/>
        <v>24</v>
      </c>
      <c r="G49" s="9">
        <v>0</v>
      </c>
      <c r="H49" s="8">
        <f t="shared" si="0"/>
        <v>0</v>
      </c>
      <c r="I49" s="15">
        <v>0</v>
      </c>
      <c r="J49" s="8">
        <f t="shared" si="1"/>
        <v>0</v>
      </c>
      <c r="K49" s="15">
        <v>21</v>
      </c>
      <c r="L49" s="8">
        <f t="shared" si="2"/>
        <v>87.5</v>
      </c>
      <c r="M49" s="15">
        <v>3</v>
      </c>
      <c r="N49" s="8">
        <f t="shared" si="3"/>
        <v>12.5</v>
      </c>
      <c r="AA49" s="10">
        <v>24</v>
      </c>
      <c r="AB49" s="140" t="str">
        <f t="shared" si="5"/>
        <v/>
      </c>
      <c r="AC49" s="140" t="str">
        <f t="shared" si="6"/>
        <v/>
      </c>
    </row>
    <row r="50" spans="1:30" ht="23.1" customHeight="1">
      <c r="A50" s="254"/>
      <c r="B50" s="254"/>
      <c r="C50" s="13"/>
      <c r="D50" s="14" t="s">
        <v>4</v>
      </c>
      <c r="E50" s="11"/>
      <c r="F50" s="10">
        <f t="shared" si="4"/>
        <v>22</v>
      </c>
      <c r="G50" s="9">
        <v>0</v>
      </c>
      <c r="H50" s="8">
        <f t="shared" si="0"/>
        <v>0</v>
      </c>
      <c r="I50" s="15">
        <v>0</v>
      </c>
      <c r="J50" s="8">
        <f t="shared" si="1"/>
        <v>0</v>
      </c>
      <c r="K50" s="15">
        <v>21</v>
      </c>
      <c r="L50" s="8">
        <f t="shared" si="2"/>
        <v>95.454545454545453</v>
      </c>
      <c r="M50" s="15">
        <v>1</v>
      </c>
      <c r="N50" s="8">
        <f t="shared" si="3"/>
        <v>4.5454545454545459</v>
      </c>
      <c r="AA50" s="10">
        <v>22</v>
      </c>
      <c r="AB50" s="140" t="str">
        <f t="shared" si="5"/>
        <v/>
      </c>
      <c r="AC50" s="140" t="str">
        <f t="shared" si="6"/>
        <v/>
      </c>
    </row>
    <row r="51" spans="1:30" ht="23.1" customHeight="1">
      <c r="A51" s="254"/>
      <c r="B51" s="254"/>
      <c r="C51" s="13"/>
      <c r="D51" s="14" t="s">
        <v>3</v>
      </c>
      <c r="E51" s="11"/>
      <c r="F51" s="10">
        <f t="shared" si="4"/>
        <v>168</v>
      </c>
      <c r="G51" s="9">
        <v>5</v>
      </c>
      <c r="H51" s="8">
        <f t="shared" si="0"/>
        <v>2.9761904761904758</v>
      </c>
      <c r="I51" s="15">
        <v>6</v>
      </c>
      <c r="J51" s="8">
        <f t="shared" si="1"/>
        <v>3.5714285714285712</v>
      </c>
      <c r="K51" s="15">
        <v>141</v>
      </c>
      <c r="L51" s="8">
        <f t="shared" si="2"/>
        <v>83.928571428571431</v>
      </c>
      <c r="M51" s="15">
        <v>16</v>
      </c>
      <c r="N51" s="8">
        <f t="shared" si="3"/>
        <v>9.5238095238095237</v>
      </c>
      <c r="AA51" s="10">
        <v>168</v>
      </c>
      <c r="AB51" s="140" t="str">
        <f t="shared" si="5"/>
        <v/>
      </c>
      <c r="AC51" s="140" t="str">
        <f t="shared" si="6"/>
        <v/>
      </c>
    </row>
    <row r="52" spans="1:30" ht="23.1" customHeight="1">
      <c r="A52" s="254"/>
      <c r="B52" s="254"/>
      <c r="C52" s="13"/>
      <c r="D52" s="14" t="s">
        <v>2</v>
      </c>
      <c r="E52" s="11"/>
      <c r="F52" s="10">
        <f t="shared" si="4"/>
        <v>21</v>
      </c>
      <c r="G52" s="9">
        <v>0</v>
      </c>
      <c r="H52" s="8">
        <f t="shared" si="0"/>
        <v>0</v>
      </c>
      <c r="I52" s="15">
        <v>0</v>
      </c>
      <c r="J52" s="8">
        <f t="shared" si="1"/>
        <v>0</v>
      </c>
      <c r="K52" s="15">
        <v>21</v>
      </c>
      <c r="L52" s="8">
        <f t="shared" si="2"/>
        <v>100</v>
      </c>
      <c r="M52" s="15">
        <v>0</v>
      </c>
      <c r="N52" s="8">
        <f t="shared" si="3"/>
        <v>0</v>
      </c>
      <c r="AA52" s="10">
        <v>21</v>
      </c>
      <c r="AB52" s="140" t="str">
        <f t="shared" si="5"/>
        <v/>
      </c>
      <c r="AC52" s="140" t="str">
        <f t="shared" si="6"/>
        <v/>
      </c>
    </row>
    <row r="53" spans="1:30" ht="24" customHeight="1" thickBot="1">
      <c r="A53" s="255"/>
      <c r="B53" s="255"/>
      <c r="C53" s="13"/>
      <c r="D53" s="12" t="s">
        <v>1</v>
      </c>
      <c r="E53" s="11"/>
      <c r="F53" s="10">
        <f t="shared" si="4"/>
        <v>55</v>
      </c>
      <c r="G53" s="9">
        <v>2</v>
      </c>
      <c r="H53" s="8">
        <f t="shared" si="0"/>
        <v>3.6363636363636362</v>
      </c>
      <c r="I53" s="15">
        <v>0</v>
      </c>
      <c r="J53" s="8">
        <f t="shared" si="1"/>
        <v>0</v>
      </c>
      <c r="K53" s="15">
        <v>47</v>
      </c>
      <c r="L53" s="8">
        <f t="shared" si="2"/>
        <v>85.454545454545453</v>
      </c>
      <c r="M53" s="15">
        <v>6</v>
      </c>
      <c r="N53" s="8">
        <f t="shared" si="3"/>
        <v>10.909090909090908</v>
      </c>
      <c r="AA53" s="10">
        <v>55</v>
      </c>
      <c r="AB53" s="141" t="str">
        <f t="shared" si="5"/>
        <v/>
      </c>
      <c r="AC53" s="141" t="str">
        <f t="shared" si="6"/>
        <v/>
      </c>
    </row>
    <row r="54" spans="1:30">
      <c r="AA54" s="3">
        <v>46</v>
      </c>
    </row>
    <row r="55" spans="1:30" ht="12.75" customHeight="1"/>
    <row r="56" spans="1:30">
      <c r="D56" s="5"/>
    </row>
    <row r="60" spans="1:30">
      <c r="D60" s="166" t="s">
        <v>490</v>
      </c>
      <c r="E60" s="164"/>
      <c r="F60" s="165">
        <v>963</v>
      </c>
      <c r="G60" s="165">
        <v>17</v>
      </c>
      <c r="H60" s="165"/>
      <c r="I60" s="165">
        <v>11</v>
      </c>
      <c r="J60" s="165"/>
      <c r="K60" s="165">
        <v>841</v>
      </c>
      <c r="L60" s="165"/>
      <c r="M60" s="165">
        <v>94</v>
      </c>
      <c r="N60" s="165"/>
      <c r="O60" s="165"/>
      <c r="P60" s="165"/>
      <c r="Q60" s="165"/>
      <c r="R60" s="165"/>
      <c r="S60" s="165"/>
      <c r="T60" s="165"/>
      <c r="U60" s="165"/>
      <c r="V60" s="165"/>
      <c r="W60" s="165"/>
      <c r="X60" s="165"/>
      <c r="Y60" s="165"/>
      <c r="Z60" s="165"/>
      <c r="AA60" s="165"/>
      <c r="AB60" s="165"/>
      <c r="AC60" s="165"/>
      <c r="AD60" s="165"/>
    </row>
    <row r="61" spans="1:30">
      <c r="D61" s="167" t="s">
        <v>49</v>
      </c>
      <c r="E61" s="164"/>
      <c r="F61" s="168">
        <f>IF(F60="","",SUM(F8:F12))</f>
        <v>963</v>
      </c>
      <c r="G61" s="168">
        <f>IF(G60="","",SUM(G8:G12))</f>
        <v>17</v>
      </c>
      <c r="H61" s="165"/>
      <c r="I61" s="168">
        <f>IF(I60="","",SUM(I8:I12))</f>
        <v>11</v>
      </c>
      <c r="J61" s="165"/>
      <c r="K61" s="168">
        <f>IF(K60="","",SUM(K8:K12))</f>
        <v>841</v>
      </c>
      <c r="L61" s="165"/>
      <c r="M61" s="168">
        <f>IF(M60="","",SUM(M8:M12))</f>
        <v>94</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963</v>
      </c>
      <c r="G62" s="168">
        <f>IF(G60="","",SUM(G13,G38))</f>
        <v>17</v>
      </c>
      <c r="H62" s="165"/>
      <c r="I62" s="168">
        <f>IF(I60="","",SUM(I13,I38))</f>
        <v>11</v>
      </c>
      <c r="J62" s="165"/>
      <c r="K62" s="168">
        <f>IF(K60="","",SUM(K13,K38))</f>
        <v>841</v>
      </c>
      <c r="L62" s="165"/>
      <c r="M62" s="168">
        <f>IF(M60="","",SUM(M13,M38))</f>
        <v>94</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2</v>
      </c>
      <c r="H63" s="165"/>
      <c r="I63" s="168">
        <f>IF(I60="","",SUM(I14:I37))</f>
        <v>0</v>
      </c>
      <c r="J63" s="165"/>
      <c r="K63" s="168">
        <f>IF(K60="","",SUM(K14:K37))</f>
        <v>216</v>
      </c>
      <c r="L63" s="165"/>
      <c r="M63" s="168">
        <f>IF(M60="","",SUM(M14:M37))</f>
        <v>25</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720</v>
      </c>
      <c r="G64" s="168">
        <f>IF(G60="","",SUM(G39:G53))</f>
        <v>15</v>
      </c>
      <c r="H64" s="165"/>
      <c r="I64" s="168">
        <f>IF(I60="","",SUM(I39:I53))</f>
        <v>11</v>
      </c>
      <c r="J64" s="165"/>
      <c r="K64" s="168">
        <f>IF(K60="","",SUM(K39:K53))</f>
        <v>625</v>
      </c>
      <c r="L64" s="165"/>
      <c r="M64" s="168">
        <f>IF(M60="","",SUM(M39:M53))</f>
        <v>69</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4" spans="4:30">
      <c r="D74" s="5"/>
    </row>
    <row r="76" spans="4:30">
      <c r="D76" s="5"/>
    </row>
    <row r="78" spans="4:30">
      <c r="D78" s="5"/>
    </row>
    <row r="80" spans="4:30">
      <c r="D80" s="5"/>
    </row>
    <row r="82" spans="4:4" ht="13.5" customHeight="1">
      <c r="D82" s="6"/>
    </row>
    <row r="83" spans="4:4" ht="13.5" customHeight="1"/>
    <row r="84" spans="4:4">
      <c r="D84" s="5"/>
    </row>
    <row r="86" spans="4:4">
      <c r="D86" s="5"/>
    </row>
    <row r="88" spans="4:4">
      <c r="D88" s="5"/>
    </row>
    <row r="90" spans="4:4">
      <c r="D90" s="5"/>
    </row>
    <row r="94" spans="4:4" ht="12.75" customHeight="1"/>
    <row r="95" spans="4:4" ht="12.75" customHeight="1"/>
  </sheetData>
  <mergeCells count="24">
    <mergeCell ref="A13:A53"/>
    <mergeCell ref="B13:B37"/>
    <mergeCell ref="B38:B53"/>
    <mergeCell ref="G3:H4"/>
    <mergeCell ref="H5:H6"/>
    <mergeCell ref="A3:E6"/>
    <mergeCell ref="F3:F6"/>
    <mergeCell ref="A7:E7"/>
    <mergeCell ref="A8:A12"/>
    <mergeCell ref="B8:E8"/>
    <mergeCell ref="B9:E9"/>
    <mergeCell ref="B10:E10"/>
    <mergeCell ref="B11:E11"/>
    <mergeCell ref="B12:E12"/>
    <mergeCell ref="I5:I6"/>
    <mergeCell ref="G5:G6"/>
    <mergeCell ref="N5:N6"/>
    <mergeCell ref="M3:N4"/>
    <mergeCell ref="J5:J6"/>
    <mergeCell ref="K5:K6"/>
    <mergeCell ref="L5:L6"/>
    <mergeCell ref="M5:M6"/>
    <mergeCell ref="I3:J4"/>
    <mergeCell ref="K3:L4"/>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4"/>
  <sheetViews>
    <sheetView view="pageBreakPreview" zoomScaleNormal="85" workbookViewId="0">
      <selection activeCell="N27" sqref="N27"/>
    </sheetView>
  </sheetViews>
  <sheetFormatPr defaultRowHeight="13.5"/>
  <cols>
    <col min="1" max="2" width="2.625" style="4" customWidth="1"/>
    <col min="3" max="3" width="1.375" style="4" customWidth="1"/>
    <col min="4" max="4" width="27.625" style="4" customWidth="1"/>
    <col min="5" max="5" width="1.375" style="4" customWidth="1"/>
    <col min="6" max="14" width="9.625" style="3" customWidth="1"/>
    <col min="15" max="15" width="9" style="3" customWidth="1"/>
    <col min="16" max="26" width="9" style="72" customWidth="1"/>
    <col min="27" max="16384" width="9" style="3"/>
  </cols>
  <sheetData>
    <row r="1" spans="1:29" ht="14.25">
      <c r="A1" s="18" t="s">
        <v>116</v>
      </c>
    </row>
    <row r="3" spans="1:29">
      <c r="A3" s="240" t="s">
        <v>64</v>
      </c>
      <c r="B3" s="241"/>
      <c r="C3" s="241"/>
      <c r="D3" s="241"/>
      <c r="E3" s="242"/>
      <c r="F3" s="249" t="s">
        <v>115</v>
      </c>
      <c r="G3" s="294" t="s">
        <v>485</v>
      </c>
      <c r="H3" s="262"/>
      <c r="I3" s="294" t="s">
        <v>486</v>
      </c>
      <c r="J3" s="262"/>
      <c r="K3" s="294" t="s">
        <v>113</v>
      </c>
      <c r="L3" s="294"/>
      <c r="M3" s="294" t="s">
        <v>135</v>
      </c>
      <c r="N3" s="262"/>
    </row>
    <row r="4" spans="1:29" ht="42" customHeight="1">
      <c r="A4" s="243"/>
      <c r="B4" s="244"/>
      <c r="C4" s="244"/>
      <c r="D4" s="244"/>
      <c r="E4" s="245"/>
      <c r="F4" s="232"/>
      <c r="G4" s="262"/>
      <c r="H4" s="262"/>
      <c r="I4" s="262"/>
      <c r="J4" s="262"/>
      <c r="K4" s="294"/>
      <c r="L4" s="294"/>
      <c r="M4" s="262"/>
      <c r="N4" s="262"/>
    </row>
    <row r="5" spans="1:29" ht="15" customHeight="1" thickBot="1">
      <c r="A5" s="243"/>
      <c r="B5" s="244"/>
      <c r="C5" s="244"/>
      <c r="D5" s="244"/>
      <c r="E5" s="245"/>
      <c r="F5" s="232"/>
      <c r="G5" s="233" t="s">
        <v>71</v>
      </c>
      <c r="H5" s="295" t="s">
        <v>51</v>
      </c>
      <c r="I5" s="233" t="s">
        <v>71</v>
      </c>
      <c r="J5" s="295" t="s">
        <v>51</v>
      </c>
      <c r="K5" s="233" t="s">
        <v>71</v>
      </c>
      <c r="L5" s="295" t="s">
        <v>51</v>
      </c>
      <c r="M5" s="233" t="s">
        <v>71</v>
      </c>
      <c r="N5" s="295" t="s">
        <v>51</v>
      </c>
    </row>
    <row r="6" spans="1:29" ht="15" customHeight="1" thickBot="1">
      <c r="A6" s="246"/>
      <c r="B6" s="247"/>
      <c r="C6" s="247"/>
      <c r="D6" s="247"/>
      <c r="E6" s="248"/>
      <c r="F6" s="232"/>
      <c r="G6" s="234"/>
      <c r="H6" s="296"/>
      <c r="I6" s="234"/>
      <c r="J6" s="296"/>
      <c r="K6" s="234"/>
      <c r="L6" s="296"/>
      <c r="M6" s="234"/>
      <c r="N6" s="296"/>
      <c r="P6" s="79"/>
      <c r="Q6" s="79"/>
      <c r="R6" s="79"/>
      <c r="T6" s="79"/>
      <c r="V6" s="79"/>
      <c r="X6" s="79"/>
      <c r="AA6" s="143">
        <f>SUM(AB7:AD53,F66:AD70)</f>
        <v>0</v>
      </c>
    </row>
    <row r="7" spans="1:29" ht="23.1" customHeight="1">
      <c r="A7" s="237" t="s">
        <v>50</v>
      </c>
      <c r="B7" s="238"/>
      <c r="C7" s="238"/>
      <c r="D7" s="238"/>
      <c r="E7" s="239"/>
      <c r="F7" s="10">
        <f>SUM(G7,I7,K7,M7)</f>
        <v>77558</v>
      </c>
      <c r="G7" s="9">
        <f>SUM(G8:G12)</f>
        <v>544</v>
      </c>
      <c r="H7" s="8">
        <f t="shared" ref="H7:H53" si="0">IF(G7=0,0,G7/$F7*100)</f>
        <v>0.70141055726037294</v>
      </c>
      <c r="I7" s="9">
        <f>SUM(I8:I12)</f>
        <v>134</v>
      </c>
      <c r="J7" s="8">
        <f t="shared" ref="J7:J53" si="1">IF(I7=0,0,I7/$F7*100)</f>
        <v>0.17277392403104774</v>
      </c>
      <c r="K7" s="9">
        <f>SUM(K8:K12)</f>
        <v>69668</v>
      </c>
      <c r="L7" s="8">
        <f t="shared" ref="L7:L53" si="2">IF(K7=0,0,K7/$F7*100)</f>
        <v>89.826968204440547</v>
      </c>
      <c r="M7" s="9">
        <f>SUM(M8:M12)</f>
        <v>7212</v>
      </c>
      <c r="N7" s="8">
        <f t="shared" ref="N7:N53" si="3">IF(M7=0,0,M7/$F7*100)</f>
        <v>9.2988473142680306</v>
      </c>
      <c r="O7" s="162"/>
      <c r="Z7" s="79"/>
      <c r="AA7" s="142">
        <v>77558</v>
      </c>
      <c r="AB7" s="139" t="str">
        <f>IF(F7=AA7,"",1)</f>
        <v/>
      </c>
      <c r="AC7" s="175" t="str">
        <f>IF(SUM(H7,J7,L7,N7)=100,"",1)</f>
        <v/>
      </c>
    </row>
    <row r="8" spans="1:29" ht="23.1" customHeight="1">
      <c r="A8" s="256" t="s">
        <v>49</v>
      </c>
      <c r="B8" s="259" t="s">
        <v>48</v>
      </c>
      <c r="C8" s="260"/>
      <c r="D8" s="260"/>
      <c r="E8" s="261"/>
      <c r="F8" s="10">
        <f>SUM(G8,I8,K8,M8)</f>
        <v>3804</v>
      </c>
      <c r="G8" s="9">
        <v>142</v>
      </c>
      <c r="H8" s="8">
        <f t="shared" si="0"/>
        <v>3.7329127234490009</v>
      </c>
      <c r="I8" s="9">
        <v>97</v>
      </c>
      <c r="J8" s="8">
        <f t="shared" si="1"/>
        <v>2.5499474237644586</v>
      </c>
      <c r="K8" s="9">
        <v>3100</v>
      </c>
      <c r="L8" s="8">
        <f t="shared" si="2"/>
        <v>81.493165089379602</v>
      </c>
      <c r="M8" s="9">
        <v>465</v>
      </c>
      <c r="N8" s="8">
        <f t="shared" si="3"/>
        <v>12.22397476340694</v>
      </c>
      <c r="O8" s="162"/>
      <c r="P8" s="184"/>
      <c r="Q8" s="78"/>
      <c r="R8" s="80"/>
      <c r="T8" s="80"/>
      <c r="V8" s="78"/>
      <c r="X8" s="78"/>
      <c r="Z8" s="78"/>
      <c r="AA8" s="9">
        <v>3804</v>
      </c>
      <c r="AB8" s="140" t="str">
        <f t="shared" ref="AB8:AB53" si="4">IF(F8=AA8,"",1)</f>
        <v/>
      </c>
      <c r="AC8" s="140" t="str">
        <f t="shared" ref="AC8:AC53" si="5">IF(SUM(H8,J8,L8,N8)=100,"",1)</f>
        <v/>
      </c>
    </row>
    <row r="9" spans="1:29" ht="23.1" customHeight="1">
      <c r="A9" s="257"/>
      <c r="B9" s="259" t="s">
        <v>47</v>
      </c>
      <c r="C9" s="260"/>
      <c r="D9" s="260"/>
      <c r="E9" s="261"/>
      <c r="F9" s="10">
        <f t="shared" ref="F9:F53" si="6">SUM(G9,I9,K9,M9)</f>
        <v>4986</v>
      </c>
      <c r="G9" s="9">
        <v>46</v>
      </c>
      <c r="H9" s="8">
        <f t="shared" si="0"/>
        <v>0.92258323305254719</v>
      </c>
      <c r="I9" s="9">
        <v>37</v>
      </c>
      <c r="J9" s="8">
        <f t="shared" si="1"/>
        <v>0.74207781789009231</v>
      </c>
      <c r="K9" s="9">
        <v>4700</v>
      </c>
      <c r="L9" s="8">
        <f t="shared" si="2"/>
        <v>94.263939029281985</v>
      </c>
      <c r="M9" s="9">
        <v>203</v>
      </c>
      <c r="N9" s="8">
        <f t="shared" si="3"/>
        <v>4.071399919775371</v>
      </c>
      <c r="O9" s="162"/>
      <c r="P9" s="184"/>
      <c r="Q9" s="78"/>
      <c r="R9" s="80"/>
      <c r="T9" s="80"/>
      <c r="V9" s="78"/>
      <c r="X9" s="78"/>
      <c r="Z9" s="78"/>
      <c r="AA9" s="9">
        <v>4986</v>
      </c>
      <c r="AB9" s="140" t="str">
        <f t="shared" si="4"/>
        <v/>
      </c>
      <c r="AC9" s="140" t="str">
        <f t="shared" si="5"/>
        <v/>
      </c>
    </row>
    <row r="10" spans="1:29" ht="23.1" customHeight="1">
      <c r="A10" s="257"/>
      <c r="B10" s="259" t="s">
        <v>46</v>
      </c>
      <c r="C10" s="260"/>
      <c r="D10" s="260"/>
      <c r="E10" s="261"/>
      <c r="F10" s="10">
        <f t="shared" si="6"/>
        <v>21761</v>
      </c>
      <c r="G10" s="35">
        <v>20</v>
      </c>
      <c r="H10" s="8">
        <f t="shared" si="0"/>
        <v>9.1907541013740185E-2</v>
      </c>
      <c r="I10" s="9">
        <v>0</v>
      </c>
      <c r="J10" s="8">
        <f t="shared" si="1"/>
        <v>0</v>
      </c>
      <c r="K10" s="9">
        <v>18526</v>
      </c>
      <c r="L10" s="8">
        <f t="shared" si="2"/>
        <v>85.133955241027522</v>
      </c>
      <c r="M10" s="9">
        <v>3215</v>
      </c>
      <c r="N10" s="8">
        <f t="shared" si="3"/>
        <v>14.774137217958733</v>
      </c>
      <c r="O10" s="162"/>
      <c r="P10" s="184"/>
      <c r="Q10" s="78"/>
      <c r="R10" s="80"/>
      <c r="T10" s="80"/>
      <c r="V10" s="78"/>
      <c r="X10" s="78"/>
      <c r="Z10" s="78"/>
      <c r="AA10" s="9">
        <v>21761</v>
      </c>
      <c r="AB10" s="140" t="str">
        <f t="shared" si="4"/>
        <v/>
      </c>
      <c r="AC10" s="140" t="str">
        <f t="shared" si="5"/>
        <v/>
      </c>
    </row>
    <row r="11" spans="1:29" ht="23.1" customHeight="1">
      <c r="A11" s="257"/>
      <c r="B11" s="259" t="s">
        <v>45</v>
      </c>
      <c r="C11" s="260"/>
      <c r="D11" s="260"/>
      <c r="E11" s="261"/>
      <c r="F11" s="10">
        <f t="shared" si="6"/>
        <v>12490</v>
      </c>
      <c r="G11" s="9">
        <v>336</v>
      </c>
      <c r="H11" s="8">
        <f t="shared" si="0"/>
        <v>2.6901521216973578</v>
      </c>
      <c r="I11" s="35">
        <v>0</v>
      </c>
      <c r="J11" s="8">
        <f t="shared" si="1"/>
        <v>0</v>
      </c>
      <c r="K11" s="9">
        <v>11428</v>
      </c>
      <c r="L11" s="8">
        <f t="shared" si="2"/>
        <v>91.497197758206568</v>
      </c>
      <c r="M11" s="9">
        <v>726</v>
      </c>
      <c r="N11" s="8">
        <f t="shared" si="3"/>
        <v>5.8126501200960767</v>
      </c>
      <c r="O11" s="162"/>
      <c r="P11" s="184"/>
      <c r="Q11" s="78"/>
      <c r="R11" s="80"/>
      <c r="T11" s="80"/>
      <c r="V11" s="78"/>
      <c r="X11" s="80"/>
      <c r="Z11" s="78"/>
      <c r="AA11" s="9">
        <v>12490</v>
      </c>
      <c r="AB11" s="140" t="str">
        <f t="shared" si="4"/>
        <v/>
      </c>
      <c r="AC11" s="140" t="str">
        <f t="shared" si="5"/>
        <v/>
      </c>
    </row>
    <row r="12" spans="1:29" ht="23.1" customHeight="1">
      <c r="A12" s="258"/>
      <c r="B12" s="259" t="s">
        <v>44</v>
      </c>
      <c r="C12" s="260"/>
      <c r="D12" s="260"/>
      <c r="E12" s="261"/>
      <c r="F12" s="10">
        <f t="shared" si="6"/>
        <v>34517</v>
      </c>
      <c r="G12" s="9">
        <v>0</v>
      </c>
      <c r="H12" s="8">
        <f t="shared" si="0"/>
        <v>0</v>
      </c>
      <c r="I12" s="35">
        <v>0</v>
      </c>
      <c r="J12" s="8">
        <f t="shared" si="1"/>
        <v>0</v>
      </c>
      <c r="K12" s="9">
        <v>31914</v>
      </c>
      <c r="L12" s="8">
        <f t="shared" si="2"/>
        <v>92.458788423095868</v>
      </c>
      <c r="M12" s="9">
        <v>2603</v>
      </c>
      <c r="N12" s="8">
        <f t="shared" si="3"/>
        <v>7.5412115769041348</v>
      </c>
      <c r="O12" s="162"/>
      <c r="P12" s="184"/>
      <c r="Q12" s="78"/>
      <c r="R12" s="80"/>
      <c r="T12" s="80"/>
      <c r="V12" s="78"/>
      <c r="X12" s="80"/>
      <c r="Z12" s="78"/>
      <c r="AA12" s="9">
        <v>34517</v>
      </c>
      <c r="AB12" s="140" t="str">
        <f t="shared" si="4"/>
        <v/>
      </c>
      <c r="AC12" s="140" t="str">
        <f t="shared" si="5"/>
        <v/>
      </c>
    </row>
    <row r="13" spans="1:29" ht="23.1" customHeight="1">
      <c r="A13" s="253" t="s">
        <v>43</v>
      </c>
      <c r="B13" s="253" t="s">
        <v>42</v>
      </c>
      <c r="C13" s="13"/>
      <c r="D13" s="14" t="s">
        <v>16</v>
      </c>
      <c r="E13" s="11"/>
      <c r="F13" s="10">
        <f>SUM(G13,I13,K13,M13)</f>
        <v>35693</v>
      </c>
      <c r="G13" s="9">
        <f>SUM(G14:G37)</f>
        <v>346</v>
      </c>
      <c r="H13" s="8">
        <f t="shared" si="0"/>
        <v>0.96937774913848662</v>
      </c>
      <c r="I13" s="9">
        <f>SUM(I14:I37)</f>
        <v>0</v>
      </c>
      <c r="J13" s="8">
        <f t="shared" si="1"/>
        <v>0</v>
      </c>
      <c r="K13" s="9">
        <f>SUM(K14:K37)</f>
        <v>32619</v>
      </c>
      <c r="L13" s="8">
        <f t="shared" si="2"/>
        <v>91.387667049561543</v>
      </c>
      <c r="M13" s="9">
        <f>SUM(M14:M37)</f>
        <v>2728</v>
      </c>
      <c r="N13" s="8">
        <f t="shared" si="3"/>
        <v>7.6429552012999755</v>
      </c>
      <c r="O13" s="162"/>
      <c r="P13" s="184"/>
      <c r="Q13" s="78"/>
      <c r="R13" s="80"/>
      <c r="T13" s="80"/>
      <c r="V13" s="78"/>
      <c r="X13" s="80"/>
      <c r="AA13" s="9">
        <v>35693</v>
      </c>
      <c r="AB13" s="140" t="str">
        <f t="shared" si="4"/>
        <v/>
      </c>
      <c r="AC13" s="140" t="str">
        <f t="shared" si="5"/>
        <v/>
      </c>
    </row>
    <row r="14" spans="1:29" ht="23.1" customHeight="1">
      <c r="A14" s="254"/>
      <c r="B14" s="254"/>
      <c r="C14" s="13"/>
      <c r="D14" s="14" t="s">
        <v>41</v>
      </c>
      <c r="E14" s="11"/>
      <c r="F14" s="10">
        <f>SUM(G14,I14,K14,M14)</f>
        <v>4674</v>
      </c>
      <c r="G14" s="9">
        <v>0</v>
      </c>
      <c r="H14" s="8">
        <f t="shared" si="0"/>
        <v>0</v>
      </c>
      <c r="I14" s="35">
        <v>0</v>
      </c>
      <c r="J14" s="8">
        <f t="shared" si="1"/>
        <v>0</v>
      </c>
      <c r="K14" s="9">
        <v>3227</v>
      </c>
      <c r="L14" s="8">
        <f t="shared" si="2"/>
        <v>69.041506204535736</v>
      </c>
      <c r="M14" s="9">
        <v>1447</v>
      </c>
      <c r="N14" s="8">
        <f t="shared" si="3"/>
        <v>30.958493795464271</v>
      </c>
      <c r="O14" s="162"/>
      <c r="P14" s="184"/>
      <c r="Q14" s="78"/>
      <c r="R14" s="80"/>
      <c r="T14" s="78"/>
      <c r="V14" s="78"/>
      <c r="X14" s="78"/>
      <c r="Y14" s="79"/>
      <c r="AA14" s="9">
        <v>4674</v>
      </c>
      <c r="AB14" s="140" t="str">
        <f t="shared" si="4"/>
        <v/>
      </c>
      <c r="AC14" s="140" t="str">
        <f t="shared" si="5"/>
        <v/>
      </c>
    </row>
    <row r="15" spans="1:29" ht="23.1" customHeight="1">
      <c r="A15" s="254"/>
      <c r="B15" s="254"/>
      <c r="C15" s="13"/>
      <c r="D15" s="14" t="s">
        <v>40</v>
      </c>
      <c r="E15" s="11"/>
      <c r="F15" s="10">
        <f t="shared" si="6"/>
        <v>317</v>
      </c>
      <c r="G15" s="35">
        <v>0</v>
      </c>
      <c r="H15" s="8">
        <f t="shared" si="0"/>
        <v>0</v>
      </c>
      <c r="I15" s="35">
        <v>0</v>
      </c>
      <c r="J15" s="8">
        <f t="shared" si="1"/>
        <v>0</v>
      </c>
      <c r="K15" s="9">
        <v>309</v>
      </c>
      <c r="L15" s="8">
        <f t="shared" si="2"/>
        <v>97.476340694006311</v>
      </c>
      <c r="M15" s="35">
        <v>8</v>
      </c>
      <c r="N15" s="8">
        <f t="shared" si="3"/>
        <v>2.5236593059936907</v>
      </c>
      <c r="O15" s="162"/>
      <c r="P15" s="184"/>
      <c r="Q15" s="78"/>
      <c r="R15" s="80"/>
      <c r="T15" s="80"/>
      <c r="V15" s="78"/>
      <c r="X15" s="78"/>
      <c r="Y15" s="78"/>
      <c r="AA15" s="9">
        <v>317</v>
      </c>
      <c r="AB15" s="140" t="str">
        <f t="shared" si="4"/>
        <v/>
      </c>
      <c r="AC15" s="140" t="str">
        <f t="shared" si="5"/>
        <v/>
      </c>
    </row>
    <row r="16" spans="1:29" ht="23.1" customHeight="1">
      <c r="A16" s="254"/>
      <c r="B16" s="254"/>
      <c r="C16" s="13"/>
      <c r="D16" s="14" t="s">
        <v>39</v>
      </c>
      <c r="E16" s="11"/>
      <c r="F16" s="10">
        <f t="shared" si="6"/>
        <v>1537</v>
      </c>
      <c r="G16" s="35">
        <v>0</v>
      </c>
      <c r="H16" s="8">
        <f t="shared" si="0"/>
        <v>0</v>
      </c>
      <c r="I16" s="35">
        <v>0</v>
      </c>
      <c r="J16" s="8">
        <f t="shared" si="1"/>
        <v>0</v>
      </c>
      <c r="K16" s="9">
        <v>1199</v>
      </c>
      <c r="L16" s="8">
        <f t="shared" si="2"/>
        <v>78.009108653220565</v>
      </c>
      <c r="M16" s="9">
        <v>338</v>
      </c>
      <c r="N16" s="8">
        <f t="shared" si="3"/>
        <v>21.990891346779438</v>
      </c>
      <c r="O16" s="162"/>
      <c r="P16" s="184"/>
      <c r="Q16" s="78"/>
      <c r="R16" s="80"/>
      <c r="T16" s="80"/>
      <c r="V16" s="78"/>
      <c r="X16" s="80"/>
      <c r="Y16" s="80"/>
      <c r="AA16" s="9">
        <v>1537</v>
      </c>
      <c r="AB16" s="140" t="str">
        <f t="shared" si="4"/>
        <v/>
      </c>
      <c r="AC16" s="140" t="str">
        <f t="shared" si="5"/>
        <v/>
      </c>
    </row>
    <row r="17" spans="1:29" ht="23.1" customHeight="1">
      <c r="A17" s="254"/>
      <c r="B17" s="254"/>
      <c r="C17" s="13"/>
      <c r="D17" s="14" t="s">
        <v>38</v>
      </c>
      <c r="E17" s="11"/>
      <c r="F17" s="10">
        <f t="shared" si="6"/>
        <v>31</v>
      </c>
      <c r="G17" s="9">
        <v>0</v>
      </c>
      <c r="H17" s="8">
        <f t="shared" si="0"/>
        <v>0</v>
      </c>
      <c r="I17" s="35">
        <v>0</v>
      </c>
      <c r="J17" s="8">
        <f t="shared" si="1"/>
        <v>0</v>
      </c>
      <c r="K17" s="9">
        <v>31</v>
      </c>
      <c r="L17" s="8">
        <f t="shared" si="2"/>
        <v>100</v>
      </c>
      <c r="M17" s="9">
        <v>0</v>
      </c>
      <c r="N17" s="8">
        <f t="shared" si="3"/>
        <v>0</v>
      </c>
      <c r="O17" s="162"/>
      <c r="P17" s="184"/>
      <c r="Q17" s="78"/>
      <c r="R17" s="80"/>
      <c r="T17" s="80"/>
      <c r="V17" s="78"/>
      <c r="X17" s="80"/>
      <c r="Y17" s="78"/>
      <c r="AA17" s="9">
        <v>31</v>
      </c>
      <c r="AB17" s="140" t="str">
        <f t="shared" si="4"/>
        <v/>
      </c>
      <c r="AC17" s="140" t="str">
        <f t="shared" si="5"/>
        <v/>
      </c>
    </row>
    <row r="18" spans="1:29" ht="23.1" customHeight="1">
      <c r="A18" s="254"/>
      <c r="B18" s="254"/>
      <c r="C18" s="13"/>
      <c r="D18" s="14" t="s">
        <v>37</v>
      </c>
      <c r="E18" s="11"/>
      <c r="F18" s="10">
        <f t="shared" si="6"/>
        <v>651</v>
      </c>
      <c r="G18" s="35">
        <v>0</v>
      </c>
      <c r="H18" s="8">
        <f t="shared" si="0"/>
        <v>0</v>
      </c>
      <c r="I18" s="9">
        <v>0</v>
      </c>
      <c r="J18" s="8">
        <f t="shared" si="1"/>
        <v>0</v>
      </c>
      <c r="K18" s="9">
        <v>651</v>
      </c>
      <c r="L18" s="8">
        <f t="shared" si="2"/>
        <v>100</v>
      </c>
      <c r="M18" s="9">
        <v>0</v>
      </c>
      <c r="N18" s="8">
        <f t="shared" si="3"/>
        <v>0</v>
      </c>
      <c r="O18" s="162"/>
      <c r="P18" s="184"/>
      <c r="Q18" s="78"/>
      <c r="R18" s="80"/>
      <c r="T18" s="80"/>
      <c r="V18" s="78"/>
      <c r="X18" s="80"/>
      <c r="Y18" s="80"/>
      <c r="AA18" s="9">
        <v>651</v>
      </c>
      <c r="AB18" s="140" t="str">
        <f t="shared" si="4"/>
        <v/>
      </c>
      <c r="AC18" s="140" t="str">
        <f t="shared" si="5"/>
        <v/>
      </c>
    </row>
    <row r="19" spans="1:29" ht="23.1" customHeight="1">
      <c r="A19" s="254"/>
      <c r="B19" s="254"/>
      <c r="C19" s="13"/>
      <c r="D19" s="14" t="s">
        <v>36</v>
      </c>
      <c r="E19" s="11"/>
      <c r="F19" s="10">
        <f t="shared" si="6"/>
        <v>37</v>
      </c>
      <c r="G19" s="35">
        <v>0</v>
      </c>
      <c r="H19" s="8">
        <f t="shared" si="0"/>
        <v>0</v>
      </c>
      <c r="I19" s="35">
        <v>0</v>
      </c>
      <c r="J19" s="8">
        <f t="shared" si="1"/>
        <v>0</v>
      </c>
      <c r="K19" s="9">
        <v>26</v>
      </c>
      <c r="L19" s="8">
        <f t="shared" si="2"/>
        <v>70.270270270270274</v>
      </c>
      <c r="M19" s="35">
        <v>11</v>
      </c>
      <c r="N19" s="8">
        <f t="shared" si="3"/>
        <v>29.72972972972973</v>
      </c>
      <c r="O19" s="162"/>
      <c r="P19" s="184"/>
      <c r="Q19" s="78"/>
      <c r="R19" s="80"/>
      <c r="T19" s="78"/>
      <c r="V19" s="78"/>
      <c r="X19" s="80"/>
      <c r="Y19" s="80"/>
      <c r="AA19" s="9">
        <v>37</v>
      </c>
      <c r="AB19" s="140" t="str">
        <f t="shared" si="4"/>
        <v/>
      </c>
      <c r="AC19" s="140" t="str">
        <f t="shared" si="5"/>
        <v/>
      </c>
    </row>
    <row r="20" spans="1:29" ht="23.1" customHeight="1">
      <c r="A20" s="254"/>
      <c r="B20" s="254"/>
      <c r="C20" s="13"/>
      <c r="D20" s="14" t="s">
        <v>35</v>
      </c>
      <c r="E20" s="11"/>
      <c r="F20" s="10">
        <f t="shared" si="6"/>
        <v>467</v>
      </c>
      <c r="G20" s="35">
        <v>0</v>
      </c>
      <c r="H20" s="8">
        <f t="shared" si="0"/>
        <v>0</v>
      </c>
      <c r="I20" s="35">
        <v>0</v>
      </c>
      <c r="J20" s="8">
        <f t="shared" si="1"/>
        <v>0</v>
      </c>
      <c r="K20" s="9">
        <v>357</v>
      </c>
      <c r="L20" s="8">
        <f t="shared" si="2"/>
        <v>76.445396145610275</v>
      </c>
      <c r="M20" s="9">
        <v>110</v>
      </c>
      <c r="N20" s="8">
        <f t="shared" si="3"/>
        <v>23.554603854389722</v>
      </c>
      <c r="O20" s="162"/>
      <c r="P20" s="184"/>
      <c r="Q20" s="78"/>
      <c r="R20" s="80"/>
      <c r="T20" s="80"/>
      <c r="V20" s="78"/>
      <c r="X20" s="78"/>
      <c r="Y20" s="80"/>
      <c r="AA20" s="9">
        <v>467</v>
      </c>
      <c r="AB20" s="140" t="str">
        <f t="shared" si="4"/>
        <v/>
      </c>
      <c r="AC20" s="140" t="str">
        <f t="shared" si="5"/>
        <v/>
      </c>
    </row>
    <row r="21" spans="1:29" ht="23.1" customHeight="1">
      <c r="A21" s="254"/>
      <c r="B21" s="254"/>
      <c r="C21" s="13"/>
      <c r="D21" s="14" t="s">
        <v>34</v>
      </c>
      <c r="E21" s="11"/>
      <c r="F21" s="10">
        <f t="shared" si="6"/>
        <v>2756</v>
      </c>
      <c r="G21" s="35">
        <v>0</v>
      </c>
      <c r="H21" s="8">
        <f t="shared" si="0"/>
        <v>0</v>
      </c>
      <c r="I21" s="35">
        <v>0</v>
      </c>
      <c r="J21" s="8">
        <f t="shared" si="1"/>
        <v>0</v>
      </c>
      <c r="K21" s="9">
        <v>2756</v>
      </c>
      <c r="L21" s="8">
        <f t="shared" si="2"/>
        <v>100</v>
      </c>
      <c r="M21" s="9">
        <v>0</v>
      </c>
      <c r="N21" s="8">
        <f t="shared" si="3"/>
        <v>0</v>
      </c>
      <c r="O21" s="162"/>
      <c r="P21" s="184"/>
      <c r="Q21" s="78"/>
      <c r="R21" s="80"/>
      <c r="T21" s="80"/>
      <c r="V21" s="78"/>
      <c r="X21" s="80"/>
      <c r="Y21" s="78"/>
      <c r="AA21" s="9">
        <v>2756</v>
      </c>
      <c r="AB21" s="140" t="str">
        <f t="shared" si="4"/>
        <v/>
      </c>
      <c r="AC21" s="140" t="str">
        <f t="shared" si="5"/>
        <v/>
      </c>
    </row>
    <row r="22" spans="1:29" ht="23.1" customHeight="1">
      <c r="A22" s="254"/>
      <c r="B22" s="254"/>
      <c r="C22" s="13"/>
      <c r="D22" s="14" t="s">
        <v>33</v>
      </c>
      <c r="E22" s="11"/>
      <c r="F22" s="10">
        <f t="shared" si="6"/>
        <v>5</v>
      </c>
      <c r="G22" s="35">
        <v>0</v>
      </c>
      <c r="H22" s="8">
        <f t="shared" si="0"/>
        <v>0</v>
      </c>
      <c r="I22" s="35">
        <v>0</v>
      </c>
      <c r="J22" s="8">
        <f t="shared" si="1"/>
        <v>0</v>
      </c>
      <c r="K22" s="9">
        <v>5</v>
      </c>
      <c r="L22" s="8">
        <f t="shared" si="2"/>
        <v>100</v>
      </c>
      <c r="M22" s="35">
        <v>0</v>
      </c>
      <c r="N22" s="8">
        <f t="shared" si="3"/>
        <v>0</v>
      </c>
      <c r="O22" s="162"/>
      <c r="P22" s="184"/>
      <c r="Q22" s="78"/>
      <c r="R22" s="80"/>
      <c r="T22" s="80"/>
      <c r="V22" s="78"/>
      <c r="X22" s="80"/>
      <c r="Y22" s="80"/>
      <c r="AA22" s="9">
        <v>5</v>
      </c>
      <c r="AB22" s="140" t="str">
        <f t="shared" si="4"/>
        <v/>
      </c>
      <c r="AC22" s="140" t="str">
        <f t="shared" si="5"/>
        <v/>
      </c>
    </row>
    <row r="23" spans="1:29" ht="23.1" customHeight="1">
      <c r="A23" s="254"/>
      <c r="B23" s="254"/>
      <c r="C23" s="13"/>
      <c r="D23" s="14" t="s">
        <v>32</v>
      </c>
      <c r="E23" s="11"/>
      <c r="F23" s="10">
        <f t="shared" si="6"/>
        <v>1093</v>
      </c>
      <c r="G23" s="35">
        <v>0</v>
      </c>
      <c r="H23" s="8">
        <f t="shared" si="0"/>
        <v>0</v>
      </c>
      <c r="I23" s="35">
        <v>0</v>
      </c>
      <c r="J23" s="8">
        <f t="shared" si="1"/>
        <v>0</v>
      </c>
      <c r="K23" s="9">
        <v>885</v>
      </c>
      <c r="L23" s="8">
        <f t="shared" si="2"/>
        <v>80.969807868252516</v>
      </c>
      <c r="M23" s="35">
        <v>208</v>
      </c>
      <c r="N23" s="8">
        <f t="shared" si="3"/>
        <v>19.030192131747484</v>
      </c>
      <c r="O23" s="162"/>
      <c r="P23" s="184"/>
      <c r="Q23" s="78"/>
      <c r="R23" s="80"/>
      <c r="T23" s="80"/>
      <c r="V23" s="78"/>
      <c r="X23" s="78"/>
      <c r="Y23" s="80"/>
      <c r="AA23" s="9">
        <v>1093</v>
      </c>
      <c r="AB23" s="140" t="str">
        <f t="shared" si="4"/>
        <v/>
      </c>
      <c r="AC23" s="140" t="str">
        <f t="shared" si="5"/>
        <v/>
      </c>
    </row>
    <row r="24" spans="1:29" ht="23.1" customHeight="1">
      <c r="A24" s="254"/>
      <c r="B24" s="254"/>
      <c r="C24" s="13"/>
      <c r="D24" s="14" t="s">
        <v>31</v>
      </c>
      <c r="E24" s="11"/>
      <c r="F24" s="10">
        <f>SUM(G24,I24,K24,M24)</f>
        <v>9</v>
      </c>
      <c r="G24" s="81">
        <v>0</v>
      </c>
      <c r="H24" s="82">
        <f t="shared" si="0"/>
        <v>0</v>
      </c>
      <c r="I24" s="81">
        <v>0</v>
      </c>
      <c r="J24" s="82">
        <f t="shared" si="1"/>
        <v>0</v>
      </c>
      <c r="K24" s="33">
        <v>9</v>
      </c>
      <c r="L24" s="82">
        <f t="shared" si="2"/>
        <v>100</v>
      </c>
      <c r="M24" s="81">
        <v>0</v>
      </c>
      <c r="N24" s="82">
        <f t="shared" si="3"/>
        <v>0</v>
      </c>
      <c r="O24" s="162"/>
      <c r="P24" s="184"/>
      <c r="Q24" s="78"/>
      <c r="R24" s="80"/>
      <c r="T24" s="80"/>
      <c r="V24" s="78"/>
      <c r="X24" s="80"/>
      <c r="Y24" s="80"/>
      <c r="AA24" s="9">
        <v>9</v>
      </c>
      <c r="AB24" s="140" t="str">
        <f t="shared" si="4"/>
        <v/>
      </c>
      <c r="AC24" s="140" t="str">
        <f t="shared" si="5"/>
        <v/>
      </c>
    </row>
    <row r="25" spans="1:29" ht="23.1" customHeight="1">
      <c r="A25" s="254"/>
      <c r="B25" s="254"/>
      <c r="C25" s="13"/>
      <c r="D25" s="12" t="s">
        <v>30</v>
      </c>
      <c r="E25" s="11"/>
      <c r="F25" s="10">
        <f t="shared" si="6"/>
        <v>180</v>
      </c>
      <c r="G25" s="9">
        <v>0</v>
      </c>
      <c r="H25" s="8">
        <f t="shared" si="0"/>
        <v>0</v>
      </c>
      <c r="I25" s="35">
        <v>0</v>
      </c>
      <c r="J25" s="8">
        <f t="shared" si="1"/>
        <v>0</v>
      </c>
      <c r="K25" s="9">
        <v>180</v>
      </c>
      <c r="L25" s="8">
        <f t="shared" si="2"/>
        <v>100</v>
      </c>
      <c r="M25" s="35">
        <v>0</v>
      </c>
      <c r="N25" s="8">
        <f t="shared" si="3"/>
        <v>0</v>
      </c>
      <c r="O25" s="162"/>
      <c r="P25" s="184"/>
      <c r="Q25" s="78"/>
      <c r="R25" s="80"/>
      <c r="T25" s="80"/>
      <c r="V25" s="78"/>
      <c r="X25" s="78"/>
      <c r="Y25" s="80"/>
      <c r="AA25" s="9">
        <v>180</v>
      </c>
      <c r="AB25" s="140" t="str">
        <f t="shared" si="4"/>
        <v/>
      </c>
      <c r="AC25" s="140" t="str">
        <f t="shared" si="5"/>
        <v/>
      </c>
    </row>
    <row r="26" spans="1:29" ht="23.1" customHeight="1">
      <c r="A26" s="254"/>
      <c r="B26" s="254"/>
      <c r="C26" s="13"/>
      <c r="D26" s="109" t="s">
        <v>29</v>
      </c>
      <c r="E26" s="110"/>
      <c r="F26" s="31">
        <f t="shared" si="6"/>
        <v>933</v>
      </c>
      <c r="G26" s="112">
        <v>0</v>
      </c>
      <c r="H26" s="111">
        <f t="shared" si="0"/>
        <v>0</v>
      </c>
      <c r="I26" s="112">
        <v>0</v>
      </c>
      <c r="J26" s="8">
        <f t="shared" si="1"/>
        <v>0</v>
      </c>
      <c r="K26" s="9">
        <v>921</v>
      </c>
      <c r="L26" s="8">
        <f t="shared" si="2"/>
        <v>98.713826366559488</v>
      </c>
      <c r="M26" s="35">
        <v>12</v>
      </c>
      <c r="N26" s="8">
        <f t="shared" si="3"/>
        <v>1.2861736334405145</v>
      </c>
      <c r="O26" s="162"/>
      <c r="P26" s="184"/>
      <c r="Q26" s="78"/>
      <c r="R26" s="80"/>
      <c r="T26" s="80"/>
      <c r="V26" s="78"/>
      <c r="X26" s="80"/>
      <c r="Y26" s="80"/>
      <c r="AA26" s="30">
        <v>933</v>
      </c>
      <c r="AB26" s="140" t="str">
        <f t="shared" si="4"/>
        <v/>
      </c>
      <c r="AC26" s="140" t="str">
        <f t="shared" si="5"/>
        <v/>
      </c>
    </row>
    <row r="27" spans="1:29" ht="23.1" customHeight="1">
      <c r="A27" s="254"/>
      <c r="B27" s="254"/>
      <c r="C27" s="13"/>
      <c r="D27" s="14" t="s">
        <v>28</v>
      </c>
      <c r="E27" s="11"/>
      <c r="F27" s="10">
        <f t="shared" si="6"/>
        <v>211</v>
      </c>
      <c r="G27" s="35">
        <v>0</v>
      </c>
      <c r="H27" s="8">
        <f t="shared" si="0"/>
        <v>0</v>
      </c>
      <c r="I27" s="35">
        <v>0</v>
      </c>
      <c r="J27" s="8">
        <f t="shared" si="1"/>
        <v>0</v>
      </c>
      <c r="K27" s="9">
        <v>202</v>
      </c>
      <c r="L27" s="8">
        <f t="shared" si="2"/>
        <v>95.73459715639811</v>
      </c>
      <c r="M27" s="35">
        <v>9</v>
      </c>
      <c r="N27" s="8">
        <f t="shared" si="3"/>
        <v>4.2654028436018958</v>
      </c>
      <c r="O27" s="162"/>
      <c r="P27" s="184"/>
      <c r="Q27" s="78"/>
      <c r="R27" s="80"/>
      <c r="T27" s="80"/>
      <c r="V27" s="78"/>
      <c r="X27" s="80"/>
      <c r="Y27" s="78"/>
      <c r="AA27" s="9">
        <v>211</v>
      </c>
      <c r="AB27" s="140" t="str">
        <f t="shared" si="4"/>
        <v/>
      </c>
      <c r="AC27" s="140" t="str">
        <f t="shared" si="5"/>
        <v/>
      </c>
    </row>
    <row r="28" spans="1:29" ht="23.1" customHeight="1">
      <c r="A28" s="254"/>
      <c r="B28" s="254"/>
      <c r="C28" s="13"/>
      <c r="D28" s="14" t="s">
        <v>27</v>
      </c>
      <c r="E28" s="11"/>
      <c r="F28" s="10">
        <f t="shared" si="6"/>
        <v>1038</v>
      </c>
      <c r="G28" s="35">
        <v>0</v>
      </c>
      <c r="H28" s="8">
        <f t="shared" si="0"/>
        <v>0</v>
      </c>
      <c r="I28" s="35">
        <v>0</v>
      </c>
      <c r="J28" s="8">
        <f t="shared" si="1"/>
        <v>0</v>
      </c>
      <c r="K28" s="9">
        <v>1038</v>
      </c>
      <c r="L28" s="8">
        <f t="shared" si="2"/>
        <v>100</v>
      </c>
      <c r="M28" s="35">
        <v>0</v>
      </c>
      <c r="N28" s="8">
        <f t="shared" si="3"/>
        <v>0</v>
      </c>
      <c r="O28" s="162"/>
      <c r="P28" s="184"/>
      <c r="Q28" s="78"/>
      <c r="R28" s="80"/>
      <c r="T28" s="80"/>
      <c r="V28" s="78"/>
      <c r="X28" s="78"/>
      <c r="Y28" s="80"/>
      <c r="AA28" s="9">
        <v>1038</v>
      </c>
      <c r="AB28" s="140" t="str">
        <f t="shared" si="4"/>
        <v/>
      </c>
      <c r="AC28" s="140" t="str">
        <f t="shared" si="5"/>
        <v/>
      </c>
    </row>
    <row r="29" spans="1:29" ht="23.1" customHeight="1">
      <c r="A29" s="254"/>
      <c r="B29" s="254"/>
      <c r="C29" s="13"/>
      <c r="D29" s="14" t="s">
        <v>26</v>
      </c>
      <c r="E29" s="11"/>
      <c r="F29" s="10">
        <f t="shared" si="6"/>
        <v>881</v>
      </c>
      <c r="G29" s="35">
        <v>0</v>
      </c>
      <c r="H29" s="8">
        <f t="shared" si="0"/>
        <v>0</v>
      </c>
      <c r="I29" s="35">
        <v>0</v>
      </c>
      <c r="J29" s="8">
        <f t="shared" si="1"/>
        <v>0</v>
      </c>
      <c r="K29" s="9">
        <v>881</v>
      </c>
      <c r="L29" s="8">
        <f t="shared" si="2"/>
        <v>100</v>
      </c>
      <c r="M29" s="9">
        <v>0</v>
      </c>
      <c r="N29" s="8">
        <f t="shared" si="3"/>
        <v>0</v>
      </c>
      <c r="O29" s="162"/>
      <c r="P29" s="184"/>
      <c r="Q29" s="78"/>
      <c r="R29" s="80"/>
      <c r="T29" s="80"/>
      <c r="V29" s="78"/>
      <c r="X29" s="80"/>
      <c r="Y29" s="80"/>
      <c r="AA29" s="9">
        <v>881</v>
      </c>
      <c r="AB29" s="140" t="str">
        <f t="shared" si="4"/>
        <v/>
      </c>
      <c r="AC29" s="140" t="str">
        <f t="shared" si="5"/>
        <v/>
      </c>
    </row>
    <row r="30" spans="1:29" ht="23.1" customHeight="1">
      <c r="A30" s="254"/>
      <c r="B30" s="254"/>
      <c r="C30" s="13"/>
      <c r="D30" s="14" t="s">
        <v>25</v>
      </c>
      <c r="E30" s="11"/>
      <c r="F30" s="10">
        <f t="shared" si="6"/>
        <v>1080</v>
      </c>
      <c r="G30" s="35">
        <v>0</v>
      </c>
      <c r="H30" s="8">
        <f t="shared" si="0"/>
        <v>0</v>
      </c>
      <c r="I30" s="35">
        <v>0</v>
      </c>
      <c r="J30" s="8">
        <f t="shared" si="1"/>
        <v>0</v>
      </c>
      <c r="K30" s="9">
        <v>1080</v>
      </c>
      <c r="L30" s="8">
        <f t="shared" si="2"/>
        <v>100</v>
      </c>
      <c r="M30" s="35">
        <v>0</v>
      </c>
      <c r="N30" s="8">
        <f t="shared" si="3"/>
        <v>0</v>
      </c>
      <c r="O30" s="162"/>
      <c r="P30" s="184"/>
      <c r="Q30" s="78"/>
      <c r="R30" s="80"/>
      <c r="T30" s="80"/>
      <c r="V30" s="78"/>
      <c r="X30" s="80"/>
      <c r="Y30" s="80"/>
      <c r="AA30" s="9">
        <v>1080</v>
      </c>
      <c r="AB30" s="140" t="str">
        <f t="shared" si="4"/>
        <v/>
      </c>
      <c r="AC30" s="140" t="str">
        <f t="shared" si="5"/>
        <v/>
      </c>
    </row>
    <row r="31" spans="1:29" ht="23.1" customHeight="1">
      <c r="A31" s="254"/>
      <c r="B31" s="254"/>
      <c r="C31" s="13"/>
      <c r="D31" s="14" t="s">
        <v>24</v>
      </c>
      <c r="E31" s="11"/>
      <c r="F31" s="10">
        <f t="shared" si="6"/>
        <v>3943</v>
      </c>
      <c r="G31" s="35">
        <v>336</v>
      </c>
      <c r="H31" s="8">
        <f t="shared" si="0"/>
        <v>8.5214303829571385</v>
      </c>
      <c r="I31" s="35">
        <v>0</v>
      </c>
      <c r="J31" s="8">
        <f t="shared" si="1"/>
        <v>0</v>
      </c>
      <c r="K31" s="9">
        <v>3529</v>
      </c>
      <c r="L31" s="8">
        <f t="shared" si="2"/>
        <v>89.500380420999235</v>
      </c>
      <c r="M31" s="9">
        <v>78</v>
      </c>
      <c r="N31" s="8">
        <f t="shared" si="3"/>
        <v>1.9781891960436215</v>
      </c>
      <c r="O31" s="162"/>
      <c r="P31" s="184"/>
      <c r="Q31" s="78"/>
      <c r="R31" s="80"/>
      <c r="T31" s="80"/>
      <c r="V31" s="78"/>
      <c r="X31" s="78"/>
      <c r="Y31" s="78"/>
      <c r="AA31" s="9">
        <v>3943</v>
      </c>
      <c r="AB31" s="140" t="str">
        <f t="shared" si="4"/>
        <v/>
      </c>
      <c r="AC31" s="140" t="str">
        <f t="shared" si="5"/>
        <v/>
      </c>
    </row>
    <row r="32" spans="1:29" ht="23.1" customHeight="1">
      <c r="A32" s="254"/>
      <c r="B32" s="254"/>
      <c r="C32" s="13"/>
      <c r="D32" s="14" t="s">
        <v>23</v>
      </c>
      <c r="E32" s="11"/>
      <c r="F32" s="10">
        <f t="shared" si="6"/>
        <v>840</v>
      </c>
      <c r="G32" s="35">
        <v>0</v>
      </c>
      <c r="H32" s="8">
        <f t="shared" si="0"/>
        <v>0</v>
      </c>
      <c r="I32" s="35">
        <v>0</v>
      </c>
      <c r="J32" s="8">
        <f t="shared" si="1"/>
        <v>0</v>
      </c>
      <c r="K32" s="9">
        <v>840</v>
      </c>
      <c r="L32" s="8">
        <f t="shared" si="2"/>
        <v>100</v>
      </c>
      <c r="M32" s="35">
        <v>0</v>
      </c>
      <c r="N32" s="8">
        <f t="shared" si="3"/>
        <v>0</v>
      </c>
      <c r="O32" s="162"/>
      <c r="Y32" s="78"/>
      <c r="AA32" s="9">
        <v>840</v>
      </c>
      <c r="AB32" s="140" t="str">
        <f t="shared" si="4"/>
        <v/>
      </c>
      <c r="AC32" s="140" t="str">
        <f t="shared" si="5"/>
        <v/>
      </c>
    </row>
    <row r="33" spans="1:29" ht="24" customHeight="1">
      <c r="A33" s="254"/>
      <c r="B33" s="254"/>
      <c r="C33" s="13"/>
      <c r="D33" s="14" t="s">
        <v>22</v>
      </c>
      <c r="E33" s="11"/>
      <c r="F33" s="10">
        <f t="shared" si="6"/>
        <v>6629</v>
      </c>
      <c r="G33" s="35">
        <v>0</v>
      </c>
      <c r="H33" s="8">
        <f t="shared" si="0"/>
        <v>0</v>
      </c>
      <c r="I33" s="35">
        <v>0</v>
      </c>
      <c r="J33" s="8">
        <f t="shared" si="1"/>
        <v>0</v>
      </c>
      <c r="K33" s="9">
        <v>6603</v>
      </c>
      <c r="L33" s="8">
        <f t="shared" si="2"/>
        <v>99.607783979484083</v>
      </c>
      <c r="M33" s="9">
        <v>26</v>
      </c>
      <c r="N33" s="8">
        <f t="shared" si="3"/>
        <v>0.39221602051591492</v>
      </c>
      <c r="O33" s="162"/>
      <c r="P33" s="184"/>
      <c r="Q33" s="78"/>
      <c r="R33" s="78"/>
      <c r="T33" s="80"/>
      <c r="V33" s="78"/>
      <c r="X33" s="78"/>
      <c r="Y33" s="80"/>
      <c r="AA33" s="9">
        <v>6629</v>
      </c>
      <c r="AB33" s="140" t="str">
        <f t="shared" si="4"/>
        <v/>
      </c>
      <c r="AC33" s="140" t="str">
        <f t="shared" si="5"/>
        <v/>
      </c>
    </row>
    <row r="34" spans="1:29" ht="23.1" customHeight="1">
      <c r="A34" s="254"/>
      <c r="B34" s="254"/>
      <c r="C34" s="13"/>
      <c r="D34" s="14" t="s">
        <v>21</v>
      </c>
      <c r="E34" s="11"/>
      <c r="F34" s="10">
        <f t="shared" si="6"/>
        <v>2157</v>
      </c>
      <c r="G34" s="35">
        <v>0</v>
      </c>
      <c r="H34" s="8">
        <f t="shared" si="0"/>
        <v>0</v>
      </c>
      <c r="I34" s="35">
        <v>0</v>
      </c>
      <c r="J34" s="8">
        <f t="shared" si="1"/>
        <v>0</v>
      </c>
      <c r="K34" s="9">
        <v>2157</v>
      </c>
      <c r="L34" s="8">
        <f t="shared" si="2"/>
        <v>100</v>
      </c>
      <c r="M34" s="9">
        <v>0</v>
      </c>
      <c r="N34" s="8">
        <f t="shared" si="3"/>
        <v>0</v>
      </c>
      <c r="O34" s="162"/>
      <c r="P34" s="184"/>
      <c r="Q34" s="78"/>
      <c r="R34" s="78"/>
      <c r="T34" s="78"/>
      <c r="V34" s="78"/>
      <c r="X34" s="78"/>
      <c r="Y34" s="80"/>
      <c r="AA34" s="9">
        <v>2157</v>
      </c>
      <c r="AB34" s="140" t="str">
        <f t="shared" si="4"/>
        <v/>
      </c>
      <c r="AC34" s="140" t="str">
        <f t="shared" si="5"/>
        <v/>
      </c>
    </row>
    <row r="35" spans="1:29" ht="23.1" customHeight="1">
      <c r="A35" s="254"/>
      <c r="B35" s="254"/>
      <c r="C35" s="13"/>
      <c r="D35" s="14" t="s">
        <v>20</v>
      </c>
      <c r="E35" s="11"/>
      <c r="F35" s="10">
        <f t="shared" si="6"/>
        <v>1557</v>
      </c>
      <c r="G35" s="35">
        <v>0</v>
      </c>
      <c r="H35" s="8">
        <f t="shared" si="0"/>
        <v>0</v>
      </c>
      <c r="I35" s="35">
        <v>0</v>
      </c>
      <c r="J35" s="8">
        <f t="shared" si="1"/>
        <v>0</v>
      </c>
      <c r="K35" s="9">
        <v>1417</v>
      </c>
      <c r="L35" s="8">
        <f t="shared" si="2"/>
        <v>91.008349389852285</v>
      </c>
      <c r="M35" s="35">
        <v>140</v>
      </c>
      <c r="N35" s="8">
        <f t="shared" si="3"/>
        <v>8.9916506101477189</v>
      </c>
      <c r="O35" s="162"/>
      <c r="P35" s="184"/>
      <c r="Q35" s="78"/>
      <c r="R35" s="80"/>
      <c r="T35" s="80"/>
      <c r="V35" s="78"/>
      <c r="X35" s="80"/>
      <c r="Y35" s="78"/>
      <c r="AA35" s="9">
        <v>1557</v>
      </c>
      <c r="AB35" s="140" t="str">
        <f t="shared" si="4"/>
        <v/>
      </c>
      <c r="AC35" s="140" t="str">
        <f t="shared" si="5"/>
        <v/>
      </c>
    </row>
    <row r="36" spans="1:29" ht="23.1" customHeight="1">
      <c r="A36" s="254"/>
      <c r="B36" s="254"/>
      <c r="C36" s="13"/>
      <c r="D36" s="14" t="s">
        <v>19</v>
      </c>
      <c r="E36" s="11"/>
      <c r="F36" s="10">
        <f t="shared" si="6"/>
        <v>3440</v>
      </c>
      <c r="G36" s="35">
        <v>0</v>
      </c>
      <c r="H36" s="8">
        <f t="shared" si="0"/>
        <v>0</v>
      </c>
      <c r="I36" s="35">
        <v>0</v>
      </c>
      <c r="J36" s="8">
        <f t="shared" si="1"/>
        <v>0</v>
      </c>
      <c r="K36" s="9">
        <v>3305</v>
      </c>
      <c r="L36" s="8">
        <f t="shared" si="2"/>
        <v>96.075581395348848</v>
      </c>
      <c r="M36" s="9">
        <v>135</v>
      </c>
      <c r="N36" s="8">
        <f t="shared" si="3"/>
        <v>3.9244186046511627</v>
      </c>
      <c r="O36" s="162"/>
      <c r="P36" s="184"/>
      <c r="Q36" s="78"/>
      <c r="R36" s="80"/>
      <c r="T36" s="80"/>
      <c r="V36" s="78"/>
      <c r="X36" s="80"/>
      <c r="Y36" s="78"/>
      <c r="AA36" s="9">
        <v>3440</v>
      </c>
      <c r="AB36" s="140" t="str">
        <f t="shared" si="4"/>
        <v/>
      </c>
      <c r="AC36" s="140" t="str">
        <f t="shared" si="5"/>
        <v/>
      </c>
    </row>
    <row r="37" spans="1:29" ht="23.1" customHeight="1">
      <c r="A37" s="254"/>
      <c r="B37" s="255"/>
      <c r="C37" s="13"/>
      <c r="D37" s="14" t="s">
        <v>18</v>
      </c>
      <c r="E37" s="11"/>
      <c r="F37" s="10">
        <f t="shared" si="6"/>
        <v>1227</v>
      </c>
      <c r="G37" s="35">
        <v>10</v>
      </c>
      <c r="H37" s="8">
        <f t="shared" si="0"/>
        <v>0.81499592502037488</v>
      </c>
      <c r="I37" s="35">
        <v>0</v>
      </c>
      <c r="J37" s="8">
        <f t="shared" si="1"/>
        <v>0</v>
      </c>
      <c r="K37" s="9">
        <v>1011</v>
      </c>
      <c r="L37" s="8">
        <f t="shared" si="2"/>
        <v>82.396088019559897</v>
      </c>
      <c r="M37" s="9">
        <v>206</v>
      </c>
      <c r="N37" s="8">
        <f t="shared" si="3"/>
        <v>16.788916055419723</v>
      </c>
      <c r="O37" s="162"/>
      <c r="P37" s="184"/>
      <c r="Q37" s="78"/>
      <c r="R37" s="78"/>
      <c r="T37" s="80"/>
      <c r="V37" s="78"/>
      <c r="X37" s="78"/>
      <c r="Y37" s="78"/>
      <c r="AA37" s="9">
        <v>1227</v>
      </c>
      <c r="AB37" s="140" t="str">
        <f t="shared" si="4"/>
        <v/>
      </c>
      <c r="AC37" s="140" t="str">
        <f t="shared" si="5"/>
        <v/>
      </c>
    </row>
    <row r="38" spans="1:29" ht="23.1" customHeight="1">
      <c r="A38" s="254"/>
      <c r="B38" s="253" t="s">
        <v>17</v>
      </c>
      <c r="C38" s="13"/>
      <c r="D38" s="14" t="s">
        <v>16</v>
      </c>
      <c r="E38" s="11"/>
      <c r="F38" s="10">
        <f>SUM(G38,I38,K38,M38)</f>
        <v>41865</v>
      </c>
      <c r="G38" s="9">
        <f>SUM(G39:G53)</f>
        <v>198</v>
      </c>
      <c r="H38" s="8">
        <f t="shared" si="0"/>
        <v>0.4729487638839126</v>
      </c>
      <c r="I38" s="9">
        <f>SUM(I39:I53)</f>
        <v>134</v>
      </c>
      <c r="J38" s="8">
        <f t="shared" si="1"/>
        <v>0.32007643616386</v>
      </c>
      <c r="K38" s="9">
        <f>SUM(K39:K53)</f>
        <v>37049</v>
      </c>
      <c r="L38" s="8">
        <f t="shared" si="2"/>
        <v>88.496357339066051</v>
      </c>
      <c r="M38" s="9">
        <f>SUM(M39:M53)</f>
        <v>4484</v>
      </c>
      <c r="N38" s="8">
        <f t="shared" si="3"/>
        <v>10.710617460886182</v>
      </c>
      <c r="O38" s="162"/>
      <c r="P38" s="184"/>
      <c r="Q38" s="78"/>
      <c r="R38" s="78"/>
      <c r="T38" s="78"/>
      <c r="V38" s="78"/>
      <c r="X38" s="78"/>
      <c r="Y38" s="78"/>
      <c r="AA38" s="9">
        <v>41865</v>
      </c>
      <c r="AB38" s="140" t="str">
        <f t="shared" si="4"/>
        <v/>
      </c>
      <c r="AC38" s="140" t="str">
        <f t="shared" si="5"/>
        <v/>
      </c>
    </row>
    <row r="39" spans="1:29" ht="23.1" customHeight="1">
      <c r="A39" s="254"/>
      <c r="B39" s="254"/>
      <c r="C39" s="13"/>
      <c r="D39" s="14" t="s">
        <v>15</v>
      </c>
      <c r="E39" s="11"/>
      <c r="F39" s="10">
        <f>SUM(G39,I39,K39,M39)</f>
        <v>67</v>
      </c>
      <c r="G39" s="9">
        <v>0</v>
      </c>
      <c r="H39" s="8">
        <f t="shared" si="0"/>
        <v>0</v>
      </c>
      <c r="I39" s="35">
        <v>0</v>
      </c>
      <c r="J39" s="8">
        <f t="shared" si="1"/>
        <v>0</v>
      </c>
      <c r="K39" s="9">
        <v>67</v>
      </c>
      <c r="L39" s="8">
        <f t="shared" si="2"/>
        <v>100</v>
      </c>
      <c r="M39" s="9">
        <v>0</v>
      </c>
      <c r="N39" s="8">
        <f t="shared" si="3"/>
        <v>0</v>
      </c>
      <c r="O39" s="162"/>
      <c r="P39" s="184"/>
      <c r="Q39" s="78"/>
      <c r="R39" s="80"/>
      <c r="T39" s="80"/>
      <c r="V39" s="78"/>
      <c r="X39" s="80"/>
      <c r="Y39" s="78"/>
      <c r="AA39" s="9">
        <v>67</v>
      </c>
      <c r="AB39" s="140" t="str">
        <f t="shared" si="4"/>
        <v/>
      </c>
      <c r="AC39" s="140" t="str">
        <f t="shared" si="5"/>
        <v/>
      </c>
    </row>
    <row r="40" spans="1:29" ht="23.1" customHeight="1">
      <c r="A40" s="254"/>
      <c r="B40" s="254"/>
      <c r="C40" s="13"/>
      <c r="D40" s="14" t="s">
        <v>14</v>
      </c>
      <c r="E40" s="11"/>
      <c r="F40" s="10">
        <f t="shared" si="6"/>
        <v>2668</v>
      </c>
      <c r="G40" s="9">
        <v>77</v>
      </c>
      <c r="H40" s="8">
        <f t="shared" si="0"/>
        <v>2.8860569715142432</v>
      </c>
      <c r="I40" s="9">
        <v>0</v>
      </c>
      <c r="J40" s="8">
        <f t="shared" si="1"/>
        <v>0</v>
      </c>
      <c r="K40" s="9">
        <v>1875</v>
      </c>
      <c r="L40" s="8">
        <f t="shared" si="2"/>
        <v>70.277361319340329</v>
      </c>
      <c r="M40" s="9">
        <v>716</v>
      </c>
      <c r="N40" s="8">
        <f t="shared" si="3"/>
        <v>26.836581709145431</v>
      </c>
      <c r="O40" s="162"/>
      <c r="P40" s="184"/>
      <c r="Q40" s="78"/>
      <c r="R40" s="78"/>
      <c r="T40" s="80"/>
      <c r="V40" s="78"/>
      <c r="X40" s="80"/>
      <c r="Y40" s="78"/>
      <c r="AA40" s="9">
        <v>2668</v>
      </c>
      <c r="AB40" s="140" t="str">
        <f t="shared" si="4"/>
        <v/>
      </c>
      <c r="AC40" s="140" t="str">
        <f t="shared" si="5"/>
        <v/>
      </c>
    </row>
    <row r="41" spans="1:29" ht="23.1" customHeight="1">
      <c r="A41" s="254"/>
      <c r="B41" s="254"/>
      <c r="C41" s="13"/>
      <c r="D41" s="14" t="s">
        <v>13</v>
      </c>
      <c r="E41" s="11"/>
      <c r="F41" s="10">
        <f t="shared" si="6"/>
        <v>814</v>
      </c>
      <c r="G41" s="35">
        <v>0</v>
      </c>
      <c r="H41" s="8">
        <f t="shared" si="0"/>
        <v>0</v>
      </c>
      <c r="I41" s="35">
        <v>0</v>
      </c>
      <c r="J41" s="8">
        <f t="shared" si="1"/>
        <v>0</v>
      </c>
      <c r="K41" s="9">
        <v>814</v>
      </c>
      <c r="L41" s="8">
        <f t="shared" si="2"/>
        <v>100</v>
      </c>
      <c r="M41" s="35">
        <v>0</v>
      </c>
      <c r="N41" s="8">
        <f t="shared" si="3"/>
        <v>0</v>
      </c>
      <c r="O41" s="162"/>
      <c r="P41" s="184"/>
      <c r="Q41" s="78"/>
      <c r="R41" s="80"/>
      <c r="T41" s="80"/>
      <c r="V41" s="78"/>
      <c r="X41" s="78"/>
      <c r="Y41" s="78"/>
      <c r="AA41" s="9">
        <v>814</v>
      </c>
      <c r="AB41" s="140" t="str">
        <f t="shared" si="4"/>
        <v/>
      </c>
      <c r="AC41" s="140" t="str">
        <f t="shared" si="5"/>
        <v/>
      </c>
    </row>
    <row r="42" spans="1:29" ht="23.1" customHeight="1">
      <c r="A42" s="254"/>
      <c r="B42" s="254"/>
      <c r="C42" s="13"/>
      <c r="D42" s="14" t="s">
        <v>12</v>
      </c>
      <c r="E42" s="11"/>
      <c r="F42" s="10">
        <f t="shared" si="6"/>
        <v>891</v>
      </c>
      <c r="G42" s="9">
        <v>0</v>
      </c>
      <c r="H42" s="8">
        <f t="shared" si="0"/>
        <v>0</v>
      </c>
      <c r="I42" s="35">
        <v>0</v>
      </c>
      <c r="J42" s="8">
        <f t="shared" si="1"/>
        <v>0</v>
      </c>
      <c r="K42" s="9">
        <v>743</v>
      </c>
      <c r="L42" s="8">
        <f t="shared" si="2"/>
        <v>83.389450056116715</v>
      </c>
      <c r="M42" s="9">
        <v>148</v>
      </c>
      <c r="N42" s="8">
        <f t="shared" si="3"/>
        <v>16.610549943883278</v>
      </c>
      <c r="O42" s="162"/>
      <c r="P42" s="184"/>
      <c r="Q42" s="78"/>
      <c r="R42" s="78"/>
      <c r="T42" s="78"/>
      <c r="V42" s="78"/>
      <c r="X42" s="78"/>
      <c r="Y42" s="78"/>
      <c r="AA42" s="9">
        <v>891</v>
      </c>
      <c r="AB42" s="140" t="str">
        <f t="shared" si="4"/>
        <v/>
      </c>
      <c r="AC42" s="140" t="str">
        <f t="shared" si="5"/>
        <v/>
      </c>
    </row>
    <row r="43" spans="1:29" ht="23.1" customHeight="1">
      <c r="A43" s="254"/>
      <c r="B43" s="254"/>
      <c r="C43" s="13"/>
      <c r="D43" s="14" t="s">
        <v>11</v>
      </c>
      <c r="E43" s="11"/>
      <c r="F43" s="10">
        <f t="shared" si="6"/>
        <v>2150</v>
      </c>
      <c r="G43" s="9">
        <v>0</v>
      </c>
      <c r="H43" s="8">
        <f t="shared" si="0"/>
        <v>0</v>
      </c>
      <c r="I43" s="9">
        <v>59</v>
      </c>
      <c r="J43" s="8">
        <f t="shared" si="1"/>
        <v>2.7441860465116279</v>
      </c>
      <c r="K43" s="9">
        <v>1878</v>
      </c>
      <c r="L43" s="8">
        <f t="shared" si="2"/>
        <v>87.348837209302317</v>
      </c>
      <c r="M43" s="9">
        <v>213</v>
      </c>
      <c r="N43" s="8">
        <f t="shared" si="3"/>
        <v>9.9069767441860463</v>
      </c>
      <c r="O43" s="162"/>
      <c r="P43" s="184"/>
      <c r="Q43" s="78"/>
      <c r="R43" s="78"/>
      <c r="T43" s="80"/>
      <c r="V43" s="78"/>
      <c r="X43" s="78"/>
      <c r="Y43" s="78"/>
      <c r="AA43" s="9">
        <v>2150</v>
      </c>
      <c r="AB43" s="140" t="str">
        <f t="shared" si="4"/>
        <v/>
      </c>
      <c r="AC43" s="140" t="str">
        <f t="shared" si="5"/>
        <v/>
      </c>
    </row>
    <row r="44" spans="1:29" ht="23.1" customHeight="1">
      <c r="A44" s="254"/>
      <c r="B44" s="254"/>
      <c r="C44" s="13"/>
      <c r="D44" s="14" t="s">
        <v>10</v>
      </c>
      <c r="E44" s="11"/>
      <c r="F44" s="10">
        <f t="shared" si="6"/>
        <v>4445</v>
      </c>
      <c r="G44" s="9">
        <v>46</v>
      </c>
      <c r="H44" s="8">
        <f t="shared" si="0"/>
        <v>1.0348706411698538</v>
      </c>
      <c r="I44" s="9">
        <v>31</v>
      </c>
      <c r="J44" s="8">
        <f t="shared" si="1"/>
        <v>0.69741282339707533</v>
      </c>
      <c r="K44" s="9">
        <v>3965</v>
      </c>
      <c r="L44" s="8">
        <f t="shared" si="2"/>
        <v>89.201349831271088</v>
      </c>
      <c r="M44" s="9">
        <v>403</v>
      </c>
      <c r="N44" s="8">
        <f t="shared" si="3"/>
        <v>9.0663667041619789</v>
      </c>
      <c r="O44" s="162"/>
      <c r="P44" s="184"/>
      <c r="Q44" s="78"/>
      <c r="R44" s="80"/>
      <c r="T44" s="80"/>
      <c r="V44" s="78"/>
      <c r="X44" s="78"/>
      <c r="Y44" s="78"/>
      <c r="AA44" s="9">
        <v>4445</v>
      </c>
      <c r="AB44" s="140" t="str">
        <f t="shared" si="4"/>
        <v/>
      </c>
      <c r="AC44" s="140" t="str">
        <f t="shared" si="5"/>
        <v/>
      </c>
    </row>
    <row r="45" spans="1:29" ht="23.1" customHeight="1">
      <c r="A45" s="254"/>
      <c r="B45" s="254"/>
      <c r="C45" s="13"/>
      <c r="D45" s="14" t="s">
        <v>9</v>
      </c>
      <c r="E45" s="11"/>
      <c r="F45" s="10">
        <f t="shared" si="6"/>
        <v>647</v>
      </c>
      <c r="G45" s="35">
        <v>0</v>
      </c>
      <c r="H45" s="8">
        <f t="shared" si="0"/>
        <v>0</v>
      </c>
      <c r="I45" s="35">
        <v>0</v>
      </c>
      <c r="J45" s="8">
        <f t="shared" si="1"/>
        <v>0</v>
      </c>
      <c r="K45" s="9">
        <v>647</v>
      </c>
      <c r="L45" s="8">
        <f t="shared" si="2"/>
        <v>100</v>
      </c>
      <c r="M45" s="35">
        <v>0</v>
      </c>
      <c r="N45" s="8">
        <f t="shared" si="3"/>
        <v>0</v>
      </c>
      <c r="O45" s="162"/>
      <c r="P45" s="184"/>
      <c r="Q45" s="78"/>
      <c r="R45" s="78"/>
      <c r="T45" s="78"/>
      <c r="V45" s="78"/>
      <c r="X45" s="78"/>
      <c r="Y45" s="78"/>
      <c r="AA45" s="9">
        <v>647</v>
      </c>
      <c r="AB45" s="140" t="str">
        <f t="shared" si="4"/>
        <v/>
      </c>
      <c r="AC45" s="140" t="str">
        <f t="shared" si="5"/>
        <v/>
      </c>
    </row>
    <row r="46" spans="1:29" ht="23.1" customHeight="1">
      <c r="A46" s="254"/>
      <c r="B46" s="254"/>
      <c r="C46" s="13"/>
      <c r="D46" s="14" t="s">
        <v>8</v>
      </c>
      <c r="E46" s="11"/>
      <c r="F46" s="10">
        <f t="shared" si="6"/>
        <v>155</v>
      </c>
      <c r="G46" s="9">
        <v>0</v>
      </c>
      <c r="H46" s="8">
        <f t="shared" si="0"/>
        <v>0</v>
      </c>
      <c r="I46" s="35">
        <v>0</v>
      </c>
      <c r="J46" s="8">
        <f t="shared" si="1"/>
        <v>0</v>
      </c>
      <c r="K46" s="9">
        <v>136</v>
      </c>
      <c r="L46" s="8">
        <f t="shared" si="2"/>
        <v>87.741935483870975</v>
      </c>
      <c r="M46" s="35">
        <v>19</v>
      </c>
      <c r="N46" s="8">
        <f t="shared" si="3"/>
        <v>12.258064516129032</v>
      </c>
      <c r="O46" s="162"/>
      <c r="P46" s="184"/>
      <c r="Q46" s="78"/>
      <c r="R46" s="80"/>
      <c r="T46" s="80"/>
      <c r="V46" s="78"/>
      <c r="X46" s="78"/>
      <c r="Y46" s="80"/>
      <c r="AA46" s="9">
        <v>155</v>
      </c>
      <c r="AB46" s="140" t="str">
        <f t="shared" si="4"/>
        <v/>
      </c>
      <c r="AC46" s="140" t="str">
        <f t="shared" si="5"/>
        <v/>
      </c>
    </row>
    <row r="47" spans="1:29" ht="24" customHeight="1">
      <c r="A47" s="254"/>
      <c r="B47" s="254"/>
      <c r="C47" s="13"/>
      <c r="D47" s="12" t="s">
        <v>7</v>
      </c>
      <c r="E47" s="11"/>
      <c r="F47" s="10">
        <f t="shared" si="6"/>
        <v>492</v>
      </c>
      <c r="G47" s="35">
        <v>0</v>
      </c>
      <c r="H47" s="8">
        <f t="shared" si="0"/>
        <v>0</v>
      </c>
      <c r="I47" s="35">
        <v>0</v>
      </c>
      <c r="J47" s="8">
        <f t="shared" si="1"/>
        <v>0</v>
      </c>
      <c r="K47" s="9">
        <v>479</v>
      </c>
      <c r="L47" s="8">
        <f t="shared" si="2"/>
        <v>97.357723577235774</v>
      </c>
      <c r="M47" s="35">
        <v>13</v>
      </c>
      <c r="N47" s="8">
        <f t="shared" si="3"/>
        <v>2.6422764227642279</v>
      </c>
      <c r="O47" s="162"/>
      <c r="P47" s="184"/>
      <c r="Q47" s="78"/>
      <c r="R47" s="78"/>
      <c r="T47" s="80"/>
      <c r="V47" s="78"/>
      <c r="X47" s="78"/>
      <c r="Y47" s="80"/>
      <c r="AA47" s="9">
        <v>492</v>
      </c>
      <c r="AB47" s="140" t="str">
        <f t="shared" si="4"/>
        <v/>
      </c>
      <c r="AC47" s="140" t="str">
        <f t="shared" si="5"/>
        <v/>
      </c>
    </row>
    <row r="48" spans="1:29" ht="23.1" customHeight="1">
      <c r="A48" s="254"/>
      <c r="B48" s="254"/>
      <c r="C48" s="13"/>
      <c r="D48" s="14" t="s">
        <v>6</v>
      </c>
      <c r="E48" s="11"/>
      <c r="F48" s="10">
        <f t="shared" si="6"/>
        <v>1768</v>
      </c>
      <c r="G48" s="9">
        <v>0</v>
      </c>
      <c r="H48" s="8">
        <f t="shared" si="0"/>
        <v>0</v>
      </c>
      <c r="I48" s="9">
        <v>0</v>
      </c>
      <c r="J48" s="8">
        <f t="shared" si="1"/>
        <v>0</v>
      </c>
      <c r="K48" s="9">
        <v>1601</v>
      </c>
      <c r="L48" s="8">
        <f t="shared" si="2"/>
        <v>90.554298642533936</v>
      </c>
      <c r="M48" s="9">
        <v>167</v>
      </c>
      <c r="N48" s="8">
        <f t="shared" si="3"/>
        <v>9.4457013574660635</v>
      </c>
      <c r="O48" s="162"/>
      <c r="P48" s="78"/>
      <c r="Q48" s="78"/>
      <c r="R48" s="80"/>
      <c r="S48" s="80"/>
      <c r="T48" s="80"/>
      <c r="U48" s="80"/>
      <c r="V48" s="80"/>
      <c r="W48" s="78"/>
      <c r="X48" s="78"/>
      <c r="Y48" s="78"/>
      <c r="AA48" s="9">
        <v>1768</v>
      </c>
      <c r="AB48" s="140" t="str">
        <f t="shared" si="4"/>
        <v/>
      </c>
      <c r="AC48" s="140" t="str">
        <f t="shared" si="5"/>
        <v/>
      </c>
    </row>
    <row r="49" spans="1:30" ht="23.1" customHeight="1">
      <c r="A49" s="254"/>
      <c r="B49" s="254"/>
      <c r="C49" s="13"/>
      <c r="D49" s="14" t="s">
        <v>5</v>
      </c>
      <c r="E49" s="11"/>
      <c r="F49" s="10">
        <f t="shared" si="6"/>
        <v>465</v>
      </c>
      <c r="G49" s="9">
        <v>0</v>
      </c>
      <c r="H49" s="8">
        <f t="shared" si="0"/>
        <v>0</v>
      </c>
      <c r="I49" s="35">
        <v>0</v>
      </c>
      <c r="J49" s="8">
        <f t="shared" si="1"/>
        <v>0</v>
      </c>
      <c r="K49" s="9">
        <v>410</v>
      </c>
      <c r="L49" s="8">
        <f t="shared" si="2"/>
        <v>88.172043010752688</v>
      </c>
      <c r="M49" s="9">
        <v>55</v>
      </c>
      <c r="N49" s="8">
        <f t="shared" si="3"/>
        <v>11.827956989247312</v>
      </c>
      <c r="O49" s="162"/>
      <c r="P49" s="78"/>
      <c r="Q49" s="78"/>
      <c r="R49" s="78"/>
      <c r="S49" s="78"/>
      <c r="T49" s="78"/>
      <c r="U49" s="78"/>
      <c r="V49" s="78"/>
      <c r="W49" s="78"/>
      <c r="X49" s="78"/>
      <c r="Y49" s="78"/>
      <c r="AA49" s="9">
        <v>465</v>
      </c>
      <c r="AB49" s="140" t="str">
        <f t="shared" si="4"/>
        <v/>
      </c>
      <c r="AC49" s="140" t="str">
        <f t="shared" si="5"/>
        <v/>
      </c>
    </row>
    <row r="50" spans="1:30" ht="23.1" customHeight="1">
      <c r="A50" s="254"/>
      <c r="B50" s="254"/>
      <c r="C50" s="13"/>
      <c r="D50" s="14" t="s">
        <v>4</v>
      </c>
      <c r="E50" s="11"/>
      <c r="F50" s="10">
        <f t="shared" si="6"/>
        <v>1476</v>
      </c>
      <c r="G50" s="35">
        <v>0</v>
      </c>
      <c r="H50" s="8">
        <f t="shared" si="0"/>
        <v>0</v>
      </c>
      <c r="I50" s="35">
        <v>0</v>
      </c>
      <c r="J50" s="8">
        <f t="shared" si="1"/>
        <v>0</v>
      </c>
      <c r="K50" s="9">
        <v>1399</v>
      </c>
      <c r="L50" s="8">
        <f t="shared" si="2"/>
        <v>94.783197831978313</v>
      </c>
      <c r="M50" s="35">
        <v>77</v>
      </c>
      <c r="N50" s="8">
        <f t="shared" si="3"/>
        <v>5.2168021680216805</v>
      </c>
      <c r="O50" s="162"/>
      <c r="P50" s="78"/>
      <c r="Q50" s="78"/>
      <c r="R50" s="80"/>
      <c r="S50" s="78"/>
      <c r="T50" s="78"/>
      <c r="U50" s="80"/>
      <c r="V50" s="80"/>
      <c r="W50" s="78"/>
      <c r="X50" s="78"/>
      <c r="Y50" s="78"/>
      <c r="AA50" s="9">
        <v>1476</v>
      </c>
      <c r="AB50" s="140" t="str">
        <f t="shared" si="4"/>
        <v/>
      </c>
      <c r="AC50" s="140" t="str">
        <f t="shared" si="5"/>
        <v/>
      </c>
    </row>
    <row r="51" spans="1:30" ht="23.1" customHeight="1">
      <c r="A51" s="254"/>
      <c r="B51" s="254"/>
      <c r="C51" s="13"/>
      <c r="D51" s="14" t="s">
        <v>3</v>
      </c>
      <c r="E51" s="11"/>
      <c r="F51" s="10">
        <f t="shared" si="6"/>
        <v>16726</v>
      </c>
      <c r="G51" s="9">
        <v>46</v>
      </c>
      <c r="H51" s="8">
        <f t="shared" si="0"/>
        <v>0.27502092550520146</v>
      </c>
      <c r="I51" s="9">
        <v>44</v>
      </c>
      <c r="J51" s="8">
        <f t="shared" si="1"/>
        <v>0.26306349396149709</v>
      </c>
      <c r="K51" s="9">
        <v>14804</v>
      </c>
      <c r="L51" s="8">
        <f t="shared" si="2"/>
        <v>88.508908286500059</v>
      </c>
      <c r="M51" s="9">
        <v>1832</v>
      </c>
      <c r="N51" s="8">
        <f t="shared" si="3"/>
        <v>10.953007294033242</v>
      </c>
      <c r="O51" s="162"/>
      <c r="P51" s="78"/>
      <c r="Q51" s="78"/>
      <c r="R51" s="80"/>
      <c r="S51" s="80"/>
      <c r="T51" s="80"/>
      <c r="U51" s="78"/>
      <c r="V51" s="78"/>
      <c r="W51" s="78"/>
      <c r="X51" s="78"/>
      <c r="Y51" s="80"/>
      <c r="AA51" s="9">
        <v>16726</v>
      </c>
      <c r="AB51" s="140" t="str">
        <f t="shared" si="4"/>
        <v/>
      </c>
      <c r="AC51" s="140" t="str">
        <f t="shared" si="5"/>
        <v/>
      </c>
    </row>
    <row r="52" spans="1:30" ht="23.1" customHeight="1">
      <c r="A52" s="254"/>
      <c r="B52" s="254"/>
      <c r="C52" s="13"/>
      <c r="D52" s="14" t="s">
        <v>2</v>
      </c>
      <c r="E52" s="11"/>
      <c r="F52" s="10">
        <f t="shared" si="6"/>
        <v>1747</v>
      </c>
      <c r="G52" s="35">
        <v>0</v>
      </c>
      <c r="H52" s="8">
        <f t="shared" si="0"/>
        <v>0</v>
      </c>
      <c r="I52" s="35">
        <v>0</v>
      </c>
      <c r="J52" s="8">
        <f t="shared" si="1"/>
        <v>0</v>
      </c>
      <c r="K52" s="9">
        <v>1747</v>
      </c>
      <c r="L52" s="8">
        <f t="shared" si="2"/>
        <v>100</v>
      </c>
      <c r="M52" s="35">
        <v>0</v>
      </c>
      <c r="N52" s="8">
        <f t="shared" si="3"/>
        <v>0</v>
      </c>
      <c r="O52" s="162"/>
      <c r="P52" s="78"/>
      <c r="Q52" s="78"/>
      <c r="R52" s="80"/>
      <c r="S52" s="78"/>
      <c r="T52" s="78"/>
      <c r="U52" s="78"/>
      <c r="V52" s="78"/>
      <c r="W52" s="78"/>
      <c r="X52" s="78"/>
      <c r="Y52" s="78"/>
      <c r="AA52" s="9">
        <v>1747</v>
      </c>
      <c r="AB52" s="140" t="str">
        <f t="shared" si="4"/>
        <v/>
      </c>
      <c r="AC52" s="140" t="str">
        <f t="shared" si="5"/>
        <v/>
      </c>
    </row>
    <row r="53" spans="1:30" ht="24" customHeight="1" thickBot="1">
      <c r="A53" s="255"/>
      <c r="B53" s="255"/>
      <c r="C53" s="13"/>
      <c r="D53" s="12" t="s">
        <v>1</v>
      </c>
      <c r="E53" s="11"/>
      <c r="F53" s="10">
        <f t="shared" si="6"/>
        <v>7354</v>
      </c>
      <c r="G53" s="9">
        <v>29</v>
      </c>
      <c r="H53" s="8">
        <f t="shared" si="0"/>
        <v>0.39434321457710092</v>
      </c>
      <c r="I53" s="35">
        <v>0</v>
      </c>
      <c r="J53" s="8">
        <f t="shared" si="1"/>
        <v>0</v>
      </c>
      <c r="K53" s="9">
        <v>6484</v>
      </c>
      <c r="L53" s="8">
        <f t="shared" si="2"/>
        <v>88.169703562686976</v>
      </c>
      <c r="M53" s="9">
        <v>841</v>
      </c>
      <c r="N53" s="8">
        <f t="shared" si="3"/>
        <v>11.435953222735925</v>
      </c>
      <c r="O53" s="162"/>
      <c r="P53" s="78"/>
      <c r="Q53" s="78"/>
      <c r="R53" s="80"/>
      <c r="S53" s="80"/>
      <c r="T53" s="80"/>
      <c r="U53" s="80"/>
      <c r="V53" s="80"/>
      <c r="W53" s="78"/>
      <c r="X53" s="78"/>
      <c r="Y53" s="78"/>
      <c r="AA53" s="9">
        <v>7354</v>
      </c>
      <c r="AB53" s="141" t="str">
        <f t="shared" si="4"/>
        <v/>
      </c>
      <c r="AC53" s="141" t="str">
        <f t="shared" si="5"/>
        <v/>
      </c>
    </row>
    <row r="54" spans="1:30">
      <c r="P54" s="78"/>
      <c r="Q54" s="78"/>
      <c r="R54" s="80"/>
      <c r="S54" s="78"/>
      <c r="T54" s="78"/>
      <c r="U54" s="80"/>
      <c r="V54" s="80"/>
      <c r="W54" s="78"/>
      <c r="X54" s="78"/>
      <c r="Y54" s="78"/>
    </row>
    <row r="55" spans="1:30">
      <c r="D55" s="5"/>
    </row>
    <row r="60" spans="1:30">
      <c r="D60" s="166" t="s">
        <v>490</v>
      </c>
      <c r="E60" s="164"/>
      <c r="F60" s="165">
        <v>77558</v>
      </c>
      <c r="G60" s="165">
        <v>544</v>
      </c>
      <c r="H60" s="165"/>
      <c r="I60" s="165">
        <v>134</v>
      </c>
      <c r="J60" s="165"/>
      <c r="K60" s="165">
        <v>69668</v>
      </c>
      <c r="L60" s="165"/>
      <c r="M60" s="165">
        <v>7212</v>
      </c>
      <c r="N60" s="165"/>
      <c r="O60" s="181"/>
      <c r="Z60" s="183"/>
      <c r="AA60" s="165"/>
      <c r="AB60" s="165"/>
      <c r="AC60" s="165"/>
      <c r="AD60" s="165"/>
    </row>
    <row r="61" spans="1:30">
      <c r="D61" s="167" t="s">
        <v>49</v>
      </c>
      <c r="E61" s="164"/>
      <c r="F61" s="168">
        <f>IF(F60="","",SUM(F8:F12))</f>
        <v>77558</v>
      </c>
      <c r="G61" s="168">
        <f>IF(G60="","",SUM(G8:G12))</f>
        <v>544</v>
      </c>
      <c r="H61" s="165"/>
      <c r="I61" s="168">
        <f>IF(I60="","",SUM(I8:I12))</f>
        <v>134</v>
      </c>
      <c r="J61" s="165"/>
      <c r="K61" s="168">
        <f>IF(K60="","",SUM(K8:K12))</f>
        <v>69668</v>
      </c>
      <c r="L61" s="165"/>
      <c r="M61" s="168">
        <f>IF(M60="","",SUM(M8:M12))</f>
        <v>7212</v>
      </c>
      <c r="N61" s="165"/>
      <c r="O61" s="182" t="str">
        <f>IF(O60="","",SUM(O8:O12))</f>
        <v/>
      </c>
      <c r="Q61" s="75"/>
      <c r="S61" s="75"/>
      <c r="U61" s="75"/>
      <c r="W61" s="75"/>
      <c r="Y61" s="75"/>
      <c r="Z61" s="183"/>
      <c r="AA61" s="168" t="str">
        <f>IF(AA60="","",SUM(AA8:AA12))</f>
        <v/>
      </c>
      <c r="AB61" s="165"/>
      <c r="AC61" s="168" t="str">
        <f>IF(AC60="","",SUM(AC8:AC12))</f>
        <v/>
      </c>
      <c r="AD61" s="165"/>
    </row>
    <row r="62" spans="1:30">
      <c r="D62" s="167" t="s">
        <v>43</v>
      </c>
      <c r="E62" s="164"/>
      <c r="F62" s="168">
        <f>IF(F60="","",SUM(F13,F38))</f>
        <v>77558</v>
      </c>
      <c r="G62" s="168">
        <f>IF(G60="","",SUM(G13,G38))</f>
        <v>544</v>
      </c>
      <c r="H62" s="165"/>
      <c r="I62" s="168">
        <f>IF(I60="","",SUM(I13,I38))</f>
        <v>134</v>
      </c>
      <c r="J62" s="165"/>
      <c r="K62" s="168">
        <f>IF(K60="","",SUM(K13,K38))</f>
        <v>69668</v>
      </c>
      <c r="L62" s="165"/>
      <c r="M62" s="168">
        <f>IF(M60="","",SUM(M13,M38))</f>
        <v>7212</v>
      </c>
      <c r="N62" s="165"/>
      <c r="O62" s="182" t="str">
        <f>IF(O60="","",SUM(O13,O38))</f>
        <v/>
      </c>
      <c r="Q62" s="75"/>
      <c r="S62" s="75"/>
      <c r="U62" s="75"/>
      <c r="W62" s="75"/>
      <c r="Y62" s="75"/>
      <c r="Z62" s="183"/>
      <c r="AA62" s="168" t="str">
        <f>IF(AA60="","",SUM(AA13,AA38))</f>
        <v/>
      </c>
      <c r="AB62" s="165"/>
      <c r="AC62" s="168" t="str">
        <f>IF(AC60="","",SUM(AC13,AC38))</f>
        <v/>
      </c>
      <c r="AD62" s="165"/>
    </row>
    <row r="63" spans="1:30">
      <c r="D63" s="169" t="s">
        <v>42</v>
      </c>
      <c r="F63" s="168">
        <f>IF(F60="","",SUM(F14:F37))</f>
        <v>35693</v>
      </c>
      <c r="G63" s="168">
        <f>IF(G60="","",SUM(G14:G37))</f>
        <v>346</v>
      </c>
      <c r="H63" s="165"/>
      <c r="I63" s="168">
        <f>IF(I60="","",SUM(I14:I37))</f>
        <v>0</v>
      </c>
      <c r="J63" s="165"/>
      <c r="K63" s="168">
        <f>IF(K60="","",SUM(K14:K37))</f>
        <v>32619</v>
      </c>
      <c r="L63" s="165"/>
      <c r="M63" s="168">
        <f>IF(M60="","",SUM(M14:M37))</f>
        <v>2728</v>
      </c>
      <c r="N63" s="165"/>
      <c r="O63" s="182" t="str">
        <f>IF(O60="","",SUM(O14:O37))</f>
        <v/>
      </c>
      <c r="Q63" s="75"/>
      <c r="S63" s="75"/>
      <c r="U63" s="75"/>
      <c r="W63" s="75"/>
      <c r="Y63" s="75"/>
      <c r="Z63" s="183"/>
      <c r="AA63" s="168" t="str">
        <f>IF(AA60="","",SUM(AA14:AA37))</f>
        <v/>
      </c>
      <c r="AB63" s="165"/>
      <c r="AC63" s="168" t="str">
        <f>IF(AC60="","",SUM(AC14:AC37))</f>
        <v/>
      </c>
      <c r="AD63" s="165"/>
    </row>
    <row r="64" spans="1:30">
      <c r="D64" s="170" t="s">
        <v>491</v>
      </c>
      <c r="F64" s="168">
        <f>IF(F60="","",SUM(F39:F53))</f>
        <v>41865</v>
      </c>
      <c r="G64" s="168">
        <f>IF(G60="","",SUM(G39:G53))</f>
        <v>198</v>
      </c>
      <c r="H64" s="165"/>
      <c r="I64" s="168">
        <f>IF(I60="","",SUM(I39:I53))</f>
        <v>134</v>
      </c>
      <c r="J64" s="165"/>
      <c r="K64" s="168">
        <f>IF(K60="","",SUM(K39:K53))</f>
        <v>37049</v>
      </c>
      <c r="L64" s="165"/>
      <c r="M64" s="168">
        <f>IF(M60="","",SUM(M39:M53))</f>
        <v>4484</v>
      </c>
      <c r="N64" s="165"/>
      <c r="O64" s="182" t="str">
        <f>IF(O60="","",SUM(O39:O53))</f>
        <v/>
      </c>
      <c r="Q64" s="75"/>
      <c r="S64" s="75"/>
      <c r="U64" s="75"/>
      <c r="W64" s="75"/>
      <c r="Y64" s="75"/>
      <c r="Z64" s="183"/>
      <c r="AA64" s="168" t="str">
        <f>IF(AA60="","",SUM(AA39:AA53))</f>
        <v/>
      </c>
      <c r="AB64" s="165"/>
      <c r="AC64" s="168" t="str">
        <f>IF(AC60="","",SUM(AC39:AC53))</f>
        <v/>
      </c>
      <c r="AD64" s="165"/>
    </row>
    <row r="65" spans="4:30">
      <c r="Z65" s="3"/>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81" t="str">
        <f>IF(O60="","",IF(O7=O60,"",1))</f>
        <v/>
      </c>
      <c r="Z66" s="183"/>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81" t="str">
        <f>IF(O60="","",IF(O60=O61,"",1))</f>
        <v/>
      </c>
      <c r="Z67" s="183"/>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81" t="str">
        <f>IF(O60="","",IF(O60=O62,"",1))</f>
        <v/>
      </c>
      <c r="Z68" s="183"/>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81" t="str">
        <f>IF(O60="","",IF(O13=O63,"",1))</f>
        <v/>
      </c>
      <c r="Z69" s="183"/>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81" t="str">
        <f>IF(O60="","",IF(O38=O64,"",1))</f>
        <v/>
      </c>
      <c r="Z70" s="183"/>
      <c r="AA70" s="165" t="str">
        <f>IF(AA60="","",IF(AA38=AA64,"",1))</f>
        <v/>
      </c>
      <c r="AB70" s="165"/>
      <c r="AC70" s="165" t="str">
        <f>IF(AC60="","",IF(AC38=AC64,"",1))</f>
        <v/>
      </c>
      <c r="AD70" s="165"/>
    </row>
    <row r="73" spans="4:30">
      <c r="D73" s="5"/>
    </row>
    <row r="75" spans="4:30">
      <c r="D75" s="5"/>
    </row>
    <row r="77" spans="4:30">
      <c r="D77" s="5"/>
    </row>
    <row r="79" spans="4:30">
      <c r="D79" s="5"/>
    </row>
    <row r="81" spans="4:4" ht="13.5" customHeight="1">
      <c r="D81" s="6"/>
    </row>
    <row r="82" spans="4:4" ht="13.5" customHeight="1"/>
    <row r="83" spans="4:4">
      <c r="D83" s="5"/>
    </row>
    <row r="85" spans="4:4">
      <c r="D85" s="5"/>
    </row>
    <row r="87" spans="4:4">
      <c r="D87" s="5"/>
    </row>
    <row r="89" spans="4:4">
      <c r="D89" s="5"/>
    </row>
    <row r="93" spans="4:4" ht="12.75" customHeight="1"/>
    <row r="94" spans="4:4" ht="12.75" customHeight="1"/>
  </sheetData>
  <mergeCells count="24">
    <mergeCell ref="A13:A53"/>
    <mergeCell ref="B13:B37"/>
    <mergeCell ref="B38:B53"/>
    <mergeCell ref="B8:E8"/>
    <mergeCell ref="B9:E9"/>
    <mergeCell ref="A8:A12"/>
    <mergeCell ref="B10:E10"/>
    <mergeCell ref="B11:E11"/>
    <mergeCell ref="B12:E12"/>
    <mergeCell ref="G3:H4"/>
    <mergeCell ref="A3:E6"/>
    <mergeCell ref="F3:F6"/>
    <mergeCell ref="A7:E7"/>
    <mergeCell ref="M3:N4"/>
    <mergeCell ref="G5:G6"/>
    <mergeCell ref="H5:H6"/>
    <mergeCell ref="I5:I6"/>
    <mergeCell ref="J5:J6"/>
    <mergeCell ref="M5:M6"/>
    <mergeCell ref="K3:L4"/>
    <mergeCell ref="I3:J4"/>
    <mergeCell ref="N5:N6"/>
    <mergeCell ref="K5:K6"/>
    <mergeCell ref="L5:L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95"/>
  <sheetViews>
    <sheetView view="pageBreakPreview" zoomScaleNormal="100" zoomScaleSheetLayoutView="100" workbookViewId="0">
      <selection activeCell="J24" sqref="J24"/>
    </sheetView>
  </sheetViews>
  <sheetFormatPr defaultRowHeight="13.5"/>
  <cols>
    <col min="1" max="2" width="2.625" style="4" customWidth="1"/>
    <col min="3" max="3" width="1.375" style="4" customWidth="1"/>
    <col min="4" max="4" width="27.625" style="4" customWidth="1"/>
    <col min="5" max="5" width="1.375" style="4" customWidth="1"/>
    <col min="6" max="10" width="15.625" style="3" customWidth="1"/>
    <col min="11" max="11" width="9" style="3"/>
    <col min="12" max="21" width="9" style="84"/>
    <col min="22" max="26" width="9" style="3"/>
    <col min="27" max="27" width="9" style="72"/>
    <col min="28" max="16384" width="9" style="3"/>
  </cols>
  <sheetData>
    <row r="1" spans="1:29" ht="14.25">
      <c r="A1" s="18" t="s">
        <v>507</v>
      </c>
    </row>
    <row r="3" spans="1:29" ht="14.25" customHeight="1">
      <c r="A3" s="240" t="s">
        <v>64</v>
      </c>
      <c r="B3" s="241"/>
      <c r="C3" s="241"/>
      <c r="D3" s="241"/>
      <c r="E3" s="242"/>
      <c r="F3" s="297" t="s">
        <v>514</v>
      </c>
      <c r="G3" s="299" t="s">
        <v>120</v>
      </c>
      <c r="H3" s="302" t="s">
        <v>119</v>
      </c>
      <c r="I3" s="302" t="s">
        <v>118</v>
      </c>
      <c r="J3" s="294" t="s">
        <v>117</v>
      </c>
    </row>
    <row r="4" spans="1:29" ht="24.75" customHeight="1">
      <c r="A4" s="243"/>
      <c r="B4" s="244"/>
      <c r="C4" s="244"/>
      <c r="D4" s="244"/>
      <c r="E4" s="245"/>
      <c r="F4" s="298"/>
      <c r="G4" s="300"/>
      <c r="H4" s="303"/>
      <c r="I4" s="303"/>
      <c r="J4" s="262"/>
    </row>
    <row r="5" spans="1:29" ht="15" customHeight="1" thickBot="1">
      <c r="A5" s="243"/>
      <c r="B5" s="244"/>
      <c r="C5" s="244"/>
      <c r="D5" s="244"/>
      <c r="E5" s="245"/>
      <c r="F5" s="298"/>
      <c r="G5" s="300"/>
      <c r="H5" s="303"/>
      <c r="I5" s="303"/>
      <c r="J5" s="262"/>
    </row>
    <row r="6" spans="1:29" ht="15" customHeight="1" thickBot="1">
      <c r="A6" s="246"/>
      <c r="B6" s="247"/>
      <c r="C6" s="247"/>
      <c r="D6" s="247"/>
      <c r="E6" s="248"/>
      <c r="F6" s="298"/>
      <c r="G6" s="301"/>
      <c r="H6" s="304"/>
      <c r="I6" s="304"/>
      <c r="J6" s="262"/>
      <c r="AB6" s="143">
        <f>SUM(AC7:AD53,F66:AD70)</f>
        <v>0</v>
      </c>
    </row>
    <row r="7" spans="1:29" ht="23.1" customHeight="1">
      <c r="A7" s="237" t="s">
        <v>50</v>
      </c>
      <c r="B7" s="238"/>
      <c r="C7" s="238"/>
      <c r="D7" s="238"/>
      <c r="E7" s="239"/>
      <c r="F7" s="10">
        <v>881</v>
      </c>
      <c r="G7" s="10">
        <v>68641</v>
      </c>
      <c r="H7" s="36">
        <v>17.144241765125798</v>
      </c>
      <c r="I7" s="36">
        <v>10.362103698955437</v>
      </c>
      <c r="J7" s="83">
        <f>I7/H7*100</f>
        <v>60.440723135587461</v>
      </c>
      <c r="K7" s="185"/>
      <c r="L7" s="85"/>
      <c r="M7" s="85"/>
      <c r="N7" s="85"/>
      <c r="O7" s="85"/>
      <c r="P7" s="85"/>
      <c r="T7" s="85"/>
      <c r="U7" s="85"/>
      <c r="AB7" s="142">
        <v>881</v>
      </c>
      <c r="AC7" s="139" t="str">
        <f>IF(F7=AB7,"",1)</f>
        <v/>
      </c>
    </row>
    <row r="8" spans="1:29" ht="23.1" customHeight="1">
      <c r="A8" s="256" t="s">
        <v>49</v>
      </c>
      <c r="B8" s="259" t="s">
        <v>48</v>
      </c>
      <c r="C8" s="260"/>
      <c r="D8" s="260"/>
      <c r="E8" s="261"/>
      <c r="F8" s="10">
        <v>270</v>
      </c>
      <c r="G8" s="9">
        <v>2824</v>
      </c>
      <c r="H8" s="36">
        <v>15.739883144475924</v>
      </c>
      <c r="I8" s="36">
        <v>7.7734454674220972</v>
      </c>
      <c r="J8" s="83">
        <f t="shared" ref="J8:J19" si="0">I8/H8*100</f>
        <v>49.386932520844475</v>
      </c>
      <c r="K8" s="185"/>
      <c r="L8" s="86"/>
      <c r="M8" s="86"/>
      <c r="N8" s="86"/>
      <c r="O8" s="86"/>
      <c r="P8" s="86"/>
      <c r="T8" s="86"/>
      <c r="U8" s="86"/>
      <c r="AB8" s="9">
        <v>270</v>
      </c>
      <c r="AC8" s="140" t="str">
        <f t="shared" ref="AC8:AC53" si="1">IF(F8=AB8,"",1)</f>
        <v/>
      </c>
    </row>
    <row r="9" spans="1:29" ht="23.1" customHeight="1">
      <c r="A9" s="257"/>
      <c r="B9" s="259" t="s">
        <v>47</v>
      </c>
      <c r="C9" s="260"/>
      <c r="D9" s="260"/>
      <c r="E9" s="261"/>
      <c r="F9" s="10">
        <v>139</v>
      </c>
      <c r="G9" s="9">
        <v>4547</v>
      </c>
      <c r="H9" s="36">
        <v>16.789663514405103</v>
      </c>
      <c r="I9" s="36">
        <v>9.5679305036287676</v>
      </c>
      <c r="J9" s="83">
        <f t="shared" si="0"/>
        <v>56.987029522180286</v>
      </c>
      <c r="K9" s="185"/>
      <c r="L9" s="86"/>
      <c r="M9" s="86"/>
      <c r="N9" s="86"/>
      <c r="O9" s="86"/>
      <c r="P9" s="86"/>
      <c r="T9" s="86"/>
      <c r="U9" s="86"/>
      <c r="AB9" s="9">
        <v>139</v>
      </c>
      <c r="AC9" s="140" t="str">
        <f t="shared" si="1"/>
        <v/>
      </c>
    </row>
    <row r="10" spans="1:29" ht="23.1" customHeight="1">
      <c r="A10" s="257"/>
      <c r="B10" s="259" t="s">
        <v>46</v>
      </c>
      <c r="C10" s="260"/>
      <c r="D10" s="260"/>
      <c r="E10" s="261"/>
      <c r="F10" s="10">
        <v>206</v>
      </c>
      <c r="G10" s="9">
        <v>19509</v>
      </c>
      <c r="H10" s="36">
        <v>16.914836742016508</v>
      </c>
      <c r="I10" s="36">
        <v>9.9972176943974613</v>
      </c>
      <c r="J10" s="83">
        <f t="shared" si="0"/>
        <v>59.10324673465125</v>
      </c>
      <c r="K10" s="185"/>
      <c r="L10" s="86"/>
      <c r="M10" s="86"/>
      <c r="N10" s="86"/>
      <c r="O10" s="86"/>
      <c r="P10" s="86"/>
      <c r="T10" s="86"/>
      <c r="U10" s="86"/>
      <c r="AB10" s="9">
        <v>206</v>
      </c>
      <c r="AC10" s="140" t="str">
        <f t="shared" si="1"/>
        <v/>
      </c>
    </row>
    <row r="11" spans="1:29" ht="23.1" customHeight="1">
      <c r="A11" s="257"/>
      <c r="B11" s="259" t="s">
        <v>45</v>
      </c>
      <c r="C11" s="260"/>
      <c r="D11" s="260"/>
      <c r="E11" s="261"/>
      <c r="F11" s="10">
        <v>62</v>
      </c>
      <c r="G11" s="9">
        <v>11306</v>
      </c>
      <c r="H11" s="36">
        <v>17.745666018043515</v>
      </c>
      <c r="I11" s="36">
        <v>10.834724924818682</v>
      </c>
      <c r="J11" s="83">
        <f t="shared" si="0"/>
        <v>61.055611628225748</v>
      </c>
      <c r="K11" s="185"/>
      <c r="L11" s="86"/>
      <c r="M11" s="86"/>
      <c r="N11" s="86"/>
      <c r="O11" s="86"/>
      <c r="P11" s="86"/>
      <c r="T11" s="86"/>
      <c r="U11" s="86"/>
      <c r="AB11" s="9">
        <v>62</v>
      </c>
      <c r="AC11" s="140" t="str">
        <f t="shared" si="1"/>
        <v/>
      </c>
    </row>
    <row r="12" spans="1:29" ht="23.1" customHeight="1">
      <c r="A12" s="258"/>
      <c r="B12" s="259" t="s">
        <v>44</v>
      </c>
      <c r="C12" s="260"/>
      <c r="D12" s="260"/>
      <c r="E12" s="261"/>
      <c r="F12" s="10">
        <v>204</v>
      </c>
      <c r="G12" s="9">
        <v>30455</v>
      </c>
      <c r="H12" s="36">
        <v>17.25108583155475</v>
      </c>
      <c r="I12" s="36">
        <v>10.779000164176654</v>
      </c>
      <c r="J12" s="83">
        <f t="shared" si="0"/>
        <v>62.483024369748897</v>
      </c>
      <c r="K12" s="185"/>
      <c r="L12" s="86"/>
      <c r="M12" s="86"/>
      <c r="N12" s="86"/>
      <c r="O12" s="86"/>
      <c r="P12" s="86"/>
      <c r="T12" s="86"/>
      <c r="U12" s="86"/>
      <c r="AB12" s="9">
        <v>204</v>
      </c>
      <c r="AC12" s="140" t="str">
        <f t="shared" si="1"/>
        <v/>
      </c>
    </row>
    <row r="13" spans="1:29" ht="23.1" customHeight="1">
      <c r="A13" s="253" t="s">
        <v>43</v>
      </c>
      <c r="B13" s="253" t="s">
        <v>42</v>
      </c>
      <c r="C13" s="13"/>
      <c r="D13" s="14" t="s">
        <v>16</v>
      </c>
      <c r="E13" s="11"/>
      <c r="F13" s="10">
        <v>229</v>
      </c>
      <c r="G13" s="10">
        <v>33014</v>
      </c>
      <c r="H13" s="36">
        <v>17.821247046707455</v>
      </c>
      <c r="I13" s="36">
        <v>11.131307324165507</v>
      </c>
      <c r="J13" s="83">
        <f t="shared" si="0"/>
        <v>62.460877709576778</v>
      </c>
      <c r="K13" s="185"/>
      <c r="L13" s="85"/>
      <c r="M13" s="85"/>
      <c r="N13" s="85"/>
      <c r="O13" s="85"/>
      <c r="P13" s="85"/>
      <c r="T13" s="85"/>
      <c r="U13" s="85"/>
      <c r="AB13" s="9">
        <v>229</v>
      </c>
      <c r="AC13" s="140" t="str">
        <f t="shared" si="1"/>
        <v/>
      </c>
    </row>
    <row r="14" spans="1:29" ht="23.1" customHeight="1">
      <c r="A14" s="254"/>
      <c r="B14" s="254"/>
      <c r="C14" s="13"/>
      <c r="D14" s="14" t="s">
        <v>41</v>
      </c>
      <c r="E14" s="11"/>
      <c r="F14" s="10">
        <v>28</v>
      </c>
      <c r="G14" s="9">
        <v>4234</v>
      </c>
      <c r="H14" s="36">
        <v>16.772314596126595</v>
      </c>
      <c r="I14" s="36">
        <v>10.037657061880019</v>
      </c>
      <c r="J14" s="83">
        <f t="shared" si="0"/>
        <v>59.846582320833164</v>
      </c>
      <c r="K14" s="185"/>
      <c r="L14" s="86"/>
      <c r="M14" s="86"/>
      <c r="N14" s="86"/>
      <c r="O14" s="86"/>
      <c r="P14" s="86"/>
      <c r="T14" s="86"/>
      <c r="U14" s="86"/>
      <c r="AB14" s="9">
        <v>28</v>
      </c>
      <c r="AC14" s="140" t="str">
        <f t="shared" si="1"/>
        <v/>
      </c>
    </row>
    <row r="15" spans="1:29" ht="23.1" customHeight="1">
      <c r="A15" s="254"/>
      <c r="B15" s="254"/>
      <c r="C15" s="13"/>
      <c r="D15" s="14" t="s">
        <v>40</v>
      </c>
      <c r="E15" s="11"/>
      <c r="F15" s="10">
        <v>4</v>
      </c>
      <c r="G15" s="9">
        <v>295</v>
      </c>
      <c r="H15" s="36">
        <v>17.757966101694915</v>
      </c>
      <c r="I15" s="36">
        <v>9.6983050847457619</v>
      </c>
      <c r="J15" s="83">
        <f t="shared" si="0"/>
        <v>54.613828122017324</v>
      </c>
      <c r="K15" s="185"/>
      <c r="L15" s="86"/>
      <c r="M15" s="86"/>
      <c r="N15" s="86"/>
      <c r="O15" s="86"/>
      <c r="P15" s="86"/>
      <c r="T15" s="86"/>
      <c r="U15" s="86"/>
      <c r="AB15" s="9">
        <v>4</v>
      </c>
      <c r="AC15" s="140" t="str">
        <f t="shared" si="1"/>
        <v/>
      </c>
    </row>
    <row r="16" spans="1:29" ht="23.1" customHeight="1">
      <c r="A16" s="254"/>
      <c r="B16" s="254"/>
      <c r="C16" s="13"/>
      <c r="D16" s="14" t="s">
        <v>39</v>
      </c>
      <c r="E16" s="11"/>
      <c r="F16" s="10">
        <v>16</v>
      </c>
      <c r="G16" s="9">
        <v>1473</v>
      </c>
      <c r="H16" s="36">
        <v>15.199321113374065</v>
      </c>
      <c r="I16" s="36">
        <v>12.690427698574338</v>
      </c>
      <c r="J16" s="83">
        <f t="shared" si="0"/>
        <v>83.493385026308033</v>
      </c>
      <c r="K16" s="185"/>
      <c r="L16" s="86"/>
      <c r="M16" s="86"/>
      <c r="N16" s="86"/>
      <c r="O16" s="86"/>
      <c r="P16" s="86"/>
      <c r="T16" s="86"/>
      <c r="U16" s="86"/>
      <c r="AB16" s="9">
        <v>16</v>
      </c>
      <c r="AC16" s="140" t="str">
        <f t="shared" si="1"/>
        <v/>
      </c>
    </row>
    <row r="17" spans="1:29" ht="23.1" customHeight="1">
      <c r="A17" s="254"/>
      <c r="B17" s="254"/>
      <c r="C17" s="13"/>
      <c r="D17" s="14" t="s">
        <v>38</v>
      </c>
      <c r="E17" s="11"/>
      <c r="F17" s="10">
        <v>3</v>
      </c>
      <c r="G17" s="9">
        <v>18</v>
      </c>
      <c r="H17" s="36">
        <v>12.5</v>
      </c>
      <c r="I17" s="36">
        <v>5.1111111111111107</v>
      </c>
      <c r="J17" s="83">
        <f t="shared" si="0"/>
        <v>40.888888888888886</v>
      </c>
      <c r="K17" s="185"/>
      <c r="L17" s="86"/>
      <c r="M17" s="86"/>
      <c r="N17" s="86"/>
      <c r="O17" s="86"/>
      <c r="P17" s="86"/>
      <c r="T17" s="86"/>
      <c r="U17" s="86"/>
      <c r="AB17" s="9">
        <v>3</v>
      </c>
      <c r="AC17" s="140" t="str">
        <f t="shared" si="1"/>
        <v/>
      </c>
    </row>
    <row r="18" spans="1:29" ht="23.1" customHeight="1">
      <c r="A18" s="254"/>
      <c r="B18" s="254"/>
      <c r="C18" s="13"/>
      <c r="D18" s="14" t="s">
        <v>37</v>
      </c>
      <c r="E18" s="11"/>
      <c r="F18" s="10">
        <v>7</v>
      </c>
      <c r="G18" s="9">
        <v>644</v>
      </c>
      <c r="H18" s="36">
        <v>17.703105590062112</v>
      </c>
      <c r="I18" s="36">
        <v>9.100155279503106</v>
      </c>
      <c r="J18" s="83">
        <f t="shared" si="0"/>
        <v>51.404287418426776</v>
      </c>
      <c r="K18" s="185"/>
      <c r="L18" s="86"/>
      <c r="M18" s="86"/>
      <c r="N18" s="86"/>
      <c r="O18" s="86"/>
      <c r="P18" s="86"/>
      <c r="T18" s="86"/>
      <c r="U18" s="86"/>
      <c r="AB18" s="9">
        <v>7</v>
      </c>
      <c r="AC18" s="140" t="str">
        <f t="shared" si="1"/>
        <v/>
      </c>
    </row>
    <row r="19" spans="1:29" ht="23.1" customHeight="1">
      <c r="A19" s="254"/>
      <c r="B19" s="254"/>
      <c r="C19" s="13"/>
      <c r="D19" s="14" t="s">
        <v>36</v>
      </c>
      <c r="E19" s="11"/>
      <c r="F19" s="10">
        <v>2</v>
      </c>
      <c r="G19" s="9">
        <v>35</v>
      </c>
      <c r="H19" s="36">
        <v>16.457142857142856</v>
      </c>
      <c r="I19" s="36">
        <v>7.4857142857142858</v>
      </c>
      <c r="J19" s="83">
        <f t="shared" si="0"/>
        <v>45.486111111111114</v>
      </c>
      <c r="K19" s="185"/>
      <c r="L19" s="86"/>
      <c r="M19" s="86"/>
      <c r="N19" s="86"/>
      <c r="O19" s="86"/>
      <c r="P19" s="86"/>
      <c r="T19" s="86"/>
      <c r="U19" s="86"/>
      <c r="AB19" s="9">
        <v>2</v>
      </c>
      <c r="AC19" s="140" t="str">
        <f t="shared" si="1"/>
        <v/>
      </c>
    </row>
    <row r="20" spans="1:29" ht="23.1" customHeight="1">
      <c r="A20" s="254"/>
      <c r="B20" s="254"/>
      <c r="C20" s="13"/>
      <c r="D20" s="14" t="s">
        <v>35</v>
      </c>
      <c r="E20" s="11"/>
      <c r="F20" s="10">
        <v>5</v>
      </c>
      <c r="G20" s="9">
        <v>434</v>
      </c>
      <c r="H20" s="36">
        <v>17.219239631336407</v>
      </c>
      <c r="I20" s="36">
        <v>7.1922350230414747</v>
      </c>
      <c r="J20" s="83">
        <f>I20/H20*100</f>
        <v>41.768598248395925</v>
      </c>
      <c r="K20" s="185"/>
      <c r="L20" s="86"/>
      <c r="M20" s="86"/>
      <c r="N20" s="86"/>
      <c r="O20" s="86"/>
      <c r="P20" s="86"/>
      <c r="T20" s="86"/>
      <c r="U20" s="86"/>
      <c r="AB20" s="9">
        <v>5</v>
      </c>
      <c r="AC20" s="140" t="str">
        <f t="shared" si="1"/>
        <v/>
      </c>
    </row>
    <row r="21" spans="1:29" ht="23.1" customHeight="1">
      <c r="A21" s="254"/>
      <c r="B21" s="254"/>
      <c r="C21" s="13"/>
      <c r="D21" s="14" t="s">
        <v>34</v>
      </c>
      <c r="E21" s="11"/>
      <c r="F21" s="10">
        <v>9</v>
      </c>
      <c r="G21" s="9">
        <v>2541</v>
      </c>
      <c r="H21" s="36">
        <v>16.708067689885869</v>
      </c>
      <c r="I21" s="36">
        <v>11.435182998819364</v>
      </c>
      <c r="J21" s="83">
        <f>I21/H21*100</f>
        <v>68.441086133147436</v>
      </c>
      <c r="K21" s="185"/>
      <c r="L21" s="86"/>
      <c r="M21" s="86"/>
      <c r="N21" s="86"/>
      <c r="O21" s="86"/>
      <c r="P21" s="86"/>
      <c r="T21" s="86"/>
      <c r="U21" s="86"/>
      <c r="AB21" s="9">
        <v>9</v>
      </c>
      <c r="AC21" s="140" t="str">
        <f t="shared" si="1"/>
        <v/>
      </c>
    </row>
    <row r="22" spans="1:29" ht="23.1" customHeight="1">
      <c r="A22" s="254"/>
      <c r="B22" s="254"/>
      <c r="C22" s="13"/>
      <c r="D22" s="14" t="s">
        <v>33</v>
      </c>
      <c r="E22" s="11"/>
      <c r="F22" s="10">
        <v>1</v>
      </c>
      <c r="G22" s="9">
        <v>5</v>
      </c>
      <c r="H22" s="36">
        <v>19</v>
      </c>
      <c r="I22" s="36">
        <v>7</v>
      </c>
      <c r="J22" s="83">
        <f>I22/H22*100</f>
        <v>36.84210526315789</v>
      </c>
      <c r="K22" s="185"/>
      <c r="L22" s="86"/>
      <c r="M22" s="86"/>
      <c r="N22" s="86"/>
      <c r="O22" s="86"/>
      <c r="P22" s="86"/>
      <c r="T22" s="86"/>
      <c r="U22" s="86"/>
      <c r="AB22" s="9">
        <v>1</v>
      </c>
      <c r="AC22" s="140" t="str">
        <f t="shared" si="1"/>
        <v/>
      </c>
    </row>
    <row r="23" spans="1:29" ht="23.1" customHeight="1">
      <c r="A23" s="254"/>
      <c r="B23" s="254"/>
      <c r="C23" s="13"/>
      <c r="D23" s="14" t="s">
        <v>32</v>
      </c>
      <c r="E23" s="11"/>
      <c r="F23" s="10">
        <v>6</v>
      </c>
      <c r="G23" s="9">
        <v>1073</v>
      </c>
      <c r="H23" s="36">
        <v>17.791425908667289</v>
      </c>
      <c r="I23" s="36">
        <v>9.8014911463187318</v>
      </c>
      <c r="J23" s="83">
        <f>I23/H23*100</f>
        <v>55.09109385967669</v>
      </c>
      <c r="K23" s="185"/>
      <c r="L23" s="86"/>
      <c r="M23" s="86"/>
      <c r="N23" s="86"/>
      <c r="O23" s="86"/>
      <c r="P23" s="86"/>
      <c r="T23" s="86"/>
      <c r="U23" s="86"/>
      <c r="AB23" s="9">
        <v>6</v>
      </c>
      <c r="AC23" s="140" t="str">
        <f t="shared" si="1"/>
        <v/>
      </c>
    </row>
    <row r="24" spans="1:29" ht="23.1" customHeight="1">
      <c r="A24" s="254"/>
      <c r="B24" s="254"/>
      <c r="C24" s="13"/>
      <c r="D24" s="14" t="s">
        <v>31</v>
      </c>
      <c r="E24" s="11"/>
      <c r="F24" s="66" t="s">
        <v>409</v>
      </c>
      <c r="G24" s="33" t="s">
        <v>409</v>
      </c>
      <c r="H24" s="65" t="s">
        <v>409</v>
      </c>
      <c r="I24" s="65" t="s">
        <v>409</v>
      </c>
      <c r="J24" s="64" t="s">
        <v>409</v>
      </c>
      <c r="K24" s="185"/>
      <c r="L24" s="86"/>
      <c r="M24" s="86"/>
      <c r="N24" s="86"/>
      <c r="O24" s="86"/>
      <c r="P24" s="86"/>
      <c r="T24" s="86"/>
      <c r="U24" s="86"/>
      <c r="AB24" s="9" t="s">
        <v>138</v>
      </c>
      <c r="AC24" s="140" t="str">
        <f t="shared" si="1"/>
        <v/>
      </c>
    </row>
    <row r="25" spans="1:29" ht="23.1" customHeight="1">
      <c r="A25" s="254"/>
      <c r="B25" s="254"/>
      <c r="C25" s="13"/>
      <c r="D25" s="113" t="s">
        <v>30</v>
      </c>
      <c r="E25" s="110"/>
      <c r="F25" s="31">
        <v>2</v>
      </c>
      <c r="G25" s="30">
        <v>160</v>
      </c>
      <c r="H25" s="114">
        <v>17.944375000000001</v>
      </c>
      <c r="I25" s="114">
        <v>11.475624999999999</v>
      </c>
      <c r="J25" s="83">
        <f t="shared" ref="J25:J53" si="2">I25/H25*100</f>
        <v>63.951098881961613</v>
      </c>
      <c r="K25" s="185"/>
      <c r="L25" s="86"/>
      <c r="M25" s="86"/>
      <c r="N25" s="86"/>
      <c r="O25" s="86"/>
      <c r="P25" s="86"/>
      <c r="T25" s="86"/>
      <c r="U25" s="86"/>
      <c r="AB25" s="9">
        <v>2</v>
      </c>
      <c r="AC25" s="140" t="str">
        <f t="shared" si="1"/>
        <v/>
      </c>
    </row>
    <row r="26" spans="1:29" ht="23.1" customHeight="1">
      <c r="A26" s="254"/>
      <c r="B26" s="254"/>
      <c r="C26" s="13"/>
      <c r="D26" s="109" t="s">
        <v>29</v>
      </c>
      <c r="E26" s="110"/>
      <c r="F26" s="31">
        <v>9</v>
      </c>
      <c r="G26" s="30">
        <v>908</v>
      </c>
      <c r="H26" s="114">
        <v>18.472356828193835</v>
      </c>
      <c r="I26" s="114">
        <v>13.873678414096915</v>
      </c>
      <c r="J26" s="83">
        <f t="shared" si="2"/>
        <v>75.105080218686084</v>
      </c>
      <c r="K26" s="185"/>
      <c r="L26" s="86"/>
      <c r="M26" s="86"/>
      <c r="N26" s="86"/>
      <c r="O26" s="86"/>
      <c r="P26" s="86"/>
      <c r="T26" s="86"/>
      <c r="U26" s="86"/>
      <c r="AB26" s="30">
        <v>9</v>
      </c>
      <c r="AC26" s="140" t="str">
        <f t="shared" si="1"/>
        <v/>
      </c>
    </row>
    <row r="27" spans="1:29" ht="23.1" customHeight="1">
      <c r="A27" s="254"/>
      <c r="B27" s="254"/>
      <c r="C27" s="13"/>
      <c r="D27" s="14" t="s">
        <v>28</v>
      </c>
      <c r="E27" s="11"/>
      <c r="F27" s="10">
        <v>4</v>
      </c>
      <c r="G27" s="9">
        <v>188</v>
      </c>
      <c r="H27" s="36">
        <v>16.26595744680851</v>
      </c>
      <c r="I27" s="36">
        <v>6.4840425531914896</v>
      </c>
      <c r="J27" s="83">
        <f>I27/H27*100</f>
        <v>39.862655330281235</v>
      </c>
      <c r="K27" s="185"/>
      <c r="L27" s="86"/>
      <c r="M27" s="86"/>
      <c r="N27" s="86"/>
      <c r="O27" s="86"/>
      <c r="P27" s="86"/>
      <c r="T27" s="86"/>
      <c r="U27" s="86"/>
      <c r="AB27" s="9">
        <v>4</v>
      </c>
      <c r="AC27" s="140" t="str">
        <f t="shared" si="1"/>
        <v/>
      </c>
    </row>
    <row r="28" spans="1:29" ht="23.1" customHeight="1">
      <c r="A28" s="254"/>
      <c r="B28" s="254"/>
      <c r="C28" s="13"/>
      <c r="D28" s="14" t="s">
        <v>27</v>
      </c>
      <c r="E28" s="11"/>
      <c r="F28" s="10">
        <v>4</v>
      </c>
      <c r="G28" s="9">
        <v>652</v>
      </c>
      <c r="H28" s="36">
        <v>18.79601226993865</v>
      </c>
      <c r="I28" s="36">
        <v>12.495398773006135</v>
      </c>
      <c r="J28" s="83">
        <f t="shared" si="2"/>
        <v>66.478988168094659</v>
      </c>
      <c r="K28" s="185"/>
      <c r="L28" s="86"/>
      <c r="M28" s="86"/>
      <c r="N28" s="86"/>
      <c r="O28" s="86"/>
      <c r="P28" s="86"/>
      <c r="T28" s="86"/>
      <c r="U28" s="86"/>
      <c r="AB28" s="9">
        <v>4</v>
      </c>
      <c r="AC28" s="140" t="str">
        <f t="shared" si="1"/>
        <v/>
      </c>
    </row>
    <row r="29" spans="1:29" ht="23.1" customHeight="1">
      <c r="A29" s="254"/>
      <c r="B29" s="254"/>
      <c r="C29" s="13"/>
      <c r="D29" s="14" t="s">
        <v>26</v>
      </c>
      <c r="E29" s="11"/>
      <c r="F29" s="10">
        <v>14</v>
      </c>
      <c r="G29" s="9">
        <v>807</v>
      </c>
      <c r="H29" s="36">
        <v>17.631970260223049</v>
      </c>
      <c r="I29" s="36">
        <v>10.224411400247831</v>
      </c>
      <c r="J29" s="83">
        <f t="shared" si="2"/>
        <v>57.987912010682408</v>
      </c>
      <c r="K29" s="185"/>
      <c r="L29" s="86"/>
      <c r="M29" s="86"/>
      <c r="N29" s="86"/>
      <c r="O29" s="86"/>
      <c r="P29" s="86"/>
      <c r="T29" s="86"/>
      <c r="U29" s="86"/>
      <c r="AB29" s="9">
        <v>14</v>
      </c>
      <c r="AC29" s="140" t="str">
        <f t="shared" si="1"/>
        <v/>
      </c>
    </row>
    <row r="30" spans="1:29" ht="23.1" customHeight="1">
      <c r="A30" s="254"/>
      <c r="B30" s="254"/>
      <c r="C30" s="13"/>
      <c r="D30" s="14" t="s">
        <v>25</v>
      </c>
      <c r="E30" s="11"/>
      <c r="F30" s="10">
        <v>6</v>
      </c>
      <c r="G30" s="9">
        <v>1042</v>
      </c>
      <c r="H30" s="36">
        <v>17.798272552783107</v>
      </c>
      <c r="I30" s="36">
        <v>10.23147792706334</v>
      </c>
      <c r="J30" s="83">
        <f t="shared" si="2"/>
        <v>57.48579193132678</v>
      </c>
      <c r="K30" s="185"/>
      <c r="L30" s="86"/>
      <c r="M30" s="86"/>
      <c r="N30" s="86"/>
      <c r="O30" s="86"/>
      <c r="P30" s="86"/>
      <c r="T30" s="86"/>
      <c r="U30" s="86"/>
      <c r="AB30" s="9">
        <v>6</v>
      </c>
      <c r="AC30" s="140" t="str">
        <f t="shared" si="1"/>
        <v/>
      </c>
    </row>
    <row r="31" spans="1:29" ht="23.1" customHeight="1">
      <c r="A31" s="254"/>
      <c r="B31" s="254"/>
      <c r="C31" s="13"/>
      <c r="D31" s="14" t="s">
        <v>24</v>
      </c>
      <c r="E31" s="11"/>
      <c r="F31" s="10">
        <v>33</v>
      </c>
      <c r="G31" s="9">
        <v>3730</v>
      </c>
      <c r="H31" s="36">
        <v>17.705088471849866</v>
      </c>
      <c r="I31" s="36">
        <v>9.9022520107238616</v>
      </c>
      <c r="J31" s="83">
        <f t="shared" si="2"/>
        <v>55.928847949378543</v>
      </c>
      <c r="K31" s="185"/>
      <c r="L31" s="86"/>
      <c r="M31" s="86"/>
      <c r="N31" s="86"/>
      <c r="O31" s="86"/>
      <c r="P31" s="86"/>
      <c r="T31" s="86"/>
      <c r="U31" s="86"/>
      <c r="AB31" s="9">
        <v>33</v>
      </c>
      <c r="AC31" s="140" t="str">
        <f t="shared" si="1"/>
        <v/>
      </c>
    </row>
    <row r="32" spans="1:29" ht="23.1" customHeight="1">
      <c r="A32" s="254"/>
      <c r="B32" s="254"/>
      <c r="C32" s="13"/>
      <c r="D32" s="14" t="s">
        <v>23</v>
      </c>
      <c r="E32" s="11"/>
      <c r="F32" s="10">
        <v>7</v>
      </c>
      <c r="G32" s="9">
        <v>825</v>
      </c>
      <c r="H32" s="36">
        <v>18.849454545454542</v>
      </c>
      <c r="I32" s="36">
        <v>12.087575757575758</v>
      </c>
      <c r="J32" s="83">
        <f t="shared" si="2"/>
        <v>64.126925945932058</v>
      </c>
      <c r="K32" s="185"/>
      <c r="L32" s="86"/>
      <c r="M32" s="86"/>
      <c r="N32" s="86"/>
      <c r="O32" s="86"/>
      <c r="P32" s="86"/>
      <c r="T32" s="86"/>
      <c r="U32" s="86"/>
      <c r="AB32" s="9">
        <v>7</v>
      </c>
      <c r="AC32" s="140" t="str">
        <f t="shared" si="1"/>
        <v/>
      </c>
    </row>
    <row r="33" spans="1:29" ht="24" customHeight="1">
      <c r="A33" s="254"/>
      <c r="B33" s="254"/>
      <c r="C33" s="13"/>
      <c r="D33" s="14" t="s">
        <v>22</v>
      </c>
      <c r="E33" s="11"/>
      <c r="F33" s="10">
        <v>28</v>
      </c>
      <c r="G33" s="9">
        <v>6304</v>
      </c>
      <c r="H33" s="36">
        <v>18.716243654822335</v>
      </c>
      <c r="I33" s="36">
        <v>12.952852157360406</v>
      </c>
      <c r="J33" s="83">
        <f t="shared" si="2"/>
        <v>69.206473244555326</v>
      </c>
      <c r="K33" s="185"/>
      <c r="L33" s="86"/>
      <c r="M33" s="86"/>
      <c r="N33" s="86"/>
      <c r="O33" s="86"/>
      <c r="P33" s="86"/>
      <c r="T33" s="86"/>
      <c r="U33" s="86"/>
      <c r="AB33" s="9">
        <v>28</v>
      </c>
      <c r="AC33" s="140" t="str">
        <f t="shared" si="1"/>
        <v/>
      </c>
    </row>
    <row r="34" spans="1:29" ht="23.1" customHeight="1">
      <c r="A34" s="254"/>
      <c r="B34" s="254"/>
      <c r="C34" s="13"/>
      <c r="D34" s="14" t="s">
        <v>21</v>
      </c>
      <c r="E34" s="11"/>
      <c r="F34" s="10">
        <v>12</v>
      </c>
      <c r="G34" s="9">
        <v>1833</v>
      </c>
      <c r="H34" s="36">
        <v>18.851663938897982</v>
      </c>
      <c r="I34" s="36">
        <v>10.898308783415166</v>
      </c>
      <c r="J34" s="83">
        <f t="shared" si="2"/>
        <v>57.810858599743597</v>
      </c>
      <c r="K34" s="185"/>
      <c r="L34" s="86"/>
      <c r="M34" s="86"/>
      <c r="N34" s="86"/>
      <c r="O34" s="86"/>
      <c r="P34" s="86"/>
      <c r="T34" s="86"/>
      <c r="U34" s="86"/>
      <c r="AB34" s="9">
        <v>12</v>
      </c>
      <c r="AC34" s="140" t="str">
        <f t="shared" si="1"/>
        <v/>
      </c>
    </row>
    <row r="35" spans="1:29" ht="23.1" customHeight="1">
      <c r="A35" s="254"/>
      <c r="B35" s="254"/>
      <c r="C35" s="13"/>
      <c r="D35" s="14" t="s">
        <v>20</v>
      </c>
      <c r="E35" s="11"/>
      <c r="F35" s="10">
        <v>6</v>
      </c>
      <c r="G35" s="9">
        <v>1284</v>
      </c>
      <c r="H35" s="36">
        <v>19.075545171339563</v>
      </c>
      <c r="I35" s="36">
        <v>12.292757009345793</v>
      </c>
      <c r="J35" s="83">
        <f t="shared" si="2"/>
        <v>64.442493773731272</v>
      </c>
      <c r="K35" s="185"/>
      <c r="L35" s="86"/>
      <c r="M35" s="86"/>
      <c r="N35" s="86"/>
      <c r="O35" s="86"/>
      <c r="P35" s="86"/>
      <c r="T35" s="86"/>
      <c r="U35" s="86"/>
      <c r="AB35" s="9">
        <v>6</v>
      </c>
      <c r="AC35" s="140" t="str">
        <f t="shared" si="1"/>
        <v/>
      </c>
    </row>
    <row r="36" spans="1:29" ht="23.1" customHeight="1">
      <c r="A36" s="254"/>
      <c r="B36" s="254"/>
      <c r="C36" s="13"/>
      <c r="D36" s="14" t="s">
        <v>19</v>
      </c>
      <c r="E36" s="11"/>
      <c r="F36" s="10">
        <v>17</v>
      </c>
      <c r="G36" s="9">
        <v>3318</v>
      </c>
      <c r="H36" s="36">
        <v>18.035611814345991</v>
      </c>
      <c r="I36" s="36">
        <v>9.8489632308619655</v>
      </c>
      <c r="J36" s="83">
        <f t="shared" si="2"/>
        <v>54.608423225364866</v>
      </c>
      <c r="K36" s="185"/>
      <c r="L36" s="86"/>
      <c r="M36" s="86"/>
      <c r="N36" s="86"/>
      <c r="O36" s="86"/>
      <c r="P36" s="86"/>
      <c r="T36" s="86"/>
      <c r="U36" s="86"/>
      <c r="AB36" s="9">
        <v>17</v>
      </c>
      <c r="AC36" s="140" t="str">
        <f t="shared" si="1"/>
        <v/>
      </c>
    </row>
    <row r="37" spans="1:29" ht="23.1" customHeight="1">
      <c r="A37" s="254"/>
      <c r="B37" s="255"/>
      <c r="C37" s="13"/>
      <c r="D37" s="14" t="s">
        <v>18</v>
      </c>
      <c r="E37" s="11"/>
      <c r="F37" s="10">
        <v>6</v>
      </c>
      <c r="G37" s="9">
        <v>1211</v>
      </c>
      <c r="H37" s="36">
        <v>18.32706853839802</v>
      </c>
      <c r="I37" s="36">
        <v>12.202576383154417</v>
      </c>
      <c r="J37" s="83">
        <f t="shared" si="2"/>
        <v>66.582259773777494</v>
      </c>
      <c r="K37" s="185"/>
      <c r="L37" s="86"/>
      <c r="M37" s="86"/>
      <c r="N37" s="86"/>
      <c r="O37" s="86"/>
      <c r="P37" s="86"/>
      <c r="T37" s="86"/>
      <c r="U37" s="86"/>
      <c r="AB37" s="9">
        <v>6</v>
      </c>
      <c r="AC37" s="140" t="str">
        <f t="shared" si="1"/>
        <v/>
      </c>
    </row>
    <row r="38" spans="1:29" ht="23.1" customHeight="1">
      <c r="A38" s="254"/>
      <c r="B38" s="253" t="s">
        <v>17</v>
      </c>
      <c r="C38" s="13"/>
      <c r="D38" s="14" t="s">
        <v>16</v>
      </c>
      <c r="E38" s="11"/>
      <c r="F38" s="10">
        <v>652</v>
      </c>
      <c r="G38" s="10">
        <v>35627</v>
      </c>
      <c r="H38" s="36">
        <v>16.51689025177534</v>
      </c>
      <c r="I38" s="36">
        <v>9.649315968226345</v>
      </c>
      <c r="J38" s="83">
        <f t="shared" si="2"/>
        <v>58.420900188455114</v>
      </c>
      <c r="K38" s="185"/>
      <c r="L38" s="86"/>
      <c r="M38" s="86"/>
      <c r="N38" s="86"/>
      <c r="O38" s="86"/>
      <c r="P38" s="86"/>
      <c r="T38" s="86"/>
      <c r="U38" s="86"/>
      <c r="AB38" s="9">
        <v>652</v>
      </c>
      <c r="AC38" s="140" t="str">
        <f t="shared" si="1"/>
        <v/>
      </c>
    </row>
    <row r="39" spans="1:29" ht="23.1" customHeight="1">
      <c r="A39" s="254"/>
      <c r="B39" s="254"/>
      <c r="C39" s="13"/>
      <c r="D39" s="14" t="s">
        <v>15</v>
      </c>
      <c r="E39" s="11"/>
      <c r="F39" s="10">
        <v>4</v>
      </c>
      <c r="G39" s="9">
        <v>64</v>
      </c>
      <c r="H39" s="36">
        <v>15.921875</v>
      </c>
      <c r="I39" s="36">
        <v>9.4499999999999993</v>
      </c>
      <c r="J39" s="83">
        <f t="shared" si="2"/>
        <v>59.35230618253189</v>
      </c>
      <c r="K39" s="185"/>
      <c r="L39" s="86"/>
      <c r="M39" s="86"/>
      <c r="N39" s="86"/>
      <c r="O39" s="86"/>
      <c r="P39" s="86"/>
      <c r="T39" s="86"/>
      <c r="U39" s="86"/>
      <c r="AB39" s="9">
        <v>4</v>
      </c>
      <c r="AC39" s="140" t="str">
        <f t="shared" si="1"/>
        <v/>
      </c>
    </row>
    <row r="40" spans="1:29" ht="23.1" customHeight="1">
      <c r="A40" s="254"/>
      <c r="B40" s="254"/>
      <c r="C40" s="13"/>
      <c r="D40" s="14" t="s">
        <v>14</v>
      </c>
      <c r="E40" s="11"/>
      <c r="F40" s="10">
        <v>81</v>
      </c>
      <c r="G40" s="9">
        <v>2397</v>
      </c>
      <c r="H40" s="36">
        <v>16.708552357113057</v>
      </c>
      <c r="I40" s="36">
        <v>9.3363579474342924</v>
      </c>
      <c r="J40" s="83">
        <f t="shared" si="2"/>
        <v>55.877719073966801</v>
      </c>
      <c r="K40" s="185"/>
      <c r="L40" s="86"/>
      <c r="M40" s="86"/>
      <c r="N40" s="86"/>
      <c r="O40" s="86"/>
      <c r="P40" s="86"/>
      <c r="T40" s="86"/>
      <c r="U40" s="86"/>
      <c r="AB40" s="9">
        <v>81</v>
      </c>
      <c r="AC40" s="140" t="str">
        <f t="shared" si="1"/>
        <v/>
      </c>
    </row>
    <row r="41" spans="1:29" ht="23.1" customHeight="1">
      <c r="A41" s="254"/>
      <c r="B41" s="254"/>
      <c r="C41" s="13"/>
      <c r="D41" s="14" t="s">
        <v>13</v>
      </c>
      <c r="E41" s="11"/>
      <c r="F41" s="10">
        <v>19</v>
      </c>
      <c r="G41" s="9">
        <v>704</v>
      </c>
      <c r="H41" s="36">
        <v>18.698011363636365</v>
      </c>
      <c r="I41" s="36">
        <v>12.188920454545455</v>
      </c>
      <c r="J41" s="83">
        <f t="shared" si="2"/>
        <v>65.18832520473434</v>
      </c>
      <c r="K41" s="185"/>
      <c r="L41" s="86"/>
      <c r="M41" s="86"/>
      <c r="N41" s="86"/>
      <c r="O41" s="86"/>
      <c r="P41" s="86"/>
      <c r="T41" s="86"/>
      <c r="U41" s="86"/>
      <c r="AB41" s="9">
        <v>19</v>
      </c>
      <c r="AC41" s="140" t="str">
        <f t="shared" si="1"/>
        <v/>
      </c>
    </row>
    <row r="42" spans="1:29" ht="23.1" customHeight="1">
      <c r="A42" s="254"/>
      <c r="B42" s="254"/>
      <c r="C42" s="13"/>
      <c r="D42" s="14" t="s">
        <v>12</v>
      </c>
      <c r="E42" s="11"/>
      <c r="F42" s="10">
        <v>13</v>
      </c>
      <c r="G42" s="9">
        <v>767</v>
      </c>
      <c r="H42" s="36">
        <v>18.157235984354628</v>
      </c>
      <c r="I42" s="36">
        <v>12.598174706649282</v>
      </c>
      <c r="J42" s="83">
        <f t="shared" si="2"/>
        <v>69.383769189895588</v>
      </c>
      <c r="K42" s="185"/>
      <c r="L42" s="86"/>
      <c r="M42" s="86"/>
      <c r="N42" s="86"/>
      <c r="O42" s="86"/>
      <c r="P42" s="86"/>
      <c r="T42" s="86"/>
      <c r="U42" s="86"/>
      <c r="AB42" s="9">
        <v>13</v>
      </c>
      <c r="AC42" s="140" t="str">
        <f t="shared" si="1"/>
        <v/>
      </c>
    </row>
    <row r="43" spans="1:29" ht="23.1" customHeight="1">
      <c r="A43" s="254"/>
      <c r="B43" s="254"/>
      <c r="C43" s="13"/>
      <c r="D43" s="14" t="s">
        <v>11</v>
      </c>
      <c r="E43" s="11"/>
      <c r="F43" s="10">
        <v>30</v>
      </c>
      <c r="G43" s="9">
        <v>1679</v>
      </c>
      <c r="H43" s="36">
        <v>16.385288862418108</v>
      </c>
      <c r="I43" s="36">
        <v>12.42447885646218</v>
      </c>
      <c r="J43" s="83">
        <f t="shared" si="2"/>
        <v>75.827035829434877</v>
      </c>
      <c r="K43" s="185"/>
      <c r="L43" s="86"/>
      <c r="M43" s="86"/>
      <c r="N43" s="86"/>
      <c r="O43" s="86"/>
      <c r="P43" s="86"/>
      <c r="T43" s="86"/>
      <c r="U43" s="86"/>
      <c r="AB43" s="9">
        <v>30</v>
      </c>
      <c r="AC43" s="140" t="str">
        <f t="shared" si="1"/>
        <v/>
      </c>
    </row>
    <row r="44" spans="1:29" ht="23.1" customHeight="1">
      <c r="A44" s="254"/>
      <c r="B44" s="254"/>
      <c r="C44" s="13"/>
      <c r="D44" s="14" t="s">
        <v>10</v>
      </c>
      <c r="E44" s="11"/>
      <c r="F44" s="10">
        <v>152</v>
      </c>
      <c r="G44" s="9">
        <v>3765</v>
      </c>
      <c r="H44" s="36">
        <v>16.190656042496681</v>
      </c>
      <c r="I44" s="36">
        <v>8.056515272244356</v>
      </c>
      <c r="J44" s="83">
        <f t="shared" si="2"/>
        <v>49.760276860294546</v>
      </c>
      <c r="K44" s="185"/>
      <c r="L44" s="86"/>
      <c r="M44" s="86"/>
      <c r="N44" s="86"/>
      <c r="O44" s="86"/>
      <c r="P44" s="86"/>
      <c r="T44" s="86"/>
      <c r="U44" s="86"/>
      <c r="AB44" s="9">
        <v>152</v>
      </c>
      <c r="AC44" s="140" t="str">
        <f t="shared" si="1"/>
        <v/>
      </c>
    </row>
    <row r="45" spans="1:29" ht="23.1" customHeight="1">
      <c r="A45" s="254"/>
      <c r="B45" s="254"/>
      <c r="C45" s="13"/>
      <c r="D45" s="14" t="s">
        <v>9</v>
      </c>
      <c r="E45" s="11"/>
      <c r="F45" s="10">
        <v>19</v>
      </c>
      <c r="G45" s="9">
        <v>634</v>
      </c>
      <c r="H45" s="36">
        <v>19.283123028391167</v>
      </c>
      <c r="I45" s="36">
        <v>10.348832807570977</v>
      </c>
      <c r="J45" s="83">
        <f t="shared" si="2"/>
        <v>53.667825446811989</v>
      </c>
      <c r="K45" s="185"/>
      <c r="L45" s="86"/>
      <c r="M45" s="86"/>
      <c r="N45" s="86"/>
      <c r="O45" s="86"/>
      <c r="P45" s="86"/>
      <c r="T45" s="86"/>
      <c r="U45" s="86"/>
      <c r="AB45" s="9">
        <v>19</v>
      </c>
      <c r="AC45" s="140" t="str">
        <f t="shared" si="1"/>
        <v/>
      </c>
    </row>
    <row r="46" spans="1:29" ht="23.1" customHeight="1">
      <c r="A46" s="254"/>
      <c r="B46" s="254"/>
      <c r="C46" s="13"/>
      <c r="D46" s="14" t="s">
        <v>8</v>
      </c>
      <c r="E46" s="11"/>
      <c r="F46" s="10">
        <v>9</v>
      </c>
      <c r="G46" s="9">
        <v>134</v>
      </c>
      <c r="H46" s="36">
        <v>15.747761194029849</v>
      </c>
      <c r="I46" s="36">
        <v>8.0559701492537314</v>
      </c>
      <c r="J46" s="83">
        <f t="shared" si="2"/>
        <v>51.156288503459393</v>
      </c>
      <c r="K46" s="185"/>
      <c r="L46" s="86"/>
      <c r="M46" s="86"/>
      <c r="N46" s="86"/>
      <c r="O46" s="86"/>
      <c r="P46" s="86"/>
      <c r="T46" s="86"/>
      <c r="U46" s="86"/>
      <c r="AB46" s="9">
        <v>9</v>
      </c>
      <c r="AC46" s="140" t="str">
        <f t="shared" si="1"/>
        <v/>
      </c>
    </row>
    <row r="47" spans="1:29" ht="24" customHeight="1">
      <c r="A47" s="254"/>
      <c r="B47" s="254"/>
      <c r="C47" s="13"/>
      <c r="D47" s="12" t="s">
        <v>7</v>
      </c>
      <c r="E47" s="11"/>
      <c r="F47" s="10">
        <v>16</v>
      </c>
      <c r="G47" s="9">
        <v>452</v>
      </c>
      <c r="H47" s="36">
        <v>17.909070796460178</v>
      </c>
      <c r="I47" s="36">
        <v>11.359070796460177</v>
      </c>
      <c r="J47" s="83">
        <f>I47/H47*100</f>
        <v>63.426354865409081</v>
      </c>
      <c r="K47" s="185"/>
      <c r="L47" s="86"/>
      <c r="M47" s="86"/>
      <c r="N47" s="86"/>
      <c r="O47" s="86"/>
      <c r="P47" s="86"/>
      <c r="T47" s="86"/>
      <c r="U47" s="86"/>
      <c r="AB47" s="9">
        <v>16</v>
      </c>
      <c r="AC47" s="140" t="str">
        <f t="shared" si="1"/>
        <v/>
      </c>
    </row>
    <row r="48" spans="1:29" ht="23.1" customHeight="1">
      <c r="A48" s="254"/>
      <c r="B48" s="254"/>
      <c r="C48" s="13"/>
      <c r="D48" s="14" t="s">
        <v>6</v>
      </c>
      <c r="E48" s="11"/>
      <c r="F48" s="10">
        <v>41</v>
      </c>
      <c r="G48" s="9">
        <v>1028</v>
      </c>
      <c r="H48" s="36">
        <v>15.359737354085603</v>
      </c>
      <c r="I48" s="36">
        <v>6.1397762645914389</v>
      </c>
      <c r="J48" s="83">
        <f t="shared" si="2"/>
        <v>39.973185237821099</v>
      </c>
      <c r="K48" s="185"/>
      <c r="L48" s="86"/>
      <c r="M48" s="86"/>
      <c r="N48" s="86"/>
      <c r="O48" s="86"/>
      <c r="P48" s="86"/>
      <c r="T48" s="86"/>
      <c r="U48" s="86"/>
      <c r="AB48" s="9">
        <v>41</v>
      </c>
      <c r="AC48" s="140" t="str">
        <f t="shared" si="1"/>
        <v/>
      </c>
    </row>
    <row r="49" spans="1:29" ht="23.1" customHeight="1">
      <c r="A49" s="254"/>
      <c r="B49" s="254"/>
      <c r="C49" s="13"/>
      <c r="D49" s="14" t="s">
        <v>5</v>
      </c>
      <c r="E49" s="11"/>
      <c r="F49" s="10">
        <v>22</v>
      </c>
      <c r="G49" s="9">
        <v>410</v>
      </c>
      <c r="H49" s="36">
        <v>15.652926829268294</v>
      </c>
      <c r="I49" s="36">
        <v>8.4630731707317075</v>
      </c>
      <c r="J49" s="83">
        <f t="shared" si="2"/>
        <v>54.067033360861359</v>
      </c>
      <c r="K49" s="185"/>
      <c r="L49" s="86"/>
      <c r="M49" s="86"/>
      <c r="N49" s="86"/>
      <c r="O49" s="86"/>
      <c r="P49" s="86"/>
      <c r="T49" s="86"/>
      <c r="U49" s="86"/>
      <c r="AB49" s="9">
        <v>22</v>
      </c>
      <c r="AC49" s="140" t="str">
        <f t="shared" si="1"/>
        <v/>
      </c>
    </row>
    <row r="50" spans="1:29" ht="23.1" customHeight="1">
      <c r="A50" s="254"/>
      <c r="B50" s="254"/>
      <c r="C50" s="13"/>
      <c r="D50" s="14" t="s">
        <v>4</v>
      </c>
      <c r="E50" s="11"/>
      <c r="F50" s="10">
        <v>21</v>
      </c>
      <c r="G50" s="9">
        <v>1313</v>
      </c>
      <c r="H50" s="36">
        <v>16.172658035034274</v>
      </c>
      <c r="I50" s="36">
        <v>8.7806549885757814</v>
      </c>
      <c r="J50" s="83">
        <f t="shared" si="2"/>
        <v>54.29320875736412</v>
      </c>
      <c r="K50" s="185"/>
      <c r="L50" s="86"/>
      <c r="M50" s="86"/>
      <c r="N50" s="86"/>
      <c r="O50" s="86"/>
      <c r="P50" s="86"/>
      <c r="T50" s="86"/>
      <c r="U50" s="86"/>
      <c r="AB50" s="9">
        <v>21</v>
      </c>
      <c r="AC50" s="140" t="str">
        <f t="shared" si="1"/>
        <v/>
      </c>
    </row>
    <row r="51" spans="1:29" ht="23.1" customHeight="1">
      <c r="A51" s="254"/>
      <c r="B51" s="254"/>
      <c r="C51" s="13"/>
      <c r="D51" s="14" t="s">
        <v>3</v>
      </c>
      <c r="E51" s="11"/>
      <c r="F51" s="10">
        <v>155</v>
      </c>
      <c r="G51" s="9">
        <v>15346</v>
      </c>
      <c r="H51" s="36">
        <v>16.867381728137627</v>
      </c>
      <c r="I51" s="36">
        <v>9.9877042877622806</v>
      </c>
      <c r="J51" s="83">
        <f t="shared" si="2"/>
        <v>59.213127732214133</v>
      </c>
      <c r="K51" s="185"/>
      <c r="L51" s="86"/>
      <c r="M51" s="86"/>
      <c r="N51" s="86"/>
      <c r="O51" s="86"/>
      <c r="P51" s="86"/>
      <c r="T51" s="86"/>
      <c r="U51" s="86"/>
      <c r="AB51" s="9">
        <v>155</v>
      </c>
      <c r="AC51" s="140" t="str">
        <f t="shared" si="1"/>
        <v/>
      </c>
    </row>
    <row r="52" spans="1:29" ht="23.1" customHeight="1">
      <c r="A52" s="254"/>
      <c r="B52" s="254"/>
      <c r="C52" s="13"/>
      <c r="D52" s="14" t="s">
        <v>2</v>
      </c>
      <c r="E52" s="11"/>
      <c r="F52" s="10">
        <v>21</v>
      </c>
      <c r="G52" s="9">
        <v>1742</v>
      </c>
      <c r="H52" s="36">
        <v>17.607278415614235</v>
      </c>
      <c r="I52" s="36">
        <v>11.821699196326064</v>
      </c>
      <c r="J52" s="83">
        <f t="shared" si="2"/>
        <v>67.140979527207975</v>
      </c>
      <c r="K52" s="185"/>
      <c r="L52" s="86"/>
      <c r="M52" s="86"/>
      <c r="N52" s="86"/>
      <c r="O52" s="86"/>
      <c r="P52" s="86"/>
      <c r="T52" s="86"/>
      <c r="U52" s="86"/>
      <c r="AB52" s="9">
        <v>21</v>
      </c>
      <c r="AC52" s="140" t="str">
        <f t="shared" si="1"/>
        <v/>
      </c>
    </row>
    <row r="53" spans="1:29" ht="24" customHeight="1" thickBot="1">
      <c r="A53" s="255"/>
      <c r="B53" s="255"/>
      <c r="C53" s="13"/>
      <c r="D53" s="12" t="s">
        <v>1</v>
      </c>
      <c r="E53" s="11"/>
      <c r="F53" s="10">
        <v>49</v>
      </c>
      <c r="G53" s="9">
        <v>5192</v>
      </c>
      <c r="H53" s="36">
        <v>14.720261941448387</v>
      </c>
      <c r="I53" s="36">
        <v>8.3599056240369798</v>
      </c>
      <c r="J53" s="83">
        <f t="shared" si="2"/>
        <v>56.791826512935096</v>
      </c>
      <c r="K53" s="185"/>
      <c r="L53" s="86"/>
      <c r="M53" s="86"/>
      <c r="N53" s="86"/>
      <c r="O53" s="86"/>
      <c r="P53" s="86"/>
      <c r="T53" s="86"/>
      <c r="U53" s="86"/>
      <c r="AB53" s="9">
        <v>49</v>
      </c>
      <c r="AC53" s="141" t="str">
        <f t="shared" si="1"/>
        <v/>
      </c>
    </row>
    <row r="54" spans="1:29">
      <c r="L54" s="86"/>
      <c r="M54" s="86"/>
      <c r="N54" s="86"/>
      <c r="O54" s="86"/>
      <c r="P54" s="86"/>
    </row>
    <row r="55" spans="1:29" ht="12.75" customHeight="1">
      <c r="L55" s="86"/>
      <c r="M55" s="86"/>
      <c r="N55" s="86"/>
      <c r="O55" s="86"/>
      <c r="P55" s="86"/>
    </row>
    <row r="56" spans="1:29">
      <c r="D56" s="5"/>
      <c r="M56" s="86"/>
      <c r="N56" s="86"/>
      <c r="O56" s="86"/>
      <c r="P56" s="86"/>
    </row>
    <row r="57" spans="1:29">
      <c r="M57" s="86"/>
      <c r="N57" s="86"/>
      <c r="O57" s="86"/>
      <c r="P57" s="86"/>
    </row>
    <row r="60" spans="1:29">
      <c r="D60" s="166" t="s">
        <v>490</v>
      </c>
      <c r="E60" s="164"/>
      <c r="F60" s="165">
        <v>881</v>
      </c>
      <c r="G60" s="165"/>
      <c r="H60" s="165"/>
      <c r="I60" s="165"/>
      <c r="J60" s="165"/>
      <c r="K60" s="165"/>
      <c r="L60" s="165"/>
      <c r="M60" s="165"/>
      <c r="N60" s="165"/>
      <c r="O60" s="165"/>
      <c r="P60" s="165"/>
      <c r="Q60" s="165"/>
      <c r="R60" s="165"/>
      <c r="S60" s="165"/>
      <c r="T60" s="165"/>
      <c r="U60" s="165"/>
      <c r="V60" s="165"/>
      <c r="W60" s="165"/>
      <c r="X60" s="165"/>
      <c r="Y60" s="165"/>
      <c r="Z60" s="165"/>
    </row>
    <row r="61" spans="1:29">
      <c r="D61" s="167" t="s">
        <v>49</v>
      </c>
      <c r="E61" s="164"/>
      <c r="F61" s="168">
        <f>IF(F60="","",SUM(F8:F12))</f>
        <v>881</v>
      </c>
      <c r="G61" s="168"/>
      <c r="H61" s="165"/>
      <c r="I61" s="168"/>
      <c r="J61" s="165"/>
      <c r="K61" s="168"/>
      <c r="L61" s="165"/>
      <c r="M61" s="168" t="str">
        <f>IF(M60="","",SUM(M8:M12))</f>
        <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row>
    <row r="62" spans="1:29">
      <c r="D62" s="167" t="s">
        <v>43</v>
      </c>
      <c r="E62" s="164"/>
      <c r="F62" s="168">
        <f>IF(F60="","",SUM(F13,F38))</f>
        <v>881</v>
      </c>
      <c r="G62" s="168"/>
      <c r="H62" s="165"/>
      <c r="I62" s="168"/>
      <c r="J62" s="165"/>
      <c r="K62" s="168"/>
      <c r="L62" s="165"/>
      <c r="M62" s="168" t="str">
        <f>IF(M60="","",SUM(M13,M38))</f>
        <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row>
    <row r="63" spans="1:29">
      <c r="D63" s="169" t="s">
        <v>42</v>
      </c>
      <c r="F63" s="168">
        <f>IF(F60="","",SUM(F14:F37))</f>
        <v>229</v>
      </c>
      <c r="G63" s="168"/>
      <c r="H63" s="165"/>
      <c r="I63" s="168"/>
      <c r="J63" s="165"/>
      <c r="K63" s="168"/>
      <c r="L63" s="165"/>
      <c r="M63" s="168" t="str">
        <f>IF(M60="","",SUM(M14:M37))</f>
        <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row>
    <row r="64" spans="1:29">
      <c r="D64" s="170" t="s">
        <v>491</v>
      </c>
      <c r="F64" s="168">
        <f>IF(F60="","",SUM(F39:F53))</f>
        <v>652</v>
      </c>
      <c r="G64" s="168"/>
      <c r="H64" s="165"/>
      <c r="I64" s="168"/>
      <c r="J64" s="165"/>
      <c r="K64" s="168"/>
      <c r="L64" s="165"/>
      <c r="M64" s="168" t="str">
        <f>IF(M60="","",SUM(M39:M53))</f>
        <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row>
    <row r="65" spans="4:26">
      <c r="L65" s="3"/>
      <c r="M65" s="3"/>
      <c r="N65" s="3"/>
      <c r="O65" s="3"/>
      <c r="P65" s="3"/>
      <c r="Q65" s="3"/>
      <c r="R65" s="3"/>
      <c r="S65" s="3"/>
      <c r="T65" s="3"/>
      <c r="U65" s="3"/>
    </row>
    <row r="66" spans="4:26">
      <c r="D66" s="166" t="s">
        <v>490</v>
      </c>
      <c r="F66" s="165" t="str">
        <f>IF(F60="","",IF(F7=F60,"",1))</f>
        <v/>
      </c>
      <c r="G66" s="165"/>
      <c r="H66" s="165"/>
      <c r="I66" s="165"/>
      <c r="J66" s="165"/>
      <c r="K66" s="165"/>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row>
    <row r="67" spans="4:26">
      <c r="D67" s="167" t="s">
        <v>49</v>
      </c>
      <c r="F67" s="165" t="str">
        <f>IF(F60="","",IF(F60=F61,"",1))</f>
        <v/>
      </c>
      <c r="G67" s="165"/>
      <c r="H67" s="165"/>
      <c r="I67" s="165"/>
      <c r="J67" s="165"/>
      <c r="K67" s="165"/>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row>
    <row r="68" spans="4:26">
      <c r="D68" s="167" t="s">
        <v>43</v>
      </c>
      <c r="F68" s="165" t="str">
        <f>IF(F60="","",IF(F60=F62,"",1))</f>
        <v/>
      </c>
      <c r="G68" s="165"/>
      <c r="H68" s="165"/>
      <c r="I68" s="165"/>
      <c r="J68" s="165"/>
      <c r="K68" s="165"/>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row>
    <row r="69" spans="4:26">
      <c r="D69" s="169" t="s">
        <v>42</v>
      </c>
      <c r="F69" s="165" t="str">
        <f>IF(F60="","",IF(F13=F63,"",1))</f>
        <v/>
      </c>
      <c r="G69" s="165"/>
      <c r="H69" s="165"/>
      <c r="I69" s="165"/>
      <c r="J69" s="165"/>
      <c r="K69" s="165"/>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row>
    <row r="70" spans="4:26">
      <c r="D70" s="170" t="s">
        <v>491</v>
      </c>
      <c r="F70" s="165" t="str">
        <f>IF(F60="","",IF(F38=F64,"",1))</f>
        <v/>
      </c>
      <c r="G70" s="165"/>
      <c r="H70" s="165"/>
      <c r="I70" s="165"/>
      <c r="J70" s="165"/>
      <c r="K70" s="165"/>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row>
    <row r="74" spans="4:26">
      <c r="D74" s="5"/>
    </row>
    <row r="76" spans="4:26">
      <c r="D76" s="5"/>
    </row>
    <row r="78" spans="4:26">
      <c r="D78" s="5"/>
    </row>
    <row r="80" spans="4:26">
      <c r="D80" s="5"/>
    </row>
    <row r="82" spans="4:4" ht="13.5" customHeight="1">
      <c r="D82" s="6"/>
    </row>
    <row r="83" spans="4:4" ht="13.5" customHeight="1"/>
    <row r="84" spans="4:4">
      <c r="D84" s="5"/>
    </row>
    <row r="86" spans="4:4">
      <c r="D86" s="5"/>
    </row>
    <row r="88" spans="4:4">
      <c r="D88" s="5"/>
    </row>
    <row r="90" spans="4:4">
      <c r="D90" s="5"/>
    </row>
    <row r="94" spans="4:4" ht="12.75" customHeight="1"/>
    <row r="95" spans="4:4" ht="12.75" customHeight="1"/>
  </sheetData>
  <mergeCells count="16">
    <mergeCell ref="A13:A53"/>
    <mergeCell ref="B13:B37"/>
    <mergeCell ref="B38:B53"/>
    <mergeCell ref="A7:E7"/>
    <mergeCell ref="A8:A12"/>
    <mergeCell ref="B8:E8"/>
    <mergeCell ref="B9:E9"/>
    <mergeCell ref="B10:E10"/>
    <mergeCell ref="B11:E11"/>
    <mergeCell ref="B12:E12"/>
    <mergeCell ref="J3:J6"/>
    <mergeCell ref="A3:E6"/>
    <mergeCell ref="F3:F6"/>
    <mergeCell ref="G3:G6"/>
    <mergeCell ref="H3:H6"/>
    <mergeCell ref="I3:I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2"/>
  <sheetViews>
    <sheetView view="pageBreakPreview" zoomScale="85" zoomScaleNormal="100" zoomScaleSheetLayoutView="85" workbookViewId="0">
      <selection activeCell="N27" sqref="N27"/>
    </sheetView>
  </sheetViews>
  <sheetFormatPr defaultRowHeight="13.5"/>
  <cols>
    <col min="1" max="2" width="2.625" style="4" customWidth="1"/>
    <col min="3" max="3" width="1.375" style="4" customWidth="1"/>
    <col min="4" max="4" width="27.625" style="4" customWidth="1"/>
    <col min="5" max="5" width="1.375" style="4" customWidth="1"/>
    <col min="6" max="6" width="5.875" style="3" customWidth="1"/>
    <col min="7" max="7" width="5.375" style="3" customWidth="1"/>
    <col min="8" max="8" width="6.625" style="3" customWidth="1"/>
    <col min="9" max="9" width="5.375" style="3" customWidth="1"/>
    <col min="10" max="10" width="6.625" style="3" customWidth="1"/>
    <col min="11" max="11" width="5.375" style="3" customWidth="1"/>
    <col min="12" max="12" width="6.625" style="3" customWidth="1"/>
    <col min="13" max="13" width="5.375" style="3" customWidth="1"/>
    <col min="14" max="14" width="6.625" style="3" customWidth="1"/>
    <col min="15" max="15" width="5.375" style="3" customWidth="1"/>
    <col min="16" max="16" width="6.625" style="3" customWidth="1"/>
    <col min="17" max="17" width="5.375" style="3" customWidth="1"/>
    <col min="18" max="18" width="6.625" style="3" customWidth="1"/>
    <col min="19" max="19" width="5.375" style="3" customWidth="1"/>
    <col min="20" max="20" width="6.625" style="3" customWidth="1"/>
    <col min="21" max="21" width="5.375" style="3" customWidth="1"/>
    <col min="22" max="22" width="6.625" style="3" customWidth="1"/>
    <col min="23" max="23" width="11" style="3" customWidth="1"/>
    <col min="24" max="16384" width="9" style="3"/>
  </cols>
  <sheetData>
    <row r="1" spans="1:30" ht="14.25">
      <c r="A1" s="18" t="s">
        <v>65</v>
      </c>
    </row>
    <row r="3" spans="1:30" ht="18" customHeight="1">
      <c r="A3" s="240" t="s">
        <v>64</v>
      </c>
      <c r="B3" s="241"/>
      <c r="C3" s="241"/>
      <c r="D3" s="241"/>
      <c r="E3" s="242"/>
      <c r="F3" s="249" t="s">
        <v>63</v>
      </c>
      <c r="G3" s="250" t="s">
        <v>62</v>
      </c>
      <c r="H3" s="251"/>
      <c r="I3" s="251"/>
      <c r="J3" s="251"/>
      <c r="K3" s="251"/>
      <c r="L3" s="251"/>
      <c r="M3" s="251"/>
      <c r="N3" s="251"/>
      <c r="O3" s="251"/>
      <c r="P3" s="252"/>
      <c r="Q3" s="232" t="s">
        <v>61</v>
      </c>
      <c r="R3" s="232"/>
      <c r="S3" s="232"/>
      <c r="T3" s="232"/>
      <c r="U3" s="232"/>
      <c r="V3" s="232"/>
      <c r="W3" s="17"/>
    </row>
    <row r="4" spans="1:30" ht="31.5" customHeight="1">
      <c r="A4" s="243"/>
      <c r="B4" s="244"/>
      <c r="C4" s="244"/>
      <c r="D4" s="244"/>
      <c r="E4" s="245"/>
      <c r="F4" s="232"/>
      <c r="G4" s="232" t="s">
        <v>60</v>
      </c>
      <c r="H4" s="232"/>
      <c r="I4" s="232" t="s">
        <v>59</v>
      </c>
      <c r="J4" s="232"/>
      <c r="K4" s="232" t="s">
        <v>58</v>
      </c>
      <c r="L4" s="232"/>
      <c r="M4" s="232" t="s">
        <v>57</v>
      </c>
      <c r="N4" s="232"/>
      <c r="O4" s="232" t="s">
        <v>56</v>
      </c>
      <c r="P4" s="232"/>
      <c r="Q4" s="232" t="s">
        <v>55</v>
      </c>
      <c r="R4" s="232"/>
      <c r="S4" s="232" t="s">
        <v>54</v>
      </c>
      <c r="T4" s="232"/>
      <c r="U4" s="232" t="s">
        <v>53</v>
      </c>
      <c r="V4" s="232"/>
      <c r="W4" s="17"/>
    </row>
    <row r="5" spans="1:30"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c r="Q5" s="233" t="s">
        <v>52</v>
      </c>
      <c r="R5" s="235" t="s">
        <v>51</v>
      </c>
      <c r="S5" s="233" t="s">
        <v>52</v>
      </c>
      <c r="T5" s="235" t="s">
        <v>51</v>
      </c>
      <c r="U5" s="233" t="s">
        <v>52</v>
      </c>
      <c r="V5" s="235" t="s">
        <v>51</v>
      </c>
      <c r="W5" s="16"/>
    </row>
    <row r="6" spans="1:30" ht="15" customHeight="1" thickBot="1">
      <c r="A6" s="246"/>
      <c r="B6" s="247"/>
      <c r="C6" s="247"/>
      <c r="D6" s="247"/>
      <c r="E6" s="248"/>
      <c r="F6" s="232"/>
      <c r="G6" s="234"/>
      <c r="H6" s="236"/>
      <c r="I6" s="234"/>
      <c r="J6" s="236"/>
      <c r="K6" s="234"/>
      <c r="L6" s="236"/>
      <c r="M6" s="234"/>
      <c r="N6" s="236"/>
      <c r="O6" s="234"/>
      <c r="P6" s="236"/>
      <c r="Q6" s="234"/>
      <c r="R6" s="236"/>
      <c r="S6" s="234"/>
      <c r="T6" s="236"/>
      <c r="U6" s="234"/>
      <c r="V6" s="236"/>
      <c r="W6" s="16"/>
      <c r="AA6" s="143">
        <f>SUM(AB7:AD53,F66:AD70)</f>
        <v>0</v>
      </c>
    </row>
    <row r="7" spans="1:30" ht="23.1" customHeight="1">
      <c r="A7" s="237" t="s">
        <v>50</v>
      </c>
      <c r="B7" s="238"/>
      <c r="C7" s="238"/>
      <c r="D7" s="238"/>
      <c r="E7" s="239"/>
      <c r="F7" s="10">
        <f>(SUM(O7,M7,K7,I7,G7)+SUM(Q7,S7,U7))/2</f>
        <v>967</v>
      </c>
      <c r="G7" s="9">
        <f>SUM(G8,G9,G10,G11,G12)</f>
        <v>323</v>
      </c>
      <c r="H7" s="8">
        <f t="shared" ref="H7:H53" si="0">IF(G7=0,0,G7/$F7*100)</f>
        <v>33.402275077559466</v>
      </c>
      <c r="I7" s="15">
        <f>SUM(I8,I9,I10,I11,I12)</f>
        <v>145</v>
      </c>
      <c r="J7" s="8">
        <f t="shared" ref="J7:J53" si="1">IF(I7=0,0,I7/$F7*100)</f>
        <v>14.994829369183041</v>
      </c>
      <c r="K7" s="15">
        <f>SUM(K8,K9,K10,K11,K12)</f>
        <v>218</v>
      </c>
      <c r="L7" s="8">
        <f t="shared" ref="L7:L53" si="2">IF(K7=0,0,K7/$F7*100)</f>
        <v>22.543950361944155</v>
      </c>
      <c r="M7" s="15">
        <f>SUM(M8,M9,M10,M11,M12)</f>
        <v>66</v>
      </c>
      <c r="N7" s="8">
        <f t="shared" ref="N7:N53" si="3">IF(M7=0,0,M7/$F7*100)</f>
        <v>6.8252326783867625</v>
      </c>
      <c r="O7" s="15">
        <f>SUM(O8,O9,O10,O11,O12)</f>
        <v>215</v>
      </c>
      <c r="P7" s="8">
        <f t="shared" ref="P7:P53" si="4">IF(O7=0,0,O7/$F7*100)</f>
        <v>22.233712512926576</v>
      </c>
      <c r="Q7" s="15">
        <f>SUM(Q8,Q9,Q10,Q11,Q12)</f>
        <v>229</v>
      </c>
      <c r="R7" s="8">
        <f t="shared" ref="R7:R53" si="5">IF(Q7=0,0,Q7/$F7*100)</f>
        <v>23.681489141675286</v>
      </c>
      <c r="S7" s="15">
        <f>SUM(S8,S9,S10,S11,S12)</f>
        <v>728</v>
      </c>
      <c r="T7" s="8">
        <f t="shared" ref="T7:T53" si="6">IF(S7=0,0,S7/$F7*100)</f>
        <v>75.284384694932783</v>
      </c>
      <c r="U7" s="15">
        <f>SUM(U8,U9,U10,U11,U12)</f>
        <v>10</v>
      </c>
      <c r="V7" s="8">
        <f t="shared" ref="V7:V53" si="7">IF(U7=0,0,U7/$F7*100)</f>
        <v>1.0341261633919339</v>
      </c>
      <c r="W7" s="7"/>
      <c r="AA7" s="142">
        <v>967</v>
      </c>
      <c r="AB7" s="139" t="str">
        <f>IF(F7=AA7,"",1)</f>
        <v/>
      </c>
      <c r="AC7" s="171" t="str">
        <f>IF(SUM(H7,J7,L7,N7,P7)=100,"",1)</f>
        <v/>
      </c>
      <c r="AD7" s="172" t="str">
        <f>IF(SUM(R7,T7,V7)=100,"",1)</f>
        <v/>
      </c>
    </row>
    <row r="8" spans="1:30" ht="23.1" customHeight="1">
      <c r="A8" s="256" t="s">
        <v>49</v>
      </c>
      <c r="B8" s="259" t="s">
        <v>48</v>
      </c>
      <c r="C8" s="260"/>
      <c r="D8" s="260"/>
      <c r="E8" s="261"/>
      <c r="F8" s="10">
        <f>(SUM(O8,M8,K8,I8,G8)+SUM(Q8,S8,U8))/2</f>
        <v>323</v>
      </c>
      <c r="G8" s="9">
        <v>323</v>
      </c>
      <c r="H8" s="8">
        <f t="shared" si="0"/>
        <v>100</v>
      </c>
      <c r="I8" s="15">
        <v>0</v>
      </c>
      <c r="J8" s="8">
        <f t="shared" si="1"/>
        <v>0</v>
      </c>
      <c r="K8" s="15">
        <v>0</v>
      </c>
      <c r="L8" s="8">
        <f t="shared" si="2"/>
        <v>0</v>
      </c>
      <c r="M8" s="15">
        <v>0</v>
      </c>
      <c r="N8" s="8">
        <f t="shared" si="3"/>
        <v>0</v>
      </c>
      <c r="O8" s="15">
        <v>0</v>
      </c>
      <c r="P8" s="8">
        <f t="shared" si="4"/>
        <v>0</v>
      </c>
      <c r="Q8" s="15">
        <v>14</v>
      </c>
      <c r="R8" s="8">
        <f t="shared" si="5"/>
        <v>4.3343653250773997</v>
      </c>
      <c r="S8" s="15">
        <v>303</v>
      </c>
      <c r="T8" s="8">
        <f t="shared" si="6"/>
        <v>93.808049535603715</v>
      </c>
      <c r="U8" s="15">
        <v>6</v>
      </c>
      <c r="V8" s="8">
        <f t="shared" si="7"/>
        <v>1.8575851393188854</v>
      </c>
      <c r="W8" s="7"/>
      <c r="AA8" s="9">
        <v>323</v>
      </c>
      <c r="AB8" s="140" t="str">
        <f t="shared" ref="AB8:AB53" si="8">IF(F8=AA8,"",1)</f>
        <v/>
      </c>
      <c r="AC8" s="173" t="str">
        <f t="shared" ref="AC8:AC53" si="9">IF(SUM(H8,J8,L8,N8,P8)=100,"",1)</f>
        <v/>
      </c>
      <c r="AD8" s="174" t="str">
        <f t="shared" ref="AD8:AD53" si="10">IF(SUM(R8,T8,V8)=100,"",1)</f>
        <v/>
      </c>
    </row>
    <row r="9" spans="1:30" ht="23.1" customHeight="1">
      <c r="A9" s="257"/>
      <c r="B9" s="259" t="s">
        <v>47</v>
      </c>
      <c r="C9" s="260"/>
      <c r="D9" s="260"/>
      <c r="E9" s="261"/>
      <c r="F9" s="10">
        <f t="shared" ref="F9:F53" si="11">(SUM(O9,M9,K9,I9,G9)+SUM(Q9,S9,U9))/2</f>
        <v>145</v>
      </c>
      <c r="G9" s="9">
        <v>0</v>
      </c>
      <c r="H9" s="8">
        <f t="shared" si="0"/>
        <v>0</v>
      </c>
      <c r="I9" s="15">
        <v>145</v>
      </c>
      <c r="J9" s="8">
        <f t="shared" si="1"/>
        <v>100</v>
      </c>
      <c r="K9" s="15">
        <v>0</v>
      </c>
      <c r="L9" s="8">
        <f t="shared" si="2"/>
        <v>0</v>
      </c>
      <c r="M9" s="15">
        <v>0</v>
      </c>
      <c r="N9" s="8">
        <f t="shared" si="3"/>
        <v>0</v>
      </c>
      <c r="O9" s="15">
        <v>0</v>
      </c>
      <c r="P9" s="8">
        <f t="shared" si="4"/>
        <v>0</v>
      </c>
      <c r="Q9" s="15">
        <v>12</v>
      </c>
      <c r="R9" s="8">
        <f t="shared" si="5"/>
        <v>8.2758620689655178</v>
      </c>
      <c r="S9" s="15">
        <v>131</v>
      </c>
      <c r="T9" s="8">
        <f t="shared" si="6"/>
        <v>90.344827586206904</v>
      </c>
      <c r="U9" s="15">
        <v>2</v>
      </c>
      <c r="V9" s="8">
        <f t="shared" si="7"/>
        <v>1.3793103448275863</v>
      </c>
      <c r="W9" s="7"/>
      <c r="AA9" s="9">
        <v>145</v>
      </c>
      <c r="AB9" s="140" t="str">
        <f t="shared" si="8"/>
        <v/>
      </c>
      <c r="AC9" s="173" t="str">
        <f t="shared" si="9"/>
        <v/>
      </c>
      <c r="AD9" s="174" t="str">
        <f t="shared" si="10"/>
        <v/>
      </c>
    </row>
    <row r="10" spans="1:30" ht="23.1" customHeight="1">
      <c r="A10" s="257"/>
      <c r="B10" s="259" t="s">
        <v>46</v>
      </c>
      <c r="C10" s="260"/>
      <c r="D10" s="260"/>
      <c r="E10" s="261"/>
      <c r="F10" s="10">
        <f t="shared" si="11"/>
        <v>218</v>
      </c>
      <c r="G10" s="9">
        <v>0</v>
      </c>
      <c r="H10" s="8">
        <f t="shared" si="0"/>
        <v>0</v>
      </c>
      <c r="I10" s="15">
        <v>0</v>
      </c>
      <c r="J10" s="8">
        <f t="shared" si="1"/>
        <v>0</v>
      </c>
      <c r="K10" s="15">
        <v>218</v>
      </c>
      <c r="L10" s="8">
        <f t="shared" si="2"/>
        <v>100</v>
      </c>
      <c r="M10" s="15">
        <v>0</v>
      </c>
      <c r="N10" s="8">
        <f t="shared" si="3"/>
        <v>0</v>
      </c>
      <c r="O10" s="15">
        <v>0</v>
      </c>
      <c r="P10" s="8">
        <f t="shared" si="4"/>
        <v>0</v>
      </c>
      <c r="Q10" s="15">
        <v>49</v>
      </c>
      <c r="R10" s="8">
        <f t="shared" si="5"/>
        <v>22.477064220183486</v>
      </c>
      <c r="S10" s="15">
        <v>168</v>
      </c>
      <c r="T10" s="8">
        <f t="shared" si="6"/>
        <v>77.064220183486242</v>
      </c>
      <c r="U10" s="15">
        <v>1</v>
      </c>
      <c r="V10" s="8">
        <f t="shared" si="7"/>
        <v>0.45871559633027525</v>
      </c>
      <c r="W10" s="7"/>
      <c r="AA10" s="9">
        <v>218</v>
      </c>
      <c r="AB10" s="140" t="str">
        <f t="shared" si="8"/>
        <v/>
      </c>
      <c r="AC10" s="173" t="str">
        <f t="shared" si="9"/>
        <v/>
      </c>
      <c r="AD10" s="174" t="str">
        <f t="shared" si="10"/>
        <v/>
      </c>
    </row>
    <row r="11" spans="1:30" ht="23.1" customHeight="1">
      <c r="A11" s="257"/>
      <c r="B11" s="259" t="s">
        <v>45</v>
      </c>
      <c r="C11" s="260"/>
      <c r="D11" s="260"/>
      <c r="E11" s="261"/>
      <c r="F11" s="10">
        <f t="shared" si="11"/>
        <v>66</v>
      </c>
      <c r="G11" s="9">
        <v>0</v>
      </c>
      <c r="H11" s="8">
        <f t="shared" si="0"/>
        <v>0</v>
      </c>
      <c r="I11" s="15">
        <v>0</v>
      </c>
      <c r="J11" s="8">
        <f t="shared" si="1"/>
        <v>0</v>
      </c>
      <c r="K11" s="15">
        <v>0</v>
      </c>
      <c r="L11" s="8">
        <f t="shared" si="2"/>
        <v>0</v>
      </c>
      <c r="M11" s="15">
        <v>66</v>
      </c>
      <c r="N11" s="8">
        <f t="shared" si="3"/>
        <v>100</v>
      </c>
      <c r="O11" s="15">
        <v>0</v>
      </c>
      <c r="P11" s="8">
        <f t="shared" si="4"/>
        <v>0</v>
      </c>
      <c r="Q11" s="15">
        <v>25</v>
      </c>
      <c r="R11" s="8">
        <f t="shared" si="5"/>
        <v>37.878787878787875</v>
      </c>
      <c r="S11" s="15">
        <v>41</v>
      </c>
      <c r="T11" s="8">
        <f t="shared" si="6"/>
        <v>62.121212121212125</v>
      </c>
      <c r="U11" s="15">
        <v>0</v>
      </c>
      <c r="V11" s="8">
        <f t="shared" si="7"/>
        <v>0</v>
      </c>
      <c r="W11" s="7"/>
      <c r="AA11" s="9">
        <v>66</v>
      </c>
      <c r="AB11" s="140" t="str">
        <f t="shared" si="8"/>
        <v/>
      </c>
      <c r="AC11" s="173" t="str">
        <f t="shared" si="9"/>
        <v/>
      </c>
      <c r="AD11" s="174" t="str">
        <f t="shared" si="10"/>
        <v/>
      </c>
    </row>
    <row r="12" spans="1:30" ht="23.1" customHeight="1">
      <c r="A12" s="258"/>
      <c r="B12" s="259" t="s">
        <v>44</v>
      </c>
      <c r="C12" s="260"/>
      <c r="D12" s="260"/>
      <c r="E12" s="261"/>
      <c r="F12" s="10">
        <f t="shared" si="11"/>
        <v>215</v>
      </c>
      <c r="G12" s="9">
        <v>0</v>
      </c>
      <c r="H12" s="8">
        <f t="shared" si="0"/>
        <v>0</v>
      </c>
      <c r="I12" s="15">
        <v>0</v>
      </c>
      <c r="J12" s="8">
        <f t="shared" si="1"/>
        <v>0</v>
      </c>
      <c r="K12" s="15">
        <v>0</v>
      </c>
      <c r="L12" s="8">
        <f t="shared" si="2"/>
        <v>0</v>
      </c>
      <c r="M12" s="15">
        <v>0</v>
      </c>
      <c r="N12" s="8">
        <f t="shared" si="3"/>
        <v>0</v>
      </c>
      <c r="O12" s="15">
        <v>215</v>
      </c>
      <c r="P12" s="8">
        <f t="shared" si="4"/>
        <v>100</v>
      </c>
      <c r="Q12" s="15">
        <v>129</v>
      </c>
      <c r="R12" s="8">
        <f t="shared" si="5"/>
        <v>60</v>
      </c>
      <c r="S12" s="15">
        <v>85</v>
      </c>
      <c r="T12" s="8">
        <f t="shared" si="6"/>
        <v>39.534883720930232</v>
      </c>
      <c r="U12" s="15">
        <v>1</v>
      </c>
      <c r="V12" s="8">
        <f t="shared" si="7"/>
        <v>0.46511627906976744</v>
      </c>
      <c r="W12" s="7"/>
      <c r="AA12" s="9">
        <v>215</v>
      </c>
      <c r="AB12" s="140" t="str">
        <f t="shared" si="8"/>
        <v/>
      </c>
      <c r="AC12" s="173" t="str">
        <f t="shared" si="9"/>
        <v/>
      </c>
      <c r="AD12" s="174" t="str">
        <f t="shared" si="10"/>
        <v/>
      </c>
    </row>
    <row r="13" spans="1:30" ht="23.1" customHeight="1">
      <c r="A13" s="253" t="s">
        <v>43</v>
      </c>
      <c r="B13" s="253" t="s">
        <v>42</v>
      </c>
      <c r="C13" s="13"/>
      <c r="D13" s="14" t="s">
        <v>16</v>
      </c>
      <c r="E13" s="11"/>
      <c r="F13" s="10">
        <f>(SUM(O13,M13,K13,I13,G13)+SUM(Q13,S13,U13))/2</f>
        <v>243</v>
      </c>
      <c r="G13" s="9">
        <f>SUM(G14:G37)</f>
        <v>60</v>
      </c>
      <c r="H13" s="8">
        <f t="shared" si="0"/>
        <v>24.691358024691358</v>
      </c>
      <c r="I13" s="15">
        <f>SUM(I14:I37)</f>
        <v>27</v>
      </c>
      <c r="J13" s="8">
        <f t="shared" si="1"/>
        <v>11.111111111111111</v>
      </c>
      <c r="K13" s="15">
        <f>SUM(K14:K37)</f>
        <v>85</v>
      </c>
      <c r="L13" s="8">
        <f t="shared" si="2"/>
        <v>34.979423868312757</v>
      </c>
      <c r="M13" s="15">
        <f>SUM(M14:M37)</f>
        <v>32</v>
      </c>
      <c r="N13" s="8">
        <f t="shared" si="3"/>
        <v>13.168724279835391</v>
      </c>
      <c r="O13" s="176">
        <f>SUM(O14:O37)</f>
        <v>39</v>
      </c>
      <c r="P13" s="8">
        <f t="shared" si="4"/>
        <v>16.049382716049383</v>
      </c>
      <c r="Q13" s="176">
        <f>SUM(Q14:Q37)</f>
        <v>65</v>
      </c>
      <c r="R13" s="8">
        <f t="shared" si="5"/>
        <v>26.748971193415638</v>
      </c>
      <c r="S13" s="176">
        <f>SUM(S14:S37)</f>
        <v>176</v>
      </c>
      <c r="T13" s="8">
        <f t="shared" si="6"/>
        <v>72.427983539094654</v>
      </c>
      <c r="U13" s="176">
        <f>SUM(U14:U37)</f>
        <v>2</v>
      </c>
      <c r="V13" s="8">
        <f t="shared" si="7"/>
        <v>0.82304526748971196</v>
      </c>
      <c r="W13" s="201"/>
      <c r="X13" s="54"/>
      <c r="AA13" s="9">
        <v>243</v>
      </c>
      <c r="AB13" s="140" t="str">
        <f t="shared" si="8"/>
        <v/>
      </c>
      <c r="AC13" s="173" t="str">
        <f t="shared" si="9"/>
        <v/>
      </c>
      <c r="AD13" s="174" t="str">
        <f t="shared" si="10"/>
        <v/>
      </c>
    </row>
    <row r="14" spans="1:30" ht="23.1" customHeight="1">
      <c r="A14" s="254"/>
      <c r="B14" s="254"/>
      <c r="C14" s="13"/>
      <c r="D14" s="14" t="s">
        <v>41</v>
      </c>
      <c r="E14" s="11"/>
      <c r="F14" s="10">
        <f>(SUM(O14,M14,K14,I14,G14)+SUM(Q14,S14,U14))/2</f>
        <v>32</v>
      </c>
      <c r="G14" s="9">
        <v>9</v>
      </c>
      <c r="H14" s="8">
        <f t="shared" si="0"/>
        <v>28.125</v>
      </c>
      <c r="I14" s="9">
        <v>2</v>
      </c>
      <c r="J14" s="8">
        <f t="shared" si="1"/>
        <v>6.25</v>
      </c>
      <c r="K14" s="9">
        <v>10</v>
      </c>
      <c r="L14" s="8">
        <f t="shared" si="2"/>
        <v>31.25</v>
      </c>
      <c r="M14" s="9">
        <v>3</v>
      </c>
      <c r="N14" s="8">
        <f t="shared" si="3"/>
        <v>9.375</v>
      </c>
      <c r="O14" s="9">
        <v>8</v>
      </c>
      <c r="P14" s="8">
        <f t="shared" si="4"/>
        <v>25</v>
      </c>
      <c r="Q14" s="9">
        <v>8</v>
      </c>
      <c r="R14" s="8">
        <f t="shared" si="5"/>
        <v>25</v>
      </c>
      <c r="S14" s="9">
        <v>24</v>
      </c>
      <c r="T14" s="8">
        <f t="shared" si="6"/>
        <v>75</v>
      </c>
      <c r="U14" s="9">
        <v>0</v>
      </c>
      <c r="V14" s="8">
        <f t="shared" si="7"/>
        <v>0</v>
      </c>
      <c r="W14" s="7"/>
      <c r="AA14" s="9">
        <v>32</v>
      </c>
      <c r="AB14" s="140" t="str">
        <f t="shared" si="8"/>
        <v/>
      </c>
      <c r="AC14" s="173" t="str">
        <f t="shared" si="9"/>
        <v/>
      </c>
      <c r="AD14" s="174" t="str">
        <f t="shared" si="10"/>
        <v/>
      </c>
    </row>
    <row r="15" spans="1:30" ht="23.1" customHeight="1">
      <c r="A15" s="254"/>
      <c r="B15" s="254"/>
      <c r="C15" s="13"/>
      <c r="D15" s="14" t="s">
        <v>40</v>
      </c>
      <c r="E15" s="11"/>
      <c r="F15" s="10">
        <f t="shared" si="11"/>
        <v>4</v>
      </c>
      <c r="G15" s="9">
        <v>1</v>
      </c>
      <c r="H15" s="8">
        <f t="shared" si="0"/>
        <v>25</v>
      </c>
      <c r="I15" s="9">
        <v>1</v>
      </c>
      <c r="J15" s="8">
        <f t="shared" si="1"/>
        <v>25</v>
      </c>
      <c r="K15" s="9">
        <v>2</v>
      </c>
      <c r="L15" s="8">
        <f t="shared" si="2"/>
        <v>50</v>
      </c>
      <c r="M15" s="9">
        <v>0</v>
      </c>
      <c r="N15" s="8">
        <f t="shared" si="3"/>
        <v>0</v>
      </c>
      <c r="O15" s="9">
        <v>0</v>
      </c>
      <c r="P15" s="8">
        <f t="shared" si="4"/>
        <v>0</v>
      </c>
      <c r="Q15" s="9">
        <v>1</v>
      </c>
      <c r="R15" s="8">
        <f t="shared" si="5"/>
        <v>25</v>
      </c>
      <c r="S15" s="9">
        <v>3</v>
      </c>
      <c r="T15" s="8">
        <f t="shared" si="6"/>
        <v>75</v>
      </c>
      <c r="U15" s="9">
        <v>0</v>
      </c>
      <c r="V15" s="8">
        <f t="shared" si="7"/>
        <v>0</v>
      </c>
      <c r="W15" s="7"/>
      <c r="AA15" s="9">
        <v>4</v>
      </c>
      <c r="AB15" s="140" t="str">
        <f t="shared" si="8"/>
        <v/>
      </c>
      <c r="AC15" s="173" t="str">
        <f t="shared" si="9"/>
        <v/>
      </c>
      <c r="AD15" s="174" t="str">
        <f t="shared" si="10"/>
        <v/>
      </c>
    </row>
    <row r="16" spans="1:30" ht="23.1" customHeight="1">
      <c r="A16" s="254"/>
      <c r="B16" s="254"/>
      <c r="C16" s="13"/>
      <c r="D16" s="14" t="s">
        <v>39</v>
      </c>
      <c r="E16" s="11"/>
      <c r="F16" s="10">
        <f t="shared" si="11"/>
        <v>16</v>
      </c>
      <c r="G16" s="9">
        <v>3</v>
      </c>
      <c r="H16" s="8">
        <f t="shared" si="0"/>
        <v>18.75</v>
      </c>
      <c r="I16" s="9">
        <v>3</v>
      </c>
      <c r="J16" s="8">
        <f t="shared" si="1"/>
        <v>18.75</v>
      </c>
      <c r="K16" s="9">
        <v>10</v>
      </c>
      <c r="L16" s="8">
        <f t="shared" si="2"/>
        <v>62.5</v>
      </c>
      <c r="M16" s="9">
        <v>0</v>
      </c>
      <c r="N16" s="8">
        <f t="shared" si="3"/>
        <v>0</v>
      </c>
      <c r="O16" s="9">
        <v>0</v>
      </c>
      <c r="P16" s="8">
        <f t="shared" si="4"/>
        <v>0</v>
      </c>
      <c r="Q16" s="9">
        <v>2</v>
      </c>
      <c r="R16" s="8">
        <f t="shared" si="5"/>
        <v>12.5</v>
      </c>
      <c r="S16" s="9">
        <v>13</v>
      </c>
      <c r="T16" s="8">
        <f t="shared" si="6"/>
        <v>81.25</v>
      </c>
      <c r="U16" s="9">
        <v>1</v>
      </c>
      <c r="V16" s="8">
        <f t="shared" si="7"/>
        <v>6.25</v>
      </c>
      <c r="W16" s="7"/>
      <c r="AA16" s="9">
        <v>16</v>
      </c>
      <c r="AB16" s="140" t="str">
        <f t="shared" si="8"/>
        <v/>
      </c>
      <c r="AC16" s="173" t="str">
        <f t="shared" si="9"/>
        <v/>
      </c>
      <c r="AD16" s="174" t="str">
        <f t="shared" si="10"/>
        <v/>
      </c>
    </row>
    <row r="17" spans="1:30" ht="23.1" customHeight="1">
      <c r="A17" s="254"/>
      <c r="B17" s="254"/>
      <c r="C17" s="13"/>
      <c r="D17" s="14" t="s">
        <v>38</v>
      </c>
      <c r="E17" s="11"/>
      <c r="F17" s="10">
        <f t="shared" si="11"/>
        <v>3</v>
      </c>
      <c r="G17" s="9">
        <v>3</v>
      </c>
      <c r="H17" s="8">
        <f t="shared" si="0"/>
        <v>100</v>
      </c>
      <c r="I17" s="9">
        <v>0</v>
      </c>
      <c r="J17" s="8">
        <f t="shared" si="1"/>
        <v>0</v>
      </c>
      <c r="K17" s="9">
        <v>0</v>
      </c>
      <c r="L17" s="8">
        <f t="shared" si="2"/>
        <v>0</v>
      </c>
      <c r="M17" s="9">
        <v>0</v>
      </c>
      <c r="N17" s="8">
        <f t="shared" si="3"/>
        <v>0</v>
      </c>
      <c r="O17" s="9">
        <v>0</v>
      </c>
      <c r="P17" s="8">
        <f t="shared" si="4"/>
        <v>0</v>
      </c>
      <c r="Q17" s="9">
        <v>0</v>
      </c>
      <c r="R17" s="8">
        <f t="shared" si="5"/>
        <v>0</v>
      </c>
      <c r="S17" s="9">
        <v>3</v>
      </c>
      <c r="T17" s="8">
        <f t="shared" si="6"/>
        <v>100</v>
      </c>
      <c r="U17" s="9">
        <v>0</v>
      </c>
      <c r="V17" s="8">
        <f t="shared" si="7"/>
        <v>0</v>
      </c>
      <c r="W17" s="7"/>
      <c r="AA17" s="9">
        <v>3</v>
      </c>
      <c r="AB17" s="140" t="str">
        <f t="shared" si="8"/>
        <v/>
      </c>
      <c r="AC17" s="173" t="str">
        <f t="shared" si="9"/>
        <v/>
      </c>
      <c r="AD17" s="174" t="str">
        <f t="shared" si="10"/>
        <v/>
      </c>
    </row>
    <row r="18" spans="1:30" ht="23.1" customHeight="1">
      <c r="A18" s="254"/>
      <c r="B18" s="254"/>
      <c r="C18" s="13"/>
      <c r="D18" s="14" t="s">
        <v>37</v>
      </c>
      <c r="E18" s="11"/>
      <c r="F18" s="10">
        <f t="shared" si="11"/>
        <v>7</v>
      </c>
      <c r="G18" s="9">
        <v>2</v>
      </c>
      <c r="H18" s="8">
        <f t="shared" si="0"/>
        <v>28.571428571428569</v>
      </c>
      <c r="I18" s="9">
        <v>0</v>
      </c>
      <c r="J18" s="8">
        <f t="shared" si="1"/>
        <v>0</v>
      </c>
      <c r="K18" s="9">
        <v>4</v>
      </c>
      <c r="L18" s="8">
        <f t="shared" si="2"/>
        <v>57.142857142857139</v>
      </c>
      <c r="M18" s="9">
        <v>0</v>
      </c>
      <c r="N18" s="8">
        <f t="shared" si="3"/>
        <v>0</v>
      </c>
      <c r="O18" s="9">
        <v>1</v>
      </c>
      <c r="P18" s="8">
        <f t="shared" si="4"/>
        <v>14.285714285714285</v>
      </c>
      <c r="Q18" s="9">
        <v>2</v>
      </c>
      <c r="R18" s="8">
        <f t="shared" si="5"/>
        <v>28.571428571428569</v>
      </c>
      <c r="S18" s="9">
        <v>5</v>
      </c>
      <c r="T18" s="8">
        <f t="shared" si="6"/>
        <v>71.428571428571431</v>
      </c>
      <c r="U18" s="9">
        <v>0</v>
      </c>
      <c r="V18" s="8">
        <f t="shared" si="7"/>
        <v>0</v>
      </c>
      <c r="W18" s="7"/>
      <c r="AA18" s="9">
        <v>7</v>
      </c>
      <c r="AB18" s="140" t="str">
        <f t="shared" si="8"/>
        <v/>
      </c>
      <c r="AC18" s="173" t="str">
        <f t="shared" si="9"/>
        <v/>
      </c>
      <c r="AD18" s="174" t="str">
        <f t="shared" si="10"/>
        <v/>
      </c>
    </row>
    <row r="19" spans="1:30" ht="23.1" customHeight="1">
      <c r="A19" s="254"/>
      <c r="B19" s="254"/>
      <c r="C19" s="13"/>
      <c r="D19" s="14" t="s">
        <v>36</v>
      </c>
      <c r="E19" s="11"/>
      <c r="F19" s="10">
        <f t="shared" si="11"/>
        <v>2</v>
      </c>
      <c r="G19" s="9">
        <v>2</v>
      </c>
      <c r="H19" s="8">
        <f t="shared" si="0"/>
        <v>100</v>
      </c>
      <c r="I19" s="9">
        <v>0</v>
      </c>
      <c r="J19" s="8">
        <f t="shared" si="1"/>
        <v>0</v>
      </c>
      <c r="K19" s="9">
        <v>0</v>
      </c>
      <c r="L19" s="8">
        <f t="shared" si="2"/>
        <v>0</v>
      </c>
      <c r="M19" s="9">
        <v>0</v>
      </c>
      <c r="N19" s="8">
        <f t="shared" si="3"/>
        <v>0</v>
      </c>
      <c r="O19" s="9">
        <v>0</v>
      </c>
      <c r="P19" s="8">
        <f t="shared" si="4"/>
        <v>0</v>
      </c>
      <c r="Q19" s="9">
        <v>0</v>
      </c>
      <c r="R19" s="8">
        <f t="shared" si="5"/>
        <v>0</v>
      </c>
      <c r="S19" s="9">
        <v>2</v>
      </c>
      <c r="T19" s="8">
        <f t="shared" si="6"/>
        <v>100</v>
      </c>
      <c r="U19" s="9">
        <v>0</v>
      </c>
      <c r="V19" s="8">
        <f t="shared" si="7"/>
        <v>0</v>
      </c>
      <c r="W19" s="7"/>
      <c r="AA19" s="9">
        <v>2</v>
      </c>
      <c r="AB19" s="140" t="str">
        <f t="shared" si="8"/>
        <v/>
      </c>
      <c r="AC19" s="173" t="str">
        <f t="shared" si="9"/>
        <v/>
      </c>
      <c r="AD19" s="174" t="str">
        <f t="shared" si="10"/>
        <v/>
      </c>
    </row>
    <row r="20" spans="1:30" ht="23.1" customHeight="1">
      <c r="A20" s="254"/>
      <c r="B20" s="254"/>
      <c r="C20" s="13"/>
      <c r="D20" s="14" t="s">
        <v>35</v>
      </c>
      <c r="E20" s="11"/>
      <c r="F20" s="10">
        <f t="shared" si="11"/>
        <v>5</v>
      </c>
      <c r="G20" s="9">
        <v>2</v>
      </c>
      <c r="H20" s="8">
        <f t="shared" si="0"/>
        <v>40</v>
      </c>
      <c r="I20" s="9">
        <v>0</v>
      </c>
      <c r="J20" s="8">
        <f t="shared" si="1"/>
        <v>0</v>
      </c>
      <c r="K20" s="9">
        <v>3</v>
      </c>
      <c r="L20" s="8">
        <f t="shared" si="2"/>
        <v>60</v>
      </c>
      <c r="M20" s="9">
        <v>0</v>
      </c>
      <c r="N20" s="8">
        <f t="shared" si="3"/>
        <v>0</v>
      </c>
      <c r="O20" s="9">
        <v>0</v>
      </c>
      <c r="P20" s="8">
        <f t="shared" si="4"/>
        <v>0</v>
      </c>
      <c r="Q20" s="9">
        <v>0</v>
      </c>
      <c r="R20" s="8">
        <f t="shared" si="5"/>
        <v>0</v>
      </c>
      <c r="S20" s="9">
        <v>5</v>
      </c>
      <c r="T20" s="8">
        <f t="shared" si="6"/>
        <v>100</v>
      </c>
      <c r="U20" s="9">
        <v>0</v>
      </c>
      <c r="V20" s="8">
        <f t="shared" si="7"/>
        <v>0</v>
      </c>
      <c r="W20" s="7"/>
      <c r="AA20" s="9">
        <v>5</v>
      </c>
      <c r="AB20" s="140" t="str">
        <f t="shared" si="8"/>
        <v/>
      </c>
      <c r="AC20" s="173" t="str">
        <f t="shared" si="9"/>
        <v/>
      </c>
      <c r="AD20" s="174" t="str">
        <f t="shared" si="10"/>
        <v/>
      </c>
    </row>
    <row r="21" spans="1:30" ht="23.1" customHeight="1">
      <c r="A21" s="254"/>
      <c r="B21" s="254"/>
      <c r="C21" s="13"/>
      <c r="D21" s="14" t="s">
        <v>34</v>
      </c>
      <c r="E21" s="11"/>
      <c r="F21" s="10">
        <f t="shared" si="11"/>
        <v>10</v>
      </c>
      <c r="G21" s="9">
        <v>0</v>
      </c>
      <c r="H21" s="8">
        <f t="shared" si="0"/>
        <v>0</v>
      </c>
      <c r="I21" s="9">
        <v>0</v>
      </c>
      <c r="J21" s="8">
        <f t="shared" si="1"/>
        <v>0</v>
      </c>
      <c r="K21" s="9">
        <v>4</v>
      </c>
      <c r="L21" s="8">
        <f t="shared" si="2"/>
        <v>40</v>
      </c>
      <c r="M21" s="9">
        <v>1</v>
      </c>
      <c r="N21" s="8">
        <f t="shared" si="3"/>
        <v>10</v>
      </c>
      <c r="O21" s="9">
        <v>5</v>
      </c>
      <c r="P21" s="8">
        <f t="shared" si="4"/>
        <v>50</v>
      </c>
      <c r="Q21" s="9">
        <v>4</v>
      </c>
      <c r="R21" s="8">
        <f t="shared" si="5"/>
        <v>40</v>
      </c>
      <c r="S21" s="9">
        <v>6</v>
      </c>
      <c r="T21" s="8">
        <f t="shared" si="6"/>
        <v>60</v>
      </c>
      <c r="U21" s="9">
        <v>0</v>
      </c>
      <c r="V21" s="8">
        <f t="shared" si="7"/>
        <v>0</v>
      </c>
      <c r="W21" s="7"/>
      <c r="AA21" s="9">
        <v>10</v>
      </c>
      <c r="AB21" s="140" t="str">
        <f t="shared" si="8"/>
        <v/>
      </c>
      <c r="AC21" s="173" t="str">
        <f t="shared" si="9"/>
        <v/>
      </c>
      <c r="AD21" s="174" t="str">
        <f t="shared" si="10"/>
        <v/>
      </c>
    </row>
    <row r="22" spans="1:30" ht="23.1" customHeight="1">
      <c r="A22" s="254"/>
      <c r="B22" s="254"/>
      <c r="C22" s="13"/>
      <c r="D22" s="14" t="s">
        <v>33</v>
      </c>
      <c r="E22" s="11"/>
      <c r="F22" s="10">
        <f t="shared" si="11"/>
        <v>1</v>
      </c>
      <c r="G22" s="9">
        <v>1</v>
      </c>
      <c r="H22" s="8">
        <f t="shared" si="0"/>
        <v>100</v>
      </c>
      <c r="I22" s="9">
        <v>0</v>
      </c>
      <c r="J22" s="8">
        <f t="shared" si="1"/>
        <v>0</v>
      </c>
      <c r="K22" s="9">
        <v>0</v>
      </c>
      <c r="L22" s="8">
        <f t="shared" si="2"/>
        <v>0</v>
      </c>
      <c r="M22" s="9">
        <v>0</v>
      </c>
      <c r="N22" s="8">
        <f t="shared" si="3"/>
        <v>0</v>
      </c>
      <c r="O22" s="9">
        <v>0</v>
      </c>
      <c r="P22" s="8">
        <f t="shared" si="4"/>
        <v>0</v>
      </c>
      <c r="Q22" s="9">
        <v>0</v>
      </c>
      <c r="R22" s="8">
        <f t="shared" si="5"/>
        <v>0</v>
      </c>
      <c r="S22" s="9">
        <v>1</v>
      </c>
      <c r="T22" s="8">
        <f t="shared" si="6"/>
        <v>100</v>
      </c>
      <c r="U22" s="9">
        <v>0</v>
      </c>
      <c r="V22" s="8">
        <f t="shared" si="7"/>
        <v>0</v>
      </c>
      <c r="W22" s="7"/>
      <c r="AA22" s="9">
        <v>1</v>
      </c>
      <c r="AB22" s="140" t="str">
        <f t="shared" si="8"/>
        <v/>
      </c>
      <c r="AC22" s="173" t="str">
        <f t="shared" si="9"/>
        <v/>
      </c>
      <c r="AD22" s="174" t="str">
        <f t="shared" si="10"/>
        <v/>
      </c>
    </row>
    <row r="23" spans="1:30" ht="23.1" customHeight="1">
      <c r="A23" s="254"/>
      <c r="B23" s="254"/>
      <c r="C23" s="13"/>
      <c r="D23" s="14" t="s">
        <v>32</v>
      </c>
      <c r="E23" s="11"/>
      <c r="F23" s="10">
        <f t="shared" si="11"/>
        <v>6</v>
      </c>
      <c r="G23" s="9">
        <v>0</v>
      </c>
      <c r="H23" s="8">
        <f t="shared" si="0"/>
        <v>0</v>
      </c>
      <c r="I23" s="9">
        <v>0</v>
      </c>
      <c r="J23" s="8">
        <f t="shared" si="1"/>
        <v>0</v>
      </c>
      <c r="K23" s="9">
        <v>4</v>
      </c>
      <c r="L23" s="8">
        <f t="shared" si="2"/>
        <v>66.666666666666657</v>
      </c>
      <c r="M23" s="9">
        <v>2</v>
      </c>
      <c r="N23" s="8">
        <f t="shared" si="3"/>
        <v>33.333333333333329</v>
      </c>
      <c r="O23" s="9">
        <v>0</v>
      </c>
      <c r="P23" s="8">
        <f t="shared" si="4"/>
        <v>0</v>
      </c>
      <c r="Q23" s="9">
        <v>0</v>
      </c>
      <c r="R23" s="8">
        <f t="shared" si="5"/>
        <v>0</v>
      </c>
      <c r="S23" s="9">
        <v>6</v>
      </c>
      <c r="T23" s="8">
        <f t="shared" si="6"/>
        <v>100</v>
      </c>
      <c r="U23" s="9">
        <v>0</v>
      </c>
      <c r="V23" s="8">
        <f t="shared" si="7"/>
        <v>0</v>
      </c>
      <c r="W23" s="7"/>
      <c r="AA23" s="9">
        <v>6</v>
      </c>
      <c r="AB23" s="140" t="str">
        <f t="shared" si="8"/>
        <v/>
      </c>
      <c r="AC23" s="173" t="str">
        <f t="shared" si="9"/>
        <v/>
      </c>
      <c r="AD23" s="174" t="str">
        <f t="shared" si="10"/>
        <v/>
      </c>
    </row>
    <row r="24" spans="1:30" ht="23.1" customHeight="1">
      <c r="A24" s="254"/>
      <c r="B24" s="254"/>
      <c r="C24" s="13"/>
      <c r="D24" s="14" t="s">
        <v>31</v>
      </c>
      <c r="E24" s="11"/>
      <c r="F24" s="10">
        <f t="shared" si="11"/>
        <v>1</v>
      </c>
      <c r="G24" s="33">
        <v>1</v>
      </c>
      <c r="H24" s="8">
        <f t="shared" si="0"/>
        <v>100</v>
      </c>
      <c r="I24" s="33">
        <v>0</v>
      </c>
      <c r="J24" s="8">
        <f t="shared" si="1"/>
        <v>0</v>
      </c>
      <c r="K24" s="33">
        <v>0</v>
      </c>
      <c r="L24" s="8">
        <f t="shared" si="2"/>
        <v>0</v>
      </c>
      <c r="M24" s="33">
        <v>0</v>
      </c>
      <c r="N24" s="8">
        <f t="shared" si="3"/>
        <v>0</v>
      </c>
      <c r="O24" s="33">
        <v>0</v>
      </c>
      <c r="P24" s="8">
        <f t="shared" si="4"/>
        <v>0</v>
      </c>
      <c r="Q24" s="33">
        <v>0</v>
      </c>
      <c r="R24" s="8">
        <f t="shared" si="5"/>
        <v>0</v>
      </c>
      <c r="S24" s="33">
        <v>1</v>
      </c>
      <c r="T24" s="8">
        <f t="shared" si="6"/>
        <v>100</v>
      </c>
      <c r="U24" s="33">
        <v>0</v>
      </c>
      <c r="V24" s="8">
        <f t="shared" si="7"/>
        <v>0</v>
      </c>
      <c r="W24" s="7"/>
      <c r="AA24" s="9">
        <v>1</v>
      </c>
      <c r="AB24" s="140" t="str">
        <f t="shared" si="8"/>
        <v/>
      </c>
      <c r="AC24" s="173" t="str">
        <f t="shared" si="9"/>
        <v/>
      </c>
      <c r="AD24" s="174" t="str">
        <f t="shared" si="10"/>
        <v/>
      </c>
    </row>
    <row r="25" spans="1:30" ht="23.1" customHeight="1">
      <c r="A25" s="254"/>
      <c r="B25" s="254"/>
      <c r="C25" s="13"/>
      <c r="D25" s="12" t="s">
        <v>30</v>
      </c>
      <c r="E25" s="11"/>
      <c r="F25" s="10">
        <f t="shared" si="11"/>
        <v>2</v>
      </c>
      <c r="G25" s="9">
        <v>1</v>
      </c>
      <c r="H25" s="8">
        <f t="shared" si="0"/>
        <v>50</v>
      </c>
      <c r="I25" s="9">
        <v>0</v>
      </c>
      <c r="J25" s="8">
        <f t="shared" si="1"/>
        <v>0</v>
      </c>
      <c r="K25" s="9">
        <v>1</v>
      </c>
      <c r="L25" s="8">
        <f t="shared" si="2"/>
        <v>50</v>
      </c>
      <c r="M25" s="9">
        <v>0</v>
      </c>
      <c r="N25" s="8">
        <f t="shared" si="3"/>
        <v>0</v>
      </c>
      <c r="O25" s="9">
        <v>0</v>
      </c>
      <c r="P25" s="8">
        <f t="shared" si="4"/>
        <v>0</v>
      </c>
      <c r="Q25" s="9">
        <v>1</v>
      </c>
      <c r="R25" s="8">
        <f t="shared" si="5"/>
        <v>50</v>
      </c>
      <c r="S25" s="9">
        <v>1</v>
      </c>
      <c r="T25" s="8">
        <f t="shared" si="6"/>
        <v>50</v>
      </c>
      <c r="U25" s="9">
        <v>0</v>
      </c>
      <c r="V25" s="8">
        <f t="shared" si="7"/>
        <v>0</v>
      </c>
      <c r="W25" s="7"/>
      <c r="AA25" s="9">
        <v>2</v>
      </c>
      <c r="AB25" s="140" t="str">
        <f t="shared" si="8"/>
        <v/>
      </c>
      <c r="AC25" s="173" t="str">
        <f t="shared" si="9"/>
        <v/>
      </c>
      <c r="AD25" s="174" t="str">
        <f t="shared" si="10"/>
        <v/>
      </c>
    </row>
    <row r="26" spans="1:30" ht="23.1" customHeight="1">
      <c r="A26" s="254"/>
      <c r="B26" s="254"/>
      <c r="C26" s="13"/>
      <c r="D26" s="109" t="s">
        <v>29</v>
      </c>
      <c r="E26" s="110"/>
      <c r="F26" s="31">
        <f t="shared" si="11"/>
        <v>9</v>
      </c>
      <c r="G26" s="30">
        <v>2</v>
      </c>
      <c r="H26" s="111">
        <f>IF(G26=0,0,G26/$F26*100)</f>
        <v>22.222222222222221</v>
      </c>
      <c r="I26" s="9">
        <v>3</v>
      </c>
      <c r="J26" s="8">
        <f t="shared" si="1"/>
        <v>33.333333333333329</v>
      </c>
      <c r="K26" s="9">
        <v>0</v>
      </c>
      <c r="L26" s="8">
        <f t="shared" si="2"/>
        <v>0</v>
      </c>
      <c r="M26" s="9">
        <v>3</v>
      </c>
      <c r="N26" s="8">
        <f t="shared" si="3"/>
        <v>33.333333333333329</v>
      </c>
      <c r="O26" s="9">
        <v>1</v>
      </c>
      <c r="P26" s="8">
        <f t="shared" si="4"/>
        <v>11.111111111111111</v>
      </c>
      <c r="Q26" s="9">
        <v>4</v>
      </c>
      <c r="R26" s="8">
        <f t="shared" si="5"/>
        <v>44.444444444444443</v>
      </c>
      <c r="S26" s="9">
        <v>5</v>
      </c>
      <c r="T26" s="8">
        <f t="shared" si="6"/>
        <v>55.555555555555557</v>
      </c>
      <c r="U26" s="9">
        <v>0</v>
      </c>
      <c r="V26" s="8">
        <f t="shared" si="7"/>
        <v>0</v>
      </c>
      <c r="W26" s="7"/>
      <c r="AA26" s="30">
        <v>9</v>
      </c>
      <c r="AB26" s="140" t="str">
        <f t="shared" si="8"/>
        <v/>
      </c>
      <c r="AC26" s="173" t="str">
        <f t="shared" si="9"/>
        <v/>
      </c>
      <c r="AD26" s="174" t="str">
        <f t="shared" si="10"/>
        <v/>
      </c>
    </row>
    <row r="27" spans="1:30" ht="23.1" customHeight="1">
      <c r="A27" s="254"/>
      <c r="B27" s="254"/>
      <c r="C27" s="13"/>
      <c r="D27" s="14" t="s">
        <v>28</v>
      </c>
      <c r="E27" s="11"/>
      <c r="F27" s="10">
        <f t="shared" si="11"/>
        <v>5</v>
      </c>
      <c r="G27" s="9">
        <v>2</v>
      </c>
      <c r="H27" s="8">
        <f>IF(G27=0,0,G27/$F27*100)</f>
        <v>40</v>
      </c>
      <c r="I27" s="9">
        <v>1</v>
      </c>
      <c r="J27" s="8">
        <f t="shared" si="1"/>
        <v>20</v>
      </c>
      <c r="K27" s="9">
        <v>2</v>
      </c>
      <c r="L27" s="8">
        <f t="shared" si="2"/>
        <v>40</v>
      </c>
      <c r="M27" s="9">
        <v>0</v>
      </c>
      <c r="N27" s="8">
        <f t="shared" si="3"/>
        <v>0</v>
      </c>
      <c r="O27" s="9">
        <v>0</v>
      </c>
      <c r="P27" s="8">
        <f t="shared" si="4"/>
        <v>0</v>
      </c>
      <c r="Q27" s="9">
        <v>0</v>
      </c>
      <c r="R27" s="8">
        <f t="shared" si="5"/>
        <v>0</v>
      </c>
      <c r="S27" s="9">
        <v>5</v>
      </c>
      <c r="T27" s="8">
        <f t="shared" si="6"/>
        <v>100</v>
      </c>
      <c r="U27" s="9">
        <v>0</v>
      </c>
      <c r="V27" s="8">
        <f t="shared" si="7"/>
        <v>0</v>
      </c>
      <c r="W27" s="7"/>
      <c r="AA27" s="9">
        <v>5</v>
      </c>
      <c r="AB27" s="140" t="str">
        <f t="shared" si="8"/>
        <v/>
      </c>
      <c r="AC27" s="173" t="str">
        <f t="shared" si="9"/>
        <v/>
      </c>
      <c r="AD27" s="174" t="str">
        <f t="shared" si="10"/>
        <v/>
      </c>
    </row>
    <row r="28" spans="1:30" ht="23.1" customHeight="1">
      <c r="A28" s="254"/>
      <c r="B28" s="254"/>
      <c r="C28" s="13"/>
      <c r="D28" s="14" t="s">
        <v>27</v>
      </c>
      <c r="E28" s="11"/>
      <c r="F28" s="10">
        <f>(SUM(O28,M28,K28,I28,G28)+SUM(Q28,S28,U28))/2</f>
        <v>5</v>
      </c>
      <c r="G28" s="9">
        <v>1</v>
      </c>
      <c r="H28" s="8">
        <f t="shared" si="0"/>
        <v>20</v>
      </c>
      <c r="I28" s="9">
        <v>0</v>
      </c>
      <c r="J28" s="8">
        <f t="shared" si="1"/>
        <v>0</v>
      </c>
      <c r="K28" s="9">
        <v>1</v>
      </c>
      <c r="L28" s="8">
        <f t="shared" si="2"/>
        <v>20</v>
      </c>
      <c r="M28" s="9">
        <v>1</v>
      </c>
      <c r="N28" s="8">
        <f t="shared" si="3"/>
        <v>20</v>
      </c>
      <c r="O28" s="9">
        <v>2</v>
      </c>
      <c r="P28" s="8">
        <f t="shared" si="4"/>
        <v>40</v>
      </c>
      <c r="Q28" s="9">
        <v>3</v>
      </c>
      <c r="R28" s="8">
        <f t="shared" si="5"/>
        <v>60</v>
      </c>
      <c r="S28" s="9">
        <v>2</v>
      </c>
      <c r="T28" s="8">
        <f t="shared" si="6"/>
        <v>40</v>
      </c>
      <c r="U28" s="9">
        <v>0</v>
      </c>
      <c r="V28" s="8">
        <f t="shared" si="7"/>
        <v>0</v>
      </c>
      <c r="W28" s="7"/>
      <c r="AA28" s="9">
        <v>5</v>
      </c>
      <c r="AB28" s="140" t="str">
        <f t="shared" si="8"/>
        <v/>
      </c>
      <c r="AC28" s="173" t="str">
        <f t="shared" si="9"/>
        <v/>
      </c>
      <c r="AD28" s="174" t="str">
        <f t="shared" si="10"/>
        <v/>
      </c>
    </row>
    <row r="29" spans="1:30" ht="23.1" customHeight="1">
      <c r="A29" s="254"/>
      <c r="B29" s="254"/>
      <c r="C29" s="13"/>
      <c r="D29" s="14" t="s">
        <v>26</v>
      </c>
      <c r="E29" s="11"/>
      <c r="F29" s="10">
        <f t="shared" si="11"/>
        <v>15</v>
      </c>
      <c r="G29" s="9">
        <v>7</v>
      </c>
      <c r="H29" s="8">
        <f t="shared" si="0"/>
        <v>46.666666666666664</v>
      </c>
      <c r="I29" s="9">
        <v>1</v>
      </c>
      <c r="J29" s="8">
        <f t="shared" si="1"/>
        <v>6.666666666666667</v>
      </c>
      <c r="K29" s="9">
        <v>4</v>
      </c>
      <c r="L29" s="8">
        <f t="shared" si="2"/>
        <v>26.666666666666668</v>
      </c>
      <c r="M29" s="9">
        <v>2</v>
      </c>
      <c r="N29" s="8">
        <f t="shared" si="3"/>
        <v>13.333333333333334</v>
      </c>
      <c r="O29" s="9">
        <v>1</v>
      </c>
      <c r="P29" s="8">
        <f t="shared" si="4"/>
        <v>6.666666666666667</v>
      </c>
      <c r="Q29" s="9">
        <v>3</v>
      </c>
      <c r="R29" s="8">
        <f t="shared" si="5"/>
        <v>20</v>
      </c>
      <c r="S29" s="9">
        <v>12</v>
      </c>
      <c r="T29" s="8">
        <f t="shared" si="6"/>
        <v>80</v>
      </c>
      <c r="U29" s="9">
        <v>0</v>
      </c>
      <c r="V29" s="8">
        <f t="shared" si="7"/>
        <v>0</v>
      </c>
      <c r="W29" s="7"/>
      <c r="AA29" s="9">
        <v>15</v>
      </c>
      <c r="AB29" s="140" t="str">
        <f t="shared" si="8"/>
        <v/>
      </c>
      <c r="AC29" s="173" t="str">
        <f t="shared" si="9"/>
        <v/>
      </c>
      <c r="AD29" s="174" t="str">
        <f t="shared" si="10"/>
        <v/>
      </c>
    </row>
    <row r="30" spans="1:30" ht="23.1" customHeight="1">
      <c r="A30" s="254"/>
      <c r="B30" s="254"/>
      <c r="C30" s="13"/>
      <c r="D30" s="14" t="s">
        <v>25</v>
      </c>
      <c r="E30" s="11"/>
      <c r="F30" s="10">
        <f t="shared" si="11"/>
        <v>6</v>
      </c>
      <c r="G30" s="9">
        <v>3</v>
      </c>
      <c r="H30" s="8">
        <f t="shared" si="0"/>
        <v>50</v>
      </c>
      <c r="I30" s="9">
        <v>0</v>
      </c>
      <c r="J30" s="8">
        <f t="shared" si="1"/>
        <v>0</v>
      </c>
      <c r="K30" s="9">
        <v>2</v>
      </c>
      <c r="L30" s="8">
        <f t="shared" si="2"/>
        <v>33.333333333333329</v>
      </c>
      <c r="M30" s="9">
        <v>0</v>
      </c>
      <c r="N30" s="8">
        <f t="shared" si="3"/>
        <v>0</v>
      </c>
      <c r="O30" s="9">
        <v>1</v>
      </c>
      <c r="P30" s="8">
        <f t="shared" si="4"/>
        <v>16.666666666666664</v>
      </c>
      <c r="Q30" s="9">
        <v>2</v>
      </c>
      <c r="R30" s="8">
        <f t="shared" si="5"/>
        <v>33.333333333333329</v>
      </c>
      <c r="S30" s="9">
        <v>4</v>
      </c>
      <c r="T30" s="8">
        <f t="shared" si="6"/>
        <v>66.666666666666657</v>
      </c>
      <c r="U30" s="9">
        <v>0</v>
      </c>
      <c r="V30" s="8">
        <f t="shared" si="7"/>
        <v>0</v>
      </c>
      <c r="W30" s="7"/>
      <c r="AA30" s="9">
        <v>6</v>
      </c>
      <c r="AB30" s="140" t="str">
        <f t="shared" si="8"/>
        <v/>
      </c>
      <c r="AC30" s="173" t="str">
        <f t="shared" si="9"/>
        <v/>
      </c>
      <c r="AD30" s="174" t="str">
        <f t="shared" si="10"/>
        <v/>
      </c>
    </row>
    <row r="31" spans="1:30" ht="23.1" customHeight="1">
      <c r="A31" s="254"/>
      <c r="B31" s="254"/>
      <c r="C31" s="13"/>
      <c r="D31" s="14" t="s">
        <v>24</v>
      </c>
      <c r="E31" s="11"/>
      <c r="F31" s="10">
        <f t="shared" si="11"/>
        <v>33</v>
      </c>
      <c r="G31" s="9">
        <v>7</v>
      </c>
      <c r="H31" s="8">
        <f t="shared" si="0"/>
        <v>21.212121212121211</v>
      </c>
      <c r="I31" s="9">
        <v>7</v>
      </c>
      <c r="J31" s="8">
        <f t="shared" si="1"/>
        <v>21.212121212121211</v>
      </c>
      <c r="K31" s="9">
        <v>12</v>
      </c>
      <c r="L31" s="8">
        <f t="shared" si="2"/>
        <v>36.363636363636367</v>
      </c>
      <c r="M31" s="9">
        <v>5</v>
      </c>
      <c r="N31" s="8">
        <f t="shared" si="3"/>
        <v>15.151515151515152</v>
      </c>
      <c r="O31" s="9">
        <v>2</v>
      </c>
      <c r="P31" s="8">
        <f t="shared" si="4"/>
        <v>6.0606060606060606</v>
      </c>
      <c r="Q31" s="9">
        <v>7</v>
      </c>
      <c r="R31" s="8">
        <f t="shared" si="5"/>
        <v>21.212121212121211</v>
      </c>
      <c r="S31" s="9">
        <v>26</v>
      </c>
      <c r="T31" s="8">
        <f t="shared" si="6"/>
        <v>78.787878787878782</v>
      </c>
      <c r="U31" s="9">
        <v>0</v>
      </c>
      <c r="V31" s="8">
        <f t="shared" si="7"/>
        <v>0</v>
      </c>
      <c r="W31" s="7"/>
      <c r="AA31" s="9">
        <v>33</v>
      </c>
      <c r="AB31" s="140" t="str">
        <f t="shared" si="8"/>
        <v/>
      </c>
      <c r="AC31" s="173" t="str">
        <f t="shared" si="9"/>
        <v/>
      </c>
      <c r="AD31" s="174" t="str">
        <f t="shared" si="10"/>
        <v/>
      </c>
    </row>
    <row r="32" spans="1:30" ht="23.1" customHeight="1">
      <c r="A32" s="254"/>
      <c r="B32" s="254"/>
      <c r="C32" s="13"/>
      <c r="D32" s="14" t="s">
        <v>23</v>
      </c>
      <c r="E32" s="11"/>
      <c r="F32" s="10">
        <f t="shared" si="11"/>
        <v>7</v>
      </c>
      <c r="G32" s="9">
        <v>0</v>
      </c>
      <c r="H32" s="8">
        <f t="shared" si="0"/>
        <v>0</v>
      </c>
      <c r="I32" s="9">
        <v>2</v>
      </c>
      <c r="J32" s="8">
        <f t="shared" si="1"/>
        <v>28.571428571428569</v>
      </c>
      <c r="K32" s="9">
        <v>3</v>
      </c>
      <c r="L32" s="8">
        <f t="shared" si="2"/>
        <v>42.857142857142854</v>
      </c>
      <c r="M32" s="9">
        <v>1</v>
      </c>
      <c r="N32" s="8">
        <f t="shared" si="3"/>
        <v>14.285714285714285</v>
      </c>
      <c r="O32" s="9">
        <v>1</v>
      </c>
      <c r="P32" s="8">
        <f t="shared" si="4"/>
        <v>14.285714285714285</v>
      </c>
      <c r="Q32" s="9">
        <v>2</v>
      </c>
      <c r="R32" s="8">
        <f t="shared" si="5"/>
        <v>28.571428571428569</v>
      </c>
      <c r="S32" s="9">
        <v>5</v>
      </c>
      <c r="T32" s="8">
        <f t="shared" si="6"/>
        <v>71.428571428571431</v>
      </c>
      <c r="U32" s="9">
        <v>0</v>
      </c>
      <c r="V32" s="8">
        <f t="shared" si="7"/>
        <v>0</v>
      </c>
      <c r="W32" s="7"/>
      <c r="AA32" s="9">
        <v>7</v>
      </c>
      <c r="AB32" s="140" t="str">
        <f t="shared" si="8"/>
        <v/>
      </c>
      <c r="AC32" s="173" t="str">
        <f t="shared" si="9"/>
        <v/>
      </c>
      <c r="AD32" s="174" t="str">
        <f t="shared" si="10"/>
        <v/>
      </c>
    </row>
    <row r="33" spans="1:30" ht="24" customHeight="1">
      <c r="A33" s="254"/>
      <c r="B33" s="254"/>
      <c r="C33" s="13"/>
      <c r="D33" s="14" t="s">
        <v>22</v>
      </c>
      <c r="E33" s="11"/>
      <c r="F33" s="10">
        <f t="shared" si="11"/>
        <v>29</v>
      </c>
      <c r="G33" s="9">
        <v>6</v>
      </c>
      <c r="H33" s="8">
        <f t="shared" si="0"/>
        <v>20.689655172413794</v>
      </c>
      <c r="I33" s="9">
        <v>2</v>
      </c>
      <c r="J33" s="8">
        <f t="shared" si="1"/>
        <v>6.8965517241379306</v>
      </c>
      <c r="K33" s="9">
        <v>6</v>
      </c>
      <c r="L33" s="8">
        <f t="shared" si="2"/>
        <v>20.689655172413794</v>
      </c>
      <c r="M33" s="9">
        <v>7</v>
      </c>
      <c r="N33" s="8">
        <f t="shared" si="3"/>
        <v>24.137931034482758</v>
      </c>
      <c r="O33" s="9">
        <v>8</v>
      </c>
      <c r="P33" s="8">
        <f t="shared" si="4"/>
        <v>27.586206896551722</v>
      </c>
      <c r="Q33" s="9">
        <v>11</v>
      </c>
      <c r="R33" s="8">
        <f t="shared" si="5"/>
        <v>37.931034482758619</v>
      </c>
      <c r="S33" s="9">
        <v>18</v>
      </c>
      <c r="T33" s="8">
        <f t="shared" si="6"/>
        <v>62.068965517241381</v>
      </c>
      <c r="U33" s="9">
        <v>0</v>
      </c>
      <c r="V33" s="8">
        <f t="shared" si="7"/>
        <v>0</v>
      </c>
      <c r="W33" s="7"/>
      <c r="AA33" s="9">
        <v>29</v>
      </c>
      <c r="AB33" s="140" t="str">
        <f t="shared" si="8"/>
        <v/>
      </c>
      <c r="AC33" s="173" t="str">
        <f t="shared" si="9"/>
        <v/>
      </c>
      <c r="AD33" s="174" t="str">
        <f t="shared" si="10"/>
        <v/>
      </c>
    </row>
    <row r="34" spans="1:30" ht="23.1" customHeight="1">
      <c r="A34" s="254"/>
      <c r="B34" s="254"/>
      <c r="C34" s="13"/>
      <c r="D34" s="14" t="s">
        <v>21</v>
      </c>
      <c r="E34" s="11"/>
      <c r="F34" s="10">
        <f t="shared" si="11"/>
        <v>15</v>
      </c>
      <c r="G34" s="9">
        <v>4</v>
      </c>
      <c r="H34" s="8">
        <f t="shared" si="0"/>
        <v>26.666666666666668</v>
      </c>
      <c r="I34" s="9">
        <v>1</v>
      </c>
      <c r="J34" s="8">
        <f t="shared" si="1"/>
        <v>6.666666666666667</v>
      </c>
      <c r="K34" s="9">
        <v>5</v>
      </c>
      <c r="L34" s="8">
        <f t="shared" si="2"/>
        <v>33.333333333333329</v>
      </c>
      <c r="M34" s="9">
        <v>1</v>
      </c>
      <c r="N34" s="8">
        <f t="shared" si="3"/>
        <v>6.666666666666667</v>
      </c>
      <c r="O34" s="9">
        <v>4</v>
      </c>
      <c r="P34" s="8">
        <f t="shared" si="4"/>
        <v>26.666666666666668</v>
      </c>
      <c r="Q34" s="9">
        <v>3</v>
      </c>
      <c r="R34" s="8">
        <f t="shared" si="5"/>
        <v>20</v>
      </c>
      <c r="S34" s="9">
        <v>12</v>
      </c>
      <c r="T34" s="8">
        <f t="shared" si="6"/>
        <v>80</v>
      </c>
      <c r="U34" s="9">
        <v>0</v>
      </c>
      <c r="V34" s="8">
        <f t="shared" si="7"/>
        <v>0</v>
      </c>
      <c r="W34" s="7"/>
      <c r="AA34" s="9">
        <v>15</v>
      </c>
      <c r="AB34" s="140" t="str">
        <f t="shared" si="8"/>
        <v/>
      </c>
      <c r="AC34" s="173" t="str">
        <f t="shared" si="9"/>
        <v/>
      </c>
      <c r="AD34" s="174" t="str">
        <f t="shared" si="10"/>
        <v/>
      </c>
    </row>
    <row r="35" spans="1:30" ht="23.1" customHeight="1">
      <c r="A35" s="254"/>
      <c r="B35" s="254"/>
      <c r="C35" s="13"/>
      <c r="D35" s="14" t="s">
        <v>20</v>
      </c>
      <c r="E35" s="11"/>
      <c r="F35" s="10">
        <f t="shared" si="11"/>
        <v>7</v>
      </c>
      <c r="G35" s="9">
        <v>0</v>
      </c>
      <c r="H35" s="8">
        <f t="shared" si="0"/>
        <v>0</v>
      </c>
      <c r="I35" s="9">
        <v>1</v>
      </c>
      <c r="J35" s="8">
        <f t="shared" si="1"/>
        <v>14.285714285714285</v>
      </c>
      <c r="K35" s="9">
        <v>3</v>
      </c>
      <c r="L35" s="8">
        <f t="shared" si="2"/>
        <v>42.857142857142854</v>
      </c>
      <c r="M35" s="9">
        <v>2</v>
      </c>
      <c r="N35" s="8">
        <f t="shared" si="3"/>
        <v>28.571428571428569</v>
      </c>
      <c r="O35" s="9">
        <v>1</v>
      </c>
      <c r="P35" s="8">
        <f t="shared" si="4"/>
        <v>14.285714285714285</v>
      </c>
      <c r="Q35" s="9">
        <v>3</v>
      </c>
      <c r="R35" s="8">
        <f t="shared" si="5"/>
        <v>42.857142857142854</v>
      </c>
      <c r="S35" s="9">
        <v>4</v>
      </c>
      <c r="T35" s="8">
        <f t="shared" si="6"/>
        <v>57.142857142857139</v>
      </c>
      <c r="U35" s="9">
        <v>0</v>
      </c>
      <c r="V35" s="8">
        <f t="shared" si="7"/>
        <v>0</v>
      </c>
      <c r="W35" s="7"/>
      <c r="AA35" s="9">
        <v>7</v>
      </c>
      <c r="AB35" s="140" t="str">
        <f t="shared" si="8"/>
        <v/>
      </c>
      <c r="AC35" s="173" t="str">
        <f t="shared" si="9"/>
        <v/>
      </c>
      <c r="AD35" s="174" t="str">
        <f t="shared" si="10"/>
        <v/>
      </c>
    </row>
    <row r="36" spans="1:30" ht="23.1" customHeight="1">
      <c r="A36" s="254"/>
      <c r="B36" s="254"/>
      <c r="C36" s="13"/>
      <c r="D36" s="14" t="s">
        <v>19</v>
      </c>
      <c r="E36" s="11"/>
      <c r="F36" s="10">
        <f t="shared" si="11"/>
        <v>17</v>
      </c>
      <c r="G36" s="9">
        <v>1</v>
      </c>
      <c r="H36" s="8">
        <f t="shared" si="0"/>
        <v>5.8823529411764701</v>
      </c>
      <c r="I36" s="9">
        <v>3</v>
      </c>
      <c r="J36" s="8">
        <f t="shared" si="1"/>
        <v>17.647058823529413</v>
      </c>
      <c r="K36" s="9">
        <v>7</v>
      </c>
      <c r="L36" s="8">
        <f t="shared" si="2"/>
        <v>41.17647058823529</v>
      </c>
      <c r="M36" s="9">
        <v>4</v>
      </c>
      <c r="N36" s="8">
        <f t="shared" si="3"/>
        <v>23.52941176470588</v>
      </c>
      <c r="O36" s="9">
        <v>2</v>
      </c>
      <c r="P36" s="8">
        <f t="shared" si="4"/>
        <v>11.76470588235294</v>
      </c>
      <c r="Q36" s="9">
        <v>9</v>
      </c>
      <c r="R36" s="8">
        <f t="shared" si="5"/>
        <v>52.941176470588239</v>
      </c>
      <c r="S36" s="9">
        <v>8</v>
      </c>
      <c r="T36" s="8">
        <f t="shared" si="6"/>
        <v>47.058823529411761</v>
      </c>
      <c r="U36" s="9">
        <v>0</v>
      </c>
      <c r="V36" s="8">
        <f t="shared" si="7"/>
        <v>0</v>
      </c>
      <c r="W36" s="7"/>
      <c r="AA36" s="9">
        <v>17</v>
      </c>
      <c r="AB36" s="140" t="str">
        <f t="shared" si="8"/>
        <v/>
      </c>
      <c r="AC36" s="173" t="str">
        <f t="shared" si="9"/>
        <v/>
      </c>
      <c r="AD36" s="174" t="str">
        <f t="shared" si="10"/>
        <v/>
      </c>
    </row>
    <row r="37" spans="1:30" ht="23.1" customHeight="1">
      <c r="A37" s="254"/>
      <c r="B37" s="255"/>
      <c r="C37" s="13"/>
      <c r="D37" s="14" t="s">
        <v>18</v>
      </c>
      <c r="E37" s="11"/>
      <c r="F37" s="10">
        <f t="shared" si="11"/>
        <v>6</v>
      </c>
      <c r="G37" s="9">
        <v>2</v>
      </c>
      <c r="H37" s="8">
        <f t="shared" si="0"/>
        <v>33.333333333333329</v>
      </c>
      <c r="I37" s="9">
        <v>0</v>
      </c>
      <c r="J37" s="8">
        <f t="shared" si="1"/>
        <v>0</v>
      </c>
      <c r="K37" s="9">
        <v>2</v>
      </c>
      <c r="L37" s="8">
        <f t="shared" si="2"/>
        <v>33.333333333333329</v>
      </c>
      <c r="M37" s="9">
        <v>0</v>
      </c>
      <c r="N37" s="8">
        <f t="shared" si="3"/>
        <v>0</v>
      </c>
      <c r="O37" s="9">
        <v>2</v>
      </c>
      <c r="P37" s="8">
        <f t="shared" si="4"/>
        <v>33.333333333333329</v>
      </c>
      <c r="Q37" s="9">
        <v>0</v>
      </c>
      <c r="R37" s="8">
        <f t="shared" si="5"/>
        <v>0</v>
      </c>
      <c r="S37" s="9">
        <v>5</v>
      </c>
      <c r="T37" s="8">
        <f t="shared" si="6"/>
        <v>83.333333333333343</v>
      </c>
      <c r="U37" s="9">
        <v>1</v>
      </c>
      <c r="V37" s="8">
        <f t="shared" si="7"/>
        <v>16.666666666666664</v>
      </c>
      <c r="W37" s="7"/>
      <c r="AA37" s="9">
        <v>6</v>
      </c>
      <c r="AB37" s="140" t="str">
        <f t="shared" si="8"/>
        <v/>
      </c>
      <c r="AC37" s="173" t="str">
        <f t="shared" si="9"/>
        <v/>
      </c>
      <c r="AD37" s="174" t="str">
        <f t="shared" si="10"/>
        <v/>
      </c>
    </row>
    <row r="38" spans="1:30" ht="23.1" customHeight="1">
      <c r="A38" s="254"/>
      <c r="B38" s="253" t="s">
        <v>17</v>
      </c>
      <c r="C38" s="13"/>
      <c r="D38" s="14" t="s">
        <v>16</v>
      </c>
      <c r="E38" s="11"/>
      <c r="F38" s="10">
        <f>(SUM(O38,M38,K38,I38,G38)+SUM(Q38,S38,U38))/2</f>
        <v>724</v>
      </c>
      <c r="G38" s="9">
        <f>SUM(G39:G53)</f>
        <v>263</v>
      </c>
      <c r="H38" s="8">
        <f t="shared" si="0"/>
        <v>36.325966850828728</v>
      </c>
      <c r="I38" s="9">
        <f>SUM(I39:I53)</f>
        <v>118</v>
      </c>
      <c r="J38" s="8">
        <f t="shared" si="1"/>
        <v>16.298342541436465</v>
      </c>
      <c r="K38" s="9">
        <f>SUM(K39:K53)</f>
        <v>133</v>
      </c>
      <c r="L38" s="8">
        <f t="shared" si="2"/>
        <v>18.370165745856355</v>
      </c>
      <c r="M38" s="9">
        <f>SUM(M39:M53)</f>
        <v>34</v>
      </c>
      <c r="N38" s="8">
        <f t="shared" si="3"/>
        <v>4.6961325966850831</v>
      </c>
      <c r="O38" s="9">
        <f>SUM(O39:O53)</f>
        <v>176</v>
      </c>
      <c r="P38" s="8">
        <f t="shared" si="4"/>
        <v>24.30939226519337</v>
      </c>
      <c r="Q38" s="9">
        <f>SUM(Q39:Q53)</f>
        <v>164</v>
      </c>
      <c r="R38" s="8">
        <f t="shared" si="5"/>
        <v>22.651933701657459</v>
      </c>
      <c r="S38" s="9">
        <f>SUM(S39:S53)</f>
        <v>552</v>
      </c>
      <c r="T38" s="8">
        <f t="shared" si="6"/>
        <v>76.243093922651937</v>
      </c>
      <c r="U38" s="9">
        <f>SUM(U39:U53)</f>
        <v>8</v>
      </c>
      <c r="V38" s="8">
        <f t="shared" si="7"/>
        <v>1.1049723756906076</v>
      </c>
      <c r="W38" s="201"/>
      <c r="X38" s="54"/>
      <c r="AA38" s="9">
        <v>724</v>
      </c>
      <c r="AB38" s="140" t="str">
        <f t="shared" si="8"/>
        <v/>
      </c>
      <c r="AC38" s="173" t="str">
        <f t="shared" si="9"/>
        <v/>
      </c>
      <c r="AD38" s="174" t="str">
        <f t="shared" si="10"/>
        <v/>
      </c>
    </row>
    <row r="39" spans="1:30" ht="23.1" customHeight="1">
      <c r="A39" s="254"/>
      <c r="B39" s="254"/>
      <c r="C39" s="13"/>
      <c r="D39" s="14" t="s">
        <v>15</v>
      </c>
      <c r="E39" s="11"/>
      <c r="F39" s="10">
        <f t="shared" si="11"/>
        <v>4</v>
      </c>
      <c r="G39" s="9">
        <v>3</v>
      </c>
      <c r="H39" s="8">
        <f t="shared" si="0"/>
        <v>75</v>
      </c>
      <c r="I39" s="9">
        <v>1</v>
      </c>
      <c r="J39" s="8">
        <f t="shared" si="1"/>
        <v>25</v>
      </c>
      <c r="K39" s="9">
        <v>0</v>
      </c>
      <c r="L39" s="8">
        <f t="shared" si="2"/>
        <v>0</v>
      </c>
      <c r="M39" s="9">
        <v>0</v>
      </c>
      <c r="N39" s="8">
        <f t="shared" si="3"/>
        <v>0</v>
      </c>
      <c r="O39" s="9">
        <v>0</v>
      </c>
      <c r="P39" s="8">
        <f t="shared" si="4"/>
        <v>0</v>
      </c>
      <c r="Q39" s="9">
        <v>1</v>
      </c>
      <c r="R39" s="8">
        <f t="shared" si="5"/>
        <v>25</v>
      </c>
      <c r="S39" s="9">
        <v>3</v>
      </c>
      <c r="T39" s="8">
        <f t="shared" si="6"/>
        <v>75</v>
      </c>
      <c r="U39" s="9">
        <v>0</v>
      </c>
      <c r="V39" s="8">
        <f t="shared" si="7"/>
        <v>0</v>
      </c>
      <c r="W39" s="7"/>
      <c r="AA39" s="9">
        <v>4</v>
      </c>
      <c r="AB39" s="140" t="str">
        <f t="shared" si="8"/>
        <v/>
      </c>
      <c r="AC39" s="173" t="str">
        <f t="shared" si="9"/>
        <v/>
      </c>
      <c r="AD39" s="174" t="str">
        <f t="shared" si="10"/>
        <v/>
      </c>
    </row>
    <row r="40" spans="1:30" ht="23.1" customHeight="1">
      <c r="A40" s="254"/>
      <c r="B40" s="254"/>
      <c r="C40" s="13"/>
      <c r="D40" s="14" t="s">
        <v>14</v>
      </c>
      <c r="E40" s="11"/>
      <c r="F40" s="10">
        <f t="shared" si="11"/>
        <v>91</v>
      </c>
      <c r="G40" s="9">
        <v>64</v>
      </c>
      <c r="H40" s="8">
        <f t="shared" si="0"/>
        <v>70.329670329670336</v>
      </c>
      <c r="I40" s="9">
        <v>15</v>
      </c>
      <c r="J40" s="8">
        <f t="shared" si="1"/>
        <v>16.483516483516482</v>
      </c>
      <c r="K40" s="9">
        <v>8</v>
      </c>
      <c r="L40" s="8">
        <f t="shared" si="2"/>
        <v>8.791208791208792</v>
      </c>
      <c r="M40" s="9">
        <v>1</v>
      </c>
      <c r="N40" s="8">
        <f t="shared" si="3"/>
        <v>1.098901098901099</v>
      </c>
      <c r="O40" s="9">
        <v>3</v>
      </c>
      <c r="P40" s="8">
        <f t="shared" si="4"/>
        <v>3.296703296703297</v>
      </c>
      <c r="Q40" s="9">
        <v>9</v>
      </c>
      <c r="R40" s="8">
        <f t="shared" si="5"/>
        <v>9.8901098901098905</v>
      </c>
      <c r="S40" s="9">
        <v>79</v>
      </c>
      <c r="T40" s="8">
        <f t="shared" si="6"/>
        <v>86.813186813186817</v>
      </c>
      <c r="U40" s="9">
        <v>3</v>
      </c>
      <c r="V40" s="8">
        <f t="shared" si="7"/>
        <v>3.296703296703297</v>
      </c>
      <c r="W40" s="7"/>
      <c r="AA40" s="9">
        <v>91</v>
      </c>
      <c r="AB40" s="140" t="str">
        <f t="shared" si="8"/>
        <v/>
      </c>
      <c r="AC40" s="173" t="str">
        <f t="shared" si="9"/>
        <v/>
      </c>
      <c r="AD40" s="174" t="str">
        <f t="shared" si="10"/>
        <v/>
      </c>
    </row>
    <row r="41" spans="1:30" ht="23.1" customHeight="1">
      <c r="A41" s="254"/>
      <c r="B41" s="254"/>
      <c r="C41" s="13"/>
      <c r="D41" s="14" t="s">
        <v>13</v>
      </c>
      <c r="E41" s="11"/>
      <c r="F41" s="10">
        <f t="shared" si="11"/>
        <v>19</v>
      </c>
      <c r="G41" s="9">
        <v>3</v>
      </c>
      <c r="H41" s="8">
        <f t="shared" si="0"/>
        <v>15.789473684210526</v>
      </c>
      <c r="I41" s="9">
        <v>7</v>
      </c>
      <c r="J41" s="8">
        <f t="shared" si="1"/>
        <v>36.84210526315789</v>
      </c>
      <c r="K41" s="9">
        <v>1</v>
      </c>
      <c r="L41" s="8">
        <f t="shared" si="2"/>
        <v>5.2631578947368416</v>
      </c>
      <c r="M41" s="9">
        <v>0</v>
      </c>
      <c r="N41" s="8">
        <f t="shared" si="3"/>
        <v>0</v>
      </c>
      <c r="O41" s="9">
        <v>8</v>
      </c>
      <c r="P41" s="8">
        <f t="shared" si="4"/>
        <v>42.105263157894733</v>
      </c>
      <c r="Q41" s="9">
        <v>10</v>
      </c>
      <c r="R41" s="8">
        <f t="shared" si="5"/>
        <v>52.631578947368418</v>
      </c>
      <c r="S41" s="9">
        <v>7</v>
      </c>
      <c r="T41" s="8">
        <f t="shared" si="6"/>
        <v>36.84210526315789</v>
      </c>
      <c r="U41" s="9">
        <v>2</v>
      </c>
      <c r="V41" s="8">
        <f t="shared" si="7"/>
        <v>10.526315789473683</v>
      </c>
      <c r="W41" s="7"/>
      <c r="AA41" s="9">
        <v>19</v>
      </c>
      <c r="AB41" s="140" t="str">
        <f t="shared" si="8"/>
        <v/>
      </c>
      <c r="AC41" s="173" t="str">
        <f t="shared" si="9"/>
        <v/>
      </c>
      <c r="AD41" s="174" t="str">
        <f t="shared" si="10"/>
        <v/>
      </c>
    </row>
    <row r="42" spans="1:30" ht="23.1" customHeight="1">
      <c r="A42" s="254"/>
      <c r="B42" s="254"/>
      <c r="C42" s="13"/>
      <c r="D42" s="14" t="s">
        <v>12</v>
      </c>
      <c r="E42" s="11"/>
      <c r="F42" s="10">
        <f t="shared" si="11"/>
        <v>14</v>
      </c>
      <c r="G42" s="9">
        <v>7</v>
      </c>
      <c r="H42" s="8">
        <f t="shared" si="0"/>
        <v>50</v>
      </c>
      <c r="I42" s="9">
        <v>1</v>
      </c>
      <c r="J42" s="8">
        <f t="shared" si="1"/>
        <v>7.1428571428571423</v>
      </c>
      <c r="K42" s="9">
        <v>3</v>
      </c>
      <c r="L42" s="8">
        <f t="shared" si="2"/>
        <v>21.428571428571427</v>
      </c>
      <c r="M42" s="9">
        <v>0</v>
      </c>
      <c r="N42" s="8">
        <f t="shared" si="3"/>
        <v>0</v>
      </c>
      <c r="O42" s="9">
        <v>3</v>
      </c>
      <c r="P42" s="8">
        <f t="shared" si="4"/>
        <v>21.428571428571427</v>
      </c>
      <c r="Q42" s="9">
        <v>3</v>
      </c>
      <c r="R42" s="8">
        <f t="shared" si="5"/>
        <v>21.428571428571427</v>
      </c>
      <c r="S42" s="9">
        <v>11</v>
      </c>
      <c r="T42" s="8">
        <f t="shared" si="6"/>
        <v>78.571428571428569</v>
      </c>
      <c r="U42" s="9">
        <v>0</v>
      </c>
      <c r="V42" s="8">
        <f t="shared" si="7"/>
        <v>0</v>
      </c>
      <c r="W42" s="7"/>
      <c r="AA42" s="9">
        <v>14</v>
      </c>
      <c r="AB42" s="140" t="str">
        <f t="shared" si="8"/>
        <v/>
      </c>
      <c r="AC42" s="173" t="str">
        <f t="shared" si="9"/>
        <v/>
      </c>
      <c r="AD42" s="174" t="str">
        <f t="shared" si="10"/>
        <v/>
      </c>
    </row>
    <row r="43" spans="1:30" ht="23.1" customHeight="1">
      <c r="A43" s="254"/>
      <c r="B43" s="254"/>
      <c r="C43" s="13"/>
      <c r="D43" s="14" t="s">
        <v>11</v>
      </c>
      <c r="E43" s="11"/>
      <c r="F43" s="10">
        <f t="shared" si="11"/>
        <v>32</v>
      </c>
      <c r="G43" s="9">
        <v>11</v>
      </c>
      <c r="H43" s="8">
        <f t="shared" si="0"/>
        <v>34.375</v>
      </c>
      <c r="I43" s="9">
        <v>7</v>
      </c>
      <c r="J43" s="8">
        <f t="shared" si="1"/>
        <v>21.875</v>
      </c>
      <c r="K43" s="9">
        <v>7</v>
      </c>
      <c r="L43" s="8">
        <f t="shared" si="2"/>
        <v>21.875</v>
      </c>
      <c r="M43" s="9">
        <v>2</v>
      </c>
      <c r="N43" s="8">
        <f t="shared" si="3"/>
        <v>6.25</v>
      </c>
      <c r="O43" s="9">
        <v>5</v>
      </c>
      <c r="P43" s="8">
        <f t="shared" si="4"/>
        <v>15.625</v>
      </c>
      <c r="Q43" s="9">
        <v>9</v>
      </c>
      <c r="R43" s="8">
        <f t="shared" si="5"/>
        <v>28.125</v>
      </c>
      <c r="S43" s="9">
        <v>23</v>
      </c>
      <c r="T43" s="8">
        <f t="shared" si="6"/>
        <v>71.875</v>
      </c>
      <c r="U43" s="9">
        <v>0</v>
      </c>
      <c r="V43" s="8">
        <f t="shared" si="7"/>
        <v>0</v>
      </c>
      <c r="W43" s="7"/>
      <c r="AA43" s="9">
        <v>32</v>
      </c>
      <c r="AB43" s="140" t="str">
        <f t="shared" si="8"/>
        <v/>
      </c>
      <c r="AC43" s="173" t="str">
        <f t="shared" si="9"/>
        <v/>
      </c>
      <c r="AD43" s="174" t="str">
        <f t="shared" si="10"/>
        <v/>
      </c>
    </row>
    <row r="44" spans="1:30" ht="23.1" customHeight="1">
      <c r="A44" s="254"/>
      <c r="B44" s="254"/>
      <c r="C44" s="13"/>
      <c r="D44" s="14" t="s">
        <v>10</v>
      </c>
      <c r="E44" s="11"/>
      <c r="F44" s="10">
        <f t="shared" si="11"/>
        <v>176</v>
      </c>
      <c r="G44" s="9">
        <v>64</v>
      </c>
      <c r="H44" s="8">
        <f t="shared" si="0"/>
        <v>36.363636363636367</v>
      </c>
      <c r="I44" s="9">
        <v>26</v>
      </c>
      <c r="J44" s="8">
        <f t="shared" si="1"/>
        <v>14.772727272727273</v>
      </c>
      <c r="K44" s="9">
        <v>24</v>
      </c>
      <c r="L44" s="8">
        <f t="shared" si="2"/>
        <v>13.636363636363635</v>
      </c>
      <c r="M44" s="9">
        <v>11</v>
      </c>
      <c r="N44" s="8">
        <f t="shared" si="3"/>
        <v>6.25</v>
      </c>
      <c r="O44" s="9">
        <v>51</v>
      </c>
      <c r="P44" s="8">
        <f t="shared" si="4"/>
        <v>28.97727272727273</v>
      </c>
      <c r="Q44" s="9">
        <v>45</v>
      </c>
      <c r="R44" s="8">
        <f t="shared" si="5"/>
        <v>25.568181818181817</v>
      </c>
      <c r="S44" s="9">
        <v>131</v>
      </c>
      <c r="T44" s="8">
        <f t="shared" si="6"/>
        <v>74.431818181818173</v>
      </c>
      <c r="U44" s="9">
        <v>0</v>
      </c>
      <c r="V44" s="8">
        <f t="shared" si="7"/>
        <v>0</v>
      </c>
      <c r="W44" s="7"/>
      <c r="AA44" s="9">
        <v>176</v>
      </c>
      <c r="AB44" s="140" t="str">
        <f t="shared" si="8"/>
        <v/>
      </c>
      <c r="AC44" s="173" t="str">
        <f t="shared" si="9"/>
        <v/>
      </c>
      <c r="AD44" s="174" t="str">
        <f t="shared" si="10"/>
        <v/>
      </c>
    </row>
    <row r="45" spans="1:30" ht="23.1" customHeight="1">
      <c r="A45" s="254"/>
      <c r="B45" s="254"/>
      <c r="C45" s="13"/>
      <c r="D45" s="14" t="s">
        <v>9</v>
      </c>
      <c r="E45" s="11"/>
      <c r="F45" s="10">
        <f t="shared" si="11"/>
        <v>21</v>
      </c>
      <c r="G45" s="9">
        <v>1</v>
      </c>
      <c r="H45" s="8">
        <f t="shared" si="0"/>
        <v>4.7619047619047619</v>
      </c>
      <c r="I45" s="9">
        <v>2</v>
      </c>
      <c r="J45" s="8">
        <f t="shared" si="1"/>
        <v>9.5238095238095237</v>
      </c>
      <c r="K45" s="9">
        <v>4</v>
      </c>
      <c r="L45" s="8">
        <f t="shared" si="2"/>
        <v>19.047619047619047</v>
      </c>
      <c r="M45" s="9">
        <v>1</v>
      </c>
      <c r="N45" s="8">
        <f t="shared" si="3"/>
        <v>4.7619047619047619</v>
      </c>
      <c r="O45" s="9">
        <v>13</v>
      </c>
      <c r="P45" s="8">
        <f t="shared" si="4"/>
        <v>61.904761904761905</v>
      </c>
      <c r="Q45" s="9">
        <v>15</v>
      </c>
      <c r="R45" s="8">
        <f t="shared" si="5"/>
        <v>71.428571428571431</v>
      </c>
      <c r="S45" s="9">
        <v>6</v>
      </c>
      <c r="T45" s="8">
        <f t="shared" si="6"/>
        <v>28.571428571428569</v>
      </c>
      <c r="U45" s="9">
        <v>0</v>
      </c>
      <c r="V45" s="8">
        <f t="shared" si="7"/>
        <v>0</v>
      </c>
      <c r="W45" s="7"/>
      <c r="AA45" s="9">
        <v>21</v>
      </c>
      <c r="AB45" s="140" t="str">
        <f t="shared" si="8"/>
        <v/>
      </c>
      <c r="AC45" s="173" t="str">
        <f t="shared" si="9"/>
        <v/>
      </c>
      <c r="AD45" s="174" t="str">
        <f t="shared" si="10"/>
        <v/>
      </c>
    </row>
    <row r="46" spans="1:30" ht="23.1" customHeight="1">
      <c r="A46" s="254"/>
      <c r="B46" s="254"/>
      <c r="C46" s="13"/>
      <c r="D46" s="14" t="s">
        <v>8</v>
      </c>
      <c r="E46" s="11"/>
      <c r="F46" s="10">
        <f t="shared" si="11"/>
        <v>9</v>
      </c>
      <c r="G46" s="9">
        <v>2</v>
      </c>
      <c r="H46" s="8">
        <f t="shared" si="0"/>
        <v>22.222222222222221</v>
      </c>
      <c r="I46" s="9">
        <v>2</v>
      </c>
      <c r="J46" s="8">
        <f t="shared" si="1"/>
        <v>22.222222222222221</v>
      </c>
      <c r="K46" s="9">
        <v>3</v>
      </c>
      <c r="L46" s="8">
        <f t="shared" si="2"/>
        <v>33.333333333333329</v>
      </c>
      <c r="M46" s="9">
        <v>0</v>
      </c>
      <c r="N46" s="8">
        <f t="shared" si="3"/>
        <v>0</v>
      </c>
      <c r="O46" s="9">
        <v>2</v>
      </c>
      <c r="P46" s="8">
        <f t="shared" si="4"/>
        <v>22.222222222222221</v>
      </c>
      <c r="Q46" s="9">
        <v>1</v>
      </c>
      <c r="R46" s="8">
        <f t="shared" si="5"/>
        <v>11.111111111111111</v>
      </c>
      <c r="S46" s="9">
        <v>8</v>
      </c>
      <c r="T46" s="8">
        <f t="shared" si="6"/>
        <v>88.888888888888886</v>
      </c>
      <c r="U46" s="9">
        <v>0</v>
      </c>
      <c r="V46" s="8">
        <f t="shared" si="7"/>
        <v>0</v>
      </c>
      <c r="W46" s="7"/>
      <c r="AA46" s="9">
        <v>9</v>
      </c>
      <c r="AB46" s="140" t="str">
        <f t="shared" si="8"/>
        <v/>
      </c>
      <c r="AC46" s="173" t="str">
        <f t="shared" si="9"/>
        <v/>
      </c>
      <c r="AD46" s="174" t="str">
        <f t="shared" si="10"/>
        <v/>
      </c>
    </row>
    <row r="47" spans="1:30" ht="24" customHeight="1">
      <c r="A47" s="254"/>
      <c r="B47" s="254"/>
      <c r="C47" s="13"/>
      <c r="D47" s="12" t="s">
        <v>7</v>
      </c>
      <c r="E47" s="11"/>
      <c r="F47" s="10">
        <f t="shared" si="11"/>
        <v>18</v>
      </c>
      <c r="G47" s="9">
        <v>10</v>
      </c>
      <c r="H47" s="8">
        <f t="shared" si="0"/>
        <v>55.555555555555557</v>
      </c>
      <c r="I47" s="9">
        <v>1</v>
      </c>
      <c r="J47" s="8">
        <f t="shared" si="1"/>
        <v>5.5555555555555554</v>
      </c>
      <c r="K47" s="9">
        <v>1</v>
      </c>
      <c r="L47" s="8">
        <f t="shared" si="2"/>
        <v>5.5555555555555554</v>
      </c>
      <c r="M47" s="9">
        <v>1</v>
      </c>
      <c r="N47" s="8">
        <f t="shared" si="3"/>
        <v>5.5555555555555554</v>
      </c>
      <c r="O47" s="9">
        <v>5</v>
      </c>
      <c r="P47" s="8">
        <f t="shared" si="4"/>
        <v>27.777777777777779</v>
      </c>
      <c r="Q47" s="9">
        <v>5</v>
      </c>
      <c r="R47" s="8">
        <f t="shared" si="5"/>
        <v>27.777777777777779</v>
      </c>
      <c r="S47" s="9">
        <v>12</v>
      </c>
      <c r="T47" s="8">
        <f t="shared" si="6"/>
        <v>66.666666666666657</v>
      </c>
      <c r="U47" s="9">
        <v>1</v>
      </c>
      <c r="V47" s="8">
        <f t="shared" si="7"/>
        <v>5.5555555555555554</v>
      </c>
      <c r="W47" s="7"/>
      <c r="AA47" s="9">
        <v>18</v>
      </c>
      <c r="AB47" s="140" t="str">
        <f t="shared" si="8"/>
        <v/>
      </c>
      <c r="AC47" s="173" t="str">
        <f t="shared" si="9"/>
        <v/>
      </c>
      <c r="AD47" s="174" t="str">
        <f t="shared" si="10"/>
        <v/>
      </c>
    </row>
    <row r="48" spans="1:30" ht="23.1" customHeight="1">
      <c r="A48" s="254"/>
      <c r="B48" s="254"/>
      <c r="C48" s="13"/>
      <c r="D48" s="14" t="s">
        <v>6</v>
      </c>
      <c r="E48" s="11"/>
      <c r="F48" s="10">
        <f t="shared" si="11"/>
        <v>49</v>
      </c>
      <c r="G48" s="9">
        <v>18</v>
      </c>
      <c r="H48" s="8">
        <f t="shared" si="0"/>
        <v>36.734693877551024</v>
      </c>
      <c r="I48" s="9">
        <v>7</v>
      </c>
      <c r="J48" s="8">
        <f t="shared" si="1"/>
        <v>14.285714285714285</v>
      </c>
      <c r="K48" s="9">
        <v>7</v>
      </c>
      <c r="L48" s="8">
        <f t="shared" si="2"/>
        <v>14.285714285714285</v>
      </c>
      <c r="M48" s="9">
        <v>5</v>
      </c>
      <c r="N48" s="8">
        <f t="shared" si="3"/>
        <v>10.204081632653061</v>
      </c>
      <c r="O48" s="9">
        <v>12</v>
      </c>
      <c r="P48" s="8">
        <f t="shared" si="4"/>
        <v>24.489795918367346</v>
      </c>
      <c r="Q48" s="9">
        <v>4</v>
      </c>
      <c r="R48" s="8">
        <f t="shared" si="5"/>
        <v>8.1632653061224492</v>
      </c>
      <c r="S48" s="9">
        <v>45</v>
      </c>
      <c r="T48" s="8">
        <f t="shared" si="6"/>
        <v>91.83673469387756</v>
      </c>
      <c r="U48" s="9">
        <v>0</v>
      </c>
      <c r="V48" s="8">
        <f t="shared" si="7"/>
        <v>0</v>
      </c>
      <c r="W48" s="7"/>
      <c r="AA48" s="9">
        <v>49</v>
      </c>
      <c r="AB48" s="140" t="str">
        <f t="shared" si="8"/>
        <v/>
      </c>
      <c r="AC48" s="173" t="str">
        <f t="shared" si="9"/>
        <v/>
      </c>
      <c r="AD48" s="174" t="str">
        <f t="shared" si="10"/>
        <v/>
      </c>
    </row>
    <row r="49" spans="1:30" ht="23.1" customHeight="1">
      <c r="A49" s="254"/>
      <c r="B49" s="254"/>
      <c r="C49" s="13"/>
      <c r="D49" s="14" t="s">
        <v>5</v>
      </c>
      <c r="E49" s="11"/>
      <c r="F49" s="10">
        <f t="shared" si="11"/>
        <v>24</v>
      </c>
      <c r="G49" s="9">
        <v>9</v>
      </c>
      <c r="H49" s="8">
        <f t="shared" si="0"/>
        <v>37.5</v>
      </c>
      <c r="I49" s="9">
        <v>2</v>
      </c>
      <c r="J49" s="8">
        <f t="shared" si="1"/>
        <v>8.3333333333333321</v>
      </c>
      <c r="K49" s="9">
        <v>9</v>
      </c>
      <c r="L49" s="8">
        <f t="shared" si="2"/>
        <v>37.5</v>
      </c>
      <c r="M49" s="9">
        <v>0</v>
      </c>
      <c r="N49" s="8">
        <f t="shared" si="3"/>
        <v>0</v>
      </c>
      <c r="O49" s="9">
        <v>4</v>
      </c>
      <c r="P49" s="8">
        <f t="shared" si="4"/>
        <v>16.666666666666664</v>
      </c>
      <c r="Q49" s="9">
        <v>4</v>
      </c>
      <c r="R49" s="8">
        <f t="shared" si="5"/>
        <v>16.666666666666664</v>
      </c>
      <c r="S49" s="9">
        <v>19</v>
      </c>
      <c r="T49" s="8">
        <f t="shared" si="6"/>
        <v>79.166666666666657</v>
      </c>
      <c r="U49" s="9">
        <v>1</v>
      </c>
      <c r="V49" s="8">
        <f t="shared" si="7"/>
        <v>4.1666666666666661</v>
      </c>
      <c r="W49" s="7"/>
      <c r="AA49" s="9">
        <v>24</v>
      </c>
      <c r="AB49" s="140" t="str">
        <f t="shared" si="8"/>
        <v/>
      </c>
      <c r="AC49" s="173" t="str">
        <f t="shared" si="9"/>
        <v/>
      </c>
      <c r="AD49" s="174" t="str">
        <f t="shared" si="10"/>
        <v/>
      </c>
    </row>
    <row r="50" spans="1:30" ht="23.1" customHeight="1">
      <c r="A50" s="254"/>
      <c r="B50" s="254"/>
      <c r="C50" s="13"/>
      <c r="D50" s="14" t="s">
        <v>4</v>
      </c>
      <c r="E50" s="11"/>
      <c r="F50" s="10">
        <f t="shared" si="11"/>
        <v>22</v>
      </c>
      <c r="G50" s="9">
        <v>6</v>
      </c>
      <c r="H50" s="8">
        <f t="shared" si="0"/>
        <v>27.27272727272727</v>
      </c>
      <c r="I50" s="9">
        <v>6</v>
      </c>
      <c r="J50" s="8">
        <f t="shared" si="1"/>
        <v>27.27272727272727</v>
      </c>
      <c r="K50" s="9">
        <v>5</v>
      </c>
      <c r="L50" s="8">
        <f t="shared" si="2"/>
        <v>22.727272727272727</v>
      </c>
      <c r="M50" s="9">
        <v>0</v>
      </c>
      <c r="N50" s="8">
        <f t="shared" si="3"/>
        <v>0</v>
      </c>
      <c r="O50" s="9">
        <v>5</v>
      </c>
      <c r="P50" s="8">
        <f t="shared" si="4"/>
        <v>22.727272727272727</v>
      </c>
      <c r="Q50" s="9">
        <v>5</v>
      </c>
      <c r="R50" s="8">
        <f t="shared" si="5"/>
        <v>22.727272727272727</v>
      </c>
      <c r="S50" s="9">
        <v>17</v>
      </c>
      <c r="T50" s="8">
        <f t="shared" si="6"/>
        <v>77.272727272727266</v>
      </c>
      <c r="U50" s="9">
        <v>0</v>
      </c>
      <c r="V50" s="8">
        <f t="shared" si="7"/>
        <v>0</v>
      </c>
      <c r="W50" s="7"/>
      <c r="AA50" s="9">
        <v>22</v>
      </c>
      <c r="AB50" s="140" t="str">
        <f t="shared" si="8"/>
        <v/>
      </c>
      <c r="AC50" s="173" t="str">
        <f t="shared" si="9"/>
        <v/>
      </c>
      <c r="AD50" s="174" t="str">
        <f t="shared" si="10"/>
        <v/>
      </c>
    </row>
    <row r="51" spans="1:30" ht="23.1" customHeight="1">
      <c r="A51" s="254"/>
      <c r="B51" s="254"/>
      <c r="C51" s="13"/>
      <c r="D51" s="14" t="s">
        <v>3</v>
      </c>
      <c r="E51" s="11"/>
      <c r="F51" s="10">
        <f t="shared" si="11"/>
        <v>168</v>
      </c>
      <c r="G51" s="9">
        <v>49</v>
      </c>
      <c r="H51" s="8">
        <f t="shared" si="0"/>
        <v>29.166666666666668</v>
      </c>
      <c r="I51" s="9">
        <v>32</v>
      </c>
      <c r="J51" s="8">
        <f t="shared" si="1"/>
        <v>19.047619047619047</v>
      </c>
      <c r="K51" s="9">
        <v>44</v>
      </c>
      <c r="L51" s="8">
        <f t="shared" si="2"/>
        <v>26.190476190476193</v>
      </c>
      <c r="M51" s="9">
        <v>10</v>
      </c>
      <c r="N51" s="8">
        <f t="shared" si="3"/>
        <v>5.9523809523809517</v>
      </c>
      <c r="O51" s="9">
        <v>33</v>
      </c>
      <c r="P51" s="8">
        <f t="shared" si="4"/>
        <v>19.642857142857142</v>
      </c>
      <c r="Q51" s="9">
        <v>29</v>
      </c>
      <c r="R51" s="8">
        <f t="shared" si="5"/>
        <v>17.261904761904763</v>
      </c>
      <c r="S51" s="9">
        <v>138</v>
      </c>
      <c r="T51" s="8">
        <f t="shared" si="6"/>
        <v>82.142857142857139</v>
      </c>
      <c r="U51" s="9">
        <v>1</v>
      </c>
      <c r="V51" s="8">
        <f t="shared" si="7"/>
        <v>0.59523809523809523</v>
      </c>
      <c r="W51" s="7"/>
      <c r="AA51" s="9">
        <v>168</v>
      </c>
      <c r="AB51" s="140" t="str">
        <f t="shared" si="8"/>
        <v/>
      </c>
      <c r="AC51" s="173" t="str">
        <f t="shared" si="9"/>
        <v/>
      </c>
      <c r="AD51" s="174" t="str">
        <f t="shared" si="10"/>
        <v/>
      </c>
    </row>
    <row r="52" spans="1:30" ht="23.1" customHeight="1">
      <c r="A52" s="254"/>
      <c r="B52" s="254"/>
      <c r="C52" s="13"/>
      <c r="D52" s="14" t="s">
        <v>2</v>
      </c>
      <c r="E52" s="11"/>
      <c r="F52" s="10">
        <f t="shared" si="11"/>
        <v>21</v>
      </c>
      <c r="G52" s="9">
        <v>1</v>
      </c>
      <c r="H52" s="8">
        <f t="shared" si="0"/>
        <v>4.7619047619047619</v>
      </c>
      <c r="I52" s="9">
        <v>3</v>
      </c>
      <c r="J52" s="8">
        <f t="shared" si="1"/>
        <v>14.285714285714285</v>
      </c>
      <c r="K52" s="9">
        <v>2</v>
      </c>
      <c r="L52" s="8">
        <f t="shared" si="2"/>
        <v>9.5238095238095237</v>
      </c>
      <c r="M52" s="9">
        <v>1</v>
      </c>
      <c r="N52" s="8">
        <f t="shared" si="3"/>
        <v>4.7619047619047619</v>
      </c>
      <c r="O52" s="9">
        <v>14</v>
      </c>
      <c r="P52" s="8">
        <f t="shared" si="4"/>
        <v>66.666666666666657</v>
      </c>
      <c r="Q52" s="9">
        <v>16</v>
      </c>
      <c r="R52" s="8">
        <f t="shared" si="5"/>
        <v>76.19047619047619</v>
      </c>
      <c r="S52" s="9">
        <v>5</v>
      </c>
      <c r="T52" s="8">
        <f t="shared" si="6"/>
        <v>23.809523809523807</v>
      </c>
      <c r="U52" s="9">
        <v>0</v>
      </c>
      <c r="V52" s="8">
        <f t="shared" si="7"/>
        <v>0</v>
      </c>
      <c r="W52" s="7"/>
      <c r="AA52" s="9">
        <v>21</v>
      </c>
      <c r="AB52" s="140" t="str">
        <f t="shared" si="8"/>
        <v/>
      </c>
      <c r="AC52" s="173" t="str">
        <f t="shared" si="9"/>
        <v/>
      </c>
      <c r="AD52" s="174" t="str">
        <f t="shared" si="10"/>
        <v/>
      </c>
    </row>
    <row r="53" spans="1:30" ht="24" customHeight="1" thickBot="1">
      <c r="A53" s="255"/>
      <c r="B53" s="255"/>
      <c r="C53" s="13"/>
      <c r="D53" s="12" t="s">
        <v>1</v>
      </c>
      <c r="E53" s="11"/>
      <c r="F53" s="10">
        <f t="shared" si="11"/>
        <v>56</v>
      </c>
      <c r="G53" s="9">
        <v>15</v>
      </c>
      <c r="H53" s="8">
        <f t="shared" si="0"/>
        <v>26.785714285714285</v>
      </c>
      <c r="I53" s="9">
        <v>6</v>
      </c>
      <c r="J53" s="8">
        <f t="shared" si="1"/>
        <v>10.714285714285714</v>
      </c>
      <c r="K53" s="9">
        <v>15</v>
      </c>
      <c r="L53" s="8">
        <f t="shared" si="2"/>
        <v>26.785714285714285</v>
      </c>
      <c r="M53" s="9">
        <v>2</v>
      </c>
      <c r="N53" s="8">
        <f t="shared" si="3"/>
        <v>3.5714285714285712</v>
      </c>
      <c r="O53" s="9">
        <v>18</v>
      </c>
      <c r="P53" s="8">
        <f t="shared" si="4"/>
        <v>32.142857142857146</v>
      </c>
      <c r="Q53" s="9">
        <v>8</v>
      </c>
      <c r="R53" s="8">
        <f t="shared" si="5"/>
        <v>14.285714285714285</v>
      </c>
      <c r="S53" s="9">
        <v>48</v>
      </c>
      <c r="T53" s="8">
        <f t="shared" si="6"/>
        <v>85.714285714285708</v>
      </c>
      <c r="U53" s="9">
        <v>0</v>
      </c>
      <c r="V53" s="8">
        <f t="shared" si="7"/>
        <v>0</v>
      </c>
      <c r="W53" s="7"/>
      <c r="AA53" s="9">
        <v>56</v>
      </c>
      <c r="AB53" s="141" t="str">
        <f t="shared" si="8"/>
        <v/>
      </c>
      <c r="AC53" s="147" t="str">
        <f t="shared" si="9"/>
        <v/>
      </c>
      <c r="AD53" s="149" t="str">
        <f t="shared" si="10"/>
        <v/>
      </c>
    </row>
    <row r="54" spans="1:30">
      <c r="F54" s="54"/>
    </row>
    <row r="59" spans="1:30" s="72" customFormat="1">
      <c r="A59" s="164"/>
      <c r="B59" s="164"/>
      <c r="C59" s="164"/>
      <c r="D59" s="164"/>
      <c r="E59" s="164"/>
    </row>
    <row r="60" spans="1:30" s="72" customFormat="1">
      <c r="A60" s="164"/>
      <c r="B60" s="164"/>
      <c r="C60" s="164"/>
      <c r="D60" s="166" t="s">
        <v>490</v>
      </c>
      <c r="E60" s="164"/>
      <c r="F60" s="165">
        <v>967</v>
      </c>
      <c r="G60" s="165">
        <v>323</v>
      </c>
      <c r="H60" s="165"/>
      <c r="I60" s="165">
        <v>145</v>
      </c>
      <c r="J60" s="165"/>
      <c r="K60" s="165">
        <v>218</v>
      </c>
      <c r="L60" s="165"/>
      <c r="M60" s="165">
        <v>66</v>
      </c>
      <c r="N60" s="165"/>
      <c r="O60" s="165">
        <v>215</v>
      </c>
      <c r="P60" s="165"/>
      <c r="Q60" s="165">
        <v>229</v>
      </c>
      <c r="R60" s="165"/>
      <c r="S60" s="165">
        <v>728</v>
      </c>
      <c r="T60" s="165"/>
      <c r="U60" s="165">
        <v>10</v>
      </c>
      <c r="V60" s="165"/>
      <c r="W60" s="165"/>
      <c r="X60" s="165"/>
      <c r="Y60" s="165"/>
      <c r="Z60" s="165"/>
      <c r="AA60" s="165"/>
      <c r="AB60" s="165"/>
      <c r="AC60" s="165"/>
      <c r="AD60" s="165"/>
    </row>
    <row r="61" spans="1:30" s="72" customFormat="1">
      <c r="A61" s="164"/>
      <c r="B61" s="164"/>
      <c r="C61" s="164"/>
      <c r="D61" s="167" t="s">
        <v>49</v>
      </c>
      <c r="E61" s="164"/>
      <c r="F61" s="168">
        <f>IF(F60="","",SUM(F8:F12))</f>
        <v>967</v>
      </c>
      <c r="G61" s="168">
        <f>IF(G60="","",SUM(G8:G12))</f>
        <v>323</v>
      </c>
      <c r="H61" s="165"/>
      <c r="I61" s="168">
        <f>IF(I60="","",SUM(I8:I12))</f>
        <v>145</v>
      </c>
      <c r="J61" s="165"/>
      <c r="K61" s="168">
        <f>IF(K60="","",SUM(K8:K12))</f>
        <v>218</v>
      </c>
      <c r="L61" s="165"/>
      <c r="M61" s="168">
        <f>IF(M60="","",SUM(M8:M12))</f>
        <v>66</v>
      </c>
      <c r="N61" s="165"/>
      <c r="O61" s="168">
        <f>IF(O60="","",SUM(O8:O12))</f>
        <v>215</v>
      </c>
      <c r="P61" s="165"/>
      <c r="Q61" s="168">
        <f>IF(Q60="","",SUM(Q8:Q12))</f>
        <v>229</v>
      </c>
      <c r="R61" s="165"/>
      <c r="S61" s="168">
        <f>IF(S60="","",SUM(S8:S12))</f>
        <v>728</v>
      </c>
      <c r="T61" s="165"/>
      <c r="U61" s="168">
        <f>IF(U60="","",SUM(U8:U12))</f>
        <v>10</v>
      </c>
      <c r="V61" s="165"/>
      <c r="W61" s="168"/>
      <c r="X61" s="165"/>
      <c r="Y61" s="168" t="str">
        <f>IF(Y60="","",SUM(Y8:Y12))</f>
        <v/>
      </c>
      <c r="Z61" s="165"/>
      <c r="AA61" s="168" t="str">
        <f>IF(AA60="","",SUM(AA8:AA12))</f>
        <v/>
      </c>
      <c r="AB61" s="165"/>
      <c r="AC61" s="168" t="str">
        <f>IF(AC60="","",SUM(AC8:AC12))</f>
        <v/>
      </c>
      <c r="AD61" s="165"/>
    </row>
    <row r="62" spans="1:30" s="72" customFormat="1">
      <c r="A62" s="164"/>
      <c r="B62" s="164"/>
      <c r="C62" s="164"/>
      <c r="D62" s="167" t="s">
        <v>43</v>
      </c>
      <c r="E62" s="164"/>
      <c r="F62" s="168">
        <f>IF(F60="","",SUM(F13,F38))</f>
        <v>967</v>
      </c>
      <c r="G62" s="168">
        <f>IF(G60="","",SUM(G13,G38))</f>
        <v>323</v>
      </c>
      <c r="H62" s="165"/>
      <c r="I62" s="168">
        <f>IF(I60="","",SUM(I13,I38))</f>
        <v>145</v>
      </c>
      <c r="J62" s="165"/>
      <c r="K62" s="168">
        <f>IF(K60="","",SUM(K13,K38))</f>
        <v>218</v>
      </c>
      <c r="L62" s="165"/>
      <c r="M62" s="168">
        <f>IF(M60="","",SUM(M13,M38))</f>
        <v>66</v>
      </c>
      <c r="N62" s="165"/>
      <c r="O62" s="168">
        <f>IF(O60="","",SUM(O13,O38))</f>
        <v>215</v>
      </c>
      <c r="P62" s="165"/>
      <c r="Q62" s="168">
        <f>IF(Q60="","",SUM(Q13,Q38))</f>
        <v>229</v>
      </c>
      <c r="R62" s="165"/>
      <c r="S62" s="168">
        <f>IF(S60="","",SUM(S13,S38))</f>
        <v>728</v>
      </c>
      <c r="T62" s="165"/>
      <c r="U62" s="168">
        <f>IF(U60="","",SUM(U13,U38))</f>
        <v>10</v>
      </c>
      <c r="V62" s="165"/>
      <c r="W62" s="168"/>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60</v>
      </c>
      <c r="H63" s="165"/>
      <c r="I63" s="168">
        <f>IF(I60="","",SUM(I14:I37))</f>
        <v>27</v>
      </c>
      <c r="J63" s="165"/>
      <c r="K63" s="168">
        <f>IF(K60="","",SUM(K14:K37))</f>
        <v>85</v>
      </c>
      <c r="L63" s="165"/>
      <c r="M63" s="168">
        <f>IF(M60="","",SUM(M14:M37))</f>
        <v>32</v>
      </c>
      <c r="N63" s="165"/>
      <c r="O63" s="168">
        <f>IF(O60="","",SUM(O14:O37))</f>
        <v>39</v>
      </c>
      <c r="P63" s="165"/>
      <c r="Q63" s="168">
        <f>IF(Q60="","",SUM(Q14:Q37))</f>
        <v>65</v>
      </c>
      <c r="R63" s="165"/>
      <c r="S63" s="168">
        <f>IF(S60="","",SUM(S14:S37))</f>
        <v>176</v>
      </c>
      <c r="T63" s="165"/>
      <c r="U63" s="168">
        <f>IF(U60="","",SUM(U14:U37))</f>
        <v>2</v>
      </c>
      <c r="V63" s="165"/>
      <c r="W63" s="168"/>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263</v>
      </c>
      <c r="H64" s="165"/>
      <c r="I64" s="168">
        <f>IF(I60="","",SUM(I39:I53))</f>
        <v>118</v>
      </c>
      <c r="J64" s="165"/>
      <c r="K64" s="168">
        <f>IF(K60="","",SUM(K39:K53))</f>
        <v>133</v>
      </c>
      <c r="L64" s="165"/>
      <c r="M64" s="168">
        <f>IF(M60="","",SUM(M39:M53))</f>
        <v>34</v>
      </c>
      <c r="N64" s="165"/>
      <c r="O64" s="168">
        <f>IF(O60="","",SUM(O39:O53))</f>
        <v>176</v>
      </c>
      <c r="P64" s="165"/>
      <c r="Q64" s="168">
        <f>IF(Q60="","",SUM(Q39:Q53))</f>
        <v>164</v>
      </c>
      <c r="R64" s="165"/>
      <c r="S64" s="168">
        <f>IF(S60="","",SUM(S39:S53))</f>
        <v>552</v>
      </c>
      <c r="T64" s="165"/>
      <c r="U64" s="168">
        <f>IF(U60="","",SUM(U39:U53))</f>
        <v>8</v>
      </c>
      <c r="V64" s="165"/>
      <c r="W64" s="168"/>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c r="X70" s="165"/>
      <c r="Y70" s="165" t="str">
        <f>IF(Y60="","",IF(Y38=Y64,"",1))</f>
        <v/>
      </c>
      <c r="Z70" s="165"/>
      <c r="AA70" s="165" t="str">
        <f>IF(AA60="","",IF(AA38=AA64,"",1))</f>
        <v/>
      </c>
      <c r="AB70" s="165"/>
      <c r="AC70" s="165" t="str">
        <f>IF(AC60="","",IF(AC38=AC64,"",1))</f>
        <v/>
      </c>
      <c r="AD70" s="165"/>
    </row>
    <row r="71" spans="4:30">
      <c r="D71" s="5"/>
    </row>
    <row r="73" spans="4:30">
      <c r="D73" s="5"/>
    </row>
    <row r="75" spans="4:30">
      <c r="D75" s="5"/>
    </row>
    <row r="77" spans="4:30">
      <c r="D77" s="5"/>
    </row>
    <row r="79" spans="4:30" ht="13.5" customHeight="1">
      <c r="D79" s="6"/>
    </row>
    <row r="80" spans="4:30" ht="13.5" customHeight="1"/>
    <row r="81" spans="4:4">
      <c r="D81" s="5"/>
    </row>
    <row r="83" spans="4:4">
      <c r="D83" s="5"/>
    </row>
    <row r="85" spans="4:4">
      <c r="D85" s="5"/>
    </row>
    <row r="87" spans="4:4">
      <c r="D87" s="5"/>
    </row>
    <row r="91" spans="4:4" ht="12.75" customHeight="1"/>
    <row r="92" spans="4:4" ht="12.75" customHeight="1"/>
  </sheetData>
  <mergeCells count="38">
    <mergeCell ref="A13:A53"/>
    <mergeCell ref="B13:B37"/>
    <mergeCell ref="B38:B53"/>
    <mergeCell ref="A8:A12"/>
    <mergeCell ref="B8:E8"/>
    <mergeCell ref="B9:E9"/>
    <mergeCell ref="B10:E10"/>
    <mergeCell ref="B11:E11"/>
    <mergeCell ref="B12:E12"/>
    <mergeCell ref="A7:E7"/>
    <mergeCell ref="N5:N6"/>
    <mergeCell ref="A3:E6"/>
    <mergeCell ref="F3:F6"/>
    <mergeCell ref="J5:J6"/>
    <mergeCell ref="K5:K6"/>
    <mergeCell ref="L5:L6"/>
    <mergeCell ref="G4:H4"/>
    <mergeCell ref="G3:P3"/>
    <mergeCell ref="P5:P6"/>
    <mergeCell ref="O4:P4"/>
    <mergeCell ref="O5:O6"/>
    <mergeCell ref="G5:G6"/>
    <mergeCell ref="H5:H6"/>
    <mergeCell ref="I5:I6"/>
    <mergeCell ref="I4:J4"/>
    <mergeCell ref="Q3:V3"/>
    <mergeCell ref="U5:U6"/>
    <mergeCell ref="V5:V6"/>
    <mergeCell ref="U4:V4"/>
    <mergeCell ref="Q4:R4"/>
    <mergeCell ref="K4:L4"/>
    <mergeCell ref="S4:T4"/>
    <mergeCell ref="Q5:Q6"/>
    <mergeCell ref="R5:R6"/>
    <mergeCell ref="M4:N4"/>
    <mergeCell ref="M5:M6"/>
    <mergeCell ref="S5:S6"/>
    <mergeCell ref="T5:T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O3" sqref="O3:O6"/>
    </sheetView>
  </sheetViews>
  <sheetFormatPr defaultRowHeight="13.5"/>
  <cols>
    <col min="1" max="2" width="2.625" style="4" customWidth="1"/>
    <col min="3" max="3" width="1.375" style="4" customWidth="1"/>
    <col min="4" max="4" width="27.625" style="4" customWidth="1"/>
    <col min="5" max="5" width="1.375" style="4" customWidth="1"/>
    <col min="6" max="15" width="10.125" style="3" customWidth="1"/>
    <col min="16" max="16" width="9" style="3"/>
    <col min="17" max="17" width="28.125" style="84" customWidth="1"/>
    <col min="18" max="18" width="9" style="84"/>
    <col min="19" max="19" width="11.25" style="84" customWidth="1"/>
    <col min="20" max="27" width="9" style="84"/>
    <col min="28" max="28" width="11.25" style="84" customWidth="1"/>
    <col min="29" max="16384" width="9" style="3"/>
  </cols>
  <sheetData>
    <row r="1" spans="1:28" ht="14.25">
      <c r="A1" s="18" t="s">
        <v>492</v>
      </c>
    </row>
    <row r="2" spans="1:28">
      <c r="O2" s="46" t="s">
        <v>630</v>
      </c>
    </row>
    <row r="3" spans="1:28" ht="13.5" customHeight="1">
      <c r="A3" s="314" t="s">
        <v>64</v>
      </c>
      <c r="B3" s="315"/>
      <c r="C3" s="315"/>
      <c r="D3" s="315"/>
      <c r="E3" s="316"/>
      <c r="F3" s="249" t="s">
        <v>131</v>
      </c>
      <c r="G3" s="299" t="s">
        <v>130</v>
      </c>
      <c r="H3" s="302" t="s">
        <v>129</v>
      </c>
      <c r="I3" s="302" t="s">
        <v>128</v>
      </c>
      <c r="J3" s="302" t="s">
        <v>127</v>
      </c>
      <c r="K3" s="302" t="s">
        <v>126</v>
      </c>
      <c r="L3" s="302" t="s">
        <v>125</v>
      </c>
      <c r="M3" s="302" t="s">
        <v>124</v>
      </c>
      <c r="N3" s="302" t="s">
        <v>123</v>
      </c>
      <c r="O3" s="302" t="s">
        <v>483</v>
      </c>
    </row>
    <row r="4" spans="1:28" ht="42" customHeight="1">
      <c r="A4" s="317"/>
      <c r="B4" s="318"/>
      <c r="C4" s="318"/>
      <c r="D4" s="318"/>
      <c r="E4" s="319"/>
      <c r="F4" s="232"/>
      <c r="G4" s="310"/>
      <c r="H4" s="312"/>
      <c r="I4" s="312"/>
      <c r="J4" s="312"/>
      <c r="K4" s="312"/>
      <c r="L4" s="312"/>
      <c r="M4" s="312"/>
      <c r="N4" s="312"/>
      <c r="O4" s="312"/>
    </row>
    <row r="5" spans="1:28" ht="14.25" customHeight="1" thickBot="1">
      <c r="A5" s="317"/>
      <c r="B5" s="318"/>
      <c r="C5" s="318"/>
      <c r="D5" s="318"/>
      <c r="E5" s="319"/>
      <c r="F5" s="232"/>
      <c r="G5" s="310"/>
      <c r="H5" s="312"/>
      <c r="I5" s="312"/>
      <c r="J5" s="312"/>
      <c r="K5" s="312"/>
      <c r="L5" s="312"/>
      <c r="M5" s="312"/>
      <c r="N5" s="312"/>
      <c r="O5" s="312"/>
    </row>
    <row r="6" spans="1:28" ht="24.75" customHeight="1" thickBot="1">
      <c r="A6" s="320"/>
      <c r="B6" s="321"/>
      <c r="C6" s="321"/>
      <c r="D6" s="321"/>
      <c r="E6" s="322"/>
      <c r="F6" s="232"/>
      <c r="G6" s="311"/>
      <c r="H6" s="313"/>
      <c r="I6" s="313"/>
      <c r="J6" s="313"/>
      <c r="K6" s="313"/>
      <c r="L6" s="313"/>
      <c r="M6" s="313"/>
      <c r="N6" s="313"/>
      <c r="O6" s="313"/>
      <c r="Q6" s="92"/>
      <c r="R6" s="92"/>
      <c r="S6" s="92"/>
      <c r="T6" s="92"/>
      <c r="U6" s="92"/>
      <c r="AA6" s="159">
        <f>SUM(AB7:AB100,F116:R120)</f>
        <v>0</v>
      </c>
      <c r="AB6" s="92"/>
    </row>
    <row r="7" spans="1:28" ht="12" customHeight="1">
      <c r="A7" s="240" t="s">
        <v>50</v>
      </c>
      <c r="B7" s="241"/>
      <c r="C7" s="241"/>
      <c r="D7" s="241"/>
      <c r="E7" s="242"/>
      <c r="F7" s="41">
        <f t="shared" ref="F7:F70" si="0">SUM(G7:N7)</f>
        <v>934</v>
      </c>
      <c r="G7" s="41">
        <f>SUM(G9,G11,G13,G15,G17)</f>
        <v>3</v>
      </c>
      <c r="H7" s="41">
        <f t="shared" ref="H7:N7" si="1">SUM(H9,H11,H13,H15,H17)</f>
        <v>2</v>
      </c>
      <c r="I7" s="41">
        <f t="shared" si="1"/>
        <v>25</v>
      </c>
      <c r="J7" s="41">
        <f t="shared" si="1"/>
        <v>53</v>
      </c>
      <c r="K7" s="41">
        <f t="shared" si="1"/>
        <v>91</v>
      </c>
      <c r="L7" s="41">
        <f t="shared" si="1"/>
        <v>273</v>
      </c>
      <c r="M7" s="41">
        <f t="shared" si="1"/>
        <v>147</v>
      </c>
      <c r="N7" s="41">
        <f t="shared" si="1"/>
        <v>340</v>
      </c>
      <c r="O7" s="329">
        <v>110.8736617</v>
      </c>
      <c r="Q7" s="206"/>
      <c r="AA7" s="153">
        <v>934</v>
      </c>
      <c r="AB7" s="153" t="str">
        <f>IF(F7=AA7,"",1)</f>
        <v/>
      </c>
    </row>
    <row r="8" spans="1:28" ht="12" customHeight="1">
      <c r="A8" s="243"/>
      <c r="B8" s="244"/>
      <c r="C8" s="244"/>
      <c r="D8" s="244"/>
      <c r="E8" s="245"/>
      <c r="F8" s="44">
        <f t="shared" si="0"/>
        <v>1</v>
      </c>
      <c r="G8" s="37">
        <f t="shared" ref="G8:N8" si="2">IF(G7=0,0,G7/$F7)</f>
        <v>3.2119914346895075E-3</v>
      </c>
      <c r="H8" s="37">
        <f t="shared" si="2"/>
        <v>2.1413276231263384E-3</v>
      </c>
      <c r="I8" s="37">
        <f t="shared" si="2"/>
        <v>2.676659528907923E-2</v>
      </c>
      <c r="J8" s="37">
        <f t="shared" si="2"/>
        <v>5.6745182012847964E-2</v>
      </c>
      <c r="K8" s="37">
        <f t="shared" si="2"/>
        <v>9.7430406852248394E-2</v>
      </c>
      <c r="L8" s="37">
        <f t="shared" si="2"/>
        <v>0.29229122055674517</v>
      </c>
      <c r="M8" s="37">
        <f t="shared" si="2"/>
        <v>0.15738758029978586</v>
      </c>
      <c r="N8" s="37">
        <f t="shared" si="2"/>
        <v>0.36402569593147749</v>
      </c>
      <c r="O8" s="330"/>
      <c r="Q8" s="207"/>
      <c r="R8" s="88"/>
      <c r="S8" s="88"/>
      <c r="T8" s="88"/>
      <c r="U8" s="88"/>
      <c r="AA8" s="154"/>
      <c r="AB8" s="154"/>
    </row>
    <row r="9" spans="1:28" ht="12" customHeight="1">
      <c r="A9" s="256" t="s">
        <v>49</v>
      </c>
      <c r="B9" s="323" t="s">
        <v>48</v>
      </c>
      <c r="C9" s="324"/>
      <c r="D9" s="324"/>
      <c r="E9" s="325"/>
      <c r="F9" s="41">
        <f t="shared" si="0"/>
        <v>307</v>
      </c>
      <c r="G9" s="41">
        <v>2</v>
      </c>
      <c r="H9" s="41">
        <v>1</v>
      </c>
      <c r="I9" s="41">
        <v>21</v>
      </c>
      <c r="J9" s="41">
        <v>42</v>
      </c>
      <c r="K9" s="41">
        <v>49</v>
      </c>
      <c r="L9" s="41">
        <v>92</v>
      </c>
      <c r="M9" s="41">
        <v>34</v>
      </c>
      <c r="N9" s="41">
        <v>66</v>
      </c>
      <c r="O9" s="329">
        <v>103.89739413680782</v>
      </c>
      <c r="Q9" s="206"/>
      <c r="AA9" s="155">
        <v>307</v>
      </c>
      <c r="AB9" s="155" t="str">
        <f>IF(F9=AA9,"",1)</f>
        <v/>
      </c>
    </row>
    <row r="10" spans="1:28" ht="12" customHeight="1">
      <c r="A10" s="257"/>
      <c r="B10" s="326"/>
      <c r="C10" s="327"/>
      <c r="D10" s="327"/>
      <c r="E10" s="328"/>
      <c r="F10" s="44">
        <f t="shared" si="0"/>
        <v>1.0000000000000002</v>
      </c>
      <c r="G10" s="37">
        <f t="shared" ref="G10:N10" si="3">IF(G9=0,0,G9/$F9)</f>
        <v>6.5146579804560263E-3</v>
      </c>
      <c r="H10" s="37">
        <f t="shared" si="3"/>
        <v>3.2573289902280132E-3</v>
      </c>
      <c r="I10" s="37">
        <f t="shared" si="3"/>
        <v>6.8403908794788276E-2</v>
      </c>
      <c r="J10" s="37">
        <f t="shared" si="3"/>
        <v>0.13680781758957655</v>
      </c>
      <c r="K10" s="37">
        <f t="shared" si="3"/>
        <v>0.15960912052117263</v>
      </c>
      <c r="L10" s="37">
        <f t="shared" si="3"/>
        <v>0.29967426710097722</v>
      </c>
      <c r="M10" s="37">
        <f t="shared" si="3"/>
        <v>0.11074918566775244</v>
      </c>
      <c r="N10" s="37">
        <f t="shared" si="3"/>
        <v>0.21498371335504887</v>
      </c>
      <c r="O10" s="330"/>
      <c r="Q10" s="207"/>
      <c r="R10" s="88"/>
      <c r="S10" s="88"/>
      <c r="T10" s="88"/>
      <c r="U10" s="88"/>
      <c r="AA10" s="154"/>
      <c r="AB10" s="154"/>
    </row>
    <row r="11" spans="1:28" ht="12" customHeight="1">
      <c r="A11" s="257"/>
      <c r="B11" s="323" t="s">
        <v>47</v>
      </c>
      <c r="C11" s="324"/>
      <c r="D11" s="324"/>
      <c r="E11" s="325"/>
      <c r="F11" s="41">
        <f t="shared" si="0"/>
        <v>142</v>
      </c>
      <c r="G11" s="41">
        <v>0</v>
      </c>
      <c r="H11" s="41">
        <v>1</v>
      </c>
      <c r="I11" s="41">
        <v>1</v>
      </c>
      <c r="J11" s="41">
        <v>10</v>
      </c>
      <c r="K11" s="41">
        <v>19</v>
      </c>
      <c r="L11" s="41">
        <v>50</v>
      </c>
      <c r="M11" s="41">
        <v>16</v>
      </c>
      <c r="N11" s="41">
        <v>45</v>
      </c>
      <c r="O11" s="329">
        <v>109.45774647887323</v>
      </c>
      <c r="Q11" s="206"/>
      <c r="AA11" s="155">
        <v>142</v>
      </c>
      <c r="AB11" s="155" t="str">
        <f>IF(F11=AA11,"",1)</f>
        <v/>
      </c>
    </row>
    <row r="12" spans="1:28" ht="12" customHeight="1">
      <c r="A12" s="257"/>
      <c r="B12" s="326"/>
      <c r="C12" s="327"/>
      <c r="D12" s="327"/>
      <c r="E12" s="328"/>
      <c r="F12" s="44">
        <f t="shared" si="0"/>
        <v>0.99999999999999989</v>
      </c>
      <c r="G12" s="37">
        <f t="shared" ref="G12:N12" si="4">IF(G11=0,0,G11/$F11)</f>
        <v>0</v>
      </c>
      <c r="H12" s="37">
        <f t="shared" si="4"/>
        <v>7.0422535211267607E-3</v>
      </c>
      <c r="I12" s="37">
        <f t="shared" si="4"/>
        <v>7.0422535211267607E-3</v>
      </c>
      <c r="J12" s="37">
        <f t="shared" si="4"/>
        <v>7.0422535211267609E-2</v>
      </c>
      <c r="K12" s="37">
        <f t="shared" si="4"/>
        <v>0.13380281690140844</v>
      </c>
      <c r="L12" s="37">
        <f t="shared" si="4"/>
        <v>0.352112676056338</v>
      </c>
      <c r="M12" s="37">
        <f t="shared" si="4"/>
        <v>0.11267605633802817</v>
      </c>
      <c r="N12" s="37">
        <f t="shared" si="4"/>
        <v>0.31690140845070425</v>
      </c>
      <c r="O12" s="330"/>
      <c r="Q12" s="207"/>
      <c r="R12" s="88"/>
      <c r="S12" s="88"/>
      <c r="T12" s="88"/>
      <c r="U12" s="88"/>
      <c r="AA12" s="154"/>
      <c r="AB12" s="154"/>
    </row>
    <row r="13" spans="1:28" ht="12" customHeight="1">
      <c r="A13" s="257"/>
      <c r="B13" s="323" t="s">
        <v>46</v>
      </c>
      <c r="C13" s="324"/>
      <c r="D13" s="324"/>
      <c r="E13" s="325"/>
      <c r="F13" s="41">
        <f t="shared" si="0"/>
        <v>210</v>
      </c>
      <c r="G13" s="41">
        <v>1</v>
      </c>
      <c r="H13" s="41">
        <v>0</v>
      </c>
      <c r="I13" s="41">
        <v>1</v>
      </c>
      <c r="J13" s="41">
        <v>1</v>
      </c>
      <c r="K13" s="41">
        <v>16</v>
      </c>
      <c r="L13" s="41">
        <v>73</v>
      </c>
      <c r="M13" s="41">
        <v>48</v>
      </c>
      <c r="N13" s="41">
        <v>70</v>
      </c>
      <c r="O13" s="329">
        <v>112.82857142857142</v>
      </c>
      <c r="Q13" s="206"/>
      <c r="AA13" s="155">
        <v>210</v>
      </c>
      <c r="AB13" s="155" t="str">
        <f>IF(F13=AA13,"",1)</f>
        <v/>
      </c>
    </row>
    <row r="14" spans="1:28" ht="12" customHeight="1">
      <c r="A14" s="257"/>
      <c r="B14" s="326"/>
      <c r="C14" s="327"/>
      <c r="D14" s="327"/>
      <c r="E14" s="328"/>
      <c r="F14" s="44">
        <f t="shared" si="0"/>
        <v>1</v>
      </c>
      <c r="G14" s="37">
        <f t="shared" ref="G14:N14" si="5">IF(G13=0,0,G13/$F13)</f>
        <v>4.7619047619047623E-3</v>
      </c>
      <c r="H14" s="37">
        <f t="shared" si="5"/>
        <v>0</v>
      </c>
      <c r="I14" s="37">
        <f t="shared" si="5"/>
        <v>4.7619047619047623E-3</v>
      </c>
      <c r="J14" s="37">
        <f t="shared" si="5"/>
        <v>4.7619047619047623E-3</v>
      </c>
      <c r="K14" s="37">
        <f t="shared" si="5"/>
        <v>7.6190476190476197E-2</v>
      </c>
      <c r="L14" s="37">
        <f t="shared" si="5"/>
        <v>0.34761904761904761</v>
      </c>
      <c r="M14" s="37">
        <f t="shared" si="5"/>
        <v>0.22857142857142856</v>
      </c>
      <c r="N14" s="37">
        <f t="shared" si="5"/>
        <v>0.33333333333333331</v>
      </c>
      <c r="O14" s="330"/>
      <c r="Q14" s="207"/>
      <c r="R14" s="88"/>
      <c r="S14" s="88"/>
      <c r="T14" s="88"/>
      <c r="U14" s="88"/>
      <c r="AA14" s="154"/>
      <c r="AB14" s="154"/>
    </row>
    <row r="15" spans="1:28" ht="12" customHeight="1">
      <c r="A15" s="257"/>
      <c r="B15" s="323" t="s">
        <v>45</v>
      </c>
      <c r="C15" s="324"/>
      <c r="D15" s="324"/>
      <c r="E15" s="325"/>
      <c r="F15" s="41">
        <f t="shared" si="0"/>
        <v>65</v>
      </c>
      <c r="G15" s="41">
        <v>0</v>
      </c>
      <c r="H15" s="41">
        <v>0</v>
      </c>
      <c r="I15" s="41">
        <v>0</v>
      </c>
      <c r="J15" s="41">
        <v>0</v>
      </c>
      <c r="K15" s="41">
        <v>2</v>
      </c>
      <c r="L15" s="41">
        <v>20</v>
      </c>
      <c r="M15" s="41">
        <v>12</v>
      </c>
      <c r="N15" s="41">
        <v>31</v>
      </c>
      <c r="O15" s="329">
        <v>115.74615384615385</v>
      </c>
      <c r="Q15" s="206"/>
      <c r="AA15" s="155">
        <v>65</v>
      </c>
      <c r="AB15" s="155" t="str">
        <f>IF(F15=AA15,"",1)</f>
        <v/>
      </c>
    </row>
    <row r="16" spans="1:28" ht="12" customHeight="1">
      <c r="A16" s="257"/>
      <c r="B16" s="326"/>
      <c r="C16" s="327"/>
      <c r="D16" s="327"/>
      <c r="E16" s="328"/>
      <c r="F16" s="44">
        <f t="shared" si="0"/>
        <v>1</v>
      </c>
      <c r="G16" s="37">
        <f t="shared" ref="G16:N16" si="6">IF(G15=0,0,G15/$F15)</f>
        <v>0</v>
      </c>
      <c r="H16" s="37">
        <f t="shared" si="6"/>
        <v>0</v>
      </c>
      <c r="I16" s="37">
        <f t="shared" si="6"/>
        <v>0</v>
      </c>
      <c r="J16" s="37">
        <f t="shared" si="6"/>
        <v>0</v>
      </c>
      <c r="K16" s="37">
        <f t="shared" si="6"/>
        <v>3.0769230769230771E-2</v>
      </c>
      <c r="L16" s="37">
        <f t="shared" si="6"/>
        <v>0.30769230769230771</v>
      </c>
      <c r="M16" s="37">
        <f t="shared" si="6"/>
        <v>0.18461538461538463</v>
      </c>
      <c r="N16" s="37">
        <f t="shared" si="6"/>
        <v>0.47692307692307695</v>
      </c>
      <c r="O16" s="330"/>
      <c r="Q16" s="207"/>
      <c r="R16" s="88"/>
      <c r="S16" s="88"/>
      <c r="T16" s="88"/>
      <c r="U16" s="88"/>
      <c r="AA16" s="154"/>
      <c r="AB16" s="154"/>
    </row>
    <row r="17" spans="1:28" ht="12" customHeight="1">
      <c r="A17" s="257"/>
      <c r="B17" s="323" t="s">
        <v>44</v>
      </c>
      <c r="C17" s="324"/>
      <c r="D17" s="324"/>
      <c r="E17" s="325"/>
      <c r="F17" s="41">
        <f t="shared" si="0"/>
        <v>210</v>
      </c>
      <c r="G17" s="41">
        <v>0</v>
      </c>
      <c r="H17" s="41">
        <v>0</v>
      </c>
      <c r="I17" s="41">
        <v>2</v>
      </c>
      <c r="J17" s="41">
        <v>0</v>
      </c>
      <c r="K17" s="41">
        <v>5</v>
      </c>
      <c r="L17" s="41">
        <v>38</v>
      </c>
      <c r="M17" s="41">
        <v>37</v>
      </c>
      <c r="N17" s="41">
        <v>128</v>
      </c>
      <c r="O17" s="329">
        <v>118.56666666666666</v>
      </c>
      <c r="Q17" s="206"/>
      <c r="AA17" s="155">
        <v>210</v>
      </c>
      <c r="AB17" s="155" t="str">
        <f>IF(F17=AA17,"",1)</f>
        <v/>
      </c>
    </row>
    <row r="18" spans="1:28" ht="12" customHeight="1">
      <c r="A18" s="258"/>
      <c r="B18" s="326"/>
      <c r="C18" s="327"/>
      <c r="D18" s="327"/>
      <c r="E18" s="328"/>
      <c r="F18" s="44">
        <f t="shared" si="0"/>
        <v>1</v>
      </c>
      <c r="G18" s="37">
        <f t="shared" ref="G18:N18" si="7">IF(G17=0,0,G17/$F17)</f>
        <v>0</v>
      </c>
      <c r="H18" s="37">
        <f t="shared" si="7"/>
        <v>0</v>
      </c>
      <c r="I18" s="37">
        <f t="shared" si="7"/>
        <v>9.5238095238095247E-3</v>
      </c>
      <c r="J18" s="37">
        <f t="shared" si="7"/>
        <v>0</v>
      </c>
      <c r="K18" s="37">
        <f t="shared" si="7"/>
        <v>2.3809523809523808E-2</v>
      </c>
      <c r="L18" s="37">
        <f t="shared" si="7"/>
        <v>0.18095238095238095</v>
      </c>
      <c r="M18" s="37">
        <f t="shared" si="7"/>
        <v>0.1761904761904762</v>
      </c>
      <c r="N18" s="37">
        <f t="shared" si="7"/>
        <v>0.60952380952380958</v>
      </c>
      <c r="O18" s="330"/>
      <c r="Q18" s="208"/>
      <c r="R18" s="92"/>
      <c r="S18" s="92"/>
      <c r="T18" s="92"/>
      <c r="U18" s="92"/>
      <c r="AA18" s="156"/>
      <c r="AB18" s="154"/>
    </row>
    <row r="19" spans="1:28" ht="12" customHeight="1">
      <c r="A19" s="253" t="s">
        <v>43</v>
      </c>
      <c r="B19" s="253" t="s">
        <v>42</v>
      </c>
      <c r="C19" s="43"/>
      <c r="D19" s="305" t="s">
        <v>16</v>
      </c>
      <c r="E19" s="42"/>
      <c r="F19" s="41">
        <f>SUM(G19:N19)</f>
        <v>242</v>
      </c>
      <c r="G19" s="41">
        <f>SUM(G21,G23,G25,G27,G29,G31,G33,G35,G37,G39,G41,G43,G45,G47,G49,G51,G53,G55,G57,G59,G61,G63,G65,G67)</f>
        <v>0</v>
      </c>
      <c r="H19" s="41">
        <f t="shared" ref="H19:N19" si="8">SUM(H21,H23,H25,H27,H29,H31,H33,H35,H37,H39,H41,H43,H45,H47,H49,H51,H53,H55,H57,H59,H61,H63,H65,H67)</f>
        <v>0</v>
      </c>
      <c r="I19" s="41">
        <f t="shared" si="8"/>
        <v>0</v>
      </c>
      <c r="J19" s="41">
        <f t="shared" si="8"/>
        <v>5</v>
      </c>
      <c r="K19" s="41">
        <f t="shared" si="8"/>
        <v>15</v>
      </c>
      <c r="L19" s="41">
        <f t="shared" si="8"/>
        <v>76</v>
      </c>
      <c r="M19" s="41">
        <f t="shared" si="8"/>
        <v>56</v>
      </c>
      <c r="N19" s="41">
        <f t="shared" si="8"/>
        <v>90</v>
      </c>
      <c r="O19" s="329">
        <v>113.8760331</v>
      </c>
      <c r="Q19" s="206"/>
      <c r="AA19" s="155">
        <v>242</v>
      </c>
      <c r="AB19" s="155" t="str">
        <f>IF(F19=AA19,"",1)</f>
        <v/>
      </c>
    </row>
    <row r="20" spans="1:28" ht="12" customHeight="1">
      <c r="A20" s="254"/>
      <c r="B20" s="254"/>
      <c r="C20" s="40"/>
      <c r="D20" s="306"/>
      <c r="E20" s="39"/>
      <c r="F20" s="44">
        <f t="shared" si="0"/>
        <v>1</v>
      </c>
      <c r="G20" s="37">
        <f t="shared" ref="G20:N20" si="9">IF(G19=0,0,G19/$F19)</f>
        <v>0</v>
      </c>
      <c r="H20" s="37">
        <f t="shared" si="9"/>
        <v>0</v>
      </c>
      <c r="I20" s="37">
        <f t="shared" si="9"/>
        <v>0</v>
      </c>
      <c r="J20" s="37">
        <f t="shared" si="9"/>
        <v>2.0661157024793389E-2</v>
      </c>
      <c r="K20" s="37">
        <f t="shared" si="9"/>
        <v>6.1983471074380167E-2</v>
      </c>
      <c r="L20" s="37">
        <f t="shared" si="9"/>
        <v>0.31404958677685951</v>
      </c>
      <c r="M20" s="37">
        <f t="shared" si="9"/>
        <v>0.23140495867768596</v>
      </c>
      <c r="N20" s="37">
        <f t="shared" si="9"/>
        <v>0.37190082644628097</v>
      </c>
      <c r="O20" s="330"/>
      <c r="Q20" s="207"/>
      <c r="R20" s="88"/>
      <c r="S20" s="88"/>
      <c r="T20" s="88"/>
      <c r="U20" s="88"/>
      <c r="AA20" s="154"/>
      <c r="AB20" s="154"/>
    </row>
    <row r="21" spans="1:28" ht="12" customHeight="1">
      <c r="A21" s="254"/>
      <c r="B21" s="254"/>
      <c r="C21" s="43"/>
      <c r="D21" s="305" t="s">
        <v>368</v>
      </c>
      <c r="E21" s="42"/>
      <c r="F21" s="41">
        <f t="shared" si="0"/>
        <v>31</v>
      </c>
      <c r="G21" s="41">
        <v>0</v>
      </c>
      <c r="H21" s="41">
        <v>0</v>
      </c>
      <c r="I21" s="41">
        <v>0</v>
      </c>
      <c r="J21" s="41">
        <v>1</v>
      </c>
      <c r="K21" s="41">
        <v>2</v>
      </c>
      <c r="L21" s="41">
        <v>15</v>
      </c>
      <c r="M21" s="41">
        <v>9</v>
      </c>
      <c r="N21" s="41">
        <v>4</v>
      </c>
      <c r="O21" s="329">
        <v>109.3225806451613</v>
      </c>
      <c r="Q21" s="206"/>
      <c r="AA21" s="155">
        <v>31</v>
      </c>
      <c r="AB21" s="155" t="str">
        <f>IF(F21=AA21,"",1)</f>
        <v/>
      </c>
    </row>
    <row r="22" spans="1:28" ht="12" customHeight="1">
      <c r="A22" s="254"/>
      <c r="B22" s="254"/>
      <c r="C22" s="40"/>
      <c r="D22" s="306"/>
      <c r="E22" s="39"/>
      <c r="F22" s="44">
        <f t="shared" si="0"/>
        <v>1</v>
      </c>
      <c r="G22" s="37">
        <f t="shared" ref="G22:N22" si="10">IF(G21=0,0,G21/$F21)</f>
        <v>0</v>
      </c>
      <c r="H22" s="37">
        <f t="shared" si="10"/>
        <v>0</v>
      </c>
      <c r="I22" s="37">
        <f t="shared" si="10"/>
        <v>0</v>
      </c>
      <c r="J22" s="37">
        <f t="shared" si="10"/>
        <v>3.2258064516129031E-2</v>
      </c>
      <c r="K22" s="37">
        <f t="shared" si="10"/>
        <v>6.4516129032258063E-2</v>
      </c>
      <c r="L22" s="37">
        <f t="shared" si="10"/>
        <v>0.4838709677419355</v>
      </c>
      <c r="M22" s="37">
        <f t="shared" si="10"/>
        <v>0.29032258064516131</v>
      </c>
      <c r="N22" s="37">
        <f t="shared" si="10"/>
        <v>0.12903225806451613</v>
      </c>
      <c r="O22" s="330"/>
      <c r="Q22" s="207"/>
      <c r="R22" s="88"/>
      <c r="S22" s="88"/>
      <c r="T22" s="88"/>
      <c r="U22" s="88"/>
      <c r="AA22" s="154"/>
      <c r="AB22" s="154"/>
    </row>
    <row r="23" spans="1:28" ht="12" customHeight="1">
      <c r="A23" s="254"/>
      <c r="B23" s="254"/>
      <c r="C23" s="43"/>
      <c r="D23" s="305" t="s">
        <v>369</v>
      </c>
      <c r="E23" s="42"/>
      <c r="F23" s="41">
        <f t="shared" si="0"/>
        <v>4</v>
      </c>
      <c r="G23" s="41">
        <v>0</v>
      </c>
      <c r="H23" s="41">
        <v>0</v>
      </c>
      <c r="I23" s="41">
        <v>0</v>
      </c>
      <c r="J23" s="41">
        <v>0</v>
      </c>
      <c r="K23" s="41">
        <v>0</v>
      </c>
      <c r="L23" s="41">
        <v>3</v>
      </c>
      <c r="M23" s="41">
        <v>1</v>
      </c>
      <c r="N23" s="41">
        <v>0</v>
      </c>
      <c r="O23" s="329">
        <v>105</v>
      </c>
      <c r="Q23" s="206"/>
      <c r="AA23" s="155">
        <v>4</v>
      </c>
      <c r="AB23" s="155" t="str">
        <f>IF(F23=AA23,"",1)</f>
        <v/>
      </c>
    </row>
    <row r="24" spans="1:28" ht="12" customHeight="1">
      <c r="A24" s="254"/>
      <c r="B24" s="254"/>
      <c r="C24" s="40"/>
      <c r="D24" s="306"/>
      <c r="E24" s="39"/>
      <c r="F24" s="44">
        <f t="shared" si="0"/>
        <v>1</v>
      </c>
      <c r="G24" s="37">
        <f t="shared" ref="G24:N24" si="11">IF(G23=0,0,G23/$F23)</f>
        <v>0</v>
      </c>
      <c r="H24" s="37">
        <f t="shared" si="11"/>
        <v>0</v>
      </c>
      <c r="I24" s="37">
        <f t="shared" si="11"/>
        <v>0</v>
      </c>
      <c r="J24" s="37">
        <f t="shared" si="11"/>
        <v>0</v>
      </c>
      <c r="K24" s="37">
        <f t="shared" si="11"/>
        <v>0</v>
      </c>
      <c r="L24" s="37">
        <f t="shared" si="11"/>
        <v>0.75</v>
      </c>
      <c r="M24" s="37">
        <f t="shared" si="11"/>
        <v>0.25</v>
      </c>
      <c r="N24" s="37">
        <f t="shared" si="11"/>
        <v>0</v>
      </c>
      <c r="O24" s="330"/>
      <c r="Q24" s="207"/>
      <c r="R24" s="88"/>
      <c r="S24" s="88"/>
      <c r="T24" s="88"/>
      <c r="U24" s="88"/>
      <c r="AA24" s="154"/>
      <c r="AB24" s="154"/>
    </row>
    <row r="25" spans="1:28" ht="12" customHeight="1">
      <c r="A25" s="254"/>
      <c r="B25" s="254"/>
      <c r="C25" s="43"/>
      <c r="D25" s="308" t="s">
        <v>370</v>
      </c>
      <c r="E25" s="115"/>
      <c r="F25" s="104">
        <f t="shared" si="0"/>
        <v>16</v>
      </c>
      <c r="G25" s="104">
        <v>0</v>
      </c>
      <c r="H25" s="104">
        <v>0</v>
      </c>
      <c r="I25" s="41">
        <v>0</v>
      </c>
      <c r="J25" s="41">
        <v>0</v>
      </c>
      <c r="K25" s="41">
        <v>5</v>
      </c>
      <c r="L25" s="41">
        <v>8</v>
      </c>
      <c r="M25" s="41">
        <v>1</v>
      </c>
      <c r="N25" s="41">
        <v>2</v>
      </c>
      <c r="O25" s="329">
        <v>106.125</v>
      </c>
      <c r="Q25" s="206"/>
      <c r="AA25" s="155">
        <v>16</v>
      </c>
      <c r="AB25" s="155" t="str">
        <f>IF(F25=AA25,"",1)</f>
        <v/>
      </c>
    </row>
    <row r="26" spans="1:28" ht="12" customHeight="1">
      <c r="A26" s="254"/>
      <c r="B26" s="254"/>
      <c r="C26" s="40"/>
      <c r="D26" s="309"/>
      <c r="E26" s="116"/>
      <c r="F26" s="117">
        <f t="shared" si="0"/>
        <v>1</v>
      </c>
      <c r="G26" s="107">
        <f t="shared" ref="G26:N26" si="12">IF(G25=0,0,G25/$F25)</f>
        <v>0</v>
      </c>
      <c r="H26" s="107">
        <f t="shared" si="12"/>
        <v>0</v>
      </c>
      <c r="I26" s="37">
        <f t="shared" si="12"/>
        <v>0</v>
      </c>
      <c r="J26" s="37">
        <f t="shared" si="12"/>
        <v>0</v>
      </c>
      <c r="K26" s="37">
        <f t="shared" si="12"/>
        <v>0.3125</v>
      </c>
      <c r="L26" s="37">
        <f t="shared" si="12"/>
        <v>0.5</v>
      </c>
      <c r="M26" s="37">
        <f t="shared" si="12"/>
        <v>6.25E-2</v>
      </c>
      <c r="N26" s="37">
        <f t="shared" si="12"/>
        <v>0.125</v>
      </c>
      <c r="O26" s="330"/>
      <c r="Q26" s="207"/>
      <c r="R26" s="88"/>
      <c r="S26" s="88"/>
      <c r="T26" s="88"/>
      <c r="U26" s="88"/>
      <c r="AA26" s="154"/>
      <c r="AB26" s="154"/>
    </row>
    <row r="27" spans="1:28" ht="12" customHeight="1">
      <c r="A27" s="254"/>
      <c r="B27" s="254"/>
      <c r="C27" s="43"/>
      <c r="D27" s="305" t="s">
        <v>371</v>
      </c>
      <c r="E27" s="42"/>
      <c r="F27" s="41">
        <f t="shared" si="0"/>
        <v>3</v>
      </c>
      <c r="G27" s="41">
        <v>0</v>
      </c>
      <c r="H27" s="41">
        <v>0</v>
      </c>
      <c r="I27" s="41">
        <v>0</v>
      </c>
      <c r="J27" s="41">
        <v>0</v>
      </c>
      <c r="K27" s="41">
        <v>0</v>
      </c>
      <c r="L27" s="41">
        <v>0</v>
      </c>
      <c r="M27" s="41">
        <v>2</v>
      </c>
      <c r="N27" s="41">
        <v>1</v>
      </c>
      <c r="O27" s="329">
        <v>115.66666666666667</v>
      </c>
      <c r="Q27" s="206"/>
      <c r="AA27" s="155">
        <v>3</v>
      </c>
      <c r="AB27" s="155" t="str">
        <f>IF(F27=AA27,"",1)</f>
        <v/>
      </c>
    </row>
    <row r="28" spans="1:28" ht="12" customHeight="1">
      <c r="A28" s="254"/>
      <c r="B28" s="254"/>
      <c r="C28" s="40"/>
      <c r="D28" s="306"/>
      <c r="E28" s="39"/>
      <c r="F28" s="44">
        <f t="shared" si="0"/>
        <v>1</v>
      </c>
      <c r="G28" s="37">
        <f t="shared" ref="G28:N28" si="13">IF(G27=0,0,G27/$F27)</f>
        <v>0</v>
      </c>
      <c r="H28" s="37">
        <f t="shared" si="13"/>
        <v>0</v>
      </c>
      <c r="I28" s="37">
        <f t="shared" si="13"/>
        <v>0</v>
      </c>
      <c r="J28" s="37">
        <f t="shared" si="13"/>
        <v>0</v>
      </c>
      <c r="K28" s="37">
        <f t="shared" si="13"/>
        <v>0</v>
      </c>
      <c r="L28" s="37">
        <f t="shared" si="13"/>
        <v>0</v>
      </c>
      <c r="M28" s="37">
        <f t="shared" si="13"/>
        <v>0.66666666666666663</v>
      </c>
      <c r="N28" s="37">
        <f t="shared" si="13"/>
        <v>0.33333333333333331</v>
      </c>
      <c r="O28" s="330"/>
      <c r="Q28" s="207"/>
      <c r="R28" s="88"/>
      <c r="S28" s="88"/>
      <c r="T28" s="88"/>
      <c r="U28" s="88"/>
      <c r="AA28" s="154"/>
      <c r="AB28" s="154"/>
    </row>
    <row r="29" spans="1:28" ht="12" customHeight="1">
      <c r="A29" s="254"/>
      <c r="B29" s="254"/>
      <c r="C29" s="43"/>
      <c r="D29" s="305" t="s">
        <v>372</v>
      </c>
      <c r="E29" s="42"/>
      <c r="F29" s="41">
        <f t="shared" si="0"/>
        <v>7</v>
      </c>
      <c r="G29" s="41">
        <v>0</v>
      </c>
      <c r="H29" s="41">
        <v>0</v>
      </c>
      <c r="I29" s="41">
        <v>0</v>
      </c>
      <c r="J29" s="41">
        <v>0</v>
      </c>
      <c r="K29" s="41">
        <v>0</v>
      </c>
      <c r="L29" s="41">
        <v>4</v>
      </c>
      <c r="M29" s="41">
        <v>1</v>
      </c>
      <c r="N29" s="41">
        <v>2</v>
      </c>
      <c r="O29" s="329">
        <v>110.57142857142857</v>
      </c>
      <c r="Q29" s="206"/>
      <c r="AA29" s="155">
        <v>7</v>
      </c>
      <c r="AB29" s="155" t="str">
        <f>IF(F29=AA29,"",1)</f>
        <v/>
      </c>
    </row>
    <row r="30" spans="1:28" ht="12" customHeight="1">
      <c r="A30" s="254"/>
      <c r="B30" s="254"/>
      <c r="C30" s="40"/>
      <c r="D30" s="306"/>
      <c r="E30" s="39"/>
      <c r="F30" s="44">
        <f t="shared" si="0"/>
        <v>0.99999999999999989</v>
      </c>
      <c r="G30" s="37">
        <f t="shared" ref="G30:N30" si="14">IF(G29=0,0,G29/$F29)</f>
        <v>0</v>
      </c>
      <c r="H30" s="37">
        <f t="shared" si="14"/>
        <v>0</v>
      </c>
      <c r="I30" s="37">
        <f t="shared" si="14"/>
        <v>0</v>
      </c>
      <c r="J30" s="37">
        <f t="shared" si="14"/>
        <v>0</v>
      </c>
      <c r="K30" s="37">
        <f t="shared" si="14"/>
        <v>0</v>
      </c>
      <c r="L30" s="37">
        <f t="shared" si="14"/>
        <v>0.5714285714285714</v>
      </c>
      <c r="M30" s="37">
        <f t="shared" si="14"/>
        <v>0.14285714285714285</v>
      </c>
      <c r="N30" s="37">
        <f t="shared" si="14"/>
        <v>0.2857142857142857</v>
      </c>
      <c r="O30" s="330"/>
      <c r="Q30" s="207"/>
      <c r="R30" s="88"/>
      <c r="S30" s="88"/>
      <c r="T30" s="88"/>
      <c r="U30" s="88"/>
      <c r="AA30" s="154"/>
      <c r="AB30" s="154"/>
    </row>
    <row r="31" spans="1:28" ht="12" customHeight="1">
      <c r="A31" s="254"/>
      <c r="B31" s="254"/>
      <c r="C31" s="43"/>
      <c r="D31" s="305" t="s">
        <v>373</v>
      </c>
      <c r="E31" s="42"/>
      <c r="F31" s="41">
        <f t="shared" si="0"/>
        <v>2</v>
      </c>
      <c r="G31" s="41">
        <v>0</v>
      </c>
      <c r="H31" s="41">
        <v>0</v>
      </c>
      <c r="I31" s="41">
        <v>0</v>
      </c>
      <c r="J31" s="41">
        <v>0</v>
      </c>
      <c r="K31" s="41">
        <v>1</v>
      </c>
      <c r="L31" s="41">
        <v>1</v>
      </c>
      <c r="M31" s="41">
        <v>0</v>
      </c>
      <c r="N31" s="41">
        <v>0</v>
      </c>
      <c r="O31" s="329">
        <v>103</v>
      </c>
      <c r="Q31" s="206"/>
      <c r="AA31" s="155">
        <v>2</v>
      </c>
      <c r="AB31" s="155" t="str">
        <f>IF(F31=AA31,"",1)</f>
        <v/>
      </c>
    </row>
    <row r="32" spans="1:28" ht="12" customHeight="1">
      <c r="A32" s="254"/>
      <c r="B32" s="254"/>
      <c r="C32" s="40"/>
      <c r="D32" s="306"/>
      <c r="E32" s="39"/>
      <c r="F32" s="44">
        <f t="shared" si="0"/>
        <v>1</v>
      </c>
      <c r="G32" s="37">
        <f t="shared" ref="G32:N32" si="15">IF(G31=0,0,G31/$F31)</f>
        <v>0</v>
      </c>
      <c r="H32" s="37">
        <f t="shared" si="15"/>
        <v>0</v>
      </c>
      <c r="I32" s="37">
        <f t="shared" si="15"/>
        <v>0</v>
      </c>
      <c r="J32" s="37">
        <f t="shared" si="15"/>
        <v>0</v>
      </c>
      <c r="K32" s="37">
        <f t="shared" si="15"/>
        <v>0.5</v>
      </c>
      <c r="L32" s="37">
        <f t="shared" si="15"/>
        <v>0.5</v>
      </c>
      <c r="M32" s="37">
        <f t="shared" si="15"/>
        <v>0</v>
      </c>
      <c r="N32" s="37">
        <f t="shared" si="15"/>
        <v>0</v>
      </c>
      <c r="O32" s="330"/>
      <c r="Q32" s="207"/>
      <c r="R32" s="88"/>
      <c r="S32" s="88"/>
      <c r="T32" s="88"/>
      <c r="U32" s="88"/>
      <c r="AA32" s="154"/>
      <c r="AB32" s="154"/>
    </row>
    <row r="33" spans="1:28" ht="12" customHeight="1">
      <c r="A33" s="254"/>
      <c r="B33" s="254"/>
      <c r="C33" s="43"/>
      <c r="D33" s="305" t="s">
        <v>374</v>
      </c>
      <c r="E33" s="42"/>
      <c r="F33" s="41">
        <f t="shared" si="0"/>
        <v>5</v>
      </c>
      <c r="G33" s="41">
        <v>0</v>
      </c>
      <c r="H33" s="41">
        <v>0</v>
      </c>
      <c r="I33" s="41">
        <v>0</v>
      </c>
      <c r="J33" s="41">
        <v>0</v>
      </c>
      <c r="K33" s="41">
        <v>0</v>
      </c>
      <c r="L33" s="41">
        <v>3</v>
      </c>
      <c r="M33" s="41">
        <v>2</v>
      </c>
      <c r="N33" s="41">
        <v>0</v>
      </c>
      <c r="O33" s="329">
        <v>108.6</v>
      </c>
      <c r="Q33" s="209"/>
      <c r="AA33" s="155">
        <v>5</v>
      </c>
      <c r="AB33" s="155" t="str">
        <f>IF(F33=AA33,"",1)</f>
        <v/>
      </c>
    </row>
    <row r="34" spans="1:28" ht="12" customHeight="1">
      <c r="A34" s="254"/>
      <c r="B34" s="254"/>
      <c r="C34" s="40"/>
      <c r="D34" s="306"/>
      <c r="E34" s="39"/>
      <c r="F34" s="44">
        <f t="shared" si="0"/>
        <v>1</v>
      </c>
      <c r="G34" s="37">
        <f t="shared" ref="G34:N34" si="16">IF(G33=0,0,G33/$F33)</f>
        <v>0</v>
      </c>
      <c r="H34" s="37">
        <f t="shared" si="16"/>
        <v>0</v>
      </c>
      <c r="I34" s="37">
        <f t="shared" si="16"/>
        <v>0</v>
      </c>
      <c r="J34" s="37">
        <f t="shared" si="16"/>
        <v>0</v>
      </c>
      <c r="K34" s="37">
        <f>IF(K33=0,0,K33/$F33)</f>
        <v>0</v>
      </c>
      <c r="L34" s="37">
        <f t="shared" si="16"/>
        <v>0.6</v>
      </c>
      <c r="M34" s="37">
        <f t="shared" si="16"/>
        <v>0.4</v>
      </c>
      <c r="N34" s="37">
        <f t="shared" si="16"/>
        <v>0</v>
      </c>
      <c r="O34" s="330"/>
      <c r="Q34" s="207"/>
      <c r="R34" s="88"/>
      <c r="S34" s="88"/>
      <c r="T34" s="88"/>
      <c r="U34" s="88"/>
      <c r="AA34" s="154"/>
      <c r="AB34" s="154"/>
    </row>
    <row r="35" spans="1:28" ht="12" customHeight="1">
      <c r="A35" s="254"/>
      <c r="B35" s="254"/>
      <c r="C35" s="43"/>
      <c r="D35" s="305" t="s">
        <v>375</v>
      </c>
      <c r="E35" s="42"/>
      <c r="F35" s="41">
        <f t="shared" si="0"/>
        <v>10</v>
      </c>
      <c r="G35" s="41">
        <v>0</v>
      </c>
      <c r="H35" s="41">
        <v>0</v>
      </c>
      <c r="I35" s="41">
        <v>0</v>
      </c>
      <c r="J35" s="41">
        <v>0</v>
      </c>
      <c r="K35" s="41">
        <v>0</v>
      </c>
      <c r="L35" s="41">
        <v>0</v>
      </c>
      <c r="M35" s="41">
        <v>1</v>
      </c>
      <c r="N35" s="41">
        <v>9</v>
      </c>
      <c r="O35" s="329">
        <v>123.8</v>
      </c>
      <c r="Q35" s="209"/>
      <c r="AA35" s="155">
        <v>10</v>
      </c>
      <c r="AB35" s="155" t="str">
        <f>IF(F35=AA35,"",1)</f>
        <v/>
      </c>
    </row>
    <row r="36" spans="1:28" ht="12" customHeight="1">
      <c r="A36" s="254"/>
      <c r="B36" s="254"/>
      <c r="C36" s="40"/>
      <c r="D36" s="306"/>
      <c r="E36" s="39"/>
      <c r="F36" s="44">
        <f t="shared" si="0"/>
        <v>1</v>
      </c>
      <c r="G36" s="37">
        <f t="shared" ref="G36:N36" si="17">IF(G35=0,0,G35/$F35)</f>
        <v>0</v>
      </c>
      <c r="H36" s="37">
        <f t="shared" si="17"/>
        <v>0</v>
      </c>
      <c r="I36" s="37">
        <f t="shared" si="17"/>
        <v>0</v>
      </c>
      <c r="J36" s="37">
        <f t="shared" si="17"/>
        <v>0</v>
      </c>
      <c r="K36" s="37">
        <f t="shared" si="17"/>
        <v>0</v>
      </c>
      <c r="L36" s="37">
        <f t="shared" si="17"/>
        <v>0</v>
      </c>
      <c r="M36" s="37">
        <f t="shared" si="17"/>
        <v>0.1</v>
      </c>
      <c r="N36" s="37">
        <f t="shared" si="17"/>
        <v>0.9</v>
      </c>
      <c r="O36" s="330"/>
      <c r="Q36" s="207"/>
      <c r="R36" s="88"/>
      <c r="S36" s="88"/>
      <c r="T36" s="88"/>
      <c r="U36" s="88"/>
      <c r="AA36" s="154"/>
      <c r="AB36" s="154"/>
    </row>
    <row r="37" spans="1:28" ht="12" customHeight="1">
      <c r="A37" s="254"/>
      <c r="B37" s="254"/>
      <c r="C37" s="43"/>
      <c r="D37" s="305" t="s">
        <v>376</v>
      </c>
      <c r="E37" s="42"/>
      <c r="F37" s="41">
        <f t="shared" si="0"/>
        <v>1</v>
      </c>
      <c r="G37" s="41">
        <v>0</v>
      </c>
      <c r="H37" s="41">
        <v>0</v>
      </c>
      <c r="I37" s="41">
        <v>0</v>
      </c>
      <c r="J37" s="41">
        <v>0</v>
      </c>
      <c r="K37" s="41">
        <v>0</v>
      </c>
      <c r="L37" s="41">
        <v>0</v>
      </c>
      <c r="M37" s="41">
        <v>0</v>
      </c>
      <c r="N37" s="41">
        <v>1</v>
      </c>
      <c r="O37" s="329">
        <v>132</v>
      </c>
      <c r="Q37" s="209"/>
      <c r="AA37" s="155">
        <v>1</v>
      </c>
      <c r="AB37" s="155" t="str">
        <f>IF(F37=AA37,"",1)</f>
        <v/>
      </c>
    </row>
    <row r="38" spans="1:28" ht="12" customHeight="1">
      <c r="A38" s="254"/>
      <c r="B38" s="254"/>
      <c r="C38" s="40"/>
      <c r="D38" s="306"/>
      <c r="E38" s="39"/>
      <c r="F38" s="44">
        <f t="shared" si="0"/>
        <v>1</v>
      </c>
      <c r="G38" s="37">
        <f t="shared" ref="G38:N38" si="18">IF(G37=0,0,G37/$F37)</f>
        <v>0</v>
      </c>
      <c r="H38" s="37">
        <f t="shared" si="18"/>
        <v>0</v>
      </c>
      <c r="I38" s="37">
        <f t="shared" si="18"/>
        <v>0</v>
      </c>
      <c r="J38" s="37">
        <f t="shared" si="18"/>
        <v>0</v>
      </c>
      <c r="K38" s="37">
        <f t="shared" si="18"/>
        <v>0</v>
      </c>
      <c r="L38" s="37">
        <f t="shared" si="18"/>
        <v>0</v>
      </c>
      <c r="M38" s="37">
        <f t="shared" si="18"/>
        <v>0</v>
      </c>
      <c r="N38" s="37">
        <f t="shared" si="18"/>
        <v>1</v>
      </c>
      <c r="O38" s="330"/>
      <c r="Q38" s="207"/>
      <c r="R38" s="88"/>
      <c r="S38" s="88"/>
      <c r="T38" s="88"/>
      <c r="U38" s="88"/>
      <c r="AA38" s="154"/>
      <c r="AB38" s="154"/>
    </row>
    <row r="39" spans="1:28" ht="12" customHeight="1">
      <c r="A39" s="254"/>
      <c r="B39" s="254"/>
      <c r="C39" s="43"/>
      <c r="D39" s="305" t="s">
        <v>377</v>
      </c>
      <c r="E39" s="42"/>
      <c r="F39" s="41">
        <f t="shared" si="0"/>
        <v>6</v>
      </c>
      <c r="G39" s="41">
        <v>0</v>
      </c>
      <c r="H39" s="41">
        <v>0</v>
      </c>
      <c r="I39" s="41">
        <v>0</v>
      </c>
      <c r="J39" s="41">
        <v>0</v>
      </c>
      <c r="K39" s="41">
        <v>0</v>
      </c>
      <c r="L39" s="41">
        <v>1</v>
      </c>
      <c r="M39" s="41">
        <v>3</v>
      </c>
      <c r="N39" s="41">
        <v>2</v>
      </c>
      <c r="O39" s="329">
        <v>114.16666666666667</v>
      </c>
      <c r="Q39" s="209"/>
      <c r="AA39" s="155">
        <v>6</v>
      </c>
      <c r="AB39" s="155" t="str">
        <f>IF(F39=AA39,"",1)</f>
        <v/>
      </c>
    </row>
    <row r="40" spans="1:28" ht="12" customHeight="1">
      <c r="A40" s="254"/>
      <c r="B40" s="254"/>
      <c r="C40" s="40"/>
      <c r="D40" s="306"/>
      <c r="E40" s="39"/>
      <c r="F40" s="44">
        <f t="shared" si="0"/>
        <v>1</v>
      </c>
      <c r="G40" s="37">
        <f t="shared" ref="G40:N40" si="19">IF(G39=0,0,G39/$F39)</f>
        <v>0</v>
      </c>
      <c r="H40" s="37">
        <f t="shared" si="19"/>
        <v>0</v>
      </c>
      <c r="I40" s="37">
        <f t="shared" si="19"/>
        <v>0</v>
      </c>
      <c r="J40" s="37">
        <f t="shared" si="19"/>
        <v>0</v>
      </c>
      <c r="K40" s="37">
        <f t="shared" si="19"/>
        <v>0</v>
      </c>
      <c r="L40" s="37">
        <f t="shared" si="19"/>
        <v>0.16666666666666666</v>
      </c>
      <c r="M40" s="37">
        <f t="shared" si="19"/>
        <v>0.5</v>
      </c>
      <c r="N40" s="37">
        <f t="shared" si="19"/>
        <v>0.33333333333333331</v>
      </c>
      <c r="O40" s="330"/>
      <c r="Q40" s="207"/>
      <c r="R40" s="88"/>
      <c r="S40" s="88"/>
      <c r="T40" s="88"/>
      <c r="U40" s="88"/>
      <c r="AA40" s="154"/>
      <c r="AB40" s="154"/>
    </row>
    <row r="41" spans="1:28" ht="12" customHeight="1">
      <c r="A41" s="254"/>
      <c r="B41" s="254"/>
      <c r="C41" s="43"/>
      <c r="D41" s="305" t="s">
        <v>378</v>
      </c>
      <c r="E41" s="42"/>
      <c r="F41" s="41">
        <f t="shared" si="0"/>
        <v>1</v>
      </c>
      <c r="G41" s="41">
        <v>0</v>
      </c>
      <c r="H41" s="41">
        <v>0</v>
      </c>
      <c r="I41" s="41">
        <v>0</v>
      </c>
      <c r="J41" s="41">
        <v>0</v>
      </c>
      <c r="K41" s="41">
        <v>0</v>
      </c>
      <c r="L41" s="41">
        <v>0</v>
      </c>
      <c r="M41" s="41">
        <v>1</v>
      </c>
      <c r="N41" s="41">
        <v>0</v>
      </c>
      <c r="O41" s="329">
        <v>111</v>
      </c>
      <c r="Q41" s="209"/>
      <c r="AA41" s="155">
        <v>1</v>
      </c>
      <c r="AB41" s="155" t="str">
        <f>IF(F41=AA41,"",1)</f>
        <v/>
      </c>
    </row>
    <row r="42" spans="1:28" ht="12" customHeight="1">
      <c r="A42" s="254"/>
      <c r="B42" s="254"/>
      <c r="C42" s="40"/>
      <c r="D42" s="306"/>
      <c r="E42" s="39"/>
      <c r="F42" s="44">
        <f t="shared" si="0"/>
        <v>1</v>
      </c>
      <c r="G42" s="37">
        <f t="shared" ref="G42:N42" si="20">IF(G41=0,0,G41/$F41)</f>
        <v>0</v>
      </c>
      <c r="H42" s="37">
        <f t="shared" si="20"/>
        <v>0</v>
      </c>
      <c r="I42" s="37">
        <f t="shared" si="20"/>
        <v>0</v>
      </c>
      <c r="J42" s="37">
        <f t="shared" si="20"/>
        <v>0</v>
      </c>
      <c r="K42" s="37">
        <f t="shared" si="20"/>
        <v>0</v>
      </c>
      <c r="L42" s="37">
        <f t="shared" si="20"/>
        <v>0</v>
      </c>
      <c r="M42" s="37">
        <f t="shared" si="20"/>
        <v>1</v>
      </c>
      <c r="N42" s="37">
        <f t="shared" si="20"/>
        <v>0</v>
      </c>
      <c r="O42" s="330"/>
      <c r="Q42" s="207"/>
      <c r="R42" s="88"/>
      <c r="S42" s="88"/>
      <c r="T42" s="88"/>
      <c r="U42" s="88"/>
      <c r="AA42" s="154"/>
      <c r="AB42" s="154"/>
    </row>
    <row r="43" spans="1:28" ht="12" customHeight="1">
      <c r="A43" s="254"/>
      <c r="B43" s="254"/>
      <c r="C43" s="43"/>
      <c r="D43" s="305" t="s">
        <v>379</v>
      </c>
      <c r="E43" s="42"/>
      <c r="F43" s="41">
        <f t="shared" si="0"/>
        <v>2</v>
      </c>
      <c r="G43" s="41">
        <v>0</v>
      </c>
      <c r="H43" s="41">
        <v>0</v>
      </c>
      <c r="I43" s="41">
        <v>0</v>
      </c>
      <c r="J43" s="41">
        <v>0</v>
      </c>
      <c r="K43" s="41">
        <v>0</v>
      </c>
      <c r="L43" s="41">
        <v>1</v>
      </c>
      <c r="M43" s="41">
        <v>1</v>
      </c>
      <c r="N43" s="41">
        <v>0</v>
      </c>
      <c r="O43" s="329">
        <v>110.5</v>
      </c>
      <c r="Q43" s="209"/>
      <c r="AA43" s="155">
        <v>2</v>
      </c>
      <c r="AB43" s="155" t="str">
        <f>IF(F43=AA43,"",1)</f>
        <v/>
      </c>
    </row>
    <row r="44" spans="1:28" ht="12" customHeight="1">
      <c r="A44" s="254"/>
      <c r="B44" s="254"/>
      <c r="C44" s="40"/>
      <c r="D44" s="306"/>
      <c r="E44" s="45"/>
      <c r="F44" s="44">
        <f t="shared" si="0"/>
        <v>1</v>
      </c>
      <c r="G44" s="37">
        <f t="shared" ref="G44:N44" si="21">IF(G43=0,0,G43/$F43)</f>
        <v>0</v>
      </c>
      <c r="H44" s="37">
        <f t="shared" si="21"/>
        <v>0</v>
      </c>
      <c r="I44" s="37">
        <f t="shared" si="21"/>
        <v>0</v>
      </c>
      <c r="J44" s="37">
        <f t="shared" si="21"/>
        <v>0</v>
      </c>
      <c r="K44" s="37">
        <f t="shared" si="21"/>
        <v>0</v>
      </c>
      <c r="L44" s="37">
        <f t="shared" si="21"/>
        <v>0.5</v>
      </c>
      <c r="M44" s="37">
        <f t="shared" si="21"/>
        <v>0.5</v>
      </c>
      <c r="N44" s="37">
        <f t="shared" si="21"/>
        <v>0</v>
      </c>
      <c r="O44" s="330"/>
      <c r="Q44" s="207"/>
      <c r="R44" s="88"/>
      <c r="S44" s="88"/>
      <c r="T44" s="88"/>
      <c r="U44" s="88"/>
      <c r="AA44" s="154"/>
      <c r="AB44" s="154"/>
    </row>
    <row r="45" spans="1:28" ht="12" customHeight="1">
      <c r="A45" s="254"/>
      <c r="B45" s="254"/>
      <c r="C45" s="43"/>
      <c r="D45" s="305" t="s">
        <v>380</v>
      </c>
      <c r="E45" s="42"/>
      <c r="F45" s="41">
        <f t="shared" si="0"/>
        <v>9</v>
      </c>
      <c r="G45" s="41">
        <v>0</v>
      </c>
      <c r="H45" s="41">
        <v>0</v>
      </c>
      <c r="I45" s="41">
        <v>0</v>
      </c>
      <c r="J45" s="41">
        <v>0</v>
      </c>
      <c r="K45" s="41">
        <v>2</v>
      </c>
      <c r="L45" s="41">
        <v>3</v>
      </c>
      <c r="M45" s="41">
        <v>1</v>
      </c>
      <c r="N45" s="41">
        <v>3</v>
      </c>
      <c r="O45" s="329">
        <v>109.33333333333333</v>
      </c>
      <c r="Q45" s="209"/>
      <c r="AA45" s="155">
        <v>9</v>
      </c>
      <c r="AB45" s="155" t="str">
        <f>IF(F45=AA45,"",1)</f>
        <v/>
      </c>
    </row>
    <row r="46" spans="1:28" ht="12" customHeight="1">
      <c r="A46" s="254"/>
      <c r="B46" s="254"/>
      <c r="C46" s="40"/>
      <c r="D46" s="306"/>
      <c r="E46" s="39"/>
      <c r="F46" s="44">
        <f t="shared" si="0"/>
        <v>1</v>
      </c>
      <c r="G46" s="37">
        <f t="shared" ref="G46:N46" si="22">IF(G45=0,0,G45/$F45)</f>
        <v>0</v>
      </c>
      <c r="H46" s="37">
        <f t="shared" si="22"/>
        <v>0</v>
      </c>
      <c r="I46" s="37">
        <f t="shared" si="22"/>
        <v>0</v>
      </c>
      <c r="J46" s="37">
        <f t="shared" si="22"/>
        <v>0</v>
      </c>
      <c r="K46" s="37">
        <f t="shared" si="22"/>
        <v>0.22222222222222221</v>
      </c>
      <c r="L46" s="37">
        <f t="shared" si="22"/>
        <v>0.33333333333333331</v>
      </c>
      <c r="M46" s="37">
        <f t="shared" si="22"/>
        <v>0.1111111111111111</v>
      </c>
      <c r="N46" s="37">
        <f t="shared" si="22"/>
        <v>0.33333333333333331</v>
      </c>
      <c r="O46" s="330"/>
      <c r="Q46" s="207"/>
      <c r="R46" s="88"/>
      <c r="S46" s="88"/>
      <c r="T46" s="88"/>
      <c r="U46" s="88"/>
      <c r="AA46" s="154"/>
      <c r="AB46" s="154"/>
    </row>
    <row r="47" spans="1:28" ht="12" customHeight="1">
      <c r="A47" s="254"/>
      <c r="B47" s="254"/>
      <c r="C47" s="43"/>
      <c r="D47" s="305" t="s">
        <v>381</v>
      </c>
      <c r="E47" s="42"/>
      <c r="F47" s="41">
        <f t="shared" si="0"/>
        <v>5</v>
      </c>
      <c r="G47" s="41">
        <v>0</v>
      </c>
      <c r="H47" s="41">
        <v>0</v>
      </c>
      <c r="I47" s="41">
        <v>0</v>
      </c>
      <c r="J47" s="41">
        <v>0</v>
      </c>
      <c r="K47" s="41">
        <v>1</v>
      </c>
      <c r="L47" s="41">
        <v>4</v>
      </c>
      <c r="M47" s="41">
        <v>0</v>
      </c>
      <c r="N47" s="41">
        <v>0</v>
      </c>
      <c r="O47" s="329">
        <v>101.6</v>
      </c>
      <c r="Q47" s="209"/>
      <c r="AA47" s="155">
        <v>5</v>
      </c>
      <c r="AB47" s="155" t="str">
        <f>IF(F47=AA47,"",1)</f>
        <v/>
      </c>
    </row>
    <row r="48" spans="1:28" ht="12" customHeight="1">
      <c r="A48" s="254"/>
      <c r="B48" s="254"/>
      <c r="C48" s="40"/>
      <c r="D48" s="306"/>
      <c r="E48" s="39"/>
      <c r="F48" s="44">
        <f t="shared" si="0"/>
        <v>1</v>
      </c>
      <c r="G48" s="37">
        <f t="shared" ref="G48:N48" si="23">IF(G47=0,0,G47/$F47)</f>
        <v>0</v>
      </c>
      <c r="H48" s="37">
        <f t="shared" si="23"/>
        <v>0</v>
      </c>
      <c r="I48" s="37">
        <f t="shared" si="23"/>
        <v>0</v>
      </c>
      <c r="J48" s="37">
        <f t="shared" si="23"/>
        <v>0</v>
      </c>
      <c r="K48" s="37">
        <f t="shared" si="23"/>
        <v>0.2</v>
      </c>
      <c r="L48" s="37">
        <f t="shared" si="23"/>
        <v>0.8</v>
      </c>
      <c r="M48" s="37">
        <f t="shared" si="23"/>
        <v>0</v>
      </c>
      <c r="N48" s="37">
        <f t="shared" si="23"/>
        <v>0</v>
      </c>
      <c r="O48" s="330"/>
      <c r="Q48" s="207"/>
      <c r="R48" s="88"/>
      <c r="S48" s="88"/>
      <c r="T48" s="88"/>
      <c r="U48" s="88"/>
      <c r="AA48" s="154"/>
      <c r="AB48" s="154"/>
    </row>
    <row r="49" spans="1:28" ht="12" customHeight="1">
      <c r="A49" s="254"/>
      <c r="B49" s="254"/>
      <c r="C49" s="43"/>
      <c r="D49" s="305" t="s">
        <v>382</v>
      </c>
      <c r="E49" s="42"/>
      <c r="F49" s="41">
        <f t="shared" si="0"/>
        <v>5</v>
      </c>
      <c r="G49" s="41">
        <v>0</v>
      </c>
      <c r="H49" s="41">
        <v>0</v>
      </c>
      <c r="I49" s="41">
        <v>0</v>
      </c>
      <c r="J49" s="41">
        <v>0</v>
      </c>
      <c r="K49" s="41">
        <v>0</v>
      </c>
      <c r="L49" s="41">
        <v>1</v>
      </c>
      <c r="M49" s="41">
        <v>2</v>
      </c>
      <c r="N49" s="41">
        <v>2</v>
      </c>
      <c r="O49" s="329">
        <v>115.8</v>
      </c>
      <c r="Q49" s="209"/>
      <c r="AA49" s="155">
        <v>5</v>
      </c>
      <c r="AB49" s="155" t="str">
        <f>IF(F49=AA49,"",1)</f>
        <v/>
      </c>
    </row>
    <row r="50" spans="1:28" ht="12" customHeight="1">
      <c r="A50" s="254"/>
      <c r="B50" s="254"/>
      <c r="C50" s="40"/>
      <c r="D50" s="306"/>
      <c r="E50" s="39"/>
      <c r="F50" s="44">
        <f t="shared" si="0"/>
        <v>1</v>
      </c>
      <c r="G50" s="37">
        <f t="shared" ref="G50:N50" si="24">IF(G49=0,0,G49/$F49)</f>
        <v>0</v>
      </c>
      <c r="H50" s="37">
        <f t="shared" si="24"/>
        <v>0</v>
      </c>
      <c r="I50" s="37">
        <f t="shared" si="24"/>
        <v>0</v>
      </c>
      <c r="J50" s="37">
        <f t="shared" si="24"/>
        <v>0</v>
      </c>
      <c r="K50" s="37">
        <f t="shared" si="24"/>
        <v>0</v>
      </c>
      <c r="L50" s="37">
        <f t="shared" si="24"/>
        <v>0.2</v>
      </c>
      <c r="M50" s="37">
        <f t="shared" si="24"/>
        <v>0.4</v>
      </c>
      <c r="N50" s="37">
        <f t="shared" si="24"/>
        <v>0.4</v>
      </c>
      <c r="O50" s="330"/>
      <c r="Q50" s="207"/>
      <c r="R50" s="88"/>
      <c r="S50" s="88"/>
      <c r="T50" s="88"/>
      <c r="U50" s="88"/>
      <c r="AA50" s="154"/>
      <c r="AB50" s="154"/>
    </row>
    <row r="51" spans="1:28" ht="12" customHeight="1">
      <c r="A51" s="254"/>
      <c r="B51" s="254"/>
      <c r="C51" s="43"/>
      <c r="D51" s="305" t="s">
        <v>383</v>
      </c>
      <c r="E51" s="42"/>
      <c r="F51" s="41">
        <f t="shared" si="0"/>
        <v>15</v>
      </c>
      <c r="G51" s="41">
        <v>0</v>
      </c>
      <c r="H51" s="41">
        <v>0</v>
      </c>
      <c r="I51" s="41">
        <v>0</v>
      </c>
      <c r="J51" s="41">
        <v>1</v>
      </c>
      <c r="K51" s="41">
        <v>3</v>
      </c>
      <c r="L51" s="41">
        <v>4</v>
      </c>
      <c r="M51" s="41">
        <v>4</v>
      </c>
      <c r="N51" s="41">
        <v>3</v>
      </c>
      <c r="O51" s="329">
        <v>108.73333333333333</v>
      </c>
      <c r="Q51" s="209"/>
      <c r="AA51" s="155">
        <v>15</v>
      </c>
      <c r="AB51" s="155" t="str">
        <f>IF(F51=AA51,"",1)</f>
        <v/>
      </c>
    </row>
    <row r="52" spans="1:28" ht="12" customHeight="1">
      <c r="A52" s="254"/>
      <c r="B52" s="254"/>
      <c r="C52" s="40"/>
      <c r="D52" s="306"/>
      <c r="E52" s="39"/>
      <c r="F52" s="44">
        <f t="shared" si="0"/>
        <v>1</v>
      </c>
      <c r="G52" s="37">
        <f t="shared" ref="G52:N52" si="25">IF(G51=0,0,G51/$F51)</f>
        <v>0</v>
      </c>
      <c r="H52" s="37">
        <f t="shared" si="25"/>
        <v>0</v>
      </c>
      <c r="I52" s="37">
        <f t="shared" si="25"/>
        <v>0</v>
      </c>
      <c r="J52" s="37">
        <f t="shared" si="25"/>
        <v>6.6666666666666666E-2</v>
      </c>
      <c r="K52" s="37">
        <f t="shared" si="25"/>
        <v>0.2</v>
      </c>
      <c r="L52" s="37">
        <f t="shared" si="25"/>
        <v>0.26666666666666666</v>
      </c>
      <c r="M52" s="37">
        <f t="shared" si="25"/>
        <v>0.26666666666666666</v>
      </c>
      <c r="N52" s="37">
        <f t="shared" si="25"/>
        <v>0.2</v>
      </c>
      <c r="O52" s="330"/>
      <c r="Q52" s="207"/>
      <c r="R52" s="88"/>
      <c r="S52" s="88"/>
      <c r="T52" s="88"/>
      <c r="U52" s="88"/>
      <c r="AA52" s="154"/>
      <c r="AB52" s="154"/>
    </row>
    <row r="53" spans="1:28" ht="12" customHeight="1">
      <c r="A53" s="254"/>
      <c r="B53" s="254"/>
      <c r="C53" s="43"/>
      <c r="D53" s="305" t="s">
        <v>384</v>
      </c>
      <c r="E53" s="42"/>
      <c r="F53" s="41">
        <f t="shared" si="0"/>
        <v>6</v>
      </c>
      <c r="G53" s="41">
        <v>0</v>
      </c>
      <c r="H53" s="41">
        <v>0</v>
      </c>
      <c r="I53" s="41">
        <v>0</v>
      </c>
      <c r="J53" s="41">
        <v>0</v>
      </c>
      <c r="K53" s="41">
        <v>0</v>
      </c>
      <c r="L53" s="41">
        <v>4</v>
      </c>
      <c r="M53" s="41">
        <v>0</v>
      </c>
      <c r="N53" s="41">
        <v>2</v>
      </c>
      <c r="O53" s="329">
        <v>112</v>
      </c>
      <c r="Q53" s="209"/>
      <c r="AA53" s="155">
        <v>6</v>
      </c>
      <c r="AB53" s="155" t="str">
        <f>IF(F53=AA53,"",1)</f>
        <v/>
      </c>
    </row>
    <row r="54" spans="1:28" ht="12" customHeight="1">
      <c r="A54" s="254"/>
      <c r="B54" s="254"/>
      <c r="C54" s="40"/>
      <c r="D54" s="306"/>
      <c r="E54" s="39"/>
      <c r="F54" s="44">
        <f t="shared" si="0"/>
        <v>1</v>
      </c>
      <c r="G54" s="37">
        <f t="shared" ref="G54:N54" si="26">IF(G53=0,0,G53/$F53)</f>
        <v>0</v>
      </c>
      <c r="H54" s="37">
        <f t="shared" si="26"/>
        <v>0</v>
      </c>
      <c r="I54" s="37">
        <f t="shared" si="26"/>
        <v>0</v>
      </c>
      <c r="J54" s="37">
        <f t="shared" si="26"/>
        <v>0</v>
      </c>
      <c r="K54" s="37">
        <f t="shared" si="26"/>
        <v>0</v>
      </c>
      <c r="L54" s="37">
        <f t="shared" si="26"/>
        <v>0.66666666666666663</v>
      </c>
      <c r="M54" s="37">
        <f t="shared" si="26"/>
        <v>0</v>
      </c>
      <c r="N54" s="37">
        <f t="shared" si="26"/>
        <v>0.33333333333333331</v>
      </c>
      <c r="O54" s="330"/>
      <c r="Q54" s="207"/>
      <c r="R54" s="88"/>
      <c r="S54" s="88"/>
      <c r="T54" s="88"/>
      <c r="U54" s="88"/>
      <c r="AA54" s="154"/>
      <c r="AB54" s="154"/>
    </row>
    <row r="55" spans="1:28" ht="12" customHeight="1">
      <c r="A55" s="254"/>
      <c r="B55" s="254"/>
      <c r="C55" s="43"/>
      <c r="D55" s="305" t="s">
        <v>385</v>
      </c>
      <c r="E55" s="42"/>
      <c r="F55" s="41">
        <f t="shared" si="0"/>
        <v>33</v>
      </c>
      <c r="G55" s="41">
        <v>0</v>
      </c>
      <c r="H55" s="41">
        <v>0</v>
      </c>
      <c r="I55" s="41">
        <v>0</v>
      </c>
      <c r="J55" s="41">
        <v>0</v>
      </c>
      <c r="K55" s="41">
        <v>1</v>
      </c>
      <c r="L55" s="41">
        <v>11</v>
      </c>
      <c r="M55" s="41">
        <v>8</v>
      </c>
      <c r="N55" s="41">
        <v>13</v>
      </c>
      <c r="O55" s="329">
        <v>116.60606060606061</v>
      </c>
      <c r="Q55" s="209"/>
      <c r="AA55" s="155">
        <v>33</v>
      </c>
      <c r="AB55" s="155" t="str">
        <f>IF(F55=AA55,"",1)</f>
        <v/>
      </c>
    </row>
    <row r="56" spans="1:28" ht="12" customHeight="1">
      <c r="A56" s="254"/>
      <c r="B56" s="254"/>
      <c r="C56" s="40"/>
      <c r="D56" s="306"/>
      <c r="E56" s="39"/>
      <c r="F56" s="44">
        <f t="shared" si="0"/>
        <v>1</v>
      </c>
      <c r="G56" s="37">
        <f t="shared" ref="G56:N56" si="27">IF(G55=0,0,G55/$F55)</f>
        <v>0</v>
      </c>
      <c r="H56" s="37">
        <f t="shared" si="27"/>
        <v>0</v>
      </c>
      <c r="I56" s="37">
        <f t="shared" si="27"/>
        <v>0</v>
      </c>
      <c r="J56" s="37">
        <f t="shared" si="27"/>
        <v>0</v>
      </c>
      <c r="K56" s="37">
        <f t="shared" si="27"/>
        <v>3.0303030303030304E-2</v>
      </c>
      <c r="L56" s="37">
        <f t="shared" si="27"/>
        <v>0.33333333333333331</v>
      </c>
      <c r="M56" s="37">
        <f t="shared" si="27"/>
        <v>0.24242424242424243</v>
      </c>
      <c r="N56" s="37">
        <f t="shared" si="27"/>
        <v>0.39393939393939392</v>
      </c>
      <c r="O56" s="330"/>
      <c r="Q56" s="207"/>
      <c r="R56" s="88"/>
      <c r="S56" s="88"/>
      <c r="T56" s="88"/>
      <c r="U56" s="88"/>
      <c r="AA56" s="154"/>
      <c r="AB56" s="154"/>
    </row>
    <row r="57" spans="1:28" ht="12" customHeight="1">
      <c r="A57" s="254"/>
      <c r="B57" s="254"/>
      <c r="C57" s="43"/>
      <c r="D57" s="305" t="s">
        <v>386</v>
      </c>
      <c r="E57" s="42"/>
      <c r="F57" s="41">
        <f t="shared" si="0"/>
        <v>7</v>
      </c>
      <c r="G57" s="41">
        <v>0</v>
      </c>
      <c r="H57" s="41">
        <v>0</v>
      </c>
      <c r="I57" s="41">
        <v>0</v>
      </c>
      <c r="J57" s="41">
        <v>0</v>
      </c>
      <c r="K57" s="41">
        <v>0</v>
      </c>
      <c r="L57" s="41">
        <v>1</v>
      </c>
      <c r="M57" s="41">
        <v>2</v>
      </c>
      <c r="N57" s="41">
        <v>4</v>
      </c>
      <c r="O57" s="329">
        <v>118.14285714285714</v>
      </c>
      <c r="Q57" s="209"/>
      <c r="AA57" s="155">
        <v>7</v>
      </c>
      <c r="AB57" s="155" t="str">
        <f>IF(F57=AA57,"",1)</f>
        <v/>
      </c>
    </row>
    <row r="58" spans="1:28" ht="12" customHeight="1">
      <c r="A58" s="254"/>
      <c r="B58" s="254"/>
      <c r="C58" s="40"/>
      <c r="D58" s="306"/>
      <c r="E58" s="39"/>
      <c r="F58" s="44">
        <f t="shared" si="0"/>
        <v>1</v>
      </c>
      <c r="G58" s="37">
        <f t="shared" ref="G58:N58" si="28">IF(G57=0,0,G57/$F57)</f>
        <v>0</v>
      </c>
      <c r="H58" s="37">
        <f t="shared" si="28"/>
        <v>0</v>
      </c>
      <c r="I58" s="37">
        <f t="shared" si="28"/>
        <v>0</v>
      </c>
      <c r="J58" s="37">
        <f t="shared" si="28"/>
        <v>0</v>
      </c>
      <c r="K58" s="37">
        <f t="shared" si="28"/>
        <v>0</v>
      </c>
      <c r="L58" s="37">
        <f t="shared" si="28"/>
        <v>0.14285714285714285</v>
      </c>
      <c r="M58" s="37">
        <f t="shared" si="28"/>
        <v>0.2857142857142857</v>
      </c>
      <c r="N58" s="37">
        <f t="shared" si="28"/>
        <v>0.5714285714285714</v>
      </c>
      <c r="O58" s="330"/>
      <c r="Q58" s="207"/>
      <c r="R58" s="88"/>
      <c r="S58" s="88"/>
      <c r="T58" s="88"/>
      <c r="U58" s="88"/>
      <c r="AA58" s="154"/>
      <c r="AB58" s="154"/>
    </row>
    <row r="59" spans="1:28" ht="12.75" customHeight="1">
      <c r="A59" s="254"/>
      <c r="B59" s="254"/>
      <c r="C59" s="43"/>
      <c r="D59" s="305" t="s">
        <v>387</v>
      </c>
      <c r="E59" s="42"/>
      <c r="F59" s="41">
        <f t="shared" si="0"/>
        <v>29</v>
      </c>
      <c r="G59" s="41">
        <v>0</v>
      </c>
      <c r="H59" s="41">
        <v>0</v>
      </c>
      <c r="I59" s="41">
        <v>0</v>
      </c>
      <c r="J59" s="41">
        <v>0</v>
      </c>
      <c r="K59" s="41">
        <v>0</v>
      </c>
      <c r="L59" s="41">
        <v>5</v>
      </c>
      <c r="M59" s="41">
        <v>4</v>
      </c>
      <c r="N59" s="41">
        <v>20</v>
      </c>
      <c r="O59" s="329">
        <v>119.96551724137932</v>
      </c>
      <c r="Q59" s="209"/>
      <c r="AA59" s="155">
        <v>29</v>
      </c>
      <c r="AB59" s="155" t="str">
        <f>IF(F59=AA59,"",1)</f>
        <v/>
      </c>
    </row>
    <row r="60" spans="1:28" ht="12.75" customHeight="1">
      <c r="A60" s="254"/>
      <c r="B60" s="254"/>
      <c r="C60" s="40"/>
      <c r="D60" s="306"/>
      <c r="E60" s="39"/>
      <c r="F60" s="44">
        <f t="shared" si="0"/>
        <v>1</v>
      </c>
      <c r="G60" s="37">
        <f t="shared" ref="G60:N60" si="29">IF(G59=0,0,G59/$F59)</f>
        <v>0</v>
      </c>
      <c r="H60" s="37">
        <f t="shared" si="29"/>
        <v>0</v>
      </c>
      <c r="I60" s="37">
        <f t="shared" si="29"/>
        <v>0</v>
      </c>
      <c r="J60" s="37">
        <f t="shared" si="29"/>
        <v>0</v>
      </c>
      <c r="K60" s="37">
        <f t="shared" si="29"/>
        <v>0</v>
      </c>
      <c r="L60" s="37">
        <f t="shared" si="29"/>
        <v>0.17241379310344829</v>
      </c>
      <c r="M60" s="37">
        <f t="shared" si="29"/>
        <v>0.13793103448275862</v>
      </c>
      <c r="N60" s="37">
        <f t="shared" si="29"/>
        <v>0.68965517241379315</v>
      </c>
      <c r="O60" s="330"/>
      <c r="Q60" s="207"/>
      <c r="R60" s="88"/>
      <c r="S60" s="88"/>
      <c r="T60" s="88"/>
      <c r="U60" s="88"/>
      <c r="AA60" s="154"/>
      <c r="AB60" s="154"/>
    </row>
    <row r="61" spans="1:28" ht="12" customHeight="1">
      <c r="A61" s="254"/>
      <c r="B61" s="254"/>
      <c r="C61" s="43"/>
      <c r="D61" s="305" t="s">
        <v>21</v>
      </c>
      <c r="E61" s="42"/>
      <c r="F61" s="41">
        <f t="shared" si="0"/>
        <v>15</v>
      </c>
      <c r="G61" s="41">
        <v>0</v>
      </c>
      <c r="H61" s="41">
        <v>0</v>
      </c>
      <c r="I61" s="41">
        <v>0</v>
      </c>
      <c r="J61" s="41">
        <v>1</v>
      </c>
      <c r="K61" s="41">
        <v>0</v>
      </c>
      <c r="L61" s="41">
        <v>3</v>
      </c>
      <c r="M61" s="41">
        <v>3</v>
      </c>
      <c r="N61" s="41">
        <v>8</v>
      </c>
      <c r="O61" s="329">
        <v>115.6</v>
      </c>
      <c r="Q61" s="209"/>
      <c r="AA61" s="155">
        <v>15</v>
      </c>
      <c r="AB61" s="155" t="str">
        <f>IF(F61=AA61,"",1)</f>
        <v/>
      </c>
    </row>
    <row r="62" spans="1:28" ht="12" customHeight="1">
      <c r="A62" s="254"/>
      <c r="B62" s="254"/>
      <c r="C62" s="40"/>
      <c r="D62" s="306"/>
      <c r="E62" s="39"/>
      <c r="F62" s="44">
        <f t="shared" si="0"/>
        <v>1</v>
      </c>
      <c r="G62" s="37">
        <f t="shared" ref="G62:N62" si="30">IF(G61=0,0,G61/$F61)</f>
        <v>0</v>
      </c>
      <c r="H62" s="37">
        <f t="shared" si="30"/>
        <v>0</v>
      </c>
      <c r="I62" s="37">
        <f t="shared" si="30"/>
        <v>0</v>
      </c>
      <c r="J62" s="37">
        <f t="shared" si="30"/>
        <v>6.6666666666666666E-2</v>
      </c>
      <c r="K62" s="37">
        <f t="shared" si="30"/>
        <v>0</v>
      </c>
      <c r="L62" s="37">
        <f t="shared" si="30"/>
        <v>0.2</v>
      </c>
      <c r="M62" s="37">
        <f t="shared" si="30"/>
        <v>0.2</v>
      </c>
      <c r="N62" s="37">
        <f t="shared" si="30"/>
        <v>0.53333333333333333</v>
      </c>
      <c r="O62" s="330"/>
      <c r="Q62" s="207"/>
      <c r="R62" s="88"/>
      <c r="S62" s="88"/>
      <c r="T62" s="88"/>
      <c r="U62" s="88"/>
      <c r="AA62" s="154"/>
      <c r="AB62" s="154"/>
    </row>
    <row r="63" spans="1:28" ht="12" customHeight="1">
      <c r="A63" s="254"/>
      <c r="B63" s="254"/>
      <c r="C63" s="43"/>
      <c r="D63" s="305" t="s">
        <v>388</v>
      </c>
      <c r="E63" s="42"/>
      <c r="F63" s="41">
        <f t="shared" si="0"/>
        <v>7</v>
      </c>
      <c r="G63" s="41">
        <v>0</v>
      </c>
      <c r="H63" s="41">
        <v>0</v>
      </c>
      <c r="I63" s="41">
        <v>0</v>
      </c>
      <c r="J63" s="41">
        <v>0</v>
      </c>
      <c r="K63" s="41">
        <v>0</v>
      </c>
      <c r="L63" s="41">
        <v>0</v>
      </c>
      <c r="M63" s="41">
        <v>2</v>
      </c>
      <c r="N63" s="41">
        <v>5</v>
      </c>
      <c r="O63" s="329">
        <v>120.42857142857143</v>
      </c>
      <c r="Q63" s="209"/>
      <c r="AA63" s="155">
        <v>7</v>
      </c>
      <c r="AB63" s="155" t="str">
        <f>IF(F63=AA63,"",1)</f>
        <v/>
      </c>
    </row>
    <row r="64" spans="1:28" ht="12" customHeight="1">
      <c r="A64" s="254"/>
      <c r="B64" s="254"/>
      <c r="C64" s="40"/>
      <c r="D64" s="306"/>
      <c r="E64" s="39"/>
      <c r="F64" s="44">
        <f t="shared" si="0"/>
        <v>1</v>
      </c>
      <c r="G64" s="37">
        <f t="shared" ref="G64:N64" si="31">IF(G63=0,0,G63/$F63)</f>
        <v>0</v>
      </c>
      <c r="H64" s="37">
        <f t="shared" si="31"/>
        <v>0</v>
      </c>
      <c r="I64" s="37">
        <f t="shared" si="31"/>
        <v>0</v>
      </c>
      <c r="J64" s="37">
        <f t="shared" si="31"/>
        <v>0</v>
      </c>
      <c r="K64" s="37">
        <f t="shared" si="31"/>
        <v>0</v>
      </c>
      <c r="L64" s="37">
        <f t="shared" si="31"/>
        <v>0</v>
      </c>
      <c r="M64" s="37">
        <f t="shared" si="31"/>
        <v>0.2857142857142857</v>
      </c>
      <c r="N64" s="37">
        <f t="shared" si="31"/>
        <v>0.7142857142857143</v>
      </c>
      <c r="O64" s="330"/>
      <c r="Q64" s="207"/>
      <c r="R64" s="88"/>
      <c r="S64" s="88"/>
      <c r="T64" s="88"/>
      <c r="U64" s="88"/>
      <c r="AA64" s="154"/>
      <c r="AB64" s="154"/>
    </row>
    <row r="65" spans="1:28" ht="12" customHeight="1">
      <c r="A65" s="254"/>
      <c r="B65" s="254"/>
      <c r="C65" s="43"/>
      <c r="D65" s="305" t="s">
        <v>389</v>
      </c>
      <c r="E65" s="42"/>
      <c r="F65" s="41">
        <f t="shared" si="0"/>
        <v>17</v>
      </c>
      <c r="G65" s="41">
        <v>0</v>
      </c>
      <c r="H65" s="41">
        <v>0</v>
      </c>
      <c r="I65" s="41">
        <v>0</v>
      </c>
      <c r="J65" s="41">
        <v>1</v>
      </c>
      <c r="K65" s="41">
        <v>0</v>
      </c>
      <c r="L65" s="41">
        <v>4</v>
      </c>
      <c r="M65" s="41">
        <v>6</v>
      </c>
      <c r="N65" s="41">
        <v>6</v>
      </c>
      <c r="O65" s="329">
        <v>113.35294117647059</v>
      </c>
      <c r="Q65" s="209"/>
      <c r="AA65" s="155">
        <v>17</v>
      </c>
      <c r="AB65" s="155" t="str">
        <f>IF(F65=AA65,"",1)</f>
        <v/>
      </c>
    </row>
    <row r="66" spans="1:28" ht="12" customHeight="1">
      <c r="A66" s="254"/>
      <c r="B66" s="254"/>
      <c r="C66" s="40"/>
      <c r="D66" s="306"/>
      <c r="E66" s="39"/>
      <c r="F66" s="44">
        <f t="shared" si="0"/>
        <v>1</v>
      </c>
      <c r="G66" s="37">
        <f t="shared" ref="G66:N66" si="32">IF(G65=0,0,G65/$F65)</f>
        <v>0</v>
      </c>
      <c r="H66" s="37">
        <f t="shared" si="32"/>
        <v>0</v>
      </c>
      <c r="I66" s="37">
        <f t="shared" si="32"/>
        <v>0</v>
      </c>
      <c r="J66" s="37">
        <f t="shared" si="32"/>
        <v>5.8823529411764705E-2</v>
      </c>
      <c r="K66" s="37">
        <f t="shared" si="32"/>
        <v>0</v>
      </c>
      <c r="L66" s="37">
        <f t="shared" si="32"/>
        <v>0.23529411764705882</v>
      </c>
      <c r="M66" s="37">
        <f t="shared" si="32"/>
        <v>0.35294117647058826</v>
      </c>
      <c r="N66" s="37">
        <f t="shared" si="32"/>
        <v>0.35294117647058826</v>
      </c>
      <c r="O66" s="330"/>
      <c r="Q66" s="207"/>
      <c r="R66" s="88"/>
      <c r="S66" s="88"/>
      <c r="T66" s="88"/>
      <c r="U66" s="88"/>
      <c r="AA66" s="154"/>
      <c r="AB66" s="154"/>
    </row>
    <row r="67" spans="1:28" ht="12" customHeight="1">
      <c r="A67" s="254"/>
      <c r="B67" s="254"/>
      <c r="C67" s="43"/>
      <c r="D67" s="305" t="s">
        <v>390</v>
      </c>
      <c r="E67" s="42"/>
      <c r="F67" s="41">
        <f t="shared" si="0"/>
        <v>6</v>
      </c>
      <c r="G67" s="41">
        <v>0</v>
      </c>
      <c r="H67" s="41">
        <v>0</v>
      </c>
      <c r="I67" s="41">
        <v>0</v>
      </c>
      <c r="J67" s="41">
        <v>1</v>
      </c>
      <c r="K67" s="41">
        <v>0</v>
      </c>
      <c r="L67" s="41">
        <v>0</v>
      </c>
      <c r="M67" s="41">
        <v>2</v>
      </c>
      <c r="N67" s="41">
        <v>3</v>
      </c>
      <c r="O67" s="329">
        <v>127</v>
      </c>
      <c r="Q67" s="209"/>
      <c r="AA67" s="155">
        <v>6</v>
      </c>
      <c r="AB67" s="155" t="str">
        <f>IF(F67=AA67,"",1)</f>
        <v/>
      </c>
    </row>
    <row r="68" spans="1:28" ht="12" customHeight="1">
      <c r="A68" s="254"/>
      <c r="B68" s="255"/>
      <c r="C68" s="40"/>
      <c r="D68" s="306"/>
      <c r="E68" s="39"/>
      <c r="F68" s="44">
        <f t="shared" si="0"/>
        <v>1</v>
      </c>
      <c r="G68" s="37">
        <f t="shared" ref="G68:N68" si="33">IF(G67=0,0,G67/$F67)</f>
        <v>0</v>
      </c>
      <c r="H68" s="37">
        <f t="shared" si="33"/>
        <v>0</v>
      </c>
      <c r="I68" s="37">
        <f t="shared" si="33"/>
        <v>0</v>
      </c>
      <c r="J68" s="37">
        <f t="shared" si="33"/>
        <v>0.16666666666666666</v>
      </c>
      <c r="K68" s="37">
        <f t="shared" si="33"/>
        <v>0</v>
      </c>
      <c r="L68" s="37">
        <f t="shared" si="33"/>
        <v>0</v>
      </c>
      <c r="M68" s="37">
        <f t="shared" si="33"/>
        <v>0.33333333333333331</v>
      </c>
      <c r="N68" s="37">
        <f t="shared" si="33"/>
        <v>0.5</v>
      </c>
      <c r="O68" s="330"/>
      <c r="Q68" s="207"/>
      <c r="R68" s="88"/>
      <c r="S68" s="88"/>
      <c r="T68" s="88"/>
      <c r="U68" s="88"/>
      <c r="AA68" s="154"/>
      <c r="AB68" s="154"/>
    </row>
    <row r="69" spans="1:28" ht="12" customHeight="1">
      <c r="A69" s="254"/>
      <c r="B69" s="253" t="s">
        <v>17</v>
      </c>
      <c r="C69" s="43"/>
      <c r="D69" s="305" t="s">
        <v>16</v>
      </c>
      <c r="E69" s="42"/>
      <c r="F69" s="41">
        <f>SUM(G69:N69)</f>
        <v>692</v>
      </c>
      <c r="G69" s="41">
        <f>SUM(G71,G73,G75,G77,G79,G81,G83,G85,G87,G89,G91,G93,G95,G97,G99)</f>
        <v>3</v>
      </c>
      <c r="H69" s="41">
        <f t="shared" ref="H69:N69" si="34">SUM(H71,H73,H75,H77,H79,H81,H83,H85,H87,H89,H91,H93,H95,H97,H99)</f>
        <v>2</v>
      </c>
      <c r="I69" s="41">
        <f t="shared" si="34"/>
        <v>25</v>
      </c>
      <c r="J69" s="41">
        <f t="shared" si="34"/>
        <v>48</v>
      </c>
      <c r="K69" s="41">
        <f t="shared" si="34"/>
        <v>76</v>
      </c>
      <c r="L69" s="41">
        <f t="shared" si="34"/>
        <v>197</v>
      </c>
      <c r="M69" s="41">
        <f t="shared" si="34"/>
        <v>91</v>
      </c>
      <c r="N69" s="41">
        <f t="shared" si="34"/>
        <v>250</v>
      </c>
      <c r="O69" s="329">
        <v>109.8236994</v>
      </c>
      <c r="Q69" s="209"/>
      <c r="AA69" s="155">
        <v>692</v>
      </c>
      <c r="AB69" s="155" t="str">
        <f>IF(F69=AA69,"",1)</f>
        <v/>
      </c>
    </row>
    <row r="70" spans="1:28" ht="12" customHeight="1">
      <c r="A70" s="254"/>
      <c r="B70" s="254"/>
      <c r="C70" s="40"/>
      <c r="D70" s="306"/>
      <c r="E70" s="39"/>
      <c r="F70" s="44">
        <f t="shared" si="0"/>
        <v>1</v>
      </c>
      <c r="G70" s="37">
        <f t="shared" ref="G70:N70" si="35">IF(G69=0,0,G69/$F69)</f>
        <v>4.335260115606936E-3</v>
      </c>
      <c r="H70" s="37">
        <f t="shared" si="35"/>
        <v>2.8901734104046241E-3</v>
      </c>
      <c r="I70" s="37">
        <f t="shared" si="35"/>
        <v>3.6127167630057806E-2</v>
      </c>
      <c r="J70" s="37">
        <f t="shared" si="35"/>
        <v>6.9364161849710976E-2</v>
      </c>
      <c r="K70" s="37">
        <f t="shared" si="35"/>
        <v>0.10982658959537572</v>
      </c>
      <c r="L70" s="37">
        <f t="shared" si="35"/>
        <v>0.28468208092485547</v>
      </c>
      <c r="M70" s="37">
        <f t="shared" si="35"/>
        <v>0.13150289017341041</v>
      </c>
      <c r="N70" s="37">
        <f t="shared" si="35"/>
        <v>0.36127167630057805</v>
      </c>
      <c r="O70" s="330"/>
      <c r="Q70" s="207"/>
      <c r="R70" s="88"/>
      <c r="S70" s="88"/>
      <c r="T70" s="88"/>
      <c r="U70" s="88"/>
      <c r="AA70" s="154"/>
      <c r="AB70" s="154"/>
    </row>
    <row r="71" spans="1:28" ht="12" customHeight="1">
      <c r="A71" s="254"/>
      <c r="B71" s="254"/>
      <c r="C71" s="43"/>
      <c r="D71" s="305" t="s">
        <v>122</v>
      </c>
      <c r="E71" s="42"/>
      <c r="F71" s="41">
        <f>SUM(G71:N71)</f>
        <v>4</v>
      </c>
      <c r="G71" s="41">
        <v>0</v>
      </c>
      <c r="H71" s="41">
        <v>0</v>
      </c>
      <c r="I71" s="41">
        <v>0</v>
      </c>
      <c r="J71" s="41">
        <v>1</v>
      </c>
      <c r="K71" s="41">
        <v>0</v>
      </c>
      <c r="L71" s="41">
        <v>2</v>
      </c>
      <c r="M71" s="41">
        <v>0</v>
      </c>
      <c r="N71" s="41">
        <v>1</v>
      </c>
      <c r="O71" s="329">
        <v>105.5</v>
      </c>
      <c r="Q71" s="209"/>
      <c r="AA71" s="155">
        <v>4</v>
      </c>
      <c r="AB71" s="155" t="str">
        <f>IF(F71=AA71,"",1)</f>
        <v/>
      </c>
    </row>
    <row r="72" spans="1:28" ht="12" customHeight="1">
      <c r="A72" s="254"/>
      <c r="B72" s="254"/>
      <c r="C72" s="40"/>
      <c r="D72" s="306"/>
      <c r="E72" s="39"/>
      <c r="F72" s="44">
        <f t="shared" ref="F72:F100" si="36">SUM(G72:N72)</f>
        <v>1</v>
      </c>
      <c r="G72" s="37">
        <f t="shared" ref="G72:N72" si="37">IF(G71=0,0,G71/$F71)</f>
        <v>0</v>
      </c>
      <c r="H72" s="37">
        <f t="shared" si="37"/>
        <v>0</v>
      </c>
      <c r="I72" s="37">
        <f t="shared" si="37"/>
        <v>0</v>
      </c>
      <c r="J72" s="37">
        <f t="shared" si="37"/>
        <v>0.25</v>
      </c>
      <c r="K72" s="37">
        <f t="shared" si="37"/>
        <v>0</v>
      </c>
      <c r="L72" s="37">
        <f t="shared" si="37"/>
        <v>0.5</v>
      </c>
      <c r="M72" s="37">
        <f t="shared" si="37"/>
        <v>0</v>
      </c>
      <c r="N72" s="37">
        <f t="shared" si="37"/>
        <v>0.25</v>
      </c>
      <c r="O72" s="330"/>
      <c r="Q72" s="207"/>
      <c r="R72" s="88"/>
      <c r="S72" s="88"/>
      <c r="T72" s="88"/>
      <c r="U72" s="88"/>
      <c r="AA72" s="154"/>
      <c r="AB72" s="154"/>
    </row>
    <row r="73" spans="1:28" ht="12" customHeight="1">
      <c r="A73" s="254"/>
      <c r="B73" s="254"/>
      <c r="C73" s="43"/>
      <c r="D73" s="305" t="s">
        <v>14</v>
      </c>
      <c r="E73" s="42"/>
      <c r="F73" s="41">
        <f t="shared" si="36"/>
        <v>91</v>
      </c>
      <c r="G73" s="41">
        <v>1</v>
      </c>
      <c r="H73" s="41">
        <v>0</v>
      </c>
      <c r="I73" s="41">
        <v>4</v>
      </c>
      <c r="J73" s="41">
        <v>25</v>
      </c>
      <c r="K73" s="41">
        <v>20</v>
      </c>
      <c r="L73" s="41">
        <v>24</v>
      </c>
      <c r="M73" s="41">
        <v>9</v>
      </c>
      <c r="N73" s="41">
        <v>8</v>
      </c>
      <c r="O73" s="329">
        <v>97.598901098901095</v>
      </c>
      <c r="Q73" s="209"/>
      <c r="AA73" s="155">
        <v>91</v>
      </c>
      <c r="AB73" s="155" t="str">
        <f>IF(F73=AA73,"",1)</f>
        <v/>
      </c>
    </row>
    <row r="74" spans="1:28" ht="12" customHeight="1">
      <c r="A74" s="254"/>
      <c r="B74" s="254"/>
      <c r="C74" s="40"/>
      <c r="D74" s="306"/>
      <c r="E74" s="39"/>
      <c r="F74" s="44">
        <f t="shared" si="36"/>
        <v>1</v>
      </c>
      <c r="G74" s="37">
        <f t="shared" ref="G74:N74" si="38">IF(G73=0,0,G73/$F73)</f>
        <v>1.098901098901099E-2</v>
      </c>
      <c r="H74" s="37">
        <f t="shared" si="38"/>
        <v>0</v>
      </c>
      <c r="I74" s="37">
        <f t="shared" si="38"/>
        <v>4.3956043956043959E-2</v>
      </c>
      <c r="J74" s="37">
        <f t="shared" si="38"/>
        <v>0.27472527472527475</v>
      </c>
      <c r="K74" s="37">
        <f t="shared" si="38"/>
        <v>0.21978021978021978</v>
      </c>
      <c r="L74" s="37">
        <f t="shared" si="38"/>
        <v>0.26373626373626374</v>
      </c>
      <c r="M74" s="37">
        <f t="shared" si="38"/>
        <v>9.8901098901098897E-2</v>
      </c>
      <c r="N74" s="37">
        <f t="shared" si="38"/>
        <v>8.7912087912087919E-2</v>
      </c>
      <c r="O74" s="330"/>
      <c r="Q74" s="207"/>
      <c r="R74" s="88"/>
      <c r="S74" s="88"/>
      <c r="T74" s="88"/>
      <c r="U74" s="88"/>
      <c r="AA74" s="154"/>
      <c r="AB74" s="154"/>
    </row>
    <row r="75" spans="1:28" ht="12" customHeight="1">
      <c r="A75" s="254"/>
      <c r="B75" s="254"/>
      <c r="C75" s="43"/>
      <c r="D75" s="305" t="s">
        <v>13</v>
      </c>
      <c r="E75" s="42"/>
      <c r="F75" s="41">
        <f t="shared" si="36"/>
        <v>18</v>
      </c>
      <c r="G75" s="41">
        <v>0</v>
      </c>
      <c r="H75" s="41">
        <v>0</v>
      </c>
      <c r="I75" s="41">
        <v>0</v>
      </c>
      <c r="J75" s="41">
        <v>0</v>
      </c>
      <c r="K75" s="41">
        <v>0</v>
      </c>
      <c r="L75" s="41">
        <v>1</v>
      </c>
      <c r="M75" s="41">
        <v>1</v>
      </c>
      <c r="N75" s="41">
        <v>16</v>
      </c>
      <c r="O75" s="329">
        <v>124.97222222222223</v>
      </c>
      <c r="Q75" s="209"/>
      <c r="AA75" s="155">
        <v>18</v>
      </c>
      <c r="AB75" s="155" t="str">
        <f>IF(F75=AA75,"",1)</f>
        <v/>
      </c>
    </row>
    <row r="76" spans="1:28" ht="12" customHeight="1">
      <c r="A76" s="254"/>
      <c r="B76" s="254"/>
      <c r="C76" s="40"/>
      <c r="D76" s="306"/>
      <c r="E76" s="39"/>
      <c r="F76" s="44">
        <f t="shared" si="36"/>
        <v>1</v>
      </c>
      <c r="G76" s="37">
        <f t="shared" ref="G76:N76" si="39">IF(G75=0,0,G75/$F75)</f>
        <v>0</v>
      </c>
      <c r="H76" s="37">
        <f t="shared" si="39"/>
        <v>0</v>
      </c>
      <c r="I76" s="37">
        <f t="shared" si="39"/>
        <v>0</v>
      </c>
      <c r="J76" s="37">
        <f t="shared" si="39"/>
        <v>0</v>
      </c>
      <c r="K76" s="37">
        <f t="shared" si="39"/>
        <v>0</v>
      </c>
      <c r="L76" s="37">
        <f t="shared" si="39"/>
        <v>5.5555555555555552E-2</v>
      </c>
      <c r="M76" s="37">
        <f t="shared" si="39"/>
        <v>5.5555555555555552E-2</v>
      </c>
      <c r="N76" s="37">
        <f t="shared" si="39"/>
        <v>0.88888888888888884</v>
      </c>
      <c r="O76" s="330"/>
      <c r="Q76" s="207"/>
      <c r="R76" s="88"/>
      <c r="S76" s="88"/>
      <c r="T76" s="88"/>
      <c r="U76" s="88"/>
      <c r="AA76" s="154"/>
      <c r="AB76" s="154"/>
    </row>
    <row r="77" spans="1:28" ht="12" customHeight="1">
      <c r="A77" s="254"/>
      <c r="B77" s="254"/>
      <c r="C77" s="43"/>
      <c r="D77" s="305" t="s">
        <v>12</v>
      </c>
      <c r="E77" s="42"/>
      <c r="F77" s="41">
        <f t="shared" si="36"/>
        <v>14</v>
      </c>
      <c r="G77" s="41">
        <v>0</v>
      </c>
      <c r="H77" s="41">
        <v>0</v>
      </c>
      <c r="I77" s="41">
        <v>0</v>
      </c>
      <c r="J77" s="41">
        <v>0</v>
      </c>
      <c r="K77" s="41">
        <v>1</v>
      </c>
      <c r="L77" s="41">
        <v>4</v>
      </c>
      <c r="M77" s="41">
        <v>0</v>
      </c>
      <c r="N77" s="41">
        <v>9</v>
      </c>
      <c r="O77" s="329">
        <v>117.28571428571429</v>
      </c>
      <c r="Q77" s="209"/>
      <c r="AA77" s="155">
        <v>14</v>
      </c>
      <c r="AB77" s="155" t="str">
        <f>IF(F77=AA77,"",1)</f>
        <v/>
      </c>
    </row>
    <row r="78" spans="1:28" ht="12" customHeight="1">
      <c r="A78" s="254"/>
      <c r="B78" s="254"/>
      <c r="C78" s="40"/>
      <c r="D78" s="306"/>
      <c r="E78" s="39"/>
      <c r="F78" s="44">
        <f t="shared" si="36"/>
        <v>1</v>
      </c>
      <c r="G78" s="37">
        <f t="shared" ref="G78:N78" si="40">IF(G77=0,0,G77/$F77)</f>
        <v>0</v>
      </c>
      <c r="H78" s="37">
        <f t="shared" si="40"/>
        <v>0</v>
      </c>
      <c r="I78" s="37">
        <f t="shared" si="40"/>
        <v>0</v>
      </c>
      <c r="J78" s="37">
        <f t="shared" si="40"/>
        <v>0</v>
      </c>
      <c r="K78" s="37">
        <f t="shared" si="40"/>
        <v>7.1428571428571425E-2</v>
      </c>
      <c r="L78" s="37">
        <f t="shared" si="40"/>
        <v>0.2857142857142857</v>
      </c>
      <c r="M78" s="37">
        <f t="shared" si="40"/>
        <v>0</v>
      </c>
      <c r="N78" s="37">
        <f t="shared" si="40"/>
        <v>0.6428571428571429</v>
      </c>
      <c r="O78" s="330"/>
      <c r="Q78" s="207"/>
      <c r="R78" s="88"/>
      <c r="S78" s="88"/>
      <c r="T78" s="88"/>
      <c r="U78" s="88"/>
      <c r="AA78" s="154"/>
      <c r="AB78" s="154"/>
    </row>
    <row r="79" spans="1:28" ht="12" customHeight="1">
      <c r="A79" s="254"/>
      <c r="B79" s="254"/>
      <c r="C79" s="43"/>
      <c r="D79" s="305" t="s">
        <v>11</v>
      </c>
      <c r="E79" s="42"/>
      <c r="F79" s="41">
        <f t="shared" si="36"/>
        <v>31</v>
      </c>
      <c r="G79" s="41">
        <v>1</v>
      </c>
      <c r="H79" s="41">
        <v>0</v>
      </c>
      <c r="I79" s="41">
        <v>0</v>
      </c>
      <c r="J79" s="41">
        <v>7</v>
      </c>
      <c r="K79" s="41">
        <v>2</v>
      </c>
      <c r="L79" s="41">
        <v>9</v>
      </c>
      <c r="M79" s="41">
        <v>7</v>
      </c>
      <c r="N79" s="41">
        <v>5</v>
      </c>
      <c r="O79" s="329">
        <v>105.48387096774194</v>
      </c>
      <c r="Q79" s="209"/>
      <c r="AA79" s="155">
        <v>31</v>
      </c>
      <c r="AB79" s="155" t="str">
        <f>IF(F79=AA79,"",1)</f>
        <v/>
      </c>
    </row>
    <row r="80" spans="1:28" ht="12" customHeight="1">
      <c r="A80" s="254"/>
      <c r="B80" s="254"/>
      <c r="C80" s="40"/>
      <c r="D80" s="306"/>
      <c r="E80" s="39"/>
      <c r="F80" s="44">
        <f t="shared" si="36"/>
        <v>1</v>
      </c>
      <c r="G80" s="37">
        <f t="shared" ref="G80:N80" si="41">IF(G79=0,0,G79/$F79)</f>
        <v>3.2258064516129031E-2</v>
      </c>
      <c r="H80" s="37">
        <f t="shared" si="41"/>
        <v>0</v>
      </c>
      <c r="I80" s="37">
        <f t="shared" si="41"/>
        <v>0</v>
      </c>
      <c r="J80" s="37">
        <f t="shared" si="41"/>
        <v>0.22580645161290322</v>
      </c>
      <c r="K80" s="37">
        <f t="shared" si="41"/>
        <v>6.4516129032258063E-2</v>
      </c>
      <c r="L80" s="37">
        <f t="shared" si="41"/>
        <v>0.29032258064516131</v>
      </c>
      <c r="M80" s="37">
        <f t="shared" si="41"/>
        <v>0.22580645161290322</v>
      </c>
      <c r="N80" s="37">
        <f t="shared" si="41"/>
        <v>0.16129032258064516</v>
      </c>
      <c r="O80" s="330"/>
      <c r="Q80" s="207"/>
      <c r="R80" s="88"/>
      <c r="S80" s="88"/>
      <c r="T80" s="88"/>
      <c r="U80" s="88"/>
      <c r="AA80" s="154"/>
      <c r="AB80" s="154"/>
    </row>
    <row r="81" spans="1:28" ht="12" customHeight="1">
      <c r="A81" s="254"/>
      <c r="B81" s="254"/>
      <c r="C81" s="43"/>
      <c r="D81" s="305" t="s">
        <v>10</v>
      </c>
      <c r="E81" s="42"/>
      <c r="F81" s="41">
        <f t="shared" si="36"/>
        <v>160</v>
      </c>
      <c r="G81" s="41">
        <v>0</v>
      </c>
      <c r="H81" s="41">
        <v>1</v>
      </c>
      <c r="I81" s="41">
        <v>0</v>
      </c>
      <c r="J81" s="41">
        <v>6</v>
      </c>
      <c r="K81" s="41">
        <v>23</v>
      </c>
      <c r="L81" s="41">
        <v>68</v>
      </c>
      <c r="M81" s="41">
        <v>24</v>
      </c>
      <c r="N81" s="41">
        <v>38</v>
      </c>
      <c r="O81" s="329">
        <v>108.98125</v>
      </c>
      <c r="Q81" s="209"/>
      <c r="AA81" s="155">
        <v>160</v>
      </c>
      <c r="AB81" s="155" t="str">
        <f>IF(F81=AA81,"",1)</f>
        <v/>
      </c>
    </row>
    <row r="82" spans="1:28" ht="12" customHeight="1">
      <c r="A82" s="254"/>
      <c r="B82" s="254"/>
      <c r="C82" s="40"/>
      <c r="D82" s="306"/>
      <c r="E82" s="39"/>
      <c r="F82" s="44">
        <f t="shared" si="36"/>
        <v>1</v>
      </c>
      <c r="G82" s="37">
        <f t="shared" ref="G82:N82" si="42">IF(G81=0,0,G81/$F81)</f>
        <v>0</v>
      </c>
      <c r="H82" s="37">
        <f t="shared" si="42"/>
        <v>6.2500000000000003E-3</v>
      </c>
      <c r="I82" s="37">
        <f t="shared" si="42"/>
        <v>0</v>
      </c>
      <c r="J82" s="37">
        <f t="shared" si="42"/>
        <v>3.7499999999999999E-2</v>
      </c>
      <c r="K82" s="37">
        <f t="shared" si="42"/>
        <v>0.14374999999999999</v>
      </c>
      <c r="L82" s="37">
        <f t="shared" si="42"/>
        <v>0.42499999999999999</v>
      </c>
      <c r="M82" s="37">
        <f t="shared" si="42"/>
        <v>0.15</v>
      </c>
      <c r="N82" s="37">
        <f t="shared" si="42"/>
        <v>0.23749999999999999</v>
      </c>
      <c r="O82" s="330"/>
      <c r="Q82" s="207"/>
      <c r="R82" s="88"/>
      <c r="S82" s="88"/>
      <c r="T82" s="88"/>
      <c r="U82" s="88"/>
      <c r="AA82" s="154"/>
      <c r="AB82" s="154"/>
    </row>
    <row r="83" spans="1:28" ht="12" customHeight="1">
      <c r="A83" s="254"/>
      <c r="B83" s="254"/>
      <c r="C83" s="43"/>
      <c r="D83" s="305" t="s">
        <v>9</v>
      </c>
      <c r="E83" s="42"/>
      <c r="F83" s="41">
        <f t="shared" si="36"/>
        <v>20</v>
      </c>
      <c r="G83" s="41">
        <v>0</v>
      </c>
      <c r="H83" s="41">
        <v>0</v>
      </c>
      <c r="I83" s="41">
        <v>0</v>
      </c>
      <c r="J83" s="41">
        <v>0</v>
      </c>
      <c r="K83" s="41">
        <v>0</v>
      </c>
      <c r="L83" s="41">
        <v>1</v>
      </c>
      <c r="M83" s="41">
        <v>0</v>
      </c>
      <c r="N83" s="41">
        <v>19</v>
      </c>
      <c r="O83" s="329">
        <v>123.2</v>
      </c>
      <c r="Q83" s="209"/>
      <c r="AA83" s="155">
        <v>20</v>
      </c>
      <c r="AB83" s="155" t="str">
        <f>IF(F83=AA83,"",1)</f>
        <v/>
      </c>
    </row>
    <row r="84" spans="1:28" ht="12" customHeight="1">
      <c r="A84" s="254"/>
      <c r="B84" s="254"/>
      <c r="C84" s="40"/>
      <c r="D84" s="306"/>
      <c r="E84" s="39"/>
      <c r="F84" s="44">
        <f t="shared" si="36"/>
        <v>1</v>
      </c>
      <c r="G84" s="37">
        <f t="shared" ref="G84:N84" si="43">IF(G83=0,0,G83/$F83)</f>
        <v>0</v>
      </c>
      <c r="H84" s="37">
        <f t="shared" si="43"/>
        <v>0</v>
      </c>
      <c r="I84" s="37">
        <f t="shared" si="43"/>
        <v>0</v>
      </c>
      <c r="J84" s="37">
        <f t="shared" si="43"/>
        <v>0</v>
      </c>
      <c r="K84" s="37">
        <f t="shared" si="43"/>
        <v>0</v>
      </c>
      <c r="L84" s="37">
        <f t="shared" si="43"/>
        <v>0.05</v>
      </c>
      <c r="M84" s="37">
        <f t="shared" si="43"/>
        <v>0</v>
      </c>
      <c r="N84" s="37">
        <f t="shared" si="43"/>
        <v>0.95</v>
      </c>
      <c r="O84" s="330"/>
      <c r="Q84" s="207"/>
      <c r="R84" s="88"/>
      <c r="S84" s="88"/>
      <c r="T84" s="88"/>
      <c r="U84" s="88"/>
      <c r="AA84" s="154"/>
      <c r="AB84" s="154"/>
    </row>
    <row r="85" spans="1:28" ht="12" customHeight="1">
      <c r="A85" s="254"/>
      <c r="B85" s="254"/>
      <c r="C85" s="43"/>
      <c r="D85" s="305" t="s">
        <v>8</v>
      </c>
      <c r="E85" s="42"/>
      <c r="F85" s="41">
        <f t="shared" si="36"/>
        <v>9</v>
      </c>
      <c r="G85" s="41">
        <v>0</v>
      </c>
      <c r="H85" s="41">
        <v>0</v>
      </c>
      <c r="I85" s="41">
        <v>0</v>
      </c>
      <c r="J85" s="41">
        <v>0</v>
      </c>
      <c r="K85" s="41">
        <v>0</v>
      </c>
      <c r="L85" s="41">
        <v>5</v>
      </c>
      <c r="M85" s="41">
        <v>1</v>
      </c>
      <c r="N85" s="41">
        <v>3</v>
      </c>
      <c r="O85" s="329">
        <v>114.11111111111111</v>
      </c>
      <c r="Q85" s="209"/>
      <c r="AA85" s="155">
        <v>9</v>
      </c>
      <c r="AB85" s="155" t="str">
        <f>IF(F85=AA85,"",1)</f>
        <v/>
      </c>
    </row>
    <row r="86" spans="1:28" ht="12" customHeight="1">
      <c r="A86" s="254"/>
      <c r="B86" s="254"/>
      <c r="C86" s="40"/>
      <c r="D86" s="306"/>
      <c r="E86" s="39"/>
      <c r="F86" s="44">
        <f t="shared" si="36"/>
        <v>1</v>
      </c>
      <c r="G86" s="37">
        <f t="shared" ref="G86:N86" si="44">IF(G85=0,0,G85/$F85)</f>
        <v>0</v>
      </c>
      <c r="H86" s="37">
        <f t="shared" si="44"/>
        <v>0</v>
      </c>
      <c r="I86" s="37">
        <f t="shared" si="44"/>
        <v>0</v>
      </c>
      <c r="J86" s="37">
        <f t="shared" si="44"/>
        <v>0</v>
      </c>
      <c r="K86" s="37">
        <f t="shared" si="44"/>
        <v>0</v>
      </c>
      <c r="L86" s="37">
        <f t="shared" si="44"/>
        <v>0.55555555555555558</v>
      </c>
      <c r="M86" s="37">
        <f t="shared" si="44"/>
        <v>0.1111111111111111</v>
      </c>
      <c r="N86" s="37">
        <f t="shared" si="44"/>
        <v>0.33333333333333331</v>
      </c>
      <c r="O86" s="330"/>
      <c r="Q86" s="207"/>
      <c r="R86" s="88"/>
      <c r="S86" s="88"/>
      <c r="T86" s="88"/>
      <c r="U86" s="88"/>
      <c r="AA86" s="154"/>
      <c r="AB86" s="154"/>
    </row>
    <row r="87" spans="1:28" ht="13.5" customHeight="1">
      <c r="A87" s="254"/>
      <c r="B87" s="254"/>
      <c r="C87" s="43"/>
      <c r="D87" s="307" t="s">
        <v>121</v>
      </c>
      <c r="E87" s="42"/>
      <c r="F87" s="41">
        <f t="shared" si="36"/>
        <v>18</v>
      </c>
      <c r="G87" s="41">
        <v>0</v>
      </c>
      <c r="H87" s="41">
        <v>0</v>
      </c>
      <c r="I87" s="41">
        <v>1</v>
      </c>
      <c r="J87" s="41">
        <v>0</v>
      </c>
      <c r="K87" s="41">
        <v>1</v>
      </c>
      <c r="L87" s="41">
        <v>3</v>
      </c>
      <c r="M87" s="41">
        <v>0</v>
      </c>
      <c r="N87" s="41">
        <v>13</v>
      </c>
      <c r="O87" s="329">
        <v>117.55555555555556</v>
      </c>
      <c r="Q87" s="209"/>
      <c r="AA87" s="155">
        <v>18</v>
      </c>
      <c r="AB87" s="155" t="str">
        <f>IF(F87=AA87,"",1)</f>
        <v/>
      </c>
    </row>
    <row r="88" spans="1:28" ht="13.5" customHeight="1">
      <c r="A88" s="254"/>
      <c r="B88" s="254"/>
      <c r="C88" s="40"/>
      <c r="D88" s="306"/>
      <c r="E88" s="39"/>
      <c r="F88" s="44">
        <f t="shared" si="36"/>
        <v>1</v>
      </c>
      <c r="G88" s="37">
        <f t="shared" ref="G88:N88" si="45">IF(G87=0,0,G87/$F87)</f>
        <v>0</v>
      </c>
      <c r="H88" s="37">
        <f t="shared" si="45"/>
        <v>0</v>
      </c>
      <c r="I88" s="37">
        <f t="shared" si="45"/>
        <v>5.5555555555555552E-2</v>
      </c>
      <c r="J88" s="37">
        <f t="shared" si="45"/>
        <v>0</v>
      </c>
      <c r="K88" s="37">
        <f t="shared" si="45"/>
        <v>5.5555555555555552E-2</v>
      </c>
      <c r="L88" s="37">
        <f t="shared" si="45"/>
        <v>0.16666666666666666</v>
      </c>
      <c r="M88" s="37">
        <f t="shared" si="45"/>
        <v>0</v>
      </c>
      <c r="N88" s="37">
        <f t="shared" si="45"/>
        <v>0.72222222222222221</v>
      </c>
      <c r="O88" s="330"/>
      <c r="Q88" s="207"/>
      <c r="R88" s="88"/>
      <c r="S88" s="88"/>
      <c r="T88" s="88"/>
      <c r="U88" s="88"/>
      <c r="AA88" s="154"/>
      <c r="AB88" s="154"/>
    </row>
    <row r="89" spans="1:28" ht="12" customHeight="1">
      <c r="A89" s="254"/>
      <c r="B89" s="254"/>
      <c r="C89" s="43"/>
      <c r="D89" s="305" t="s">
        <v>6</v>
      </c>
      <c r="E89" s="42"/>
      <c r="F89" s="41">
        <f t="shared" si="36"/>
        <v>47</v>
      </c>
      <c r="G89" s="41">
        <v>1</v>
      </c>
      <c r="H89" s="41">
        <v>1</v>
      </c>
      <c r="I89" s="41">
        <v>3</v>
      </c>
      <c r="J89" s="41">
        <v>4</v>
      </c>
      <c r="K89" s="41">
        <v>7</v>
      </c>
      <c r="L89" s="41">
        <v>27</v>
      </c>
      <c r="M89" s="41">
        <v>2</v>
      </c>
      <c r="N89" s="41">
        <v>2</v>
      </c>
      <c r="O89" s="329">
        <v>99.063829787234042</v>
      </c>
      <c r="Q89" s="209"/>
      <c r="AA89" s="155">
        <v>47</v>
      </c>
      <c r="AB89" s="155" t="str">
        <f>IF(F89=AA89,"",1)</f>
        <v/>
      </c>
    </row>
    <row r="90" spans="1:28" ht="12" customHeight="1">
      <c r="A90" s="254"/>
      <c r="B90" s="254"/>
      <c r="C90" s="40"/>
      <c r="D90" s="306"/>
      <c r="E90" s="39"/>
      <c r="F90" s="44">
        <f t="shared" si="36"/>
        <v>1</v>
      </c>
      <c r="G90" s="37">
        <f t="shared" ref="G90:N90" si="46">IF(G89=0,0,G89/$F89)</f>
        <v>2.1276595744680851E-2</v>
      </c>
      <c r="H90" s="37">
        <f t="shared" si="46"/>
        <v>2.1276595744680851E-2</v>
      </c>
      <c r="I90" s="37">
        <f t="shared" si="46"/>
        <v>6.3829787234042548E-2</v>
      </c>
      <c r="J90" s="37">
        <f t="shared" si="46"/>
        <v>8.5106382978723402E-2</v>
      </c>
      <c r="K90" s="37">
        <f t="shared" si="46"/>
        <v>0.14893617021276595</v>
      </c>
      <c r="L90" s="37">
        <f t="shared" si="46"/>
        <v>0.57446808510638303</v>
      </c>
      <c r="M90" s="37">
        <f t="shared" si="46"/>
        <v>4.2553191489361701E-2</v>
      </c>
      <c r="N90" s="37">
        <f t="shared" si="46"/>
        <v>4.2553191489361701E-2</v>
      </c>
      <c r="O90" s="330"/>
      <c r="Q90" s="207"/>
      <c r="R90" s="88"/>
      <c r="S90" s="88"/>
      <c r="T90" s="88"/>
      <c r="U90" s="88"/>
      <c r="AA90" s="154"/>
      <c r="AB90" s="154"/>
    </row>
    <row r="91" spans="1:28" ht="12" customHeight="1">
      <c r="A91" s="254"/>
      <c r="B91" s="254"/>
      <c r="C91" s="43"/>
      <c r="D91" s="305" t="s">
        <v>5</v>
      </c>
      <c r="E91" s="42"/>
      <c r="F91" s="41">
        <f t="shared" si="36"/>
        <v>21</v>
      </c>
      <c r="G91" s="41">
        <v>0</v>
      </c>
      <c r="H91" s="41">
        <v>0</v>
      </c>
      <c r="I91" s="41">
        <v>2</v>
      </c>
      <c r="J91" s="41">
        <v>0</v>
      </c>
      <c r="K91" s="41">
        <v>1</v>
      </c>
      <c r="L91" s="41">
        <v>12</v>
      </c>
      <c r="M91" s="41">
        <v>2</v>
      </c>
      <c r="N91" s="41">
        <v>4</v>
      </c>
      <c r="O91" s="329">
        <v>106.9047619047619</v>
      </c>
      <c r="Q91" s="209"/>
      <c r="AA91" s="155">
        <v>21</v>
      </c>
      <c r="AB91" s="155" t="str">
        <f>IF(F91=AA91,"",1)</f>
        <v/>
      </c>
    </row>
    <row r="92" spans="1:28" ht="12" customHeight="1">
      <c r="A92" s="254"/>
      <c r="B92" s="254"/>
      <c r="C92" s="40"/>
      <c r="D92" s="306"/>
      <c r="E92" s="39"/>
      <c r="F92" s="44">
        <f t="shared" si="36"/>
        <v>0.99999999999999989</v>
      </c>
      <c r="G92" s="37">
        <f t="shared" ref="G92:N92" si="47">IF(G91=0,0,G91/$F91)</f>
        <v>0</v>
      </c>
      <c r="H92" s="37">
        <f t="shared" si="47"/>
        <v>0</v>
      </c>
      <c r="I92" s="37">
        <f t="shared" si="47"/>
        <v>9.5238095238095233E-2</v>
      </c>
      <c r="J92" s="37">
        <f t="shared" si="47"/>
        <v>0</v>
      </c>
      <c r="K92" s="37">
        <f t="shared" si="47"/>
        <v>4.7619047619047616E-2</v>
      </c>
      <c r="L92" s="37">
        <f t="shared" si="47"/>
        <v>0.5714285714285714</v>
      </c>
      <c r="M92" s="37">
        <f t="shared" si="47"/>
        <v>9.5238095238095233E-2</v>
      </c>
      <c r="N92" s="37">
        <f t="shared" si="47"/>
        <v>0.19047619047619047</v>
      </c>
      <c r="O92" s="330"/>
      <c r="Q92" s="207"/>
      <c r="R92" s="88"/>
      <c r="S92" s="88"/>
      <c r="T92" s="88"/>
      <c r="U92" s="88"/>
      <c r="AA92" s="154"/>
      <c r="AB92" s="154"/>
    </row>
    <row r="93" spans="1:28" ht="12" customHeight="1">
      <c r="A93" s="254"/>
      <c r="B93" s="254"/>
      <c r="C93" s="43"/>
      <c r="D93" s="305" t="s">
        <v>4</v>
      </c>
      <c r="E93" s="42"/>
      <c r="F93" s="41">
        <f t="shared" si="36"/>
        <v>22</v>
      </c>
      <c r="G93" s="41">
        <v>0</v>
      </c>
      <c r="H93" s="41">
        <v>0</v>
      </c>
      <c r="I93" s="41">
        <v>0</v>
      </c>
      <c r="J93" s="41">
        <v>0</v>
      </c>
      <c r="K93" s="41">
        <v>1</v>
      </c>
      <c r="L93" s="41">
        <v>5</v>
      </c>
      <c r="M93" s="41">
        <v>4</v>
      </c>
      <c r="N93" s="41">
        <v>12</v>
      </c>
      <c r="O93" s="329">
        <v>118.04545454545455</v>
      </c>
      <c r="Q93" s="209"/>
      <c r="AA93" s="155">
        <v>22</v>
      </c>
      <c r="AB93" s="155" t="str">
        <f>IF(F93=AA93,"",1)</f>
        <v/>
      </c>
    </row>
    <row r="94" spans="1:28" ht="12" customHeight="1">
      <c r="A94" s="254"/>
      <c r="B94" s="254"/>
      <c r="C94" s="40"/>
      <c r="D94" s="306"/>
      <c r="E94" s="39"/>
      <c r="F94" s="44">
        <f t="shared" si="36"/>
        <v>1</v>
      </c>
      <c r="G94" s="37">
        <f t="shared" ref="G94:N94" si="48">IF(G93=0,0,G93/$F93)</f>
        <v>0</v>
      </c>
      <c r="H94" s="37">
        <f t="shared" si="48"/>
        <v>0</v>
      </c>
      <c r="I94" s="37">
        <f t="shared" si="48"/>
        <v>0</v>
      </c>
      <c r="J94" s="37">
        <f t="shared" si="48"/>
        <v>0</v>
      </c>
      <c r="K94" s="37">
        <f t="shared" si="48"/>
        <v>4.5454545454545456E-2</v>
      </c>
      <c r="L94" s="37">
        <f t="shared" si="48"/>
        <v>0.22727272727272727</v>
      </c>
      <c r="M94" s="37">
        <f t="shared" si="48"/>
        <v>0.18181818181818182</v>
      </c>
      <c r="N94" s="37">
        <f t="shared" si="48"/>
        <v>0.54545454545454541</v>
      </c>
      <c r="O94" s="330"/>
      <c r="Q94" s="207"/>
      <c r="R94" s="88"/>
      <c r="S94" s="88"/>
      <c r="T94" s="88"/>
      <c r="U94" s="88"/>
      <c r="AA94" s="154"/>
      <c r="AB94" s="154"/>
    </row>
    <row r="95" spans="1:28" ht="12" customHeight="1">
      <c r="A95" s="254"/>
      <c r="B95" s="254"/>
      <c r="C95" s="43"/>
      <c r="D95" s="305" t="s">
        <v>3</v>
      </c>
      <c r="E95" s="42"/>
      <c r="F95" s="41">
        <f t="shared" si="36"/>
        <v>164</v>
      </c>
      <c r="G95" s="41">
        <v>0</v>
      </c>
      <c r="H95" s="41">
        <v>0</v>
      </c>
      <c r="I95" s="41">
        <v>13</v>
      </c>
      <c r="J95" s="41">
        <v>1</v>
      </c>
      <c r="K95" s="41">
        <v>10</v>
      </c>
      <c r="L95" s="41">
        <v>27</v>
      </c>
      <c r="M95" s="41">
        <v>31</v>
      </c>
      <c r="N95" s="41">
        <v>82</v>
      </c>
      <c r="O95" s="329">
        <v>113.30182926829268</v>
      </c>
      <c r="Q95" s="209"/>
      <c r="AA95" s="155">
        <v>164</v>
      </c>
      <c r="AB95" s="155" t="str">
        <f>IF(F95=AA95,"",1)</f>
        <v/>
      </c>
    </row>
    <row r="96" spans="1:28" ht="12" customHeight="1">
      <c r="A96" s="254"/>
      <c r="B96" s="254"/>
      <c r="C96" s="40"/>
      <c r="D96" s="306"/>
      <c r="E96" s="39"/>
      <c r="F96" s="44">
        <f t="shared" si="36"/>
        <v>1</v>
      </c>
      <c r="G96" s="37">
        <f t="shared" ref="G96:N96" si="49">IF(G95=0,0,G95/$F95)</f>
        <v>0</v>
      </c>
      <c r="H96" s="37">
        <f t="shared" si="49"/>
        <v>0</v>
      </c>
      <c r="I96" s="37">
        <f t="shared" si="49"/>
        <v>7.926829268292683E-2</v>
      </c>
      <c r="J96" s="37">
        <f t="shared" si="49"/>
        <v>6.0975609756097563E-3</v>
      </c>
      <c r="K96" s="37">
        <f t="shared" si="49"/>
        <v>6.097560975609756E-2</v>
      </c>
      <c r="L96" s="37">
        <f t="shared" si="49"/>
        <v>0.16463414634146342</v>
      </c>
      <c r="M96" s="37">
        <f t="shared" si="49"/>
        <v>0.18902439024390244</v>
      </c>
      <c r="N96" s="37">
        <f t="shared" si="49"/>
        <v>0.5</v>
      </c>
      <c r="O96" s="330"/>
      <c r="Q96" s="207"/>
      <c r="R96" s="88"/>
      <c r="S96" s="88"/>
      <c r="T96" s="88"/>
      <c r="U96" s="88"/>
      <c r="AA96" s="154"/>
      <c r="AB96" s="154"/>
    </row>
    <row r="97" spans="1:30" ht="12" customHeight="1">
      <c r="A97" s="254"/>
      <c r="B97" s="254"/>
      <c r="C97" s="43"/>
      <c r="D97" s="305" t="s">
        <v>2</v>
      </c>
      <c r="E97" s="42"/>
      <c r="F97" s="41">
        <f t="shared" si="36"/>
        <v>21</v>
      </c>
      <c r="G97" s="41">
        <v>0</v>
      </c>
      <c r="H97" s="41">
        <v>0</v>
      </c>
      <c r="I97" s="41">
        <v>1</v>
      </c>
      <c r="J97" s="41">
        <v>0</v>
      </c>
      <c r="K97" s="41">
        <v>3</v>
      </c>
      <c r="L97" s="41">
        <v>2</v>
      </c>
      <c r="M97" s="41">
        <v>2</v>
      </c>
      <c r="N97" s="41">
        <v>13</v>
      </c>
      <c r="O97" s="329">
        <v>115.76190476190476</v>
      </c>
      <c r="Q97" s="209"/>
      <c r="AA97" s="155">
        <v>21</v>
      </c>
      <c r="AB97" s="155" t="str">
        <f>IF(F97=AA97,"",1)</f>
        <v/>
      </c>
    </row>
    <row r="98" spans="1:30" ht="12" customHeight="1">
      <c r="A98" s="254"/>
      <c r="B98" s="254"/>
      <c r="C98" s="40"/>
      <c r="D98" s="306"/>
      <c r="E98" s="39"/>
      <c r="F98" s="44">
        <f t="shared" si="36"/>
        <v>1</v>
      </c>
      <c r="G98" s="37">
        <f t="shared" ref="G98:N98" si="50">IF(G97=0,0,G97/$F97)</f>
        <v>0</v>
      </c>
      <c r="H98" s="37">
        <f t="shared" si="50"/>
        <v>0</v>
      </c>
      <c r="I98" s="37">
        <f t="shared" si="50"/>
        <v>4.7619047619047616E-2</v>
      </c>
      <c r="J98" s="37">
        <f t="shared" si="50"/>
        <v>0</v>
      </c>
      <c r="K98" s="37">
        <f t="shared" si="50"/>
        <v>0.14285714285714285</v>
      </c>
      <c r="L98" s="37">
        <f t="shared" si="50"/>
        <v>9.5238095238095233E-2</v>
      </c>
      <c r="M98" s="37">
        <f t="shared" si="50"/>
        <v>9.5238095238095233E-2</v>
      </c>
      <c r="N98" s="37">
        <f t="shared" si="50"/>
        <v>0.61904761904761907</v>
      </c>
      <c r="O98" s="330"/>
      <c r="Q98" s="207"/>
      <c r="R98" s="88"/>
      <c r="S98" s="88"/>
      <c r="T98" s="88"/>
      <c r="U98" s="88"/>
      <c r="AA98" s="154"/>
      <c r="AB98" s="154"/>
    </row>
    <row r="99" spans="1:30" ht="12.75" customHeight="1">
      <c r="A99" s="254"/>
      <c r="B99" s="254"/>
      <c r="C99" s="43"/>
      <c r="D99" s="305" t="s">
        <v>1</v>
      </c>
      <c r="E99" s="42"/>
      <c r="F99" s="41">
        <f t="shared" si="36"/>
        <v>52</v>
      </c>
      <c r="G99" s="41">
        <v>0</v>
      </c>
      <c r="H99" s="41">
        <v>0</v>
      </c>
      <c r="I99" s="41">
        <v>1</v>
      </c>
      <c r="J99" s="41">
        <v>4</v>
      </c>
      <c r="K99" s="41">
        <v>7</v>
      </c>
      <c r="L99" s="41">
        <v>7</v>
      </c>
      <c r="M99" s="41">
        <v>8</v>
      </c>
      <c r="N99" s="41">
        <v>25</v>
      </c>
      <c r="O99" s="329">
        <v>114.97115384615384</v>
      </c>
      <c r="Q99" s="209"/>
      <c r="AA99" s="155">
        <v>52</v>
      </c>
      <c r="AB99" s="155" t="str">
        <f>IF(F99=AA99,"",1)</f>
        <v/>
      </c>
    </row>
    <row r="100" spans="1:30" ht="12.75" customHeight="1" thickBot="1">
      <c r="A100" s="255"/>
      <c r="B100" s="255"/>
      <c r="C100" s="40"/>
      <c r="D100" s="306"/>
      <c r="E100" s="39"/>
      <c r="F100" s="38">
        <f t="shared" si="36"/>
        <v>1</v>
      </c>
      <c r="G100" s="37">
        <f t="shared" ref="G100:N100" si="51">IF(G99=0,0,G99/$F99)</f>
        <v>0</v>
      </c>
      <c r="H100" s="37">
        <f t="shared" si="51"/>
        <v>0</v>
      </c>
      <c r="I100" s="37">
        <f t="shared" si="51"/>
        <v>1.9230769230769232E-2</v>
      </c>
      <c r="J100" s="37">
        <f t="shared" si="51"/>
        <v>7.6923076923076927E-2</v>
      </c>
      <c r="K100" s="37">
        <f t="shared" si="51"/>
        <v>0.13461538461538461</v>
      </c>
      <c r="L100" s="37">
        <f t="shared" si="51"/>
        <v>0.13461538461538461</v>
      </c>
      <c r="M100" s="37">
        <f t="shared" si="51"/>
        <v>0.15384615384615385</v>
      </c>
      <c r="N100" s="37">
        <f t="shared" si="51"/>
        <v>0.48076923076923078</v>
      </c>
      <c r="O100" s="330"/>
      <c r="Q100" s="209"/>
      <c r="AA100" s="157"/>
      <c r="AB100" s="158"/>
    </row>
    <row r="110" spans="1:30">
      <c r="D110" s="166" t="s">
        <v>490</v>
      </c>
      <c r="E110" s="164"/>
      <c r="F110" s="165">
        <v>934</v>
      </c>
      <c r="G110" s="165">
        <v>3</v>
      </c>
      <c r="H110" s="165">
        <v>2</v>
      </c>
      <c r="I110" s="165">
        <v>25</v>
      </c>
      <c r="J110" s="165">
        <v>53</v>
      </c>
      <c r="K110" s="165">
        <v>91</v>
      </c>
      <c r="L110" s="165">
        <v>273</v>
      </c>
      <c r="M110" s="165">
        <v>147</v>
      </c>
      <c r="N110" s="165">
        <v>340</v>
      </c>
      <c r="O110" s="165"/>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934</v>
      </c>
      <c r="G111" s="168">
        <f t="shared" ref="G111:R111" si="52">IF(G110="","",SUM(G9,G11,G13,G15,G17))</f>
        <v>3</v>
      </c>
      <c r="H111" s="168">
        <f t="shared" si="52"/>
        <v>2</v>
      </c>
      <c r="I111" s="168">
        <f t="shared" si="52"/>
        <v>25</v>
      </c>
      <c r="J111" s="168">
        <f t="shared" si="52"/>
        <v>53</v>
      </c>
      <c r="K111" s="168">
        <f t="shared" si="52"/>
        <v>91</v>
      </c>
      <c r="L111" s="168">
        <f t="shared" si="52"/>
        <v>273</v>
      </c>
      <c r="M111" s="168">
        <f t="shared" si="52"/>
        <v>147</v>
      </c>
      <c r="N111" s="168">
        <f t="shared" si="52"/>
        <v>340</v>
      </c>
      <c r="O111" s="168" t="str">
        <f t="shared" si="52"/>
        <v/>
      </c>
      <c r="P111" s="168" t="str">
        <f t="shared" si="52"/>
        <v/>
      </c>
      <c r="Q111" s="168"/>
      <c r="R111" s="168" t="str">
        <f t="shared" si="52"/>
        <v/>
      </c>
      <c r="S111" s="75"/>
      <c r="T111" s="72"/>
      <c r="U111" s="75"/>
      <c r="V111" s="72"/>
      <c r="W111" s="75"/>
      <c r="X111" s="72"/>
      <c r="Y111" s="75"/>
      <c r="Z111" s="72"/>
      <c r="AA111" s="75"/>
      <c r="AB111" s="72"/>
      <c r="AC111" s="75"/>
      <c r="AD111" s="72"/>
    </row>
    <row r="112" spans="1:30">
      <c r="D112" s="167" t="s">
        <v>43</v>
      </c>
      <c r="E112" s="164"/>
      <c r="F112" s="168">
        <f>IF(F110="","",SUM(F19,F69))</f>
        <v>934</v>
      </c>
      <c r="G112" s="168">
        <f t="shared" ref="G112:R112" si="53">IF(G110="","",SUM(G19,G69))</f>
        <v>3</v>
      </c>
      <c r="H112" s="168">
        <f t="shared" si="53"/>
        <v>2</v>
      </c>
      <c r="I112" s="168">
        <f t="shared" si="53"/>
        <v>25</v>
      </c>
      <c r="J112" s="168">
        <f t="shared" si="53"/>
        <v>53</v>
      </c>
      <c r="K112" s="168">
        <f t="shared" si="53"/>
        <v>91</v>
      </c>
      <c r="L112" s="168">
        <f t="shared" si="53"/>
        <v>273</v>
      </c>
      <c r="M112" s="168">
        <f t="shared" si="53"/>
        <v>147</v>
      </c>
      <c r="N112" s="168">
        <f t="shared" si="53"/>
        <v>340</v>
      </c>
      <c r="O112" s="168" t="str">
        <f t="shared" si="53"/>
        <v/>
      </c>
      <c r="P112" s="168" t="str">
        <f t="shared" si="53"/>
        <v/>
      </c>
      <c r="Q112" s="168"/>
      <c r="R112" s="168" t="str">
        <f t="shared" si="53"/>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242</v>
      </c>
      <c r="G113" s="168">
        <f t="shared" ref="G113:R113" si="54">IF(G110="","",SUM(G21,G23,G25,G27,G29,G31,G33,G35,G37,G39,G41,G43,G45,G47,G49,G51,G53,G55,G57,G59,G61,G63,G65,G67))</f>
        <v>0</v>
      </c>
      <c r="H113" s="168">
        <f t="shared" si="54"/>
        <v>0</v>
      </c>
      <c r="I113" s="168">
        <f t="shared" si="54"/>
        <v>0</v>
      </c>
      <c r="J113" s="168">
        <f t="shared" si="54"/>
        <v>5</v>
      </c>
      <c r="K113" s="168">
        <f t="shared" si="54"/>
        <v>15</v>
      </c>
      <c r="L113" s="168">
        <f t="shared" si="54"/>
        <v>76</v>
      </c>
      <c r="M113" s="168">
        <f t="shared" si="54"/>
        <v>56</v>
      </c>
      <c r="N113" s="168">
        <f t="shared" si="54"/>
        <v>90</v>
      </c>
      <c r="O113" s="168" t="str">
        <f t="shared" si="54"/>
        <v/>
      </c>
      <c r="P113" s="168" t="str">
        <f t="shared" si="54"/>
        <v/>
      </c>
      <c r="Q113" s="168"/>
      <c r="R113" s="168" t="str">
        <f t="shared" si="54"/>
        <v/>
      </c>
      <c r="S113" s="75"/>
      <c r="T113" s="72"/>
      <c r="U113" s="75"/>
      <c r="V113" s="72"/>
      <c r="W113" s="75"/>
      <c r="X113" s="72"/>
      <c r="Y113" s="75"/>
      <c r="Z113" s="72"/>
      <c r="AA113" s="75"/>
      <c r="AB113" s="72"/>
      <c r="AC113" s="75"/>
      <c r="AD113" s="72"/>
    </row>
    <row r="114" spans="4:30">
      <c r="D114" s="170" t="s">
        <v>491</v>
      </c>
      <c r="F114" s="168">
        <f>IF(F110="","",SUM(F71,F73,F75,F77,F79,F81,F83,F85,F87,F89,F91,F93,F95,F97,F99))</f>
        <v>692</v>
      </c>
      <c r="G114" s="168">
        <f t="shared" ref="G114:R114" si="55">IF(G110="","",SUM(G71,G73,G75,G77,G79,G81,G83,G85,G87,G89,G91,G93,G95,G97,G99))</f>
        <v>3</v>
      </c>
      <c r="H114" s="168">
        <f t="shared" si="55"/>
        <v>2</v>
      </c>
      <c r="I114" s="168">
        <f t="shared" si="55"/>
        <v>25</v>
      </c>
      <c r="J114" s="168">
        <f t="shared" si="55"/>
        <v>48</v>
      </c>
      <c r="K114" s="168">
        <f t="shared" si="55"/>
        <v>76</v>
      </c>
      <c r="L114" s="168">
        <f t="shared" si="55"/>
        <v>197</v>
      </c>
      <c r="M114" s="168">
        <f t="shared" si="55"/>
        <v>91</v>
      </c>
      <c r="N114" s="168">
        <f t="shared" si="55"/>
        <v>250</v>
      </c>
      <c r="O114" s="168" t="str">
        <f t="shared" si="55"/>
        <v/>
      </c>
      <c r="P114" s="168" t="str">
        <f t="shared" si="55"/>
        <v/>
      </c>
      <c r="Q114" s="168"/>
      <c r="R114" s="168" t="str">
        <f t="shared" si="55"/>
        <v/>
      </c>
      <c r="S114" s="75"/>
      <c r="T114" s="72"/>
      <c r="U114" s="75"/>
      <c r="V114" s="72"/>
      <c r="W114" s="75"/>
      <c r="X114" s="72"/>
      <c r="Y114" s="75"/>
      <c r="Z114" s="72"/>
      <c r="AA114" s="75"/>
      <c r="AB114" s="72"/>
      <c r="AC114" s="75"/>
      <c r="AD114" s="72"/>
    </row>
    <row r="115" spans="4:30">
      <c r="Q115" s="3"/>
      <c r="R115" s="3"/>
      <c r="S115" s="72"/>
      <c r="T115" s="72"/>
      <c r="U115" s="72"/>
      <c r="V115" s="72"/>
      <c r="W115" s="72"/>
      <c r="X115" s="72"/>
      <c r="Y115" s="72"/>
      <c r="Z115" s="72"/>
      <c r="AA115" s="72"/>
      <c r="AB115" s="72"/>
      <c r="AC115" s="72"/>
      <c r="AD115" s="72"/>
    </row>
    <row r="116" spans="4:30">
      <c r="D116" s="166" t="s">
        <v>490</v>
      </c>
      <c r="F116" s="165" t="str">
        <f>IF(F110="","",IF(F7=F110,"",1))</f>
        <v/>
      </c>
      <c r="G116" s="165" t="str">
        <f t="shared" ref="G116:R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t="str">
        <f t="shared" si="56"/>
        <v/>
      </c>
      <c r="Q116" s="165"/>
      <c r="R116" s="165" t="str">
        <f t="shared" si="56"/>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t="str">
        <f t="shared" si="57"/>
        <v/>
      </c>
      <c r="Q117" s="165"/>
      <c r="R117" s="165" t="str">
        <f t="shared" si="57"/>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t="str">
        <f t="shared" si="58"/>
        <v/>
      </c>
      <c r="Q118" s="165"/>
      <c r="R118" s="165" t="str">
        <f t="shared" si="58"/>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t="str">
        <f t="shared" si="59"/>
        <v/>
      </c>
      <c r="Q119" s="165"/>
      <c r="R119" s="165" t="str">
        <f t="shared" si="59"/>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t="str">
        <f t="shared" si="60"/>
        <v/>
      </c>
      <c r="Q120" s="165"/>
      <c r="R120" s="165" t="str">
        <f t="shared" si="60"/>
        <v/>
      </c>
      <c r="S120" s="72"/>
      <c r="T120" s="72"/>
      <c r="U120" s="72"/>
      <c r="V120" s="72"/>
      <c r="W120" s="72"/>
      <c r="X120" s="72"/>
      <c r="Y120" s="72"/>
      <c r="Z120" s="72"/>
      <c r="AA120" s="72"/>
      <c r="AB120" s="72"/>
      <c r="AC120" s="72"/>
      <c r="AD120" s="72"/>
    </row>
  </sheetData>
  <sortState ref="Q6:X99">
    <sortCondition ref="X6:X99"/>
  </sortState>
  <mergeCells count="109">
    <mergeCell ref="O99:O100"/>
    <mergeCell ref="O9:O10"/>
    <mergeCell ref="O11:O12"/>
    <mergeCell ref="O13:O14"/>
    <mergeCell ref="O15:O16"/>
    <mergeCell ref="O17:O18"/>
    <mergeCell ref="O19:O20"/>
    <mergeCell ref="O21:O22"/>
    <mergeCell ref="O23:O24"/>
    <mergeCell ref="O93:O94"/>
    <mergeCell ref="O45:O46"/>
    <mergeCell ref="O47:O48"/>
    <mergeCell ref="O49:O50"/>
    <mergeCell ref="O95:O96"/>
    <mergeCell ref="O97:O98"/>
    <mergeCell ref="O87:O88"/>
    <mergeCell ref="O89:O90"/>
    <mergeCell ref="O91:O92"/>
    <mergeCell ref="O81:O82"/>
    <mergeCell ref="O83:O84"/>
    <mergeCell ref="O85:O86"/>
    <mergeCell ref="O75:O76"/>
    <mergeCell ref="O77:O78"/>
    <mergeCell ref="O79:O80"/>
    <mergeCell ref="O69:O70"/>
    <mergeCell ref="O71:O72"/>
    <mergeCell ref="O73:O74"/>
    <mergeCell ref="O63:O64"/>
    <mergeCell ref="O65:O66"/>
    <mergeCell ref="O67:O68"/>
    <mergeCell ref="O57:O58"/>
    <mergeCell ref="O59:O60"/>
    <mergeCell ref="O61:O62"/>
    <mergeCell ref="O51:O52"/>
    <mergeCell ref="O53:O54"/>
    <mergeCell ref="O55:O56"/>
    <mergeCell ref="O43:O44"/>
    <mergeCell ref="O33:O34"/>
    <mergeCell ref="J3:J6"/>
    <mergeCell ref="L3:L6"/>
    <mergeCell ref="M3:M6"/>
    <mergeCell ref="N3:N6"/>
    <mergeCell ref="O3:O6"/>
    <mergeCell ref="O7:O8"/>
    <mergeCell ref="O35:O36"/>
    <mergeCell ref="O37:O38"/>
    <mergeCell ref="O27:O28"/>
    <mergeCell ref="O29:O30"/>
    <mergeCell ref="O31:O32"/>
    <mergeCell ref="O25:O26"/>
    <mergeCell ref="O39:O40"/>
    <mergeCell ref="O41:O42"/>
    <mergeCell ref="K3:K6"/>
    <mergeCell ref="G3:G6"/>
    <mergeCell ref="H3:H6"/>
    <mergeCell ref="I3:I6"/>
    <mergeCell ref="D55:D56"/>
    <mergeCell ref="D51:D52"/>
    <mergeCell ref="D53:D54"/>
    <mergeCell ref="D41:D42"/>
    <mergeCell ref="D43:D44"/>
    <mergeCell ref="D45:D46"/>
    <mergeCell ref="D35:D36"/>
    <mergeCell ref="D31:D32"/>
    <mergeCell ref="D33:D34"/>
    <mergeCell ref="D49:D50"/>
    <mergeCell ref="A3:E6"/>
    <mergeCell ref="F3:F6"/>
    <mergeCell ref="A7:E8"/>
    <mergeCell ref="A9:A18"/>
    <mergeCell ref="B9:E10"/>
    <mergeCell ref="B11:E12"/>
    <mergeCell ref="B13:E14"/>
    <mergeCell ref="B15:E16"/>
    <mergeCell ref="B17:E18"/>
    <mergeCell ref="A19:A100"/>
    <mergeCell ref="D59:D60"/>
    <mergeCell ref="D61:D62"/>
    <mergeCell ref="D63:D64"/>
    <mergeCell ref="D65:D66"/>
    <mergeCell ref="D67:D68"/>
    <mergeCell ref="D79:D80"/>
    <mergeCell ref="B19:B68"/>
    <mergeCell ref="D19:D20"/>
    <mergeCell ref="D21:D22"/>
    <mergeCell ref="D23:D24"/>
    <mergeCell ref="D25:D26"/>
    <mergeCell ref="D27:D28"/>
    <mergeCell ref="D29:D30"/>
    <mergeCell ref="D37:D38"/>
    <mergeCell ref="D39:D40"/>
    <mergeCell ref="D57:D58"/>
    <mergeCell ref="D47:D48"/>
    <mergeCell ref="D95:D96"/>
    <mergeCell ref="D97:D98"/>
    <mergeCell ref="D99:D100"/>
    <mergeCell ref="D77:D78"/>
    <mergeCell ref="B69:B100"/>
    <mergeCell ref="D69:D70"/>
    <mergeCell ref="D71:D72"/>
    <mergeCell ref="D73:D74"/>
    <mergeCell ref="D75:D76"/>
    <mergeCell ref="D83:D84"/>
    <mergeCell ref="D85:D86"/>
    <mergeCell ref="D87:D88"/>
    <mergeCell ref="D81:D82"/>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120"/>
  <sheetViews>
    <sheetView view="pageBreakPreview" zoomScaleNormal="100" zoomScaleSheetLayoutView="100" workbookViewId="0">
      <selection activeCell="O3" sqref="O3:O6"/>
    </sheetView>
  </sheetViews>
  <sheetFormatPr defaultRowHeight="13.5"/>
  <cols>
    <col min="1" max="2" width="2.625" style="4" customWidth="1"/>
    <col min="3" max="3" width="1.375" style="4" customWidth="1"/>
    <col min="4" max="4" width="27.625" style="4" customWidth="1"/>
    <col min="5" max="5" width="1.375" style="4" customWidth="1"/>
    <col min="6" max="15" width="10.125" style="3" customWidth="1"/>
    <col min="16" max="16" width="9" style="3"/>
    <col min="17" max="27" width="9" style="84"/>
    <col min="28" max="28" width="11.25" style="84" customWidth="1"/>
    <col min="29" max="31" width="9" style="84"/>
    <col min="32" max="16384" width="9" style="3"/>
  </cols>
  <sheetData>
    <row r="1" spans="1:28" ht="14.25">
      <c r="A1" s="18" t="s">
        <v>493</v>
      </c>
    </row>
    <row r="2" spans="1:28">
      <c r="O2" s="46" t="s">
        <v>631</v>
      </c>
    </row>
    <row r="3" spans="1:28" ht="13.5" customHeight="1">
      <c r="A3" s="314" t="s">
        <v>64</v>
      </c>
      <c r="B3" s="315"/>
      <c r="C3" s="315"/>
      <c r="D3" s="315"/>
      <c r="E3" s="316"/>
      <c r="F3" s="331" t="s">
        <v>115</v>
      </c>
      <c r="G3" s="299" t="s">
        <v>130</v>
      </c>
      <c r="H3" s="302" t="s">
        <v>129</v>
      </c>
      <c r="I3" s="302" t="s">
        <v>128</v>
      </c>
      <c r="J3" s="302" t="s">
        <v>127</v>
      </c>
      <c r="K3" s="302" t="s">
        <v>126</v>
      </c>
      <c r="L3" s="302" t="s">
        <v>125</v>
      </c>
      <c r="M3" s="302" t="s">
        <v>124</v>
      </c>
      <c r="N3" s="302" t="s">
        <v>123</v>
      </c>
      <c r="O3" s="302" t="s">
        <v>484</v>
      </c>
    </row>
    <row r="4" spans="1:28" ht="42" customHeight="1">
      <c r="A4" s="317"/>
      <c r="B4" s="318"/>
      <c r="C4" s="318"/>
      <c r="D4" s="318"/>
      <c r="E4" s="319"/>
      <c r="F4" s="262"/>
      <c r="G4" s="310"/>
      <c r="H4" s="312"/>
      <c r="I4" s="312"/>
      <c r="J4" s="312"/>
      <c r="K4" s="312"/>
      <c r="L4" s="312"/>
      <c r="M4" s="312"/>
      <c r="N4" s="312"/>
      <c r="O4" s="312"/>
    </row>
    <row r="5" spans="1:28" ht="14.25" customHeight="1" thickBot="1">
      <c r="A5" s="317"/>
      <c r="B5" s="318"/>
      <c r="C5" s="318"/>
      <c r="D5" s="318"/>
      <c r="E5" s="319"/>
      <c r="F5" s="262"/>
      <c r="G5" s="310"/>
      <c r="H5" s="312"/>
      <c r="I5" s="312"/>
      <c r="J5" s="312"/>
      <c r="K5" s="312"/>
      <c r="L5" s="312"/>
      <c r="M5" s="312"/>
      <c r="N5" s="312"/>
      <c r="O5" s="312"/>
      <c r="R5" s="90"/>
      <c r="S5" s="90"/>
      <c r="U5" s="90"/>
      <c r="V5" s="90"/>
      <c r="W5" s="90"/>
      <c r="X5" s="90"/>
      <c r="Y5" s="90"/>
      <c r="Z5" s="90"/>
    </row>
    <row r="6" spans="1:28" ht="24.75" customHeight="1" thickBot="1">
      <c r="A6" s="320"/>
      <c r="B6" s="321"/>
      <c r="C6" s="321"/>
      <c r="D6" s="321"/>
      <c r="E6" s="322"/>
      <c r="F6" s="262"/>
      <c r="G6" s="311"/>
      <c r="H6" s="313"/>
      <c r="I6" s="313"/>
      <c r="J6" s="313"/>
      <c r="K6" s="313"/>
      <c r="L6" s="313"/>
      <c r="M6" s="313"/>
      <c r="N6" s="313"/>
      <c r="O6" s="313"/>
      <c r="T6" s="90"/>
      <c r="U6" s="90"/>
      <c r="V6" s="90"/>
      <c r="W6" s="90"/>
      <c r="X6" s="90"/>
      <c r="Y6" s="90"/>
      <c r="Z6" s="90"/>
      <c r="AA6" s="159">
        <f>SUM(AB7:AB100,F116:R120)</f>
        <v>0</v>
      </c>
      <c r="AB6" s="92"/>
    </row>
    <row r="7" spans="1:28" ht="12" customHeight="1">
      <c r="A7" s="240" t="s">
        <v>50</v>
      </c>
      <c r="B7" s="241"/>
      <c r="C7" s="241"/>
      <c r="D7" s="241"/>
      <c r="E7" s="242"/>
      <c r="F7" s="41">
        <f t="shared" ref="F7:F38" si="0">SUM(G7:N7)</f>
        <v>76328</v>
      </c>
      <c r="G7" s="41">
        <f>SUM(G9,G11,G13,G15,G17)</f>
        <v>29</v>
      </c>
      <c r="H7" s="41">
        <f t="shared" ref="H7:N7" si="1">SUM(H9,H11,H13,H15,H17)</f>
        <v>53</v>
      </c>
      <c r="I7" s="41">
        <f t="shared" si="1"/>
        <v>455</v>
      </c>
      <c r="J7" s="41">
        <f t="shared" si="1"/>
        <v>859</v>
      </c>
      <c r="K7" s="41">
        <f t="shared" si="1"/>
        <v>3950</v>
      </c>
      <c r="L7" s="41">
        <f t="shared" si="1"/>
        <v>12272</v>
      </c>
      <c r="M7" s="41">
        <f t="shared" si="1"/>
        <v>13979</v>
      </c>
      <c r="N7" s="41">
        <f t="shared" si="1"/>
        <v>44731</v>
      </c>
      <c r="O7" s="329">
        <v>117.83971805890369</v>
      </c>
      <c r="AA7" s="153">
        <v>76328</v>
      </c>
      <c r="AB7" s="153" t="str">
        <f>IF(F7=AA7,"",1)</f>
        <v/>
      </c>
    </row>
    <row r="8" spans="1:28" ht="12" customHeight="1">
      <c r="A8" s="243"/>
      <c r="B8" s="244"/>
      <c r="C8" s="244"/>
      <c r="D8" s="244"/>
      <c r="E8" s="245"/>
      <c r="F8" s="44">
        <f t="shared" si="0"/>
        <v>1</v>
      </c>
      <c r="G8" s="37">
        <f t="shared" ref="G8:N8" si="2">IF(G7=0,0,G7/$F7)</f>
        <v>3.7993920972644377E-4</v>
      </c>
      <c r="H8" s="37">
        <f t="shared" si="2"/>
        <v>6.9437165915522481E-4</v>
      </c>
      <c r="I8" s="37">
        <f t="shared" si="2"/>
        <v>5.9611151870873078E-3</v>
      </c>
      <c r="J8" s="37">
        <f t="shared" si="2"/>
        <v>1.1254061419138456E-2</v>
      </c>
      <c r="K8" s="37">
        <f t="shared" si="2"/>
        <v>5.1750340635153547E-2</v>
      </c>
      <c r="L8" s="37">
        <f t="shared" si="2"/>
        <v>0.16077979247458338</v>
      </c>
      <c r="M8" s="37">
        <f t="shared" si="2"/>
        <v>0.18314380044020542</v>
      </c>
      <c r="N8" s="37">
        <f t="shared" si="2"/>
        <v>0.58603657897495021</v>
      </c>
      <c r="O8" s="330"/>
      <c r="R8" s="89"/>
      <c r="S8" s="89"/>
      <c r="T8" s="89"/>
      <c r="U8" s="89"/>
      <c r="V8" s="89"/>
      <c r="W8" s="89"/>
      <c r="X8" s="89"/>
      <c r="Y8" s="89"/>
      <c r="Z8" s="89"/>
      <c r="AA8" s="154"/>
      <c r="AB8" s="154"/>
    </row>
    <row r="9" spans="1:28" ht="12" customHeight="1">
      <c r="A9" s="256" t="s">
        <v>49</v>
      </c>
      <c r="B9" s="323" t="s">
        <v>48</v>
      </c>
      <c r="C9" s="324"/>
      <c r="D9" s="324"/>
      <c r="E9" s="325"/>
      <c r="F9" s="41">
        <f t="shared" si="0"/>
        <v>3660</v>
      </c>
      <c r="G9" s="41">
        <v>18</v>
      </c>
      <c r="H9" s="41">
        <v>7</v>
      </c>
      <c r="I9" s="41">
        <v>188</v>
      </c>
      <c r="J9" s="41">
        <v>507</v>
      </c>
      <c r="K9" s="41">
        <v>641</v>
      </c>
      <c r="L9" s="41">
        <v>1176</v>
      </c>
      <c r="M9" s="41">
        <v>368</v>
      </c>
      <c r="N9" s="41">
        <v>755</v>
      </c>
      <c r="O9" s="329">
        <v>104.19002732240438</v>
      </c>
      <c r="AA9" s="155">
        <v>3660</v>
      </c>
      <c r="AB9" s="155" t="str">
        <f>IF(F9=AA9,"",1)</f>
        <v/>
      </c>
    </row>
    <row r="10" spans="1:28" ht="12" customHeight="1">
      <c r="A10" s="257"/>
      <c r="B10" s="326"/>
      <c r="C10" s="327"/>
      <c r="D10" s="327"/>
      <c r="E10" s="328"/>
      <c r="F10" s="44">
        <f t="shared" si="0"/>
        <v>1</v>
      </c>
      <c r="G10" s="37">
        <f t="shared" ref="G10:N10" si="3">IF(G9=0,0,G9/$F9)</f>
        <v>4.9180327868852463E-3</v>
      </c>
      <c r="H10" s="37">
        <f t="shared" si="3"/>
        <v>1.912568306010929E-3</v>
      </c>
      <c r="I10" s="37">
        <f t="shared" si="3"/>
        <v>5.1366120218579232E-2</v>
      </c>
      <c r="J10" s="37">
        <f t="shared" si="3"/>
        <v>0.13852459016393442</v>
      </c>
      <c r="K10" s="37">
        <f t="shared" si="3"/>
        <v>0.17513661202185793</v>
      </c>
      <c r="L10" s="37">
        <f t="shared" si="3"/>
        <v>0.32131147540983607</v>
      </c>
      <c r="M10" s="37">
        <f t="shared" si="3"/>
        <v>0.1005464480874317</v>
      </c>
      <c r="N10" s="37">
        <f t="shared" si="3"/>
        <v>0.20628415300546449</v>
      </c>
      <c r="O10" s="330"/>
      <c r="R10" s="89"/>
      <c r="S10" s="89"/>
      <c r="T10" s="89"/>
      <c r="U10" s="89"/>
      <c r="V10" s="91"/>
      <c r="W10" s="89"/>
      <c r="X10" s="89"/>
      <c r="Y10" s="89"/>
      <c r="Z10" s="89"/>
      <c r="AA10" s="154"/>
      <c r="AB10" s="154"/>
    </row>
    <row r="11" spans="1:28" ht="12" customHeight="1">
      <c r="A11" s="257"/>
      <c r="B11" s="323" t="s">
        <v>47</v>
      </c>
      <c r="C11" s="324"/>
      <c r="D11" s="324"/>
      <c r="E11" s="325"/>
      <c r="F11" s="41">
        <f t="shared" si="0"/>
        <v>4890</v>
      </c>
      <c r="G11" s="41">
        <v>0</v>
      </c>
      <c r="H11" s="41">
        <v>46</v>
      </c>
      <c r="I11" s="41">
        <v>15</v>
      </c>
      <c r="J11" s="41">
        <v>247</v>
      </c>
      <c r="K11" s="41">
        <v>806</v>
      </c>
      <c r="L11" s="41">
        <v>1545</v>
      </c>
      <c r="M11" s="41">
        <v>494</v>
      </c>
      <c r="N11" s="41">
        <v>1737</v>
      </c>
      <c r="O11" s="329">
        <v>109.6217791411043</v>
      </c>
      <c r="AA11" s="155">
        <v>4890</v>
      </c>
      <c r="AB11" s="155" t="str">
        <f>IF(F11=AA11,"",1)</f>
        <v/>
      </c>
    </row>
    <row r="12" spans="1:28" ht="12" customHeight="1">
      <c r="A12" s="257"/>
      <c r="B12" s="326"/>
      <c r="C12" s="327"/>
      <c r="D12" s="327"/>
      <c r="E12" s="328"/>
      <c r="F12" s="44">
        <f t="shared" si="0"/>
        <v>1</v>
      </c>
      <c r="G12" s="37">
        <f t="shared" ref="G12:N12" si="4">IF(G11=0,0,G11/$F11)</f>
        <v>0</v>
      </c>
      <c r="H12" s="37">
        <f t="shared" si="4"/>
        <v>9.4069529652351744E-3</v>
      </c>
      <c r="I12" s="37">
        <f t="shared" si="4"/>
        <v>3.0674846625766872E-3</v>
      </c>
      <c r="J12" s="37">
        <f t="shared" si="4"/>
        <v>5.0511247443762779E-2</v>
      </c>
      <c r="K12" s="37">
        <f t="shared" si="4"/>
        <v>0.16482617586912066</v>
      </c>
      <c r="L12" s="37">
        <f t="shared" si="4"/>
        <v>0.31595092024539878</v>
      </c>
      <c r="M12" s="37">
        <f t="shared" si="4"/>
        <v>0.10102249488752556</v>
      </c>
      <c r="N12" s="37">
        <f t="shared" si="4"/>
        <v>0.35521472392638037</v>
      </c>
      <c r="O12" s="330"/>
      <c r="R12" s="89"/>
      <c r="S12" s="89"/>
      <c r="T12" s="89"/>
      <c r="U12" s="91"/>
      <c r="V12" s="91"/>
      <c r="W12" s="91"/>
      <c r="X12" s="89"/>
      <c r="Y12" s="89"/>
      <c r="Z12" s="89"/>
      <c r="AA12" s="154"/>
      <c r="AB12" s="154"/>
    </row>
    <row r="13" spans="1:28" ht="12" customHeight="1">
      <c r="A13" s="257"/>
      <c r="B13" s="323" t="s">
        <v>46</v>
      </c>
      <c r="C13" s="324"/>
      <c r="D13" s="324"/>
      <c r="E13" s="325"/>
      <c r="F13" s="41">
        <f t="shared" si="0"/>
        <v>21246</v>
      </c>
      <c r="G13" s="41">
        <v>11</v>
      </c>
      <c r="H13" s="41">
        <v>0</v>
      </c>
      <c r="I13" s="41">
        <v>20</v>
      </c>
      <c r="J13" s="41">
        <v>105</v>
      </c>
      <c r="K13" s="41">
        <v>2227</v>
      </c>
      <c r="L13" s="41">
        <v>5340</v>
      </c>
      <c r="M13" s="41">
        <v>5878</v>
      </c>
      <c r="N13" s="41">
        <v>7665</v>
      </c>
      <c r="O13" s="329">
        <v>114.27162760048951</v>
      </c>
      <c r="AA13" s="155">
        <v>21246</v>
      </c>
      <c r="AB13" s="155" t="str">
        <f>IF(F13=AA13,"",1)</f>
        <v/>
      </c>
    </row>
    <row r="14" spans="1:28" ht="12" customHeight="1">
      <c r="A14" s="257"/>
      <c r="B14" s="326"/>
      <c r="C14" s="327"/>
      <c r="D14" s="327"/>
      <c r="E14" s="328"/>
      <c r="F14" s="44">
        <f t="shared" si="0"/>
        <v>1</v>
      </c>
      <c r="G14" s="37">
        <f t="shared" ref="G14:N14" si="5">IF(G13=0,0,G13/$F13)</f>
        <v>5.1774451661489224E-4</v>
      </c>
      <c r="H14" s="37">
        <f t="shared" si="5"/>
        <v>0</v>
      </c>
      <c r="I14" s="37">
        <f t="shared" si="5"/>
        <v>9.4135366657253125E-4</v>
      </c>
      <c r="J14" s="37">
        <f t="shared" si="5"/>
        <v>4.942106749505789E-3</v>
      </c>
      <c r="K14" s="37">
        <f t="shared" si="5"/>
        <v>0.10481973077285137</v>
      </c>
      <c r="L14" s="37">
        <f t="shared" si="5"/>
        <v>0.25134142897486583</v>
      </c>
      <c r="M14" s="37">
        <f t="shared" si="5"/>
        <v>0.27666384260566695</v>
      </c>
      <c r="N14" s="37">
        <f t="shared" si="5"/>
        <v>0.36077379271392263</v>
      </c>
      <c r="O14" s="330"/>
      <c r="R14" s="89"/>
      <c r="S14" s="89"/>
      <c r="T14" s="89"/>
      <c r="U14" s="91"/>
      <c r="V14" s="89"/>
      <c r="W14" s="91"/>
      <c r="X14" s="91"/>
      <c r="Y14" s="89"/>
      <c r="Z14" s="89"/>
      <c r="AA14" s="154"/>
      <c r="AB14" s="154"/>
    </row>
    <row r="15" spans="1:28" ht="12" customHeight="1">
      <c r="A15" s="257"/>
      <c r="B15" s="323" t="s">
        <v>45</v>
      </c>
      <c r="C15" s="324"/>
      <c r="D15" s="324"/>
      <c r="E15" s="325"/>
      <c r="F15" s="41">
        <f t="shared" si="0"/>
        <v>12470</v>
      </c>
      <c r="G15" s="41">
        <v>0</v>
      </c>
      <c r="H15" s="41">
        <v>0</v>
      </c>
      <c r="I15" s="41">
        <v>0</v>
      </c>
      <c r="J15" s="41">
        <v>0</v>
      </c>
      <c r="K15" s="41">
        <v>182</v>
      </c>
      <c r="L15" s="41">
        <v>1235</v>
      </c>
      <c r="M15" s="41">
        <v>2358</v>
      </c>
      <c r="N15" s="41">
        <v>8695</v>
      </c>
      <c r="O15" s="329">
        <v>121.04675220529271</v>
      </c>
      <c r="AA15" s="155">
        <v>12470</v>
      </c>
      <c r="AB15" s="155" t="str">
        <f>IF(F15=AA15,"",1)</f>
        <v/>
      </c>
    </row>
    <row r="16" spans="1:28" ht="12" customHeight="1">
      <c r="A16" s="257"/>
      <c r="B16" s="326"/>
      <c r="C16" s="327"/>
      <c r="D16" s="327"/>
      <c r="E16" s="328"/>
      <c r="F16" s="44">
        <f t="shared" si="0"/>
        <v>1</v>
      </c>
      <c r="G16" s="37">
        <f t="shared" ref="G16:N16" si="6">IF(G15=0,0,G15/$F15)</f>
        <v>0</v>
      </c>
      <c r="H16" s="37">
        <f t="shared" si="6"/>
        <v>0</v>
      </c>
      <c r="I16" s="37">
        <f t="shared" si="6"/>
        <v>0</v>
      </c>
      <c r="J16" s="37">
        <f t="shared" si="6"/>
        <v>0</v>
      </c>
      <c r="K16" s="37">
        <f t="shared" si="6"/>
        <v>1.4595028067361668E-2</v>
      </c>
      <c r="L16" s="37">
        <f t="shared" si="6"/>
        <v>9.9037690457097038E-2</v>
      </c>
      <c r="M16" s="37">
        <f t="shared" si="6"/>
        <v>0.18909382518043305</v>
      </c>
      <c r="N16" s="37">
        <f t="shared" si="6"/>
        <v>0.69727345629510828</v>
      </c>
      <c r="O16" s="330"/>
      <c r="R16" s="89"/>
      <c r="S16" s="89"/>
      <c r="T16" s="89"/>
      <c r="U16" s="91"/>
      <c r="V16" s="91"/>
      <c r="W16" s="89"/>
      <c r="X16" s="91"/>
      <c r="Y16" s="89"/>
      <c r="Z16" s="89"/>
      <c r="AA16" s="154"/>
      <c r="AB16" s="154"/>
    </row>
    <row r="17" spans="1:28" ht="12" customHeight="1">
      <c r="A17" s="257"/>
      <c r="B17" s="323" t="s">
        <v>44</v>
      </c>
      <c r="C17" s="324"/>
      <c r="D17" s="324"/>
      <c r="E17" s="325"/>
      <c r="F17" s="41">
        <f t="shared" si="0"/>
        <v>34062</v>
      </c>
      <c r="G17" s="41">
        <v>0</v>
      </c>
      <c r="H17" s="41">
        <v>0</v>
      </c>
      <c r="I17" s="41">
        <v>232</v>
      </c>
      <c r="J17" s="41">
        <v>0</v>
      </c>
      <c r="K17" s="41">
        <v>94</v>
      </c>
      <c r="L17" s="41">
        <v>2976</v>
      </c>
      <c r="M17" s="41">
        <v>4881</v>
      </c>
      <c r="N17" s="41">
        <v>25879</v>
      </c>
      <c r="O17" s="329">
        <v>121.53766660795021</v>
      </c>
      <c r="AA17" s="155">
        <v>34062</v>
      </c>
      <c r="AB17" s="155" t="str">
        <f>IF(F17=AA17,"",1)</f>
        <v/>
      </c>
    </row>
    <row r="18" spans="1:28" ht="12" customHeight="1">
      <c r="A18" s="258"/>
      <c r="B18" s="326"/>
      <c r="C18" s="327"/>
      <c r="D18" s="327"/>
      <c r="E18" s="328"/>
      <c r="F18" s="44">
        <f t="shared" si="0"/>
        <v>1</v>
      </c>
      <c r="G18" s="37">
        <f t="shared" ref="G18:N18" si="7">IF(G17=0,0,G17/$F17)</f>
        <v>0</v>
      </c>
      <c r="H18" s="37">
        <f t="shared" si="7"/>
        <v>0</v>
      </c>
      <c r="I18" s="37">
        <f t="shared" si="7"/>
        <v>6.8111091538958371E-3</v>
      </c>
      <c r="J18" s="37">
        <f t="shared" si="7"/>
        <v>0</v>
      </c>
      <c r="K18" s="37">
        <f t="shared" si="7"/>
        <v>2.7596735364922788E-3</v>
      </c>
      <c r="L18" s="37">
        <f t="shared" si="7"/>
        <v>8.7370089836181081E-2</v>
      </c>
      <c r="M18" s="37">
        <f t="shared" si="7"/>
        <v>0.14329751629381715</v>
      </c>
      <c r="N18" s="37">
        <f t="shared" si="7"/>
        <v>0.75976161117961361</v>
      </c>
      <c r="O18" s="330"/>
      <c r="R18" s="90"/>
      <c r="S18" s="90"/>
      <c r="T18" s="90"/>
      <c r="U18" s="90"/>
      <c r="V18" s="90"/>
      <c r="W18" s="90"/>
      <c r="X18" s="90"/>
      <c r="Y18" s="90"/>
      <c r="Z18" s="90"/>
      <c r="AA18" s="156"/>
      <c r="AB18" s="154"/>
    </row>
    <row r="19" spans="1:28" ht="12" customHeight="1">
      <c r="A19" s="253" t="s">
        <v>43</v>
      </c>
      <c r="B19" s="253" t="s">
        <v>42</v>
      </c>
      <c r="C19" s="43"/>
      <c r="D19" s="305" t="s">
        <v>16</v>
      </c>
      <c r="E19" s="42"/>
      <c r="F19" s="41">
        <f>SUM(G19:N19)</f>
        <v>35681</v>
      </c>
      <c r="G19" s="41">
        <v>0</v>
      </c>
      <c r="H19" s="41">
        <v>0</v>
      </c>
      <c r="I19" s="41">
        <v>0</v>
      </c>
      <c r="J19" s="41">
        <v>79</v>
      </c>
      <c r="K19" s="41">
        <v>1068</v>
      </c>
      <c r="L19" s="41">
        <v>5708</v>
      </c>
      <c r="M19" s="41">
        <v>7450</v>
      </c>
      <c r="N19" s="41">
        <v>21376</v>
      </c>
      <c r="O19" s="329">
        <v>119.14691292284409</v>
      </c>
      <c r="AA19" s="155">
        <v>35681</v>
      </c>
      <c r="AB19" s="155" t="str">
        <f>IF(F19=AA19,"",1)</f>
        <v/>
      </c>
    </row>
    <row r="20" spans="1:28" ht="12" customHeight="1">
      <c r="A20" s="254"/>
      <c r="B20" s="254"/>
      <c r="C20" s="40"/>
      <c r="D20" s="306"/>
      <c r="E20" s="39"/>
      <c r="F20" s="44">
        <f t="shared" si="0"/>
        <v>1</v>
      </c>
      <c r="G20" s="37">
        <f t="shared" ref="G20:N20" si="8">IF(G19=0,0,G19/$F19)</f>
        <v>0</v>
      </c>
      <c r="H20" s="37">
        <f t="shared" si="8"/>
        <v>0</v>
      </c>
      <c r="I20" s="37">
        <f t="shared" si="8"/>
        <v>0</v>
      </c>
      <c r="J20" s="37">
        <f t="shared" si="8"/>
        <v>2.2140635071886999E-3</v>
      </c>
      <c r="K20" s="37">
        <f t="shared" si="8"/>
        <v>2.993189652756369E-2</v>
      </c>
      <c r="L20" s="37">
        <f t="shared" si="8"/>
        <v>0.15997309492446959</v>
      </c>
      <c r="M20" s="37">
        <f t="shared" si="8"/>
        <v>0.20879459656399765</v>
      </c>
      <c r="N20" s="37">
        <f t="shared" si="8"/>
        <v>0.59908634847678033</v>
      </c>
      <c r="O20" s="330"/>
      <c r="R20" s="89"/>
      <c r="S20" s="89"/>
      <c r="T20" s="91"/>
      <c r="U20" s="91"/>
      <c r="V20" s="91"/>
      <c r="W20" s="91"/>
      <c r="X20" s="89"/>
      <c r="Y20" s="89"/>
      <c r="Z20" s="89"/>
      <c r="AA20" s="154"/>
      <c r="AB20" s="154"/>
    </row>
    <row r="21" spans="1:28" ht="12" customHeight="1">
      <c r="A21" s="254"/>
      <c r="B21" s="254"/>
      <c r="C21" s="43"/>
      <c r="D21" s="305" t="s">
        <v>368</v>
      </c>
      <c r="E21" s="42"/>
      <c r="F21" s="41">
        <f t="shared" si="0"/>
        <v>4662</v>
      </c>
      <c r="G21" s="41">
        <v>0</v>
      </c>
      <c r="H21" s="41">
        <v>0</v>
      </c>
      <c r="I21" s="41">
        <v>0</v>
      </c>
      <c r="J21" s="41">
        <v>18</v>
      </c>
      <c r="K21" s="41">
        <v>238</v>
      </c>
      <c r="L21" s="41">
        <v>2002</v>
      </c>
      <c r="M21" s="41">
        <v>1767</v>
      </c>
      <c r="N21" s="41">
        <v>637</v>
      </c>
      <c r="O21" s="329">
        <v>110.5954525954526</v>
      </c>
      <c r="AA21" s="155">
        <v>4662</v>
      </c>
      <c r="AB21" s="155" t="str">
        <f>IF(F21=AA21,"",1)</f>
        <v/>
      </c>
    </row>
    <row r="22" spans="1:28" ht="12" customHeight="1">
      <c r="A22" s="254"/>
      <c r="B22" s="254"/>
      <c r="C22" s="40"/>
      <c r="D22" s="306"/>
      <c r="E22" s="39"/>
      <c r="F22" s="44">
        <f t="shared" si="0"/>
        <v>0.99999999999999989</v>
      </c>
      <c r="G22" s="37">
        <f t="shared" ref="G22:N22" si="9">IF(G21=0,0,G21/$F21)</f>
        <v>0</v>
      </c>
      <c r="H22" s="37">
        <f t="shared" si="9"/>
        <v>0</v>
      </c>
      <c r="I22" s="37">
        <f t="shared" si="9"/>
        <v>0</v>
      </c>
      <c r="J22" s="37">
        <f t="shared" si="9"/>
        <v>3.8610038610038611E-3</v>
      </c>
      <c r="K22" s="37">
        <f t="shared" si="9"/>
        <v>5.1051051051051052E-2</v>
      </c>
      <c r="L22" s="37">
        <f t="shared" si="9"/>
        <v>0.42942942942942941</v>
      </c>
      <c r="M22" s="37">
        <f t="shared" si="9"/>
        <v>0.379021879021879</v>
      </c>
      <c r="N22" s="37">
        <f t="shared" si="9"/>
        <v>0.13663663663663664</v>
      </c>
      <c r="O22" s="330"/>
      <c r="R22" s="89"/>
      <c r="S22" s="89"/>
      <c r="T22" s="91"/>
      <c r="U22" s="91"/>
      <c r="V22" s="91"/>
      <c r="W22" s="91"/>
      <c r="X22" s="91"/>
      <c r="Y22" s="89"/>
      <c r="Z22" s="89"/>
      <c r="AA22" s="154"/>
      <c r="AB22" s="154"/>
    </row>
    <row r="23" spans="1:28" ht="12" customHeight="1">
      <c r="A23" s="254"/>
      <c r="B23" s="254"/>
      <c r="C23" s="43"/>
      <c r="D23" s="305" t="s">
        <v>369</v>
      </c>
      <c r="E23" s="42"/>
      <c r="F23" s="41">
        <f t="shared" si="0"/>
        <v>317</v>
      </c>
      <c r="G23" s="41">
        <v>0</v>
      </c>
      <c r="H23" s="41">
        <v>0</v>
      </c>
      <c r="I23" s="41">
        <v>0</v>
      </c>
      <c r="J23" s="41">
        <v>0</v>
      </c>
      <c r="K23" s="41">
        <v>0</v>
      </c>
      <c r="L23" s="41">
        <v>177</v>
      </c>
      <c r="M23" s="41">
        <v>140</v>
      </c>
      <c r="N23" s="41">
        <v>0</v>
      </c>
      <c r="O23" s="329">
        <v>106.58044164037855</v>
      </c>
      <c r="AA23" s="155">
        <v>317</v>
      </c>
      <c r="AB23" s="155" t="str">
        <f>IF(F23=AA23,"",1)</f>
        <v/>
      </c>
    </row>
    <row r="24" spans="1:28" ht="12" customHeight="1">
      <c r="A24" s="254"/>
      <c r="B24" s="254"/>
      <c r="C24" s="40"/>
      <c r="D24" s="306"/>
      <c r="E24" s="39"/>
      <c r="F24" s="44">
        <f t="shared" si="0"/>
        <v>1</v>
      </c>
      <c r="G24" s="37">
        <f t="shared" ref="G24:N24" si="10">IF(G23=0,0,G23/$F23)</f>
        <v>0</v>
      </c>
      <c r="H24" s="37">
        <f t="shared" si="10"/>
        <v>0</v>
      </c>
      <c r="I24" s="37">
        <f t="shared" si="10"/>
        <v>0</v>
      </c>
      <c r="J24" s="37">
        <f t="shared" si="10"/>
        <v>0</v>
      </c>
      <c r="K24" s="37">
        <f t="shared" si="10"/>
        <v>0</v>
      </c>
      <c r="L24" s="37">
        <f t="shared" si="10"/>
        <v>0.55835962145110407</v>
      </c>
      <c r="M24" s="37">
        <f t="shared" si="10"/>
        <v>0.44164037854889587</v>
      </c>
      <c r="N24" s="37">
        <f t="shared" si="10"/>
        <v>0</v>
      </c>
      <c r="O24" s="330"/>
      <c r="R24" s="89"/>
      <c r="S24" s="89"/>
      <c r="T24" s="91"/>
      <c r="U24" s="91"/>
      <c r="V24" s="91"/>
      <c r="W24" s="91"/>
      <c r="X24" s="89"/>
      <c r="Y24" s="89"/>
      <c r="Z24" s="89"/>
      <c r="AA24" s="154"/>
      <c r="AB24" s="154"/>
    </row>
    <row r="25" spans="1:28" ht="12" customHeight="1">
      <c r="A25" s="254"/>
      <c r="B25" s="254"/>
      <c r="C25" s="43"/>
      <c r="D25" s="308" t="s">
        <v>370</v>
      </c>
      <c r="E25" s="115"/>
      <c r="F25" s="104">
        <f t="shared" si="0"/>
        <v>1537</v>
      </c>
      <c r="G25" s="104">
        <v>0</v>
      </c>
      <c r="H25" s="104">
        <v>0</v>
      </c>
      <c r="I25" s="41">
        <v>0</v>
      </c>
      <c r="J25" s="41">
        <v>0</v>
      </c>
      <c r="K25" s="41">
        <v>632</v>
      </c>
      <c r="L25" s="41">
        <v>713</v>
      </c>
      <c r="M25" s="41">
        <v>167</v>
      </c>
      <c r="N25" s="41">
        <v>25</v>
      </c>
      <c r="O25" s="329">
        <v>101.64736499674692</v>
      </c>
      <c r="AA25" s="155">
        <v>1537</v>
      </c>
      <c r="AB25" s="155" t="str">
        <f>IF(F25=AA25,"",1)</f>
        <v/>
      </c>
    </row>
    <row r="26" spans="1:28" ht="12" customHeight="1">
      <c r="A26" s="254"/>
      <c r="B26" s="254"/>
      <c r="C26" s="40"/>
      <c r="D26" s="309"/>
      <c r="E26" s="116"/>
      <c r="F26" s="117">
        <f t="shared" si="0"/>
        <v>1</v>
      </c>
      <c r="G26" s="107">
        <f t="shared" ref="G26:N26" si="11">IF(G25=0,0,G25/$F25)</f>
        <v>0</v>
      </c>
      <c r="H26" s="107">
        <f t="shared" si="11"/>
        <v>0</v>
      </c>
      <c r="I26" s="37">
        <f t="shared" si="11"/>
        <v>0</v>
      </c>
      <c r="J26" s="37">
        <f t="shared" si="11"/>
        <v>0</v>
      </c>
      <c r="K26" s="37">
        <f t="shared" si="11"/>
        <v>0.41119063109954457</v>
      </c>
      <c r="L26" s="37">
        <f t="shared" si="11"/>
        <v>0.46389069616135331</v>
      </c>
      <c r="M26" s="37">
        <f t="shared" si="11"/>
        <v>0.10865322055953155</v>
      </c>
      <c r="N26" s="37">
        <f t="shared" si="11"/>
        <v>1.6265452179570591E-2</v>
      </c>
      <c r="O26" s="330"/>
      <c r="R26" s="89"/>
      <c r="S26" s="89"/>
      <c r="T26" s="91"/>
      <c r="U26" s="91"/>
      <c r="V26" s="91"/>
      <c r="W26" s="91"/>
      <c r="X26" s="89"/>
      <c r="Y26" s="89"/>
      <c r="Z26" s="91"/>
      <c r="AA26" s="154"/>
      <c r="AB26" s="154"/>
    </row>
    <row r="27" spans="1:28" ht="12" customHeight="1">
      <c r="A27" s="254"/>
      <c r="B27" s="254"/>
      <c r="C27" s="43"/>
      <c r="D27" s="305" t="s">
        <v>371</v>
      </c>
      <c r="E27" s="42"/>
      <c r="F27" s="41">
        <f t="shared" si="0"/>
        <v>31</v>
      </c>
      <c r="G27" s="41">
        <v>0</v>
      </c>
      <c r="H27" s="41">
        <v>0</v>
      </c>
      <c r="I27" s="41">
        <v>0</v>
      </c>
      <c r="J27" s="41">
        <v>0</v>
      </c>
      <c r="K27" s="41">
        <v>0</v>
      </c>
      <c r="L27" s="41">
        <v>0</v>
      </c>
      <c r="M27" s="41">
        <v>20</v>
      </c>
      <c r="N27" s="41">
        <v>11</v>
      </c>
      <c r="O27" s="329">
        <v>115.90322580645162</v>
      </c>
      <c r="AA27" s="155">
        <v>31</v>
      </c>
      <c r="AB27" s="155" t="str">
        <f>IF(F27=AA27,"",1)</f>
        <v/>
      </c>
    </row>
    <row r="28" spans="1:28" ht="12" customHeight="1">
      <c r="A28" s="254"/>
      <c r="B28" s="254"/>
      <c r="C28" s="40"/>
      <c r="D28" s="306"/>
      <c r="E28" s="39"/>
      <c r="F28" s="44">
        <f t="shared" si="0"/>
        <v>1</v>
      </c>
      <c r="G28" s="37">
        <f t="shared" ref="G28:N28" si="12">IF(G27=0,0,G27/$F27)</f>
        <v>0</v>
      </c>
      <c r="H28" s="37">
        <f t="shared" si="12"/>
        <v>0</v>
      </c>
      <c r="I28" s="37">
        <f t="shared" si="12"/>
        <v>0</v>
      </c>
      <c r="J28" s="37">
        <f t="shared" si="12"/>
        <v>0</v>
      </c>
      <c r="K28" s="37">
        <f t="shared" si="12"/>
        <v>0</v>
      </c>
      <c r="L28" s="37">
        <f t="shared" si="12"/>
        <v>0</v>
      </c>
      <c r="M28" s="37">
        <f t="shared" si="12"/>
        <v>0.64516129032258063</v>
      </c>
      <c r="N28" s="37">
        <f t="shared" si="12"/>
        <v>0.35483870967741937</v>
      </c>
      <c r="O28" s="330"/>
      <c r="R28" s="89"/>
      <c r="S28" s="89"/>
      <c r="T28" s="91"/>
      <c r="U28" s="91"/>
      <c r="V28" s="91"/>
      <c r="W28" s="91"/>
      <c r="X28" s="89"/>
      <c r="Y28" s="91"/>
      <c r="Z28" s="89"/>
      <c r="AA28" s="154"/>
      <c r="AB28" s="154"/>
    </row>
    <row r="29" spans="1:28" ht="12" customHeight="1">
      <c r="A29" s="254"/>
      <c r="B29" s="254"/>
      <c r="C29" s="43"/>
      <c r="D29" s="305" t="s">
        <v>372</v>
      </c>
      <c r="E29" s="42"/>
      <c r="F29" s="41">
        <f t="shared" si="0"/>
        <v>651</v>
      </c>
      <c r="G29" s="41">
        <v>0</v>
      </c>
      <c r="H29" s="41">
        <v>0</v>
      </c>
      <c r="I29" s="41">
        <v>0</v>
      </c>
      <c r="J29" s="41">
        <v>0</v>
      </c>
      <c r="K29" s="41">
        <v>0</v>
      </c>
      <c r="L29" s="41">
        <v>162</v>
      </c>
      <c r="M29" s="41">
        <v>117</v>
      </c>
      <c r="N29" s="41">
        <v>372</v>
      </c>
      <c r="O29" s="329">
        <v>115.83870967741936</v>
      </c>
      <c r="AA29" s="155">
        <v>651</v>
      </c>
      <c r="AB29" s="155" t="str">
        <f>IF(F29=AA29,"",1)</f>
        <v/>
      </c>
    </row>
    <row r="30" spans="1:28" ht="12" customHeight="1">
      <c r="A30" s="254"/>
      <c r="B30" s="254"/>
      <c r="C30" s="40"/>
      <c r="D30" s="306"/>
      <c r="E30" s="39"/>
      <c r="F30" s="44">
        <f t="shared" si="0"/>
        <v>1</v>
      </c>
      <c r="G30" s="37">
        <f t="shared" ref="G30:N30" si="13">IF(G29=0,0,G29/$F29)</f>
        <v>0</v>
      </c>
      <c r="H30" s="37">
        <f t="shared" si="13"/>
        <v>0</v>
      </c>
      <c r="I30" s="37">
        <f t="shared" si="13"/>
        <v>0</v>
      </c>
      <c r="J30" s="37">
        <f t="shared" si="13"/>
        <v>0</v>
      </c>
      <c r="K30" s="37">
        <f t="shared" si="13"/>
        <v>0</v>
      </c>
      <c r="L30" s="37">
        <f t="shared" si="13"/>
        <v>0.24884792626728111</v>
      </c>
      <c r="M30" s="37">
        <f t="shared" si="13"/>
        <v>0.17972350230414746</v>
      </c>
      <c r="N30" s="37">
        <f t="shared" si="13"/>
        <v>0.5714285714285714</v>
      </c>
      <c r="O30" s="330"/>
      <c r="R30" s="89"/>
      <c r="S30" s="89"/>
      <c r="T30" s="91"/>
      <c r="U30" s="91"/>
      <c r="V30" s="91"/>
      <c r="W30" s="91"/>
      <c r="X30" s="91"/>
      <c r="Y30" s="91"/>
      <c r="Z30" s="91"/>
      <c r="AA30" s="154"/>
      <c r="AB30" s="154"/>
    </row>
    <row r="31" spans="1:28" ht="12" customHeight="1">
      <c r="A31" s="254"/>
      <c r="B31" s="254"/>
      <c r="C31" s="43"/>
      <c r="D31" s="305" t="s">
        <v>373</v>
      </c>
      <c r="E31" s="42"/>
      <c r="F31" s="41">
        <f t="shared" si="0"/>
        <v>37</v>
      </c>
      <c r="G31" s="41">
        <v>0</v>
      </c>
      <c r="H31" s="41">
        <v>0</v>
      </c>
      <c r="I31" s="41">
        <v>0</v>
      </c>
      <c r="J31" s="41">
        <v>0</v>
      </c>
      <c r="K31" s="41">
        <v>11</v>
      </c>
      <c r="L31" s="41">
        <v>26</v>
      </c>
      <c r="M31" s="41">
        <v>0</v>
      </c>
      <c r="N31" s="41">
        <v>0</v>
      </c>
      <c r="O31" s="329">
        <v>104.62162162162163</v>
      </c>
      <c r="AA31" s="155">
        <v>37</v>
      </c>
      <c r="AB31" s="155" t="str">
        <f>IF(F31=AA31,"",1)</f>
        <v/>
      </c>
    </row>
    <row r="32" spans="1:28" ht="12" customHeight="1">
      <c r="A32" s="254"/>
      <c r="B32" s="254"/>
      <c r="C32" s="40"/>
      <c r="D32" s="306"/>
      <c r="E32" s="39"/>
      <c r="F32" s="44">
        <f t="shared" si="0"/>
        <v>1</v>
      </c>
      <c r="G32" s="37">
        <f t="shared" ref="G32:N32" si="14">IF(G31=0,0,G31/$F31)</f>
        <v>0</v>
      </c>
      <c r="H32" s="37">
        <f t="shared" si="14"/>
        <v>0</v>
      </c>
      <c r="I32" s="37">
        <f t="shared" si="14"/>
        <v>0</v>
      </c>
      <c r="J32" s="37">
        <f t="shared" si="14"/>
        <v>0</v>
      </c>
      <c r="K32" s="37">
        <f t="shared" si="14"/>
        <v>0.29729729729729731</v>
      </c>
      <c r="L32" s="37">
        <f t="shared" si="14"/>
        <v>0.70270270270270274</v>
      </c>
      <c r="M32" s="37">
        <f t="shared" si="14"/>
        <v>0</v>
      </c>
      <c r="N32" s="37">
        <f t="shared" si="14"/>
        <v>0</v>
      </c>
      <c r="O32" s="330"/>
      <c r="R32" s="89"/>
      <c r="S32" s="89"/>
      <c r="T32" s="91"/>
      <c r="U32" s="91"/>
      <c r="V32" s="91"/>
      <c r="W32" s="91"/>
      <c r="X32" s="91"/>
      <c r="Y32" s="89"/>
      <c r="Z32" s="89"/>
      <c r="AA32" s="154"/>
      <c r="AB32" s="154"/>
    </row>
    <row r="33" spans="1:28" ht="12" customHeight="1">
      <c r="A33" s="254"/>
      <c r="B33" s="254"/>
      <c r="C33" s="43"/>
      <c r="D33" s="305" t="s">
        <v>374</v>
      </c>
      <c r="E33" s="42"/>
      <c r="F33" s="41">
        <f t="shared" si="0"/>
        <v>467</v>
      </c>
      <c r="G33" s="41">
        <v>0</v>
      </c>
      <c r="H33" s="41">
        <v>0</v>
      </c>
      <c r="I33" s="41">
        <v>0</v>
      </c>
      <c r="J33" s="41">
        <v>0</v>
      </c>
      <c r="K33" s="41">
        <v>0</v>
      </c>
      <c r="L33" s="41">
        <v>282</v>
      </c>
      <c r="M33" s="41">
        <v>185</v>
      </c>
      <c r="N33" s="41">
        <v>0</v>
      </c>
      <c r="O33" s="329">
        <v>110.37044967880085</v>
      </c>
      <c r="AA33" s="155">
        <v>467</v>
      </c>
      <c r="AB33" s="155" t="str">
        <f>IF(F33=AA33,"",1)</f>
        <v/>
      </c>
    </row>
    <row r="34" spans="1:28" ht="12" customHeight="1">
      <c r="A34" s="254"/>
      <c r="B34" s="254"/>
      <c r="C34" s="40"/>
      <c r="D34" s="306"/>
      <c r="E34" s="39"/>
      <c r="F34" s="44">
        <f t="shared" si="0"/>
        <v>1</v>
      </c>
      <c r="G34" s="37">
        <f t="shared" ref="G34:N34" si="15">IF(G33=0,0,G33/$F33)</f>
        <v>0</v>
      </c>
      <c r="H34" s="37">
        <f t="shared" si="15"/>
        <v>0</v>
      </c>
      <c r="I34" s="37">
        <f t="shared" si="15"/>
        <v>0</v>
      </c>
      <c r="J34" s="37">
        <f t="shared" si="15"/>
        <v>0</v>
      </c>
      <c r="K34" s="37">
        <f>IF(K33=0,0,K33/$F33)</f>
        <v>0</v>
      </c>
      <c r="L34" s="37">
        <f t="shared" si="15"/>
        <v>0.60385438972162742</v>
      </c>
      <c r="M34" s="37">
        <f t="shared" si="15"/>
        <v>0.39614561027837258</v>
      </c>
      <c r="N34" s="37">
        <f t="shared" si="15"/>
        <v>0</v>
      </c>
      <c r="O34" s="330"/>
      <c r="R34" s="89"/>
      <c r="S34" s="89"/>
      <c r="T34" s="91"/>
      <c r="U34" s="91"/>
      <c r="V34" s="91"/>
      <c r="W34" s="91"/>
      <c r="X34" s="91"/>
      <c r="Y34" s="91"/>
      <c r="Z34" s="91"/>
      <c r="AA34" s="154"/>
      <c r="AB34" s="154"/>
    </row>
    <row r="35" spans="1:28" ht="12" customHeight="1">
      <c r="A35" s="254"/>
      <c r="B35" s="254"/>
      <c r="C35" s="43"/>
      <c r="D35" s="305" t="s">
        <v>375</v>
      </c>
      <c r="E35" s="42"/>
      <c r="F35" s="41">
        <f t="shared" si="0"/>
        <v>2756</v>
      </c>
      <c r="G35" s="41">
        <v>0</v>
      </c>
      <c r="H35" s="41">
        <v>0</v>
      </c>
      <c r="I35" s="41">
        <v>0</v>
      </c>
      <c r="J35" s="41">
        <v>0</v>
      </c>
      <c r="K35" s="41">
        <v>0</v>
      </c>
      <c r="L35" s="41">
        <v>0</v>
      </c>
      <c r="M35" s="41">
        <v>179</v>
      </c>
      <c r="N35" s="41">
        <v>2577</v>
      </c>
      <c r="O35" s="329">
        <v>123.65203193033382</v>
      </c>
      <c r="AA35" s="155">
        <v>2756</v>
      </c>
      <c r="AB35" s="155" t="str">
        <f>IF(F35=AA35,"",1)</f>
        <v/>
      </c>
    </row>
    <row r="36" spans="1:28" ht="12" customHeight="1">
      <c r="A36" s="254"/>
      <c r="B36" s="254"/>
      <c r="C36" s="40"/>
      <c r="D36" s="306"/>
      <c r="E36" s="39"/>
      <c r="F36" s="44">
        <f t="shared" si="0"/>
        <v>1</v>
      </c>
      <c r="G36" s="37">
        <f t="shared" ref="G36:N36" si="16">IF(G35=0,0,G35/$F35)</f>
        <v>0</v>
      </c>
      <c r="H36" s="37">
        <f t="shared" si="16"/>
        <v>0</v>
      </c>
      <c r="I36" s="37">
        <f t="shared" si="16"/>
        <v>0</v>
      </c>
      <c r="J36" s="37">
        <f t="shared" si="16"/>
        <v>0</v>
      </c>
      <c r="K36" s="37">
        <f t="shared" si="16"/>
        <v>0</v>
      </c>
      <c r="L36" s="37">
        <f t="shared" si="16"/>
        <v>0</v>
      </c>
      <c r="M36" s="37">
        <f t="shared" si="16"/>
        <v>6.4949201741654569E-2</v>
      </c>
      <c r="N36" s="37">
        <f t="shared" si="16"/>
        <v>0.93505079825834547</v>
      </c>
      <c r="O36" s="330"/>
      <c r="R36" s="89"/>
      <c r="S36" s="89"/>
      <c r="T36" s="91"/>
      <c r="U36" s="91"/>
      <c r="V36" s="91"/>
      <c r="W36" s="91"/>
      <c r="X36" s="91"/>
      <c r="Y36" s="91"/>
      <c r="Z36" s="89"/>
      <c r="AA36" s="154"/>
      <c r="AB36" s="154"/>
    </row>
    <row r="37" spans="1:28" ht="12" customHeight="1">
      <c r="A37" s="254"/>
      <c r="B37" s="254"/>
      <c r="C37" s="43"/>
      <c r="D37" s="305" t="s">
        <v>376</v>
      </c>
      <c r="E37" s="42"/>
      <c r="F37" s="41">
        <f t="shared" si="0"/>
        <v>5</v>
      </c>
      <c r="G37" s="41">
        <v>0</v>
      </c>
      <c r="H37" s="41">
        <v>0</v>
      </c>
      <c r="I37" s="41">
        <v>0</v>
      </c>
      <c r="J37" s="41">
        <v>0</v>
      </c>
      <c r="K37" s="41">
        <v>0</v>
      </c>
      <c r="L37" s="41">
        <v>0</v>
      </c>
      <c r="M37" s="41">
        <v>0</v>
      </c>
      <c r="N37" s="41">
        <v>5</v>
      </c>
      <c r="O37" s="329">
        <v>132</v>
      </c>
      <c r="AA37" s="155">
        <v>5</v>
      </c>
      <c r="AB37" s="155" t="str">
        <f>IF(F37=AA37,"",1)</f>
        <v/>
      </c>
    </row>
    <row r="38" spans="1:28" ht="12" customHeight="1">
      <c r="A38" s="254"/>
      <c r="B38" s="254"/>
      <c r="C38" s="40"/>
      <c r="D38" s="306"/>
      <c r="E38" s="39"/>
      <c r="F38" s="44">
        <f t="shared" si="0"/>
        <v>1</v>
      </c>
      <c r="G38" s="37">
        <f t="shared" ref="G38:N38" si="17">IF(G37=0,0,G37/$F37)</f>
        <v>0</v>
      </c>
      <c r="H38" s="37">
        <f t="shared" si="17"/>
        <v>0</v>
      </c>
      <c r="I38" s="37">
        <f t="shared" si="17"/>
        <v>0</v>
      </c>
      <c r="J38" s="37">
        <f t="shared" si="17"/>
        <v>0</v>
      </c>
      <c r="K38" s="37">
        <f t="shared" si="17"/>
        <v>0</v>
      </c>
      <c r="L38" s="37">
        <f t="shared" si="17"/>
        <v>0</v>
      </c>
      <c r="M38" s="37">
        <f t="shared" si="17"/>
        <v>0</v>
      </c>
      <c r="N38" s="37">
        <f t="shared" si="17"/>
        <v>1</v>
      </c>
      <c r="O38" s="330"/>
      <c r="R38" s="89"/>
      <c r="S38" s="89"/>
      <c r="T38" s="91"/>
      <c r="U38" s="91"/>
      <c r="V38" s="91"/>
      <c r="W38" s="91"/>
      <c r="X38" s="91"/>
      <c r="Y38" s="91"/>
      <c r="Z38" s="89"/>
      <c r="AA38" s="154"/>
      <c r="AB38" s="154"/>
    </row>
    <row r="39" spans="1:28" ht="12" customHeight="1">
      <c r="A39" s="254"/>
      <c r="B39" s="254"/>
      <c r="C39" s="43"/>
      <c r="D39" s="305" t="s">
        <v>377</v>
      </c>
      <c r="E39" s="42"/>
      <c r="F39" s="41">
        <f t="shared" ref="F39:F70" si="18">SUM(G39:N39)</f>
        <v>1093</v>
      </c>
      <c r="G39" s="41">
        <v>0</v>
      </c>
      <c r="H39" s="41">
        <v>0</v>
      </c>
      <c r="I39" s="41">
        <v>0</v>
      </c>
      <c r="J39" s="41">
        <v>0</v>
      </c>
      <c r="K39" s="41">
        <v>0</v>
      </c>
      <c r="L39" s="41">
        <v>211</v>
      </c>
      <c r="M39" s="41">
        <v>526</v>
      </c>
      <c r="N39" s="41">
        <v>356</v>
      </c>
      <c r="O39" s="329">
        <v>113.73741994510522</v>
      </c>
      <c r="AA39" s="155">
        <v>1093</v>
      </c>
      <c r="AB39" s="155" t="str">
        <f>IF(F39=AA39,"",1)</f>
        <v/>
      </c>
    </row>
    <row r="40" spans="1:28" ht="12" customHeight="1">
      <c r="A40" s="254"/>
      <c r="B40" s="254"/>
      <c r="C40" s="40"/>
      <c r="D40" s="306"/>
      <c r="E40" s="39"/>
      <c r="F40" s="44">
        <f t="shared" si="18"/>
        <v>1</v>
      </c>
      <c r="G40" s="37">
        <f t="shared" ref="G40:N40" si="19">IF(G39=0,0,G39/$F39)</f>
        <v>0</v>
      </c>
      <c r="H40" s="37">
        <f t="shared" si="19"/>
        <v>0</v>
      </c>
      <c r="I40" s="37">
        <f t="shared" si="19"/>
        <v>0</v>
      </c>
      <c r="J40" s="37">
        <f t="shared" si="19"/>
        <v>0</v>
      </c>
      <c r="K40" s="37">
        <f t="shared" si="19"/>
        <v>0</v>
      </c>
      <c r="L40" s="37">
        <f t="shared" si="19"/>
        <v>0.19304666056724612</v>
      </c>
      <c r="M40" s="37">
        <f t="shared" si="19"/>
        <v>0.48124428179322964</v>
      </c>
      <c r="N40" s="37">
        <f t="shared" si="19"/>
        <v>0.32570905763952424</v>
      </c>
      <c r="O40" s="330"/>
      <c r="R40" s="89"/>
      <c r="S40" s="89"/>
      <c r="T40" s="91"/>
      <c r="U40" s="91"/>
      <c r="V40" s="91"/>
      <c r="W40" s="91"/>
      <c r="X40" s="91"/>
      <c r="Y40" s="91"/>
      <c r="Z40" s="89"/>
      <c r="AA40" s="154"/>
      <c r="AB40" s="154"/>
    </row>
    <row r="41" spans="1:28" ht="12" customHeight="1">
      <c r="A41" s="254"/>
      <c r="B41" s="254"/>
      <c r="C41" s="43"/>
      <c r="D41" s="305" t="s">
        <v>378</v>
      </c>
      <c r="E41" s="42"/>
      <c r="F41" s="41">
        <f t="shared" si="18"/>
        <v>9</v>
      </c>
      <c r="G41" s="41">
        <v>0</v>
      </c>
      <c r="H41" s="41">
        <v>0</v>
      </c>
      <c r="I41" s="41">
        <v>0</v>
      </c>
      <c r="J41" s="41">
        <v>0</v>
      </c>
      <c r="K41" s="41">
        <v>0</v>
      </c>
      <c r="L41" s="41">
        <v>0</v>
      </c>
      <c r="M41" s="41">
        <v>9</v>
      </c>
      <c r="N41" s="41">
        <v>0</v>
      </c>
      <c r="O41" s="329">
        <v>111</v>
      </c>
      <c r="AA41" s="155">
        <v>9</v>
      </c>
      <c r="AB41" s="155" t="str">
        <f>IF(F41=AA41,"",1)</f>
        <v/>
      </c>
    </row>
    <row r="42" spans="1:28" ht="12" customHeight="1">
      <c r="A42" s="254"/>
      <c r="B42" s="254"/>
      <c r="C42" s="40"/>
      <c r="D42" s="306"/>
      <c r="E42" s="39"/>
      <c r="F42" s="44">
        <f t="shared" si="18"/>
        <v>1</v>
      </c>
      <c r="G42" s="37">
        <f t="shared" ref="G42:N42" si="20">IF(G41=0,0,G41/$F41)</f>
        <v>0</v>
      </c>
      <c r="H42" s="37">
        <f t="shared" si="20"/>
        <v>0</v>
      </c>
      <c r="I42" s="37">
        <f t="shared" si="20"/>
        <v>0</v>
      </c>
      <c r="J42" s="37">
        <f t="shared" si="20"/>
        <v>0</v>
      </c>
      <c r="K42" s="37">
        <f t="shared" si="20"/>
        <v>0</v>
      </c>
      <c r="L42" s="37">
        <f t="shared" si="20"/>
        <v>0</v>
      </c>
      <c r="M42" s="37">
        <f t="shared" si="20"/>
        <v>1</v>
      </c>
      <c r="N42" s="37">
        <f t="shared" si="20"/>
        <v>0</v>
      </c>
      <c r="O42" s="330"/>
      <c r="R42" s="89"/>
      <c r="S42" s="89"/>
      <c r="T42" s="91"/>
      <c r="U42" s="91"/>
      <c r="V42" s="91"/>
      <c r="W42" s="91"/>
      <c r="X42" s="91"/>
      <c r="Y42" s="91"/>
      <c r="Z42" s="91"/>
      <c r="AA42" s="154"/>
      <c r="AB42" s="154"/>
    </row>
    <row r="43" spans="1:28" ht="12" customHeight="1">
      <c r="A43" s="254"/>
      <c r="B43" s="254"/>
      <c r="C43" s="43"/>
      <c r="D43" s="305" t="s">
        <v>379</v>
      </c>
      <c r="E43" s="42"/>
      <c r="F43" s="41">
        <f t="shared" si="18"/>
        <v>180</v>
      </c>
      <c r="G43" s="41">
        <v>0</v>
      </c>
      <c r="H43" s="41">
        <v>0</v>
      </c>
      <c r="I43" s="41">
        <v>0</v>
      </c>
      <c r="J43" s="41">
        <v>0</v>
      </c>
      <c r="K43" s="41">
        <v>0</v>
      </c>
      <c r="L43" s="41">
        <v>19</v>
      </c>
      <c r="M43" s="41">
        <v>161</v>
      </c>
      <c r="N43" s="41">
        <v>0</v>
      </c>
      <c r="O43" s="329">
        <v>114.83888888888889</v>
      </c>
      <c r="AA43" s="155">
        <v>180</v>
      </c>
      <c r="AB43" s="155" t="str">
        <f>IF(F43=AA43,"",1)</f>
        <v/>
      </c>
    </row>
    <row r="44" spans="1:28" ht="12" customHeight="1">
      <c r="A44" s="254"/>
      <c r="B44" s="254"/>
      <c r="C44" s="40"/>
      <c r="D44" s="306"/>
      <c r="E44" s="39"/>
      <c r="F44" s="44">
        <f t="shared" si="18"/>
        <v>1</v>
      </c>
      <c r="G44" s="37">
        <f t="shared" ref="G44:N44" si="21">IF(G43=0,0,G43/$F43)</f>
        <v>0</v>
      </c>
      <c r="H44" s="37">
        <f t="shared" si="21"/>
        <v>0</v>
      </c>
      <c r="I44" s="37">
        <f t="shared" si="21"/>
        <v>0</v>
      </c>
      <c r="J44" s="37">
        <f t="shared" si="21"/>
        <v>0</v>
      </c>
      <c r="K44" s="37">
        <f t="shared" si="21"/>
        <v>0</v>
      </c>
      <c r="L44" s="37">
        <f t="shared" si="21"/>
        <v>0.10555555555555556</v>
      </c>
      <c r="M44" s="37">
        <f t="shared" si="21"/>
        <v>0.89444444444444449</v>
      </c>
      <c r="N44" s="37">
        <f t="shared" si="21"/>
        <v>0</v>
      </c>
      <c r="O44" s="330"/>
      <c r="R44" s="89"/>
      <c r="S44" s="89"/>
      <c r="T44" s="89"/>
      <c r="U44" s="91"/>
      <c r="V44" s="91"/>
      <c r="W44" s="91"/>
      <c r="X44" s="91"/>
      <c r="Y44" s="89"/>
      <c r="Z44" s="89"/>
      <c r="AA44" s="154"/>
      <c r="AB44" s="154"/>
    </row>
    <row r="45" spans="1:28" ht="12" customHeight="1">
      <c r="A45" s="254"/>
      <c r="B45" s="254"/>
      <c r="C45" s="43"/>
      <c r="D45" s="305" t="s">
        <v>380</v>
      </c>
      <c r="E45" s="42"/>
      <c r="F45" s="41">
        <f t="shared" si="18"/>
        <v>933</v>
      </c>
      <c r="G45" s="41">
        <v>0</v>
      </c>
      <c r="H45" s="41">
        <v>0</v>
      </c>
      <c r="I45" s="41">
        <v>0</v>
      </c>
      <c r="J45" s="41">
        <v>0</v>
      </c>
      <c r="K45" s="41">
        <v>24</v>
      </c>
      <c r="L45" s="41">
        <v>87</v>
      </c>
      <c r="M45" s="41">
        <v>14</v>
      </c>
      <c r="N45" s="41">
        <v>808</v>
      </c>
      <c r="O45" s="329">
        <v>119.57234726688102</v>
      </c>
      <c r="AA45" s="155">
        <v>933</v>
      </c>
      <c r="AB45" s="155" t="str">
        <f>IF(F45=AA45,"",1)</f>
        <v/>
      </c>
    </row>
    <row r="46" spans="1:28" ht="12" customHeight="1">
      <c r="A46" s="254"/>
      <c r="B46" s="254"/>
      <c r="C46" s="40"/>
      <c r="D46" s="306"/>
      <c r="E46" s="39"/>
      <c r="F46" s="44">
        <f t="shared" si="18"/>
        <v>1</v>
      </c>
      <c r="G46" s="37">
        <f t="shared" ref="G46:N46" si="22">IF(G45=0,0,G45/$F45)</f>
        <v>0</v>
      </c>
      <c r="H46" s="37">
        <f t="shared" si="22"/>
        <v>0</v>
      </c>
      <c r="I46" s="37">
        <f t="shared" si="22"/>
        <v>0</v>
      </c>
      <c r="J46" s="37">
        <f t="shared" si="22"/>
        <v>0</v>
      </c>
      <c r="K46" s="37">
        <f t="shared" si="22"/>
        <v>2.5723472668810289E-2</v>
      </c>
      <c r="L46" s="37">
        <f t="shared" si="22"/>
        <v>9.3247588424437297E-2</v>
      </c>
      <c r="M46" s="37">
        <f t="shared" si="22"/>
        <v>1.5005359056806002E-2</v>
      </c>
      <c r="N46" s="37">
        <f t="shared" si="22"/>
        <v>0.86602357984994638</v>
      </c>
      <c r="O46" s="330"/>
      <c r="R46" s="89"/>
      <c r="S46" s="89"/>
      <c r="T46" s="91"/>
      <c r="U46" s="91"/>
      <c r="V46" s="91"/>
      <c r="W46" s="91"/>
      <c r="X46" s="91"/>
      <c r="Y46" s="91"/>
      <c r="Z46" s="91"/>
      <c r="AA46" s="154"/>
      <c r="AB46" s="154"/>
    </row>
    <row r="47" spans="1:28" ht="12" customHeight="1">
      <c r="A47" s="254"/>
      <c r="B47" s="254"/>
      <c r="C47" s="43"/>
      <c r="D47" s="305" t="s">
        <v>381</v>
      </c>
      <c r="E47" s="42"/>
      <c r="F47" s="41">
        <f t="shared" si="18"/>
        <v>211</v>
      </c>
      <c r="G47" s="41">
        <v>0</v>
      </c>
      <c r="H47" s="41">
        <v>0</v>
      </c>
      <c r="I47" s="41">
        <v>0</v>
      </c>
      <c r="J47" s="41">
        <v>0</v>
      </c>
      <c r="K47" s="41">
        <v>25</v>
      </c>
      <c r="L47" s="41">
        <v>186</v>
      </c>
      <c r="M47" s="41">
        <v>0</v>
      </c>
      <c r="N47" s="41">
        <v>0</v>
      </c>
      <c r="O47" s="329">
        <v>103.16587677725119</v>
      </c>
      <c r="AA47" s="155">
        <v>211</v>
      </c>
      <c r="AB47" s="155" t="str">
        <f>IF(F47=AA47,"",1)</f>
        <v/>
      </c>
    </row>
    <row r="48" spans="1:28" ht="12" customHeight="1">
      <c r="A48" s="254"/>
      <c r="B48" s="254"/>
      <c r="C48" s="40"/>
      <c r="D48" s="306"/>
      <c r="E48" s="39"/>
      <c r="F48" s="44">
        <f t="shared" si="18"/>
        <v>1</v>
      </c>
      <c r="G48" s="37">
        <f t="shared" ref="G48:N48" si="23">IF(G47=0,0,G47/$F47)</f>
        <v>0</v>
      </c>
      <c r="H48" s="37">
        <f t="shared" si="23"/>
        <v>0</v>
      </c>
      <c r="I48" s="37">
        <f t="shared" si="23"/>
        <v>0</v>
      </c>
      <c r="J48" s="37">
        <f t="shared" si="23"/>
        <v>0</v>
      </c>
      <c r="K48" s="37">
        <f t="shared" si="23"/>
        <v>0.11848341232227488</v>
      </c>
      <c r="L48" s="37">
        <f t="shared" si="23"/>
        <v>0.88151658767772512</v>
      </c>
      <c r="M48" s="37">
        <f t="shared" si="23"/>
        <v>0</v>
      </c>
      <c r="N48" s="37">
        <f t="shared" si="23"/>
        <v>0</v>
      </c>
      <c r="O48" s="330"/>
      <c r="R48" s="89"/>
      <c r="S48" s="89"/>
      <c r="T48" s="91"/>
      <c r="U48" s="91"/>
      <c r="V48" s="91"/>
      <c r="W48" s="91"/>
      <c r="X48" s="89"/>
      <c r="Y48" s="91"/>
      <c r="Z48" s="91"/>
      <c r="AA48" s="154"/>
      <c r="AB48" s="154"/>
    </row>
    <row r="49" spans="1:28" ht="12" customHeight="1">
      <c r="A49" s="254"/>
      <c r="B49" s="254"/>
      <c r="C49" s="43"/>
      <c r="D49" s="305" t="s">
        <v>382</v>
      </c>
      <c r="E49" s="42"/>
      <c r="F49" s="41">
        <f t="shared" si="18"/>
        <v>1038</v>
      </c>
      <c r="G49" s="41">
        <v>0</v>
      </c>
      <c r="H49" s="41">
        <v>0</v>
      </c>
      <c r="I49" s="41">
        <v>0</v>
      </c>
      <c r="J49" s="41">
        <v>0</v>
      </c>
      <c r="K49" s="41">
        <v>0</v>
      </c>
      <c r="L49" s="41">
        <v>318</v>
      </c>
      <c r="M49" s="41">
        <v>235</v>
      </c>
      <c r="N49" s="41">
        <v>485</v>
      </c>
      <c r="O49" s="329">
        <v>116.15895953757226</v>
      </c>
      <c r="AA49" s="155">
        <v>1038</v>
      </c>
      <c r="AB49" s="155" t="str">
        <f>IF(F49=AA49,"",1)</f>
        <v/>
      </c>
    </row>
    <row r="50" spans="1:28" ht="12" customHeight="1">
      <c r="A50" s="254"/>
      <c r="B50" s="254"/>
      <c r="C50" s="40"/>
      <c r="D50" s="306"/>
      <c r="E50" s="39"/>
      <c r="F50" s="44">
        <f t="shared" si="18"/>
        <v>1</v>
      </c>
      <c r="G50" s="37">
        <f t="shared" ref="G50:N50" si="24">IF(G49=0,0,G49/$F49)</f>
        <v>0</v>
      </c>
      <c r="H50" s="37">
        <f t="shared" si="24"/>
        <v>0</v>
      </c>
      <c r="I50" s="37">
        <f t="shared" si="24"/>
        <v>0</v>
      </c>
      <c r="J50" s="37">
        <f t="shared" si="24"/>
        <v>0</v>
      </c>
      <c r="K50" s="37">
        <f t="shared" si="24"/>
        <v>0</v>
      </c>
      <c r="L50" s="37">
        <f t="shared" si="24"/>
        <v>0.30635838150289019</v>
      </c>
      <c r="M50" s="37">
        <f t="shared" si="24"/>
        <v>0.22639691714836224</v>
      </c>
      <c r="N50" s="37">
        <f t="shared" si="24"/>
        <v>0.46724470134874757</v>
      </c>
      <c r="O50" s="330"/>
      <c r="R50" s="89"/>
      <c r="S50" s="89"/>
      <c r="T50" s="89"/>
      <c r="U50" s="91"/>
      <c r="V50" s="91"/>
      <c r="W50" s="91"/>
      <c r="X50" s="89"/>
      <c r="Y50" s="89"/>
      <c r="Z50" s="89"/>
      <c r="AA50" s="154"/>
      <c r="AB50" s="154"/>
    </row>
    <row r="51" spans="1:28" ht="12" customHeight="1">
      <c r="A51" s="254"/>
      <c r="B51" s="254"/>
      <c r="C51" s="43"/>
      <c r="D51" s="305" t="s">
        <v>383</v>
      </c>
      <c r="E51" s="42"/>
      <c r="F51" s="41">
        <f t="shared" si="18"/>
        <v>881</v>
      </c>
      <c r="G51" s="41">
        <v>0</v>
      </c>
      <c r="H51" s="41">
        <v>0</v>
      </c>
      <c r="I51" s="41">
        <v>0</v>
      </c>
      <c r="J51" s="41">
        <v>11</v>
      </c>
      <c r="K51" s="41">
        <v>55</v>
      </c>
      <c r="L51" s="41">
        <v>163</v>
      </c>
      <c r="M51" s="41">
        <v>425</v>
      </c>
      <c r="N51" s="41">
        <v>227</v>
      </c>
      <c r="O51" s="329">
        <v>114.25425652667424</v>
      </c>
      <c r="AA51" s="155">
        <v>881</v>
      </c>
      <c r="AB51" s="155" t="str">
        <f>IF(F51=AA51,"",1)</f>
        <v/>
      </c>
    </row>
    <row r="52" spans="1:28" ht="12" customHeight="1">
      <c r="A52" s="254"/>
      <c r="B52" s="254"/>
      <c r="C52" s="40"/>
      <c r="D52" s="306"/>
      <c r="E52" s="39"/>
      <c r="F52" s="44">
        <f t="shared" si="18"/>
        <v>1</v>
      </c>
      <c r="G52" s="37">
        <f t="shared" ref="G52:N52" si="25">IF(G51=0,0,G51/$F51)</f>
        <v>0</v>
      </c>
      <c r="H52" s="37">
        <f t="shared" si="25"/>
        <v>0</v>
      </c>
      <c r="I52" s="37">
        <f t="shared" si="25"/>
        <v>0</v>
      </c>
      <c r="J52" s="37">
        <f t="shared" si="25"/>
        <v>1.2485811577752554E-2</v>
      </c>
      <c r="K52" s="37">
        <f t="shared" si="25"/>
        <v>6.2429057888762768E-2</v>
      </c>
      <c r="L52" s="37">
        <f t="shared" si="25"/>
        <v>0.18501702610669693</v>
      </c>
      <c r="M52" s="37">
        <f t="shared" si="25"/>
        <v>0.48240635641316687</v>
      </c>
      <c r="N52" s="37">
        <f t="shared" si="25"/>
        <v>0.25766174801362091</v>
      </c>
      <c r="O52" s="330"/>
      <c r="R52" s="89"/>
      <c r="S52" s="89"/>
      <c r="T52" s="91"/>
      <c r="U52" s="91"/>
      <c r="V52" s="91"/>
      <c r="W52" s="91"/>
      <c r="X52" s="91"/>
      <c r="Y52" s="89"/>
      <c r="Z52" s="89"/>
      <c r="AA52" s="154"/>
      <c r="AB52" s="154"/>
    </row>
    <row r="53" spans="1:28" ht="12" customHeight="1">
      <c r="A53" s="254"/>
      <c r="B53" s="254"/>
      <c r="C53" s="43"/>
      <c r="D53" s="305" t="s">
        <v>384</v>
      </c>
      <c r="E53" s="42"/>
      <c r="F53" s="41">
        <f t="shared" si="18"/>
        <v>1080</v>
      </c>
      <c r="G53" s="41">
        <v>0</v>
      </c>
      <c r="H53" s="41">
        <v>0</v>
      </c>
      <c r="I53" s="41">
        <v>0</v>
      </c>
      <c r="J53" s="41">
        <v>0</v>
      </c>
      <c r="K53" s="41">
        <v>0</v>
      </c>
      <c r="L53" s="41">
        <v>175</v>
      </c>
      <c r="M53" s="41">
        <v>0</v>
      </c>
      <c r="N53" s="41">
        <v>905</v>
      </c>
      <c r="O53" s="329">
        <v>120.89907407407408</v>
      </c>
      <c r="AA53" s="155">
        <v>1080</v>
      </c>
      <c r="AB53" s="155" t="str">
        <f>IF(F53=AA53,"",1)</f>
        <v/>
      </c>
    </row>
    <row r="54" spans="1:28" ht="12" customHeight="1">
      <c r="A54" s="254"/>
      <c r="B54" s="254"/>
      <c r="C54" s="40"/>
      <c r="D54" s="306"/>
      <c r="E54" s="39"/>
      <c r="F54" s="44">
        <f t="shared" si="18"/>
        <v>1</v>
      </c>
      <c r="G54" s="37">
        <f t="shared" ref="G54:N54" si="26">IF(G53=0,0,G53/$F53)</f>
        <v>0</v>
      </c>
      <c r="H54" s="37">
        <f t="shared" si="26"/>
        <v>0</v>
      </c>
      <c r="I54" s="37">
        <f t="shared" si="26"/>
        <v>0</v>
      </c>
      <c r="J54" s="37">
        <f t="shared" si="26"/>
        <v>0</v>
      </c>
      <c r="K54" s="37">
        <f t="shared" si="26"/>
        <v>0</v>
      </c>
      <c r="L54" s="37">
        <f t="shared" si="26"/>
        <v>0.16203703703703703</v>
      </c>
      <c r="M54" s="37">
        <f t="shared" si="26"/>
        <v>0</v>
      </c>
      <c r="N54" s="37">
        <f t="shared" si="26"/>
        <v>0.83796296296296291</v>
      </c>
      <c r="O54" s="330"/>
      <c r="R54" s="89"/>
      <c r="S54" s="89"/>
      <c r="T54" s="91"/>
      <c r="U54" s="91"/>
      <c r="V54" s="89"/>
      <c r="W54" s="91"/>
      <c r="X54" s="91"/>
      <c r="Y54" s="89"/>
      <c r="Z54" s="89"/>
      <c r="AA54" s="154"/>
      <c r="AB54" s="154"/>
    </row>
    <row r="55" spans="1:28" ht="12" customHeight="1">
      <c r="A55" s="254"/>
      <c r="B55" s="254"/>
      <c r="C55" s="43"/>
      <c r="D55" s="305" t="s">
        <v>385</v>
      </c>
      <c r="E55" s="42"/>
      <c r="F55" s="41">
        <f t="shared" si="18"/>
        <v>3943</v>
      </c>
      <c r="G55" s="41">
        <v>0</v>
      </c>
      <c r="H55" s="41">
        <v>0</v>
      </c>
      <c r="I55" s="41">
        <v>0</v>
      </c>
      <c r="J55" s="41">
        <v>0</v>
      </c>
      <c r="K55" s="41">
        <v>83</v>
      </c>
      <c r="L55" s="41">
        <v>510</v>
      </c>
      <c r="M55" s="41">
        <v>920</v>
      </c>
      <c r="N55" s="41">
        <v>2430</v>
      </c>
      <c r="O55" s="329">
        <v>121.40400710119198</v>
      </c>
      <c r="AA55" s="155">
        <v>3943</v>
      </c>
      <c r="AB55" s="155" t="str">
        <f>IF(F55=AA55,"",1)</f>
        <v/>
      </c>
    </row>
    <row r="56" spans="1:28" ht="12" customHeight="1">
      <c r="A56" s="254"/>
      <c r="B56" s="254"/>
      <c r="C56" s="40"/>
      <c r="D56" s="306"/>
      <c r="E56" s="39"/>
      <c r="F56" s="44">
        <f t="shared" si="18"/>
        <v>1</v>
      </c>
      <c r="G56" s="37">
        <f t="shared" ref="G56:N56" si="27">IF(G55=0,0,G55/$F55)</f>
        <v>0</v>
      </c>
      <c r="H56" s="37">
        <f t="shared" si="27"/>
        <v>0</v>
      </c>
      <c r="I56" s="37">
        <f t="shared" si="27"/>
        <v>0</v>
      </c>
      <c r="J56" s="37">
        <f t="shared" si="27"/>
        <v>0</v>
      </c>
      <c r="K56" s="37">
        <f t="shared" si="27"/>
        <v>2.1049961957900078E-2</v>
      </c>
      <c r="L56" s="37">
        <f t="shared" si="27"/>
        <v>0.12934313974131373</v>
      </c>
      <c r="M56" s="37">
        <f t="shared" si="27"/>
        <v>0.23332487953335024</v>
      </c>
      <c r="N56" s="37">
        <f t="shared" si="27"/>
        <v>0.61628201876743594</v>
      </c>
      <c r="O56" s="330"/>
      <c r="R56" s="89"/>
      <c r="S56" s="89"/>
      <c r="T56" s="91"/>
      <c r="U56" s="91"/>
      <c r="V56" s="91"/>
      <c r="W56" s="91"/>
      <c r="X56" s="89"/>
      <c r="Y56" s="91"/>
      <c r="Z56" s="89"/>
      <c r="AA56" s="154"/>
      <c r="AB56" s="154"/>
    </row>
    <row r="57" spans="1:28" ht="12" customHeight="1">
      <c r="A57" s="254"/>
      <c r="B57" s="254"/>
      <c r="C57" s="43"/>
      <c r="D57" s="305" t="s">
        <v>386</v>
      </c>
      <c r="E57" s="42"/>
      <c r="F57" s="41">
        <f t="shared" si="18"/>
        <v>840</v>
      </c>
      <c r="G57" s="41">
        <v>0</v>
      </c>
      <c r="H57" s="41">
        <v>0</v>
      </c>
      <c r="I57" s="41">
        <v>0</v>
      </c>
      <c r="J57" s="41">
        <v>0</v>
      </c>
      <c r="K57" s="41">
        <v>0</v>
      </c>
      <c r="L57" s="41">
        <v>45</v>
      </c>
      <c r="M57" s="41">
        <v>132</v>
      </c>
      <c r="N57" s="41">
        <v>663</v>
      </c>
      <c r="O57" s="329">
        <v>122.38928571428572</v>
      </c>
      <c r="AA57" s="155">
        <v>840</v>
      </c>
      <c r="AB57" s="155" t="str">
        <f>IF(F57=AA57,"",1)</f>
        <v/>
      </c>
    </row>
    <row r="58" spans="1:28" ht="12" customHeight="1">
      <c r="A58" s="254"/>
      <c r="B58" s="254"/>
      <c r="C58" s="40"/>
      <c r="D58" s="306"/>
      <c r="E58" s="39"/>
      <c r="F58" s="44">
        <f t="shared" si="18"/>
        <v>1</v>
      </c>
      <c r="G58" s="37">
        <f t="shared" ref="G58:N58" si="28">IF(G57=0,0,G57/$F57)</f>
        <v>0</v>
      </c>
      <c r="H58" s="37">
        <f t="shared" si="28"/>
        <v>0</v>
      </c>
      <c r="I58" s="37">
        <f t="shared" si="28"/>
        <v>0</v>
      </c>
      <c r="J58" s="37">
        <f t="shared" si="28"/>
        <v>0</v>
      </c>
      <c r="K58" s="37">
        <f t="shared" si="28"/>
        <v>0</v>
      </c>
      <c r="L58" s="37">
        <f t="shared" si="28"/>
        <v>5.3571428571428568E-2</v>
      </c>
      <c r="M58" s="37">
        <f t="shared" si="28"/>
        <v>0.15714285714285714</v>
      </c>
      <c r="N58" s="37">
        <f t="shared" si="28"/>
        <v>0.78928571428571426</v>
      </c>
      <c r="O58" s="330"/>
      <c r="R58" s="89"/>
      <c r="S58" s="89"/>
      <c r="T58" s="91"/>
      <c r="U58" s="91"/>
      <c r="V58" s="91"/>
      <c r="W58" s="91"/>
      <c r="X58" s="91"/>
      <c r="Y58" s="91"/>
      <c r="Z58" s="89"/>
      <c r="AA58" s="154"/>
      <c r="AB58" s="154"/>
    </row>
    <row r="59" spans="1:28" ht="12.75" customHeight="1">
      <c r="A59" s="254"/>
      <c r="B59" s="254"/>
      <c r="C59" s="43"/>
      <c r="D59" s="305" t="s">
        <v>387</v>
      </c>
      <c r="E59" s="42"/>
      <c r="F59" s="41">
        <f t="shared" si="18"/>
        <v>6629</v>
      </c>
      <c r="G59" s="41">
        <v>0</v>
      </c>
      <c r="H59" s="41">
        <v>0</v>
      </c>
      <c r="I59" s="41">
        <v>0</v>
      </c>
      <c r="J59" s="41">
        <v>0</v>
      </c>
      <c r="K59" s="41">
        <v>0</v>
      </c>
      <c r="L59" s="41">
        <v>169</v>
      </c>
      <c r="M59" s="41">
        <v>442</v>
      </c>
      <c r="N59" s="41">
        <v>6018</v>
      </c>
      <c r="O59" s="329">
        <v>125.50656207572786</v>
      </c>
      <c r="AA59" s="155">
        <v>6629</v>
      </c>
      <c r="AB59" s="155" t="str">
        <f>IF(F59=AA59,"",1)</f>
        <v/>
      </c>
    </row>
    <row r="60" spans="1:28" ht="12.75" customHeight="1">
      <c r="A60" s="254"/>
      <c r="B60" s="254"/>
      <c r="C60" s="40"/>
      <c r="D60" s="306"/>
      <c r="E60" s="39"/>
      <c r="F60" s="44">
        <f t="shared" si="18"/>
        <v>1</v>
      </c>
      <c r="G60" s="37">
        <f t="shared" ref="G60:N60" si="29">IF(G59=0,0,G59/$F59)</f>
        <v>0</v>
      </c>
      <c r="H60" s="37">
        <f t="shared" si="29"/>
        <v>0</v>
      </c>
      <c r="I60" s="37">
        <f t="shared" si="29"/>
        <v>0</v>
      </c>
      <c r="J60" s="37">
        <f t="shared" si="29"/>
        <v>0</v>
      </c>
      <c r="K60" s="37">
        <f t="shared" si="29"/>
        <v>0</v>
      </c>
      <c r="L60" s="37">
        <f t="shared" si="29"/>
        <v>2.5494041333534469E-2</v>
      </c>
      <c r="M60" s="37">
        <f t="shared" si="29"/>
        <v>6.6676723487705536E-2</v>
      </c>
      <c r="N60" s="37">
        <f t="shared" si="29"/>
        <v>0.90782923517876002</v>
      </c>
      <c r="O60" s="330"/>
      <c r="R60" s="89"/>
      <c r="S60" s="89"/>
      <c r="T60" s="91"/>
      <c r="U60" s="91"/>
      <c r="V60" s="91"/>
      <c r="W60" s="91"/>
      <c r="X60" s="89"/>
      <c r="Y60" s="91"/>
      <c r="Z60" s="89"/>
      <c r="AA60" s="154"/>
      <c r="AB60" s="154"/>
    </row>
    <row r="61" spans="1:28" ht="12" customHeight="1">
      <c r="A61" s="254"/>
      <c r="B61" s="254"/>
      <c r="C61" s="43"/>
      <c r="D61" s="305" t="s">
        <v>21</v>
      </c>
      <c r="E61" s="42"/>
      <c r="F61" s="41">
        <f t="shared" si="18"/>
        <v>2157</v>
      </c>
      <c r="G61" s="41">
        <v>0</v>
      </c>
      <c r="H61" s="41">
        <v>0</v>
      </c>
      <c r="I61" s="41">
        <v>0</v>
      </c>
      <c r="J61" s="41">
        <v>14</v>
      </c>
      <c r="K61" s="41">
        <v>0</v>
      </c>
      <c r="L61" s="41">
        <v>176</v>
      </c>
      <c r="M61" s="41">
        <v>341</v>
      </c>
      <c r="N61" s="41">
        <v>1626</v>
      </c>
      <c r="O61" s="329">
        <v>120.93555864626796</v>
      </c>
      <c r="AA61" s="155">
        <v>2157</v>
      </c>
      <c r="AB61" s="155" t="str">
        <f>IF(F61=AA61,"",1)</f>
        <v/>
      </c>
    </row>
    <row r="62" spans="1:28" ht="12" customHeight="1">
      <c r="A62" s="254"/>
      <c r="B62" s="254"/>
      <c r="C62" s="40"/>
      <c r="D62" s="306"/>
      <c r="E62" s="39"/>
      <c r="F62" s="44">
        <f t="shared" si="18"/>
        <v>1</v>
      </c>
      <c r="G62" s="37">
        <f t="shared" ref="G62:N62" si="30">IF(G61=0,0,G61/$F61)</f>
        <v>0</v>
      </c>
      <c r="H62" s="37">
        <f t="shared" si="30"/>
        <v>0</v>
      </c>
      <c r="I62" s="37">
        <f t="shared" si="30"/>
        <v>0</v>
      </c>
      <c r="J62" s="37">
        <f t="shared" si="30"/>
        <v>6.4904960593416784E-3</v>
      </c>
      <c r="K62" s="37">
        <f t="shared" si="30"/>
        <v>0</v>
      </c>
      <c r="L62" s="37">
        <f t="shared" si="30"/>
        <v>8.1594807603152533E-2</v>
      </c>
      <c r="M62" s="37">
        <f t="shared" si="30"/>
        <v>0.15808993973110802</v>
      </c>
      <c r="N62" s="37">
        <f t="shared" si="30"/>
        <v>0.75382475660639781</v>
      </c>
      <c r="O62" s="330"/>
      <c r="R62" s="89"/>
      <c r="S62" s="89"/>
      <c r="T62" s="91"/>
      <c r="U62" s="91"/>
      <c r="V62" s="91"/>
      <c r="W62" s="91"/>
      <c r="X62" s="91"/>
      <c r="Y62" s="91"/>
      <c r="Z62" s="91"/>
      <c r="AA62" s="154"/>
      <c r="AB62" s="154"/>
    </row>
    <row r="63" spans="1:28" ht="12" customHeight="1">
      <c r="A63" s="254"/>
      <c r="B63" s="254"/>
      <c r="C63" s="43"/>
      <c r="D63" s="305" t="s">
        <v>388</v>
      </c>
      <c r="E63" s="42"/>
      <c r="F63" s="41">
        <f t="shared" si="18"/>
        <v>1557</v>
      </c>
      <c r="G63" s="41">
        <v>0</v>
      </c>
      <c r="H63" s="41">
        <v>0</v>
      </c>
      <c r="I63" s="41">
        <v>0</v>
      </c>
      <c r="J63" s="41">
        <v>0</v>
      </c>
      <c r="K63" s="41">
        <v>0</v>
      </c>
      <c r="L63" s="41">
        <v>0</v>
      </c>
      <c r="M63" s="41">
        <v>375</v>
      </c>
      <c r="N63" s="41">
        <v>1182</v>
      </c>
      <c r="O63" s="329">
        <v>121.04303147077714</v>
      </c>
      <c r="AA63" s="155">
        <v>1557</v>
      </c>
      <c r="AB63" s="155" t="str">
        <f>IF(F63=AA63,"",1)</f>
        <v/>
      </c>
    </row>
    <row r="64" spans="1:28" ht="12" customHeight="1">
      <c r="A64" s="254"/>
      <c r="B64" s="254"/>
      <c r="C64" s="40"/>
      <c r="D64" s="306"/>
      <c r="E64" s="39"/>
      <c r="F64" s="44">
        <f t="shared" si="18"/>
        <v>1</v>
      </c>
      <c r="G64" s="37">
        <f t="shared" ref="G64:N64" si="31">IF(G63=0,0,G63/$F63)</f>
        <v>0</v>
      </c>
      <c r="H64" s="37">
        <f t="shared" si="31"/>
        <v>0</v>
      </c>
      <c r="I64" s="37">
        <f t="shared" si="31"/>
        <v>0</v>
      </c>
      <c r="J64" s="37">
        <f t="shared" si="31"/>
        <v>0</v>
      </c>
      <c r="K64" s="37">
        <f t="shared" si="31"/>
        <v>0</v>
      </c>
      <c r="L64" s="37">
        <f t="shared" si="31"/>
        <v>0</v>
      </c>
      <c r="M64" s="37">
        <f t="shared" si="31"/>
        <v>0.24084778420038536</v>
      </c>
      <c r="N64" s="37">
        <f t="shared" si="31"/>
        <v>0.75915221579961467</v>
      </c>
      <c r="O64" s="330"/>
      <c r="R64" s="89"/>
      <c r="S64" s="89"/>
      <c r="T64" s="91"/>
      <c r="U64" s="91"/>
      <c r="V64" s="91"/>
      <c r="W64" s="91"/>
      <c r="X64" s="91"/>
      <c r="Y64" s="91"/>
      <c r="Z64" s="89"/>
      <c r="AA64" s="154"/>
      <c r="AB64" s="154"/>
    </row>
    <row r="65" spans="1:28" ht="12" customHeight="1">
      <c r="A65" s="254"/>
      <c r="B65" s="254"/>
      <c r="C65" s="43"/>
      <c r="D65" s="305" t="s">
        <v>389</v>
      </c>
      <c r="E65" s="42"/>
      <c r="F65" s="41">
        <f t="shared" si="18"/>
        <v>3440</v>
      </c>
      <c r="G65" s="41">
        <v>0</v>
      </c>
      <c r="H65" s="41">
        <v>0</v>
      </c>
      <c r="I65" s="41">
        <v>0</v>
      </c>
      <c r="J65" s="41">
        <v>26</v>
      </c>
      <c r="K65" s="41">
        <v>0</v>
      </c>
      <c r="L65" s="41">
        <v>287</v>
      </c>
      <c r="M65" s="41">
        <v>1122</v>
      </c>
      <c r="N65" s="41">
        <v>2005</v>
      </c>
      <c r="O65" s="329">
        <v>118.65581395348838</v>
      </c>
      <c r="AA65" s="155">
        <v>3440</v>
      </c>
      <c r="AB65" s="155" t="str">
        <f>IF(F65=AA65,"",1)</f>
        <v/>
      </c>
    </row>
    <row r="66" spans="1:28" ht="12" customHeight="1">
      <c r="A66" s="254"/>
      <c r="B66" s="254"/>
      <c r="C66" s="40"/>
      <c r="D66" s="306"/>
      <c r="E66" s="39"/>
      <c r="F66" s="44">
        <f t="shared" si="18"/>
        <v>1</v>
      </c>
      <c r="G66" s="37">
        <f t="shared" ref="G66:N66" si="32">IF(G65=0,0,G65/$F65)</f>
        <v>0</v>
      </c>
      <c r="H66" s="37">
        <f t="shared" si="32"/>
        <v>0</v>
      </c>
      <c r="I66" s="37">
        <f t="shared" si="32"/>
        <v>0</v>
      </c>
      <c r="J66" s="37">
        <f t="shared" si="32"/>
        <v>7.5581395348837208E-3</v>
      </c>
      <c r="K66" s="37">
        <f t="shared" si="32"/>
        <v>0</v>
      </c>
      <c r="L66" s="37">
        <f t="shared" si="32"/>
        <v>8.3430232558139542E-2</v>
      </c>
      <c r="M66" s="37">
        <f t="shared" si="32"/>
        <v>0.3261627906976744</v>
      </c>
      <c r="N66" s="37">
        <f t="shared" si="32"/>
        <v>0.58284883720930236</v>
      </c>
      <c r="O66" s="330"/>
      <c r="R66" s="89"/>
      <c r="S66" s="89"/>
      <c r="T66" s="89"/>
      <c r="U66" s="91"/>
      <c r="V66" s="91"/>
      <c r="W66" s="91"/>
      <c r="X66" s="91"/>
      <c r="Y66" s="91"/>
      <c r="Z66" s="89"/>
      <c r="AA66" s="154"/>
      <c r="AB66" s="154"/>
    </row>
    <row r="67" spans="1:28" ht="12" customHeight="1">
      <c r="A67" s="254"/>
      <c r="B67" s="254"/>
      <c r="C67" s="43"/>
      <c r="D67" s="305" t="s">
        <v>390</v>
      </c>
      <c r="E67" s="42"/>
      <c r="F67" s="41">
        <f t="shared" si="18"/>
        <v>1227</v>
      </c>
      <c r="G67" s="41">
        <v>0</v>
      </c>
      <c r="H67" s="41">
        <v>0</v>
      </c>
      <c r="I67" s="41">
        <v>0</v>
      </c>
      <c r="J67" s="41">
        <v>10</v>
      </c>
      <c r="K67" s="41">
        <v>0</v>
      </c>
      <c r="L67" s="41">
        <v>0</v>
      </c>
      <c r="M67" s="41">
        <v>173</v>
      </c>
      <c r="N67" s="41">
        <v>1044</v>
      </c>
      <c r="O67" s="329">
        <v>136.67807660961697</v>
      </c>
      <c r="AA67" s="155">
        <v>1227</v>
      </c>
      <c r="AB67" s="155" t="str">
        <f>IF(F67=AA67,"",1)</f>
        <v/>
      </c>
    </row>
    <row r="68" spans="1:28" ht="12" customHeight="1">
      <c r="A68" s="254"/>
      <c r="B68" s="255"/>
      <c r="C68" s="40"/>
      <c r="D68" s="306"/>
      <c r="E68" s="39"/>
      <c r="F68" s="44">
        <f t="shared" si="18"/>
        <v>1</v>
      </c>
      <c r="G68" s="37">
        <f t="shared" ref="G68:N68" si="33">IF(G67=0,0,G67/$F67)</f>
        <v>0</v>
      </c>
      <c r="H68" s="37">
        <f t="shared" si="33"/>
        <v>0</v>
      </c>
      <c r="I68" s="37">
        <f t="shared" si="33"/>
        <v>0</v>
      </c>
      <c r="J68" s="37">
        <f t="shared" si="33"/>
        <v>8.1499592502037484E-3</v>
      </c>
      <c r="K68" s="37">
        <f t="shared" si="33"/>
        <v>0</v>
      </c>
      <c r="L68" s="37">
        <f t="shared" si="33"/>
        <v>0</v>
      </c>
      <c r="M68" s="37">
        <f t="shared" si="33"/>
        <v>0.14099429502852487</v>
      </c>
      <c r="N68" s="37">
        <f t="shared" si="33"/>
        <v>0.85085574572127143</v>
      </c>
      <c r="O68" s="330"/>
      <c r="R68" s="89"/>
      <c r="S68" s="89"/>
      <c r="T68" s="89"/>
      <c r="U68" s="91"/>
      <c r="V68" s="91"/>
      <c r="W68" s="91"/>
      <c r="X68" s="91"/>
      <c r="Y68" s="91"/>
      <c r="Z68" s="91"/>
      <c r="AA68" s="154"/>
      <c r="AB68" s="154"/>
    </row>
    <row r="69" spans="1:28" ht="12" customHeight="1">
      <c r="A69" s="254"/>
      <c r="B69" s="253" t="s">
        <v>17</v>
      </c>
      <c r="C69" s="43"/>
      <c r="D69" s="305" t="s">
        <v>16</v>
      </c>
      <c r="E69" s="42"/>
      <c r="F69" s="41">
        <f>SUM(G69:N69)</f>
        <v>40647</v>
      </c>
      <c r="G69" s="41">
        <v>29</v>
      </c>
      <c r="H69" s="41">
        <v>53</v>
      </c>
      <c r="I69" s="41">
        <v>455</v>
      </c>
      <c r="J69" s="41">
        <v>780</v>
      </c>
      <c r="K69" s="41">
        <v>2882</v>
      </c>
      <c r="L69" s="41">
        <v>6564</v>
      </c>
      <c r="M69" s="41">
        <v>6529</v>
      </c>
      <c r="N69" s="41">
        <v>23355</v>
      </c>
      <c r="O69" s="329">
        <v>116.69222820872389</v>
      </c>
      <c r="AA69" s="155">
        <v>40647</v>
      </c>
      <c r="AB69" s="155" t="str">
        <f>IF(F69=AA69,"",1)</f>
        <v/>
      </c>
    </row>
    <row r="70" spans="1:28" ht="12" customHeight="1">
      <c r="A70" s="254"/>
      <c r="B70" s="254"/>
      <c r="C70" s="40"/>
      <c r="D70" s="306"/>
      <c r="E70" s="39"/>
      <c r="F70" s="44">
        <f t="shared" si="18"/>
        <v>1</v>
      </c>
      <c r="G70" s="37">
        <f t="shared" ref="G70:N70" si="34">IF(G69=0,0,G69/$F69)</f>
        <v>7.134597879302286E-4</v>
      </c>
      <c r="H70" s="37">
        <f t="shared" si="34"/>
        <v>1.3039092675966246E-3</v>
      </c>
      <c r="I70" s="37">
        <f t="shared" si="34"/>
        <v>1.1193938052008759E-2</v>
      </c>
      <c r="J70" s="37">
        <f t="shared" si="34"/>
        <v>1.9189608089157872E-2</v>
      </c>
      <c r="K70" s="37">
        <f t="shared" si="34"/>
        <v>7.0903141683273052E-2</v>
      </c>
      <c r="L70" s="37">
        <f t="shared" si="34"/>
        <v>0.16148793268875933</v>
      </c>
      <c r="M70" s="37">
        <f t="shared" si="34"/>
        <v>0.16062686053091249</v>
      </c>
      <c r="N70" s="37">
        <f t="shared" si="34"/>
        <v>0.57458114990036169</v>
      </c>
      <c r="O70" s="330"/>
      <c r="R70" s="89"/>
      <c r="S70" s="89"/>
      <c r="T70" s="89"/>
      <c r="U70" s="91"/>
      <c r="V70" s="89"/>
      <c r="W70" s="91"/>
      <c r="X70" s="89"/>
      <c r="Y70" s="91"/>
      <c r="Z70" s="89"/>
      <c r="AA70" s="154"/>
      <c r="AB70" s="154"/>
    </row>
    <row r="71" spans="1:28" ht="12" customHeight="1">
      <c r="A71" s="254"/>
      <c r="B71" s="254"/>
      <c r="C71" s="43"/>
      <c r="D71" s="305" t="s">
        <v>122</v>
      </c>
      <c r="E71" s="42"/>
      <c r="F71" s="41">
        <f>SUM(G71:N71)</f>
        <v>67</v>
      </c>
      <c r="G71" s="41">
        <v>0</v>
      </c>
      <c r="H71" s="41">
        <v>0</v>
      </c>
      <c r="I71" s="41">
        <v>0</v>
      </c>
      <c r="J71" s="41">
        <v>9</v>
      </c>
      <c r="K71" s="41">
        <v>0</v>
      </c>
      <c r="L71" s="41">
        <v>53</v>
      </c>
      <c r="M71" s="41">
        <v>0</v>
      </c>
      <c r="N71" s="41">
        <v>5</v>
      </c>
      <c r="O71" s="329">
        <v>104.64179104477611</v>
      </c>
      <c r="AA71" s="155">
        <v>67</v>
      </c>
      <c r="AB71" s="155" t="str">
        <f>IF(F71=AA71,"",1)</f>
        <v/>
      </c>
    </row>
    <row r="72" spans="1:28" ht="12" customHeight="1">
      <c r="A72" s="254"/>
      <c r="B72" s="254"/>
      <c r="C72" s="40"/>
      <c r="D72" s="306"/>
      <c r="E72" s="39"/>
      <c r="F72" s="44">
        <f t="shared" ref="F72:F100" si="35">SUM(G72:N72)</f>
        <v>1</v>
      </c>
      <c r="G72" s="37">
        <f t="shared" ref="G72:N72" si="36">IF(G71=0,0,G71/$F71)</f>
        <v>0</v>
      </c>
      <c r="H72" s="37">
        <f t="shared" si="36"/>
        <v>0</v>
      </c>
      <c r="I72" s="37">
        <f t="shared" si="36"/>
        <v>0</v>
      </c>
      <c r="J72" s="37">
        <f t="shared" si="36"/>
        <v>0.13432835820895522</v>
      </c>
      <c r="K72" s="37">
        <f t="shared" si="36"/>
        <v>0</v>
      </c>
      <c r="L72" s="37">
        <f t="shared" si="36"/>
        <v>0.79104477611940294</v>
      </c>
      <c r="M72" s="37">
        <f t="shared" si="36"/>
        <v>0</v>
      </c>
      <c r="N72" s="37">
        <f t="shared" si="36"/>
        <v>7.4626865671641784E-2</v>
      </c>
      <c r="O72" s="330"/>
      <c r="R72" s="89"/>
      <c r="S72" s="89"/>
      <c r="T72" s="89"/>
      <c r="U72" s="91"/>
      <c r="V72" s="89"/>
      <c r="W72" s="89"/>
      <c r="X72" s="89"/>
      <c r="Y72" s="89"/>
      <c r="Z72" s="89"/>
      <c r="AA72" s="154"/>
      <c r="AB72" s="154"/>
    </row>
    <row r="73" spans="1:28" ht="12" customHeight="1">
      <c r="A73" s="254"/>
      <c r="B73" s="254"/>
      <c r="C73" s="43"/>
      <c r="D73" s="305" t="s">
        <v>14</v>
      </c>
      <c r="E73" s="42"/>
      <c r="F73" s="41">
        <f t="shared" si="35"/>
        <v>2683</v>
      </c>
      <c r="G73" s="41">
        <v>11</v>
      </c>
      <c r="H73" s="41">
        <v>0</v>
      </c>
      <c r="I73" s="41">
        <v>45</v>
      </c>
      <c r="J73" s="41">
        <v>375</v>
      </c>
      <c r="K73" s="41">
        <v>793</v>
      </c>
      <c r="L73" s="41">
        <v>710</v>
      </c>
      <c r="M73" s="41">
        <v>291</v>
      </c>
      <c r="N73" s="41">
        <v>458</v>
      </c>
      <c r="O73" s="329">
        <v>102.36209467014535</v>
      </c>
      <c r="AA73" s="155">
        <v>2683</v>
      </c>
      <c r="AB73" s="155" t="str">
        <f>IF(F73=AA73,"",1)</f>
        <v/>
      </c>
    </row>
    <row r="74" spans="1:28" ht="12" customHeight="1">
      <c r="A74" s="254"/>
      <c r="B74" s="254"/>
      <c r="C74" s="40"/>
      <c r="D74" s="306"/>
      <c r="E74" s="39"/>
      <c r="F74" s="44">
        <f t="shared" si="35"/>
        <v>1</v>
      </c>
      <c r="G74" s="37">
        <f t="shared" ref="G74:N74" si="37">IF(G73=0,0,G73/$F73)</f>
        <v>4.0998881848676857E-3</v>
      </c>
      <c r="H74" s="37">
        <f t="shared" si="37"/>
        <v>0</v>
      </c>
      <c r="I74" s="37">
        <f t="shared" si="37"/>
        <v>1.6772269847185987E-2</v>
      </c>
      <c r="J74" s="37">
        <f t="shared" si="37"/>
        <v>0.13976891539321654</v>
      </c>
      <c r="K74" s="37">
        <f t="shared" si="37"/>
        <v>0.29556466641818857</v>
      </c>
      <c r="L74" s="37">
        <f t="shared" si="37"/>
        <v>0.26462914647782332</v>
      </c>
      <c r="M74" s="37">
        <f t="shared" si="37"/>
        <v>0.10846067834513604</v>
      </c>
      <c r="N74" s="37">
        <f t="shared" si="37"/>
        <v>0.17070443533358182</v>
      </c>
      <c r="O74" s="330"/>
      <c r="R74" s="89"/>
      <c r="S74" s="89"/>
      <c r="T74" s="91"/>
      <c r="U74" s="91"/>
      <c r="V74" s="91"/>
      <c r="W74" s="91"/>
      <c r="X74" s="91"/>
      <c r="Y74" s="89"/>
      <c r="Z74" s="89"/>
      <c r="AA74" s="154"/>
      <c r="AB74" s="154"/>
    </row>
    <row r="75" spans="1:28" ht="12" customHeight="1">
      <c r="A75" s="254"/>
      <c r="B75" s="254"/>
      <c r="C75" s="43"/>
      <c r="D75" s="305" t="s">
        <v>13</v>
      </c>
      <c r="E75" s="42"/>
      <c r="F75" s="41">
        <f t="shared" si="35"/>
        <v>799</v>
      </c>
      <c r="G75" s="41">
        <v>0</v>
      </c>
      <c r="H75" s="41">
        <v>0</v>
      </c>
      <c r="I75" s="41">
        <v>0</v>
      </c>
      <c r="J75" s="41">
        <v>0</v>
      </c>
      <c r="K75" s="41">
        <v>0</v>
      </c>
      <c r="L75" s="41">
        <v>12</v>
      </c>
      <c r="M75" s="41">
        <v>39</v>
      </c>
      <c r="N75" s="41">
        <v>748</v>
      </c>
      <c r="O75" s="329">
        <v>125.37421777221527</v>
      </c>
      <c r="AA75" s="155">
        <v>799</v>
      </c>
      <c r="AB75" s="155" t="str">
        <f>IF(F75=AA75,"",1)</f>
        <v/>
      </c>
    </row>
    <row r="76" spans="1:28" ht="12" customHeight="1">
      <c r="A76" s="254"/>
      <c r="B76" s="254"/>
      <c r="C76" s="40"/>
      <c r="D76" s="306"/>
      <c r="E76" s="39"/>
      <c r="F76" s="44">
        <f t="shared" si="35"/>
        <v>1</v>
      </c>
      <c r="G76" s="37">
        <f t="shared" ref="G76:N76" si="38">IF(G75=0,0,G75/$F75)</f>
        <v>0</v>
      </c>
      <c r="H76" s="37">
        <f t="shared" si="38"/>
        <v>0</v>
      </c>
      <c r="I76" s="37">
        <f t="shared" si="38"/>
        <v>0</v>
      </c>
      <c r="J76" s="37">
        <f t="shared" si="38"/>
        <v>0</v>
      </c>
      <c r="K76" s="37">
        <f t="shared" si="38"/>
        <v>0</v>
      </c>
      <c r="L76" s="37">
        <f t="shared" si="38"/>
        <v>1.5018773466833541E-2</v>
      </c>
      <c r="M76" s="37">
        <f t="shared" si="38"/>
        <v>4.8811013767209012E-2</v>
      </c>
      <c r="N76" s="37">
        <f t="shared" si="38"/>
        <v>0.93617021276595747</v>
      </c>
      <c r="O76" s="330"/>
      <c r="R76" s="89"/>
      <c r="S76" s="89"/>
      <c r="T76" s="91"/>
      <c r="U76" s="89"/>
      <c r="V76" s="91"/>
      <c r="W76" s="89"/>
      <c r="X76" s="91"/>
      <c r="Y76" s="91"/>
      <c r="Z76" s="89"/>
      <c r="AA76" s="154"/>
      <c r="AB76" s="154"/>
    </row>
    <row r="77" spans="1:28" ht="12" customHeight="1">
      <c r="A77" s="254"/>
      <c r="B77" s="254"/>
      <c r="C77" s="43"/>
      <c r="D77" s="305" t="s">
        <v>12</v>
      </c>
      <c r="E77" s="42"/>
      <c r="F77" s="41">
        <f t="shared" si="35"/>
        <v>891</v>
      </c>
      <c r="G77" s="41">
        <v>0</v>
      </c>
      <c r="H77" s="41">
        <v>0</v>
      </c>
      <c r="I77" s="41">
        <v>0</v>
      </c>
      <c r="J77" s="41">
        <v>0</v>
      </c>
      <c r="K77" s="41">
        <v>7</v>
      </c>
      <c r="L77" s="41">
        <v>233</v>
      </c>
      <c r="M77" s="41">
        <v>0</v>
      </c>
      <c r="N77" s="41">
        <v>651</v>
      </c>
      <c r="O77" s="329">
        <v>119.71717171717172</v>
      </c>
      <c r="AA77" s="155">
        <v>891</v>
      </c>
      <c r="AB77" s="155" t="str">
        <f>IF(F77=AA77,"",1)</f>
        <v/>
      </c>
    </row>
    <row r="78" spans="1:28" ht="12" customHeight="1">
      <c r="A78" s="254"/>
      <c r="B78" s="254"/>
      <c r="C78" s="40"/>
      <c r="D78" s="306"/>
      <c r="E78" s="39"/>
      <c r="F78" s="44">
        <f t="shared" si="35"/>
        <v>1</v>
      </c>
      <c r="G78" s="37">
        <f t="shared" ref="G78:N78" si="39">IF(G77=0,0,G77/$F77)</f>
        <v>0</v>
      </c>
      <c r="H78" s="37">
        <f t="shared" si="39"/>
        <v>0</v>
      </c>
      <c r="I78" s="37">
        <f t="shared" si="39"/>
        <v>0</v>
      </c>
      <c r="J78" s="37">
        <f t="shared" si="39"/>
        <v>0</v>
      </c>
      <c r="K78" s="37">
        <f t="shared" si="39"/>
        <v>7.8563411896745237E-3</v>
      </c>
      <c r="L78" s="37">
        <f t="shared" si="39"/>
        <v>0.26150392817059481</v>
      </c>
      <c r="M78" s="37">
        <f t="shared" si="39"/>
        <v>0</v>
      </c>
      <c r="N78" s="37">
        <f t="shared" si="39"/>
        <v>0.73063973063973064</v>
      </c>
      <c r="O78" s="330"/>
      <c r="R78" s="89"/>
      <c r="S78" s="89"/>
      <c r="T78" s="89"/>
      <c r="U78" s="91"/>
      <c r="V78" s="91"/>
      <c r="W78" s="89"/>
      <c r="X78" s="89"/>
      <c r="Y78" s="89"/>
      <c r="Z78" s="89"/>
      <c r="AA78" s="154"/>
      <c r="AB78" s="154"/>
    </row>
    <row r="79" spans="1:28" ht="12" customHeight="1">
      <c r="A79" s="254"/>
      <c r="B79" s="254"/>
      <c r="C79" s="43"/>
      <c r="D79" s="305" t="s">
        <v>11</v>
      </c>
      <c r="E79" s="42"/>
      <c r="F79" s="41">
        <f t="shared" si="35"/>
        <v>2128</v>
      </c>
      <c r="G79" s="41">
        <v>11</v>
      </c>
      <c r="H79" s="41">
        <v>0</v>
      </c>
      <c r="I79" s="41">
        <v>0</v>
      </c>
      <c r="J79" s="41">
        <v>270</v>
      </c>
      <c r="K79" s="41">
        <v>194</v>
      </c>
      <c r="L79" s="41">
        <v>296</v>
      </c>
      <c r="M79" s="41">
        <v>981</v>
      </c>
      <c r="N79" s="41">
        <v>376</v>
      </c>
      <c r="O79" s="329">
        <v>110.3999060150376</v>
      </c>
      <c r="AA79" s="155">
        <v>2128</v>
      </c>
      <c r="AB79" s="155" t="str">
        <f>IF(F79=AA79,"",1)</f>
        <v/>
      </c>
    </row>
    <row r="80" spans="1:28" ht="12" customHeight="1">
      <c r="A80" s="254"/>
      <c r="B80" s="254"/>
      <c r="C80" s="40"/>
      <c r="D80" s="306"/>
      <c r="E80" s="39"/>
      <c r="F80" s="44">
        <f t="shared" si="35"/>
        <v>0.99999999999999989</v>
      </c>
      <c r="G80" s="37">
        <f t="shared" ref="G80:N80" si="40">IF(G79=0,0,G79/$F79)</f>
        <v>5.1691729323308268E-3</v>
      </c>
      <c r="H80" s="37">
        <f t="shared" si="40"/>
        <v>0</v>
      </c>
      <c r="I80" s="37">
        <f t="shared" si="40"/>
        <v>0</v>
      </c>
      <c r="J80" s="37">
        <f t="shared" si="40"/>
        <v>0.12687969924812031</v>
      </c>
      <c r="K80" s="37">
        <f t="shared" si="40"/>
        <v>9.1165413533834588E-2</v>
      </c>
      <c r="L80" s="37">
        <f t="shared" si="40"/>
        <v>0.13909774436090225</v>
      </c>
      <c r="M80" s="37">
        <f t="shared" si="40"/>
        <v>0.46099624060150374</v>
      </c>
      <c r="N80" s="37">
        <f t="shared" si="40"/>
        <v>0.17669172932330826</v>
      </c>
      <c r="O80" s="330"/>
      <c r="R80" s="89"/>
      <c r="S80" s="89"/>
      <c r="T80" s="89"/>
      <c r="U80" s="89"/>
      <c r="V80" s="89"/>
      <c r="W80" s="89"/>
      <c r="X80" s="89"/>
      <c r="Y80" s="89"/>
      <c r="Z80" s="89"/>
      <c r="AA80" s="154"/>
      <c r="AB80" s="154"/>
    </row>
    <row r="81" spans="1:28" ht="12" customHeight="1">
      <c r="A81" s="254"/>
      <c r="B81" s="254"/>
      <c r="C81" s="43"/>
      <c r="D81" s="305" t="s">
        <v>10</v>
      </c>
      <c r="E81" s="42"/>
      <c r="F81" s="41">
        <f t="shared" si="35"/>
        <v>3990</v>
      </c>
      <c r="G81" s="41">
        <v>0</v>
      </c>
      <c r="H81" s="41">
        <v>46</v>
      </c>
      <c r="I81" s="41">
        <v>0</v>
      </c>
      <c r="J81" s="41">
        <v>62</v>
      </c>
      <c r="K81" s="41">
        <v>260</v>
      </c>
      <c r="L81" s="41">
        <v>1402</v>
      </c>
      <c r="M81" s="41">
        <v>808</v>
      </c>
      <c r="N81" s="41">
        <v>1412</v>
      </c>
      <c r="O81" s="329">
        <v>112.80501253132832</v>
      </c>
      <c r="AA81" s="155">
        <v>3990</v>
      </c>
      <c r="AB81" s="155" t="str">
        <f>IF(F81=AA81,"",1)</f>
        <v/>
      </c>
    </row>
    <row r="82" spans="1:28" ht="12" customHeight="1">
      <c r="A82" s="254"/>
      <c r="B82" s="254"/>
      <c r="C82" s="40"/>
      <c r="D82" s="306"/>
      <c r="E82" s="39"/>
      <c r="F82" s="44">
        <f t="shared" si="35"/>
        <v>1</v>
      </c>
      <c r="G82" s="37">
        <f t="shared" ref="G82:N82" si="41">IF(G81=0,0,G81/$F81)</f>
        <v>0</v>
      </c>
      <c r="H82" s="37">
        <f t="shared" si="41"/>
        <v>1.1528822055137845E-2</v>
      </c>
      <c r="I82" s="37">
        <f t="shared" si="41"/>
        <v>0</v>
      </c>
      <c r="J82" s="37">
        <f t="shared" si="41"/>
        <v>1.5538847117794486E-2</v>
      </c>
      <c r="K82" s="37">
        <f t="shared" si="41"/>
        <v>6.5162907268170422E-2</v>
      </c>
      <c r="L82" s="37">
        <f t="shared" si="41"/>
        <v>0.35137844611528823</v>
      </c>
      <c r="M82" s="37">
        <f t="shared" si="41"/>
        <v>0.20250626566416041</v>
      </c>
      <c r="N82" s="37">
        <f t="shared" si="41"/>
        <v>0.35388471177944864</v>
      </c>
      <c r="O82" s="330"/>
      <c r="R82" s="89"/>
      <c r="S82" s="89"/>
      <c r="T82" s="89"/>
      <c r="U82" s="91"/>
      <c r="V82" s="91"/>
      <c r="W82" s="91"/>
      <c r="X82" s="91"/>
      <c r="Y82" s="91"/>
      <c r="Z82" s="89"/>
      <c r="AA82" s="154"/>
      <c r="AB82" s="154"/>
    </row>
    <row r="83" spans="1:28" ht="12" customHeight="1">
      <c r="A83" s="254"/>
      <c r="B83" s="254"/>
      <c r="C83" s="43"/>
      <c r="D83" s="305" t="s">
        <v>9</v>
      </c>
      <c r="E83" s="42"/>
      <c r="F83" s="41">
        <f t="shared" si="35"/>
        <v>640</v>
      </c>
      <c r="G83" s="41">
        <v>0</v>
      </c>
      <c r="H83" s="41">
        <v>0</v>
      </c>
      <c r="I83" s="41">
        <v>0</v>
      </c>
      <c r="J83" s="41">
        <v>0</v>
      </c>
      <c r="K83" s="41">
        <v>0</v>
      </c>
      <c r="L83" s="41">
        <v>11</v>
      </c>
      <c r="M83" s="41">
        <v>0</v>
      </c>
      <c r="N83" s="41">
        <v>629</v>
      </c>
      <c r="O83" s="329">
        <v>123.70468750000001</v>
      </c>
      <c r="AA83" s="155">
        <v>640</v>
      </c>
      <c r="AB83" s="155" t="str">
        <f>IF(F83=AA83,"",1)</f>
        <v/>
      </c>
    </row>
    <row r="84" spans="1:28" ht="12" customHeight="1">
      <c r="A84" s="254"/>
      <c r="B84" s="254"/>
      <c r="C84" s="40"/>
      <c r="D84" s="306"/>
      <c r="E84" s="39"/>
      <c r="F84" s="44">
        <f t="shared" si="35"/>
        <v>1</v>
      </c>
      <c r="G84" s="37">
        <f t="shared" ref="G84:N84" si="42">IF(G83=0,0,G83/$F83)</f>
        <v>0</v>
      </c>
      <c r="H84" s="37">
        <f t="shared" si="42"/>
        <v>0</v>
      </c>
      <c r="I84" s="37">
        <f t="shared" si="42"/>
        <v>0</v>
      </c>
      <c r="J84" s="37">
        <f t="shared" si="42"/>
        <v>0</v>
      </c>
      <c r="K84" s="37">
        <f t="shared" si="42"/>
        <v>0</v>
      </c>
      <c r="L84" s="37">
        <f t="shared" si="42"/>
        <v>1.7187500000000001E-2</v>
      </c>
      <c r="M84" s="37">
        <f t="shared" si="42"/>
        <v>0</v>
      </c>
      <c r="N84" s="37">
        <f t="shared" si="42"/>
        <v>0.98281249999999998</v>
      </c>
      <c r="O84" s="330"/>
      <c r="R84" s="89"/>
      <c r="S84" s="89"/>
      <c r="T84" s="89"/>
      <c r="U84" s="91"/>
      <c r="V84" s="91"/>
      <c r="W84" s="91"/>
      <c r="X84" s="91"/>
      <c r="Y84" s="89"/>
      <c r="Z84" s="89"/>
      <c r="AA84" s="154"/>
      <c r="AB84" s="154"/>
    </row>
    <row r="85" spans="1:28" ht="12" customHeight="1">
      <c r="A85" s="254"/>
      <c r="B85" s="254"/>
      <c r="C85" s="43"/>
      <c r="D85" s="305" t="s">
        <v>8</v>
      </c>
      <c r="E85" s="42"/>
      <c r="F85" s="41">
        <f t="shared" si="35"/>
        <v>155</v>
      </c>
      <c r="G85" s="41">
        <v>0</v>
      </c>
      <c r="H85" s="41">
        <v>0</v>
      </c>
      <c r="I85" s="41">
        <v>0</v>
      </c>
      <c r="J85" s="41">
        <v>0</v>
      </c>
      <c r="K85" s="41">
        <v>0</v>
      </c>
      <c r="L85" s="41">
        <v>103</v>
      </c>
      <c r="M85" s="41">
        <v>9</v>
      </c>
      <c r="N85" s="41">
        <v>43</v>
      </c>
      <c r="O85" s="329">
        <v>111.54838709677419</v>
      </c>
      <c r="AA85" s="155">
        <v>155</v>
      </c>
      <c r="AB85" s="155" t="str">
        <f>IF(F85=AA85,"",1)</f>
        <v/>
      </c>
    </row>
    <row r="86" spans="1:28" ht="12" customHeight="1">
      <c r="A86" s="254"/>
      <c r="B86" s="254"/>
      <c r="C86" s="40"/>
      <c r="D86" s="306"/>
      <c r="E86" s="39"/>
      <c r="F86" s="44">
        <f t="shared" si="35"/>
        <v>1</v>
      </c>
      <c r="G86" s="37">
        <f t="shared" ref="G86:N86" si="43">IF(G85=0,0,G85/$F85)</f>
        <v>0</v>
      </c>
      <c r="H86" s="37">
        <f t="shared" si="43"/>
        <v>0</v>
      </c>
      <c r="I86" s="37">
        <f t="shared" si="43"/>
        <v>0</v>
      </c>
      <c r="J86" s="37">
        <f t="shared" si="43"/>
        <v>0</v>
      </c>
      <c r="K86" s="37">
        <f t="shared" si="43"/>
        <v>0</v>
      </c>
      <c r="L86" s="37">
        <f t="shared" si="43"/>
        <v>0.6645161290322581</v>
      </c>
      <c r="M86" s="37">
        <f t="shared" si="43"/>
        <v>5.8064516129032261E-2</v>
      </c>
      <c r="N86" s="37">
        <f t="shared" si="43"/>
        <v>0.27741935483870966</v>
      </c>
      <c r="O86" s="330"/>
      <c r="R86" s="89"/>
      <c r="S86" s="89"/>
      <c r="T86" s="91"/>
      <c r="U86" s="91"/>
      <c r="V86" s="91"/>
      <c r="W86" s="91"/>
      <c r="X86" s="91"/>
      <c r="Y86" s="89"/>
      <c r="Z86" s="89"/>
      <c r="AA86" s="154"/>
      <c r="AB86" s="154"/>
    </row>
    <row r="87" spans="1:28" ht="13.5" customHeight="1">
      <c r="A87" s="254"/>
      <c r="B87" s="254"/>
      <c r="C87" s="43"/>
      <c r="D87" s="307" t="s">
        <v>121</v>
      </c>
      <c r="E87" s="42"/>
      <c r="F87" s="41">
        <f t="shared" si="35"/>
        <v>492</v>
      </c>
      <c r="G87" s="41">
        <v>0</v>
      </c>
      <c r="H87" s="41">
        <v>0</v>
      </c>
      <c r="I87" s="41">
        <v>14</v>
      </c>
      <c r="J87" s="41">
        <v>0</v>
      </c>
      <c r="K87" s="41">
        <v>60</v>
      </c>
      <c r="L87" s="41">
        <v>43</v>
      </c>
      <c r="M87" s="41">
        <v>0</v>
      </c>
      <c r="N87" s="41">
        <v>375</v>
      </c>
      <c r="O87" s="329">
        <v>119.57723577235772</v>
      </c>
      <c r="AA87" s="155">
        <v>492</v>
      </c>
      <c r="AB87" s="155" t="str">
        <f>IF(F87=AA87,"",1)</f>
        <v/>
      </c>
    </row>
    <row r="88" spans="1:28" ht="13.5" customHeight="1">
      <c r="A88" s="254"/>
      <c r="B88" s="254"/>
      <c r="C88" s="40"/>
      <c r="D88" s="306"/>
      <c r="E88" s="39"/>
      <c r="F88" s="44">
        <f t="shared" si="35"/>
        <v>1</v>
      </c>
      <c r="G88" s="37">
        <f t="shared" ref="G88:N88" si="44">IF(G87=0,0,G87/$F87)</f>
        <v>0</v>
      </c>
      <c r="H88" s="37">
        <f t="shared" si="44"/>
        <v>0</v>
      </c>
      <c r="I88" s="37">
        <f t="shared" si="44"/>
        <v>2.8455284552845527E-2</v>
      </c>
      <c r="J88" s="37">
        <f t="shared" si="44"/>
        <v>0</v>
      </c>
      <c r="K88" s="37">
        <f t="shared" si="44"/>
        <v>0.12195121951219512</v>
      </c>
      <c r="L88" s="37">
        <f t="shared" si="44"/>
        <v>8.7398373983739841E-2</v>
      </c>
      <c r="M88" s="37">
        <f t="shared" si="44"/>
        <v>0</v>
      </c>
      <c r="N88" s="37">
        <f t="shared" si="44"/>
        <v>0.76219512195121952</v>
      </c>
      <c r="O88" s="330"/>
      <c r="R88" s="89"/>
      <c r="S88" s="89"/>
      <c r="T88" s="89"/>
      <c r="U88" s="89"/>
      <c r="V88" s="89"/>
      <c r="W88" s="89"/>
      <c r="X88" s="89"/>
      <c r="Y88" s="89"/>
      <c r="Z88" s="89"/>
      <c r="AA88" s="154"/>
      <c r="AB88" s="154"/>
    </row>
    <row r="89" spans="1:28" ht="12" customHeight="1">
      <c r="A89" s="254"/>
      <c r="B89" s="254"/>
      <c r="C89" s="43"/>
      <c r="D89" s="305" t="s">
        <v>6</v>
      </c>
      <c r="E89" s="42"/>
      <c r="F89" s="41">
        <f t="shared" si="35"/>
        <v>1626</v>
      </c>
      <c r="G89" s="41">
        <v>7</v>
      </c>
      <c r="H89" s="41">
        <v>7</v>
      </c>
      <c r="I89" s="41">
        <v>37</v>
      </c>
      <c r="J89" s="41">
        <v>34</v>
      </c>
      <c r="K89" s="41">
        <v>323</v>
      </c>
      <c r="L89" s="41">
        <v>1117</v>
      </c>
      <c r="M89" s="41">
        <v>22</v>
      </c>
      <c r="N89" s="41">
        <v>79</v>
      </c>
      <c r="O89" s="329">
        <v>102.35239852398524</v>
      </c>
      <c r="AA89" s="155">
        <v>1626</v>
      </c>
      <c r="AB89" s="155" t="str">
        <f>IF(F89=AA89,"",1)</f>
        <v/>
      </c>
    </row>
    <row r="90" spans="1:28" ht="12" customHeight="1">
      <c r="A90" s="254"/>
      <c r="B90" s="254"/>
      <c r="C90" s="40"/>
      <c r="D90" s="306"/>
      <c r="E90" s="39"/>
      <c r="F90" s="44">
        <f t="shared" si="35"/>
        <v>1</v>
      </c>
      <c r="G90" s="37">
        <f t="shared" ref="G90:N90" si="45">IF(G89=0,0,G89/$F89)</f>
        <v>4.3050430504305041E-3</v>
      </c>
      <c r="H90" s="37">
        <f t="shared" si="45"/>
        <v>4.3050430504305041E-3</v>
      </c>
      <c r="I90" s="37">
        <f t="shared" si="45"/>
        <v>2.2755227552275523E-2</v>
      </c>
      <c r="J90" s="37">
        <f t="shared" si="45"/>
        <v>2.0910209102091022E-2</v>
      </c>
      <c r="K90" s="37">
        <f t="shared" si="45"/>
        <v>0.1986469864698647</v>
      </c>
      <c r="L90" s="37">
        <f t="shared" si="45"/>
        <v>0.68696186961869621</v>
      </c>
      <c r="M90" s="37">
        <f t="shared" si="45"/>
        <v>1.3530135301353014E-2</v>
      </c>
      <c r="N90" s="37">
        <f t="shared" si="45"/>
        <v>4.858548585485855E-2</v>
      </c>
      <c r="O90" s="330"/>
      <c r="R90" s="89"/>
      <c r="S90" s="89"/>
      <c r="T90" s="91"/>
      <c r="U90" s="89"/>
      <c r="V90" s="91"/>
      <c r="W90" s="89"/>
      <c r="X90" s="89"/>
      <c r="Y90" s="89"/>
      <c r="Z90" s="89"/>
      <c r="AA90" s="154"/>
      <c r="AB90" s="154"/>
    </row>
    <row r="91" spans="1:28" ht="12" customHeight="1">
      <c r="A91" s="254"/>
      <c r="B91" s="254"/>
      <c r="C91" s="43"/>
      <c r="D91" s="305" t="s">
        <v>5</v>
      </c>
      <c r="E91" s="42"/>
      <c r="F91" s="41">
        <f t="shared" si="35"/>
        <v>443</v>
      </c>
      <c r="G91" s="41">
        <v>0</v>
      </c>
      <c r="H91" s="41">
        <v>0</v>
      </c>
      <c r="I91" s="41">
        <v>17</v>
      </c>
      <c r="J91" s="41">
        <v>0</v>
      </c>
      <c r="K91" s="41">
        <v>15</v>
      </c>
      <c r="L91" s="41">
        <v>333</v>
      </c>
      <c r="M91" s="41">
        <v>11</v>
      </c>
      <c r="N91" s="41">
        <v>67</v>
      </c>
      <c r="O91" s="329">
        <v>107.72911963882619</v>
      </c>
      <c r="AA91" s="155">
        <v>443</v>
      </c>
      <c r="AB91" s="155" t="str">
        <f>IF(F91=AA91,"",1)</f>
        <v/>
      </c>
    </row>
    <row r="92" spans="1:28" ht="12" customHeight="1">
      <c r="A92" s="254"/>
      <c r="B92" s="254"/>
      <c r="C92" s="40"/>
      <c r="D92" s="306"/>
      <c r="E92" s="39"/>
      <c r="F92" s="44">
        <f t="shared" si="35"/>
        <v>1</v>
      </c>
      <c r="G92" s="37">
        <f t="shared" ref="G92:N92" si="46">IF(G91=0,0,G91/$F91)</f>
        <v>0</v>
      </c>
      <c r="H92" s="37">
        <f t="shared" si="46"/>
        <v>0</v>
      </c>
      <c r="I92" s="37">
        <f t="shared" si="46"/>
        <v>3.8374717832957109E-2</v>
      </c>
      <c r="J92" s="37">
        <f t="shared" si="46"/>
        <v>0</v>
      </c>
      <c r="K92" s="37">
        <f t="shared" si="46"/>
        <v>3.3860045146726865E-2</v>
      </c>
      <c r="L92" s="37">
        <f t="shared" si="46"/>
        <v>0.75169300225733637</v>
      </c>
      <c r="M92" s="37">
        <f t="shared" si="46"/>
        <v>2.4830699774266364E-2</v>
      </c>
      <c r="N92" s="37">
        <f t="shared" si="46"/>
        <v>0.15124153498871332</v>
      </c>
      <c r="O92" s="330"/>
      <c r="R92" s="89"/>
      <c r="S92" s="89"/>
      <c r="T92" s="91"/>
      <c r="U92" s="91"/>
      <c r="V92" s="91"/>
      <c r="W92" s="91"/>
      <c r="X92" s="91"/>
      <c r="Y92" s="89"/>
      <c r="Z92" s="89"/>
      <c r="AA92" s="154"/>
      <c r="AB92" s="154"/>
    </row>
    <row r="93" spans="1:28" ht="12" customHeight="1">
      <c r="A93" s="254"/>
      <c r="B93" s="254"/>
      <c r="C93" s="43"/>
      <c r="D93" s="305" t="s">
        <v>4</v>
      </c>
      <c r="E93" s="42"/>
      <c r="F93" s="41">
        <f t="shared" si="35"/>
        <v>1476</v>
      </c>
      <c r="G93" s="41">
        <v>0</v>
      </c>
      <c r="H93" s="41">
        <v>0</v>
      </c>
      <c r="I93" s="41">
        <v>0</v>
      </c>
      <c r="J93" s="41">
        <v>0</v>
      </c>
      <c r="K93" s="41">
        <v>28</v>
      </c>
      <c r="L93" s="41">
        <v>143</v>
      </c>
      <c r="M93" s="41">
        <v>63</v>
      </c>
      <c r="N93" s="41">
        <v>1242</v>
      </c>
      <c r="O93" s="329">
        <v>122.76016260162602</v>
      </c>
      <c r="AA93" s="155">
        <v>1476</v>
      </c>
      <c r="AB93" s="155" t="str">
        <f>IF(F93=AA93,"",1)</f>
        <v/>
      </c>
    </row>
    <row r="94" spans="1:28" ht="12" customHeight="1">
      <c r="A94" s="254"/>
      <c r="B94" s="254"/>
      <c r="C94" s="40"/>
      <c r="D94" s="306"/>
      <c r="E94" s="39"/>
      <c r="F94" s="44">
        <f t="shared" si="35"/>
        <v>1</v>
      </c>
      <c r="G94" s="37">
        <f t="shared" ref="G94:N94" si="47">IF(G93=0,0,G93/$F93)</f>
        <v>0</v>
      </c>
      <c r="H94" s="37">
        <f t="shared" si="47"/>
        <v>0</v>
      </c>
      <c r="I94" s="37">
        <f t="shared" si="47"/>
        <v>0</v>
      </c>
      <c r="J94" s="37">
        <f t="shared" si="47"/>
        <v>0</v>
      </c>
      <c r="K94" s="37">
        <f t="shared" si="47"/>
        <v>1.8970189701897018E-2</v>
      </c>
      <c r="L94" s="37">
        <f t="shared" si="47"/>
        <v>9.6883468834688347E-2</v>
      </c>
      <c r="M94" s="37">
        <f t="shared" si="47"/>
        <v>4.2682926829268296E-2</v>
      </c>
      <c r="N94" s="37">
        <f t="shared" si="47"/>
        <v>0.84146341463414631</v>
      </c>
      <c r="O94" s="330"/>
      <c r="R94" s="89"/>
      <c r="S94" s="89"/>
      <c r="T94" s="89"/>
      <c r="U94" s="89"/>
      <c r="V94" s="91"/>
      <c r="W94" s="89"/>
      <c r="X94" s="89"/>
      <c r="Y94" s="89"/>
      <c r="Z94" s="89"/>
      <c r="AA94" s="154"/>
      <c r="AB94" s="154"/>
    </row>
    <row r="95" spans="1:28" ht="12" customHeight="1">
      <c r="A95" s="254"/>
      <c r="B95" s="254"/>
      <c r="C95" s="43"/>
      <c r="D95" s="305" t="s">
        <v>3</v>
      </c>
      <c r="E95" s="42"/>
      <c r="F95" s="41">
        <f t="shared" si="35"/>
        <v>16460</v>
      </c>
      <c r="G95" s="41">
        <v>0</v>
      </c>
      <c r="H95" s="41">
        <v>0</v>
      </c>
      <c r="I95" s="41">
        <v>107</v>
      </c>
      <c r="J95" s="41">
        <v>6</v>
      </c>
      <c r="K95" s="41">
        <v>304</v>
      </c>
      <c r="L95" s="41">
        <v>1207</v>
      </c>
      <c r="M95" s="41">
        <v>3173</v>
      </c>
      <c r="N95" s="41">
        <v>11663</v>
      </c>
      <c r="O95" s="329">
        <v>120.53608748481166</v>
      </c>
      <c r="AA95" s="155">
        <v>16460</v>
      </c>
      <c r="AB95" s="155" t="str">
        <f>IF(F95=AA95,"",1)</f>
        <v/>
      </c>
    </row>
    <row r="96" spans="1:28" ht="12" customHeight="1">
      <c r="A96" s="254"/>
      <c r="B96" s="254"/>
      <c r="C96" s="40"/>
      <c r="D96" s="306"/>
      <c r="E96" s="39"/>
      <c r="F96" s="44">
        <f t="shared" si="35"/>
        <v>1</v>
      </c>
      <c r="G96" s="37">
        <f t="shared" ref="G96:N96" si="48">IF(G95=0,0,G95/$F95)</f>
        <v>0</v>
      </c>
      <c r="H96" s="37">
        <f t="shared" si="48"/>
        <v>0</v>
      </c>
      <c r="I96" s="37">
        <f t="shared" si="48"/>
        <v>6.5006075334143381E-3</v>
      </c>
      <c r="J96" s="37">
        <f t="shared" si="48"/>
        <v>3.6452004860267317E-4</v>
      </c>
      <c r="K96" s="37">
        <f t="shared" si="48"/>
        <v>1.8469015795868772E-2</v>
      </c>
      <c r="L96" s="37">
        <f t="shared" si="48"/>
        <v>7.3329283110571075E-2</v>
      </c>
      <c r="M96" s="37">
        <f t="shared" si="48"/>
        <v>0.19277035236938031</v>
      </c>
      <c r="N96" s="37">
        <f t="shared" si="48"/>
        <v>0.70856622114216283</v>
      </c>
      <c r="O96" s="330"/>
      <c r="R96" s="89"/>
      <c r="S96" s="89"/>
      <c r="T96" s="89"/>
      <c r="U96" s="91"/>
      <c r="V96" s="91"/>
      <c r="W96" s="91"/>
      <c r="X96" s="91"/>
      <c r="Y96" s="89"/>
      <c r="Z96" s="89"/>
      <c r="AA96" s="154"/>
      <c r="AB96" s="154"/>
    </row>
    <row r="97" spans="1:31" ht="12" customHeight="1">
      <c r="A97" s="254"/>
      <c r="B97" s="254"/>
      <c r="C97" s="43"/>
      <c r="D97" s="305" t="s">
        <v>2</v>
      </c>
      <c r="E97" s="42"/>
      <c r="F97" s="41">
        <f t="shared" si="35"/>
        <v>1747</v>
      </c>
      <c r="G97" s="41">
        <v>0</v>
      </c>
      <c r="H97" s="41">
        <v>0</v>
      </c>
      <c r="I97" s="41">
        <v>211</v>
      </c>
      <c r="J97" s="41">
        <v>0</v>
      </c>
      <c r="K97" s="41">
        <v>158</v>
      </c>
      <c r="L97" s="41">
        <v>134</v>
      </c>
      <c r="M97" s="41">
        <v>122</v>
      </c>
      <c r="N97" s="41">
        <v>1122</v>
      </c>
      <c r="O97" s="329">
        <v>114.49112764739553</v>
      </c>
      <c r="AA97" s="155">
        <v>1747</v>
      </c>
      <c r="AB97" s="155" t="str">
        <f>IF(F97=AA97,"",1)</f>
        <v/>
      </c>
    </row>
    <row r="98" spans="1:31" ht="12" customHeight="1">
      <c r="A98" s="254"/>
      <c r="B98" s="254"/>
      <c r="C98" s="40"/>
      <c r="D98" s="306"/>
      <c r="E98" s="39"/>
      <c r="F98" s="44">
        <f t="shared" si="35"/>
        <v>1</v>
      </c>
      <c r="G98" s="37">
        <f t="shared" ref="G98:N98" si="49">IF(G97=0,0,G97/$F97)</f>
        <v>0</v>
      </c>
      <c r="H98" s="37">
        <f t="shared" si="49"/>
        <v>0</v>
      </c>
      <c r="I98" s="37">
        <f t="shared" si="49"/>
        <v>0.12077847738981111</v>
      </c>
      <c r="J98" s="37">
        <f t="shared" si="49"/>
        <v>0</v>
      </c>
      <c r="K98" s="37">
        <f t="shared" si="49"/>
        <v>9.0440755580995999E-2</v>
      </c>
      <c r="L98" s="37">
        <f t="shared" si="49"/>
        <v>7.6702919290211793E-2</v>
      </c>
      <c r="M98" s="37">
        <f t="shared" si="49"/>
        <v>6.9834001144819691E-2</v>
      </c>
      <c r="N98" s="37">
        <f t="shared" si="49"/>
        <v>0.64224384659416145</v>
      </c>
      <c r="O98" s="330"/>
      <c r="R98" s="89"/>
      <c r="S98" s="89"/>
      <c r="T98" s="89"/>
      <c r="U98" s="91"/>
      <c r="V98" s="91"/>
      <c r="W98" s="89"/>
      <c r="X98" s="89"/>
      <c r="Y98" s="89"/>
      <c r="Z98" s="89"/>
      <c r="AA98" s="154"/>
      <c r="AB98" s="154"/>
    </row>
    <row r="99" spans="1:31" ht="12.75" customHeight="1">
      <c r="A99" s="254"/>
      <c r="B99" s="254"/>
      <c r="C99" s="43"/>
      <c r="D99" s="305" t="s">
        <v>1</v>
      </c>
      <c r="E99" s="42"/>
      <c r="F99" s="41">
        <f t="shared" si="35"/>
        <v>7050</v>
      </c>
      <c r="G99" s="41">
        <v>0</v>
      </c>
      <c r="H99" s="41">
        <v>0</v>
      </c>
      <c r="I99" s="41">
        <v>24</v>
      </c>
      <c r="J99" s="41">
        <v>24</v>
      </c>
      <c r="K99" s="41">
        <v>740</v>
      </c>
      <c r="L99" s="41">
        <v>767</v>
      </c>
      <c r="M99" s="41">
        <v>1010</v>
      </c>
      <c r="N99" s="41">
        <v>4485</v>
      </c>
      <c r="O99" s="329">
        <v>118.43964539007092</v>
      </c>
      <c r="AA99" s="155">
        <v>7050</v>
      </c>
      <c r="AB99" s="155" t="str">
        <f>IF(F99=AA99,"",1)</f>
        <v/>
      </c>
    </row>
    <row r="100" spans="1:31" ht="12.75" customHeight="1" thickBot="1">
      <c r="A100" s="255"/>
      <c r="B100" s="255"/>
      <c r="C100" s="40"/>
      <c r="D100" s="306"/>
      <c r="E100" s="39"/>
      <c r="F100" s="38">
        <f t="shared" si="35"/>
        <v>1</v>
      </c>
      <c r="G100" s="37">
        <f t="shared" ref="G100:N100" si="50">IF(G99=0,0,G99/$F99)</f>
        <v>0</v>
      </c>
      <c r="H100" s="37">
        <f t="shared" si="50"/>
        <v>0</v>
      </c>
      <c r="I100" s="37">
        <f t="shared" si="50"/>
        <v>3.4042553191489361E-3</v>
      </c>
      <c r="J100" s="37">
        <f t="shared" si="50"/>
        <v>3.4042553191489361E-3</v>
      </c>
      <c r="K100" s="37">
        <f t="shared" si="50"/>
        <v>0.1049645390070922</v>
      </c>
      <c r="L100" s="37">
        <f t="shared" si="50"/>
        <v>0.10879432624113475</v>
      </c>
      <c r="M100" s="37">
        <f t="shared" si="50"/>
        <v>0.14326241134751774</v>
      </c>
      <c r="N100" s="37">
        <f t="shared" si="50"/>
        <v>0.63617021276595742</v>
      </c>
      <c r="O100" s="330"/>
      <c r="AA100" s="157"/>
      <c r="AB100" s="158"/>
    </row>
    <row r="110" spans="1:31">
      <c r="D110" s="166" t="s">
        <v>490</v>
      </c>
      <c r="E110" s="164"/>
      <c r="F110" s="165">
        <v>76328</v>
      </c>
      <c r="G110" s="165">
        <v>29</v>
      </c>
      <c r="H110" s="165">
        <v>53</v>
      </c>
      <c r="I110" s="165">
        <v>455</v>
      </c>
      <c r="J110" s="165">
        <v>859</v>
      </c>
      <c r="K110" s="165">
        <v>3950</v>
      </c>
      <c r="L110" s="165">
        <v>12272</v>
      </c>
      <c r="M110" s="165">
        <v>13979</v>
      </c>
      <c r="N110" s="165">
        <v>44731</v>
      </c>
      <c r="O110" s="165"/>
      <c r="P110" s="165"/>
      <c r="Q110" s="165"/>
      <c r="R110" s="165"/>
      <c r="S110" s="72"/>
      <c r="T110" s="72"/>
      <c r="U110" s="72"/>
      <c r="V110" s="72"/>
      <c r="W110" s="72"/>
      <c r="X110" s="72"/>
      <c r="Y110" s="72"/>
      <c r="Z110" s="72"/>
      <c r="AA110" s="72"/>
      <c r="AB110" s="72"/>
      <c r="AC110" s="72"/>
      <c r="AD110" s="72"/>
      <c r="AE110" s="3"/>
    </row>
    <row r="111" spans="1:31">
      <c r="D111" s="167" t="s">
        <v>49</v>
      </c>
      <c r="E111" s="164"/>
      <c r="F111" s="168">
        <f>IF(F110="","",SUM(F9,F11,F13,F15,F17))</f>
        <v>76328</v>
      </c>
      <c r="G111" s="168">
        <f t="shared" ref="G111:R111" si="51">IF(G110="","",SUM(G9,G11,G13,G15,G17))</f>
        <v>29</v>
      </c>
      <c r="H111" s="168">
        <f t="shared" si="51"/>
        <v>53</v>
      </c>
      <c r="I111" s="168">
        <f t="shared" si="51"/>
        <v>455</v>
      </c>
      <c r="J111" s="168">
        <f t="shared" si="51"/>
        <v>859</v>
      </c>
      <c r="K111" s="168">
        <f t="shared" si="51"/>
        <v>3950</v>
      </c>
      <c r="L111" s="168">
        <f t="shared" si="51"/>
        <v>12272</v>
      </c>
      <c r="M111" s="168">
        <f t="shared" si="51"/>
        <v>13979</v>
      </c>
      <c r="N111" s="168">
        <f t="shared" si="51"/>
        <v>44731</v>
      </c>
      <c r="O111" s="168" t="str">
        <f t="shared" si="51"/>
        <v/>
      </c>
      <c r="P111" s="168" t="str">
        <f t="shared" si="51"/>
        <v/>
      </c>
      <c r="Q111" s="168" t="str">
        <f t="shared" si="51"/>
        <v/>
      </c>
      <c r="R111" s="168" t="str">
        <f t="shared" si="51"/>
        <v/>
      </c>
      <c r="S111" s="75"/>
      <c r="T111" s="72"/>
      <c r="U111" s="75"/>
      <c r="V111" s="72"/>
      <c r="W111" s="75"/>
      <c r="X111" s="72"/>
      <c r="Y111" s="75"/>
      <c r="Z111" s="72"/>
      <c r="AA111" s="75"/>
      <c r="AB111" s="72"/>
      <c r="AC111" s="75"/>
      <c r="AD111" s="72"/>
      <c r="AE111" s="3"/>
    </row>
    <row r="112" spans="1:31">
      <c r="D112" s="167" t="s">
        <v>43</v>
      </c>
      <c r="E112" s="164"/>
      <c r="F112" s="168">
        <f>IF(F110="","",SUM(F19,F69))</f>
        <v>76328</v>
      </c>
      <c r="G112" s="168">
        <f t="shared" ref="G112:R112" si="52">IF(G110="","",SUM(G19,G69))</f>
        <v>29</v>
      </c>
      <c r="H112" s="168">
        <f t="shared" si="52"/>
        <v>53</v>
      </c>
      <c r="I112" s="168">
        <f t="shared" si="52"/>
        <v>455</v>
      </c>
      <c r="J112" s="168">
        <f t="shared" si="52"/>
        <v>859</v>
      </c>
      <c r="K112" s="168">
        <f t="shared" si="52"/>
        <v>3950</v>
      </c>
      <c r="L112" s="168">
        <f t="shared" si="52"/>
        <v>12272</v>
      </c>
      <c r="M112" s="168">
        <f t="shared" si="52"/>
        <v>13979</v>
      </c>
      <c r="N112" s="168">
        <f t="shared" si="52"/>
        <v>44731</v>
      </c>
      <c r="O112" s="168" t="str">
        <f t="shared" si="52"/>
        <v/>
      </c>
      <c r="P112" s="168" t="str">
        <f t="shared" si="52"/>
        <v/>
      </c>
      <c r="Q112" s="168" t="str">
        <f t="shared" si="52"/>
        <v/>
      </c>
      <c r="R112" s="168" t="str">
        <f t="shared" si="52"/>
        <v/>
      </c>
      <c r="S112" s="75"/>
      <c r="T112" s="72"/>
      <c r="U112" s="75"/>
      <c r="V112" s="72"/>
      <c r="W112" s="75"/>
      <c r="X112" s="72"/>
      <c r="Y112" s="75"/>
      <c r="Z112" s="72"/>
      <c r="AA112" s="75"/>
      <c r="AB112" s="72"/>
      <c r="AC112" s="75"/>
      <c r="AD112" s="72"/>
      <c r="AE112" s="3"/>
    </row>
    <row r="113" spans="4:31">
      <c r="D113" s="169" t="s">
        <v>42</v>
      </c>
      <c r="F113" s="168">
        <f>IF(F110="","",SUM(F21,F23,F25,F27,F29,F31,F33,F35,F37,F39,F41,F43,F45,F47,F49,F51,F53,F55,F57,F59,F61,F63,F65,F67))</f>
        <v>35681</v>
      </c>
      <c r="G113" s="168">
        <f t="shared" ref="G113:R113" si="53">IF(G110="","",SUM(G21,G23,G25,G27,G29,G31,G33,G35,G37,G39,G41,G43,G45,G47,G49,G51,G53,G55,G57,G59,G61,G63,G65,G67))</f>
        <v>0</v>
      </c>
      <c r="H113" s="168">
        <f t="shared" si="53"/>
        <v>0</v>
      </c>
      <c r="I113" s="168">
        <f t="shared" si="53"/>
        <v>0</v>
      </c>
      <c r="J113" s="168">
        <f t="shared" si="53"/>
        <v>79</v>
      </c>
      <c r="K113" s="168">
        <f t="shared" si="53"/>
        <v>1068</v>
      </c>
      <c r="L113" s="168">
        <f t="shared" si="53"/>
        <v>5708</v>
      </c>
      <c r="M113" s="168">
        <f t="shared" si="53"/>
        <v>7450</v>
      </c>
      <c r="N113" s="168">
        <f t="shared" si="53"/>
        <v>21376</v>
      </c>
      <c r="O113" s="168" t="str">
        <f t="shared" si="53"/>
        <v/>
      </c>
      <c r="P113" s="168" t="str">
        <f t="shared" si="53"/>
        <v/>
      </c>
      <c r="Q113" s="168" t="str">
        <f t="shared" si="53"/>
        <v/>
      </c>
      <c r="R113" s="168" t="str">
        <f t="shared" si="53"/>
        <v/>
      </c>
      <c r="S113" s="75"/>
      <c r="T113" s="72"/>
      <c r="U113" s="75"/>
      <c r="V113" s="72"/>
      <c r="W113" s="75"/>
      <c r="X113" s="72"/>
      <c r="Y113" s="75"/>
      <c r="Z113" s="72"/>
      <c r="AA113" s="75"/>
      <c r="AB113" s="72"/>
      <c r="AC113" s="75"/>
      <c r="AD113" s="72"/>
      <c r="AE113" s="3"/>
    </row>
    <row r="114" spans="4:31">
      <c r="D114" s="170" t="s">
        <v>491</v>
      </c>
      <c r="F114" s="168">
        <f>IF(F110="","",SUM(F71,F73,F75,F77,F79,F81,F83,F85,F87,F89,F91,F93,F95,F97,F99))</f>
        <v>40647</v>
      </c>
      <c r="G114" s="168">
        <f t="shared" ref="G114:R114" si="54">IF(G110="","",SUM(G71,G73,G75,G77,G79,G81,G83,G85,G87,G89,G91,G93,G95,G97,G99))</f>
        <v>29</v>
      </c>
      <c r="H114" s="168">
        <f t="shared" si="54"/>
        <v>53</v>
      </c>
      <c r="I114" s="168">
        <f t="shared" si="54"/>
        <v>455</v>
      </c>
      <c r="J114" s="168">
        <f t="shared" si="54"/>
        <v>780</v>
      </c>
      <c r="K114" s="168">
        <f t="shared" si="54"/>
        <v>2882</v>
      </c>
      <c r="L114" s="168">
        <f t="shared" si="54"/>
        <v>6564</v>
      </c>
      <c r="M114" s="168">
        <f t="shared" si="54"/>
        <v>6529</v>
      </c>
      <c r="N114" s="168">
        <f t="shared" si="54"/>
        <v>23355</v>
      </c>
      <c r="O114" s="168" t="str">
        <f t="shared" si="54"/>
        <v/>
      </c>
      <c r="P114" s="168" t="str">
        <f t="shared" si="54"/>
        <v/>
      </c>
      <c r="Q114" s="168" t="str">
        <f t="shared" si="54"/>
        <v/>
      </c>
      <c r="R114" s="168" t="str">
        <f t="shared" si="54"/>
        <v/>
      </c>
      <c r="S114" s="75"/>
      <c r="T114" s="72"/>
      <c r="U114" s="75"/>
      <c r="V114" s="72"/>
      <c r="W114" s="75"/>
      <c r="X114" s="72"/>
      <c r="Y114" s="75"/>
      <c r="Z114" s="72"/>
      <c r="AA114" s="75"/>
      <c r="AB114" s="72"/>
      <c r="AC114" s="75"/>
      <c r="AD114" s="72"/>
      <c r="AE114" s="3"/>
    </row>
    <row r="115" spans="4:31">
      <c r="Q115" s="3"/>
      <c r="R115" s="3"/>
      <c r="S115" s="72"/>
      <c r="T115" s="72"/>
      <c r="U115" s="72"/>
      <c r="V115" s="72"/>
      <c r="W115" s="72"/>
      <c r="X115" s="72"/>
      <c r="Y115" s="72"/>
      <c r="Z115" s="72"/>
      <c r="AA115" s="72"/>
      <c r="AB115" s="72"/>
      <c r="AC115" s="72"/>
      <c r="AD115" s="72"/>
      <c r="AE115" s="3"/>
    </row>
    <row r="116" spans="4:31">
      <c r="D116" s="166" t="s">
        <v>490</v>
      </c>
      <c r="F116" s="165" t="str">
        <f>IF(F110="","",IF(F7=F110,"",1))</f>
        <v/>
      </c>
      <c r="G116" s="165" t="str">
        <f t="shared" ref="G116:R116" si="55">IF(G110="","",IF(G7=G110,"",1))</f>
        <v/>
      </c>
      <c r="H116" s="165" t="str">
        <f t="shared" si="55"/>
        <v/>
      </c>
      <c r="I116" s="165" t="str">
        <f t="shared" si="55"/>
        <v/>
      </c>
      <c r="J116" s="165" t="str">
        <f t="shared" si="55"/>
        <v/>
      </c>
      <c r="K116" s="165" t="str">
        <f t="shared" si="55"/>
        <v/>
      </c>
      <c r="L116" s="165" t="str">
        <f t="shared" si="55"/>
        <v/>
      </c>
      <c r="M116" s="165" t="str">
        <f t="shared" si="55"/>
        <v/>
      </c>
      <c r="N116" s="165" t="str">
        <f t="shared" si="55"/>
        <v/>
      </c>
      <c r="O116" s="165" t="str">
        <f t="shared" si="55"/>
        <v/>
      </c>
      <c r="P116" s="165" t="str">
        <f t="shared" si="55"/>
        <v/>
      </c>
      <c r="Q116" s="165" t="str">
        <f t="shared" si="55"/>
        <v/>
      </c>
      <c r="R116" s="165" t="str">
        <f t="shared" si="55"/>
        <v/>
      </c>
      <c r="S116" s="72"/>
      <c r="T116" s="72"/>
      <c r="U116" s="72"/>
      <c r="V116" s="72"/>
      <c r="W116" s="72"/>
      <c r="X116" s="72"/>
      <c r="Y116" s="72"/>
      <c r="Z116" s="72"/>
      <c r="AA116" s="72"/>
      <c r="AB116" s="72"/>
      <c r="AC116" s="72"/>
      <c r="AD116" s="72"/>
      <c r="AE116" s="3"/>
    </row>
    <row r="117" spans="4:31">
      <c r="D117" s="167" t="s">
        <v>49</v>
      </c>
      <c r="F117" s="165" t="str">
        <f>IF(F110="","",IF(F110=F111,"",1))</f>
        <v/>
      </c>
      <c r="G117" s="165" t="str">
        <f t="shared" ref="G117:R117" si="56">IF(G110="","",IF(G110=G111,"",1))</f>
        <v/>
      </c>
      <c r="H117" s="165" t="str">
        <f t="shared" si="56"/>
        <v/>
      </c>
      <c r="I117" s="165" t="str">
        <f t="shared" si="56"/>
        <v/>
      </c>
      <c r="J117" s="165" t="str">
        <f t="shared" si="56"/>
        <v/>
      </c>
      <c r="K117" s="165" t="str">
        <f t="shared" si="56"/>
        <v/>
      </c>
      <c r="L117" s="165" t="str">
        <f t="shared" si="56"/>
        <v/>
      </c>
      <c r="M117" s="165" t="str">
        <f t="shared" si="56"/>
        <v/>
      </c>
      <c r="N117" s="165" t="str">
        <f t="shared" si="56"/>
        <v/>
      </c>
      <c r="O117" s="165" t="str">
        <f t="shared" si="56"/>
        <v/>
      </c>
      <c r="P117" s="165" t="str">
        <f t="shared" si="56"/>
        <v/>
      </c>
      <c r="Q117" s="165" t="str">
        <f t="shared" si="56"/>
        <v/>
      </c>
      <c r="R117" s="165" t="str">
        <f t="shared" si="56"/>
        <v/>
      </c>
      <c r="S117" s="72"/>
      <c r="T117" s="72"/>
      <c r="U117" s="72"/>
      <c r="V117" s="72"/>
      <c r="W117" s="72"/>
      <c r="X117" s="72"/>
      <c r="Y117" s="72"/>
      <c r="Z117" s="72"/>
      <c r="AA117" s="72"/>
      <c r="AB117" s="72"/>
      <c r="AC117" s="72"/>
      <c r="AD117" s="72"/>
      <c r="AE117" s="3"/>
    </row>
    <row r="118" spans="4:31">
      <c r="D118" s="167" t="s">
        <v>43</v>
      </c>
      <c r="F118" s="165" t="str">
        <f>IF(F110="","",IF(F110=F112,"",1))</f>
        <v/>
      </c>
      <c r="G118" s="165" t="str">
        <f t="shared" ref="G118:R118" si="57">IF(G110="","",IF(G110=G112,"",1))</f>
        <v/>
      </c>
      <c r="H118" s="165" t="str">
        <f t="shared" si="57"/>
        <v/>
      </c>
      <c r="I118" s="165" t="str">
        <f t="shared" si="57"/>
        <v/>
      </c>
      <c r="J118" s="165" t="str">
        <f t="shared" si="57"/>
        <v/>
      </c>
      <c r="K118" s="165" t="str">
        <f t="shared" si="57"/>
        <v/>
      </c>
      <c r="L118" s="165" t="str">
        <f t="shared" si="57"/>
        <v/>
      </c>
      <c r="M118" s="165" t="str">
        <f t="shared" si="57"/>
        <v/>
      </c>
      <c r="N118" s="165" t="str">
        <f t="shared" si="57"/>
        <v/>
      </c>
      <c r="O118" s="165" t="str">
        <f t="shared" si="57"/>
        <v/>
      </c>
      <c r="P118" s="165" t="str">
        <f t="shared" si="57"/>
        <v/>
      </c>
      <c r="Q118" s="165" t="str">
        <f t="shared" si="57"/>
        <v/>
      </c>
      <c r="R118" s="165" t="str">
        <f t="shared" si="57"/>
        <v/>
      </c>
      <c r="S118" s="72"/>
      <c r="T118" s="72"/>
      <c r="U118" s="72"/>
      <c r="V118" s="72"/>
      <c r="W118" s="72"/>
      <c r="X118" s="72"/>
      <c r="Y118" s="72"/>
      <c r="Z118" s="72"/>
      <c r="AA118" s="72"/>
      <c r="AB118" s="72"/>
      <c r="AC118" s="72"/>
      <c r="AD118" s="72"/>
      <c r="AE118" s="3"/>
    </row>
    <row r="119" spans="4:31">
      <c r="D119" s="169" t="s">
        <v>42</v>
      </c>
      <c r="F119" s="165" t="str">
        <f>IF(F110="","",IF(F19=F113,"",1))</f>
        <v/>
      </c>
      <c r="G119" s="165" t="str">
        <f t="shared" ref="G119:R119" si="58">IF(G110="","",IF(G19=G113,"",1))</f>
        <v/>
      </c>
      <c r="H119" s="165" t="str">
        <f t="shared" si="58"/>
        <v/>
      </c>
      <c r="I119" s="165" t="str">
        <f t="shared" si="58"/>
        <v/>
      </c>
      <c r="J119" s="165" t="str">
        <f t="shared" si="58"/>
        <v/>
      </c>
      <c r="K119" s="165" t="str">
        <f t="shared" si="58"/>
        <v/>
      </c>
      <c r="L119" s="165" t="str">
        <f t="shared" si="58"/>
        <v/>
      </c>
      <c r="M119" s="165" t="str">
        <f t="shared" si="58"/>
        <v/>
      </c>
      <c r="N119" s="165" t="str">
        <f t="shared" si="58"/>
        <v/>
      </c>
      <c r="O119" s="165" t="str">
        <f t="shared" si="58"/>
        <v/>
      </c>
      <c r="P119" s="165" t="str">
        <f t="shared" si="58"/>
        <v/>
      </c>
      <c r="Q119" s="165" t="str">
        <f t="shared" si="58"/>
        <v/>
      </c>
      <c r="R119" s="165" t="str">
        <f t="shared" si="58"/>
        <v/>
      </c>
      <c r="S119" s="72"/>
      <c r="T119" s="72"/>
      <c r="U119" s="72"/>
      <c r="V119" s="72"/>
      <c r="W119" s="72"/>
      <c r="X119" s="72"/>
      <c r="Y119" s="72"/>
      <c r="Z119" s="72"/>
      <c r="AA119" s="72"/>
      <c r="AB119" s="72"/>
      <c r="AC119" s="72"/>
      <c r="AD119" s="72"/>
      <c r="AE119" s="3"/>
    </row>
    <row r="120" spans="4:31">
      <c r="D120" s="170" t="s">
        <v>491</v>
      </c>
      <c r="F120" s="165" t="str">
        <f>IF(F110="","",IF(F69=F114,"",1))</f>
        <v/>
      </c>
      <c r="G120" s="165" t="str">
        <f t="shared" ref="G120:R120" si="59">IF(G110="","",IF(G69=G114,"",1))</f>
        <v/>
      </c>
      <c r="H120" s="165" t="str">
        <f t="shared" si="59"/>
        <v/>
      </c>
      <c r="I120" s="165" t="str">
        <f t="shared" si="59"/>
        <v/>
      </c>
      <c r="J120" s="165" t="str">
        <f t="shared" si="59"/>
        <v/>
      </c>
      <c r="K120" s="165" t="str">
        <f t="shared" si="59"/>
        <v/>
      </c>
      <c r="L120" s="165" t="str">
        <f t="shared" si="59"/>
        <v/>
      </c>
      <c r="M120" s="165" t="str">
        <f t="shared" si="59"/>
        <v/>
      </c>
      <c r="N120" s="165" t="str">
        <f t="shared" si="59"/>
        <v/>
      </c>
      <c r="O120" s="165" t="str">
        <f t="shared" si="59"/>
        <v/>
      </c>
      <c r="P120" s="165" t="str">
        <f t="shared" si="59"/>
        <v/>
      </c>
      <c r="Q120" s="165" t="str">
        <f t="shared" si="59"/>
        <v/>
      </c>
      <c r="R120" s="165" t="str">
        <f t="shared" si="59"/>
        <v/>
      </c>
      <c r="S120" s="72"/>
      <c r="T120" s="72"/>
      <c r="U120" s="72"/>
      <c r="V120" s="72"/>
      <c r="W120" s="72"/>
      <c r="X120" s="72"/>
      <c r="Y120" s="72"/>
      <c r="Z120" s="72"/>
      <c r="AA120" s="72"/>
      <c r="AB120" s="72"/>
      <c r="AC120" s="72"/>
      <c r="AD120" s="72"/>
      <c r="AE120" s="3"/>
    </row>
  </sheetData>
  <sortState ref="R6:AC99">
    <sortCondition ref="AC6:AC99"/>
  </sortState>
  <mergeCells count="109">
    <mergeCell ref="D59:D60"/>
    <mergeCell ref="D61:D62"/>
    <mergeCell ref="A9:A18"/>
    <mergeCell ref="B9:E10"/>
    <mergeCell ref="B11:E12"/>
    <mergeCell ref="B13:E14"/>
    <mergeCell ref="B15:E16"/>
    <mergeCell ref="B17:E18"/>
    <mergeCell ref="D93:D94"/>
    <mergeCell ref="D81:D82"/>
    <mergeCell ref="D83:D84"/>
    <mergeCell ref="D31:D32"/>
    <mergeCell ref="D33:D34"/>
    <mergeCell ref="D39:D40"/>
    <mergeCell ref="D41:D42"/>
    <mergeCell ref="D43:D44"/>
    <mergeCell ref="D45:D46"/>
    <mergeCell ref="D87:D88"/>
    <mergeCell ref="D89:D90"/>
    <mergeCell ref="D91:D92"/>
    <mergeCell ref="D71:D72"/>
    <mergeCell ref="D73:D74"/>
    <mergeCell ref="D75:D76"/>
    <mergeCell ref="D77:D78"/>
    <mergeCell ref="D79:D80"/>
    <mergeCell ref="B69:B100"/>
    <mergeCell ref="A19:A100"/>
    <mergeCell ref="B19:B68"/>
    <mergeCell ref="D19:D20"/>
    <mergeCell ref="D21:D22"/>
    <mergeCell ref="D23:D24"/>
    <mergeCell ref="D25:D26"/>
    <mergeCell ref="D27:D28"/>
    <mergeCell ref="D29:D30"/>
    <mergeCell ref="D35:D36"/>
    <mergeCell ref="D37:D38"/>
    <mergeCell ref="D69:D70"/>
    <mergeCell ref="D95:D96"/>
    <mergeCell ref="D63:D64"/>
    <mergeCell ref="D65:D66"/>
    <mergeCell ref="D97:D98"/>
    <mergeCell ref="D99:D100"/>
    <mergeCell ref="D85:D86"/>
    <mergeCell ref="D47:D48"/>
    <mergeCell ref="D49:D50"/>
    <mergeCell ref="D51:D52"/>
    <mergeCell ref="D53:D54"/>
    <mergeCell ref="D67:D68"/>
    <mergeCell ref="D55:D56"/>
    <mergeCell ref="D57:D58"/>
    <mergeCell ref="M3:M6"/>
    <mergeCell ref="N3:N6"/>
    <mergeCell ref="O3:O6"/>
    <mergeCell ref="A7:E8"/>
    <mergeCell ref="A3:E6"/>
    <mergeCell ref="F3:F6"/>
    <mergeCell ref="G3:G6"/>
    <mergeCell ref="H3:H6"/>
    <mergeCell ref="I3:I6"/>
    <mergeCell ref="J3:J6"/>
    <mergeCell ref="L3:L6"/>
    <mergeCell ref="K3:K6"/>
    <mergeCell ref="O7:O8"/>
    <mergeCell ref="O9:O10"/>
    <mergeCell ref="O11:O12"/>
    <mergeCell ref="O13:O14"/>
    <mergeCell ref="O15:O16"/>
    <mergeCell ref="O17:O18"/>
    <mergeCell ref="O29:O30"/>
    <mergeCell ref="O31:O32"/>
    <mergeCell ref="O33:O34"/>
    <mergeCell ref="O35:O36"/>
    <mergeCell ref="O91:O92"/>
    <mergeCell ref="O93:O94"/>
    <mergeCell ref="O95:O96"/>
    <mergeCell ref="O97:O98"/>
    <mergeCell ref="O99:O100"/>
    <mergeCell ref="O19:O20"/>
    <mergeCell ref="O21:O22"/>
    <mergeCell ref="O23:O24"/>
    <mergeCell ref="O25:O26"/>
    <mergeCell ref="O27:O28"/>
    <mergeCell ref="O87:O88"/>
    <mergeCell ref="O65:O66"/>
    <mergeCell ref="O67:O68"/>
    <mergeCell ref="O69:O70"/>
    <mergeCell ref="O71:O72"/>
    <mergeCell ref="O73:O74"/>
    <mergeCell ref="O75:O76"/>
    <mergeCell ref="O57:O58"/>
    <mergeCell ref="O59:O60"/>
    <mergeCell ref="O61:O62"/>
    <mergeCell ref="O63:O64"/>
    <mergeCell ref="O37:O38"/>
    <mergeCell ref="O39:O40"/>
    <mergeCell ref="O83:O84"/>
    <mergeCell ref="O85:O86"/>
    <mergeCell ref="O89:O90"/>
    <mergeCell ref="O53:O54"/>
    <mergeCell ref="O55:O56"/>
    <mergeCell ref="O41:O42"/>
    <mergeCell ref="O43:O44"/>
    <mergeCell ref="O45:O46"/>
    <mergeCell ref="O47:O48"/>
    <mergeCell ref="O49:O50"/>
    <mergeCell ref="O51:O52"/>
    <mergeCell ref="O77:O78"/>
    <mergeCell ref="O79:O80"/>
    <mergeCell ref="O81:O82"/>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5"/>
  <sheetViews>
    <sheetView view="pageBreakPreview" zoomScaleNormal="100" workbookViewId="0">
      <selection activeCell="K5" sqref="K5:K6"/>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4" width="10.125" style="3" customWidth="1"/>
    <col min="15" max="16384" width="9" style="3"/>
  </cols>
  <sheetData>
    <row r="1" spans="1:29" ht="14.25">
      <c r="A1" s="18" t="s">
        <v>494</v>
      </c>
    </row>
    <row r="3" spans="1:29" ht="14.25" customHeight="1">
      <c r="A3" s="240" t="s">
        <v>64</v>
      </c>
      <c r="B3" s="241"/>
      <c r="C3" s="241"/>
      <c r="D3" s="241"/>
      <c r="E3" s="242"/>
      <c r="F3" s="249" t="s">
        <v>131</v>
      </c>
      <c r="G3" s="332" t="s">
        <v>133</v>
      </c>
      <c r="H3" s="332"/>
      <c r="I3" s="294" t="s">
        <v>623</v>
      </c>
      <c r="J3" s="294"/>
      <c r="K3" s="294" t="s">
        <v>626</v>
      </c>
      <c r="L3" s="294"/>
      <c r="M3" s="266" t="s">
        <v>132</v>
      </c>
      <c r="N3" s="267"/>
    </row>
    <row r="4" spans="1:29" ht="42" customHeight="1">
      <c r="A4" s="243"/>
      <c r="B4" s="244"/>
      <c r="C4" s="244"/>
      <c r="D4" s="244"/>
      <c r="E4" s="245"/>
      <c r="F4" s="250"/>
      <c r="G4" s="332"/>
      <c r="H4" s="332"/>
      <c r="I4" s="294"/>
      <c r="J4" s="294"/>
      <c r="K4" s="294"/>
      <c r="L4" s="294"/>
      <c r="M4" s="268"/>
      <c r="N4" s="269"/>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row>
    <row r="6" spans="1:29" ht="15" customHeight="1" thickBot="1">
      <c r="A6" s="246"/>
      <c r="B6" s="247"/>
      <c r="C6" s="247"/>
      <c r="D6" s="247"/>
      <c r="E6" s="248"/>
      <c r="F6" s="232"/>
      <c r="G6" s="234"/>
      <c r="H6" s="236"/>
      <c r="I6" s="234"/>
      <c r="J6" s="236"/>
      <c r="K6" s="234"/>
      <c r="L6" s="236"/>
      <c r="M6" s="234"/>
      <c r="N6" s="236"/>
      <c r="AA6" s="143">
        <f>SUM(AB7:AD53,F66:AD70)</f>
        <v>0</v>
      </c>
    </row>
    <row r="7" spans="1:29" ht="23.1" customHeight="1">
      <c r="A7" s="237" t="s">
        <v>50</v>
      </c>
      <c r="B7" s="238"/>
      <c r="C7" s="238"/>
      <c r="D7" s="238"/>
      <c r="E7" s="239"/>
      <c r="F7" s="10">
        <f t="shared" ref="F7:F53" si="0">SUM(G7,I7,K7,M7)</f>
        <v>967</v>
      </c>
      <c r="G7" s="9">
        <f>SUM(G8:G12)</f>
        <v>853</v>
      </c>
      <c r="H7" s="8">
        <f t="shared" ref="H7:H53" si="1">IF(G7=0,0,G7/$F7*100)</f>
        <v>88.210961737331957</v>
      </c>
      <c r="I7" s="15">
        <f>SUM(I8:I12)</f>
        <v>25</v>
      </c>
      <c r="J7" s="8">
        <f t="shared" ref="J7:J53" si="2">IF(I7=0,0,I7/$F7*100)</f>
        <v>2.5853154084798344</v>
      </c>
      <c r="K7" s="15">
        <f>SUM(K8:K12)</f>
        <v>85</v>
      </c>
      <c r="L7" s="8">
        <f t="shared" ref="L7:L53" si="3">IF(K7=0,0,K7/$F7*100)</f>
        <v>8.7900723888314385</v>
      </c>
      <c r="M7" s="15">
        <f>SUM(M8:M12)</f>
        <v>4</v>
      </c>
      <c r="N7" s="8">
        <f t="shared" ref="N7:N53" si="4">IF(M7=0,0,M7/$F7*100)</f>
        <v>0.41365046535677358</v>
      </c>
      <c r="O7" s="162"/>
      <c r="AA7" s="142">
        <v>967</v>
      </c>
      <c r="AB7" s="139" t="str">
        <f>IF(F7=AA7,"",1)</f>
        <v/>
      </c>
      <c r="AC7" s="175" t="str">
        <f>IF(SUM(H7,J7,L7,N7)=100,"",1)</f>
        <v/>
      </c>
    </row>
    <row r="8" spans="1:29" ht="23.1" customHeight="1">
      <c r="A8" s="256" t="s">
        <v>49</v>
      </c>
      <c r="B8" s="259" t="s">
        <v>48</v>
      </c>
      <c r="C8" s="260"/>
      <c r="D8" s="260"/>
      <c r="E8" s="261"/>
      <c r="F8" s="10">
        <f t="shared" si="0"/>
        <v>323</v>
      </c>
      <c r="G8" s="9">
        <v>218</v>
      </c>
      <c r="H8" s="8">
        <f t="shared" si="1"/>
        <v>67.492260061919509</v>
      </c>
      <c r="I8" s="15">
        <v>23</v>
      </c>
      <c r="J8" s="8">
        <f t="shared" si="2"/>
        <v>7.1207430340557281</v>
      </c>
      <c r="K8" s="15">
        <v>78</v>
      </c>
      <c r="L8" s="8">
        <f t="shared" si="3"/>
        <v>24.148606811145513</v>
      </c>
      <c r="M8" s="15">
        <v>4</v>
      </c>
      <c r="N8" s="8">
        <f t="shared" si="4"/>
        <v>1.2383900928792571</v>
      </c>
      <c r="O8" s="162"/>
      <c r="AA8" s="9">
        <v>323</v>
      </c>
      <c r="AB8" s="140" t="str">
        <f t="shared" ref="AB8:AB53" si="5">IF(F8=AA8,"",1)</f>
        <v/>
      </c>
      <c r="AC8" s="140" t="str">
        <f t="shared" ref="AC8:AC53" si="6">IF(SUM(H8,J8,L8,N8)=100,"",1)</f>
        <v/>
      </c>
    </row>
    <row r="9" spans="1:29" ht="23.1" customHeight="1">
      <c r="A9" s="257"/>
      <c r="B9" s="259" t="s">
        <v>47</v>
      </c>
      <c r="C9" s="260"/>
      <c r="D9" s="260"/>
      <c r="E9" s="261"/>
      <c r="F9" s="10">
        <f t="shared" si="0"/>
        <v>145</v>
      </c>
      <c r="G9" s="9">
        <v>139</v>
      </c>
      <c r="H9" s="8">
        <f t="shared" si="1"/>
        <v>95.862068965517238</v>
      </c>
      <c r="I9" s="15">
        <v>2</v>
      </c>
      <c r="J9" s="8">
        <f t="shared" si="2"/>
        <v>1.3793103448275863</v>
      </c>
      <c r="K9" s="15">
        <v>4</v>
      </c>
      <c r="L9" s="8">
        <f t="shared" si="3"/>
        <v>2.7586206896551726</v>
      </c>
      <c r="M9" s="15">
        <v>0</v>
      </c>
      <c r="N9" s="8">
        <f t="shared" si="4"/>
        <v>0</v>
      </c>
      <c r="O9" s="162"/>
      <c r="AA9" s="9">
        <v>145</v>
      </c>
      <c r="AB9" s="140" t="str">
        <f t="shared" si="5"/>
        <v/>
      </c>
      <c r="AC9" s="140" t="str">
        <f t="shared" si="6"/>
        <v/>
      </c>
    </row>
    <row r="10" spans="1:29" ht="23.1" customHeight="1">
      <c r="A10" s="257"/>
      <c r="B10" s="259" t="s">
        <v>46</v>
      </c>
      <c r="C10" s="260"/>
      <c r="D10" s="260"/>
      <c r="E10" s="261"/>
      <c r="F10" s="10">
        <f t="shared" si="0"/>
        <v>218</v>
      </c>
      <c r="G10" s="9">
        <v>216</v>
      </c>
      <c r="H10" s="8">
        <f t="shared" si="1"/>
        <v>99.082568807339456</v>
      </c>
      <c r="I10" s="15">
        <v>0</v>
      </c>
      <c r="J10" s="8">
        <f t="shared" si="2"/>
        <v>0</v>
      </c>
      <c r="K10" s="15">
        <v>2</v>
      </c>
      <c r="L10" s="8">
        <f t="shared" si="3"/>
        <v>0.91743119266055051</v>
      </c>
      <c r="M10" s="15">
        <v>0</v>
      </c>
      <c r="N10" s="8">
        <f t="shared" si="4"/>
        <v>0</v>
      </c>
      <c r="O10" s="162"/>
      <c r="AA10" s="9">
        <v>218</v>
      </c>
      <c r="AB10" s="140" t="str">
        <f t="shared" si="5"/>
        <v/>
      </c>
      <c r="AC10" s="140" t="str">
        <f t="shared" si="6"/>
        <v/>
      </c>
    </row>
    <row r="11" spans="1:29" ht="23.1" customHeight="1">
      <c r="A11" s="257"/>
      <c r="B11" s="259" t="s">
        <v>45</v>
      </c>
      <c r="C11" s="260"/>
      <c r="D11" s="260"/>
      <c r="E11" s="261"/>
      <c r="F11" s="10">
        <f t="shared" si="0"/>
        <v>66</v>
      </c>
      <c r="G11" s="9">
        <v>66</v>
      </c>
      <c r="H11" s="8">
        <f t="shared" si="1"/>
        <v>100</v>
      </c>
      <c r="I11" s="15">
        <v>0</v>
      </c>
      <c r="J11" s="8">
        <f t="shared" si="2"/>
        <v>0</v>
      </c>
      <c r="K11" s="15">
        <v>0</v>
      </c>
      <c r="L11" s="8">
        <f t="shared" si="3"/>
        <v>0</v>
      </c>
      <c r="M11" s="15">
        <v>0</v>
      </c>
      <c r="N11" s="8">
        <f t="shared" si="4"/>
        <v>0</v>
      </c>
      <c r="O11" s="162"/>
      <c r="AA11" s="9">
        <v>66</v>
      </c>
      <c r="AB11" s="140" t="str">
        <f t="shared" si="5"/>
        <v/>
      </c>
      <c r="AC11" s="140" t="str">
        <f t="shared" si="6"/>
        <v/>
      </c>
    </row>
    <row r="12" spans="1:29" ht="23.1" customHeight="1">
      <c r="A12" s="258"/>
      <c r="B12" s="259" t="s">
        <v>44</v>
      </c>
      <c r="C12" s="260"/>
      <c r="D12" s="260"/>
      <c r="E12" s="261"/>
      <c r="F12" s="10">
        <f t="shared" si="0"/>
        <v>215</v>
      </c>
      <c r="G12" s="9">
        <v>214</v>
      </c>
      <c r="H12" s="8">
        <f t="shared" si="1"/>
        <v>99.534883720930239</v>
      </c>
      <c r="I12" s="15">
        <v>0</v>
      </c>
      <c r="J12" s="8">
        <f t="shared" si="2"/>
        <v>0</v>
      </c>
      <c r="K12" s="15">
        <v>1</v>
      </c>
      <c r="L12" s="8">
        <f t="shared" si="3"/>
        <v>0.46511627906976744</v>
      </c>
      <c r="M12" s="15">
        <v>0</v>
      </c>
      <c r="N12" s="8">
        <f t="shared" si="4"/>
        <v>0</v>
      </c>
      <c r="O12" s="162"/>
      <c r="AA12" s="9">
        <v>215</v>
      </c>
      <c r="AB12" s="140" t="str">
        <f t="shared" si="5"/>
        <v/>
      </c>
      <c r="AC12" s="140" t="str">
        <f t="shared" si="6"/>
        <v/>
      </c>
    </row>
    <row r="13" spans="1:29" ht="23.1" customHeight="1">
      <c r="A13" s="253" t="s">
        <v>43</v>
      </c>
      <c r="B13" s="253" t="s">
        <v>42</v>
      </c>
      <c r="C13" s="13"/>
      <c r="D13" s="14" t="s">
        <v>16</v>
      </c>
      <c r="E13" s="11"/>
      <c r="F13" s="10">
        <f t="shared" si="0"/>
        <v>243</v>
      </c>
      <c r="G13" s="9">
        <f>SUM(G14:G37)</f>
        <v>221</v>
      </c>
      <c r="H13" s="8">
        <f t="shared" si="1"/>
        <v>90.946502057613159</v>
      </c>
      <c r="I13" s="15">
        <f>SUM(I14:I37)</f>
        <v>4</v>
      </c>
      <c r="J13" s="8">
        <f t="shared" si="2"/>
        <v>1.6460905349794239</v>
      </c>
      <c r="K13" s="15">
        <f>SUM(K14:K37)</f>
        <v>16</v>
      </c>
      <c r="L13" s="8">
        <f t="shared" si="3"/>
        <v>6.5843621399176957</v>
      </c>
      <c r="M13" s="15">
        <f>SUM(M14:M37)</f>
        <v>2</v>
      </c>
      <c r="N13" s="8">
        <f t="shared" si="4"/>
        <v>0.82304526748971196</v>
      </c>
      <c r="O13" s="162"/>
      <c r="AA13" s="9">
        <v>243</v>
      </c>
      <c r="AB13" s="140" t="str">
        <f t="shared" si="5"/>
        <v/>
      </c>
      <c r="AC13" s="140" t="str">
        <f t="shared" si="6"/>
        <v/>
      </c>
    </row>
    <row r="14" spans="1:29" ht="23.1" customHeight="1">
      <c r="A14" s="254"/>
      <c r="B14" s="254"/>
      <c r="C14" s="13"/>
      <c r="D14" s="14" t="s">
        <v>41</v>
      </c>
      <c r="E14" s="11"/>
      <c r="F14" s="10">
        <f t="shared" si="0"/>
        <v>32</v>
      </c>
      <c r="G14" s="9">
        <v>28</v>
      </c>
      <c r="H14" s="8">
        <f t="shared" si="1"/>
        <v>87.5</v>
      </c>
      <c r="I14" s="15">
        <v>1</v>
      </c>
      <c r="J14" s="8">
        <f t="shared" si="2"/>
        <v>3.125</v>
      </c>
      <c r="K14" s="15">
        <v>2</v>
      </c>
      <c r="L14" s="8">
        <f t="shared" si="3"/>
        <v>6.25</v>
      </c>
      <c r="M14" s="15">
        <v>1</v>
      </c>
      <c r="N14" s="8">
        <f t="shared" si="4"/>
        <v>3.125</v>
      </c>
      <c r="O14" s="162"/>
      <c r="AA14" s="9">
        <v>32</v>
      </c>
      <c r="AB14" s="140" t="str">
        <f t="shared" si="5"/>
        <v/>
      </c>
      <c r="AC14" s="140" t="str">
        <f t="shared" si="6"/>
        <v/>
      </c>
    </row>
    <row r="15" spans="1:29" ht="23.1" customHeight="1">
      <c r="A15" s="254"/>
      <c r="B15" s="254"/>
      <c r="C15" s="13"/>
      <c r="D15" s="14" t="s">
        <v>40</v>
      </c>
      <c r="E15" s="11"/>
      <c r="F15" s="10">
        <f t="shared" si="0"/>
        <v>4</v>
      </c>
      <c r="G15" s="9">
        <v>4</v>
      </c>
      <c r="H15" s="8">
        <f t="shared" si="1"/>
        <v>100</v>
      </c>
      <c r="I15" s="15">
        <v>0</v>
      </c>
      <c r="J15" s="8">
        <f t="shared" si="2"/>
        <v>0</v>
      </c>
      <c r="K15" s="15">
        <v>0</v>
      </c>
      <c r="L15" s="8">
        <f t="shared" si="3"/>
        <v>0</v>
      </c>
      <c r="M15" s="15">
        <v>0</v>
      </c>
      <c r="N15" s="8">
        <f t="shared" si="4"/>
        <v>0</v>
      </c>
      <c r="O15" s="162"/>
      <c r="AA15" s="9">
        <v>4</v>
      </c>
      <c r="AB15" s="140" t="str">
        <f t="shared" si="5"/>
        <v/>
      </c>
      <c r="AC15" s="140" t="str">
        <f t="shared" si="6"/>
        <v/>
      </c>
    </row>
    <row r="16" spans="1:29" ht="23.1" customHeight="1">
      <c r="A16" s="254"/>
      <c r="B16" s="254"/>
      <c r="C16" s="13"/>
      <c r="D16" s="14" t="s">
        <v>39</v>
      </c>
      <c r="E16" s="11"/>
      <c r="F16" s="10">
        <f t="shared" si="0"/>
        <v>16</v>
      </c>
      <c r="G16" s="9">
        <v>15</v>
      </c>
      <c r="H16" s="8">
        <f t="shared" si="1"/>
        <v>93.75</v>
      </c>
      <c r="I16" s="15">
        <v>1</v>
      </c>
      <c r="J16" s="8">
        <f t="shared" si="2"/>
        <v>6.25</v>
      </c>
      <c r="K16" s="15">
        <v>0</v>
      </c>
      <c r="L16" s="8">
        <f t="shared" si="3"/>
        <v>0</v>
      </c>
      <c r="M16" s="15">
        <v>0</v>
      </c>
      <c r="N16" s="8">
        <f t="shared" si="4"/>
        <v>0</v>
      </c>
      <c r="O16" s="162"/>
      <c r="AA16" s="9">
        <v>16</v>
      </c>
      <c r="AB16" s="140" t="str">
        <f t="shared" si="5"/>
        <v/>
      </c>
      <c r="AC16" s="140" t="str">
        <f t="shared" si="6"/>
        <v/>
      </c>
    </row>
    <row r="17" spans="1:29" ht="23.1" customHeight="1">
      <c r="A17" s="254"/>
      <c r="B17" s="254"/>
      <c r="C17" s="13"/>
      <c r="D17" s="14" t="s">
        <v>38</v>
      </c>
      <c r="E17" s="11"/>
      <c r="F17" s="10">
        <f t="shared" si="0"/>
        <v>3</v>
      </c>
      <c r="G17" s="9">
        <v>2</v>
      </c>
      <c r="H17" s="8">
        <f t="shared" si="1"/>
        <v>66.666666666666657</v>
      </c>
      <c r="I17" s="15">
        <v>0</v>
      </c>
      <c r="J17" s="8">
        <f t="shared" si="2"/>
        <v>0</v>
      </c>
      <c r="K17" s="15">
        <v>1</v>
      </c>
      <c r="L17" s="8">
        <f t="shared" si="3"/>
        <v>33.333333333333329</v>
      </c>
      <c r="M17" s="15">
        <v>0</v>
      </c>
      <c r="N17" s="8">
        <f t="shared" si="4"/>
        <v>0</v>
      </c>
      <c r="O17" s="162"/>
      <c r="AA17" s="9">
        <v>3</v>
      </c>
      <c r="AB17" s="140" t="str">
        <f t="shared" si="5"/>
        <v/>
      </c>
      <c r="AC17" s="140" t="str">
        <f t="shared" si="6"/>
        <v/>
      </c>
    </row>
    <row r="18" spans="1:29" ht="23.1" customHeight="1">
      <c r="A18" s="254"/>
      <c r="B18" s="254"/>
      <c r="C18" s="13"/>
      <c r="D18" s="14" t="s">
        <v>37</v>
      </c>
      <c r="E18" s="11"/>
      <c r="F18" s="10">
        <f t="shared" si="0"/>
        <v>7</v>
      </c>
      <c r="G18" s="9">
        <v>6</v>
      </c>
      <c r="H18" s="8">
        <f t="shared" si="1"/>
        <v>85.714285714285708</v>
      </c>
      <c r="I18" s="15">
        <v>0</v>
      </c>
      <c r="J18" s="8">
        <f t="shared" si="2"/>
        <v>0</v>
      </c>
      <c r="K18" s="15">
        <v>1</v>
      </c>
      <c r="L18" s="8">
        <f t="shared" si="3"/>
        <v>14.285714285714285</v>
      </c>
      <c r="M18" s="15">
        <v>0</v>
      </c>
      <c r="N18" s="8">
        <f t="shared" si="4"/>
        <v>0</v>
      </c>
      <c r="O18" s="162"/>
      <c r="AA18" s="9">
        <v>7</v>
      </c>
      <c r="AB18" s="140" t="str">
        <f t="shared" si="5"/>
        <v/>
      </c>
      <c r="AC18" s="140" t="str">
        <f t="shared" si="6"/>
        <v/>
      </c>
    </row>
    <row r="19" spans="1:29" ht="23.1" customHeight="1">
      <c r="A19" s="254"/>
      <c r="B19" s="254"/>
      <c r="C19" s="13"/>
      <c r="D19" s="14" t="s">
        <v>36</v>
      </c>
      <c r="E19" s="11"/>
      <c r="F19" s="10">
        <f t="shared" si="0"/>
        <v>2</v>
      </c>
      <c r="G19" s="9">
        <v>1</v>
      </c>
      <c r="H19" s="8">
        <f t="shared" si="1"/>
        <v>50</v>
      </c>
      <c r="I19" s="15">
        <v>0</v>
      </c>
      <c r="J19" s="8">
        <f t="shared" si="2"/>
        <v>0</v>
      </c>
      <c r="K19" s="15">
        <v>0</v>
      </c>
      <c r="L19" s="8">
        <f t="shared" si="3"/>
        <v>0</v>
      </c>
      <c r="M19" s="15">
        <v>1</v>
      </c>
      <c r="N19" s="8">
        <f t="shared" si="4"/>
        <v>50</v>
      </c>
      <c r="O19" s="162"/>
      <c r="AA19" s="9">
        <v>2</v>
      </c>
      <c r="AB19" s="140" t="str">
        <f t="shared" si="5"/>
        <v/>
      </c>
      <c r="AC19" s="140" t="str">
        <f t="shared" si="6"/>
        <v/>
      </c>
    </row>
    <row r="20" spans="1:29" ht="23.1" customHeight="1">
      <c r="A20" s="254"/>
      <c r="B20" s="254"/>
      <c r="C20" s="13"/>
      <c r="D20" s="14" t="s">
        <v>35</v>
      </c>
      <c r="E20" s="11"/>
      <c r="F20" s="10">
        <f t="shared" si="0"/>
        <v>5</v>
      </c>
      <c r="G20" s="9">
        <v>5</v>
      </c>
      <c r="H20" s="8">
        <f t="shared" si="1"/>
        <v>100</v>
      </c>
      <c r="I20" s="15">
        <v>0</v>
      </c>
      <c r="J20" s="8">
        <f t="shared" si="2"/>
        <v>0</v>
      </c>
      <c r="K20" s="15">
        <v>0</v>
      </c>
      <c r="L20" s="8">
        <f t="shared" si="3"/>
        <v>0</v>
      </c>
      <c r="M20" s="15">
        <v>0</v>
      </c>
      <c r="N20" s="8">
        <f t="shared" si="4"/>
        <v>0</v>
      </c>
      <c r="O20" s="162"/>
      <c r="AA20" s="9">
        <v>5</v>
      </c>
      <c r="AB20" s="140" t="str">
        <f t="shared" si="5"/>
        <v/>
      </c>
      <c r="AC20" s="140" t="str">
        <f t="shared" si="6"/>
        <v/>
      </c>
    </row>
    <row r="21" spans="1:29" ht="23.1" customHeight="1">
      <c r="A21" s="254"/>
      <c r="B21" s="254"/>
      <c r="C21" s="13"/>
      <c r="D21" s="14" t="s">
        <v>34</v>
      </c>
      <c r="E21" s="11"/>
      <c r="F21" s="10">
        <f t="shared" si="0"/>
        <v>10</v>
      </c>
      <c r="G21" s="9">
        <v>10</v>
      </c>
      <c r="H21" s="8">
        <f t="shared" si="1"/>
        <v>100</v>
      </c>
      <c r="I21" s="15">
        <v>0</v>
      </c>
      <c r="J21" s="8">
        <f t="shared" si="2"/>
        <v>0</v>
      </c>
      <c r="K21" s="15">
        <v>0</v>
      </c>
      <c r="L21" s="8">
        <f t="shared" si="3"/>
        <v>0</v>
      </c>
      <c r="M21" s="15">
        <v>0</v>
      </c>
      <c r="N21" s="8">
        <f t="shared" si="4"/>
        <v>0</v>
      </c>
      <c r="O21" s="162"/>
      <c r="AA21" s="9">
        <v>10</v>
      </c>
      <c r="AB21" s="140" t="str">
        <f t="shared" si="5"/>
        <v/>
      </c>
      <c r="AC21" s="140" t="str">
        <f t="shared" si="6"/>
        <v/>
      </c>
    </row>
    <row r="22" spans="1:29" ht="23.1" customHeight="1">
      <c r="A22" s="254"/>
      <c r="B22" s="254"/>
      <c r="C22" s="13"/>
      <c r="D22" s="14" t="s">
        <v>33</v>
      </c>
      <c r="E22" s="11"/>
      <c r="F22" s="10">
        <f t="shared" si="0"/>
        <v>1</v>
      </c>
      <c r="G22" s="9">
        <v>1</v>
      </c>
      <c r="H22" s="8">
        <f t="shared" si="1"/>
        <v>100</v>
      </c>
      <c r="I22" s="15">
        <v>0</v>
      </c>
      <c r="J22" s="8">
        <f t="shared" si="2"/>
        <v>0</v>
      </c>
      <c r="K22" s="15">
        <v>0</v>
      </c>
      <c r="L22" s="8">
        <f t="shared" si="3"/>
        <v>0</v>
      </c>
      <c r="M22" s="15">
        <v>0</v>
      </c>
      <c r="N22" s="8">
        <f t="shared" si="4"/>
        <v>0</v>
      </c>
      <c r="O22" s="162"/>
      <c r="AA22" s="9">
        <v>1</v>
      </c>
      <c r="AB22" s="140" t="str">
        <f t="shared" si="5"/>
        <v/>
      </c>
      <c r="AC22" s="140" t="str">
        <f t="shared" si="6"/>
        <v/>
      </c>
    </row>
    <row r="23" spans="1:29" ht="23.1" customHeight="1">
      <c r="A23" s="254"/>
      <c r="B23" s="254"/>
      <c r="C23" s="13"/>
      <c r="D23" s="14" t="s">
        <v>32</v>
      </c>
      <c r="E23" s="11"/>
      <c r="F23" s="10">
        <f t="shared" si="0"/>
        <v>6</v>
      </c>
      <c r="G23" s="9">
        <v>6</v>
      </c>
      <c r="H23" s="8">
        <f t="shared" si="1"/>
        <v>100</v>
      </c>
      <c r="I23" s="15">
        <v>0</v>
      </c>
      <c r="J23" s="8">
        <f t="shared" si="2"/>
        <v>0</v>
      </c>
      <c r="K23" s="15">
        <v>0</v>
      </c>
      <c r="L23" s="8">
        <f t="shared" si="3"/>
        <v>0</v>
      </c>
      <c r="M23" s="15">
        <v>0</v>
      </c>
      <c r="N23" s="8">
        <f t="shared" si="4"/>
        <v>0</v>
      </c>
      <c r="O23" s="162"/>
      <c r="AA23" s="9">
        <v>6</v>
      </c>
      <c r="AB23" s="140" t="str">
        <f t="shared" si="5"/>
        <v/>
      </c>
      <c r="AC23" s="140" t="str">
        <f t="shared" si="6"/>
        <v/>
      </c>
    </row>
    <row r="24" spans="1:29" ht="23.1" customHeight="1">
      <c r="A24" s="254"/>
      <c r="B24" s="254"/>
      <c r="C24" s="13"/>
      <c r="D24" s="14" t="s">
        <v>31</v>
      </c>
      <c r="E24" s="11"/>
      <c r="F24" s="10">
        <f t="shared" si="0"/>
        <v>1</v>
      </c>
      <c r="G24" s="9">
        <v>1</v>
      </c>
      <c r="H24" s="8">
        <f t="shared" ref="H24" si="7">IF(G24=0,0,G24/$F24*100)</f>
        <v>100</v>
      </c>
      <c r="I24" s="15">
        <v>0</v>
      </c>
      <c r="J24" s="8">
        <f t="shared" ref="J24" si="8">IF(I24=0,0,I24/$F24*100)</f>
        <v>0</v>
      </c>
      <c r="K24" s="15">
        <v>0</v>
      </c>
      <c r="L24" s="8">
        <f t="shared" ref="L24" si="9">IF(K24=0,0,K24/$F24*100)</f>
        <v>0</v>
      </c>
      <c r="M24" s="15">
        <v>0</v>
      </c>
      <c r="N24" s="8">
        <f t="shared" ref="N24" si="10">IF(M24=0,0,M24/$F24*100)</f>
        <v>0</v>
      </c>
      <c r="O24" s="162"/>
      <c r="AA24" s="9">
        <v>1</v>
      </c>
      <c r="AB24" s="140" t="str">
        <f t="shared" si="5"/>
        <v/>
      </c>
      <c r="AC24" s="140" t="str">
        <f t="shared" si="6"/>
        <v/>
      </c>
    </row>
    <row r="25" spans="1:29" ht="23.1" customHeight="1">
      <c r="A25" s="254"/>
      <c r="B25" s="254"/>
      <c r="C25" s="13"/>
      <c r="D25" s="12" t="s">
        <v>30</v>
      </c>
      <c r="E25" s="11"/>
      <c r="F25" s="10">
        <f t="shared" si="0"/>
        <v>2</v>
      </c>
      <c r="G25" s="9">
        <v>1</v>
      </c>
      <c r="H25" s="8">
        <f t="shared" si="1"/>
        <v>50</v>
      </c>
      <c r="I25" s="15">
        <v>0</v>
      </c>
      <c r="J25" s="8">
        <f t="shared" si="2"/>
        <v>0</v>
      </c>
      <c r="K25" s="15">
        <v>1</v>
      </c>
      <c r="L25" s="8">
        <f t="shared" si="3"/>
        <v>50</v>
      </c>
      <c r="M25" s="15">
        <v>0</v>
      </c>
      <c r="N25" s="8">
        <f t="shared" si="4"/>
        <v>0</v>
      </c>
      <c r="O25" s="162"/>
      <c r="AA25" s="9">
        <v>2</v>
      </c>
      <c r="AB25" s="140" t="str">
        <f t="shared" si="5"/>
        <v/>
      </c>
      <c r="AC25" s="140" t="str">
        <f t="shared" si="6"/>
        <v/>
      </c>
    </row>
    <row r="26" spans="1:29" ht="23.1" customHeight="1">
      <c r="A26" s="254"/>
      <c r="B26" s="254"/>
      <c r="C26" s="13"/>
      <c r="D26" s="109" t="s">
        <v>29</v>
      </c>
      <c r="E26" s="110"/>
      <c r="F26" s="31">
        <f t="shared" si="0"/>
        <v>9</v>
      </c>
      <c r="G26" s="30">
        <v>5</v>
      </c>
      <c r="H26" s="111">
        <f t="shared" si="1"/>
        <v>55.555555555555557</v>
      </c>
      <c r="I26" s="15">
        <v>1</v>
      </c>
      <c r="J26" s="8">
        <f t="shared" si="2"/>
        <v>11.111111111111111</v>
      </c>
      <c r="K26" s="15">
        <v>3</v>
      </c>
      <c r="L26" s="8">
        <f t="shared" si="3"/>
        <v>33.333333333333329</v>
      </c>
      <c r="M26" s="15">
        <v>0</v>
      </c>
      <c r="N26" s="8">
        <f t="shared" si="4"/>
        <v>0</v>
      </c>
      <c r="O26" s="162"/>
      <c r="AA26" s="30">
        <v>9</v>
      </c>
      <c r="AB26" s="140" t="str">
        <f t="shared" si="5"/>
        <v/>
      </c>
      <c r="AC26" s="140" t="str">
        <f t="shared" si="6"/>
        <v/>
      </c>
    </row>
    <row r="27" spans="1:29" ht="23.1" customHeight="1">
      <c r="A27" s="254"/>
      <c r="B27" s="254"/>
      <c r="C27" s="13"/>
      <c r="D27" s="14" t="s">
        <v>28</v>
      </c>
      <c r="E27" s="11"/>
      <c r="F27" s="10">
        <f t="shared" si="0"/>
        <v>5</v>
      </c>
      <c r="G27" s="9">
        <v>3</v>
      </c>
      <c r="H27" s="8">
        <f t="shared" si="1"/>
        <v>60</v>
      </c>
      <c r="I27" s="15">
        <v>0</v>
      </c>
      <c r="J27" s="8">
        <f t="shared" si="2"/>
        <v>0</v>
      </c>
      <c r="K27" s="15">
        <v>2</v>
      </c>
      <c r="L27" s="8">
        <f t="shared" si="3"/>
        <v>40</v>
      </c>
      <c r="M27" s="15">
        <v>0</v>
      </c>
      <c r="N27" s="8">
        <f t="shared" si="4"/>
        <v>0</v>
      </c>
      <c r="O27" s="162"/>
      <c r="AA27" s="9">
        <v>5</v>
      </c>
      <c r="AB27" s="140" t="str">
        <f t="shared" si="5"/>
        <v/>
      </c>
      <c r="AC27" s="140" t="str">
        <f t="shared" si="6"/>
        <v/>
      </c>
    </row>
    <row r="28" spans="1:29" ht="23.1" customHeight="1">
      <c r="A28" s="254"/>
      <c r="B28" s="254"/>
      <c r="C28" s="13"/>
      <c r="D28" s="14" t="s">
        <v>27</v>
      </c>
      <c r="E28" s="11"/>
      <c r="F28" s="10">
        <f t="shared" si="0"/>
        <v>5</v>
      </c>
      <c r="G28" s="9">
        <v>4</v>
      </c>
      <c r="H28" s="8">
        <f t="shared" si="1"/>
        <v>80</v>
      </c>
      <c r="I28" s="15">
        <v>0</v>
      </c>
      <c r="J28" s="8">
        <f t="shared" si="2"/>
        <v>0</v>
      </c>
      <c r="K28" s="15">
        <v>1</v>
      </c>
      <c r="L28" s="8">
        <f t="shared" si="3"/>
        <v>20</v>
      </c>
      <c r="M28" s="15">
        <v>0</v>
      </c>
      <c r="N28" s="8">
        <f t="shared" si="4"/>
        <v>0</v>
      </c>
      <c r="O28" s="162"/>
      <c r="AA28" s="9">
        <v>5</v>
      </c>
      <c r="AB28" s="140" t="str">
        <f t="shared" si="5"/>
        <v/>
      </c>
      <c r="AC28" s="140" t="str">
        <f t="shared" si="6"/>
        <v/>
      </c>
    </row>
    <row r="29" spans="1:29" ht="23.1" customHeight="1">
      <c r="A29" s="254"/>
      <c r="B29" s="254"/>
      <c r="C29" s="13"/>
      <c r="D29" s="14" t="s">
        <v>26</v>
      </c>
      <c r="E29" s="11"/>
      <c r="F29" s="10">
        <f t="shared" si="0"/>
        <v>15</v>
      </c>
      <c r="G29" s="9">
        <v>15</v>
      </c>
      <c r="H29" s="8">
        <f t="shared" si="1"/>
        <v>100</v>
      </c>
      <c r="I29" s="15">
        <v>0</v>
      </c>
      <c r="J29" s="8">
        <f t="shared" si="2"/>
        <v>0</v>
      </c>
      <c r="K29" s="15">
        <v>0</v>
      </c>
      <c r="L29" s="8">
        <f t="shared" si="3"/>
        <v>0</v>
      </c>
      <c r="M29" s="15">
        <v>0</v>
      </c>
      <c r="N29" s="8">
        <f t="shared" si="4"/>
        <v>0</v>
      </c>
      <c r="O29" s="162"/>
      <c r="AA29" s="9">
        <v>15</v>
      </c>
      <c r="AB29" s="140" t="str">
        <f t="shared" si="5"/>
        <v/>
      </c>
      <c r="AC29" s="140" t="str">
        <f t="shared" si="6"/>
        <v/>
      </c>
    </row>
    <row r="30" spans="1:29" ht="23.1" customHeight="1">
      <c r="A30" s="254"/>
      <c r="B30" s="254"/>
      <c r="C30" s="13"/>
      <c r="D30" s="14" t="s">
        <v>25</v>
      </c>
      <c r="E30" s="11"/>
      <c r="F30" s="10">
        <f t="shared" si="0"/>
        <v>6</v>
      </c>
      <c r="G30" s="9">
        <v>6</v>
      </c>
      <c r="H30" s="8">
        <f t="shared" si="1"/>
        <v>100</v>
      </c>
      <c r="I30" s="15">
        <v>0</v>
      </c>
      <c r="J30" s="8">
        <f t="shared" si="2"/>
        <v>0</v>
      </c>
      <c r="K30" s="15">
        <v>0</v>
      </c>
      <c r="L30" s="8">
        <f t="shared" si="3"/>
        <v>0</v>
      </c>
      <c r="M30" s="15">
        <v>0</v>
      </c>
      <c r="N30" s="8">
        <f t="shared" si="4"/>
        <v>0</v>
      </c>
      <c r="O30" s="162"/>
      <c r="AA30" s="9">
        <v>6</v>
      </c>
      <c r="AB30" s="140" t="str">
        <f t="shared" si="5"/>
        <v/>
      </c>
      <c r="AC30" s="140" t="str">
        <f t="shared" si="6"/>
        <v/>
      </c>
    </row>
    <row r="31" spans="1:29" ht="23.1" customHeight="1">
      <c r="A31" s="254"/>
      <c r="B31" s="254"/>
      <c r="C31" s="13"/>
      <c r="D31" s="14" t="s">
        <v>24</v>
      </c>
      <c r="E31" s="11"/>
      <c r="F31" s="10">
        <f t="shared" si="0"/>
        <v>33</v>
      </c>
      <c r="G31" s="9">
        <v>29</v>
      </c>
      <c r="H31" s="8">
        <f t="shared" si="1"/>
        <v>87.878787878787875</v>
      </c>
      <c r="I31" s="15">
        <v>1</v>
      </c>
      <c r="J31" s="8">
        <f t="shared" si="2"/>
        <v>3.0303030303030303</v>
      </c>
      <c r="K31" s="15">
        <v>3</v>
      </c>
      <c r="L31" s="8">
        <f t="shared" si="3"/>
        <v>9.0909090909090917</v>
      </c>
      <c r="M31" s="15">
        <v>0</v>
      </c>
      <c r="N31" s="8">
        <f t="shared" si="4"/>
        <v>0</v>
      </c>
      <c r="O31" s="162"/>
      <c r="AA31" s="9">
        <v>33</v>
      </c>
      <c r="AB31" s="140" t="str">
        <f t="shared" si="5"/>
        <v/>
      </c>
      <c r="AC31" s="140" t="str">
        <f t="shared" si="6"/>
        <v/>
      </c>
    </row>
    <row r="32" spans="1:29" ht="23.1" customHeight="1">
      <c r="A32" s="254"/>
      <c r="B32" s="254"/>
      <c r="C32" s="13"/>
      <c r="D32" s="14" t="s">
        <v>23</v>
      </c>
      <c r="E32" s="11"/>
      <c r="F32" s="10">
        <f t="shared" si="0"/>
        <v>7</v>
      </c>
      <c r="G32" s="9">
        <v>7</v>
      </c>
      <c r="H32" s="8">
        <f t="shared" si="1"/>
        <v>100</v>
      </c>
      <c r="I32" s="15">
        <v>0</v>
      </c>
      <c r="J32" s="8">
        <f t="shared" si="2"/>
        <v>0</v>
      </c>
      <c r="K32" s="15">
        <v>0</v>
      </c>
      <c r="L32" s="8">
        <f t="shared" si="3"/>
        <v>0</v>
      </c>
      <c r="M32" s="15">
        <v>0</v>
      </c>
      <c r="N32" s="8">
        <f t="shared" si="4"/>
        <v>0</v>
      </c>
      <c r="O32" s="162"/>
      <c r="AA32" s="9">
        <v>7</v>
      </c>
      <c r="AB32" s="140" t="str">
        <f t="shared" si="5"/>
        <v/>
      </c>
      <c r="AC32" s="140" t="str">
        <f t="shared" si="6"/>
        <v/>
      </c>
    </row>
    <row r="33" spans="1:29" ht="24" customHeight="1">
      <c r="A33" s="254"/>
      <c r="B33" s="254"/>
      <c r="C33" s="13"/>
      <c r="D33" s="14" t="s">
        <v>22</v>
      </c>
      <c r="E33" s="11"/>
      <c r="F33" s="10">
        <f t="shared" si="0"/>
        <v>29</v>
      </c>
      <c r="G33" s="9">
        <v>27</v>
      </c>
      <c r="H33" s="8">
        <f t="shared" si="1"/>
        <v>93.103448275862064</v>
      </c>
      <c r="I33" s="15">
        <v>0</v>
      </c>
      <c r="J33" s="8">
        <f t="shared" si="2"/>
        <v>0</v>
      </c>
      <c r="K33" s="15">
        <v>2</v>
      </c>
      <c r="L33" s="8">
        <f t="shared" si="3"/>
        <v>6.8965517241379306</v>
      </c>
      <c r="M33" s="15">
        <v>0</v>
      </c>
      <c r="N33" s="8">
        <f t="shared" si="4"/>
        <v>0</v>
      </c>
      <c r="O33" s="162"/>
      <c r="AA33" s="9">
        <v>29</v>
      </c>
      <c r="AB33" s="140" t="str">
        <f t="shared" si="5"/>
        <v/>
      </c>
      <c r="AC33" s="140" t="str">
        <f t="shared" si="6"/>
        <v/>
      </c>
    </row>
    <row r="34" spans="1:29" ht="23.1" customHeight="1">
      <c r="A34" s="254"/>
      <c r="B34" s="254"/>
      <c r="C34" s="13"/>
      <c r="D34" s="14" t="s">
        <v>21</v>
      </c>
      <c r="E34" s="11"/>
      <c r="F34" s="10">
        <f t="shared" si="0"/>
        <v>15</v>
      </c>
      <c r="G34" s="9">
        <v>15</v>
      </c>
      <c r="H34" s="8">
        <f t="shared" si="1"/>
        <v>100</v>
      </c>
      <c r="I34" s="15">
        <v>0</v>
      </c>
      <c r="J34" s="8">
        <f t="shared" si="2"/>
        <v>0</v>
      </c>
      <c r="K34" s="15">
        <v>0</v>
      </c>
      <c r="L34" s="8">
        <f t="shared" si="3"/>
        <v>0</v>
      </c>
      <c r="M34" s="15">
        <v>0</v>
      </c>
      <c r="N34" s="8">
        <f t="shared" si="4"/>
        <v>0</v>
      </c>
      <c r="O34" s="162"/>
      <c r="AA34" s="9">
        <v>15</v>
      </c>
      <c r="AB34" s="140" t="str">
        <f t="shared" si="5"/>
        <v/>
      </c>
      <c r="AC34" s="140" t="str">
        <f t="shared" si="6"/>
        <v/>
      </c>
    </row>
    <row r="35" spans="1:29" ht="23.1" customHeight="1">
      <c r="A35" s="254"/>
      <c r="B35" s="254"/>
      <c r="C35" s="13"/>
      <c r="D35" s="14" t="s">
        <v>20</v>
      </c>
      <c r="E35" s="11"/>
      <c r="F35" s="10">
        <f t="shared" si="0"/>
        <v>7</v>
      </c>
      <c r="G35" s="9">
        <v>7</v>
      </c>
      <c r="H35" s="8">
        <f t="shared" si="1"/>
        <v>100</v>
      </c>
      <c r="I35" s="15">
        <v>0</v>
      </c>
      <c r="J35" s="8">
        <f t="shared" si="2"/>
        <v>0</v>
      </c>
      <c r="K35" s="15">
        <v>0</v>
      </c>
      <c r="L35" s="8">
        <f t="shared" si="3"/>
        <v>0</v>
      </c>
      <c r="M35" s="15">
        <v>0</v>
      </c>
      <c r="N35" s="8">
        <f t="shared" si="4"/>
        <v>0</v>
      </c>
      <c r="O35" s="162"/>
      <c r="AA35" s="9">
        <v>7</v>
      </c>
      <c r="AB35" s="140" t="str">
        <f t="shared" si="5"/>
        <v/>
      </c>
      <c r="AC35" s="140" t="str">
        <f t="shared" si="6"/>
        <v/>
      </c>
    </row>
    <row r="36" spans="1:29" ht="23.1" customHeight="1">
      <c r="A36" s="254"/>
      <c r="B36" s="254"/>
      <c r="C36" s="13"/>
      <c r="D36" s="14" t="s">
        <v>19</v>
      </c>
      <c r="E36" s="11"/>
      <c r="F36" s="10">
        <f t="shared" si="0"/>
        <v>17</v>
      </c>
      <c r="G36" s="9">
        <v>17</v>
      </c>
      <c r="H36" s="8">
        <f t="shared" si="1"/>
        <v>100</v>
      </c>
      <c r="I36" s="15">
        <v>0</v>
      </c>
      <c r="J36" s="8">
        <f t="shared" si="2"/>
        <v>0</v>
      </c>
      <c r="K36" s="15">
        <v>0</v>
      </c>
      <c r="L36" s="8">
        <f t="shared" si="3"/>
        <v>0</v>
      </c>
      <c r="M36" s="15">
        <v>0</v>
      </c>
      <c r="N36" s="8">
        <f t="shared" si="4"/>
        <v>0</v>
      </c>
      <c r="O36" s="162"/>
      <c r="AA36" s="9">
        <v>17</v>
      </c>
      <c r="AB36" s="140" t="str">
        <f t="shared" si="5"/>
        <v/>
      </c>
      <c r="AC36" s="140" t="str">
        <f t="shared" si="6"/>
        <v/>
      </c>
    </row>
    <row r="37" spans="1:29" ht="23.1" customHeight="1">
      <c r="A37" s="254"/>
      <c r="B37" s="255"/>
      <c r="C37" s="13"/>
      <c r="D37" s="14" t="s">
        <v>18</v>
      </c>
      <c r="E37" s="11"/>
      <c r="F37" s="10">
        <f t="shared" si="0"/>
        <v>6</v>
      </c>
      <c r="G37" s="9">
        <v>6</v>
      </c>
      <c r="H37" s="8">
        <f t="shared" si="1"/>
        <v>100</v>
      </c>
      <c r="I37" s="15">
        <v>0</v>
      </c>
      <c r="J37" s="8">
        <f t="shared" si="2"/>
        <v>0</v>
      </c>
      <c r="K37" s="15">
        <v>0</v>
      </c>
      <c r="L37" s="8">
        <f t="shared" si="3"/>
        <v>0</v>
      </c>
      <c r="M37" s="15">
        <v>0</v>
      </c>
      <c r="N37" s="8">
        <f t="shared" si="4"/>
        <v>0</v>
      </c>
      <c r="O37" s="162"/>
      <c r="AA37" s="9">
        <v>6</v>
      </c>
      <c r="AB37" s="140" t="str">
        <f t="shared" si="5"/>
        <v/>
      </c>
      <c r="AC37" s="140" t="str">
        <f t="shared" si="6"/>
        <v/>
      </c>
    </row>
    <row r="38" spans="1:29" ht="23.1" customHeight="1">
      <c r="A38" s="254"/>
      <c r="B38" s="253" t="s">
        <v>17</v>
      </c>
      <c r="C38" s="13"/>
      <c r="D38" s="14" t="s">
        <v>16</v>
      </c>
      <c r="E38" s="11"/>
      <c r="F38" s="10">
        <f t="shared" si="0"/>
        <v>724</v>
      </c>
      <c r="G38" s="9">
        <f>SUM(G39:G53)</f>
        <v>632</v>
      </c>
      <c r="H38" s="8">
        <f t="shared" si="1"/>
        <v>87.292817679558013</v>
      </c>
      <c r="I38" s="15">
        <f>SUM(I39:I53)</f>
        <v>21</v>
      </c>
      <c r="J38" s="8">
        <f t="shared" si="2"/>
        <v>2.9005524861878453</v>
      </c>
      <c r="K38" s="15">
        <f>SUM(K39:K53)</f>
        <v>69</v>
      </c>
      <c r="L38" s="8">
        <f t="shared" si="3"/>
        <v>9.5303867403314921</v>
      </c>
      <c r="M38" s="15">
        <f>SUM(M39:M53)</f>
        <v>2</v>
      </c>
      <c r="N38" s="8">
        <f t="shared" si="4"/>
        <v>0.27624309392265189</v>
      </c>
      <c r="O38" s="162"/>
      <c r="AA38" s="9">
        <v>724</v>
      </c>
      <c r="AB38" s="140" t="str">
        <f t="shared" si="5"/>
        <v/>
      </c>
      <c r="AC38" s="140" t="str">
        <f t="shared" si="6"/>
        <v/>
      </c>
    </row>
    <row r="39" spans="1:29" ht="23.1" customHeight="1">
      <c r="A39" s="254"/>
      <c r="B39" s="254"/>
      <c r="C39" s="13"/>
      <c r="D39" s="14" t="s">
        <v>15</v>
      </c>
      <c r="E39" s="11"/>
      <c r="F39" s="10">
        <f t="shared" si="0"/>
        <v>4</v>
      </c>
      <c r="G39" s="9">
        <v>3</v>
      </c>
      <c r="H39" s="8">
        <f t="shared" si="1"/>
        <v>75</v>
      </c>
      <c r="I39" s="15">
        <v>0</v>
      </c>
      <c r="J39" s="8">
        <f t="shared" si="2"/>
        <v>0</v>
      </c>
      <c r="K39" s="15">
        <v>1</v>
      </c>
      <c r="L39" s="8">
        <f t="shared" si="3"/>
        <v>25</v>
      </c>
      <c r="M39" s="15">
        <v>0</v>
      </c>
      <c r="N39" s="8">
        <f t="shared" si="4"/>
        <v>0</v>
      </c>
      <c r="O39" s="162"/>
      <c r="AA39" s="9">
        <v>4</v>
      </c>
      <c r="AB39" s="140" t="str">
        <f t="shared" si="5"/>
        <v/>
      </c>
      <c r="AC39" s="140" t="str">
        <f t="shared" si="6"/>
        <v/>
      </c>
    </row>
    <row r="40" spans="1:29" ht="23.1" customHeight="1">
      <c r="A40" s="254"/>
      <c r="B40" s="254"/>
      <c r="C40" s="13"/>
      <c r="D40" s="14" t="s">
        <v>14</v>
      </c>
      <c r="E40" s="11"/>
      <c r="F40" s="10">
        <f t="shared" si="0"/>
        <v>91</v>
      </c>
      <c r="G40" s="9">
        <v>59</v>
      </c>
      <c r="H40" s="8">
        <f t="shared" si="1"/>
        <v>64.835164835164832</v>
      </c>
      <c r="I40" s="15">
        <v>6</v>
      </c>
      <c r="J40" s="8">
        <f t="shared" si="2"/>
        <v>6.593406593406594</v>
      </c>
      <c r="K40" s="15">
        <v>26</v>
      </c>
      <c r="L40" s="8">
        <f t="shared" si="3"/>
        <v>28.571428571428569</v>
      </c>
      <c r="M40" s="15">
        <v>0</v>
      </c>
      <c r="N40" s="8">
        <f t="shared" si="4"/>
        <v>0</v>
      </c>
      <c r="O40" s="162"/>
      <c r="AA40" s="9">
        <v>91</v>
      </c>
      <c r="AB40" s="140" t="str">
        <f t="shared" si="5"/>
        <v/>
      </c>
      <c r="AC40" s="140" t="str">
        <f t="shared" si="6"/>
        <v/>
      </c>
    </row>
    <row r="41" spans="1:29" ht="23.1" customHeight="1">
      <c r="A41" s="254"/>
      <c r="B41" s="254"/>
      <c r="C41" s="13"/>
      <c r="D41" s="14" t="s">
        <v>13</v>
      </c>
      <c r="E41" s="11"/>
      <c r="F41" s="10">
        <f t="shared" si="0"/>
        <v>19</v>
      </c>
      <c r="G41" s="9">
        <v>19</v>
      </c>
      <c r="H41" s="8">
        <f t="shared" si="1"/>
        <v>100</v>
      </c>
      <c r="I41" s="15">
        <v>0</v>
      </c>
      <c r="J41" s="8">
        <f t="shared" si="2"/>
        <v>0</v>
      </c>
      <c r="K41" s="15">
        <v>0</v>
      </c>
      <c r="L41" s="8">
        <f t="shared" si="3"/>
        <v>0</v>
      </c>
      <c r="M41" s="15">
        <v>0</v>
      </c>
      <c r="N41" s="8">
        <f t="shared" si="4"/>
        <v>0</v>
      </c>
      <c r="O41" s="162"/>
      <c r="AA41" s="9">
        <v>19</v>
      </c>
      <c r="AB41" s="140" t="str">
        <f t="shared" si="5"/>
        <v/>
      </c>
      <c r="AC41" s="140" t="str">
        <f t="shared" si="6"/>
        <v/>
      </c>
    </row>
    <row r="42" spans="1:29" ht="23.1" customHeight="1">
      <c r="A42" s="254"/>
      <c r="B42" s="254"/>
      <c r="C42" s="13"/>
      <c r="D42" s="14" t="s">
        <v>12</v>
      </c>
      <c r="E42" s="11"/>
      <c r="F42" s="10">
        <f t="shared" si="0"/>
        <v>14</v>
      </c>
      <c r="G42" s="9">
        <v>14</v>
      </c>
      <c r="H42" s="8">
        <f t="shared" si="1"/>
        <v>100</v>
      </c>
      <c r="I42" s="15">
        <v>0</v>
      </c>
      <c r="J42" s="8">
        <f t="shared" si="2"/>
        <v>0</v>
      </c>
      <c r="K42" s="15">
        <v>0</v>
      </c>
      <c r="L42" s="8">
        <f t="shared" si="3"/>
        <v>0</v>
      </c>
      <c r="M42" s="15">
        <v>0</v>
      </c>
      <c r="N42" s="8">
        <f t="shared" si="4"/>
        <v>0</v>
      </c>
      <c r="O42" s="162"/>
      <c r="AA42" s="9">
        <v>14</v>
      </c>
      <c r="AB42" s="140" t="str">
        <f t="shared" si="5"/>
        <v/>
      </c>
      <c r="AC42" s="140" t="str">
        <f t="shared" si="6"/>
        <v/>
      </c>
    </row>
    <row r="43" spans="1:29" ht="23.1" customHeight="1">
      <c r="A43" s="254"/>
      <c r="B43" s="254"/>
      <c r="C43" s="13"/>
      <c r="D43" s="14" t="s">
        <v>11</v>
      </c>
      <c r="E43" s="11"/>
      <c r="F43" s="10">
        <f t="shared" si="0"/>
        <v>32</v>
      </c>
      <c r="G43" s="9">
        <v>31</v>
      </c>
      <c r="H43" s="8">
        <f t="shared" si="1"/>
        <v>96.875</v>
      </c>
      <c r="I43" s="15">
        <v>1</v>
      </c>
      <c r="J43" s="8">
        <f t="shared" si="2"/>
        <v>3.125</v>
      </c>
      <c r="K43" s="15">
        <v>0</v>
      </c>
      <c r="L43" s="8">
        <f t="shared" si="3"/>
        <v>0</v>
      </c>
      <c r="M43" s="15">
        <v>0</v>
      </c>
      <c r="N43" s="8">
        <f t="shared" si="4"/>
        <v>0</v>
      </c>
      <c r="O43" s="162"/>
      <c r="AA43" s="9">
        <v>32</v>
      </c>
      <c r="AB43" s="140" t="str">
        <f t="shared" si="5"/>
        <v/>
      </c>
      <c r="AC43" s="140" t="str">
        <f t="shared" si="6"/>
        <v/>
      </c>
    </row>
    <row r="44" spans="1:29" ht="23.1" customHeight="1">
      <c r="A44" s="254"/>
      <c r="B44" s="254"/>
      <c r="C44" s="13"/>
      <c r="D44" s="14" t="s">
        <v>10</v>
      </c>
      <c r="E44" s="11"/>
      <c r="F44" s="10">
        <f t="shared" si="0"/>
        <v>176</v>
      </c>
      <c r="G44" s="9">
        <v>154</v>
      </c>
      <c r="H44" s="8">
        <f t="shared" si="1"/>
        <v>87.5</v>
      </c>
      <c r="I44" s="15">
        <v>5</v>
      </c>
      <c r="J44" s="8">
        <f t="shared" si="2"/>
        <v>2.8409090909090908</v>
      </c>
      <c r="K44" s="15">
        <v>17</v>
      </c>
      <c r="L44" s="8">
        <f t="shared" si="3"/>
        <v>9.6590909090909083</v>
      </c>
      <c r="M44" s="15">
        <v>0</v>
      </c>
      <c r="N44" s="8">
        <f t="shared" si="4"/>
        <v>0</v>
      </c>
      <c r="O44" s="162"/>
      <c r="AA44" s="9">
        <v>176</v>
      </c>
      <c r="AB44" s="140" t="str">
        <f t="shared" si="5"/>
        <v/>
      </c>
      <c r="AC44" s="140" t="str">
        <f t="shared" si="6"/>
        <v/>
      </c>
    </row>
    <row r="45" spans="1:29" ht="23.1" customHeight="1">
      <c r="A45" s="254"/>
      <c r="B45" s="254"/>
      <c r="C45" s="13"/>
      <c r="D45" s="14" t="s">
        <v>9</v>
      </c>
      <c r="E45" s="11"/>
      <c r="F45" s="10">
        <f t="shared" si="0"/>
        <v>21</v>
      </c>
      <c r="G45" s="9">
        <v>21</v>
      </c>
      <c r="H45" s="8">
        <f t="shared" si="1"/>
        <v>100</v>
      </c>
      <c r="I45" s="15">
        <v>0</v>
      </c>
      <c r="J45" s="8">
        <f t="shared" si="2"/>
        <v>0</v>
      </c>
      <c r="K45" s="15">
        <v>0</v>
      </c>
      <c r="L45" s="8">
        <f t="shared" si="3"/>
        <v>0</v>
      </c>
      <c r="M45" s="15">
        <v>0</v>
      </c>
      <c r="N45" s="8">
        <f t="shared" si="4"/>
        <v>0</v>
      </c>
      <c r="O45" s="162"/>
      <c r="AA45" s="9">
        <v>21</v>
      </c>
      <c r="AB45" s="140" t="str">
        <f t="shared" si="5"/>
        <v/>
      </c>
      <c r="AC45" s="140" t="str">
        <f t="shared" si="6"/>
        <v/>
      </c>
    </row>
    <row r="46" spans="1:29" ht="23.1" customHeight="1">
      <c r="A46" s="254"/>
      <c r="B46" s="254"/>
      <c r="C46" s="13"/>
      <c r="D46" s="14" t="s">
        <v>8</v>
      </c>
      <c r="E46" s="11"/>
      <c r="F46" s="10">
        <f t="shared" si="0"/>
        <v>9</v>
      </c>
      <c r="G46" s="9">
        <v>8</v>
      </c>
      <c r="H46" s="8">
        <f t="shared" si="1"/>
        <v>88.888888888888886</v>
      </c>
      <c r="I46" s="15">
        <v>0</v>
      </c>
      <c r="J46" s="8">
        <f t="shared" si="2"/>
        <v>0</v>
      </c>
      <c r="K46" s="15">
        <v>1</v>
      </c>
      <c r="L46" s="8">
        <f t="shared" si="3"/>
        <v>11.111111111111111</v>
      </c>
      <c r="M46" s="15">
        <v>0</v>
      </c>
      <c r="N46" s="8">
        <f t="shared" si="4"/>
        <v>0</v>
      </c>
      <c r="O46" s="162"/>
      <c r="AA46" s="9">
        <v>9</v>
      </c>
      <c r="AB46" s="140" t="str">
        <f t="shared" si="5"/>
        <v/>
      </c>
      <c r="AC46" s="140" t="str">
        <f t="shared" si="6"/>
        <v/>
      </c>
    </row>
    <row r="47" spans="1:29" ht="24" customHeight="1">
      <c r="A47" s="254"/>
      <c r="B47" s="254"/>
      <c r="C47" s="13"/>
      <c r="D47" s="12" t="s">
        <v>7</v>
      </c>
      <c r="E47" s="11"/>
      <c r="F47" s="10">
        <f t="shared" si="0"/>
        <v>18</v>
      </c>
      <c r="G47" s="9">
        <v>17</v>
      </c>
      <c r="H47" s="8">
        <f t="shared" si="1"/>
        <v>94.444444444444443</v>
      </c>
      <c r="I47" s="15">
        <v>1</v>
      </c>
      <c r="J47" s="8">
        <f t="shared" si="2"/>
        <v>5.5555555555555554</v>
      </c>
      <c r="K47" s="15">
        <v>0</v>
      </c>
      <c r="L47" s="8">
        <f t="shared" si="3"/>
        <v>0</v>
      </c>
      <c r="M47" s="15">
        <v>0</v>
      </c>
      <c r="N47" s="8">
        <f t="shared" si="4"/>
        <v>0</v>
      </c>
      <c r="O47" s="162"/>
      <c r="AA47" s="9">
        <v>18</v>
      </c>
      <c r="AB47" s="140" t="str">
        <f t="shared" si="5"/>
        <v/>
      </c>
      <c r="AC47" s="140" t="str">
        <f t="shared" si="6"/>
        <v/>
      </c>
    </row>
    <row r="48" spans="1:29" ht="23.1" customHeight="1">
      <c r="A48" s="254"/>
      <c r="B48" s="254"/>
      <c r="C48" s="13"/>
      <c r="D48" s="14" t="s">
        <v>6</v>
      </c>
      <c r="E48" s="11"/>
      <c r="F48" s="10">
        <f>SUM(G48,I48,K48,M48)</f>
        <v>49</v>
      </c>
      <c r="G48" s="9">
        <v>40</v>
      </c>
      <c r="H48" s="8">
        <f t="shared" si="1"/>
        <v>81.632653061224488</v>
      </c>
      <c r="I48" s="15">
        <v>1</v>
      </c>
      <c r="J48" s="8">
        <f t="shared" si="2"/>
        <v>2.0408163265306123</v>
      </c>
      <c r="K48" s="15">
        <v>8</v>
      </c>
      <c r="L48" s="8">
        <f t="shared" si="3"/>
        <v>16.326530612244898</v>
      </c>
      <c r="M48" s="15">
        <v>0</v>
      </c>
      <c r="N48" s="8">
        <f t="shared" si="4"/>
        <v>0</v>
      </c>
      <c r="O48" s="162"/>
      <c r="AA48" s="9">
        <v>49</v>
      </c>
      <c r="AB48" s="140" t="str">
        <f t="shared" si="5"/>
        <v/>
      </c>
      <c r="AC48" s="140" t="str">
        <f t="shared" si="6"/>
        <v/>
      </c>
    </row>
    <row r="49" spans="1:30" ht="23.1" customHeight="1">
      <c r="A49" s="254"/>
      <c r="B49" s="254"/>
      <c r="C49" s="13"/>
      <c r="D49" s="14" t="s">
        <v>5</v>
      </c>
      <c r="E49" s="11"/>
      <c r="F49" s="10">
        <f t="shared" si="0"/>
        <v>24</v>
      </c>
      <c r="G49" s="9">
        <v>22</v>
      </c>
      <c r="H49" s="8">
        <f t="shared" si="1"/>
        <v>91.666666666666657</v>
      </c>
      <c r="I49" s="15">
        <v>0</v>
      </c>
      <c r="J49" s="8">
        <f t="shared" si="2"/>
        <v>0</v>
      </c>
      <c r="K49" s="15">
        <v>2</v>
      </c>
      <c r="L49" s="8">
        <f t="shared" si="3"/>
        <v>8.3333333333333321</v>
      </c>
      <c r="M49" s="15">
        <v>0</v>
      </c>
      <c r="N49" s="8">
        <f t="shared" si="4"/>
        <v>0</v>
      </c>
      <c r="O49" s="162"/>
      <c r="AA49" s="9">
        <v>24</v>
      </c>
      <c r="AB49" s="140" t="str">
        <f t="shared" si="5"/>
        <v/>
      </c>
      <c r="AC49" s="140" t="str">
        <f t="shared" si="6"/>
        <v/>
      </c>
    </row>
    <row r="50" spans="1:30" ht="23.1" customHeight="1">
      <c r="A50" s="254"/>
      <c r="B50" s="254"/>
      <c r="C50" s="13"/>
      <c r="D50" s="14" t="s">
        <v>4</v>
      </c>
      <c r="E50" s="11"/>
      <c r="F50" s="10">
        <f t="shared" si="0"/>
        <v>22</v>
      </c>
      <c r="G50" s="9">
        <v>21</v>
      </c>
      <c r="H50" s="8">
        <f t="shared" si="1"/>
        <v>95.454545454545453</v>
      </c>
      <c r="I50" s="15">
        <v>1</v>
      </c>
      <c r="J50" s="8">
        <f t="shared" si="2"/>
        <v>4.5454545454545459</v>
      </c>
      <c r="K50" s="15">
        <v>0</v>
      </c>
      <c r="L50" s="8">
        <f t="shared" si="3"/>
        <v>0</v>
      </c>
      <c r="M50" s="15">
        <v>0</v>
      </c>
      <c r="N50" s="8">
        <f t="shared" si="4"/>
        <v>0</v>
      </c>
      <c r="O50" s="162"/>
      <c r="AA50" s="9">
        <v>22</v>
      </c>
      <c r="AB50" s="140" t="str">
        <f t="shared" si="5"/>
        <v/>
      </c>
      <c r="AC50" s="140" t="str">
        <f t="shared" si="6"/>
        <v/>
      </c>
    </row>
    <row r="51" spans="1:30" ht="23.1" customHeight="1">
      <c r="A51" s="254"/>
      <c r="B51" s="254"/>
      <c r="C51" s="13"/>
      <c r="D51" s="14" t="s">
        <v>3</v>
      </c>
      <c r="E51" s="11"/>
      <c r="F51" s="10">
        <f t="shared" si="0"/>
        <v>168</v>
      </c>
      <c r="G51" s="9">
        <v>152</v>
      </c>
      <c r="H51" s="8">
        <f t="shared" si="1"/>
        <v>90.476190476190482</v>
      </c>
      <c r="I51" s="15">
        <v>6</v>
      </c>
      <c r="J51" s="8">
        <f t="shared" si="2"/>
        <v>3.5714285714285712</v>
      </c>
      <c r="K51" s="15">
        <v>9</v>
      </c>
      <c r="L51" s="8">
        <f t="shared" si="3"/>
        <v>5.3571428571428568</v>
      </c>
      <c r="M51" s="15">
        <v>1</v>
      </c>
      <c r="N51" s="8">
        <f t="shared" si="4"/>
        <v>0.59523809523809523</v>
      </c>
      <c r="O51" s="162"/>
      <c r="AA51" s="9">
        <v>168</v>
      </c>
      <c r="AB51" s="140" t="str">
        <f t="shared" si="5"/>
        <v/>
      </c>
      <c r="AC51" s="140" t="str">
        <f t="shared" si="6"/>
        <v/>
      </c>
    </row>
    <row r="52" spans="1:30" ht="23.1" customHeight="1">
      <c r="A52" s="254"/>
      <c r="B52" s="254"/>
      <c r="C52" s="13"/>
      <c r="D52" s="14" t="s">
        <v>2</v>
      </c>
      <c r="E52" s="11"/>
      <c r="F52" s="10">
        <f t="shared" si="0"/>
        <v>21</v>
      </c>
      <c r="G52" s="9">
        <v>21</v>
      </c>
      <c r="H52" s="8">
        <f t="shared" si="1"/>
        <v>100</v>
      </c>
      <c r="I52" s="15">
        <v>0</v>
      </c>
      <c r="J52" s="8">
        <f t="shared" si="2"/>
        <v>0</v>
      </c>
      <c r="K52" s="15">
        <v>0</v>
      </c>
      <c r="L52" s="8">
        <f t="shared" si="3"/>
        <v>0</v>
      </c>
      <c r="M52" s="15">
        <v>0</v>
      </c>
      <c r="N52" s="8">
        <f t="shared" si="4"/>
        <v>0</v>
      </c>
      <c r="O52" s="162"/>
      <c r="AA52" s="9">
        <v>21</v>
      </c>
      <c r="AB52" s="140" t="str">
        <f t="shared" si="5"/>
        <v/>
      </c>
      <c r="AC52" s="140" t="str">
        <f t="shared" si="6"/>
        <v/>
      </c>
    </row>
    <row r="53" spans="1:30" ht="24" customHeight="1" thickBot="1">
      <c r="A53" s="255"/>
      <c r="B53" s="255"/>
      <c r="C53" s="13"/>
      <c r="D53" s="12" t="s">
        <v>1</v>
      </c>
      <c r="E53" s="11"/>
      <c r="F53" s="10">
        <f t="shared" si="0"/>
        <v>56</v>
      </c>
      <c r="G53" s="9">
        <v>50</v>
      </c>
      <c r="H53" s="8">
        <f t="shared" si="1"/>
        <v>89.285714285714292</v>
      </c>
      <c r="I53" s="15">
        <v>0</v>
      </c>
      <c r="J53" s="8">
        <f t="shared" si="2"/>
        <v>0</v>
      </c>
      <c r="K53" s="15">
        <v>5</v>
      </c>
      <c r="L53" s="8">
        <f t="shared" si="3"/>
        <v>8.9285714285714288</v>
      </c>
      <c r="M53" s="15">
        <v>1</v>
      </c>
      <c r="N53" s="8">
        <f t="shared" si="4"/>
        <v>1.7857142857142856</v>
      </c>
      <c r="O53" s="162"/>
      <c r="AA53" s="9">
        <v>56</v>
      </c>
      <c r="AB53" s="141" t="str">
        <f t="shared" si="5"/>
        <v/>
      </c>
      <c r="AC53" s="141" t="str">
        <f t="shared" si="6"/>
        <v/>
      </c>
    </row>
    <row r="55" spans="1:30" ht="12.75" customHeight="1"/>
    <row r="56" spans="1:30">
      <c r="D56" s="5"/>
    </row>
    <row r="60" spans="1:30">
      <c r="D60" s="166" t="s">
        <v>490</v>
      </c>
      <c r="E60" s="164"/>
      <c r="F60" s="165">
        <v>967</v>
      </c>
      <c r="G60" s="165">
        <v>853</v>
      </c>
      <c r="H60" s="165"/>
      <c r="I60" s="165">
        <v>25</v>
      </c>
      <c r="J60" s="165"/>
      <c r="K60" s="165">
        <v>85</v>
      </c>
      <c r="L60" s="165"/>
      <c r="M60" s="165">
        <v>4</v>
      </c>
      <c r="N60" s="165"/>
      <c r="O60" s="165"/>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853</v>
      </c>
      <c r="H61" s="165"/>
      <c r="I61" s="168">
        <f>IF(I60="","",SUM(I8:I12))</f>
        <v>25</v>
      </c>
      <c r="J61" s="165"/>
      <c r="K61" s="168">
        <f>IF(K60="","",SUM(K8:K12))</f>
        <v>85</v>
      </c>
      <c r="L61" s="165"/>
      <c r="M61" s="168">
        <f>IF(M60="","",SUM(M8:M12))</f>
        <v>4</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853</v>
      </c>
      <c r="H62" s="165"/>
      <c r="I62" s="168">
        <f>IF(I60="","",SUM(I13,I38))</f>
        <v>25</v>
      </c>
      <c r="J62" s="165"/>
      <c r="K62" s="168">
        <f>IF(K60="","",SUM(K13,K38))</f>
        <v>85</v>
      </c>
      <c r="L62" s="165"/>
      <c r="M62" s="168">
        <f>IF(M60="","",SUM(M13,M38))</f>
        <v>4</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221</v>
      </c>
      <c r="H63" s="165"/>
      <c r="I63" s="168">
        <f>IF(I60="","",SUM(I14:I37))</f>
        <v>4</v>
      </c>
      <c r="J63" s="165"/>
      <c r="K63" s="168">
        <f>IF(K60="","",SUM(K14:K37))</f>
        <v>16</v>
      </c>
      <c r="L63" s="165"/>
      <c r="M63" s="168">
        <f>IF(M60="","",SUM(M14:M37))</f>
        <v>2</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632</v>
      </c>
      <c r="H64" s="165"/>
      <c r="I64" s="168">
        <f>IF(I60="","",SUM(I39:I53))</f>
        <v>21</v>
      </c>
      <c r="J64" s="165"/>
      <c r="K64" s="168">
        <f>IF(K60="","",SUM(K39:K53))</f>
        <v>69</v>
      </c>
      <c r="L64" s="165"/>
      <c r="M64" s="168">
        <f>IF(M60="","",SUM(M39:M53))</f>
        <v>2</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4" spans="4:30">
      <c r="D74" s="5"/>
    </row>
    <row r="76" spans="4:30">
      <c r="D76" s="5"/>
    </row>
    <row r="78" spans="4:30">
      <c r="D78" s="5"/>
    </row>
    <row r="80" spans="4:30">
      <c r="D80" s="5"/>
    </row>
    <row r="82" spans="4:4" ht="13.5" customHeight="1">
      <c r="D82" s="6"/>
    </row>
    <row r="83" spans="4:4" ht="13.5" customHeight="1"/>
    <row r="84" spans="4:4">
      <c r="D84" s="5"/>
    </row>
    <row r="86" spans="4:4">
      <c r="D86" s="5"/>
    </row>
    <row r="88" spans="4:4">
      <c r="D88" s="5"/>
    </row>
    <row r="90" spans="4:4">
      <c r="D90" s="5"/>
    </row>
    <row r="94" spans="4:4" ht="12.75" customHeight="1"/>
    <row r="95" spans="4:4" ht="12.75" customHeight="1"/>
  </sheetData>
  <mergeCells count="24">
    <mergeCell ref="A13:A53"/>
    <mergeCell ref="B13:B37"/>
    <mergeCell ref="B38:B53"/>
    <mergeCell ref="G3:H4"/>
    <mergeCell ref="H5:H6"/>
    <mergeCell ref="A3:E6"/>
    <mergeCell ref="F3:F6"/>
    <mergeCell ref="A7:E7"/>
    <mergeCell ref="A8:A12"/>
    <mergeCell ref="B8:E8"/>
    <mergeCell ref="B9:E9"/>
    <mergeCell ref="B10:E10"/>
    <mergeCell ref="B11:E11"/>
    <mergeCell ref="B12:E12"/>
    <mergeCell ref="I5:I6"/>
    <mergeCell ref="G5:G6"/>
    <mergeCell ref="N5:N6"/>
    <mergeCell ref="M3:N4"/>
    <mergeCell ref="J5:J6"/>
    <mergeCell ref="K5:K6"/>
    <mergeCell ref="L5:L6"/>
    <mergeCell ref="M5:M6"/>
    <mergeCell ref="I3:J4"/>
    <mergeCell ref="K3:L4"/>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5"/>
  <sheetViews>
    <sheetView view="pageBreakPreview" zoomScaleNormal="100" workbookViewId="0">
      <selection activeCell="H11" sqref="H11"/>
    </sheetView>
  </sheetViews>
  <sheetFormatPr defaultRowHeight="13.5"/>
  <cols>
    <col min="1" max="2" width="2.625" style="4" customWidth="1"/>
    <col min="3" max="3" width="1.375" style="4" customWidth="1"/>
    <col min="4" max="4" width="27.625" style="4" customWidth="1"/>
    <col min="5" max="5" width="1.375" style="4" customWidth="1"/>
    <col min="6" max="16" width="9.25" style="3" customWidth="1"/>
    <col min="17" max="16384" width="9" style="3"/>
  </cols>
  <sheetData>
    <row r="1" spans="1:29" ht="14.25">
      <c r="A1" s="18" t="s">
        <v>495</v>
      </c>
    </row>
    <row r="2" spans="1:29">
      <c r="F2" s="54"/>
      <c r="G2" s="54"/>
      <c r="H2" s="54"/>
      <c r="I2" s="54"/>
      <c r="J2" s="54"/>
      <c r="K2" s="54"/>
      <c r="L2" s="54"/>
      <c r="M2" s="54"/>
      <c r="N2" s="54"/>
      <c r="O2" s="54"/>
      <c r="P2" s="54"/>
    </row>
    <row r="3" spans="1:29">
      <c r="A3" s="240" t="s">
        <v>64</v>
      </c>
      <c r="B3" s="241"/>
      <c r="C3" s="241"/>
      <c r="D3" s="241"/>
      <c r="E3" s="242"/>
      <c r="F3" s="249" t="s">
        <v>63</v>
      </c>
      <c r="G3" s="332" t="s">
        <v>700</v>
      </c>
      <c r="H3" s="332"/>
      <c r="I3" s="294" t="s">
        <v>698</v>
      </c>
      <c r="J3" s="294"/>
      <c r="K3" s="294" t="s">
        <v>699</v>
      </c>
      <c r="L3" s="294"/>
      <c r="M3" s="294" t="s">
        <v>135</v>
      </c>
      <c r="N3" s="294"/>
      <c r="O3" s="294" t="s">
        <v>134</v>
      </c>
      <c r="P3" s="294"/>
    </row>
    <row r="4" spans="1:29" ht="42" customHeight="1">
      <c r="A4" s="243"/>
      <c r="B4" s="244"/>
      <c r="C4" s="244"/>
      <c r="D4" s="244"/>
      <c r="E4" s="245"/>
      <c r="F4" s="250"/>
      <c r="G4" s="332"/>
      <c r="H4" s="332"/>
      <c r="I4" s="294"/>
      <c r="J4" s="294"/>
      <c r="K4" s="294"/>
      <c r="L4" s="294"/>
      <c r="M4" s="294"/>
      <c r="N4" s="294"/>
      <c r="O4" s="294"/>
      <c r="P4" s="294"/>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31">
        <f>SUM(G7,I7,K7,M7,O7)</f>
        <v>853</v>
      </c>
      <c r="G7" s="30">
        <f>SUM(G8:G12)</f>
        <v>688</v>
      </c>
      <c r="H7" s="111">
        <f t="shared" ref="H7:H53" si="0">IF(G7=0,0,G7/$F7*100)</f>
        <v>80.656506447831191</v>
      </c>
      <c r="I7" s="30">
        <f>SUM(I8:I12)</f>
        <v>102</v>
      </c>
      <c r="J7" s="111">
        <f t="shared" ref="J7:J53" si="1">IF(I7=0,0,I7/$F7*100)</f>
        <v>11.957796014067995</v>
      </c>
      <c r="K7" s="30">
        <f>SUM(K8:K12)</f>
        <v>24</v>
      </c>
      <c r="L7" s="111">
        <f t="shared" ref="L7:L53" si="2">IF(K7=0,0,K7/$F7*100)</f>
        <v>2.8135990621336462</v>
      </c>
      <c r="M7" s="30">
        <f>SUM(M8:M12)</f>
        <v>10</v>
      </c>
      <c r="N7" s="111">
        <f t="shared" ref="N7:N53" si="3">IF(M7=0,0,M7/$F7*100)</f>
        <v>1.1723329425556859</v>
      </c>
      <c r="O7" s="30">
        <f>SUM(O8:O12)</f>
        <v>29</v>
      </c>
      <c r="P7" s="111">
        <f t="shared" ref="P7:P53" si="4">IF(O7=0,0,O7/$F7*100)</f>
        <v>3.3997655334114891</v>
      </c>
      <c r="Q7" s="162"/>
      <c r="AA7" s="142">
        <v>853</v>
      </c>
      <c r="AB7" s="139" t="str">
        <f>IF(F7=AA7,"",1)</f>
        <v/>
      </c>
      <c r="AC7" s="175" t="str">
        <f>IF(SUM(H7,J7,L7,N7,P7)=100,"",1)</f>
        <v/>
      </c>
    </row>
    <row r="8" spans="1:29" ht="23.1" customHeight="1">
      <c r="A8" s="256" t="s">
        <v>49</v>
      </c>
      <c r="B8" s="259" t="s">
        <v>48</v>
      </c>
      <c r="C8" s="260"/>
      <c r="D8" s="260"/>
      <c r="E8" s="261"/>
      <c r="F8" s="10">
        <f t="shared" ref="F8:F53" si="5">SUM(G8,I8,K8,M8,O8)</f>
        <v>218</v>
      </c>
      <c r="G8" s="9">
        <v>181</v>
      </c>
      <c r="H8" s="8">
        <f t="shared" si="0"/>
        <v>83.027522935779814</v>
      </c>
      <c r="I8" s="9">
        <v>16</v>
      </c>
      <c r="J8" s="8">
        <f t="shared" si="1"/>
        <v>7.3394495412844041</v>
      </c>
      <c r="K8" s="9">
        <v>4</v>
      </c>
      <c r="L8" s="8">
        <f t="shared" si="2"/>
        <v>1.834862385321101</v>
      </c>
      <c r="M8" s="9">
        <v>5</v>
      </c>
      <c r="N8" s="8">
        <f t="shared" si="3"/>
        <v>2.2935779816513762</v>
      </c>
      <c r="O8" s="9">
        <v>12</v>
      </c>
      <c r="P8" s="8">
        <f t="shared" si="4"/>
        <v>5.5045871559633035</v>
      </c>
      <c r="Q8" s="162"/>
      <c r="AA8" s="9">
        <v>218</v>
      </c>
      <c r="AB8" s="140" t="str">
        <f t="shared" ref="AB8:AB53" si="6">IF(F8=AA8,"",1)</f>
        <v/>
      </c>
      <c r="AC8" s="140" t="str">
        <f t="shared" ref="AC8:AC53" si="7">IF(SUM(H8,J8,L8,N8,P8)=100,"",1)</f>
        <v/>
      </c>
    </row>
    <row r="9" spans="1:29" ht="23.1" customHeight="1">
      <c r="A9" s="257"/>
      <c r="B9" s="259" t="s">
        <v>47</v>
      </c>
      <c r="C9" s="260"/>
      <c r="D9" s="260"/>
      <c r="E9" s="261"/>
      <c r="F9" s="10">
        <f t="shared" si="5"/>
        <v>139</v>
      </c>
      <c r="G9" s="9">
        <v>114</v>
      </c>
      <c r="H9" s="8">
        <f t="shared" si="0"/>
        <v>82.014388489208628</v>
      </c>
      <c r="I9" s="9">
        <v>15</v>
      </c>
      <c r="J9" s="8">
        <f t="shared" si="1"/>
        <v>10.791366906474821</v>
      </c>
      <c r="K9" s="9">
        <v>3</v>
      </c>
      <c r="L9" s="8">
        <f t="shared" si="2"/>
        <v>2.1582733812949639</v>
      </c>
      <c r="M9" s="9">
        <v>1</v>
      </c>
      <c r="N9" s="8">
        <f t="shared" si="3"/>
        <v>0.71942446043165476</v>
      </c>
      <c r="O9" s="9">
        <v>6</v>
      </c>
      <c r="P9" s="8">
        <f t="shared" si="4"/>
        <v>4.3165467625899279</v>
      </c>
      <c r="Q9" s="162"/>
      <c r="AA9" s="9">
        <v>139</v>
      </c>
      <c r="AB9" s="140" t="str">
        <f t="shared" si="6"/>
        <v/>
      </c>
      <c r="AC9" s="140" t="str">
        <f t="shared" si="7"/>
        <v/>
      </c>
    </row>
    <row r="10" spans="1:29" ht="23.1" customHeight="1">
      <c r="A10" s="257"/>
      <c r="B10" s="259" t="s">
        <v>46</v>
      </c>
      <c r="C10" s="260"/>
      <c r="D10" s="260"/>
      <c r="E10" s="261"/>
      <c r="F10" s="10">
        <f t="shared" si="5"/>
        <v>216</v>
      </c>
      <c r="G10" s="9">
        <v>190</v>
      </c>
      <c r="H10" s="8">
        <f t="shared" si="0"/>
        <v>87.962962962962962</v>
      </c>
      <c r="I10" s="9">
        <v>18</v>
      </c>
      <c r="J10" s="8">
        <f t="shared" si="1"/>
        <v>8.3333333333333321</v>
      </c>
      <c r="K10" s="9">
        <v>2</v>
      </c>
      <c r="L10" s="8">
        <f t="shared" si="2"/>
        <v>0.92592592592592582</v>
      </c>
      <c r="M10" s="9">
        <v>2</v>
      </c>
      <c r="N10" s="8">
        <f t="shared" si="3"/>
        <v>0.92592592592592582</v>
      </c>
      <c r="O10" s="9">
        <v>4</v>
      </c>
      <c r="P10" s="8">
        <f t="shared" si="4"/>
        <v>1.8518518518518516</v>
      </c>
      <c r="Q10" s="162"/>
      <c r="AA10" s="9">
        <v>216</v>
      </c>
      <c r="AB10" s="140" t="str">
        <f t="shared" si="6"/>
        <v/>
      </c>
      <c r="AC10" s="140" t="str">
        <f t="shared" si="7"/>
        <v/>
      </c>
    </row>
    <row r="11" spans="1:29" ht="23.1" customHeight="1">
      <c r="A11" s="257"/>
      <c r="B11" s="259" t="s">
        <v>45</v>
      </c>
      <c r="C11" s="260"/>
      <c r="D11" s="260"/>
      <c r="E11" s="261"/>
      <c r="F11" s="10">
        <f t="shared" si="5"/>
        <v>66</v>
      </c>
      <c r="G11" s="9">
        <v>56</v>
      </c>
      <c r="H11" s="8">
        <f t="shared" si="0"/>
        <v>84.848484848484844</v>
      </c>
      <c r="I11" s="9">
        <v>6</v>
      </c>
      <c r="J11" s="8">
        <f t="shared" si="1"/>
        <v>9.0909090909090917</v>
      </c>
      <c r="K11" s="9">
        <v>1</v>
      </c>
      <c r="L11" s="8">
        <f t="shared" si="2"/>
        <v>1.5151515151515151</v>
      </c>
      <c r="M11" s="9">
        <v>1</v>
      </c>
      <c r="N11" s="8">
        <f t="shared" si="3"/>
        <v>1.5151515151515151</v>
      </c>
      <c r="O11" s="9">
        <v>2</v>
      </c>
      <c r="P11" s="8">
        <f t="shared" si="4"/>
        <v>3.0303030303030303</v>
      </c>
      <c r="Q11" s="162"/>
      <c r="AA11" s="9">
        <v>66</v>
      </c>
      <c r="AB11" s="140" t="str">
        <f t="shared" si="6"/>
        <v/>
      </c>
      <c r="AC11" s="140" t="str">
        <f t="shared" si="7"/>
        <v/>
      </c>
    </row>
    <row r="12" spans="1:29" ht="23.1" customHeight="1">
      <c r="A12" s="258"/>
      <c r="B12" s="259" t="s">
        <v>44</v>
      </c>
      <c r="C12" s="260"/>
      <c r="D12" s="260"/>
      <c r="E12" s="261"/>
      <c r="F12" s="10">
        <f t="shared" si="5"/>
        <v>214</v>
      </c>
      <c r="G12" s="9">
        <v>147</v>
      </c>
      <c r="H12" s="8">
        <f t="shared" si="0"/>
        <v>68.691588785046733</v>
      </c>
      <c r="I12" s="9">
        <v>47</v>
      </c>
      <c r="J12" s="8">
        <f t="shared" si="1"/>
        <v>21.962616822429908</v>
      </c>
      <c r="K12" s="9">
        <v>14</v>
      </c>
      <c r="L12" s="8">
        <f t="shared" si="2"/>
        <v>6.5420560747663545</v>
      </c>
      <c r="M12" s="9">
        <v>1</v>
      </c>
      <c r="N12" s="8">
        <f t="shared" si="3"/>
        <v>0.46728971962616817</v>
      </c>
      <c r="O12" s="9">
        <v>5</v>
      </c>
      <c r="P12" s="8">
        <f t="shared" si="4"/>
        <v>2.3364485981308412</v>
      </c>
      <c r="Q12" s="162"/>
      <c r="AA12" s="9">
        <v>214</v>
      </c>
      <c r="AB12" s="140" t="str">
        <f t="shared" si="6"/>
        <v/>
      </c>
      <c r="AC12" s="140" t="str">
        <f t="shared" si="7"/>
        <v/>
      </c>
    </row>
    <row r="13" spans="1:29" ht="23.1" customHeight="1">
      <c r="A13" s="253" t="s">
        <v>43</v>
      </c>
      <c r="B13" s="253" t="s">
        <v>42</v>
      </c>
      <c r="C13" s="13"/>
      <c r="D13" s="14" t="s">
        <v>16</v>
      </c>
      <c r="E13" s="11"/>
      <c r="F13" s="10">
        <f>SUM(G13,I13,K13,M13,O13)</f>
        <v>221</v>
      </c>
      <c r="G13" s="9">
        <f>SUM(G14:G37)</f>
        <v>185</v>
      </c>
      <c r="H13" s="8">
        <f t="shared" si="0"/>
        <v>83.710407239819006</v>
      </c>
      <c r="I13" s="9">
        <f>SUM(I14:I37)</f>
        <v>19</v>
      </c>
      <c r="J13" s="8">
        <f t="shared" si="1"/>
        <v>8.5972850678733028</v>
      </c>
      <c r="K13" s="9">
        <f>SUM(K14:K37)</f>
        <v>9</v>
      </c>
      <c r="L13" s="8">
        <f t="shared" si="2"/>
        <v>4.0723981900452486</v>
      </c>
      <c r="M13" s="9">
        <f>SUM(M14:M37)</f>
        <v>2</v>
      </c>
      <c r="N13" s="8">
        <f t="shared" si="3"/>
        <v>0.90497737556561098</v>
      </c>
      <c r="O13" s="9">
        <f>SUM(O14:O37)</f>
        <v>6</v>
      </c>
      <c r="P13" s="8">
        <f t="shared" si="4"/>
        <v>2.7149321266968327</v>
      </c>
      <c r="Q13" s="162"/>
      <c r="AA13" s="9">
        <v>221</v>
      </c>
      <c r="AB13" s="140" t="str">
        <f t="shared" si="6"/>
        <v/>
      </c>
      <c r="AC13" s="140" t="str">
        <f t="shared" si="7"/>
        <v/>
      </c>
    </row>
    <row r="14" spans="1:29" ht="23.1" customHeight="1">
      <c r="A14" s="254"/>
      <c r="B14" s="254"/>
      <c r="C14" s="13"/>
      <c r="D14" s="14" t="s">
        <v>41</v>
      </c>
      <c r="E14" s="11"/>
      <c r="F14" s="10">
        <f t="shared" si="5"/>
        <v>28</v>
      </c>
      <c r="G14" s="9">
        <v>19</v>
      </c>
      <c r="H14" s="8">
        <f t="shared" si="0"/>
        <v>67.857142857142861</v>
      </c>
      <c r="I14" s="9">
        <v>4</v>
      </c>
      <c r="J14" s="8">
        <f t="shared" si="1"/>
        <v>14.285714285714285</v>
      </c>
      <c r="K14" s="9">
        <v>3</v>
      </c>
      <c r="L14" s="8">
        <f t="shared" si="2"/>
        <v>10.714285714285714</v>
      </c>
      <c r="M14" s="9">
        <v>0</v>
      </c>
      <c r="N14" s="8">
        <f t="shared" si="3"/>
        <v>0</v>
      </c>
      <c r="O14" s="9">
        <v>2</v>
      </c>
      <c r="P14" s="8">
        <f t="shared" si="4"/>
        <v>7.1428571428571423</v>
      </c>
      <c r="Q14" s="162"/>
      <c r="AA14" s="9">
        <v>28</v>
      </c>
      <c r="AB14" s="140" t="str">
        <f t="shared" si="6"/>
        <v/>
      </c>
      <c r="AC14" s="140" t="str">
        <f t="shared" si="7"/>
        <v/>
      </c>
    </row>
    <row r="15" spans="1:29" ht="23.1" customHeight="1">
      <c r="A15" s="254"/>
      <c r="B15" s="254"/>
      <c r="C15" s="13"/>
      <c r="D15" s="14" t="s">
        <v>40</v>
      </c>
      <c r="E15" s="11"/>
      <c r="F15" s="10">
        <f t="shared" si="5"/>
        <v>4</v>
      </c>
      <c r="G15" s="9">
        <v>3</v>
      </c>
      <c r="H15" s="8">
        <f t="shared" si="0"/>
        <v>75</v>
      </c>
      <c r="I15" s="9">
        <v>1</v>
      </c>
      <c r="J15" s="8">
        <f t="shared" si="1"/>
        <v>25</v>
      </c>
      <c r="K15" s="9">
        <v>0</v>
      </c>
      <c r="L15" s="8">
        <f t="shared" si="2"/>
        <v>0</v>
      </c>
      <c r="M15" s="9">
        <v>0</v>
      </c>
      <c r="N15" s="8">
        <f t="shared" si="3"/>
        <v>0</v>
      </c>
      <c r="O15" s="9">
        <v>0</v>
      </c>
      <c r="P15" s="8">
        <f t="shared" si="4"/>
        <v>0</v>
      </c>
      <c r="Q15" s="162"/>
      <c r="AA15" s="9">
        <v>4</v>
      </c>
      <c r="AB15" s="140" t="str">
        <f t="shared" si="6"/>
        <v/>
      </c>
      <c r="AC15" s="140" t="str">
        <f t="shared" si="7"/>
        <v/>
      </c>
    </row>
    <row r="16" spans="1:29" ht="23.1" customHeight="1">
      <c r="A16" s="254"/>
      <c r="B16" s="254"/>
      <c r="C16" s="13"/>
      <c r="D16" s="14" t="s">
        <v>39</v>
      </c>
      <c r="E16" s="11"/>
      <c r="F16" s="10">
        <f t="shared" si="5"/>
        <v>15</v>
      </c>
      <c r="G16" s="9">
        <v>13</v>
      </c>
      <c r="H16" s="8">
        <f t="shared" si="0"/>
        <v>86.666666666666671</v>
      </c>
      <c r="I16" s="9">
        <v>2</v>
      </c>
      <c r="J16" s="8">
        <f t="shared" si="1"/>
        <v>13.333333333333334</v>
      </c>
      <c r="K16" s="9">
        <v>0</v>
      </c>
      <c r="L16" s="8">
        <f t="shared" si="2"/>
        <v>0</v>
      </c>
      <c r="M16" s="9">
        <v>0</v>
      </c>
      <c r="N16" s="8">
        <f t="shared" si="3"/>
        <v>0</v>
      </c>
      <c r="O16" s="9">
        <v>0</v>
      </c>
      <c r="P16" s="8">
        <f t="shared" si="4"/>
        <v>0</v>
      </c>
      <c r="Q16" s="162"/>
      <c r="AA16" s="9">
        <v>15</v>
      </c>
      <c r="AB16" s="140" t="str">
        <f t="shared" si="6"/>
        <v/>
      </c>
      <c r="AC16" s="140" t="str">
        <f t="shared" si="7"/>
        <v/>
      </c>
    </row>
    <row r="17" spans="1:29" ht="23.1" customHeight="1">
      <c r="A17" s="254"/>
      <c r="B17" s="254"/>
      <c r="C17" s="13"/>
      <c r="D17" s="14" t="s">
        <v>38</v>
      </c>
      <c r="E17" s="11"/>
      <c r="F17" s="10">
        <f t="shared" si="5"/>
        <v>2</v>
      </c>
      <c r="G17" s="9">
        <v>2</v>
      </c>
      <c r="H17" s="8">
        <f t="shared" si="0"/>
        <v>100</v>
      </c>
      <c r="I17" s="9">
        <v>0</v>
      </c>
      <c r="J17" s="8">
        <f t="shared" si="1"/>
        <v>0</v>
      </c>
      <c r="K17" s="9">
        <v>0</v>
      </c>
      <c r="L17" s="8">
        <f t="shared" si="2"/>
        <v>0</v>
      </c>
      <c r="M17" s="9">
        <v>0</v>
      </c>
      <c r="N17" s="8">
        <f t="shared" si="3"/>
        <v>0</v>
      </c>
      <c r="O17" s="9">
        <v>0</v>
      </c>
      <c r="P17" s="8">
        <f t="shared" si="4"/>
        <v>0</v>
      </c>
      <c r="Q17" s="162"/>
      <c r="AA17" s="9">
        <v>2</v>
      </c>
      <c r="AB17" s="140" t="str">
        <f t="shared" si="6"/>
        <v/>
      </c>
      <c r="AC17" s="140" t="str">
        <f t="shared" si="7"/>
        <v/>
      </c>
    </row>
    <row r="18" spans="1:29" ht="23.1" customHeight="1">
      <c r="A18" s="254"/>
      <c r="B18" s="254"/>
      <c r="C18" s="13"/>
      <c r="D18" s="14" t="s">
        <v>37</v>
      </c>
      <c r="E18" s="11"/>
      <c r="F18" s="10">
        <f t="shared" si="5"/>
        <v>6</v>
      </c>
      <c r="G18" s="9">
        <v>4</v>
      </c>
      <c r="H18" s="8">
        <f t="shared" si="0"/>
        <v>66.666666666666657</v>
      </c>
      <c r="I18" s="9">
        <v>2</v>
      </c>
      <c r="J18" s="8">
        <f t="shared" si="1"/>
        <v>33.333333333333329</v>
      </c>
      <c r="K18" s="9">
        <v>0</v>
      </c>
      <c r="L18" s="8">
        <f t="shared" si="2"/>
        <v>0</v>
      </c>
      <c r="M18" s="9">
        <v>0</v>
      </c>
      <c r="N18" s="8">
        <f t="shared" si="3"/>
        <v>0</v>
      </c>
      <c r="O18" s="9">
        <v>0</v>
      </c>
      <c r="P18" s="8">
        <f t="shared" si="4"/>
        <v>0</v>
      </c>
      <c r="Q18" s="162"/>
      <c r="AA18" s="9">
        <v>6</v>
      </c>
      <c r="AB18" s="140" t="str">
        <f t="shared" si="6"/>
        <v/>
      </c>
      <c r="AC18" s="140" t="str">
        <f t="shared" si="7"/>
        <v/>
      </c>
    </row>
    <row r="19" spans="1:29" ht="23.1" customHeight="1">
      <c r="A19" s="254"/>
      <c r="B19" s="254"/>
      <c r="C19" s="13"/>
      <c r="D19" s="14" t="s">
        <v>36</v>
      </c>
      <c r="E19" s="11"/>
      <c r="F19" s="10">
        <f t="shared" si="5"/>
        <v>1</v>
      </c>
      <c r="G19" s="9">
        <v>1</v>
      </c>
      <c r="H19" s="8">
        <f t="shared" si="0"/>
        <v>100</v>
      </c>
      <c r="I19" s="9">
        <v>0</v>
      </c>
      <c r="J19" s="8">
        <f t="shared" si="1"/>
        <v>0</v>
      </c>
      <c r="K19" s="9">
        <v>0</v>
      </c>
      <c r="L19" s="8">
        <f t="shared" si="2"/>
        <v>0</v>
      </c>
      <c r="M19" s="9">
        <v>0</v>
      </c>
      <c r="N19" s="8">
        <f t="shared" si="3"/>
        <v>0</v>
      </c>
      <c r="O19" s="9">
        <v>0</v>
      </c>
      <c r="P19" s="8">
        <f t="shared" si="4"/>
        <v>0</v>
      </c>
      <c r="Q19" s="162"/>
      <c r="AA19" s="9">
        <v>1</v>
      </c>
      <c r="AB19" s="140" t="str">
        <f t="shared" si="6"/>
        <v/>
      </c>
      <c r="AC19" s="140" t="str">
        <f>IF(SUM(H19,J19,L19,N19,P19)=100,"",1)</f>
        <v/>
      </c>
    </row>
    <row r="20" spans="1:29" ht="23.1" customHeight="1">
      <c r="A20" s="254"/>
      <c r="B20" s="254"/>
      <c r="C20" s="13"/>
      <c r="D20" s="14" t="s">
        <v>35</v>
      </c>
      <c r="E20" s="11"/>
      <c r="F20" s="10">
        <f t="shared" si="5"/>
        <v>5</v>
      </c>
      <c r="G20" s="9">
        <v>5</v>
      </c>
      <c r="H20" s="8">
        <f t="shared" si="0"/>
        <v>100</v>
      </c>
      <c r="I20" s="9">
        <v>0</v>
      </c>
      <c r="J20" s="8">
        <f t="shared" si="1"/>
        <v>0</v>
      </c>
      <c r="K20" s="9">
        <v>0</v>
      </c>
      <c r="L20" s="8">
        <f t="shared" si="2"/>
        <v>0</v>
      </c>
      <c r="M20" s="9">
        <v>0</v>
      </c>
      <c r="N20" s="8">
        <f t="shared" si="3"/>
        <v>0</v>
      </c>
      <c r="O20" s="9">
        <v>0</v>
      </c>
      <c r="P20" s="8">
        <f t="shared" si="4"/>
        <v>0</v>
      </c>
      <c r="Q20" s="162"/>
      <c r="AA20" s="9">
        <v>5</v>
      </c>
      <c r="AB20" s="140" t="str">
        <f t="shared" si="6"/>
        <v/>
      </c>
      <c r="AC20" s="140" t="str">
        <f t="shared" si="7"/>
        <v/>
      </c>
    </row>
    <row r="21" spans="1:29" ht="23.1" customHeight="1">
      <c r="A21" s="254"/>
      <c r="B21" s="254"/>
      <c r="C21" s="13"/>
      <c r="D21" s="14" t="s">
        <v>34</v>
      </c>
      <c r="E21" s="11"/>
      <c r="F21" s="10">
        <f t="shared" si="5"/>
        <v>10</v>
      </c>
      <c r="G21" s="9">
        <v>7</v>
      </c>
      <c r="H21" s="8">
        <f t="shared" si="0"/>
        <v>70</v>
      </c>
      <c r="I21" s="9">
        <v>0</v>
      </c>
      <c r="J21" s="8">
        <f t="shared" si="1"/>
        <v>0</v>
      </c>
      <c r="K21" s="9">
        <v>3</v>
      </c>
      <c r="L21" s="8">
        <f t="shared" si="2"/>
        <v>30</v>
      </c>
      <c r="M21" s="9">
        <v>0</v>
      </c>
      <c r="N21" s="8">
        <f t="shared" si="3"/>
        <v>0</v>
      </c>
      <c r="O21" s="9">
        <v>0</v>
      </c>
      <c r="P21" s="8">
        <f t="shared" si="4"/>
        <v>0</v>
      </c>
      <c r="Q21" s="162"/>
      <c r="AA21" s="9">
        <v>10</v>
      </c>
      <c r="AB21" s="140" t="str">
        <f t="shared" si="6"/>
        <v/>
      </c>
      <c r="AC21" s="140" t="str">
        <f t="shared" si="7"/>
        <v/>
      </c>
    </row>
    <row r="22" spans="1:29" ht="23.1" customHeight="1">
      <c r="A22" s="254"/>
      <c r="B22" s="254"/>
      <c r="C22" s="13"/>
      <c r="D22" s="14" t="s">
        <v>33</v>
      </c>
      <c r="E22" s="11"/>
      <c r="F22" s="10">
        <f t="shared" si="5"/>
        <v>1</v>
      </c>
      <c r="G22" s="9">
        <v>1</v>
      </c>
      <c r="H22" s="8">
        <f t="shared" si="0"/>
        <v>100</v>
      </c>
      <c r="I22" s="9">
        <v>0</v>
      </c>
      <c r="J22" s="8">
        <f t="shared" si="1"/>
        <v>0</v>
      </c>
      <c r="K22" s="9">
        <v>0</v>
      </c>
      <c r="L22" s="8">
        <f t="shared" si="2"/>
        <v>0</v>
      </c>
      <c r="M22" s="9">
        <v>0</v>
      </c>
      <c r="N22" s="8">
        <f t="shared" si="3"/>
        <v>0</v>
      </c>
      <c r="O22" s="9">
        <v>0</v>
      </c>
      <c r="P22" s="8">
        <f t="shared" si="4"/>
        <v>0</v>
      </c>
      <c r="Q22" s="162"/>
      <c r="AA22" s="9">
        <v>1</v>
      </c>
      <c r="AB22" s="140" t="str">
        <f t="shared" si="6"/>
        <v/>
      </c>
      <c r="AC22" s="140" t="str">
        <f t="shared" si="7"/>
        <v/>
      </c>
    </row>
    <row r="23" spans="1:29" ht="23.1" customHeight="1">
      <c r="A23" s="254"/>
      <c r="B23" s="254"/>
      <c r="C23" s="13"/>
      <c r="D23" s="14" t="s">
        <v>32</v>
      </c>
      <c r="E23" s="11"/>
      <c r="F23" s="10">
        <f t="shared" si="5"/>
        <v>6</v>
      </c>
      <c r="G23" s="9">
        <v>6</v>
      </c>
      <c r="H23" s="8">
        <f t="shared" si="0"/>
        <v>100</v>
      </c>
      <c r="I23" s="9">
        <v>0</v>
      </c>
      <c r="J23" s="8">
        <f t="shared" si="1"/>
        <v>0</v>
      </c>
      <c r="K23" s="9">
        <v>0</v>
      </c>
      <c r="L23" s="8">
        <f t="shared" si="2"/>
        <v>0</v>
      </c>
      <c r="M23" s="9">
        <v>0</v>
      </c>
      <c r="N23" s="8">
        <f t="shared" si="3"/>
        <v>0</v>
      </c>
      <c r="O23" s="9">
        <v>0</v>
      </c>
      <c r="P23" s="8">
        <f t="shared" si="4"/>
        <v>0</v>
      </c>
      <c r="Q23" s="162"/>
      <c r="AA23" s="9">
        <v>6</v>
      </c>
      <c r="AB23" s="140" t="str">
        <f t="shared" si="6"/>
        <v/>
      </c>
      <c r="AC23" s="140" t="str">
        <f t="shared" si="7"/>
        <v/>
      </c>
    </row>
    <row r="24" spans="1:29" ht="23.1" customHeight="1">
      <c r="A24" s="254"/>
      <c r="B24" s="254"/>
      <c r="C24" s="13"/>
      <c r="D24" s="14" t="s">
        <v>31</v>
      </c>
      <c r="E24" s="11"/>
      <c r="F24" s="10">
        <f t="shared" si="5"/>
        <v>1</v>
      </c>
      <c r="G24" s="9">
        <v>1</v>
      </c>
      <c r="H24" s="8">
        <f t="shared" ref="H24" si="8">IF(G24=0,0,G24/$F24*100)</f>
        <v>100</v>
      </c>
      <c r="I24" s="9">
        <v>0</v>
      </c>
      <c r="J24" s="8">
        <f t="shared" ref="J24" si="9">IF(I24=0,0,I24/$F24*100)</f>
        <v>0</v>
      </c>
      <c r="K24" s="9">
        <v>0</v>
      </c>
      <c r="L24" s="8">
        <f t="shared" ref="L24" si="10">IF(K24=0,0,K24/$F24*100)</f>
        <v>0</v>
      </c>
      <c r="M24" s="9">
        <v>0</v>
      </c>
      <c r="N24" s="8">
        <f t="shared" ref="N24" si="11">IF(M24=0,0,M24/$F24*100)</f>
        <v>0</v>
      </c>
      <c r="O24" s="9">
        <v>0</v>
      </c>
      <c r="P24" s="8">
        <f t="shared" ref="P24" si="12">IF(O24=0,0,O24/$F24*100)</f>
        <v>0</v>
      </c>
      <c r="Q24" s="162"/>
      <c r="AA24" s="9">
        <v>1</v>
      </c>
      <c r="AB24" s="140" t="str">
        <f t="shared" si="6"/>
        <v/>
      </c>
      <c r="AC24" s="140" t="str">
        <f t="shared" si="7"/>
        <v/>
      </c>
    </row>
    <row r="25" spans="1:29" ht="23.1" customHeight="1">
      <c r="A25" s="254"/>
      <c r="B25" s="254"/>
      <c r="C25" s="13"/>
      <c r="D25" s="12" t="s">
        <v>30</v>
      </c>
      <c r="E25" s="11"/>
      <c r="F25" s="10">
        <f t="shared" si="5"/>
        <v>1</v>
      </c>
      <c r="G25" s="9">
        <v>1</v>
      </c>
      <c r="H25" s="8">
        <f t="shared" si="0"/>
        <v>100</v>
      </c>
      <c r="I25" s="9">
        <v>0</v>
      </c>
      <c r="J25" s="8">
        <f t="shared" si="1"/>
        <v>0</v>
      </c>
      <c r="K25" s="9">
        <v>0</v>
      </c>
      <c r="L25" s="8">
        <f t="shared" si="2"/>
        <v>0</v>
      </c>
      <c r="M25" s="9">
        <v>0</v>
      </c>
      <c r="N25" s="8">
        <f t="shared" si="3"/>
        <v>0</v>
      </c>
      <c r="O25" s="9">
        <v>0</v>
      </c>
      <c r="P25" s="8">
        <f t="shared" si="4"/>
        <v>0</v>
      </c>
      <c r="Q25" s="162"/>
      <c r="AA25" s="9">
        <v>1</v>
      </c>
      <c r="AB25" s="140" t="str">
        <f t="shared" si="6"/>
        <v/>
      </c>
      <c r="AC25" s="140" t="str">
        <f t="shared" si="7"/>
        <v/>
      </c>
    </row>
    <row r="26" spans="1:29" ht="23.1" customHeight="1">
      <c r="A26" s="254"/>
      <c r="B26" s="254"/>
      <c r="C26" s="13"/>
      <c r="D26" s="109" t="s">
        <v>29</v>
      </c>
      <c r="E26" s="110"/>
      <c r="F26" s="31">
        <f t="shared" si="5"/>
        <v>5</v>
      </c>
      <c r="G26" s="30">
        <v>4</v>
      </c>
      <c r="H26" s="111">
        <f t="shared" si="0"/>
        <v>80</v>
      </c>
      <c r="I26" s="9">
        <v>0</v>
      </c>
      <c r="J26" s="8">
        <f t="shared" si="1"/>
        <v>0</v>
      </c>
      <c r="K26" s="9">
        <v>0</v>
      </c>
      <c r="L26" s="8">
        <f t="shared" si="2"/>
        <v>0</v>
      </c>
      <c r="M26" s="9">
        <v>0</v>
      </c>
      <c r="N26" s="8">
        <f t="shared" si="3"/>
        <v>0</v>
      </c>
      <c r="O26" s="9">
        <v>1</v>
      </c>
      <c r="P26" s="8">
        <f t="shared" si="4"/>
        <v>20</v>
      </c>
      <c r="Q26" s="162"/>
      <c r="AA26" s="30">
        <v>5</v>
      </c>
      <c r="AB26" s="140" t="str">
        <f t="shared" si="6"/>
        <v/>
      </c>
      <c r="AC26" s="140" t="str">
        <f t="shared" si="7"/>
        <v/>
      </c>
    </row>
    <row r="27" spans="1:29" ht="23.1" customHeight="1">
      <c r="A27" s="254"/>
      <c r="B27" s="254"/>
      <c r="C27" s="13"/>
      <c r="D27" s="109" t="s">
        <v>28</v>
      </c>
      <c r="E27" s="110"/>
      <c r="F27" s="31">
        <f t="shared" si="5"/>
        <v>3</v>
      </c>
      <c r="G27" s="30">
        <v>3</v>
      </c>
      <c r="H27" s="111">
        <f t="shared" si="0"/>
        <v>100</v>
      </c>
      <c r="I27" s="9">
        <v>0</v>
      </c>
      <c r="J27" s="8">
        <f t="shared" si="1"/>
        <v>0</v>
      </c>
      <c r="K27" s="9">
        <v>0</v>
      </c>
      <c r="L27" s="8">
        <f t="shared" si="2"/>
        <v>0</v>
      </c>
      <c r="M27" s="9">
        <v>0</v>
      </c>
      <c r="N27" s="8">
        <f t="shared" si="3"/>
        <v>0</v>
      </c>
      <c r="O27" s="9">
        <v>0</v>
      </c>
      <c r="P27" s="8">
        <f t="shared" si="4"/>
        <v>0</v>
      </c>
      <c r="Q27" s="162"/>
      <c r="AA27" s="9">
        <v>3</v>
      </c>
      <c r="AB27" s="140" t="str">
        <f t="shared" si="6"/>
        <v/>
      </c>
      <c r="AC27" s="140" t="str">
        <f t="shared" si="7"/>
        <v/>
      </c>
    </row>
    <row r="28" spans="1:29" ht="23.1" customHeight="1">
      <c r="A28" s="254"/>
      <c r="B28" s="254"/>
      <c r="C28" s="13"/>
      <c r="D28" s="14" t="s">
        <v>27</v>
      </c>
      <c r="E28" s="11"/>
      <c r="F28" s="10">
        <f t="shared" si="5"/>
        <v>4</v>
      </c>
      <c r="G28" s="9">
        <v>4</v>
      </c>
      <c r="H28" s="8">
        <f t="shared" si="0"/>
        <v>100</v>
      </c>
      <c r="I28" s="9">
        <v>0</v>
      </c>
      <c r="J28" s="8">
        <f t="shared" si="1"/>
        <v>0</v>
      </c>
      <c r="K28" s="9">
        <v>0</v>
      </c>
      <c r="L28" s="8">
        <f t="shared" si="2"/>
        <v>0</v>
      </c>
      <c r="M28" s="9">
        <v>0</v>
      </c>
      <c r="N28" s="8">
        <f t="shared" si="3"/>
        <v>0</v>
      </c>
      <c r="O28" s="9">
        <v>0</v>
      </c>
      <c r="P28" s="8">
        <f t="shared" si="4"/>
        <v>0</v>
      </c>
      <c r="Q28" s="162"/>
      <c r="AA28" s="9">
        <v>4</v>
      </c>
      <c r="AB28" s="140" t="str">
        <f t="shared" si="6"/>
        <v/>
      </c>
      <c r="AC28" s="140" t="str">
        <f t="shared" si="7"/>
        <v/>
      </c>
    </row>
    <row r="29" spans="1:29" ht="23.1" customHeight="1">
      <c r="A29" s="254"/>
      <c r="B29" s="254"/>
      <c r="C29" s="13"/>
      <c r="D29" s="14" t="s">
        <v>26</v>
      </c>
      <c r="E29" s="11"/>
      <c r="F29" s="10">
        <f t="shared" si="5"/>
        <v>15</v>
      </c>
      <c r="G29" s="9">
        <v>13</v>
      </c>
      <c r="H29" s="8">
        <f t="shared" si="0"/>
        <v>86.666666666666671</v>
      </c>
      <c r="I29" s="9">
        <v>0</v>
      </c>
      <c r="J29" s="8">
        <f t="shared" si="1"/>
        <v>0</v>
      </c>
      <c r="K29" s="9">
        <v>1</v>
      </c>
      <c r="L29" s="8">
        <f t="shared" si="2"/>
        <v>6.666666666666667</v>
      </c>
      <c r="M29" s="9">
        <v>0</v>
      </c>
      <c r="N29" s="8">
        <f t="shared" si="3"/>
        <v>0</v>
      </c>
      <c r="O29" s="9">
        <v>1</v>
      </c>
      <c r="P29" s="8">
        <f t="shared" si="4"/>
        <v>6.666666666666667</v>
      </c>
      <c r="Q29" s="162"/>
      <c r="AA29" s="9">
        <v>15</v>
      </c>
      <c r="AB29" s="140" t="str">
        <f t="shared" si="6"/>
        <v/>
      </c>
      <c r="AC29" s="140" t="str">
        <f t="shared" si="7"/>
        <v/>
      </c>
    </row>
    <row r="30" spans="1:29" ht="23.1" customHeight="1">
      <c r="A30" s="254"/>
      <c r="B30" s="254"/>
      <c r="C30" s="13"/>
      <c r="D30" s="14" t="s">
        <v>25</v>
      </c>
      <c r="E30" s="11"/>
      <c r="F30" s="10">
        <f t="shared" si="5"/>
        <v>6</v>
      </c>
      <c r="G30" s="9">
        <v>5</v>
      </c>
      <c r="H30" s="8">
        <f t="shared" si="0"/>
        <v>83.333333333333343</v>
      </c>
      <c r="I30" s="9">
        <v>1</v>
      </c>
      <c r="J30" s="8">
        <f t="shared" si="1"/>
        <v>16.666666666666664</v>
      </c>
      <c r="K30" s="9">
        <v>0</v>
      </c>
      <c r="L30" s="8">
        <f t="shared" si="2"/>
        <v>0</v>
      </c>
      <c r="M30" s="9">
        <v>0</v>
      </c>
      <c r="N30" s="8">
        <f t="shared" si="3"/>
        <v>0</v>
      </c>
      <c r="O30" s="9">
        <v>0</v>
      </c>
      <c r="P30" s="8">
        <f t="shared" si="4"/>
        <v>0</v>
      </c>
      <c r="Q30" s="162"/>
      <c r="AA30" s="9">
        <v>6</v>
      </c>
      <c r="AB30" s="140" t="str">
        <f t="shared" si="6"/>
        <v/>
      </c>
      <c r="AC30" s="140" t="str">
        <f t="shared" si="7"/>
        <v/>
      </c>
    </row>
    <row r="31" spans="1:29" ht="23.1" customHeight="1">
      <c r="A31" s="254"/>
      <c r="B31" s="254"/>
      <c r="C31" s="13"/>
      <c r="D31" s="14" t="s">
        <v>24</v>
      </c>
      <c r="E31" s="11"/>
      <c r="F31" s="10">
        <f t="shared" si="5"/>
        <v>29</v>
      </c>
      <c r="G31" s="9">
        <v>23</v>
      </c>
      <c r="H31" s="8">
        <f t="shared" si="0"/>
        <v>79.310344827586206</v>
      </c>
      <c r="I31" s="9">
        <v>4</v>
      </c>
      <c r="J31" s="8">
        <f t="shared" si="1"/>
        <v>13.793103448275861</v>
      </c>
      <c r="K31" s="9">
        <v>0</v>
      </c>
      <c r="L31" s="8">
        <f t="shared" si="2"/>
        <v>0</v>
      </c>
      <c r="M31" s="9">
        <v>2</v>
      </c>
      <c r="N31" s="8">
        <f t="shared" si="3"/>
        <v>6.8965517241379306</v>
      </c>
      <c r="O31" s="9">
        <v>0</v>
      </c>
      <c r="P31" s="8">
        <f t="shared" si="4"/>
        <v>0</v>
      </c>
      <c r="Q31" s="162"/>
      <c r="AA31" s="9">
        <v>29</v>
      </c>
      <c r="AB31" s="140" t="str">
        <f t="shared" si="6"/>
        <v/>
      </c>
      <c r="AC31" s="140" t="str">
        <f t="shared" si="7"/>
        <v/>
      </c>
    </row>
    <row r="32" spans="1:29" ht="23.1" customHeight="1">
      <c r="A32" s="254"/>
      <c r="B32" s="254"/>
      <c r="C32" s="13"/>
      <c r="D32" s="14" t="s">
        <v>23</v>
      </c>
      <c r="E32" s="11"/>
      <c r="F32" s="10">
        <f t="shared" si="5"/>
        <v>7</v>
      </c>
      <c r="G32" s="9">
        <v>6</v>
      </c>
      <c r="H32" s="8">
        <f t="shared" si="0"/>
        <v>85.714285714285708</v>
      </c>
      <c r="I32" s="9">
        <v>0</v>
      </c>
      <c r="J32" s="8">
        <f t="shared" si="1"/>
        <v>0</v>
      </c>
      <c r="K32" s="9">
        <v>1</v>
      </c>
      <c r="L32" s="8">
        <f t="shared" si="2"/>
        <v>14.285714285714285</v>
      </c>
      <c r="M32" s="9">
        <v>0</v>
      </c>
      <c r="N32" s="8">
        <f t="shared" si="3"/>
        <v>0</v>
      </c>
      <c r="O32" s="9">
        <v>0</v>
      </c>
      <c r="P32" s="8">
        <f t="shared" si="4"/>
        <v>0</v>
      </c>
      <c r="Q32" s="162"/>
      <c r="AA32" s="9">
        <v>7</v>
      </c>
      <c r="AB32" s="140" t="str">
        <f t="shared" si="6"/>
        <v/>
      </c>
      <c r="AC32" s="140" t="str">
        <f t="shared" si="7"/>
        <v/>
      </c>
    </row>
    <row r="33" spans="1:29" ht="24" customHeight="1">
      <c r="A33" s="254"/>
      <c r="B33" s="254"/>
      <c r="C33" s="13"/>
      <c r="D33" s="14" t="s">
        <v>22</v>
      </c>
      <c r="E33" s="11"/>
      <c r="F33" s="10">
        <f>SUM(G33,I33,K33,M33,O33)</f>
        <v>27</v>
      </c>
      <c r="G33" s="9">
        <v>23</v>
      </c>
      <c r="H33" s="8">
        <f t="shared" si="0"/>
        <v>85.18518518518519</v>
      </c>
      <c r="I33" s="9">
        <v>2</v>
      </c>
      <c r="J33" s="8">
        <f t="shared" si="1"/>
        <v>7.4074074074074066</v>
      </c>
      <c r="K33" s="9">
        <v>1</v>
      </c>
      <c r="L33" s="8">
        <f t="shared" si="2"/>
        <v>3.7037037037037033</v>
      </c>
      <c r="M33" s="9">
        <v>0</v>
      </c>
      <c r="N33" s="8">
        <f t="shared" si="3"/>
        <v>0</v>
      </c>
      <c r="O33" s="9">
        <v>1</v>
      </c>
      <c r="P33" s="8">
        <f t="shared" si="4"/>
        <v>3.7037037037037033</v>
      </c>
      <c r="Q33" s="162"/>
      <c r="AA33" s="9">
        <v>27</v>
      </c>
      <c r="AB33" s="140" t="str">
        <f t="shared" si="6"/>
        <v/>
      </c>
      <c r="AC33" s="140" t="str">
        <f t="shared" si="7"/>
        <v/>
      </c>
    </row>
    <row r="34" spans="1:29" ht="23.1" customHeight="1">
      <c r="A34" s="254"/>
      <c r="B34" s="254"/>
      <c r="C34" s="13"/>
      <c r="D34" s="14" t="s">
        <v>21</v>
      </c>
      <c r="E34" s="11"/>
      <c r="F34" s="10">
        <f t="shared" si="5"/>
        <v>15</v>
      </c>
      <c r="G34" s="9">
        <v>14</v>
      </c>
      <c r="H34" s="8">
        <f t="shared" si="0"/>
        <v>93.333333333333329</v>
      </c>
      <c r="I34" s="9">
        <v>1</v>
      </c>
      <c r="J34" s="8">
        <f t="shared" si="1"/>
        <v>6.666666666666667</v>
      </c>
      <c r="K34" s="9">
        <v>0</v>
      </c>
      <c r="L34" s="8">
        <f t="shared" si="2"/>
        <v>0</v>
      </c>
      <c r="M34" s="9">
        <v>0</v>
      </c>
      <c r="N34" s="8">
        <f t="shared" si="3"/>
        <v>0</v>
      </c>
      <c r="O34" s="9">
        <v>0</v>
      </c>
      <c r="P34" s="8">
        <f t="shared" si="4"/>
        <v>0</v>
      </c>
      <c r="Q34" s="162"/>
      <c r="AA34" s="9">
        <v>15</v>
      </c>
      <c r="AB34" s="140" t="str">
        <f t="shared" si="6"/>
        <v/>
      </c>
      <c r="AC34" s="140" t="str">
        <f t="shared" si="7"/>
        <v/>
      </c>
    </row>
    <row r="35" spans="1:29" ht="23.1" customHeight="1">
      <c r="A35" s="254"/>
      <c r="B35" s="254"/>
      <c r="C35" s="13"/>
      <c r="D35" s="14" t="s">
        <v>20</v>
      </c>
      <c r="E35" s="11"/>
      <c r="F35" s="10">
        <f t="shared" si="5"/>
        <v>7</v>
      </c>
      <c r="G35" s="9">
        <v>6</v>
      </c>
      <c r="H35" s="8">
        <f t="shared" si="0"/>
        <v>85.714285714285708</v>
      </c>
      <c r="I35" s="9">
        <v>1</v>
      </c>
      <c r="J35" s="8">
        <f t="shared" si="1"/>
        <v>14.285714285714285</v>
      </c>
      <c r="K35" s="9">
        <v>0</v>
      </c>
      <c r="L35" s="8">
        <f t="shared" si="2"/>
        <v>0</v>
      </c>
      <c r="M35" s="9">
        <v>0</v>
      </c>
      <c r="N35" s="8">
        <f t="shared" si="3"/>
        <v>0</v>
      </c>
      <c r="O35" s="9">
        <v>0</v>
      </c>
      <c r="P35" s="8">
        <f t="shared" si="4"/>
        <v>0</v>
      </c>
      <c r="Q35" s="162"/>
      <c r="AA35" s="9">
        <v>7</v>
      </c>
      <c r="AB35" s="140" t="str">
        <f t="shared" si="6"/>
        <v/>
      </c>
      <c r="AC35" s="140" t="str">
        <f t="shared" si="7"/>
        <v/>
      </c>
    </row>
    <row r="36" spans="1:29" ht="23.1" customHeight="1">
      <c r="A36" s="254"/>
      <c r="B36" s="254"/>
      <c r="C36" s="13"/>
      <c r="D36" s="14" t="s">
        <v>19</v>
      </c>
      <c r="E36" s="11"/>
      <c r="F36" s="10">
        <f t="shared" si="5"/>
        <v>17</v>
      </c>
      <c r="G36" s="9">
        <v>16</v>
      </c>
      <c r="H36" s="8">
        <f t="shared" si="0"/>
        <v>94.117647058823522</v>
      </c>
      <c r="I36" s="9">
        <v>0</v>
      </c>
      <c r="J36" s="8">
        <f t="shared" si="1"/>
        <v>0</v>
      </c>
      <c r="K36" s="9">
        <v>0</v>
      </c>
      <c r="L36" s="8">
        <f t="shared" si="2"/>
        <v>0</v>
      </c>
      <c r="M36" s="9">
        <v>0</v>
      </c>
      <c r="N36" s="8">
        <f t="shared" si="3"/>
        <v>0</v>
      </c>
      <c r="O36" s="9">
        <v>1</v>
      </c>
      <c r="P36" s="8">
        <f t="shared" si="4"/>
        <v>5.8823529411764701</v>
      </c>
      <c r="Q36" s="162"/>
      <c r="AA36" s="9">
        <v>17</v>
      </c>
      <c r="AB36" s="140" t="str">
        <f t="shared" si="6"/>
        <v/>
      </c>
      <c r="AC36" s="140" t="str">
        <f t="shared" si="7"/>
        <v/>
      </c>
    </row>
    <row r="37" spans="1:29" ht="23.1" customHeight="1">
      <c r="A37" s="254"/>
      <c r="B37" s="255"/>
      <c r="C37" s="13"/>
      <c r="D37" s="14" t="s">
        <v>18</v>
      </c>
      <c r="E37" s="11"/>
      <c r="F37" s="10">
        <f t="shared" si="5"/>
        <v>6</v>
      </c>
      <c r="G37" s="9">
        <v>5</v>
      </c>
      <c r="H37" s="8">
        <f t="shared" si="0"/>
        <v>83.333333333333343</v>
      </c>
      <c r="I37" s="9">
        <v>1</v>
      </c>
      <c r="J37" s="8">
        <f t="shared" si="1"/>
        <v>16.666666666666664</v>
      </c>
      <c r="K37" s="9">
        <v>0</v>
      </c>
      <c r="L37" s="8">
        <f t="shared" si="2"/>
        <v>0</v>
      </c>
      <c r="M37" s="9">
        <v>0</v>
      </c>
      <c r="N37" s="8">
        <f t="shared" si="3"/>
        <v>0</v>
      </c>
      <c r="O37" s="9">
        <v>0</v>
      </c>
      <c r="P37" s="8">
        <f t="shared" si="4"/>
        <v>0</v>
      </c>
      <c r="Q37" s="162"/>
      <c r="AA37" s="9">
        <v>6</v>
      </c>
      <c r="AB37" s="140" t="str">
        <f t="shared" si="6"/>
        <v/>
      </c>
      <c r="AC37" s="140" t="str">
        <f t="shared" si="7"/>
        <v/>
      </c>
    </row>
    <row r="38" spans="1:29" ht="23.1" customHeight="1">
      <c r="A38" s="254"/>
      <c r="B38" s="253" t="s">
        <v>17</v>
      </c>
      <c r="C38" s="13"/>
      <c r="D38" s="14" t="s">
        <v>16</v>
      </c>
      <c r="E38" s="11"/>
      <c r="F38" s="31">
        <f>SUM(G38,I38,K38,M38,O38)</f>
        <v>632</v>
      </c>
      <c r="G38" s="30">
        <f>SUM(G39:G53)</f>
        <v>503</v>
      </c>
      <c r="H38" s="111">
        <f t="shared" si="0"/>
        <v>79.588607594936718</v>
      </c>
      <c r="I38" s="30">
        <f>SUM(I39:I53)</f>
        <v>83</v>
      </c>
      <c r="J38" s="111">
        <f t="shared" si="1"/>
        <v>13.132911392405063</v>
      </c>
      <c r="K38" s="30">
        <f>SUM(K39:K53)</f>
        <v>15</v>
      </c>
      <c r="L38" s="111">
        <f t="shared" si="2"/>
        <v>2.3734177215189876</v>
      </c>
      <c r="M38" s="30">
        <f>SUM(M39:M53)</f>
        <v>8</v>
      </c>
      <c r="N38" s="111">
        <f t="shared" si="3"/>
        <v>1.2658227848101267</v>
      </c>
      <c r="O38" s="30">
        <f>SUM(O39:O53)</f>
        <v>23</v>
      </c>
      <c r="P38" s="111">
        <f t="shared" si="4"/>
        <v>3.6392405063291138</v>
      </c>
      <c r="Q38" s="162"/>
      <c r="AA38" s="9">
        <v>632</v>
      </c>
      <c r="AB38" s="140" t="str">
        <f t="shared" si="6"/>
        <v/>
      </c>
      <c r="AC38" s="140" t="str">
        <f t="shared" si="7"/>
        <v/>
      </c>
    </row>
    <row r="39" spans="1:29" ht="23.1" customHeight="1">
      <c r="A39" s="254"/>
      <c r="B39" s="254"/>
      <c r="C39" s="13"/>
      <c r="D39" s="14" t="s">
        <v>15</v>
      </c>
      <c r="E39" s="11"/>
      <c r="F39" s="10">
        <f t="shared" si="5"/>
        <v>3</v>
      </c>
      <c r="G39" s="9">
        <v>3</v>
      </c>
      <c r="H39" s="8">
        <f t="shared" si="0"/>
        <v>100</v>
      </c>
      <c r="I39" s="9">
        <v>0</v>
      </c>
      <c r="J39" s="8">
        <f t="shared" si="1"/>
        <v>0</v>
      </c>
      <c r="K39" s="9">
        <v>0</v>
      </c>
      <c r="L39" s="8">
        <f t="shared" si="2"/>
        <v>0</v>
      </c>
      <c r="M39" s="9">
        <v>0</v>
      </c>
      <c r="N39" s="8">
        <f t="shared" si="3"/>
        <v>0</v>
      </c>
      <c r="O39" s="9">
        <v>0</v>
      </c>
      <c r="P39" s="8">
        <f t="shared" si="4"/>
        <v>0</v>
      </c>
      <c r="Q39" s="162"/>
      <c r="AA39" s="9">
        <v>3</v>
      </c>
      <c r="AB39" s="140" t="str">
        <f t="shared" si="6"/>
        <v/>
      </c>
      <c r="AC39" s="140" t="str">
        <f t="shared" si="7"/>
        <v/>
      </c>
    </row>
    <row r="40" spans="1:29" ht="23.1" customHeight="1">
      <c r="A40" s="254"/>
      <c r="B40" s="254"/>
      <c r="C40" s="13"/>
      <c r="D40" s="14" t="s">
        <v>14</v>
      </c>
      <c r="E40" s="11"/>
      <c r="F40" s="10">
        <f t="shared" si="5"/>
        <v>59</v>
      </c>
      <c r="G40" s="9">
        <v>44</v>
      </c>
      <c r="H40" s="8">
        <f t="shared" si="0"/>
        <v>74.576271186440678</v>
      </c>
      <c r="I40" s="9">
        <v>8</v>
      </c>
      <c r="J40" s="8">
        <f t="shared" si="1"/>
        <v>13.559322033898304</v>
      </c>
      <c r="K40" s="9">
        <v>2</v>
      </c>
      <c r="L40" s="8">
        <f t="shared" si="2"/>
        <v>3.3898305084745761</v>
      </c>
      <c r="M40" s="9">
        <v>1</v>
      </c>
      <c r="N40" s="8">
        <f t="shared" si="3"/>
        <v>1.6949152542372881</v>
      </c>
      <c r="O40" s="9">
        <v>4</v>
      </c>
      <c r="P40" s="8">
        <f t="shared" si="4"/>
        <v>6.7796610169491522</v>
      </c>
      <c r="Q40" s="162"/>
      <c r="AA40" s="9">
        <v>59</v>
      </c>
      <c r="AB40" s="140" t="str">
        <f t="shared" si="6"/>
        <v/>
      </c>
      <c r="AC40" s="140" t="str">
        <f t="shared" si="7"/>
        <v/>
      </c>
    </row>
    <row r="41" spans="1:29" ht="23.1" customHeight="1">
      <c r="A41" s="254"/>
      <c r="B41" s="254"/>
      <c r="C41" s="13"/>
      <c r="D41" s="14" t="s">
        <v>13</v>
      </c>
      <c r="E41" s="11"/>
      <c r="F41" s="10">
        <f t="shared" si="5"/>
        <v>19</v>
      </c>
      <c r="G41" s="9">
        <v>10</v>
      </c>
      <c r="H41" s="8">
        <f t="shared" si="0"/>
        <v>52.631578947368418</v>
      </c>
      <c r="I41" s="9">
        <v>8</v>
      </c>
      <c r="J41" s="8">
        <f t="shared" si="1"/>
        <v>42.105263157894733</v>
      </c>
      <c r="K41" s="9">
        <v>0</v>
      </c>
      <c r="L41" s="8">
        <f t="shared" si="2"/>
        <v>0</v>
      </c>
      <c r="M41" s="9">
        <v>0</v>
      </c>
      <c r="N41" s="8">
        <f t="shared" si="3"/>
        <v>0</v>
      </c>
      <c r="O41" s="9">
        <v>1</v>
      </c>
      <c r="P41" s="8">
        <f t="shared" si="4"/>
        <v>5.2631578947368416</v>
      </c>
      <c r="Q41" s="162"/>
      <c r="AA41" s="9">
        <v>19</v>
      </c>
      <c r="AB41" s="140" t="str">
        <f t="shared" si="6"/>
        <v/>
      </c>
      <c r="AC41" s="140" t="str">
        <f t="shared" si="7"/>
        <v/>
      </c>
    </row>
    <row r="42" spans="1:29" ht="23.1" customHeight="1">
      <c r="A42" s="254"/>
      <c r="B42" s="254"/>
      <c r="C42" s="13"/>
      <c r="D42" s="14" t="s">
        <v>12</v>
      </c>
      <c r="E42" s="11"/>
      <c r="F42" s="10">
        <f t="shared" si="5"/>
        <v>14</v>
      </c>
      <c r="G42" s="9">
        <v>13</v>
      </c>
      <c r="H42" s="8">
        <f t="shared" si="0"/>
        <v>92.857142857142861</v>
      </c>
      <c r="I42" s="9">
        <v>1</v>
      </c>
      <c r="J42" s="8">
        <f t="shared" si="1"/>
        <v>7.1428571428571423</v>
      </c>
      <c r="K42" s="9">
        <v>0</v>
      </c>
      <c r="L42" s="8">
        <f t="shared" si="2"/>
        <v>0</v>
      </c>
      <c r="M42" s="9">
        <v>0</v>
      </c>
      <c r="N42" s="8">
        <f t="shared" si="3"/>
        <v>0</v>
      </c>
      <c r="O42" s="9">
        <v>0</v>
      </c>
      <c r="P42" s="8">
        <f t="shared" si="4"/>
        <v>0</v>
      </c>
      <c r="Q42" s="162"/>
      <c r="AA42" s="9">
        <v>14</v>
      </c>
      <c r="AB42" s="140" t="str">
        <f t="shared" si="6"/>
        <v/>
      </c>
      <c r="AC42" s="140" t="str">
        <f t="shared" si="7"/>
        <v/>
      </c>
    </row>
    <row r="43" spans="1:29" ht="23.1" customHeight="1">
      <c r="A43" s="254"/>
      <c r="B43" s="254"/>
      <c r="C43" s="13"/>
      <c r="D43" s="14" t="s">
        <v>11</v>
      </c>
      <c r="E43" s="11"/>
      <c r="F43" s="10">
        <f t="shared" si="5"/>
        <v>31</v>
      </c>
      <c r="G43" s="9">
        <v>22</v>
      </c>
      <c r="H43" s="8">
        <f t="shared" si="0"/>
        <v>70.967741935483872</v>
      </c>
      <c r="I43" s="9">
        <v>6</v>
      </c>
      <c r="J43" s="8">
        <f t="shared" si="1"/>
        <v>19.35483870967742</v>
      </c>
      <c r="K43" s="9">
        <v>1</v>
      </c>
      <c r="L43" s="8">
        <f t="shared" si="2"/>
        <v>3.225806451612903</v>
      </c>
      <c r="M43" s="9">
        <v>1</v>
      </c>
      <c r="N43" s="8">
        <f t="shared" si="3"/>
        <v>3.225806451612903</v>
      </c>
      <c r="O43" s="9">
        <v>1</v>
      </c>
      <c r="P43" s="8">
        <f t="shared" si="4"/>
        <v>3.225806451612903</v>
      </c>
      <c r="Q43" s="162"/>
      <c r="AA43" s="9">
        <v>31</v>
      </c>
      <c r="AB43" s="140" t="str">
        <f t="shared" si="6"/>
        <v/>
      </c>
      <c r="AC43" s="140" t="str">
        <f t="shared" si="7"/>
        <v/>
      </c>
    </row>
    <row r="44" spans="1:29" ht="23.1" customHeight="1">
      <c r="A44" s="254"/>
      <c r="B44" s="254"/>
      <c r="C44" s="13"/>
      <c r="D44" s="14" t="s">
        <v>10</v>
      </c>
      <c r="E44" s="11"/>
      <c r="F44" s="10">
        <f t="shared" si="5"/>
        <v>154</v>
      </c>
      <c r="G44" s="9">
        <v>123</v>
      </c>
      <c r="H44" s="8">
        <f t="shared" si="0"/>
        <v>79.870129870129873</v>
      </c>
      <c r="I44" s="9">
        <v>15</v>
      </c>
      <c r="J44" s="8">
        <f t="shared" si="1"/>
        <v>9.7402597402597415</v>
      </c>
      <c r="K44" s="9">
        <v>8</v>
      </c>
      <c r="L44" s="8">
        <f t="shared" si="2"/>
        <v>5.1948051948051948</v>
      </c>
      <c r="M44" s="9">
        <v>1</v>
      </c>
      <c r="N44" s="8">
        <f t="shared" si="3"/>
        <v>0.64935064935064934</v>
      </c>
      <c r="O44" s="9">
        <v>7</v>
      </c>
      <c r="P44" s="8">
        <f t="shared" si="4"/>
        <v>4.5454545454545459</v>
      </c>
      <c r="Q44" s="162"/>
      <c r="AA44" s="9">
        <v>154</v>
      </c>
      <c r="AB44" s="140" t="str">
        <f t="shared" si="6"/>
        <v/>
      </c>
      <c r="AC44" s="140" t="str">
        <f t="shared" si="7"/>
        <v/>
      </c>
    </row>
    <row r="45" spans="1:29" ht="23.1" customHeight="1">
      <c r="A45" s="254"/>
      <c r="B45" s="254"/>
      <c r="C45" s="13"/>
      <c r="D45" s="14" t="s">
        <v>9</v>
      </c>
      <c r="E45" s="11"/>
      <c r="F45" s="10">
        <f t="shared" si="5"/>
        <v>21</v>
      </c>
      <c r="G45" s="9">
        <v>17</v>
      </c>
      <c r="H45" s="8">
        <f t="shared" si="0"/>
        <v>80.952380952380949</v>
      </c>
      <c r="I45" s="9">
        <v>3</v>
      </c>
      <c r="J45" s="8">
        <f t="shared" si="1"/>
        <v>14.285714285714285</v>
      </c>
      <c r="K45" s="9">
        <v>0</v>
      </c>
      <c r="L45" s="8">
        <f t="shared" si="2"/>
        <v>0</v>
      </c>
      <c r="M45" s="9">
        <v>0</v>
      </c>
      <c r="N45" s="8">
        <f t="shared" si="3"/>
        <v>0</v>
      </c>
      <c r="O45" s="9">
        <v>1</v>
      </c>
      <c r="P45" s="8">
        <f t="shared" si="4"/>
        <v>4.7619047619047619</v>
      </c>
      <c r="Q45" s="162"/>
      <c r="AA45" s="9">
        <v>21</v>
      </c>
      <c r="AB45" s="140" t="str">
        <f t="shared" si="6"/>
        <v/>
      </c>
      <c r="AC45" s="140" t="str">
        <f t="shared" si="7"/>
        <v/>
      </c>
    </row>
    <row r="46" spans="1:29" ht="23.1" customHeight="1">
      <c r="A46" s="254"/>
      <c r="B46" s="254"/>
      <c r="C46" s="13"/>
      <c r="D46" s="14" t="s">
        <v>8</v>
      </c>
      <c r="E46" s="11"/>
      <c r="F46" s="10">
        <f t="shared" si="5"/>
        <v>8</v>
      </c>
      <c r="G46" s="9">
        <v>8</v>
      </c>
      <c r="H46" s="8">
        <f t="shared" si="0"/>
        <v>100</v>
      </c>
      <c r="I46" s="9">
        <v>0</v>
      </c>
      <c r="J46" s="8">
        <f t="shared" si="1"/>
        <v>0</v>
      </c>
      <c r="K46" s="9">
        <v>0</v>
      </c>
      <c r="L46" s="8">
        <f t="shared" si="2"/>
        <v>0</v>
      </c>
      <c r="M46" s="9">
        <v>0</v>
      </c>
      <c r="N46" s="8">
        <f t="shared" si="3"/>
        <v>0</v>
      </c>
      <c r="O46" s="9">
        <v>0</v>
      </c>
      <c r="P46" s="8">
        <f t="shared" si="4"/>
        <v>0</v>
      </c>
      <c r="Q46" s="162"/>
      <c r="AA46" s="9">
        <v>8</v>
      </c>
      <c r="AB46" s="140" t="str">
        <f t="shared" si="6"/>
        <v/>
      </c>
      <c r="AC46" s="140" t="str">
        <f t="shared" si="7"/>
        <v/>
      </c>
    </row>
    <row r="47" spans="1:29" ht="24" customHeight="1">
      <c r="A47" s="254"/>
      <c r="B47" s="254"/>
      <c r="C47" s="13"/>
      <c r="D47" s="12" t="s">
        <v>7</v>
      </c>
      <c r="E47" s="11"/>
      <c r="F47" s="10">
        <f t="shared" si="5"/>
        <v>17</v>
      </c>
      <c r="G47" s="9">
        <v>11</v>
      </c>
      <c r="H47" s="8">
        <f t="shared" si="0"/>
        <v>64.705882352941174</v>
      </c>
      <c r="I47" s="9">
        <v>3</v>
      </c>
      <c r="J47" s="8">
        <f t="shared" si="1"/>
        <v>17.647058823529413</v>
      </c>
      <c r="K47" s="9">
        <v>1</v>
      </c>
      <c r="L47" s="8">
        <f t="shared" si="2"/>
        <v>5.8823529411764701</v>
      </c>
      <c r="M47" s="9">
        <v>1</v>
      </c>
      <c r="N47" s="8">
        <f t="shared" si="3"/>
        <v>5.8823529411764701</v>
      </c>
      <c r="O47" s="9">
        <v>1</v>
      </c>
      <c r="P47" s="8">
        <f t="shared" si="4"/>
        <v>5.8823529411764701</v>
      </c>
      <c r="Q47" s="162"/>
      <c r="AA47" s="9">
        <v>17</v>
      </c>
      <c r="AB47" s="140" t="str">
        <f t="shared" si="6"/>
        <v/>
      </c>
      <c r="AC47" s="140" t="str">
        <f t="shared" si="7"/>
        <v/>
      </c>
    </row>
    <row r="48" spans="1:29" ht="23.1" customHeight="1">
      <c r="A48" s="254"/>
      <c r="B48" s="254"/>
      <c r="C48" s="13"/>
      <c r="D48" s="14" t="s">
        <v>6</v>
      </c>
      <c r="E48" s="11"/>
      <c r="F48" s="10">
        <f t="shared" si="5"/>
        <v>40</v>
      </c>
      <c r="G48" s="9">
        <v>40</v>
      </c>
      <c r="H48" s="8">
        <f t="shared" si="0"/>
        <v>100</v>
      </c>
      <c r="I48" s="9">
        <v>0</v>
      </c>
      <c r="J48" s="8">
        <f t="shared" si="1"/>
        <v>0</v>
      </c>
      <c r="K48" s="9">
        <v>0</v>
      </c>
      <c r="L48" s="8">
        <f t="shared" si="2"/>
        <v>0</v>
      </c>
      <c r="M48" s="9">
        <v>0</v>
      </c>
      <c r="N48" s="8">
        <f t="shared" si="3"/>
        <v>0</v>
      </c>
      <c r="O48" s="9">
        <v>0</v>
      </c>
      <c r="P48" s="8">
        <f t="shared" si="4"/>
        <v>0</v>
      </c>
      <c r="Q48" s="162"/>
      <c r="AA48" s="9">
        <v>40</v>
      </c>
      <c r="AB48" s="140" t="str">
        <f t="shared" si="6"/>
        <v/>
      </c>
      <c r="AC48" s="140" t="str">
        <f t="shared" si="7"/>
        <v/>
      </c>
    </row>
    <row r="49" spans="1:30" ht="23.1" customHeight="1">
      <c r="A49" s="254"/>
      <c r="B49" s="254"/>
      <c r="C49" s="13"/>
      <c r="D49" s="14" t="s">
        <v>5</v>
      </c>
      <c r="E49" s="11"/>
      <c r="F49" s="10">
        <f t="shared" si="5"/>
        <v>22</v>
      </c>
      <c r="G49" s="9">
        <v>19</v>
      </c>
      <c r="H49" s="8">
        <f t="shared" si="0"/>
        <v>86.36363636363636</v>
      </c>
      <c r="I49" s="9">
        <v>1</v>
      </c>
      <c r="J49" s="8">
        <f t="shared" si="1"/>
        <v>4.5454545454545459</v>
      </c>
      <c r="K49" s="9">
        <v>0</v>
      </c>
      <c r="L49" s="8">
        <f t="shared" si="2"/>
        <v>0</v>
      </c>
      <c r="M49" s="9">
        <v>1</v>
      </c>
      <c r="N49" s="8">
        <f t="shared" si="3"/>
        <v>4.5454545454545459</v>
      </c>
      <c r="O49" s="9">
        <v>1</v>
      </c>
      <c r="P49" s="8">
        <f t="shared" si="4"/>
        <v>4.5454545454545459</v>
      </c>
      <c r="Q49" s="162"/>
      <c r="AA49" s="9">
        <v>22</v>
      </c>
      <c r="AB49" s="140" t="str">
        <f t="shared" si="6"/>
        <v/>
      </c>
      <c r="AC49" s="140" t="str">
        <f t="shared" si="7"/>
        <v/>
      </c>
    </row>
    <row r="50" spans="1:30" ht="23.1" customHeight="1">
      <c r="A50" s="254"/>
      <c r="B50" s="254"/>
      <c r="C50" s="13"/>
      <c r="D50" s="14" t="s">
        <v>4</v>
      </c>
      <c r="E50" s="11"/>
      <c r="F50" s="10">
        <f t="shared" si="5"/>
        <v>21</v>
      </c>
      <c r="G50" s="9">
        <v>15</v>
      </c>
      <c r="H50" s="8">
        <f t="shared" si="0"/>
        <v>71.428571428571431</v>
      </c>
      <c r="I50" s="9">
        <v>5</v>
      </c>
      <c r="J50" s="8">
        <f t="shared" si="1"/>
        <v>23.809523809523807</v>
      </c>
      <c r="K50" s="9">
        <v>1</v>
      </c>
      <c r="L50" s="8">
        <f t="shared" si="2"/>
        <v>4.7619047619047619</v>
      </c>
      <c r="M50" s="9">
        <v>0</v>
      </c>
      <c r="N50" s="8">
        <f t="shared" si="3"/>
        <v>0</v>
      </c>
      <c r="O50" s="9">
        <v>0</v>
      </c>
      <c r="P50" s="8">
        <f t="shared" si="4"/>
        <v>0</v>
      </c>
      <c r="Q50" s="162"/>
      <c r="AA50" s="9">
        <v>21</v>
      </c>
      <c r="AB50" s="140" t="str">
        <f t="shared" si="6"/>
        <v/>
      </c>
      <c r="AC50" s="140" t="str">
        <f t="shared" si="7"/>
        <v/>
      </c>
    </row>
    <row r="51" spans="1:30" ht="23.1" customHeight="1">
      <c r="A51" s="254"/>
      <c r="B51" s="254"/>
      <c r="C51" s="13"/>
      <c r="D51" s="14" t="s">
        <v>3</v>
      </c>
      <c r="E51" s="11"/>
      <c r="F51" s="10">
        <f t="shared" si="5"/>
        <v>152</v>
      </c>
      <c r="G51" s="9">
        <v>124</v>
      </c>
      <c r="H51" s="8">
        <f t="shared" si="0"/>
        <v>81.578947368421055</v>
      </c>
      <c r="I51" s="9">
        <v>19</v>
      </c>
      <c r="J51" s="8">
        <f t="shared" si="1"/>
        <v>12.5</v>
      </c>
      <c r="K51" s="9">
        <v>0</v>
      </c>
      <c r="L51" s="8">
        <f t="shared" si="2"/>
        <v>0</v>
      </c>
      <c r="M51" s="9">
        <v>3</v>
      </c>
      <c r="N51" s="8">
        <f t="shared" si="3"/>
        <v>1.9736842105263157</v>
      </c>
      <c r="O51" s="9">
        <v>6</v>
      </c>
      <c r="P51" s="8">
        <f t="shared" si="4"/>
        <v>3.9473684210526314</v>
      </c>
      <c r="Q51" s="162"/>
      <c r="AA51" s="9">
        <v>152</v>
      </c>
      <c r="AB51" s="140" t="str">
        <f t="shared" si="6"/>
        <v/>
      </c>
      <c r="AC51" s="140" t="str">
        <f t="shared" si="7"/>
        <v/>
      </c>
    </row>
    <row r="52" spans="1:30" ht="23.1" customHeight="1">
      <c r="A52" s="254"/>
      <c r="B52" s="254"/>
      <c r="C52" s="13"/>
      <c r="D52" s="14" t="s">
        <v>2</v>
      </c>
      <c r="E52" s="11"/>
      <c r="F52" s="10">
        <f t="shared" si="5"/>
        <v>21</v>
      </c>
      <c r="G52" s="9">
        <v>10</v>
      </c>
      <c r="H52" s="8">
        <f t="shared" si="0"/>
        <v>47.619047619047613</v>
      </c>
      <c r="I52" s="9">
        <v>9</v>
      </c>
      <c r="J52" s="8">
        <f t="shared" si="1"/>
        <v>42.857142857142854</v>
      </c>
      <c r="K52" s="9">
        <v>2</v>
      </c>
      <c r="L52" s="8">
        <f t="shared" si="2"/>
        <v>9.5238095238095237</v>
      </c>
      <c r="M52" s="9">
        <v>0</v>
      </c>
      <c r="N52" s="8">
        <f t="shared" si="3"/>
        <v>0</v>
      </c>
      <c r="O52" s="9">
        <v>0</v>
      </c>
      <c r="P52" s="8">
        <f t="shared" si="4"/>
        <v>0</v>
      </c>
      <c r="Q52" s="162"/>
      <c r="AA52" s="9">
        <v>21</v>
      </c>
      <c r="AB52" s="140" t="str">
        <f t="shared" si="6"/>
        <v/>
      </c>
      <c r="AC52" s="140" t="str">
        <f t="shared" si="7"/>
        <v/>
      </c>
    </row>
    <row r="53" spans="1:30" ht="24" customHeight="1" thickBot="1">
      <c r="A53" s="255"/>
      <c r="B53" s="255"/>
      <c r="C53" s="13"/>
      <c r="D53" s="12" t="s">
        <v>1</v>
      </c>
      <c r="E53" s="11"/>
      <c r="F53" s="10">
        <f t="shared" si="5"/>
        <v>50</v>
      </c>
      <c r="G53" s="9">
        <v>44</v>
      </c>
      <c r="H53" s="8">
        <f t="shared" si="0"/>
        <v>88</v>
      </c>
      <c r="I53" s="9">
        <v>5</v>
      </c>
      <c r="J53" s="8">
        <f t="shared" si="1"/>
        <v>10</v>
      </c>
      <c r="K53" s="9">
        <v>0</v>
      </c>
      <c r="L53" s="8">
        <f t="shared" si="2"/>
        <v>0</v>
      </c>
      <c r="M53" s="9">
        <v>0</v>
      </c>
      <c r="N53" s="8">
        <f t="shared" si="3"/>
        <v>0</v>
      </c>
      <c r="O53" s="9">
        <v>1</v>
      </c>
      <c r="P53" s="8">
        <f t="shared" si="4"/>
        <v>2</v>
      </c>
      <c r="Q53" s="162"/>
      <c r="AA53" s="9">
        <v>50</v>
      </c>
      <c r="AB53" s="141" t="str">
        <f t="shared" si="6"/>
        <v/>
      </c>
      <c r="AC53" s="141" t="str">
        <f t="shared" si="7"/>
        <v/>
      </c>
    </row>
    <row r="55" spans="1:30" ht="12.75" customHeight="1"/>
    <row r="56" spans="1:30">
      <c r="D56" s="5"/>
    </row>
    <row r="60" spans="1:30">
      <c r="D60" s="166" t="s">
        <v>490</v>
      </c>
      <c r="E60" s="164"/>
      <c r="F60" s="165">
        <v>853</v>
      </c>
      <c r="G60" s="165">
        <v>688</v>
      </c>
      <c r="H60" s="165"/>
      <c r="I60" s="165">
        <v>102</v>
      </c>
      <c r="J60" s="165"/>
      <c r="K60" s="165">
        <v>24</v>
      </c>
      <c r="L60" s="165"/>
      <c r="M60" s="165">
        <v>10</v>
      </c>
      <c r="N60" s="165"/>
      <c r="O60" s="165">
        <v>29</v>
      </c>
      <c r="P60" s="165"/>
      <c r="Q60" s="165"/>
      <c r="R60" s="165"/>
      <c r="S60" s="165"/>
      <c r="T60" s="165"/>
      <c r="U60" s="165"/>
      <c r="V60" s="165"/>
      <c r="W60" s="165"/>
      <c r="X60" s="165"/>
      <c r="Y60" s="165"/>
      <c r="Z60" s="165"/>
      <c r="AA60" s="165"/>
      <c r="AB60" s="165"/>
      <c r="AC60" s="165"/>
      <c r="AD60" s="165"/>
    </row>
    <row r="61" spans="1:30">
      <c r="D61" s="167" t="s">
        <v>49</v>
      </c>
      <c r="E61" s="164"/>
      <c r="F61" s="168">
        <f>IF(F60="","",SUM(F8:F12))</f>
        <v>853</v>
      </c>
      <c r="G61" s="168">
        <f>IF(G60="","",SUM(G8:G12))</f>
        <v>688</v>
      </c>
      <c r="H61" s="165"/>
      <c r="I61" s="168">
        <f>IF(I60="","",SUM(I8:I12))</f>
        <v>102</v>
      </c>
      <c r="J61" s="165"/>
      <c r="K61" s="168">
        <f>IF(K60="","",SUM(K8:K12))</f>
        <v>24</v>
      </c>
      <c r="L61" s="165"/>
      <c r="M61" s="168">
        <f>IF(M60="","",SUM(M8:M12))</f>
        <v>10</v>
      </c>
      <c r="N61" s="165"/>
      <c r="O61" s="168">
        <f>IF(O60="","",SUM(O8:O12))</f>
        <v>29</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853</v>
      </c>
      <c r="G62" s="168">
        <f>IF(G60="","",SUM(G13,G38))</f>
        <v>688</v>
      </c>
      <c r="H62" s="165"/>
      <c r="I62" s="168">
        <f>IF(I60="","",SUM(I13,I38))</f>
        <v>102</v>
      </c>
      <c r="J62" s="165"/>
      <c r="K62" s="168">
        <f>IF(K60="","",SUM(K13,K38))</f>
        <v>24</v>
      </c>
      <c r="L62" s="165"/>
      <c r="M62" s="168">
        <f>IF(M60="","",SUM(M13,M38))</f>
        <v>10</v>
      </c>
      <c r="N62" s="165"/>
      <c r="O62" s="168">
        <f>IF(O60="","",SUM(O13,O38))</f>
        <v>29</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221</v>
      </c>
      <c r="G63" s="168">
        <f>IF(G60="","",SUM(G14:G37))</f>
        <v>185</v>
      </c>
      <c r="H63" s="165"/>
      <c r="I63" s="168">
        <f>IF(I60="","",SUM(I14:I37))</f>
        <v>19</v>
      </c>
      <c r="J63" s="165"/>
      <c r="K63" s="168">
        <f>IF(K60="","",SUM(K14:K37))</f>
        <v>9</v>
      </c>
      <c r="L63" s="165"/>
      <c r="M63" s="168">
        <f>IF(M60="","",SUM(M14:M37))</f>
        <v>2</v>
      </c>
      <c r="N63" s="165"/>
      <c r="O63" s="168">
        <f>IF(O60="","",SUM(O14:O37))</f>
        <v>6</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632</v>
      </c>
      <c r="G64" s="168">
        <f>IF(G60="","",SUM(G39:G53))</f>
        <v>503</v>
      </c>
      <c r="H64" s="165"/>
      <c r="I64" s="168">
        <f>IF(I60="","",SUM(I39:I53))</f>
        <v>83</v>
      </c>
      <c r="J64" s="165"/>
      <c r="K64" s="168">
        <f>IF(K60="","",SUM(K39:K53))</f>
        <v>15</v>
      </c>
      <c r="L64" s="165"/>
      <c r="M64" s="168">
        <f>IF(M60="","",SUM(M39:M53))</f>
        <v>8</v>
      </c>
      <c r="N64" s="165"/>
      <c r="O64" s="168">
        <f>IF(O60="","",SUM(O39:O53))</f>
        <v>23</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4" spans="4:30">
      <c r="D74" s="5"/>
    </row>
    <row r="76" spans="4:30">
      <c r="D76" s="5"/>
    </row>
    <row r="78" spans="4:30">
      <c r="D78" s="5"/>
    </row>
    <row r="80" spans="4:30">
      <c r="D80" s="5"/>
    </row>
    <row r="82" spans="4:4" ht="13.5" customHeight="1">
      <c r="D82" s="6"/>
    </row>
    <row r="83" spans="4:4" ht="13.5" customHeight="1"/>
    <row r="84" spans="4:4">
      <c r="D84" s="5"/>
    </row>
    <row r="86" spans="4:4">
      <c r="D86" s="5"/>
    </row>
    <row r="88" spans="4:4">
      <c r="D88" s="5"/>
    </row>
    <row r="90" spans="4:4">
      <c r="D90" s="5"/>
    </row>
    <row r="94" spans="4:4" ht="12.75" customHeight="1"/>
    <row r="95" spans="4:4" ht="12.75" customHeight="1"/>
  </sheetData>
  <mergeCells count="27">
    <mergeCell ref="A13:A53"/>
    <mergeCell ref="B13:B37"/>
    <mergeCell ref="B38:B53"/>
    <mergeCell ref="O3:P4"/>
    <mergeCell ref="M3:N4"/>
    <mergeCell ref="K3:L4"/>
    <mergeCell ref="I3:J4"/>
    <mergeCell ref="G3:H4"/>
    <mergeCell ref="A7:E7"/>
    <mergeCell ref="A8:A12"/>
    <mergeCell ref="B12:E12"/>
    <mergeCell ref="O5:O6"/>
    <mergeCell ref="A3:E6"/>
    <mergeCell ref="F3:F6"/>
    <mergeCell ref="B8:E8"/>
    <mergeCell ref="B9:E9"/>
    <mergeCell ref="B10:E10"/>
    <mergeCell ref="B11:E11"/>
    <mergeCell ref="P5:P6"/>
    <mergeCell ref="G5:G6"/>
    <mergeCell ref="H5:H6"/>
    <mergeCell ref="I5:I6"/>
    <mergeCell ref="J5:J6"/>
    <mergeCell ref="K5:K6"/>
    <mergeCell ref="L5:L6"/>
    <mergeCell ref="M5:M6"/>
    <mergeCell ref="N5:N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5"/>
  <sheetViews>
    <sheetView view="pageBreakPreview" zoomScaleNormal="100" workbookViewId="0"/>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2" width="8.625" style="3" customWidth="1"/>
    <col min="13" max="16384" width="9" style="3"/>
  </cols>
  <sheetData>
    <row r="1" spans="1:29" ht="14.25">
      <c r="A1" s="18" t="s">
        <v>619</v>
      </c>
    </row>
    <row r="3" spans="1:29" ht="13.5" customHeight="1">
      <c r="A3" s="240" t="s">
        <v>64</v>
      </c>
      <c r="B3" s="241"/>
      <c r="C3" s="241"/>
      <c r="D3" s="241"/>
      <c r="E3" s="242"/>
      <c r="F3" s="249" t="s">
        <v>131</v>
      </c>
      <c r="G3" s="332" t="s">
        <v>137</v>
      </c>
      <c r="H3" s="332"/>
      <c r="I3" s="294" t="s">
        <v>136</v>
      </c>
      <c r="J3" s="294"/>
      <c r="K3" s="294" t="s">
        <v>53</v>
      </c>
      <c r="L3" s="294"/>
    </row>
    <row r="4" spans="1:29" ht="42" customHeight="1">
      <c r="A4" s="243"/>
      <c r="B4" s="244"/>
      <c r="C4" s="244"/>
      <c r="D4" s="244"/>
      <c r="E4" s="245"/>
      <c r="F4" s="250"/>
      <c r="G4" s="332"/>
      <c r="H4" s="332"/>
      <c r="I4" s="294"/>
      <c r="J4" s="294"/>
      <c r="K4" s="294"/>
      <c r="L4" s="294"/>
    </row>
    <row r="5" spans="1:29" ht="15" customHeight="1" thickBot="1">
      <c r="A5" s="243"/>
      <c r="B5" s="244"/>
      <c r="C5" s="244"/>
      <c r="D5" s="244"/>
      <c r="E5" s="245"/>
      <c r="F5" s="232"/>
      <c r="G5" s="233" t="s">
        <v>52</v>
      </c>
      <c r="H5" s="235" t="s">
        <v>51</v>
      </c>
      <c r="I5" s="233" t="s">
        <v>52</v>
      </c>
      <c r="J5" s="235" t="s">
        <v>51</v>
      </c>
      <c r="K5" s="233" t="s">
        <v>52</v>
      </c>
      <c r="L5" s="235" t="s">
        <v>51</v>
      </c>
    </row>
    <row r="6" spans="1:29" ht="15" customHeight="1" thickBot="1">
      <c r="A6" s="246"/>
      <c r="B6" s="247"/>
      <c r="C6" s="247"/>
      <c r="D6" s="247"/>
      <c r="E6" s="248"/>
      <c r="F6" s="232"/>
      <c r="G6" s="234"/>
      <c r="H6" s="236"/>
      <c r="I6" s="234"/>
      <c r="J6" s="236"/>
      <c r="K6" s="234"/>
      <c r="L6" s="236"/>
      <c r="AA6" s="143">
        <f>SUM(AB7:AD53,F66:AD70)</f>
        <v>0</v>
      </c>
    </row>
    <row r="7" spans="1:29" ht="23.1" customHeight="1">
      <c r="A7" s="237" t="s">
        <v>50</v>
      </c>
      <c r="B7" s="238"/>
      <c r="C7" s="238"/>
      <c r="D7" s="238"/>
      <c r="E7" s="239"/>
      <c r="F7" s="10">
        <f t="shared" ref="F7:F37" si="0">SUM(G7,I7,K7)</f>
        <v>967</v>
      </c>
      <c r="G7" s="9">
        <f>SUM(G8:G12)</f>
        <v>311</v>
      </c>
      <c r="H7" s="8">
        <f t="shared" ref="H7:H53" si="1">IF(G7=0,0,G7/$F7*100)</f>
        <v>32.161323681489137</v>
      </c>
      <c r="I7" s="9">
        <f>SUM(I8:I12)</f>
        <v>649</v>
      </c>
      <c r="J7" s="8">
        <f t="shared" ref="J7:J53" si="2">IF(I7=0,0,I7/$F7*100)</f>
        <v>67.1147880041365</v>
      </c>
      <c r="K7" s="9">
        <f>SUM(K8:K12)</f>
        <v>7</v>
      </c>
      <c r="L7" s="8">
        <f t="shared" ref="L7:L53" si="3">IF(K7=0,0,K7/$F7*100)</f>
        <v>0.72388831437435364</v>
      </c>
      <c r="AA7" s="142">
        <v>967</v>
      </c>
      <c r="AB7" s="139" t="str">
        <f>IF(F7=AA7,"",1)</f>
        <v/>
      </c>
      <c r="AC7" s="175" t="str">
        <f>IF(SUM(H7,J7,L7)=100,"",1)</f>
        <v/>
      </c>
    </row>
    <row r="8" spans="1:29" ht="23.1" customHeight="1">
      <c r="A8" s="256" t="s">
        <v>49</v>
      </c>
      <c r="B8" s="259" t="s">
        <v>48</v>
      </c>
      <c r="C8" s="260"/>
      <c r="D8" s="260"/>
      <c r="E8" s="261"/>
      <c r="F8" s="10">
        <f t="shared" si="0"/>
        <v>323</v>
      </c>
      <c r="G8" s="9">
        <v>31</v>
      </c>
      <c r="H8" s="8">
        <f t="shared" si="1"/>
        <v>9.5975232198142422</v>
      </c>
      <c r="I8" s="9">
        <v>286</v>
      </c>
      <c r="J8" s="8">
        <f t="shared" si="2"/>
        <v>88.544891640866879</v>
      </c>
      <c r="K8" s="9">
        <v>6</v>
      </c>
      <c r="L8" s="8">
        <f t="shared" si="3"/>
        <v>1.8575851393188854</v>
      </c>
      <c r="AA8" s="9">
        <v>323</v>
      </c>
      <c r="AB8" s="140" t="str">
        <f t="shared" ref="AB8:AB53" si="4">IF(F8=AA8,"",1)</f>
        <v/>
      </c>
      <c r="AC8" s="140" t="str">
        <f t="shared" ref="AC8:AC53" si="5">IF(SUM(H8,J8,L8)=100,"",1)</f>
        <v/>
      </c>
    </row>
    <row r="9" spans="1:29" ht="23.1" customHeight="1">
      <c r="A9" s="257"/>
      <c r="B9" s="259" t="s">
        <v>47</v>
      </c>
      <c r="C9" s="260"/>
      <c r="D9" s="260"/>
      <c r="E9" s="261"/>
      <c r="F9" s="10">
        <f t="shared" si="0"/>
        <v>145</v>
      </c>
      <c r="G9" s="9">
        <v>36</v>
      </c>
      <c r="H9" s="8">
        <f t="shared" si="1"/>
        <v>24.827586206896552</v>
      </c>
      <c r="I9" s="9">
        <v>108</v>
      </c>
      <c r="J9" s="8">
        <f t="shared" si="2"/>
        <v>74.482758620689665</v>
      </c>
      <c r="K9" s="9">
        <v>1</v>
      </c>
      <c r="L9" s="8">
        <f t="shared" si="3"/>
        <v>0.68965517241379315</v>
      </c>
      <c r="AA9" s="9">
        <v>145</v>
      </c>
      <c r="AB9" s="140" t="str">
        <f t="shared" si="4"/>
        <v/>
      </c>
      <c r="AC9" s="140" t="str">
        <f t="shared" si="5"/>
        <v/>
      </c>
    </row>
    <row r="10" spans="1:29" ht="23.1" customHeight="1">
      <c r="A10" s="257"/>
      <c r="B10" s="259" t="s">
        <v>46</v>
      </c>
      <c r="C10" s="260"/>
      <c r="D10" s="260"/>
      <c r="E10" s="261"/>
      <c r="F10" s="10">
        <f t="shared" si="0"/>
        <v>218</v>
      </c>
      <c r="G10" s="9">
        <v>110</v>
      </c>
      <c r="H10" s="8">
        <f t="shared" si="1"/>
        <v>50.458715596330272</v>
      </c>
      <c r="I10" s="9">
        <v>108</v>
      </c>
      <c r="J10" s="8">
        <f t="shared" si="2"/>
        <v>49.541284403669728</v>
      </c>
      <c r="K10" s="9">
        <v>0</v>
      </c>
      <c r="L10" s="8">
        <f t="shared" si="3"/>
        <v>0</v>
      </c>
      <c r="AA10" s="9">
        <v>218</v>
      </c>
      <c r="AB10" s="140" t="str">
        <f t="shared" si="4"/>
        <v/>
      </c>
      <c r="AC10" s="140" t="str">
        <f t="shared" si="5"/>
        <v/>
      </c>
    </row>
    <row r="11" spans="1:29" ht="23.1" customHeight="1">
      <c r="A11" s="257"/>
      <c r="B11" s="259" t="s">
        <v>45</v>
      </c>
      <c r="C11" s="260"/>
      <c r="D11" s="260"/>
      <c r="E11" s="261"/>
      <c r="F11" s="10">
        <f t="shared" si="0"/>
        <v>66</v>
      </c>
      <c r="G11" s="9">
        <v>37</v>
      </c>
      <c r="H11" s="8">
        <f t="shared" si="1"/>
        <v>56.060606060606055</v>
      </c>
      <c r="I11" s="9">
        <v>29</v>
      </c>
      <c r="J11" s="8">
        <f t="shared" si="2"/>
        <v>43.939393939393938</v>
      </c>
      <c r="K11" s="9">
        <v>0</v>
      </c>
      <c r="L11" s="8">
        <f t="shared" si="3"/>
        <v>0</v>
      </c>
      <c r="AA11" s="9">
        <v>66</v>
      </c>
      <c r="AB11" s="140" t="str">
        <f t="shared" si="4"/>
        <v/>
      </c>
      <c r="AC11" s="140" t="str">
        <f t="shared" si="5"/>
        <v/>
      </c>
    </row>
    <row r="12" spans="1:29" ht="23.1" customHeight="1">
      <c r="A12" s="258"/>
      <c r="B12" s="259" t="s">
        <v>44</v>
      </c>
      <c r="C12" s="260"/>
      <c r="D12" s="260"/>
      <c r="E12" s="261"/>
      <c r="F12" s="10">
        <f t="shared" si="0"/>
        <v>215</v>
      </c>
      <c r="G12" s="9">
        <v>97</v>
      </c>
      <c r="H12" s="8">
        <f t="shared" si="1"/>
        <v>45.116279069767437</v>
      </c>
      <c r="I12" s="9">
        <v>118</v>
      </c>
      <c r="J12" s="8">
        <f t="shared" si="2"/>
        <v>54.883720930232563</v>
      </c>
      <c r="K12" s="9">
        <v>0</v>
      </c>
      <c r="L12" s="8">
        <f t="shared" si="3"/>
        <v>0</v>
      </c>
      <c r="AA12" s="9">
        <v>215</v>
      </c>
      <c r="AB12" s="140" t="str">
        <f t="shared" si="4"/>
        <v/>
      </c>
      <c r="AC12" s="140" t="str">
        <f t="shared" si="5"/>
        <v/>
      </c>
    </row>
    <row r="13" spans="1:29" ht="23.1" customHeight="1">
      <c r="A13" s="253" t="s">
        <v>43</v>
      </c>
      <c r="B13" s="253" t="s">
        <v>42</v>
      </c>
      <c r="C13" s="13"/>
      <c r="D13" s="14" t="s">
        <v>16</v>
      </c>
      <c r="E13" s="11"/>
      <c r="F13" s="10">
        <f t="shared" si="0"/>
        <v>243</v>
      </c>
      <c r="G13" s="9">
        <f>SUM(G14:G37)</f>
        <v>114</v>
      </c>
      <c r="H13" s="8">
        <f t="shared" si="1"/>
        <v>46.913580246913575</v>
      </c>
      <c r="I13" s="9">
        <f>SUM(I14:I37)</f>
        <v>129</v>
      </c>
      <c r="J13" s="8">
        <f t="shared" si="2"/>
        <v>53.086419753086425</v>
      </c>
      <c r="K13" s="9">
        <f>SUM(K14:K37)</f>
        <v>0</v>
      </c>
      <c r="L13" s="8">
        <f t="shared" si="3"/>
        <v>0</v>
      </c>
      <c r="AA13" s="9">
        <v>243</v>
      </c>
      <c r="AB13" s="140" t="str">
        <f t="shared" si="4"/>
        <v/>
      </c>
      <c r="AC13" s="140" t="str">
        <f t="shared" si="5"/>
        <v/>
      </c>
    </row>
    <row r="14" spans="1:29" ht="23.1" customHeight="1">
      <c r="A14" s="254"/>
      <c r="B14" s="254"/>
      <c r="C14" s="13"/>
      <c r="D14" s="14" t="s">
        <v>41</v>
      </c>
      <c r="E14" s="11"/>
      <c r="F14" s="10">
        <f t="shared" si="0"/>
        <v>32</v>
      </c>
      <c r="G14" s="9">
        <v>19</v>
      </c>
      <c r="H14" s="8">
        <f t="shared" si="1"/>
        <v>59.375</v>
      </c>
      <c r="I14" s="9">
        <v>13</v>
      </c>
      <c r="J14" s="8">
        <f t="shared" si="2"/>
        <v>40.625</v>
      </c>
      <c r="K14" s="9">
        <v>0</v>
      </c>
      <c r="L14" s="8">
        <f t="shared" si="3"/>
        <v>0</v>
      </c>
      <c r="AA14" s="9">
        <v>32</v>
      </c>
      <c r="AB14" s="140" t="str">
        <f t="shared" si="4"/>
        <v/>
      </c>
      <c r="AC14" s="140" t="str">
        <f t="shared" si="5"/>
        <v/>
      </c>
    </row>
    <row r="15" spans="1:29" ht="23.1" customHeight="1">
      <c r="A15" s="254"/>
      <c r="B15" s="254"/>
      <c r="C15" s="13"/>
      <c r="D15" s="14" t="s">
        <v>40</v>
      </c>
      <c r="E15" s="11"/>
      <c r="F15" s="10">
        <f t="shared" si="0"/>
        <v>4</v>
      </c>
      <c r="G15" s="9">
        <v>1</v>
      </c>
      <c r="H15" s="8">
        <f t="shared" si="1"/>
        <v>25</v>
      </c>
      <c r="I15" s="9">
        <v>3</v>
      </c>
      <c r="J15" s="8">
        <f t="shared" si="2"/>
        <v>75</v>
      </c>
      <c r="K15" s="9">
        <v>0</v>
      </c>
      <c r="L15" s="8">
        <f t="shared" si="3"/>
        <v>0</v>
      </c>
      <c r="AA15" s="9">
        <v>4</v>
      </c>
      <c r="AB15" s="140" t="str">
        <f t="shared" si="4"/>
        <v/>
      </c>
      <c r="AC15" s="140" t="str">
        <f t="shared" si="5"/>
        <v/>
      </c>
    </row>
    <row r="16" spans="1:29" ht="23.1" customHeight="1">
      <c r="A16" s="254"/>
      <c r="B16" s="254"/>
      <c r="C16" s="13"/>
      <c r="D16" s="14" t="s">
        <v>39</v>
      </c>
      <c r="E16" s="11"/>
      <c r="F16" s="10">
        <f t="shared" si="0"/>
        <v>16</v>
      </c>
      <c r="G16" s="9">
        <v>9</v>
      </c>
      <c r="H16" s="8">
        <f t="shared" si="1"/>
        <v>56.25</v>
      </c>
      <c r="I16" s="9">
        <v>7</v>
      </c>
      <c r="J16" s="8">
        <f t="shared" si="2"/>
        <v>43.75</v>
      </c>
      <c r="K16" s="9">
        <v>0</v>
      </c>
      <c r="L16" s="8">
        <f t="shared" si="3"/>
        <v>0</v>
      </c>
      <c r="AA16" s="9">
        <v>16</v>
      </c>
      <c r="AB16" s="140" t="str">
        <f t="shared" si="4"/>
        <v/>
      </c>
      <c r="AC16" s="140" t="str">
        <f t="shared" si="5"/>
        <v/>
      </c>
    </row>
    <row r="17" spans="1:29" ht="23.1" customHeight="1">
      <c r="A17" s="254"/>
      <c r="B17" s="254"/>
      <c r="C17" s="13"/>
      <c r="D17" s="14" t="s">
        <v>38</v>
      </c>
      <c r="E17" s="11"/>
      <c r="F17" s="10">
        <f t="shared" si="0"/>
        <v>3</v>
      </c>
      <c r="G17" s="9">
        <v>0</v>
      </c>
      <c r="H17" s="8">
        <f t="shared" si="1"/>
        <v>0</v>
      </c>
      <c r="I17" s="9">
        <v>3</v>
      </c>
      <c r="J17" s="8">
        <f t="shared" si="2"/>
        <v>100</v>
      </c>
      <c r="K17" s="9">
        <v>0</v>
      </c>
      <c r="L17" s="8">
        <f t="shared" si="3"/>
        <v>0</v>
      </c>
      <c r="AA17" s="9">
        <v>3</v>
      </c>
      <c r="AB17" s="140" t="str">
        <f t="shared" si="4"/>
        <v/>
      </c>
      <c r="AC17" s="140" t="str">
        <f t="shared" si="5"/>
        <v/>
      </c>
    </row>
    <row r="18" spans="1:29" ht="23.1" customHeight="1">
      <c r="A18" s="254"/>
      <c r="B18" s="254"/>
      <c r="C18" s="13"/>
      <c r="D18" s="14" t="s">
        <v>37</v>
      </c>
      <c r="E18" s="11"/>
      <c r="F18" s="10">
        <f t="shared" si="0"/>
        <v>7</v>
      </c>
      <c r="G18" s="9">
        <v>2</v>
      </c>
      <c r="H18" s="8">
        <f t="shared" si="1"/>
        <v>28.571428571428569</v>
      </c>
      <c r="I18" s="9">
        <v>5</v>
      </c>
      <c r="J18" s="8">
        <f t="shared" si="2"/>
        <v>71.428571428571431</v>
      </c>
      <c r="K18" s="9">
        <v>0</v>
      </c>
      <c r="L18" s="8">
        <f t="shared" si="3"/>
        <v>0</v>
      </c>
      <c r="AA18" s="9">
        <v>7</v>
      </c>
      <c r="AB18" s="140" t="str">
        <f t="shared" si="4"/>
        <v/>
      </c>
      <c r="AC18" s="140" t="str">
        <f t="shared" si="5"/>
        <v/>
      </c>
    </row>
    <row r="19" spans="1:29" ht="23.1" customHeight="1">
      <c r="A19" s="254"/>
      <c r="B19" s="254"/>
      <c r="C19" s="13"/>
      <c r="D19" s="14" t="s">
        <v>36</v>
      </c>
      <c r="E19" s="11"/>
      <c r="F19" s="10">
        <f t="shared" si="0"/>
        <v>2</v>
      </c>
      <c r="G19" s="9">
        <v>0</v>
      </c>
      <c r="H19" s="8">
        <f t="shared" si="1"/>
        <v>0</v>
      </c>
      <c r="I19" s="9">
        <v>2</v>
      </c>
      <c r="J19" s="8">
        <f t="shared" si="2"/>
        <v>100</v>
      </c>
      <c r="K19" s="9">
        <v>0</v>
      </c>
      <c r="L19" s="8">
        <f t="shared" si="3"/>
        <v>0</v>
      </c>
      <c r="AA19" s="9">
        <v>2</v>
      </c>
      <c r="AB19" s="140" t="str">
        <f t="shared" si="4"/>
        <v/>
      </c>
      <c r="AC19" s="140" t="str">
        <f t="shared" si="5"/>
        <v/>
      </c>
    </row>
    <row r="20" spans="1:29" ht="23.1" customHeight="1">
      <c r="A20" s="254"/>
      <c r="B20" s="254"/>
      <c r="C20" s="13"/>
      <c r="D20" s="14" t="s">
        <v>35</v>
      </c>
      <c r="E20" s="11"/>
      <c r="F20" s="10">
        <f t="shared" si="0"/>
        <v>5</v>
      </c>
      <c r="G20" s="9">
        <v>3</v>
      </c>
      <c r="H20" s="8">
        <f t="shared" si="1"/>
        <v>60</v>
      </c>
      <c r="I20" s="9">
        <v>2</v>
      </c>
      <c r="J20" s="8">
        <f t="shared" si="2"/>
        <v>40</v>
      </c>
      <c r="K20" s="9">
        <v>0</v>
      </c>
      <c r="L20" s="8">
        <f t="shared" si="3"/>
        <v>0</v>
      </c>
      <c r="AA20" s="9">
        <v>5</v>
      </c>
      <c r="AB20" s="140" t="str">
        <f t="shared" si="4"/>
        <v/>
      </c>
      <c r="AC20" s="140" t="str">
        <f t="shared" si="5"/>
        <v/>
      </c>
    </row>
    <row r="21" spans="1:29" ht="23.1" customHeight="1">
      <c r="A21" s="254"/>
      <c r="B21" s="254"/>
      <c r="C21" s="13"/>
      <c r="D21" s="14" t="s">
        <v>34</v>
      </c>
      <c r="E21" s="11"/>
      <c r="F21" s="10">
        <f t="shared" si="0"/>
        <v>10</v>
      </c>
      <c r="G21" s="9">
        <v>7</v>
      </c>
      <c r="H21" s="8">
        <f t="shared" si="1"/>
        <v>70</v>
      </c>
      <c r="I21" s="9">
        <v>3</v>
      </c>
      <c r="J21" s="8">
        <f t="shared" si="2"/>
        <v>30</v>
      </c>
      <c r="K21" s="9">
        <v>0</v>
      </c>
      <c r="L21" s="8">
        <f t="shared" si="3"/>
        <v>0</v>
      </c>
      <c r="AA21" s="9">
        <v>10</v>
      </c>
      <c r="AB21" s="140" t="str">
        <f t="shared" si="4"/>
        <v/>
      </c>
      <c r="AC21" s="140" t="str">
        <f t="shared" si="5"/>
        <v/>
      </c>
    </row>
    <row r="22" spans="1:29" ht="23.1" customHeight="1">
      <c r="A22" s="254"/>
      <c r="B22" s="254"/>
      <c r="C22" s="13"/>
      <c r="D22" s="14" t="s">
        <v>33</v>
      </c>
      <c r="E22" s="11"/>
      <c r="F22" s="10">
        <f t="shared" si="0"/>
        <v>1</v>
      </c>
      <c r="G22" s="9">
        <v>0</v>
      </c>
      <c r="H22" s="8">
        <f t="shared" si="1"/>
        <v>0</v>
      </c>
      <c r="I22" s="9">
        <v>1</v>
      </c>
      <c r="J22" s="8">
        <f t="shared" si="2"/>
        <v>100</v>
      </c>
      <c r="K22" s="9">
        <v>0</v>
      </c>
      <c r="L22" s="8">
        <f t="shared" si="3"/>
        <v>0</v>
      </c>
      <c r="AA22" s="9">
        <v>1</v>
      </c>
      <c r="AB22" s="140" t="str">
        <f t="shared" si="4"/>
        <v/>
      </c>
      <c r="AC22" s="140" t="str">
        <f t="shared" si="5"/>
        <v/>
      </c>
    </row>
    <row r="23" spans="1:29" ht="23.1" customHeight="1">
      <c r="A23" s="254"/>
      <c r="B23" s="254"/>
      <c r="C23" s="13"/>
      <c r="D23" s="14" t="s">
        <v>32</v>
      </c>
      <c r="E23" s="11"/>
      <c r="F23" s="10">
        <f t="shared" si="0"/>
        <v>6</v>
      </c>
      <c r="G23" s="9">
        <v>4</v>
      </c>
      <c r="H23" s="8">
        <f t="shared" si="1"/>
        <v>66.666666666666657</v>
      </c>
      <c r="I23" s="9">
        <v>2</v>
      </c>
      <c r="J23" s="8">
        <f t="shared" si="2"/>
        <v>33.333333333333329</v>
      </c>
      <c r="K23" s="9">
        <v>0</v>
      </c>
      <c r="L23" s="8">
        <f t="shared" si="3"/>
        <v>0</v>
      </c>
      <c r="AA23" s="9">
        <v>6</v>
      </c>
      <c r="AB23" s="140" t="str">
        <f t="shared" si="4"/>
        <v/>
      </c>
      <c r="AC23" s="140" t="str">
        <f t="shared" si="5"/>
        <v/>
      </c>
    </row>
    <row r="24" spans="1:29" ht="23.1" customHeight="1">
      <c r="A24" s="254"/>
      <c r="B24" s="254"/>
      <c r="C24" s="13"/>
      <c r="D24" s="14" t="s">
        <v>31</v>
      </c>
      <c r="E24" s="11"/>
      <c r="F24" s="10">
        <f t="shared" si="0"/>
        <v>1</v>
      </c>
      <c r="G24" s="9">
        <v>0</v>
      </c>
      <c r="H24" s="8">
        <f t="shared" ref="H24" si="6">IF(G24=0,0,G24/$F24*100)</f>
        <v>0</v>
      </c>
      <c r="I24" s="9">
        <v>1</v>
      </c>
      <c r="J24" s="8">
        <f t="shared" ref="J24" si="7">IF(I24=0,0,I24/$F24*100)</f>
        <v>100</v>
      </c>
      <c r="K24" s="9">
        <v>0</v>
      </c>
      <c r="L24" s="8">
        <f t="shared" ref="L24" si="8">IF(K24=0,0,K24/$F24*100)</f>
        <v>0</v>
      </c>
      <c r="AA24" s="9">
        <v>1</v>
      </c>
      <c r="AB24" s="140" t="str">
        <f t="shared" si="4"/>
        <v/>
      </c>
      <c r="AC24" s="140" t="str">
        <f t="shared" si="5"/>
        <v/>
      </c>
    </row>
    <row r="25" spans="1:29" ht="23.1" customHeight="1">
      <c r="A25" s="254"/>
      <c r="B25" s="254"/>
      <c r="C25" s="13"/>
      <c r="D25" s="12" t="s">
        <v>30</v>
      </c>
      <c r="E25" s="11"/>
      <c r="F25" s="10">
        <f t="shared" si="0"/>
        <v>2</v>
      </c>
      <c r="G25" s="9">
        <v>0</v>
      </c>
      <c r="H25" s="8">
        <f t="shared" si="1"/>
        <v>0</v>
      </c>
      <c r="I25" s="9">
        <v>2</v>
      </c>
      <c r="J25" s="8">
        <f t="shared" si="2"/>
        <v>100</v>
      </c>
      <c r="K25" s="9">
        <v>0</v>
      </c>
      <c r="L25" s="8">
        <f t="shared" si="3"/>
        <v>0</v>
      </c>
      <c r="AA25" s="9">
        <v>2</v>
      </c>
      <c r="AB25" s="140" t="str">
        <f t="shared" si="4"/>
        <v/>
      </c>
      <c r="AC25" s="140" t="str">
        <f t="shared" si="5"/>
        <v/>
      </c>
    </row>
    <row r="26" spans="1:29" ht="23.1" customHeight="1">
      <c r="A26" s="254"/>
      <c r="B26" s="254"/>
      <c r="C26" s="13"/>
      <c r="D26" s="109" t="s">
        <v>29</v>
      </c>
      <c r="E26" s="110"/>
      <c r="F26" s="31">
        <f t="shared" si="0"/>
        <v>9</v>
      </c>
      <c r="G26" s="30">
        <v>3</v>
      </c>
      <c r="H26" s="111">
        <f t="shared" si="1"/>
        <v>33.333333333333329</v>
      </c>
      <c r="I26" s="9">
        <v>6</v>
      </c>
      <c r="J26" s="8">
        <f t="shared" si="2"/>
        <v>66.666666666666657</v>
      </c>
      <c r="K26" s="9">
        <v>0</v>
      </c>
      <c r="L26" s="8">
        <f t="shared" si="3"/>
        <v>0</v>
      </c>
      <c r="AA26" s="30">
        <v>9</v>
      </c>
      <c r="AB26" s="140" t="str">
        <f t="shared" si="4"/>
        <v/>
      </c>
      <c r="AC26" s="140" t="str">
        <f t="shared" si="5"/>
        <v/>
      </c>
    </row>
    <row r="27" spans="1:29" ht="23.1" customHeight="1">
      <c r="A27" s="254"/>
      <c r="B27" s="254"/>
      <c r="C27" s="13"/>
      <c r="D27" s="14" t="s">
        <v>28</v>
      </c>
      <c r="E27" s="11"/>
      <c r="F27" s="10">
        <f t="shared" si="0"/>
        <v>5</v>
      </c>
      <c r="G27" s="9">
        <v>1</v>
      </c>
      <c r="H27" s="8">
        <f t="shared" si="1"/>
        <v>20</v>
      </c>
      <c r="I27" s="9">
        <v>4</v>
      </c>
      <c r="J27" s="8">
        <f t="shared" si="2"/>
        <v>80</v>
      </c>
      <c r="K27" s="9">
        <v>0</v>
      </c>
      <c r="L27" s="8">
        <f t="shared" si="3"/>
        <v>0</v>
      </c>
      <c r="AA27" s="9">
        <v>5</v>
      </c>
      <c r="AB27" s="140" t="str">
        <f t="shared" si="4"/>
        <v/>
      </c>
      <c r="AC27" s="140" t="str">
        <f t="shared" si="5"/>
        <v/>
      </c>
    </row>
    <row r="28" spans="1:29" ht="23.1" customHeight="1">
      <c r="A28" s="254"/>
      <c r="B28" s="254"/>
      <c r="C28" s="13"/>
      <c r="D28" s="14" t="s">
        <v>27</v>
      </c>
      <c r="E28" s="11"/>
      <c r="F28" s="10">
        <f t="shared" si="0"/>
        <v>5</v>
      </c>
      <c r="G28" s="9">
        <v>1</v>
      </c>
      <c r="H28" s="8">
        <f t="shared" si="1"/>
        <v>20</v>
      </c>
      <c r="I28" s="9">
        <v>4</v>
      </c>
      <c r="J28" s="8">
        <f t="shared" si="2"/>
        <v>80</v>
      </c>
      <c r="K28" s="9">
        <v>0</v>
      </c>
      <c r="L28" s="8">
        <f t="shared" si="3"/>
        <v>0</v>
      </c>
      <c r="AA28" s="9">
        <v>5</v>
      </c>
      <c r="AB28" s="140" t="str">
        <f t="shared" si="4"/>
        <v/>
      </c>
      <c r="AC28" s="140" t="str">
        <f t="shared" si="5"/>
        <v/>
      </c>
    </row>
    <row r="29" spans="1:29" ht="23.1" customHeight="1">
      <c r="A29" s="254"/>
      <c r="B29" s="254"/>
      <c r="C29" s="13"/>
      <c r="D29" s="14" t="s">
        <v>26</v>
      </c>
      <c r="E29" s="11"/>
      <c r="F29" s="10">
        <f t="shared" si="0"/>
        <v>15</v>
      </c>
      <c r="G29" s="9">
        <v>4</v>
      </c>
      <c r="H29" s="8">
        <f t="shared" si="1"/>
        <v>26.666666666666668</v>
      </c>
      <c r="I29" s="9">
        <v>11</v>
      </c>
      <c r="J29" s="8">
        <f t="shared" si="2"/>
        <v>73.333333333333329</v>
      </c>
      <c r="K29" s="9">
        <v>0</v>
      </c>
      <c r="L29" s="8">
        <f t="shared" si="3"/>
        <v>0</v>
      </c>
      <c r="AA29" s="9">
        <v>15</v>
      </c>
      <c r="AB29" s="140" t="str">
        <f t="shared" si="4"/>
        <v/>
      </c>
      <c r="AC29" s="140" t="str">
        <f t="shared" si="5"/>
        <v/>
      </c>
    </row>
    <row r="30" spans="1:29" ht="23.1" customHeight="1">
      <c r="A30" s="254"/>
      <c r="B30" s="254"/>
      <c r="C30" s="13"/>
      <c r="D30" s="14" t="s">
        <v>25</v>
      </c>
      <c r="E30" s="11"/>
      <c r="F30" s="10">
        <f t="shared" si="0"/>
        <v>6</v>
      </c>
      <c r="G30" s="9">
        <v>2</v>
      </c>
      <c r="H30" s="8">
        <f t="shared" si="1"/>
        <v>33.333333333333329</v>
      </c>
      <c r="I30" s="9">
        <v>4</v>
      </c>
      <c r="J30" s="8">
        <f t="shared" si="2"/>
        <v>66.666666666666657</v>
      </c>
      <c r="K30" s="9">
        <v>0</v>
      </c>
      <c r="L30" s="8">
        <f t="shared" si="3"/>
        <v>0</v>
      </c>
      <c r="AA30" s="9">
        <v>6</v>
      </c>
      <c r="AB30" s="140" t="str">
        <f t="shared" si="4"/>
        <v/>
      </c>
      <c r="AC30" s="140" t="str">
        <f t="shared" si="5"/>
        <v/>
      </c>
    </row>
    <row r="31" spans="1:29" ht="23.1" customHeight="1">
      <c r="A31" s="254"/>
      <c r="B31" s="254"/>
      <c r="C31" s="13"/>
      <c r="D31" s="14" t="s">
        <v>24</v>
      </c>
      <c r="E31" s="11"/>
      <c r="F31" s="10">
        <f t="shared" si="0"/>
        <v>33</v>
      </c>
      <c r="G31" s="9">
        <v>13</v>
      </c>
      <c r="H31" s="8">
        <f t="shared" si="1"/>
        <v>39.393939393939391</v>
      </c>
      <c r="I31" s="9">
        <v>20</v>
      </c>
      <c r="J31" s="8">
        <f t="shared" si="2"/>
        <v>60.606060606060609</v>
      </c>
      <c r="K31" s="9">
        <v>0</v>
      </c>
      <c r="L31" s="8">
        <f t="shared" si="3"/>
        <v>0</v>
      </c>
      <c r="AA31" s="9">
        <v>33</v>
      </c>
      <c r="AB31" s="140" t="str">
        <f t="shared" si="4"/>
        <v/>
      </c>
      <c r="AC31" s="140" t="str">
        <f t="shared" si="5"/>
        <v/>
      </c>
    </row>
    <row r="32" spans="1:29" ht="23.1" customHeight="1">
      <c r="A32" s="254"/>
      <c r="B32" s="254"/>
      <c r="C32" s="13"/>
      <c r="D32" s="14" t="s">
        <v>23</v>
      </c>
      <c r="E32" s="11"/>
      <c r="F32" s="10">
        <f t="shared" si="0"/>
        <v>7</v>
      </c>
      <c r="G32" s="9">
        <v>4</v>
      </c>
      <c r="H32" s="8">
        <f t="shared" si="1"/>
        <v>57.142857142857139</v>
      </c>
      <c r="I32" s="9">
        <v>3</v>
      </c>
      <c r="J32" s="8">
        <f t="shared" si="2"/>
        <v>42.857142857142854</v>
      </c>
      <c r="K32" s="9">
        <v>0</v>
      </c>
      <c r="L32" s="8">
        <f t="shared" si="3"/>
        <v>0</v>
      </c>
      <c r="AA32" s="9">
        <v>7</v>
      </c>
      <c r="AB32" s="140" t="str">
        <f t="shared" si="4"/>
        <v/>
      </c>
      <c r="AC32" s="140" t="str">
        <f t="shared" si="5"/>
        <v/>
      </c>
    </row>
    <row r="33" spans="1:29" ht="24" customHeight="1">
      <c r="A33" s="254"/>
      <c r="B33" s="254"/>
      <c r="C33" s="13"/>
      <c r="D33" s="14" t="s">
        <v>22</v>
      </c>
      <c r="E33" s="11"/>
      <c r="F33" s="10">
        <f t="shared" si="0"/>
        <v>29</v>
      </c>
      <c r="G33" s="9">
        <v>15</v>
      </c>
      <c r="H33" s="8">
        <f t="shared" si="1"/>
        <v>51.724137931034484</v>
      </c>
      <c r="I33" s="9">
        <v>14</v>
      </c>
      <c r="J33" s="8">
        <f t="shared" si="2"/>
        <v>48.275862068965516</v>
      </c>
      <c r="K33" s="9">
        <v>0</v>
      </c>
      <c r="L33" s="8">
        <f t="shared" si="3"/>
        <v>0</v>
      </c>
      <c r="AA33" s="9">
        <v>29</v>
      </c>
      <c r="AB33" s="140" t="str">
        <f t="shared" si="4"/>
        <v/>
      </c>
      <c r="AC33" s="140" t="str">
        <f t="shared" si="5"/>
        <v/>
      </c>
    </row>
    <row r="34" spans="1:29" ht="23.1" customHeight="1">
      <c r="A34" s="254"/>
      <c r="B34" s="254"/>
      <c r="C34" s="13"/>
      <c r="D34" s="14" t="s">
        <v>21</v>
      </c>
      <c r="E34" s="11"/>
      <c r="F34" s="10">
        <f t="shared" si="0"/>
        <v>15</v>
      </c>
      <c r="G34" s="9">
        <v>9</v>
      </c>
      <c r="H34" s="8">
        <f t="shared" si="1"/>
        <v>60</v>
      </c>
      <c r="I34" s="9">
        <v>6</v>
      </c>
      <c r="J34" s="8">
        <f t="shared" si="2"/>
        <v>40</v>
      </c>
      <c r="K34" s="9">
        <v>0</v>
      </c>
      <c r="L34" s="8">
        <f t="shared" si="3"/>
        <v>0</v>
      </c>
      <c r="AA34" s="9">
        <v>15</v>
      </c>
      <c r="AB34" s="140" t="str">
        <f t="shared" si="4"/>
        <v/>
      </c>
      <c r="AC34" s="140" t="str">
        <f t="shared" si="5"/>
        <v/>
      </c>
    </row>
    <row r="35" spans="1:29" ht="23.1" customHeight="1">
      <c r="A35" s="254"/>
      <c r="B35" s="254"/>
      <c r="C35" s="13"/>
      <c r="D35" s="14" t="s">
        <v>20</v>
      </c>
      <c r="E35" s="11"/>
      <c r="F35" s="10">
        <f t="shared" si="0"/>
        <v>7</v>
      </c>
      <c r="G35" s="9">
        <v>5</v>
      </c>
      <c r="H35" s="8">
        <f t="shared" si="1"/>
        <v>71.428571428571431</v>
      </c>
      <c r="I35" s="9">
        <v>2</v>
      </c>
      <c r="J35" s="8">
        <f t="shared" si="2"/>
        <v>28.571428571428569</v>
      </c>
      <c r="K35" s="9">
        <v>0</v>
      </c>
      <c r="L35" s="8">
        <f t="shared" si="3"/>
        <v>0</v>
      </c>
      <c r="AA35" s="9">
        <v>7</v>
      </c>
      <c r="AB35" s="140" t="str">
        <f t="shared" si="4"/>
        <v/>
      </c>
      <c r="AC35" s="140" t="str">
        <f t="shared" si="5"/>
        <v/>
      </c>
    </row>
    <row r="36" spans="1:29" ht="23.1" customHeight="1">
      <c r="A36" s="254"/>
      <c r="B36" s="254"/>
      <c r="C36" s="13"/>
      <c r="D36" s="14" t="s">
        <v>19</v>
      </c>
      <c r="E36" s="11"/>
      <c r="F36" s="10">
        <f t="shared" si="0"/>
        <v>17</v>
      </c>
      <c r="G36" s="9">
        <v>8</v>
      </c>
      <c r="H36" s="8">
        <f t="shared" si="1"/>
        <v>47.058823529411761</v>
      </c>
      <c r="I36" s="9">
        <v>9</v>
      </c>
      <c r="J36" s="8">
        <f t="shared" si="2"/>
        <v>52.941176470588239</v>
      </c>
      <c r="K36" s="9">
        <v>0</v>
      </c>
      <c r="L36" s="8">
        <f t="shared" si="3"/>
        <v>0</v>
      </c>
      <c r="AA36" s="9">
        <v>17</v>
      </c>
      <c r="AB36" s="140" t="str">
        <f t="shared" si="4"/>
        <v/>
      </c>
      <c r="AC36" s="140" t="str">
        <f t="shared" si="5"/>
        <v/>
      </c>
    </row>
    <row r="37" spans="1:29" ht="23.1" customHeight="1">
      <c r="A37" s="254"/>
      <c r="B37" s="255"/>
      <c r="C37" s="13"/>
      <c r="D37" s="14" t="s">
        <v>18</v>
      </c>
      <c r="E37" s="11"/>
      <c r="F37" s="10">
        <f t="shared" si="0"/>
        <v>6</v>
      </c>
      <c r="G37" s="9">
        <v>4</v>
      </c>
      <c r="H37" s="8">
        <f t="shared" si="1"/>
        <v>66.666666666666657</v>
      </c>
      <c r="I37" s="9">
        <v>2</v>
      </c>
      <c r="J37" s="8">
        <f t="shared" si="2"/>
        <v>33.333333333333329</v>
      </c>
      <c r="K37" s="9">
        <v>0</v>
      </c>
      <c r="L37" s="8">
        <f t="shared" si="3"/>
        <v>0</v>
      </c>
      <c r="AA37" s="9">
        <v>6</v>
      </c>
      <c r="AB37" s="140" t="str">
        <f t="shared" si="4"/>
        <v/>
      </c>
      <c r="AC37" s="140" t="str">
        <f t="shared" si="5"/>
        <v/>
      </c>
    </row>
    <row r="38" spans="1:29" ht="23.1" customHeight="1">
      <c r="A38" s="254"/>
      <c r="B38" s="253" t="s">
        <v>17</v>
      </c>
      <c r="C38" s="13"/>
      <c r="D38" s="14" t="s">
        <v>16</v>
      </c>
      <c r="E38" s="11"/>
      <c r="F38" s="10">
        <f>SUM(F39:F53)</f>
        <v>724</v>
      </c>
      <c r="G38" s="9">
        <f>SUM(G39:G53)</f>
        <v>197</v>
      </c>
      <c r="H38" s="8">
        <f t="shared" si="1"/>
        <v>27.209944751381215</v>
      </c>
      <c r="I38" s="9">
        <f>SUM(I39:I53)</f>
        <v>520</v>
      </c>
      <c r="J38" s="8">
        <f t="shared" si="2"/>
        <v>71.823204419889507</v>
      </c>
      <c r="K38" s="9">
        <f>SUM(K39:K53)</f>
        <v>7</v>
      </c>
      <c r="L38" s="8">
        <f t="shared" si="3"/>
        <v>0.96685082872928174</v>
      </c>
      <c r="AA38" s="9">
        <v>724</v>
      </c>
      <c r="AB38" s="140" t="str">
        <f t="shared" si="4"/>
        <v/>
      </c>
      <c r="AC38" s="140" t="str">
        <f t="shared" si="5"/>
        <v/>
      </c>
    </row>
    <row r="39" spans="1:29" ht="23.1" customHeight="1">
      <c r="A39" s="254"/>
      <c r="B39" s="254"/>
      <c r="C39" s="13"/>
      <c r="D39" s="14" t="s">
        <v>15</v>
      </c>
      <c r="E39" s="11"/>
      <c r="F39" s="10">
        <f t="shared" ref="F39:F53" si="9">SUM(G39,I39,K39)</f>
        <v>4</v>
      </c>
      <c r="G39" s="9">
        <v>1</v>
      </c>
      <c r="H39" s="8">
        <f t="shared" si="1"/>
        <v>25</v>
      </c>
      <c r="I39" s="9">
        <v>3</v>
      </c>
      <c r="J39" s="8">
        <f t="shared" si="2"/>
        <v>75</v>
      </c>
      <c r="K39" s="9">
        <v>0</v>
      </c>
      <c r="L39" s="8">
        <f t="shared" si="3"/>
        <v>0</v>
      </c>
      <c r="AA39" s="9">
        <v>4</v>
      </c>
      <c r="AB39" s="140" t="str">
        <f t="shared" si="4"/>
        <v/>
      </c>
      <c r="AC39" s="140" t="str">
        <f t="shared" si="5"/>
        <v/>
      </c>
    </row>
    <row r="40" spans="1:29" ht="23.1" customHeight="1">
      <c r="A40" s="254"/>
      <c r="B40" s="254"/>
      <c r="C40" s="13"/>
      <c r="D40" s="14" t="s">
        <v>14</v>
      </c>
      <c r="E40" s="11"/>
      <c r="F40" s="10">
        <f t="shared" si="9"/>
        <v>91</v>
      </c>
      <c r="G40" s="9">
        <v>5</v>
      </c>
      <c r="H40" s="8">
        <f t="shared" si="1"/>
        <v>5.4945054945054945</v>
      </c>
      <c r="I40" s="9">
        <v>83</v>
      </c>
      <c r="J40" s="8">
        <f t="shared" si="2"/>
        <v>91.208791208791212</v>
      </c>
      <c r="K40" s="9">
        <v>3</v>
      </c>
      <c r="L40" s="8">
        <f t="shared" si="3"/>
        <v>3.296703296703297</v>
      </c>
      <c r="AA40" s="9">
        <v>91</v>
      </c>
      <c r="AB40" s="140" t="str">
        <f t="shared" si="4"/>
        <v/>
      </c>
      <c r="AC40" s="140" t="str">
        <f t="shared" si="5"/>
        <v/>
      </c>
    </row>
    <row r="41" spans="1:29" ht="23.1" customHeight="1">
      <c r="A41" s="254"/>
      <c r="B41" s="254"/>
      <c r="C41" s="13"/>
      <c r="D41" s="14" t="s">
        <v>13</v>
      </c>
      <c r="E41" s="11"/>
      <c r="F41" s="10">
        <f t="shared" si="9"/>
        <v>19</v>
      </c>
      <c r="G41" s="9">
        <v>5</v>
      </c>
      <c r="H41" s="8">
        <f t="shared" si="1"/>
        <v>26.315789473684209</v>
      </c>
      <c r="I41" s="9">
        <v>14</v>
      </c>
      <c r="J41" s="8">
        <f t="shared" si="2"/>
        <v>73.68421052631578</v>
      </c>
      <c r="K41" s="9">
        <v>0</v>
      </c>
      <c r="L41" s="8">
        <f t="shared" si="3"/>
        <v>0</v>
      </c>
      <c r="AA41" s="9">
        <v>19</v>
      </c>
      <c r="AB41" s="140" t="str">
        <f t="shared" si="4"/>
        <v/>
      </c>
      <c r="AC41" s="140" t="str">
        <f t="shared" si="5"/>
        <v/>
      </c>
    </row>
    <row r="42" spans="1:29" ht="23.1" customHeight="1">
      <c r="A42" s="254"/>
      <c r="B42" s="254"/>
      <c r="C42" s="13"/>
      <c r="D42" s="14" t="s">
        <v>12</v>
      </c>
      <c r="E42" s="11"/>
      <c r="F42" s="10">
        <f t="shared" si="9"/>
        <v>14</v>
      </c>
      <c r="G42" s="9">
        <v>4</v>
      </c>
      <c r="H42" s="8">
        <f t="shared" si="1"/>
        <v>28.571428571428569</v>
      </c>
      <c r="I42" s="9">
        <v>10</v>
      </c>
      <c r="J42" s="8">
        <f t="shared" si="2"/>
        <v>71.428571428571431</v>
      </c>
      <c r="K42" s="9">
        <v>0</v>
      </c>
      <c r="L42" s="8">
        <f t="shared" si="3"/>
        <v>0</v>
      </c>
      <c r="AA42" s="9">
        <v>14</v>
      </c>
      <c r="AB42" s="140" t="str">
        <f t="shared" si="4"/>
        <v/>
      </c>
      <c r="AC42" s="140" t="str">
        <f t="shared" si="5"/>
        <v/>
      </c>
    </row>
    <row r="43" spans="1:29" ht="23.1" customHeight="1">
      <c r="A43" s="254"/>
      <c r="B43" s="254"/>
      <c r="C43" s="13"/>
      <c r="D43" s="14" t="s">
        <v>11</v>
      </c>
      <c r="E43" s="11"/>
      <c r="F43" s="10">
        <f t="shared" si="9"/>
        <v>32</v>
      </c>
      <c r="G43" s="9">
        <v>4</v>
      </c>
      <c r="H43" s="8">
        <f t="shared" si="1"/>
        <v>12.5</v>
      </c>
      <c r="I43" s="9">
        <v>27</v>
      </c>
      <c r="J43" s="8">
        <f t="shared" si="2"/>
        <v>84.375</v>
      </c>
      <c r="K43" s="9">
        <v>1</v>
      </c>
      <c r="L43" s="8">
        <f t="shared" si="3"/>
        <v>3.125</v>
      </c>
      <c r="AA43" s="9">
        <v>32</v>
      </c>
      <c r="AB43" s="140" t="str">
        <f t="shared" si="4"/>
        <v/>
      </c>
      <c r="AC43" s="140" t="str">
        <f t="shared" si="5"/>
        <v/>
      </c>
    </row>
    <row r="44" spans="1:29" ht="23.1" customHeight="1">
      <c r="A44" s="254"/>
      <c r="B44" s="254"/>
      <c r="C44" s="13"/>
      <c r="D44" s="14" t="s">
        <v>10</v>
      </c>
      <c r="E44" s="11"/>
      <c r="F44" s="10">
        <f t="shared" si="9"/>
        <v>176</v>
      </c>
      <c r="G44" s="9">
        <v>29</v>
      </c>
      <c r="H44" s="8">
        <f t="shared" si="1"/>
        <v>16.477272727272727</v>
      </c>
      <c r="I44" s="9">
        <v>146</v>
      </c>
      <c r="J44" s="8">
        <f t="shared" si="2"/>
        <v>82.954545454545453</v>
      </c>
      <c r="K44" s="9">
        <v>1</v>
      </c>
      <c r="L44" s="8">
        <f t="shared" si="3"/>
        <v>0.56818181818181823</v>
      </c>
      <c r="AA44" s="9">
        <v>176</v>
      </c>
      <c r="AB44" s="140" t="str">
        <f t="shared" si="4"/>
        <v/>
      </c>
      <c r="AC44" s="140" t="str">
        <f t="shared" si="5"/>
        <v/>
      </c>
    </row>
    <row r="45" spans="1:29" ht="23.1" customHeight="1">
      <c r="A45" s="254"/>
      <c r="B45" s="254"/>
      <c r="C45" s="13"/>
      <c r="D45" s="14" t="s">
        <v>9</v>
      </c>
      <c r="E45" s="11"/>
      <c r="F45" s="10">
        <f t="shared" si="9"/>
        <v>21</v>
      </c>
      <c r="G45" s="9">
        <v>3</v>
      </c>
      <c r="H45" s="8">
        <f t="shared" si="1"/>
        <v>14.285714285714285</v>
      </c>
      <c r="I45" s="9">
        <v>18</v>
      </c>
      <c r="J45" s="8">
        <f t="shared" si="2"/>
        <v>85.714285714285708</v>
      </c>
      <c r="K45" s="9">
        <v>0</v>
      </c>
      <c r="L45" s="8">
        <f t="shared" si="3"/>
        <v>0</v>
      </c>
      <c r="AA45" s="9">
        <v>21</v>
      </c>
      <c r="AB45" s="140" t="str">
        <f t="shared" si="4"/>
        <v/>
      </c>
      <c r="AC45" s="140" t="str">
        <f t="shared" si="5"/>
        <v/>
      </c>
    </row>
    <row r="46" spans="1:29" ht="23.1" customHeight="1">
      <c r="A46" s="254"/>
      <c r="B46" s="254"/>
      <c r="C46" s="13"/>
      <c r="D46" s="14" t="s">
        <v>8</v>
      </c>
      <c r="E46" s="11"/>
      <c r="F46" s="10">
        <f t="shared" si="9"/>
        <v>9</v>
      </c>
      <c r="G46" s="9">
        <v>2</v>
      </c>
      <c r="H46" s="8">
        <f t="shared" si="1"/>
        <v>22.222222222222221</v>
      </c>
      <c r="I46" s="9">
        <v>7</v>
      </c>
      <c r="J46" s="8">
        <f t="shared" si="2"/>
        <v>77.777777777777786</v>
      </c>
      <c r="K46" s="9">
        <v>0</v>
      </c>
      <c r="L46" s="8">
        <f t="shared" si="3"/>
        <v>0</v>
      </c>
      <c r="AA46" s="9">
        <v>9</v>
      </c>
      <c r="AB46" s="140" t="str">
        <f t="shared" si="4"/>
        <v/>
      </c>
      <c r="AC46" s="140" t="str">
        <f t="shared" si="5"/>
        <v/>
      </c>
    </row>
    <row r="47" spans="1:29" ht="24" customHeight="1">
      <c r="A47" s="254"/>
      <c r="B47" s="254"/>
      <c r="C47" s="13"/>
      <c r="D47" s="12" t="s">
        <v>7</v>
      </c>
      <c r="E47" s="11"/>
      <c r="F47" s="10">
        <f t="shared" si="9"/>
        <v>18</v>
      </c>
      <c r="G47" s="9">
        <v>4</v>
      </c>
      <c r="H47" s="8">
        <f t="shared" si="1"/>
        <v>22.222222222222221</v>
      </c>
      <c r="I47" s="9">
        <v>14</v>
      </c>
      <c r="J47" s="8">
        <f t="shared" si="2"/>
        <v>77.777777777777786</v>
      </c>
      <c r="K47" s="9">
        <v>0</v>
      </c>
      <c r="L47" s="8">
        <f t="shared" si="3"/>
        <v>0</v>
      </c>
      <c r="AA47" s="9">
        <v>18</v>
      </c>
      <c r="AB47" s="140" t="str">
        <f t="shared" si="4"/>
        <v/>
      </c>
      <c r="AC47" s="140" t="str">
        <f t="shared" si="5"/>
        <v/>
      </c>
    </row>
    <row r="48" spans="1:29" ht="23.1" customHeight="1">
      <c r="A48" s="254"/>
      <c r="B48" s="254"/>
      <c r="C48" s="13"/>
      <c r="D48" s="14" t="s">
        <v>6</v>
      </c>
      <c r="E48" s="11"/>
      <c r="F48" s="10">
        <f t="shared" si="9"/>
        <v>49</v>
      </c>
      <c r="G48" s="9">
        <v>7</v>
      </c>
      <c r="H48" s="8">
        <f t="shared" si="1"/>
        <v>14.285714285714285</v>
      </c>
      <c r="I48" s="9">
        <v>42</v>
      </c>
      <c r="J48" s="8">
        <f t="shared" si="2"/>
        <v>85.714285714285708</v>
      </c>
      <c r="K48" s="9">
        <v>0</v>
      </c>
      <c r="L48" s="8">
        <f t="shared" si="3"/>
        <v>0</v>
      </c>
      <c r="AA48" s="9">
        <v>49</v>
      </c>
      <c r="AB48" s="140" t="str">
        <f t="shared" si="4"/>
        <v/>
      </c>
      <c r="AC48" s="140" t="str">
        <f t="shared" si="5"/>
        <v/>
      </c>
    </row>
    <row r="49" spans="1:30" ht="23.1" customHeight="1">
      <c r="A49" s="254"/>
      <c r="B49" s="254"/>
      <c r="C49" s="13"/>
      <c r="D49" s="14" t="s">
        <v>5</v>
      </c>
      <c r="E49" s="11"/>
      <c r="F49" s="10">
        <f t="shared" si="9"/>
        <v>24</v>
      </c>
      <c r="G49" s="9">
        <v>6</v>
      </c>
      <c r="H49" s="8">
        <f t="shared" si="1"/>
        <v>25</v>
      </c>
      <c r="I49" s="9">
        <v>17</v>
      </c>
      <c r="J49" s="8">
        <f t="shared" si="2"/>
        <v>70.833333333333343</v>
      </c>
      <c r="K49" s="9">
        <v>1</v>
      </c>
      <c r="L49" s="8">
        <f t="shared" si="3"/>
        <v>4.1666666666666661</v>
      </c>
      <c r="AA49" s="9">
        <v>24</v>
      </c>
      <c r="AB49" s="140" t="str">
        <f t="shared" si="4"/>
        <v/>
      </c>
      <c r="AC49" s="140" t="str">
        <f t="shared" si="5"/>
        <v/>
      </c>
    </row>
    <row r="50" spans="1:30" ht="23.1" customHeight="1">
      <c r="A50" s="254"/>
      <c r="B50" s="254"/>
      <c r="C50" s="13"/>
      <c r="D50" s="14" t="s">
        <v>4</v>
      </c>
      <c r="E50" s="11"/>
      <c r="F50" s="10">
        <f t="shared" si="9"/>
        <v>22</v>
      </c>
      <c r="G50" s="9">
        <v>7</v>
      </c>
      <c r="H50" s="8">
        <f t="shared" si="1"/>
        <v>31.818181818181817</v>
      </c>
      <c r="I50" s="9">
        <v>15</v>
      </c>
      <c r="J50" s="8">
        <f t="shared" si="2"/>
        <v>68.181818181818173</v>
      </c>
      <c r="K50" s="9">
        <v>0</v>
      </c>
      <c r="L50" s="8">
        <f t="shared" si="3"/>
        <v>0</v>
      </c>
      <c r="AA50" s="9">
        <v>22</v>
      </c>
      <c r="AB50" s="140" t="str">
        <f t="shared" si="4"/>
        <v/>
      </c>
      <c r="AC50" s="140" t="str">
        <f t="shared" si="5"/>
        <v/>
      </c>
    </row>
    <row r="51" spans="1:30" ht="23.1" customHeight="1">
      <c r="A51" s="254"/>
      <c r="B51" s="254"/>
      <c r="C51" s="13"/>
      <c r="D51" s="14" t="s">
        <v>3</v>
      </c>
      <c r="E51" s="11"/>
      <c r="F51" s="10">
        <f t="shared" si="9"/>
        <v>168</v>
      </c>
      <c r="G51" s="9">
        <v>95</v>
      </c>
      <c r="H51" s="8">
        <f t="shared" si="1"/>
        <v>56.547619047619044</v>
      </c>
      <c r="I51" s="9">
        <v>72</v>
      </c>
      <c r="J51" s="8">
        <f t="shared" si="2"/>
        <v>42.857142857142854</v>
      </c>
      <c r="K51" s="9">
        <v>1</v>
      </c>
      <c r="L51" s="8">
        <f t="shared" si="3"/>
        <v>0.59523809523809523</v>
      </c>
      <c r="AA51" s="9">
        <v>168</v>
      </c>
      <c r="AB51" s="140" t="str">
        <f t="shared" si="4"/>
        <v/>
      </c>
      <c r="AC51" s="140" t="str">
        <f t="shared" si="5"/>
        <v/>
      </c>
    </row>
    <row r="52" spans="1:30" ht="23.1" customHeight="1">
      <c r="A52" s="254"/>
      <c r="B52" s="254"/>
      <c r="C52" s="13"/>
      <c r="D52" s="14" t="s">
        <v>2</v>
      </c>
      <c r="E52" s="11"/>
      <c r="F52" s="10">
        <f t="shared" si="9"/>
        <v>21</v>
      </c>
      <c r="G52" s="9">
        <v>7</v>
      </c>
      <c r="H52" s="8">
        <f t="shared" si="1"/>
        <v>33.333333333333329</v>
      </c>
      <c r="I52" s="9">
        <v>14</v>
      </c>
      <c r="J52" s="8">
        <f t="shared" si="2"/>
        <v>66.666666666666657</v>
      </c>
      <c r="K52" s="9">
        <v>0</v>
      </c>
      <c r="L52" s="8">
        <f t="shared" si="3"/>
        <v>0</v>
      </c>
      <c r="AA52" s="9">
        <v>21</v>
      </c>
      <c r="AB52" s="140" t="str">
        <f t="shared" si="4"/>
        <v/>
      </c>
      <c r="AC52" s="140" t="str">
        <f t="shared" si="5"/>
        <v/>
      </c>
    </row>
    <row r="53" spans="1:30" ht="24" customHeight="1" thickBot="1">
      <c r="A53" s="255"/>
      <c r="B53" s="255"/>
      <c r="C53" s="13"/>
      <c r="D53" s="12" t="s">
        <v>1</v>
      </c>
      <c r="E53" s="11"/>
      <c r="F53" s="10">
        <f t="shared" si="9"/>
        <v>56</v>
      </c>
      <c r="G53" s="9">
        <v>18</v>
      </c>
      <c r="H53" s="8">
        <f t="shared" si="1"/>
        <v>32.142857142857146</v>
      </c>
      <c r="I53" s="9">
        <v>38</v>
      </c>
      <c r="J53" s="8">
        <f t="shared" si="2"/>
        <v>67.857142857142861</v>
      </c>
      <c r="K53" s="9">
        <v>0</v>
      </c>
      <c r="L53" s="8">
        <f t="shared" si="3"/>
        <v>0</v>
      </c>
      <c r="AA53" s="9">
        <v>56</v>
      </c>
      <c r="AB53" s="141" t="str">
        <f t="shared" si="4"/>
        <v/>
      </c>
      <c r="AC53" s="141" t="str">
        <f t="shared" si="5"/>
        <v/>
      </c>
    </row>
    <row r="55" spans="1:30" ht="12.75" customHeight="1"/>
    <row r="56" spans="1:30">
      <c r="D56" s="5"/>
    </row>
    <row r="60" spans="1:30">
      <c r="D60" s="166" t="s">
        <v>490</v>
      </c>
      <c r="E60" s="164"/>
      <c r="F60" s="165">
        <v>967</v>
      </c>
      <c r="G60" s="165">
        <v>311</v>
      </c>
      <c r="H60" s="165"/>
      <c r="I60" s="165">
        <v>649</v>
      </c>
      <c r="J60" s="165"/>
      <c r="K60" s="165">
        <v>7</v>
      </c>
      <c r="L60" s="165"/>
      <c r="M60" s="165"/>
      <c r="N60" s="165"/>
      <c r="O60" s="165"/>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311</v>
      </c>
      <c r="H61" s="165"/>
      <c r="I61" s="168">
        <f>IF(I60="","",SUM(I8:I12))</f>
        <v>649</v>
      </c>
      <c r="J61" s="165"/>
      <c r="K61" s="168">
        <f>IF(K60="","",SUM(K8:K12))</f>
        <v>7</v>
      </c>
      <c r="L61" s="165"/>
      <c r="M61" s="168" t="str">
        <f>IF(M60="","",SUM(M8:M12))</f>
        <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311</v>
      </c>
      <c r="H62" s="165"/>
      <c r="I62" s="168">
        <f>IF(I60="","",SUM(I13,I38))</f>
        <v>649</v>
      </c>
      <c r="J62" s="165"/>
      <c r="K62" s="168">
        <f>IF(K60="","",SUM(K13,K38))</f>
        <v>7</v>
      </c>
      <c r="L62" s="165"/>
      <c r="M62" s="168" t="str">
        <f>IF(M60="","",SUM(M13,M38))</f>
        <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114</v>
      </c>
      <c r="H63" s="165"/>
      <c r="I63" s="168">
        <f>IF(I60="","",SUM(I14:I37))</f>
        <v>129</v>
      </c>
      <c r="J63" s="165"/>
      <c r="K63" s="168">
        <f>IF(K60="","",SUM(K14:K37))</f>
        <v>0</v>
      </c>
      <c r="L63" s="165"/>
      <c r="M63" s="168" t="str">
        <f>IF(M60="","",SUM(M14:M37))</f>
        <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197</v>
      </c>
      <c r="H64" s="165"/>
      <c r="I64" s="168">
        <f>IF(I60="","",SUM(I39:I53))</f>
        <v>520</v>
      </c>
      <c r="J64" s="165"/>
      <c r="K64" s="168">
        <f>IF(K60="","",SUM(K39:K53))</f>
        <v>7</v>
      </c>
      <c r="L64" s="165"/>
      <c r="M64" s="168" t="str">
        <f>IF(M60="","",SUM(M39:M53))</f>
        <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4" spans="4:30">
      <c r="D74" s="5"/>
    </row>
    <row r="76" spans="4:30">
      <c r="D76" s="5"/>
    </row>
    <row r="78" spans="4:30">
      <c r="D78" s="5"/>
    </row>
    <row r="80" spans="4:30">
      <c r="D80" s="5"/>
    </row>
    <row r="82" spans="4:4" ht="13.5" customHeight="1">
      <c r="D82" s="6"/>
    </row>
    <row r="83" spans="4:4" ht="13.5" customHeight="1"/>
    <row r="84" spans="4:4">
      <c r="D84" s="5"/>
    </row>
    <row r="86" spans="4:4">
      <c r="D86" s="5"/>
    </row>
    <row r="88" spans="4:4">
      <c r="D88" s="5"/>
    </row>
    <row r="90" spans="4:4">
      <c r="D90" s="5"/>
    </row>
    <row r="94" spans="4:4" ht="12.75" customHeight="1"/>
    <row r="95" spans="4:4" ht="12.75" customHeight="1"/>
  </sheetData>
  <mergeCells count="21">
    <mergeCell ref="L5:L6"/>
    <mergeCell ref="B9:E9"/>
    <mergeCell ref="A7:E7"/>
    <mergeCell ref="G3:H4"/>
    <mergeCell ref="K3:L4"/>
    <mergeCell ref="G5:G6"/>
    <mergeCell ref="K5:K6"/>
    <mergeCell ref="J5:J6"/>
    <mergeCell ref="I5:I6"/>
    <mergeCell ref="I3:J4"/>
    <mergeCell ref="B8:E8"/>
    <mergeCell ref="H5:H6"/>
    <mergeCell ref="A13:A53"/>
    <mergeCell ref="B13:B37"/>
    <mergeCell ref="B38:B53"/>
    <mergeCell ref="F3:F6"/>
    <mergeCell ref="B12:E12"/>
    <mergeCell ref="B11:E11"/>
    <mergeCell ref="B10:E10"/>
    <mergeCell ref="A8:A12"/>
    <mergeCell ref="A3:E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H3" sqref="H3:L3"/>
    </sheetView>
  </sheetViews>
  <sheetFormatPr defaultRowHeight="13.5"/>
  <cols>
    <col min="1" max="2" width="2.625" style="4" customWidth="1"/>
    <col min="3" max="3" width="1.375" style="4" customWidth="1"/>
    <col min="4" max="4" width="27.625" style="4" customWidth="1"/>
    <col min="5" max="5" width="1.375" style="4" customWidth="1"/>
    <col min="6" max="12" width="11.625" style="3" customWidth="1"/>
    <col min="13" max="26" width="9" style="3"/>
    <col min="27" max="27" width="9" style="84"/>
    <col min="28" max="28" width="11.25" style="84" customWidth="1"/>
    <col min="29" max="16384" width="9" style="3"/>
  </cols>
  <sheetData>
    <row r="1" spans="1:28" ht="14.25">
      <c r="A1" s="18" t="s">
        <v>620</v>
      </c>
    </row>
    <row r="2" spans="1:28">
      <c r="G2" s="54"/>
      <c r="H2" s="54"/>
      <c r="I2" s="54"/>
      <c r="J2" s="54"/>
      <c r="K2" s="54"/>
      <c r="L2" s="46" t="s">
        <v>632</v>
      </c>
    </row>
    <row r="3" spans="1:28" ht="12" customHeight="1">
      <c r="A3" s="314" t="s">
        <v>64</v>
      </c>
      <c r="B3" s="315"/>
      <c r="C3" s="315"/>
      <c r="D3" s="315"/>
      <c r="E3" s="316"/>
      <c r="F3" s="249" t="s">
        <v>145</v>
      </c>
      <c r="G3" s="336" t="s">
        <v>144</v>
      </c>
      <c r="H3" s="333"/>
      <c r="I3" s="333"/>
      <c r="J3" s="333"/>
      <c r="K3" s="333"/>
      <c r="L3" s="334"/>
    </row>
    <row r="4" spans="1:28" ht="12" customHeight="1">
      <c r="A4" s="317"/>
      <c r="B4" s="318"/>
      <c r="C4" s="318"/>
      <c r="D4" s="318"/>
      <c r="E4" s="319"/>
      <c r="F4" s="250"/>
      <c r="G4" s="337"/>
      <c r="H4" s="233" t="s">
        <v>143</v>
      </c>
      <c r="I4" s="53"/>
      <c r="J4" s="53"/>
      <c r="K4" s="52"/>
      <c r="L4" s="291" t="s">
        <v>142</v>
      </c>
    </row>
    <row r="5" spans="1:28" ht="48" customHeight="1" thickBot="1">
      <c r="A5" s="317"/>
      <c r="B5" s="318"/>
      <c r="C5" s="318"/>
      <c r="D5" s="318"/>
      <c r="E5" s="319"/>
      <c r="F5" s="250"/>
      <c r="G5" s="337"/>
      <c r="H5" s="335"/>
      <c r="I5" s="291" t="s">
        <v>141</v>
      </c>
      <c r="J5" s="291" t="s">
        <v>140</v>
      </c>
      <c r="K5" s="291" t="s">
        <v>139</v>
      </c>
      <c r="L5" s="292"/>
    </row>
    <row r="6" spans="1:28" ht="30.75" customHeight="1" thickBot="1">
      <c r="A6" s="320"/>
      <c r="B6" s="321"/>
      <c r="C6" s="321"/>
      <c r="D6" s="321"/>
      <c r="E6" s="322"/>
      <c r="F6" s="232"/>
      <c r="G6" s="338"/>
      <c r="H6" s="234"/>
      <c r="I6" s="293"/>
      <c r="J6" s="293"/>
      <c r="K6" s="293"/>
      <c r="L6" s="293"/>
      <c r="AA6" s="159">
        <f>SUM(AB7:AB100,F116:R120)</f>
        <v>0</v>
      </c>
      <c r="AB6" s="92"/>
    </row>
    <row r="7" spans="1:28" ht="12" customHeight="1">
      <c r="A7" s="240" t="s">
        <v>50</v>
      </c>
      <c r="B7" s="241"/>
      <c r="C7" s="241"/>
      <c r="D7" s="241"/>
      <c r="E7" s="242"/>
      <c r="F7" s="41">
        <v>311</v>
      </c>
      <c r="G7" s="41">
        <f>SUM(G10,G12,G14,G16,G18)</f>
        <v>837</v>
      </c>
      <c r="H7" s="104">
        <f>SUM(H10,H12,H14,H16,H18)</f>
        <v>825</v>
      </c>
      <c r="I7" s="41">
        <f t="shared" ref="I7:L7" si="0">SUM(I10,I12,I14,I16,I18)</f>
        <v>15</v>
      </c>
      <c r="J7" s="41">
        <f t="shared" si="0"/>
        <v>11</v>
      </c>
      <c r="K7" s="41">
        <f t="shared" si="0"/>
        <v>799</v>
      </c>
      <c r="L7" s="41">
        <f t="shared" si="0"/>
        <v>12</v>
      </c>
      <c r="M7" s="54"/>
      <c r="N7" s="54"/>
      <c r="P7" s="160"/>
      <c r="AA7" s="153">
        <v>311</v>
      </c>
      <c r="AB7" s="153" t="str">
        <f>IF(F7=AA7,"",1)</f>
        <v/>
      </c>
    </row>
    <row r="8" spans="1:28" ht="12" customHeight="1">
      <c r="A8" s="243"/>
      <c r="B8" s="244"/>
      <c r="C8" s="244"/>
      <c r="D8" s="244"/>
      <c r="E8" s="245"/>
      <c r="F8" s="50" t="s">
        <v>138</v>
      </c>
      <c r="G8" s="51">
        <f t="shared" ref="G8:L8" si="1">IF(G7=0,0,G7/$G7)</f>
        <v>1</v>
      </c>
      <c r="H8" s="51">
        <f t="shared" si="1"/>
        <v>0.98566308243727596</v>
      </c>
      <c r="I8" s="51">
        <f t="shared" si="1"/>
        <v>1.7921146953405017E-2</v>
      </c>
      <c r="J8" s="51">
        <f t="shared" si="1"/>
        <v>1.3142174432497013E-2</v>
      </c>
      <c r="K8" s="51">
        <f t="shared" si="1"/>
        <v>0.95459976105137401</v>
      </c>
      <c r="L8" s="51">
        <f t="shared" si="1"/>
        <v>1.4336917562724014E-2</v>
      </c>
      <c r="M8" s="47"/>
      <c r="N8" s="47"/>
      <c r="P8" s="160"/>
      <c r="AA8" s="154"/>
      <c r="AB8" s="154"/>
    </row>
    <row r="9" spans="1:28" ht="12" customHeight="1">
      <c r="A9" s="243"/>
      <c r="B9" s="244"/>
      <c r="C9" s="244"/>
      <c r="D9" s="244"/>
      <c r="E9" s="245"/>
      <c r="F9" s="50" t="s">
        <v>138</v>
      </c>
      <c r="G9" s="48" t="s">
        <v>138</v>
      </c>
      <c r="H9" s="49">
        <f>IF(H7=0,0,H7/$H7)</f>
        <v>1</v>
      </c>
      <c r="I9" s="49">
        <f>IF(I7=0,0,I7/$H7)</f>
        <v>1.8181818181818181E-2</v>
      </c>
      <c r="J9" s="49">
        <f>IF(J7=0,0,J7/$H7)</f>
        <v>1.3333333333333334E-2</v>
      </c>
      <c r="K9" s="49">
        <f>IF(K7=0,0,K7/$H7)</f>
        <v>0.9684848484848485</v>
      </c>
      <c r="L9" s="48" t="s">
        <v>138</v>
      </c>
      <c r="M9" s="47"/>
      <c r="N9" s="47"/>
      <c r="P9" s="160"/>
      <c r="AA9" s="155"/>
      <c r="AB9" s="155"/>
    </row>
    <row r="10" spans="1:28" ht="12" customHeight="1">
      <c r="A10" s="256" t="s">
        <v>49</v>
      </c>
      <c r="B10" s="323" t="s">
        <v>48</v>
      </c>
      <c r="C10" s="324"/>
      <c r="D10" s="324"/>
      <c r="E10" s="325"/>
      <c r="F10" s="41">
        <v>31</v>
      </c>
      <c r="G10" s="41">
        <v>30</v>
      </c>
      <c r="H10" s="41">
        <v>29</v>
      </c>
      <c r="I10" s="41">
        <v>2</v>
      </c>
      <c r="J10" s="41">
        <v>3</v>
      </c>
      <c r="K10" s="41">
        <v>24</v>
      </c>
      <c r="L10" s="41">
        <v>1</v>
      </c>
      <c r="M10" s="54"/>
      <c r="N10" s="54"/>
      <c r="P10" s="160"/>
      <c r="AA10" s="154">
        <v>31</v>
      </c>
      <c r="AB10" s="154" t="str">
        <f t="shared" ref="AB10:AB41" si="2">IF(F10=AA10,"",1)</f>
        <v/>
      </c>
    </row>
    <row r="11" spans="1:28" ht="12" customHeight="1">
      <c r="A11" s="257"/>
      <c r="B11" s="326"/>
      <c r="C11" s="327"/>
      <c r="D11" s="327"/>
      <c r="E11" s="328"/>
      <c r="F11" s="44"/>
      <c r="G11" s="37">
        <f t="shared" ref="G11:L11" si="3">IF(G10=0,0,G10/$G10)</f>
        <v>1</v>
      </c>
      <c r="H11" s="37">
        <f t="shared" si="3"/>
        <v>0.96666666666666667</v>
      </c>
      <c r="I11" s="37">
        <f>IF(I10=0,0,I10/$G10)</f>
        <v>6.6666666666666666E-2</v>
      </c>
      <c r="J11" s="37">
        <f t="shared" si="3"/>
        <v>0.1</v>
      </c>
      <c r="K11" s="37">
        <f>IF(K10=0,0,K10/$G10)</f>
        <v>0.8</v>
      </c>
      <c r="L11" s="37">
        <f t="shared" si="3"/>
        <v>3.3333333333333333E-2</v>
      </c>
      <c r="P11" s="160"/>
      <c r="AA11" s="155"/>
      <c r="AB11" s="155" t="str">
        <f t="shared" si="2"/>
        <v/>
      </c>
    </row>
    <row r="12" spans="1:28" ht="12" customHeight="1">
      <c r="A12" s="257"/>
      <c r="B12" s="323" t="s">
        <v>47</v>
      </c>
      <c r="C12" s="324"/>
      <c r="D12" s="324"/>
      <c r="E12" s="325"/>
      <c r="F12" s="41">
        <v>36</v>
      </c>
      <c r="G12" s="41">
        <v>57</v>
      </c>
      <c r="H12" s="41">
        <v>57</v>
      </c>
      <c r="I12" s="41">
        <v>1</v>
      </c>
      <c r="J12" s="41">
        <v>2</v>
      </c>
      <c r="K12" s="41">
        <v>54</v>
      </c>
      <c r="L12" s="41">
        <v>0</v>
      </c>
      <c r="M12" s="54"/>
      <c r="N12" s="54"/>
      <c r="P12" s="160"/>
      <c r="AA12" s="154">
        <v>36</v>
      </c>
      <c r="AB12" s="154" t="str">
        <f t="shared" si="2"/>
        <v/>
      </c>
    </row>
    <row r="13" spans="1:28" ht="12" customHeight="1">
      <c r="A13" s="257"/>
      <c r="B13" s="326"/>
      <c r="C13" s="327"/>
      <c r="D13" s="327"/>
      <c r="E13" s="328"/>
      <c r="F13" s="44"/>
      <c r="G13" s="37">
        <f t="shared" ref="G13:L13" si="4">IF(G12=0,0,G12/$G12)</f>
        <v>1</v>
      </c>
      <c r="H13" s="37">
        <f t="shared" si="4"/>
        <v>1</v>
      </c>
      <c r="I13" s="37">
        <f t="shared" si="4"/>
        <v>1.7543859649122806E-2</v>
      </c>
      <c r="J13" s="37">
        <f>IF(J12=0,0,J12/$G12)</f>
        <v>3.5087719298245612E-2</v>
      </c>
      <c r="K13" s="37">
        <f t="shared" si="4"/>
        <v>0.94736842105263153</v>
      </c>
      <c r="L13" s="37">
        <f t="shared" si="4"/>
        <v>0</v>
      </c>
      <c r="P13" s="160"/>
      <c r="AA13" s="155"/>
      <c r="AB13" s="155" t="str">
        <f t="shared" si="2"/>
        <v/>
      </c>
    </row>
    <row r="14" spans="1:28" ht="12" customHeight="1">
      <c r="A14" s="257"/>
      <c r="B14" s="323" t="s">
        <v>46</v>
      </c>
      <c r="C14" s="324"/>
      <c r="D14" s="324"/>
      <c r="E14" s="325"/>
      <c r="F14" s="41">
        <v>110</v>
      </c>
      <c r="G14" s="41">
        <v>236</v>
      </c>
      <c r="H14" s="41">
        <v>231</v>
      </c>
      <c r="I14" s="41">
        <v>5</v>
      </c>
      <c r="J14" s="41">
        <v>5</v>
      </c>
      <c r="K14" s="41">
        <v>221</v>
      </c>
      <c r="L14" s="41">
        <v>5</v>
      </c>
      <c r="M14" s="54"/>
      <c r="N14" s="54"/>
      <c r="P14" s="160"/>
      <c r="AA14" s="154">
        <v>110</v>
      </c>
      <c r="AB14" s="154" t="str">
        <f t="shared" si="2"/>
        <v/>
      </c>
    </row>
    <row r="15" spans="1:28" ht="12" customHeight="1">
      <c r="A15" s="257"/>
      <c r="B15" s="326"/>
      <c r="C15" s="327"/>
      <c r="D15" s="327"/>
      <c r="E15" s="328"/>
      <c r="F15" s="44"/>
      <c r="G15" s="37">
        <f t="shared" ref="G15:L15" si="5">IF(G14=0,0,G14/$G14)</f>
        <v>1</v>
      </c>
      <c r="H15" s="37">
        <f t="shared" si="5"/>
        <v>0.97881355932203384</v>
      </c>
      <c r="I15" s="37">
        <f t="shared" si="5"/>
        <v>2.1186440677966101E-2</v>
      </c>
      <c r="J15" s="37">
        <f t="shared" si="5"/>
        <v>2.1186440677966101E-2</v>
      </c>
      <c r="K15" s="37">
        <f t="shared" si="5"/>
        <v>0.93644067796610164</v>
      </c>
      <c r="L15" s="37">
        <f t="shared" si="5"/>
        <v>2.1186440677966101E-2</v>
      </c>
      <c r="P15" s="160"/>
      <c r="AA15" s="155"/>
      <c r="AB15" s="155" t="str">
        <f t="shared" si="2"/>
        <v/>
      </c>
    </row>
    <row r="16" spans="1:28" ht="12" customHeight="1">
      <c r="A16" s="257"/>
      <c r="B16" s="323" t="s">
        <v>45</v>
      </c>
      <c r="C16" s="324"/>
      <c r="D16" s="324"/>
      <c r="E16" s="325"/>
      <c r="F16" s="41">
        <v>37</v>
      </c>
      <c r="G16" s="41">
        <v>108</v>
      </c>
      <c r="H16" s="41">
        <v>108</v>
      </c>
      <c r="I16" s="41">
        <v>0</v>
      </c>
      <c r="J16" s="41">
        <v>1</v>
      </c>
      <c r="K16" s="41">
        <v>107</v>
      </c>
      <c r="L16" s="41">
        <v>0</v>
      </c>
      <c r="M16" s="54"/>
      <c r="N16" s="54"/>
      <c r="P16" s="160"/>
      <c r="AA16" s="154">
        <v>37</v>
      </c>
      <c r="AB16" s="154" t="str">
        <f t="shared" si="2"/>
        <v/>
      </c>
    </row>
    <row r="17" spans="1:28" ht="12" customHeight="1">
      <c r="A17" s="257"/>
      <c r="B17" s="326"/>
      <c r="C17" s="327"/>
      <c r="D17" s="327"/>
      <c r="E17" s="328"/>
      <c r="F17" s="44"/>
      <c r="G17" s="37">
        <f t="shared" ref="G17:L17" si="6">IF(G16=0,0,G16/$G16)</f>
        <v>1</v>
      </c>
      <c r="H17" s="37">
        <f t="shared" si="6"/>
        <v>1</v>
      </c>
      <c r="I17" s="37">
        <f t="shared" si="6"/>
        <v>0</v>
      </c>
      <c r="J17" s="37">
        <f t="shared" si="6"/>
        <v>9.2592592592592587E-3</v>
      </c>
      <c r="K17" s="37">
        <f t="shared" si="6"/>
        <v>0.9907407407407407</v>
      </c>
      <c r="L17" s="37">
        <f t="shared" si="6"/>
        <v>0</v>
      </c>
      <c r="P17" s="160"/>
      <c r="AA17" s="155"/>
      <c r="AB17" s="155" t="str">
        <f t="shared" si="2"/>
        <v/>
      </c>
    </row>
    <row r="18" spans="1:28" ht="12" customHeight="1">
      <c r="A18" s="257"/>
      <c r="B18" s="323" t="s">
        <v>44</v>
      </c>
      <c r="C18" s="324"/>
      <c r="D18" s="324"/>
      <c r="E18" s="325"/>
      <c r="F18" s="41">
        <v>97</v>
      </c>
      <c r="G18" s="41">
        <v>406</v>
      </c>
      <c r="H18" s="41">
        <v>400</v>
      </c>
      <c r="I18" s="41">
        <v>7</v>
      </c>
      <c r="J18" s="41">
        <v>0</v>
      </c>
      <c r="K18" s="41">
        <v>393</v>
      </c>
      <c r="L18" s="41">
        <v>6</v>
      </c>
      <c r="M18" s="54"/>
      <c r="N18" s="54"/>
      <c r="P18" s="160"/>
      <c r="AA18" s="156">
        <v>97</v>
      </c>
      <c r="AB18" s="154" t="str">
        <f t="shared" si="2"/>
        <v/>
      </c>
    </row>
    <row r="19" spans="1:28" ht="12" customHeight="1">
      <c r="A19" s="258"/>
      <c r="B19" s="326"/>
      <c r="C19" s="327"/>
      <c r="D19" s="327"/>
      <c r="E19" s="328"/>
      <c r="F19" s="44"/>
      <c r="G19" s="37">
        <f t="shared" ref="G19:L19" si="7">IF(G18=0,0,G18/$G18)</f>
        <v>1</v>
      </c>
      <c r="H19" s="37">
        <f t="shared" si="7"/>
        <v>0.98522167487684731</v>
      </c>
      <c r="I19" s="37">
        <f>IF(I18=0,0,I18/$G18)</f>
        <v>1.7241379310344827E-2</v>
      </c>
      <c r="J19" s="37">
        <f t="shared" si="7"/>
        <v>0</v>
      </c>
      <c r="K19" s="37">
        <f t="shared" si="7"/>
        <v>0.96798029556650245</v>
      </c>
      <c r="L19" s="37">
        <f t="shared" si="7"/>
        <v>1.4778325123152709E-2</v>
      </c>
      <c r="P19" s="160"/>
      <c r="AA19" s="155"/>
      <c r="AB19" s="155" t="str">
        <f t="shared" si="2"/>
        <v/>
      </c>
    </row>
    <row r="20" spans="1:28" ht="12" customHeight="1">
      <c r="A20" s="253" t="s">
        <v>43</v>
      </c>
      <c r="B20" s="253" t="s">
        <v>42</v>
      </c>
      <c r="C20" s="43"/>
      <c r="D20" s="305" t="s">
        <v>16</v>
      </c>
      <c r="E20" s="42"/>
      <c r="F20" s="41">
        <v>114</v>
      </c>
      <c r="G20" s="41">
        <f>SUM(G68,G66,G64,G62,G60,G58,G56,G54,G52,G50,G48,G46,G44,G42,G40,G38,G36,G34,G32,G30,G28,G26,G24,G22)</f>
        <v>236</v>
      </c>
      <c r="H20" s="41">
        <f>SUM(H68,H66,H64,H62,H60,H58,H56,H54,H52,H50,H48,H46,H44,H42,H40,H38,H36,H34,H32,H30,H28,H26,H24,H22)</f>
        <v>235</v>
      </c>
      <c r="I20" s="41">
        <f t="shared" ref="I20:L20" si="8">SUM(I68,I66,I64,I62,I60,I58,I56,I54,I52,I50,I48,I46,I44,I42,I40,I38,I36,I34,I32,I30,I28,I26,I24,I22)</f>
        <v>4</v>
      </c>
      <c r="J20" s="41">
        <f t="shared" si="8"/>
        <v>4</v>
      </c>
      <c r="K20" s="41">
        <f t="shared" si="8"/>
        <v>227</v>
      </c>
      <c r="L20" s="41">
        <f t="shared" si="8"/>
        <v>1</v>
      </c>
      <c r="M20" s="54"/>
      <c r="N20" s="54"/>
      <c r="P20" s="160"/>
      <c r="AA20" s="154">
        <v>114</v>
      </c>
      <c r="AB20" s="154" t="str">
        <f t="shared" si="2"/>
        <v/>
      </c>
    </row>
    <row r="21" spans="1:28" ht="12" customHeight="1">
      <c r="A21" s="254"/>
      <c r="B21" s="254"/>
      <c r="C21" s="40"/>
      <c r="D21" s="306"/>
      <c r="E21" s="39"/>
      <c r="F21" s="44"/>
      <c r="G21" s="37">
        <f t="shared" ref="G21:L21" si="9">IF(G20=0,0,G20/$G20)</f>
        <v>1</v>
      </c>
      <c r="H21" s="37">
        <f t="shared" si="9"/>
        <v>0.99576271186440679</v>
      </c>
      <c r="I21" s="37">
        <f t="shared" si="9"/>
        <v>1.6949152542372881E-2</v>
      </c>
      <c r="J21" s="37">
        <f t="shared" si="9"/>
        <v>1.6949152542372881E-2</v>
      </c>
      <c r="K21" s="37">
        <f t="shared" si="9"/>
        <v>0.96186440677966101</v>
      </c>
      <c r="L21" s="37">
        <f t="shared" si="9"/>
        <v>4.2372881355932203E-3</v>
      </c>
      <c r="P21" s="160"/>
      <c r="AA21" s="155"/>
      <c r="AB21" s="155" t="str">
        <f t="shared" si="2"/>
        <v/>
      </c>
    </row>
    <row r="22" spans="1:28" ht="12" customHeight="1">
      <c r="A22" s="254"/>
      <c r="B22" s="254"/>
      <c r="C22" s="43"/>
      <c r="D22" s="305" t="s">
        <v>368</v>
      </c>
      <c r="E22" s="42"/>
      <c r="F22" s="41">
        <v>19</v>
      </c>
      <c r="G22" s="41">
        <v>41</v>
      </c>
      <c r="H22" s="41">
        <v>41</v>
      </c>
      <c r="I22" s="41">
        <v>1</v>
      </c>
      <c r="J22" s="41">
        <v>2</v>
      </c>
      <c r="K22" s="41">
        <v>38</v>
      </c>
      <c r="L22" s="41">
        <v>0</v>
      </c>
      <c r="M22" s="54"/>
      <c r="N22" s="54"/>
      <c r="P22" s="160"/>
      <c r="AA22" s="154">
        <v>19</v>
      </c>
      <c r="AB22" s="154" t="str">
        <f t="shared" si="2"/>
        <v/>
      </c>
    </row>
    <row r="23" spans="1:28" ht="12" customHeight="1">
      <c r="A23" s="254"/>
      <c r="B23" s="254"/>
      <c r="C23" s="40"/>
      <c r="D23" s="306"/>
      <c r="E23" s="39"/>
      <c r="F23" s="44"/>
      <c r="G23" s="37">
        <f t="shared" ref="G23:L23" si="10">IF(G22=0,0,G22/$G22)</f>
        <v>1</v>
      </c>
      <c r="H23" s="37">
        <f t="shared" si="10"/>
        <v>1</v>
      </c>
      <c r="I23" s="37">
        <f t="shared" si="10"/>
        <v>2.4390243902439025E-2</v>
      </c>
      <c r="J23" s="37">
        <f t="shared" si="10"/>
        <v>4.878048780487805E-2</v>
      </c>
      <c r="K23" s="37">
        <f t="shared" si="10"/>
        <v>0.92682926829268297</v>
      </c>
      <c r="L23" s="37">
        <f t="shared" si="10"/>
        <v>0</v>
      </c>
      <c r="P23" s="160"/>
      <c r="AA23" s="155"/>
      <c r="AB23" s="155" t="str">
        <f t="shared" si="2"/>
        <v/>
      </c>
    </row>
    <row r="24" spans="1:28" ht="12" customHeight="1">
      <c r="A24" s="254"/>
      <c r="B24" s="254"/>
      <c r="C24" s="43"/>
      <c r="D24" s="308" t="s">
        <v>369</v>
      </c>
      <c r="E24" s="115"/>
      <c r="F24" s="104">
        <v>1</v>
      </c>
      <c r="G24" s="104">
        <v>1</v>
      </c>
      <c r="H24" s="104">
        <v>1</v>
      </c>
      <c r="I24" s="104">
        <v>0</v>
      </c>
      <c r="J24" s="41">
        <v>0</v>
      </c>
      <c r="K24" s="41">
        <v>1</v>
      </c>
      <c r="L24" s="41">
        <v>0</v>
      </c>
      <c r="M24" s="54"/>
      <c r="N24" s="54"/>
      <c r="P24" s="160"/>
      <c r="AA24" s="154">
        <v>1</v>
      </c>
      <c r="AB24" s="154" t="str">
        <f t="shared" si="2"/>
        <v/>
      </c>
    </row>
    <row r="25" spans="1:28" ht="12" customHeight="1">
      <c r="A25" s="254"/>
      <c r="B25" s="254"/>
      <c r="C25" s="40"/>
      <c r="D25" s="309"/>
      <c r="E25" s="116"/>
      <c r="F25" s="117"/>
      <c r="G25" s="107">
        <f t="shared" ref="G25:L25" si="11">IF(G24=0,0,G24/$G24)</f>
        <v>1</v>
      </c>
      <c r="H25" s="107">
        <f t="shared" si="11"/>
        <v>1</v>
      </c>
      <c r="I25" s="107">
        <f t="shared" si="11"/>
        <v>0</v>
      </c>
      <c r="J25" s="37">
        <f t="shared" si="11"/>
        <v>0</v>
      </c>
      <c r="K25" s="37">
        <f t="shared" si="11"/>
        <v>1</v>
      </c>
      <c r="L25" s="37">
        <f t="shared" si="11"/>
        <v>0</v>
      </c>
      <c r="P25" s="160"/>
      <c r="AA25" s="155"/>
      <c r="AB25" s="155" t="str">
        <f t="shared" si="2"/>
        <v/>
      </c>
    </row>
    <row r="26" spans="1:28" ht="12" customHeight="1">
      <c r="A26" s="254"/>
      <c r="B26" s="254"/>
      <c r="C26" s="43"/>
      <c r="D26" s="308" t="s">
        <v>370</v>
      </c>
      <c r="E26" s="115"/>
      <c r="F26" s="104">
        <v>9</v>
      </c>
      <c r="G26" s="104">
        <v>17</v>
      </c>
      <c r="H26" s="104">
        <v>17</v>
      </c>
      <c r="I26" s="104">
        <v>0</v>
      </c>
      <c r="J26" s="41">
        <v>0</v>
      </c>
      <c r="K26" s="41">
        <v>17</v>
      </c>
      <c r="L26" s="41">
        <v>0</v>
      </c>
      <c r="M26" s="54"/>
      <c r="N26" s="54"/>
      <c r="P26" s="160"/>
      <c r="AA26" s="154">
        <v>9</v>
      </c>
      <c r="AB26" s="154" t="str">
        <f t="shared" si="2"/>
        <v/>
      </c>
    </row>
    <row r="27" spans="1:28" ht="12" customHeight="1">
      <c r="A27" s="254"/>
      <c r="B27" s="254"/>
      <c r="C27" s="40"/>
      <c r="D27" s="309"/>
      <c r="E27" s="116"/>
      <c r="F27" s="117"/>
      <c r="G27" s="107">
        <f t="shared" ref="G27:L27" si="12">IF(G26=0,0,G26/$G26)</f>
        <v>1</v>
      </c>
      <c r="H27" s="107">
        <f t="shared" si="12"/>
        <v>1</v>
      </c>
      <c r="I27" s="107">
        <f t="shared" si="12"/>
        <v>0</v>
      </c>
      <c r="J27" s="37">
        <f t="shared" si="12"/>
        <v>0</v>
      </c>
      <c r="K27" s="37">
        <f t="shared" si="12"/>
        <v>1</v>
      </c>
      <c r="L27" s="37">
        <f t="shared" si="12"/>
        <v>0</v>
      </c>
      <c r="P27" s="160"/>
      <c r="AA27" s="155"/>
      <c r="AB27" s="155" t="str">
        <f t="shared" si="2"/>
        <v/>
      </c>
    </row>
    <row r="28" spans="1:28" ht="12" customHeight="1">
      <c r="A28" s="254"/>
      <c r="B28" s="254"/>
      <c r="C28" s="43"/>
      <c r="D28" s="305" t="s">
        <v>371</v>
      </c>
      <c r="E28" s="42"/>
      <c r="F28" s="41">
        <v>0</v>
      </c>
      <c r="G28" s="41">
        <v>0</v>
      </c>
      <c r="H28" s="41">
        <v>0</v>
      </c>
      <c r="I28" s="41">
        <v>0</v>
      </c>
      <c r="J28" s="41">
        <v>0</v>
      </c>
      <c r="K28" s="41">
        <v>0</v>
      </c>
      <c r="L28" s="41">
        <v>0</v>
      </c>
      <c r="M28" s="54"/>
      <c r="N28" s="54"/>
      <c r="P28" s="160"/>
      <c r="AA28" s="154">
        <v>0</v>
      </c>
      <c r="AB28" s="154" t="str">
        <f t="shared" si="2"/>
        <v/>
      </c>
    </row>
    <row r="29" spans="1:28" ht="12" customHeight="1">
      <c r="A29" s="254"/>
      <c r="B29" s="254"/>
      <c r="C29" s="40"/>
      <c r="D29" s="306"/>
      <c r="E29" s="39"/>
      <c r="F29" s="44"/>
      <c r="G29" s="37">
        <f t="shared" ref="G29:L29" si="13">IF(G28=0,0,G28/$G28)</f>
        <v>0</v>
      </c>
      <c r="H29" s="37">
        <f t="shared" si="13"/>
        <v>0</v>
      </c>
      <c r="I29" s="37">
        <f>IF(I28=0,0,I28/$G28)</f>
        <v>0</v>
      </c>
      <c r="J29" s="37">
        <f t="shared" si="13"/>
        <v>0</v>
      </c>
      <c r="K29" s="37">
        <f t="shared" si="13"/>
        <v>0</v>
      </c>
      <c r="L29" s="37">
        <f t="shared" si="13"/>
        <v>0</v>
      </c>
      <c r="P29" s="160"/>
      <c r="AA29" s="155"/>
      <c r="AB29" s="155" t="str">
        <f t="shared" si="2"/>
        <v/>
      </c>
    </row>
    <row r="30" spans="1:28" ht="12" customHeight="1">
      <c r="A30" s="254"/>
      <c r="B30" s="254"/>
      <c r="C30" s="43"/>
      <c r="D30" s="305" t="s">
        <v>372</v>
      </c>
      <c r="E30" s="42"/>
      <c r="F30" s="41">
        <v>2</v>
      </c>
      <c r="G30" s="41">
        <v>2</v>
      </c>
      <c r="H30" s="41">
        <v>2</v>
      </c>
      <c r="I30" s="41">
        <v>0</v>
      </c>
      <c r="J30" s="41">
        <v>0</v>
      </c>
      <c r="K30" s="41">
        <v>2</v>
      </c>
      <c r="L30" s="41">
        <v>0</v>
      </c>
      <c r="M30" s="54"/>
      <c r="N30" s="54"/>
      <c r="P30" s="160"/>
      <c r="AA30" s="154">
        <v>2</v>
      </c>
      <c r="AB30" s="154" t="str">
        <f t="shared" si="2"/>
        <v/>
      </c>
    </row>
    <row r="31" spans="1:28" ht="12" customHeight="1">
      <c r="A31" s="254"/>
      <c r="B31" s="254"/>
      <c r="C31" s="40"/>
      <c r="D31" s="306"/>
      <c r="E31" s="39"/>
      <c r="F31" s="44"/>
      <c r="G31" s="37">
        <f t="shared" ref="G31:L31" si="14">IF(G30=0,0,G30/$G30)</f>
        <v>1</v>
      </c>
      <c r="H31" s="37">
        <f t="shared" si="14"/>
        <v>1</v>
      </c>
      <c r="I31" s="37">
        <f t="shared" si="14"/>
        <v>0</v>
      </c>
      <c r="J31" s="37">
        <f t="shared" si="14"/>
        <v>0</v>
      </c>
      <c r="K31" s="37">
        <f t="shared" si="14"/>
        <v>1</v>
      </c>
      <c r="L31" s="37">
        <f t="shared" si="14"/>
        <v>0</v>
      </c>
      <c r="P31" s="160"/>
      <c r="AA31" s="155"/>
      <c r="AB31" s="155" t="str">
        <f t="shared" si="2"/>
        <v/>
      </c>
    </row>
    <row r="32" spans="1:28" ht="12" customHeight="1">
      <c r="A32" s="254"/>
      <c r="B32" s="254"/>
      <c r="C32" s="43"/>
      <c r="D32" s="305" t="s">
        <v>373</v>
      </c>
      <c r="E32" s="42"/>
      <c r="F32" s="41">
        <v>0</v>
      </c>
      <c r="G32" s="41">
        <v>0</v>
      </c>
      <c r="H32" s="41">
        <v>0</v>
      </c>
      <c r="I32" s="41">
        <v>0</v>
      </c>
      <c r="J32" s="41">
        <v>0</v>
      </c>
      <c r="K32" s="41">
        <v>0</v>
      </c>
      <c r="L32" s="41">
        <v>0</v>
      </c>
      <c r="M32" s="54"/>
      <c r="N32" s="54"/>
      <c r="P32" s="160"/>
      <c r="AA32" s="154">
        <v>0</v>
      </c>
      <c r="AB32" s="154" t="str">
        <f t="shared" si="2"/>
        <v/>
      </c>
    </row>
    <row r="33" spans="1:28" ht="12" customHeight="1">
      <c r="A33" s="254"/>
      <c r="B33" s="254"/>
      <c r="C33" s="40"/>
      <c r="D33" s="306"/>
      <c r="E33" s="39"/>
      <c r="F33" s="44"/>
      <c r="G33" s="37">
        <f t="shared" ref="G33:L33" si="15">IF(G32=0,0,G32/$G32)</f>
        <v>0</v>
      </c>
      <c r="H33" s="37">
        <f t="shared" si="15"/>
        <v>0</v>
      </c>
      <c r="I33" s="37">
        <f t="shared" si="15"/>
        <v>0</v>
      </c>
      <c r="J33" s="37">
        <f t="shared" si="15"/>
        <v>0</v>
      </c>
      <c r="K33" s="37">
        <f>IF(K32=0,0,K32/$G32)</f>
        <v>0</v>
      </c>
      <c r="L33" s="37">
        <f t="shared" si="15"/>
        <v>0</v>
      </c>
      <c r="P33" s="160"/>
      <c r="AA33" s="155"/>
      <c r="AB33" s="155" t="str">
        <f t="shared" si="2"/>
        <v/>
      </c>
    </row>
    <row r="34" spans="1:28" ht="12" customHeight="1">
      <c r="A34" s="254"/>
      <c r="B34" s="254"/>
      <c r="C34" s="43"/>
      <c r="D34" s="305" t="s">
        <v>374</v>
      </c>
      <c r="E34" s="42"/>
      <c r="F34" s="41">
        <v>3</v>
      </c>
      <c r="G34" s="41">
        <v>5</v>
      </c>
      <c r="H34" s="41">
        <v>5</v>
      </c>
      <c r="I34" s="41">
        <v>0</v>
      </c>
      <c r="J34" s="41">
        <v>0</v>
      </c>
      <c r="K34" s="41">
        <v>5</v>
      </c>
      <c r="L34" s="41">
        <v>0</v>
      </c>
      <c r="M34" s="54"/>
      <c r="N34" s="54"/>
      <c r="P34" s="160"/>
      <c r="AA34" s="154">
        <v>3</v>
      </c>
      <c r="AB34" s="154" t="str">
        <f t="shared" si="2"/>
        <v/>
      </c>
    </row>
    <row r="35" spans="1:28" ht="12" customHeight="1">
      <c r="A35" s="254"/>
      <c r="B35" s="254"/>
      <c r="C35" s="40"/>
      <c r="D35" s="306"/>
      <c r="E35" s="39"/>
      <c r="F35" s="44"/>
      <c r="G35" s="37">
        <f t="shared" ref="G35:L35" si="16">IF(G34=0,0,G34/$G34)</f>
        <v>1</v>
      </c>
      <c r="H35" s="37">
        <f t="shared" si="16"/>
        <v>1</v>
      </c>
      <c r="I35" s="37">
        <f t="shared" si="16"/>
        <v>0</v>
      </c>
      <c r="J35" s="37">
        <f t="shared" si="16"/>
        <v>0</v>
      </c>
      <c r="K35" s="37">
        <f t="shared" si="16"/>
        <v>1</v>
      </c>
      <c r="L35" s="37">
        <f t="shared" si="16"/>
        <v>0</v>
      </c>
      <c r="P35" s="160"/>
      <c r="AA35" s="155"/>
      <c r="AB35" s="155" t="str">
        <f t="shared" si="2"/>
        <v/>
      </c>
    </row>
    <row r="36" spans="1:28" ht="12" customHeight="1">
      <c r="A36" s="254"/>
      <c r="B36" s="254"/>
      <c r="C36" s="43"/>
      <c r="D36" s="305" t="s">
        <v>375</v>
      </c>
      <c r="E36" s="42"/>
      <c r="F36" s="41">
        <v>7</v>
      </c>
      <c r="G36" s="41">
        <v>26</v>
      </c>
      <c r="H36" s="41">
        <v>26</v>
      </c>
      <c r="I36" s="41">
        <v>0</v>
      </c>
      <c r="J36" s="41">
        <v>1</v>
      </c>
      <c r="K36" s="41">
        <v>25</v>
      </c>
      <c r="L36" s="41">
        <v>0</v>
      </c>
      <c r="M36" s="54"/>
      <c r="N36" s="54"/>
      <c r="P36" s="160"/>
      <c r="AA36" s="154">
        <v>7</v>
      </c>
      <c r="AB36" s="154" t="str">
        <f t="shared" si="2"/>
        <v/>
      </c>
    </row>
    <row r="37" spans="1:28" ht="12" customHeight="1">
      <c r="A37" s="254"/>
      <c r="B37" s="254"/>
      <c r="C37" s="40"/>
      <c r="D37" s="306"/>
      <c r="E37" s="39"/>
      <c r="F37" s="44"/>
      <c r="G37" s="37">
        <f t="shared" ref="G37:L37" si="17">IF(G36=0,0,G36/$G36)</f>
        <v>1</v>
      </c>
      <c r="H37" s="37">
        <f t="shared" si="17"/>
        <v>1</v>
      </c>
      <c r="I37" s="37">
        <f t="shared" si="17"/>
        <v>0</v>
      </c>
      <c r="J37" s="37">
        <f t="shared" si="17"/>
        <v>3.8461538461538464E-2</v>
      </c>
      <c r="K37" s="37">
        <f t="shared" si="17"/>
        <v>0.96153846153846156</v>
      </c>
      <c r="L37" s="37">
        <f t="shared" si="17"/>
        <v>0</v>
      </c>
      <c r="P37" s="160"/>
      <c r="AA37" s="155"/>
      <c r="AB37" s="155" t="str">
        <f t="shared" si="2"/>
        <v/>
      </c>
    </row>
    <row r="38" spans="1:28" ht="12" customHeight="1">
      <c r="A38" s="254"/>
      <c r="B38" s="254"/>
      <c r="C38" s="43"/>
      <c r="D38" s="305" t="s">
        <v>376</v>
      </c>
      <c r="E38" s="42"/>
      <c r="F38" s="41">
        <v>0</v>
      </c>
      <c r="G38" s="41">
        <v>0</v>
      </c>
      <c r="H38" s="41">
        <v>0</v>
      </c>
      <c r="I38" s="41">
        <v>0</v>
      </c>
      <c r="J38" s="41">
        <v>0</v>
      </c>
      <c r="K38" s="41">
        <v>0</v>
      </c>
      <c r="L38" s="41">
        <v>0</v>
      </c>
      <c r="M38" s="54"/>
      <c r="N38" s="54"/>
      <c r="P38" s="160"/>
      <c r="AA38" s="154">
        <v>0</v>
      </c>
      <c r="AB38" s="154" t="str">
        <f t="shared" si="2"/>
        <v/>
      </c>
    </row>
    <row r="39" spans="1:28" ht="12" customHeight="1">
      <c r="A39" s="254"/>
      <c r="B39" s="254"/>
      <c r="C39" s="40"/>
      <c r="D39" s="306"/>
      <c r="E39" s="39"/>
      <c r="F39" s="44"/>
      <c r="G39" s="37">
        <f t="shared" ref="G39:L39" si="18">IF(G38=0,0,G38/$G38)</f>
        <v>0</v>
      </c>
      <c r="H39" s="37">
        <f t="shared" si="18"/>
        <v>0</v>
      </c>
      <c r="I39" s="37">
        <f t="shared" si="18"/>
        <v>0</v>
      </c>
      <c r="J39" s="37">
        <f t="shared" si="18"/>
        <v>0</v>
      </c>
      <c r="K39" s="37">
        <f t="shared" si="18"/>
        <v>0</v>
      </c>
      <c r="L39" s="37">
        <f t="shared" si="18"/>
        <v>0</v>
      </c>
      <c r="P39" s="160"/>
      <c r="AA39" s="155"/>
      <c r="AB39" s="155" t="str">
        <f t="shared" si="2"/>
        <v/>
      </c>
    </row>
    <row r="40" spans="1:28" ht="12" customHeight="1">
      <c r="A40" s="254"/>
      <c r="B40" s="254"/>
      <c r="C40" s="43"/>
      <c r="D40" s="305" t="s">
        <v>377</v>
      </c>
      <c r="E40" s="42"/>
      <c r="F40" s="41">
        <v>4</v>
      </c>
      <c r="G40" s="41">
        <v>9</v>
      </c>
      <c r="H40" s="41">
        <v>9</v>
      </c>
      <c r="I40" s="41">
        <v>1</v>
      </c>
      <c r="J40" s="41">
        <v>0</v>
      </c>
      <c r="K40" s="41">
        <v>8</v>
      </c>
      <c r="L40" s="41">
        <v>0</v>
      </c>
      <c r="M40" s="54"/>
      <c r="N40" s="54"/>
      <c r="P40" s="160"/>
      <c r="AA40" s="154">
        <v>4</v>
      </c>
      <c r="AB40" s="154" t="str">
        <f t="shared" si="2"/>
        <v/>
      </c>
    </row>
    <row r="41" spans="1:28" ht="12" customHeight="1">
      <c r="A41" s="254"/>
      <c r="B41" s="254"/>
      <c r="C41" s="40"/>
      <c r="D41" s="306"/>
      <c r="E41" s="39"/>
      <c r="F41" s="44"/>
      <c r="G41" s="37">
        <f t="shared" ref="G41:L41" si="19">IF(G40=0,0,G40/$G40)</f>
        <v>1</v>
      </c>
      <c r="H41" s="37">
        <f t="shared" si="19"/>
        <v>1</v>
      </c>
      <c r="I41" s="37">
        <f t="shared" si="19"/>
        <v>0.1111111111111111</v>
      </c>
      <c r="J41" s="37">
        <f t="shared" si="19"/>
        <v>0</v>
      </c>
      <c r="K41" s="37">
        <f t="shared" si="19"/>
        <v>0.88888888888888884</v>
      </c>
      <c r="L41" s="37">
        <f t="shared" si="19"/>
        <v>0</v>
      </c>
      <c r="P41" s="160"/>
      <c r="AA41" s="155"/>
      <c r="AB41" s="155" t="str">
        <f t="shared" si="2"/>
        <v/>
      </c>
    </row>
    <row r="42" spans="1:28" ht="12" customHeight="1">
      <c r="A42" s="254"/>
      <c r="B42" s="254"/>
      <c r="C42" s="43"/>
      <c r="D42" s="305" t="s">
        <v>378</v>
      </c>
      <c r="E42" s="42"/>
      <c r="F42" s="41">
        <v>0</v>
      </c>
      <c r="G42" s="41">
        <v>0</v>
      </c>
      <c r="H42" s="41">
        <v>0</v>
      </c>
      <c r="I42" s="41">
        <v>0</v>
      </c>
      <c r="J42" s="41">
        <v>0</v>
      </c>
      <c r="K42" s="41">
        <v>0</v>
      </c>
      <c r="L42" s="41">
        <v>0</v>
      </c>
      <c r="P42" s="160"/>
      <c r="AA42" s="154">
        <v>0</v>
      </c>
      <c r="AB42" s="154" t="str">
        <f t="shared" ref="AB42:AB73" si="20">IF(F42=AA42,"",1)</f>
        <v/>
      </c>
    </row>
    <row r="43" spans="1:28" ht="12" customHeight="1">
      <c r="A43" s="254"/>
      <c r="B43" s="254"/>
      <c r="C43" s="40"/>
      <c r="D43" s="306"/>
      <c r="E43" s="39"/>
      <c r="F43" s="44"/>
      <c r="G43" s="37">
        <f t="shared" ref="G43:L43" si="21">IF(G42=0,0,G42/$G42)</f>
        <v>0</v>
      </c>
      <c r="H43" s="37">
        <f t="shared" si="21"/>
        <v>0</v>
      </c>
      <c r="I43" s="37">
        <f t="shared" si="21"/>
        <v>0</v>
      </c>
      <c r="J43" s="37">
        <f t="shared" si="21"/>
        <v>0</v>
      </c>
      <c r="K43" s="37">
        <f t="shared" si="21"/>
        <v>0</v>
      </c>
      <c r="L43" s="37">
        <f t="shared" si="21"/>
        <v>0</v>
      </c>
      <c r="P43" s="160"/>
      <c r="AA43" s="155"/>
      <c r="AB43" s="155" t="str">
        <f t="shared" si="20"/>
        <v/>
      </c>
    </row>
    <row r="44" spans="1:28" ht="12" customHeight="1">
      <c r="A44" s="254"/>
      <c r="B44" s="254"/>
      <c r="C44" s="43"/>
      <c r="D44" s="305" t="s">
        <v>379</v>
      </c>
      <c r="E44" s="42"/>
      <c r="F44" s="41">
        <v>0</v>
      </c>
      <c r="G44" s="41">
        <v>0</v>
      </c>
      <c r="H44" s="41">
        <v>0</v>
      </c>
      <c r="I44" s="41">
        <v>0</v>
      </c>
      <c r="J44" s="41">
        <v>0</v>
      </c>
      <c r="K44" s="41">
        <v>0</v>
      </c>
      <c r="L44" s="41">
        <v>0</v>
      </c>
      <c r="M44" s="54"/>
      <c r="N44" s="54"/>
      <c r="P44" s="160"/>
      <c r="AA44" s="154">
        <v>0</v>
      </c>
      <c r="AB44" s="154" t="str">
        <f t="shared" si="20"/>
        <v/>
      </c>
    </row>
    <row r="45" spans="1:28" ht="12" customHeight="1">
      <c r="A45" s="254"/>
      <c r="B45" s="254"/>
      <c r="C45" s="40"/>
      <c r="D45" s="306"/>
      <c r="E45" s="39"/>
      <c r="F45" s="44"/>
      <c r="G45" s="37">
        <f t="shared" ref="G45:L45" si="22">IF(G44=0,0,G44/$G44)</f>
        <v>0</v>
      </c>
      <c r="H45" s="37">
        <f t="shared" si="22"/>
        <v>0</v>
      </c>
      <c r="I45" s="37">
        <f t="shared" si="22"/>
        <v>0</v>
      </c>
      <c r="J45" s="37">
        <f t="shared" si="22"/>
        <v>0</v>
      </c>
      <c r="K45" s="37">
        <f t="shared" si="22"/>
        <v>0</v>
      </c>
      <c r="L45" s="37">
        <f t="shared" si="22"/>
        <v>0</v>
      </c>
      <c r="P45" s="160"/>
      <c r="AA45" s="155"/>
      <c r="AB45" s="155" t="str">
        <f t="shared" si="20"/>
        <v/>
      </c>
    </row>
    <row r="46" spans="1:28" ht="12" customHeight="1">
      <c r="A46" s="254"/>
      <c r="B46" s="254"/>
      <c r="C46" s="43"/>
      <c r="D46" s="305" t="s">
        <v>380</v>
      </c>
      <c r="E46" s="42"/>
      <c r="F46" s="41">
        <v>3</v>
      </c>
      <c r="G46" s="41">
        <v>3</v>
      </c>
      <c r="H46" s="41">
        <v>3</v>
      </c>
      <c r="I46" s="41">
        <v>0</v>
      </c>
      <c r="J46" s="41">
        <v>0</v>
      </c>
      <c r="K46" s="41">
        <v>3</v>
      </c>
      <c r="L46" s="41">
        <v>0</v>
      </c>
      <c r="M46" s="54"/>
      <c r="N46" s="54"/>
      <c r="P46" s="160"/>
      <c r="AA46" s="154">
        <v>3</v>
      </c>
      <c r="AB46" s="154" t="str">
        <f t="shared" si="20"/>
        <v/>
      </c>
    </row>
    <row r="47" spans="1:28" ht="12" customHeight="1">
      <c r="A47" s="254"/>
      <c r="B47" s="254"/>
      <c r="C47" s="40"/>
      <c r="D47" s="306"/>
      <c r="E47" s="39"/>
      <c r="F47" s="44"/>
      <c r="G47" s="37">
        <f t="shared" ref="G47:L47" si="23">IF(G46=0,0,G46/$G46)</f>
        <v>1</v>
      </c>
      <c r="H47" s="37">
        <f t="shared" si="23"/>
        <v>1</v>
      </c>
      <c r="I47" s="37">
        <f t="shared" si="23"/>
        <v>0</v>
      </c>
      <c r="J47" s="37">
        <f t="shared" si="23"/>
        <v>0</v>
      </c>
      <c r="K47" s="37">
        <f t="shared" si="23"/>
        <v>1</v>
      </c>
      <c r="L47" s="37">
        <f t="shared" si="23"/>
        <v>0</v>
      </c>
      <c r="P47" s="160"/>
      <c r="AA47" s="155"/>
      <c r="AB47" s="155" t="str">
        <f t="shared" si="20"/>
        <v/>
      </c>
    </row>
    <row r="48" spans="1:28" ht="12" customHeight="1">
      <c r="A48" s="254"/>
      <c r="B48" s="254"/>
      <c r="C48" s="43"/>
      <c r="D48" s="305" t="s">
        <v>381</v>
      </c>
      <c r="E48" s="42"/>
      <c r="F48" s="41">
        <v>1</v>
      </c>
      <c r="G48" s="41">
        <v>1</v>
      </c>
      <c r="H48" s="41">
        <v>1</v>
      </c>
      <c r="I48" s="41">
        <v>0</v>
      </c>
      <c r="J48" s="41">
        <v>0</v>
      </c>
      <c r="K48" s="41">
        <v>1</v>
      </c>
      <c r="L48" s="41">
        <v>0</v>
      </c>
      <c r="M48" s="54"/>
      <c r="N48" s="54"/>
      <c r="P48" s="160"/>
      <c r="AA48" s="154">
        <v>1</v>
      </c>
      <c r="AB48" s="154" t="str">
        <f t="shared" si="20"/>
        <v/>
      </c>
    </row>
    <row r="49" spans="1:28" ht="12" customHeight="1">
      <c r="A49" s="254"/>
      <c r="B49" s="254"/>
      <c r="C49" s="40"/>
      <c r="D49" s="306"/>
      <c r="E49" s="39"/>
      <c r="F49" s="44"/>
      <c r="G49" s="37">
        <f t="shared" ref="G49:L49" si="24">IF(G48=0,0,G48/$G48)</f>
        <v>1</v>
      </c>
      <c r="H49" s="37">
        <f t="shared" si="24"/>
        <v>1</v>
      </c>
      <c r="I49" s="37">
        <f t="shared" si="24"/>
        <v>0</v>
      </c>
      <c r="J49" s="37">
        <f t="shared" si="24"/>
        <v>0</v>
      </c>
      <c r="K49" s="37">
        <f t="shared" si="24"/>
        <v>1</v>
      </c>
      <c r="L49" s="37">
        <f t="shared" si="24"/>
        <v>0</v>
      </c>
      <c r="P49" s="160"/>
      <c r="AA49" s="155"/>
      <c r="AB49" s="155" t="str">
        <f t="shared" si="20"/>
        <v/>
      </c>
    </row>
    <row r="50" spans="1:28" ht="12" customHeight="1">
      <c r="A50" s="254"/>
      <c r="B50" s="254"/>
      <c r="C50" s="43"/>
      <c r="D50" s="305" t="s">
        <v>382</v>
      </c>
      <c r="E50" s="42"/>
      <c r="F50" s="41">
        <v>1</v>
      </c>
      <c r="G50" s="41">
        <v>3</v>
      </c>
      <c r="H50" s="41">
        <v>3</v>
      </c>
      <c r="I50" s="41">
        <v>0</v>
      </c>
      <c r="J50" s="41">
        <v>0</v>
      </c>
      <c r="K50" s="41">
        <v>3</v>
      </c>
      <c r="L50" s="41">
        <v>0</v>
      </c>
      <c r="M50" s="54"/>
      <c r="N50" s="54"/>
      <c r="P50" s="160"/>
      <c r="AA50" s="154">
        <v>1</v>
      </c>
      <c r="AB50" s="154" t="str">
        <f t="shared" si="20"/>
        <v/>
      </c>
    </row>
    <row r="51" spans="1:28" ht="12" customHeight="1">
      <c r="A51" s="254"/>
      <c r="B51" s="254"/>
      <c r="C51" s="40"/>
      <c r="D51" s="306"/>
      <c r="E51" s="39"/>
      <c r="F51" s="44"/>
      <c r="G51" s="37">
        <f t="shared" ref="G51:L51" si="25">IF(G50=0,0,G50/$G50)</f>
        <v>1</v>
      </c>
      <c r="H51" s="37">
        <f t="shared" si="25"/>
        <v>1</v>
      </c>
      <c r="I51" s="37">
        <f t="shared" si="25"/>
        <v>0</v>
      </c>
      <c r="J51" s="37">
        <f t="shared" si="25"/>
        <v>0</v>
      </c>
      <c r="K51" s="37">
        <f t="shared" si="25"/>
        <v>1</v>
      </c>
      <c r="L51" s="37">
        <f t="shared" si="25"/>
        <v>0</v>
      </c>
      <c r="M51" s="54"/>
      <c r="N51" s="54"/>
      <c r="P51" s="160"/>
      <c r="AA51" s="155"/>
      <c r="AB51" s="155" t="str">
        <f t="shared" si="20"/>
        <v/>
      </c>
    </row>
    <row r="52" spans="1:28" ht="12" customHeight="1">
      <c r="A52" s="254"/>
      <c r="B52" s="254"/>
      <c r="C52" s="43"/>
      <c r="D52" s="305" t="s">
        <v>383</v>
      </c>
      <c r="E52" s="42"/>
      <c r="F52" s="41">
        <v>4</v>
      </c>
      <c r="G52" s="41">
        <v>6</v>
      </c>
      <c r="H52" s="41">
        <v>5</v>
      </c>
      <c r="I52" s="41">
        <v>0</v>
      </c>
      <c r="J52" s="41">
        <v>0</v>
      </c>
      <c r="K52" s="41">
        <v>5</v>
      </c>
      <c r="L52" s="41">
        <v>1</v>
      </c>
      <c r="M52" s="54"/>
      <c r="N52" s="54"/>
      <c r="P52" s="160"/>
      <c r="AA52" s="154">
        <v>4</v>
      </c>
      <c r="AB52" s="154" t="str">
        <f t="shared" si="20"/>
        <v/>
      </c>
    </row>
    <row r="53" spans="1:28" ht="12" customHeight="1">
      <c r="A53" s="254"/>
      <c r="B53" s="254"/>
      <c r="C53" s="40"/>
      <c r="D53" s="306"/>
      <c r="E53" s="39"/>
      <c r="F53" s="44"/>
      <c r="G53" s="37">
        <f t="shared" ref="G53:L53" si="26">IF(G52=0,0,G52/$G52)</f>
        <v>1</v>
      </c>
      <c r="H53" s="37">
        <f t="shared" si="26"/>
        <v>0.83333333333333337</v>
      </c>
      <c r="I53" s="37">
        <f t="shared" si="26"/>
        <v>0</v>
      </c>
      <c r="J53" s="37">
        <f t="shared" si="26"/>
        <v>0</v>
      </c>
      <c r="K53" s="37">
        <f t="shared" si="26"/>
        <v>0.83333333333333337</v>
      </c>
      <c r="L53" s="37">
        <f t="shared" si="26"/>
        <v>0.16666666666666666</v>
      </c>
      <c r="P53" s="160"/>
      <c r="AA53" s="155"/>
      <c r="AB53" s="155" t="str">
        <f t="shared" si="20"/>
        <v/>
      </c>
    </row>
    <row r="54" spans="1:28" ht="12" customHeight="1">
      <c r="A54" s="254"/>
      <c r="B54" s="254"/>
      <c r="C54" s="43"/>
      <c r="D54" s="305" t="s">
        <v>384</v>
      </c>
      <c r="E54" s="42"/>
      <c r="F54" s="41">
        <v>2</v>
      </c>
      <c r="G54" s="41">
        <v>6</v>
      </c>
      <c r="H54" s="41">
        <v>6</v>
      </c>
      <c r="I54" s="41">
        <v>0</v>
      </c>
      <c r="J54" s="41">
        <v>0</v>
      </c>
      <c r="K54" s="41">
        <v>6</v>
      </c>
      <c r="L54" s="41">
        <v>0</v>
      </c>
      <c r="M54" s="54"/>
      <c r="N54" s="54"/>
      <c r="P54" s="160"/>
      <c r="AA54" s="154">
        <v>2</v>
      </c>
      <c r="AB54" s="154" t="str">
        <f t="shared" si="20"/>
        <v/>
      </c>
    </row>
    <row r="55" spans="1:28" ht="12" customHeight="1">
      <c r="A55" s="254"/>
      <c r="B55" s="254"/>
      <c r="C55" s="40"/>
      <c r="D55" s="306"/>
      <c r="E55" s="39"/>
      <c r="F55" s="44"/>
      <c r="G55" s="37">
        <f t="shared" ref="G55:L55" si="27">IF(G54=0,0,G54/$G54)</f>
        <v>1</v>
      </c>
      <c r="H55" s="37">
        <f t="shared" si="27"/>
        <v>1</v>
      </c>
      <c r="I55" s="37">
        <f t="shared" si="27"/>
        <v>0</v>
      </c>
      <c r="J55" s="37">
        <f t="shared" si="27"/>
        <v>0</v>
      </c>
      <c r="K55" s="37">
        <f t="shared" si="27"/>
        <v>1</v>
      </c>
      <c r="L55" s="37">
        <f t="shared" si="27"/>
        <v>0</v>
      </c>
      <c r="P55" s="160"/>
      <c r="AA55" s="155"/>
      <c r="AB55" s="155" t="str">
        <f t="shared" si="20"/>
        <v/>
      </c>
    </row>
    <row r="56" spans="1:28" ht="12" customHeight="1">
      <c r="A56" s="254"/>
      <c r="B56" s="254"/>
      <c r="C56" s="43"/>
      <c r="D56" s="305" t="s">
        <v>385</v>
      </c>
      <c r="E56" s="42"/>
      <c r="F56" s="41">
        <v>13</v>
      </c>
      <c r="G56" s="41">
        <v>20</v>
      </c>
      <c r="H56" s="41">
        <v>20</v>
      </c>
      <c r="I56" s="41">
        <v>0</v>
      </c>
      <c r="J56" s="41">
        <v>1</v>
      </c>
      <c r="K56" s="41">
        <v>19</v>
      </c>
      <c r="L56" s="41">
        <v>0</v>
      </c>
      <c r="M56" s="54"/>
      <c r="N56" s="54"/>
      <c r="P56" s="160"/>
      <c r="AA56" s="154">
        <v>13</v>
      </c>
      <c r="AB56" s="154" t="str">
        <f t="shared" si="20"/>
        <v/>
      </c>
    </row>
    <row r="57" spans="1:28" ht="12" customHeight="1">
      <c r="A57" s="254"/>
      <c r="B57" s="254"/>
      <c r="C57" s="40"/>
      <c r="D57" s="306"/>
      <c r="E57" s="39"/>
      <c r="F57" s="44"/>
      <c r="G57" s="37">
        <f t="shared" ref="G57:L57" si="28">IF(G56=0,0,G56/$G56)</f>
        <v>1</v>
      </c>
      <c r="H57" s="37">
        <f t="shared" si="28"/>
        <v>1</v>
      </c>
      <c r="I57" s="37">
        <f t="shared" si="28"/>
        <v>0</v>
      </c>
      <c r="J57" s="37">
        <f t="shared" si="28"/>
        <v>0.05</v>
      </c>
      <c r="K57" s="37">
        <f t="shared" si="28"/>
        <v>0.95</v>
      </c>
      <c r="L57" s="37">
        <f t="shared" si="28"/>
        <v>0</v>
      </c>
      <c r="P57" s="160"/>
      <c r="AA57" s="155"/>
      <c r="AB57" s="155" t="str">
        <f t="shared" si="20"/>
        <v/>
      </c>
    </row>
    <row r="58" spans="1:28" ht="12" customHeight="1">
      <c r="A58" s="254"/>
      <c r="B58" s="254"/>
      <c r="C58" s="43"/>
      <c r="D58" s="305" t="s">
        <v>386</v>
      </c>
      <c r="E58" s="42"/>
      <c r="F58" s="41">
        <v>4</v>
      </c>
      <c r="G58" s="41">
        <v>6</v>
      </c>
      <c r="H58" s="41">
        <v>6</v>
      </c>
      <c r="I58" s="41">
        <v>0</v>
      </c>
      <c r="J58" s="41">
        <v>0</v>
      </c>
      <c r="K58" s="41">
        <v>6</v>
      </c>
      <c r="L58" s="41">
        <v>0</v>
      </c>
      <c r="M58" s="54"/>
      <c r="N58" s="54"/>
      <c r="P58" s="160"/>
      <c r="AA58" s="154">
        <v>4</v>
      </c>
      <c r="AB58" s="154" t="str">
        <f t="shared" si="20"/>
        <v/>
      </c>
    </row>
    <row r="59" spans="1:28" ht="12" customHeight="1">
      <c r="A59" s="254"/>
      <c r="B59" s="254"/>
      <c r="C59" s="40"/>
      <c r="D59" s="306"/>
      <c r="E59" s="39"/>
      <c r="F59" s="44"/>
      <c r="G59" s="37">
        <f t="shared" ref="G59:L59" si="29">IF(G58=0,0,G58/$G58)</f>
        <v>1</v>
      </c>
      <c r="H59" s="37">
        <f t="shared" si="29"/>
        <v>1</v>
      </c>
      <c r="I59" s="37">
        <f t="shared" si="29"/>
        <v>0</v>
      </c>
      <c r="J59" s="37">
        <f t="shared" si="29"/>
        <v>0</v>
      </c>
      <c r="K59" s="37">
        <f t="shared" si="29"/>
        <v>1</v>
      </c>
      <c r="L59" s="37">
        <f t="shared" si="29"/>
        <v>0</v>
      </c>
      <c r="P59" s="160"/>
      <c r="AA59" s="155"/>
      <c r="AB59" s="155" t="str">
        <f t="shared" si="20"/>
        <v/>
      </c>
    </row>
    <row r="60" spans="1:28" ht="12" customHeight="1">
      <c r="A60" s="254"/>
      <c r="B60" s="254"/>
      <c r="C60" s="43"/>
      <c r="D60" s="305" t="s">
        <v>387</v>
      </c>
      <c r="E60" s="42"/>
      <c r="F60" s="41">
        <v>15</v>
      </c>
      <c r="G60" s="41">
        <v>37</v>
      </c>
      <c r="H60" s="41">
        <v>37</v>
      </c>
      <c r="I60" s="41">
        <v>0</v>
      </c>
      <c r="J60" s="41">
        <v>0</v>
      </c>
      <c r="K60" s="41">
        <v>37</v>
      </c>
      <c r="L60" s="41">
        <v>0</v>
      </c>
      <c r="M60" s="54"/>
      <c r="N60" s="54"/>
      <c r="P60" s="160"/>
      <c r="AA60" s="154">
        <v>15</v>
      </c>
      <c r="AB60" s="154" t="str">
        <f t="shared" si="20"/>
        <v/>
      </c>
    </row>
    <row r="61" spans="1:28" ht="12" customHeight="1">
      <c r="A61" s="254"/>
      <c r="B61" s="254"/>
      <c r="C61" s="40"/>
      <c r="D61" s="306"/>
      <c r="E61" s="39"/>
      <c r="F61" s="44"/>
      <c r="G61" s="37">
        <f t="shared" ref="G61:L61" si="30">IF(G60=0,0,G60/$G60)</f>
        <v>1</v>
      </c>
      <c r="H61" s="37">
        <f t="shared" si="30"/>
        <v>1</v>
      </c>
      <c r="I61" s="37">
        <f t="shared" si="30"/>
        <v>0</v>
      </c>
      <c r="J61" s="37">
        <f t="shared" si="30"/>
        <v>0</v>
      </c>
      <c r="K61" s="37">
        <f t="shared" si="30"/>
        <v>1</v>
      </c>
      <c r="L61" s="37">
        <f t="shared" si="30"/>
        <v>0</v>
      </c>
      <c r="P61" s="160"/>
      <c r="AA61" s="155"/>
      <c r="AB61" s="155" t="str">
        <f t="shared" si="20"/>
        <v/>
      </c>
    </row>
    <row r="62" spans="1:28" ht="12" customHeight="1">
      <c r="A62" s="254"/>
      <c r="B62" s="254"/>
      <c r="C62" s="43"/>
      <c r="D62" s="305" t="s">
        <v>21</v>
      </c>
      <c r="E62" s="42"/>
      <c r="F62" s="41">
        <v>9</v>
      </c>
      <c r="G62" s="41">
        <v>18</v>
      </c>
      <c r="H62" s="41">
        <v>18</v>
      </c>
      <c r="I62" s="41">
        <v>0</v>
      </c>
      <c r="J62" s="41">
        <v>0</v>
      </c>
      <c r="K62" s="41">
        <v>18</v>
      </c>
      <c r="L62" s="41">
        <v>0</v>
      </c>
      <c r="M62" s="54"/>
      <c r="N62" s="54"/>
      <c r="P62" s="160"/>
      <c r="AA62" s="154">
        <v>9</v>
      </c>
      <c r="AB62" s="154" t="str">
        <f t="shared" si="20"/>
        <v/>
      </c>
    </row>
    <row r="63" spans="1:28" ht="12" customHeight="1">
      <c r="A63" s="254"/>
      <c r="B63" s="254"/>
      <c r="C63" s="40"/>
      <c r="D63" s="306"/>
      <c r="E63" s="39"/>
      <c r="F63" s="44"/>
      <c r="G63" s="37">
        <f t="shared" ref="G63:L63" si="31">IF(G62=0,0,G62/$G62)</f>
        <v>1</v>
      </c>
      <c r="H63" s="37">
        <f t="shared" si="31"/>
        <v>1</v>
      </c>
      <c r="I63" s="37">
        <f t="shared" si="31"/>
        <v>0</v>
      </c>
      <c r="J63" s="37">
        <f t="shared" si="31"/>
        <v>0</v>
      </c>
      <c r="K63" s="37">
        <f t="shared" si="31"/>
        <v>1</v>
      </c>
      <c r="L63" s="37">
        <f t="shared" si="31"/>
        <v>0</v>
      </c>
      <c r="P63" s="160"/>
      <c r="AA63" s="155"/>
      <c r="AB63" s="155" t="str">
        <f t="shared" si="20"/>
        <v/>
      </c>
    </row>
    <row r="64" spans="1:28" ht="12" customHeight="1">
      <c r="A64" s="254"/>
      <c r="B64" s="254"/>
      <c r="C64" s="43"/>
      <c r="D64" s="305" t="s">
        <v>388</v>
      </c>
      <c r="E64" s="42"/>
      <c r="F64" s="41">
        <v>5</v>
      </c>
      <c r="G64" s="41">
        <v>10</v>
      </c>
      <c r="H64" s="41">
        <v>10</v>
      </c>
      <c r="I64" s="41">
        <v>0</v>
      </c>
      <c r="J64" s="41">
        <v>0</v>
      </c>
      <c r="K64" s="41">
        <v>10</v>
      </c>
      <c r="L64" s="41">
        <v>0</v>
      </c>
      <c r="M64" s="54"/>
      <c r="N64" s="54"/>
      <c r="P64" s="160"/>
      <c r="AA64" s="154">
        <v>5</v>
      </c>
      <c r="AB64" s="154" t="str">
        <f t="shared" si="20"/>
        <v/>
      </c>
    </row>
    <row r="65" spans="1:28" ht="12" customHeight="1">
      <c r="A65" s="254"/>
      <c r="B65" s="254"/>
      <c r="C65" s="40"/>
      <c r="D65" s="306"/>
      <c r="E65" s="39"/>
      <c r="F65" s="44"/>
      <c r="G65" s="37">
        <f t="shared" ref="G65:L65" si="32">IF(G64=0,0,G64/$G64)</f>
        <v>1</v>
      </c>
      <c r="H65" s="37">
        <f t="shared" si="32"/>
        <v>1</v>
      </c>
      <c r="I65" s="37">
        <f t="shared" si="32"/>
        <v>0</v>
      </c>
      <c r="J65" s="37">
        <f t="shared" si="32"/>
        <v>0</v>
      </c>
      <c r="K65" s="37">
        <f t="shared" si="32"/>
        <v>1</v>
      </c>
      <c r="L65" s="37">
        <f t="shared" si="32"/>
        <v>0</v>
      </c>
      <c r="P65" s="160"/>
      <c r="AA65" s="155"/>
      <c r="AB65" s="155" t="str">
        <f t="shared" si="20"/>
        <v/>
      </c>
    </row>
    <row r="66" spans="1:28" ht="12" customHeight="1">
      <c r="A66" s="254"/>
      <c r="B66" s="254"/>
      <c r="C66" s="43"/>
      <c r="D66" s="305" t="s">
        <v>389</v>
      </c>
      <c r="E66" s="42"/>
      <c r="F66" s="41">
        <v>8</v>
      </c>
      <c r="G66" s="41">
        <v>16</v>
      </c>
      <c r="H66" s="41">
        <v>16</v>
      </c>
      <c r="I66" s="41">
        <v>2</v>
      </c>
      <c r="J66" s="41">
        <v>0</v>
      </c>
      <c r="K66" s="41">
        <v>14</v>
      </c>
      <c r="L66" s="41">
        <v>0</v>
      </c>
      <c r="M66" s="54"/>
      <c r="N66" s="54"/>
      <c r="P66" s="160"/>
      <c r="AA66" s="154">
        <v>8</v>
      </c>
      <c r="AB66" s="154" t="str">
        <f t="shared" si="20"/>
        <v/>
      </c>
    </row>
    <row r="67" spans="1:28" ht="12" customHeight="1">
      <c r="A67" s="254"/>
      <c r="B67" s="254"/>
      <c r="C67" s="40"/>
      <c r="D67" s="306"/>
      <c r="E67" s="39"/>
      <c r="F67" s="44"/>
      <c r="G67" s="37">
        <f t="shared" ref="G67:L67" si="33">IF(G66=0,0,G66/$G66)</f>
        <v>1</v>
      </c>
      <c r="H67" s="37">
        <f t="shared" si="33"/>
        <v>1</v>
      </c>
      <c r="I67" s="37">
        <f t="shared" si="33"/>
        <v>0.125</v>
      </c>
      <c r="J67" s="37">
        <f t="shared" si="33"/>
        <v>0</v>
      </c>
      <c r="K67" s="37">
        <f t="shared" si="33"/>
        <v>0.875</v>
      </c>
      <c r="L67" s="37">
        <f t="shared" si="33"/>
        <v>0</v>
      </c>
      <c r="P67" s="160"/>
      <c r="AA67" s="155"/>
      <c r="AB67" s="155" t="str">
        <f t="shared" si="20"/>
        <v/>
      </c>
    </row>
    <row r="68" spans="1:28" ht="12" customHeight="1">
      <c r="A68" s="254"/>
      <c r="B68" s="254"/>
      <c r="C68" s="43"/>
      <c r="D68" s="305" t="s">
        <v>390</v>
      </c>
      <c r="E68" s="42"/>
      <c r="F68" s="41">
        <v>4</v>
      </c>
      <c r="G68" s="41">
        <v>9</v>
      </c>
      <c r="H68" s="41">
        <v>9</v>
      </c>
      <c r="I68" s="41">
        <v>0</v>
      </c>
      <c r="J68" s="41">
        <v>0</v>
      </c>
      <c r="K68" s="41">
        <v>9</v>
      </c>
      <c r="L68" s="41">
        <v>0</v>
      </c>
      <c r="M68" s="54"/>
      <c r="N68" s="54"/>
      <c r="P68" s="160"/>
      <c r="AA68" s="154">
        <v>4</v>
      </c>
      <c r="AB68" s="154" t="str">
        <f t="shared" si="20"/>
        <v/>
      </c>
    </row>
    <row r="69" spans="1:28" ht="12" customHeight="1">
      <c r="A69" s="254"/>
      <c r="B69" s="255"/>
      <c r="C69" s="40"/>
      <c r="D69" s="306"/>
      <c r="E69" s="39"/>
      <c r="F69" s="44"/>
      <c r="G69" s="37">
        <f t="shared" ref="G69:L69" si="34">IF(G68=0,0,G68/$G68)</f>
        <v>1</v>
      </c>
      <c r="H69" s="37">
        <f t="shared" si="34"/>
        <v>1</v>
      </c>
      <c r="I69" s="37">
        <f t="shared" si="34"/>
        <v>0</v>
      </c>
      <c r="J69" s="37">
        <f t="shared" si="34"/>
        <v>0</v>
      </c>
      <c r="K69" s="37">
        <f t="shared" si="34"/>
        <v>1</v>
      </c>
      <c r="L69" s="37">
        <f t="shared" si="34"/>
        <v>0</v>
      </c>
      <c r="P69" s="160"/>
      <c r="AA69" s="155"/>
      <c r="AB69" s="155" t="str">
        <f t="shared" si="20"/>
        <v/>
      </c>
    </row>
    <row r="70" spans="1:28" ht="12" customHeight="1">
      <c r="A70" s="254"/>
      <c r="B70" s="253" t="s">
        <v>17</v>
      </c>
      <c r="C70" s="43"/>
      <c r="D70" s="305" t="s">
        <v>16</v>
      </c>
      <c r="E70" s="42"/>
      <c r="F70" s="41">
        <v>197</v>
      </c>
      <c r="G70" s="41">
        <f>SUM(G72,G74,G76,G78,G80,G82,G84,G86,G88,G90,G92,G94,G96,G98,G100)</f>
        <v>601</v>
      </c>
      <c r="H70" s="41">
        <f t="shared" ref="H70" si="35">SUM(H72,H74,H76,H78,H80,H82,H84,H86,H88,H90,H92,H94,H96,H98,H100)</f>
        <v>590</v>
      </c>
      <c r="I70" s="41">
        <f>SUM(I72,I74,I76,I78,I80,I82,I84,I86,I88,I90,I92,I94,I96,I98,I100)</f>
        <v>11</v>
      </c>
      <c r="J70" s="41">
        <f>SUM(J72,J74,J76,J78,J80,J82,J84,J86,J88,J90,J92,J94,J96,J98,J100)</f>
        <v>7</v>
      </c>
      <c r="K70" s="41">
        <f>SUM(K72,K74,K76,K78,K80,K82,K84,K86,K88,K90,K92,K94,K96,K98,K100)</f>
        <v>572</v>
      </c>
      <c r="L70" s="41">
        <f>SUM(L72,L74,L76,L78,L80,L82,L84,L86,L88,L90,L92,L94,L96,L98,L100)</f>
        <v>11</v>
      </c>
      <c r="M70" s="54"/>
      <c r="N70" s="54"/>
      <c r="P70" s="160"/>
      <c r="AA70" s="154">
        <v>197</v>
      </c>
      <c r="AB70" s="154" t="str">
        <f t="shared" si="20"/>
        <v/>
      </c>
    </row>
    <row r="71" spans="1:28" ht="12" customHeight="1">
      <c r="A71" s="254"/>
      <c r="B71" s="254"/>
      <c r="C71" s="40"/>
      <c r="D71" s="306"/>
      <c r="E71" s="39"/>
      <c r="F71" s="44"/>
      <c r="G71" s="37">
        <f t="shared" ref="G71:L71" si="36">IF(G70=0,0,G70/$G70)</f>
        <v>1</v>
      </c>
      <c r="H71" s="37">
        <f t="shared" si="36"/>
        <v>0.98169717138103163</v>
      </c>
      <c r="I71" s="37">
        <f t="shared" si="36"/>
        <v>1.8302828618968387E-2</v>
      </c>
      <c r="J71" s="37">
        <f t="shared" si="36"/>
        <v>1.1647254575707155E-2</v>
      </c>
      <c r="K71" s="37">
        <f t="shared" si="36"/>
        <v>0.95174708818635612</v>
      </c>
      <c r="L71" s="37">
        <f t="shared" si="36"/>
        <v>1.8302828618968387E-2</v>
      </c>
      <c r="P71" s="160"/>
      <c r="AA71" s="155"/>
      <c r="AB71" s="155" t="str">
        <f t="shared" si="20"/>
        <v/>
      </c>
    </row>
    <row r="72" spans="1:28" ht="12" customHeight="1">
      <c r="A72" s="254"/>
      <c r="B72" s="254"/>
      <c r="C72" s="43"/>
      <c r="D72" s="305" t="s">
        <v>122</v>
      </c>
      <c r="E72" s="42"/>
      <c r="F72" s="41">
        <v>1</v>
      </c>
      <c r="G72" s="41">
        <v>1</v>
      </c>
      <c r="H72" s="41">
        <v>1</v>
      </c>
      <c r="I72" s="41">
        <v>0</v>
      </c>
      <c r="J72" s="41">
        <v>0</v>
      </c>
      <c r="K72" s="41">
        <v>1</v>
      </c>
      <c r="L72" s="41">
        <v>0</v>
      </c>
      <c r="M72" s="54"/>
      <c r="N72" s="54"/>
      <c r="P72" s="160"/>
      <c r="AA72" s="154">
        <v>1</v>
      </c>
      <c r="AB72" s="154" t="str">
        <f t="shared" si="20"/>
        <v/>
      </c>
    </row>
    <row r="73" spans="1:28" ht="12" customHeight="1">
      <c r="A73" s="254"/>
      <c r="B73" s="254"/>
      <c r="C73" s="40"/>
      <c r="D73" s="306"/>
      <c r="E73" s="39"/>
      <c r="F73" s="44"/>
      <c r="G73" s="37">
        <f t="shared" ref="G73:L73" si="37">IF(G72=0,0,G72/$G72)</f>
        <v>1</v>
      </c>
      <c r="H73" s="37">
        <f t="shared" si="37"/>
        <v>1</v>
      </c>
      <c r="I73" s="37">
        <f t="shared" si="37"/>
        <v>0</v>
      </c>
      <c r="J73" s="37">
        <f t="shared" si="37"/>
        <v>0</v>
      </c>
      <c r="K73" s="37">
        <f t="shared" si="37"/>
        <v>1</v>
      </c>
      <c r="L73" s="37">
        <f t="shared" si="37"/>
        <v>0</v>
      </c>
      <c r="P73" s="160"/>
      <c r="AA73" s="155"/>
      <c r="AB73" s="155" t="str">
        <f t="shared" si="20"/>
        <v/>
      </c>
    </row>
    <row r="74" spans="1:28" ht="12" customHeight="1">
      <c r="A74" s="254"/>
      <c r="B74" s="254"/>
      <c r="C74" s="43"/>
      <c r="D74" s="305" t="s">
        <v>14</v>
      </c>
      <c r="E74" s="42"/>
      <c r="F74" s="41">
        <v>5</v>
      </c>
      <c r="G74" s="41">
        <v>7</v>
      </c>
      <c r="H74" s="41">
        <v>6</v>
      </c>
      <c r="I74" s="41">
        <v>0</v>
      </c>
      <c r="J74" s="41">
        <v>0</v>
      </c>
      <c r="K74" s="41">
        <v>6</v>
      </c>
      <c r="L74" s="41">
        <v>1</v>
      </c>
      <c r="M74" s="54"/>
      <c r="N74" s="54"/>
      <c r="P74" s="160"/>
      <c r="AA74" s="154">
        <v>5</v>
      </c>
      <c r="AB74" s="154" t="str">
        <f t="shared" ref="AB74:AB100" si="38">IF(F74=AA74,"",1)</f>
        <v/>
      </c>
    </row>
    <row r="75" spans="1:28" ht="12" customHeight="1">
      <c r="A75" s="254"/>
      <c r="B75" s="254"/>
      <c r="C75" s="40"/>
      <c r="D75" s="306"/>
      <c r="E75" s="39"/>
      <c r="F75" s="44"/>
      <c r="G75" s="37">
        <f t="shared" ref="G75:L75" si="39">IF(G74=0,0,G74/$G74)</f>
        <v>1</v>
      </c>
      <c r="H75" s="37">
        <f t="shared" si="39"/>
        <v>0.8571428571428571</v>
      </c>
      <c r="I75" s="37">
        <f t="shared" si="39"/>
        <v>0</v>
      </c>
      <c r="J75" s="37">
        <f t="shared" si="39"/>
        <v>0</v>
      </c>
      <c r="K75" s="37">
        <f t="shared" si="39"/>
        <v>0.8571428571428571</v>
      </c>
      <c r="L75" s="37">
        <f t="shared" si="39"/>
        <v>0.14285714285714285</v>
      </c>
      <c r="P75" s="160"/>
      <c r="AA75" s="155"/>
      <c r="AB75" s="155" t="str">
        <f t="shared" si="38"/>
        <v/>
      </c>
    </row>
    <row r="76" spans="1:28" ht="12" customHeight="1">
      <c r="A76" s="254"/>
      <c r="B76" s="254"/>
      <c r="C76" s="43"/>
      <c r="D76" s="305" t="s">
        <v>13</v>
      </c>
      <c r="E76" s="42"/>
      <c r="F76" s="41">
        <v>5</v>
      </c>
      <c r="G76" s="41">
        <v>5</v>
      </c>
      <c r="H76" s="41">
        <v>5</v>
      </c>
      <c r="I76" s="41">
        <v>0</v>
      </c>
      <c r="J76" s="41">
        <v>0</v>
      </c>
      <c r="K76" s="41">
        <v>5</v>
      </c>
      <c r="L76" s="41">
        <v>0</v>
      </c>
      <c r="M76" s="54"/>
      <c r="N76" s="54"/>
      <c r="P76" s="160"/>
      <c r="AA76" s="154">
        <v>5</v>
      </c>
      <c r="AB76" s="154" t="str">
        <f t="shared" si="38"/>
        <v/>
      </c>
    </row>
    <row r="77" spans="1:28" ht="12" customHeight="1">
      <c r="A77" s="254"/>
      <c r="B77" s="254"/>
      <c r="C77" s="40"/>
      <c r="D77" s="306"/>
      <c r="E77" s="39"/>
      <c r="F77" s="44"/>
      <c r="G77" s="37">
        <f t="shared" ref="G77:L77" si="40">IF(G76=0,0,G76/$G76)</f>
        <v>1</v>
      </c>
      <c r="H77" s="37">
        <f t="shared" si="40"/>
        <v>1</v>
      </c>
      <c r="I77" s="37">
        <f t="shared" si="40"/>
        <v>0</v>
      </c>
      <c r="J77" s="37">
        <f t="shared" si="40"/>
        <v>0</v>
      </c>
      <c r="K77" s="37">
        <f t="shared" si="40"/>
        <v>1</v>
      </c>
      <c r="L77" s="37">
        <f t="shared" si="40"/>
        <v>0</v>
      </c>
      <c r="P77" s="160"/>
      <c r="AA77" s="155"/>
      <c r="AB77" s="155" t="str">
        <f t="shared" si="38"/>
        <v/>
      </c>
    </row>
    <row r="78" spans="1:28" ht="12" customHeight="1">
      <c r="A78" s="254"/>
      <c r="B78" s="254"/>
      <c r="C78" s="43"/>
      <c r="D78" s="305" t="s">
        <v>12</v>
      </c>
      <c r="E78" s="42"/>
      <c r="F78" s="41">
        <v>4</v>
      </c>
      <c r="G78" s="41">
        <v>8</v>
      </c>
      <c r="H78" s="41">
        <v>8</v>
      </c>
      <c r="I78" s="41">
        <v>0</v>
      </c>
      <c r="J78" s="41">
        <v>0</v>
      </c>
      <c r="K78" s="41">
        <v>8</v>
      </c>
      <c r="L78" s="41">
        <v>0</v>
      </c>
      <c r="M78" s="54"/>
      <c r="N78" s="54"/>
      <c r="P78" s="160"/>
      <c r="AA78" s="154">
        <v>4</v>
      </c>
      <c r="AB78" s="154" t="str">
        <f t="shared" si="38"/>
        <v/>
      </c>
    </row>
    <row r="79" spans="1:28" ht="12" customHeight="1">
      <c r="A79" s="254"/>
      <c r="B79" s="254"/>
      <c r="C79" s="40"/>
      <c r="D79" s="306"/>
      <c r="E79" s="39"/>
      <c r="F79" s="44"/>
      <c r="G79" s="37">
        <f t="shared" ref="G79:L79" si="41">IF(G78=0,0,G78/$G78)</f>
        <v>1</v>
      </c>
      <c r="H79" s="37">
        <f t="shared" si="41"/>
        <v>1</v>
      </c>
      <c r="I79" s="37">
        <f t="shared" si="41"/>
        <v>0</v>
      </c>
      <c r="J79" s="37">
        <f t="shared" si="41"/>
        <v>0</v>
      </c>
      <c r="K79" s="37">
        <f t="shared" si="41"/>
        <v>1</v>
      </c>
      <c r="L79" s="37">
        <f t="shared" si="41"/>
        <v>0</v>
      </c>
      <c r="P79" s="160"/>
      <c r="AA79" s="155"/>
      <c r="AB79" s="155" t="str">
        <f t="shared" si="38"/>
        <v/>
      </c>
    </row>
    <row r="80" spans="1:28" ht="12" customHeight="1">
      <c r="A80" s="254"/>
      <c r="B80" s="254"/>
      <c r="C80" s="43"/>
      <c r="D80" s="305" t="s">
        <v>11</v>
      </c>
      <c r="E80" s="42"/>
      <c r="F80" s="41">
        <v>4</v>
      </c>
      <c r="G80" s="41">
        <v>6</v>
      </c>
      <c r="H80" s="41">
        <v>6</v>
      </c>
      <c r="I80" s="41">
        <v>1</v>
      </c>
      <c r="J80" s="41">
        <v>0</v>
      </c>
      <c r="K80" s="41">
        <v>5</v>
      </c>
      <c r="L80" s="41">
        <v>0</v>
      </c>
      <c r="M80" s="54"/>
      <c r="N80" s="54"/>
      <c r="P80" s="160"/>
      <c r="AA80" s="154">
        <v>4</v>
      </c>
      <c r="AB80" s="154" t="str">
        <f t="shared" si="38"/>
        <v/>
      </c>
    </row>
    <row r="81" spans="1:28" ht="12" customHeight="1">
      <c r="A81" s="254"/>
      <c r="B81" s="254"/>
      <c r="C81" s="40"/>
      <c r="D81" s="306"/>
      <c r="E81" s="39"/>
      <c r="F81" s="44"/>
      <c r="G81" s="37">
        <f t="shared" ref="G81:L81" si="42">IF(G80=0,0,G80/$G80)</f>
        <v>1</v>
      </c>
      <c r="H81" s="37">
        <f t="shared" si="42"/>
        <v>1</v>
      </c>
      <c r="I81" s="37">
        <f t="shared" si="42"/>
        <v>0.16666666666666666</v>
      </c>
      <c r="J81" s="37">
        <f t="shared" si="42"/>
        <v>0</v>
      </c>
      <c r="K81" s="37">
        <f t="shared" si="42"/>
        <v>0.83333333333333337</v>
      </c>
      <c r="L81" s="37">
        <f t="shared" si="42"/>
        <v>0</v>
      </c>
      <c r="P81" s="160"/>
      <c r="AA81" s="155"/>
      <c r="AB81" s="155" t="str">
        <f t="shared" si="38"/>
        <v/>
      </c>
    </row>
    <row r="82" spans="1:28" ht="12" customHeight="1">
      <c r="A82" s="254"/>
      <c r="B82" s="254"/>
      <c r="C82" s="43"/>
      <c r="D82" s="305" t="s">
        <v>10</v>
      </c>
      <c r="E82" s="42"/>
      <c r="F82" s="41">
        <v>29</v>
      </c>
      <c r="G82" s="41">
        <v>39</v>
      </c>
      <c r="H82" s="41">
        <v>39</v>
      </c>
      <c r="I82" s="41">
        <v>1</v>
      </c>
      <c r="J82" s="41">
        <v>2</v>
      </c>
      <c r="K82" s="41">
        <v>36</v>
      </c>
      <c r="L82" s="41">
        <v>0</v>
      </c>
      <c r="M82" s="54"/>
      <c r="N82" s="54"/>
      <c r="P82" s="160"/>
      <c r="AA82" s="154">
        <v>29</v>
      </c>
      <c r="AB82" s="154" t="str">
        <f t="shared" si="38"/>
        <v/>
      </c>
    </row>
    <row r="83" spans="1:28" ht="12" customHeight="1">
      <c r="A83" s="254"/>
      <c r="B83" s="254"/>
      <c r="C83" s="40"/>
      <c r="D83" s="306"/>
      <c r="E83" s="39"/>
      <c r="F83" s="44"/>
      <c r="G83" s="37">
        <f t="shared" ref="G83:L83" si="43">IF(G82=0,0,G82/$G82)</f>
        <v>1</v>
      </c>
      <c r="H83" s="37">
        <f t="shared" si="43"/>
        <v>1</v>
      </c>
      <c r="I83" s="37">
        <f t="shared" si="43"/>
        <v>2.564102564102564E-2</v>
      </c>
      <c r="J83" s="37">
        <f t="shared" si="43"/>
        <v>5.128205128205128E-2</v>
      </c>
      <c r="K83" s="37">
        <f t="shared" si="43"/>
        <v>0.92307692307692313</v>
      </c>
      <c r="L83" s="37">
        <f t="shared" si="43"/>
        <v>0</v>
      </c>
      <c r="P83" s="160"/>
      <c r="AA83" s="155"/>
      <c r="AB83" s="155" t="str">
        <f t="shared" si="38"/>
        <v/>
      </c>
    </row>
    <row r="84" spans="1:28" ht="12" customHeight="1">
      <c r="A84" s="254"/>
      <c r="B84" s="254"/>
      <c r="C84" s="43"/>
      <c r="D84" s="305" t="s">
        <v>9</v>
      </c>
      <c r="E84" s="42"/>
      <c r="F84" s="41">
        <v>3</v>
      </c>
      <c r="G84" s="41">
        <v>6</v>
      </c>
      <c r="H84" s="41">
        <v>6</v>
      </c>
      <c r="I84" s="41">
        <v>0</v>
      </c>
      <c r="J84" s="41">
        <v>0</v>
      </c>
      <c r="K84" s="41">
        <v>6</v>
      </c>
      <c r="L84" s="41">
        <v>0</v>
      </c>
      <c r="M84" s="54"/>
      <c r="N84" s="54"/>
      <c r="P84" s="160"/>
      <c r="AA84" s="154">
        <v>3</v>
      </c>
      <c r="AB84" s="154" t="str">
        <f t="shared" si="38"/>
        <v/>
      </c>
    </row>
    <row r="85" spans="1:28" ht="12" customHeight="1">
      <c r="A85" s="254"/>
      <c r="B85" s="254"/>
      <c r="C85" s="40"/>
      <c r="D85" s="306"/>
      <c r="E85" s="39"/>
      <c r="F85" s="44"/>
      <c r="G85" s="37">
        <f t="shared" ref="G85:L85" si="44">IF(G84=0,0,G84/$G84)</f>
        <v>1</v>
      </c>
      <c r="H85" s="37">
        <f t="shared" si="44"/>
        <v>1</v>
      </c>
      <c r="I85" s="37">
        <f t="shared" si="44"/>
        <v>0</v>
      </c>
      <c r="J85" s="37">
        <f t="shared" si="44"/>
        <v>0</v>
      </c>
      <c r="K85" s="37">
        <f t="shared" si="44"/>
        <v>1</v>
      </c>
      <c r="L85" s="37">
        <f t="shared" si="44"/>
        <v>0</v>
      </c>
      <c r="P85" s="160"/>
      <c r="AA85" s="155"/>
      <c r="AB85" s="155" t="str">
        <f t="shared" si="38"/>
        <v/>
      </c>
    </row>
    <row r="86" spans="1:28" ht="12" customHeight="1">
      <c r="A86" s="254"/>
      <c r="B86" s="254"/>
      <c r="C86" s="43"/>
      <c r="D86" s="305" t="s">
        <v>8</v>
      </c>
      <c r="E86" s="42"/>
      <c r="F86" s="41">
        <v>2</v>
      </c>
      <c r="G86" s="41">
        <v>4</v>
      </c>
      <c r="H86" s="41">
        <v>4</v>
      </c>
      <c r="I86" s="41">
        <v>0</v>
      </c>
      <c r="J86" s="41">
        <v>0</v>
      </c>
      <c r="K86" s="41">
        <v>4</v>
      </c>
      <c r="L86" s="41">
        <v>0</v>
      </c>
      <c r="M86" s="54"/>
      <c r="N86" s="54"/>
      <c r="P86" s="160"/>
      <c r="AA86" s="154">
        <v>2</v>
      </c>
      <c r="AB86" s="154" t="str">
        <f t="shared" si="38"/>
        <v/>
      </c>
    </row>
    <row r="87" spans="1:28" ht="12" customHeight="1">
      <c r="A87" s="254"/>
      <c r="B87" s="254"/>
      <c r="C87" s="40"/>
      <c r="D87" s="306"/>
      <c r="E87" s="39"/>
      <c r="F87" s="44"/>
      <c r="G87" s="37">
        <f t="shared" ref="G87:L87" si="45">IF(G86=0,0,G86/$G86)</f>
        <v>1</v>
      </c>
      <c r="H87" s="37">
        <f t="shared" si="45"/>
        <v>1</v>
      </c>
      <c r="I87" s="37">
        <f t="shared" si="45"/>
        <v>0</v>
      </c>
      <c r="J87" s="37">
        <f t="shared" si="45"/>
        <v>0</v>
      </c>
      <c r="K87" s="37">
        <f t="shared" si="45"/>
        <v>1</v>
      </c>
      <c r="L87" s="37">
        <f t="shared" si="45"/>
        <v>0</v>
      </c>
      <c r="P87" s="160"/>
      <c r="AA87" s="155"/>
      <c r="AB87" s="155" t="str">
        <f t="shared" si="38"/>
        <v/>
      </c>
    </row>
    <row r="88" spans="1:28" ht="12" customHeight="1">
      <c r="A88" s="254"/>
      <c r="B88" s="254"/>
      <c r="C88" s="43"/>
      <c r="D88" s="307" t="s">
        <v>121</v>
      </c>
      <c r="E88" s="42"/>
      <c r="F88" s="41">
        <v>4</v>
      </c>
      <c r="G88" s="41">
        <v>6</v>
      </c>
      <c r="H88" s="41">
        <v>6</v>
      </c>
      <c r="I88" s="41">
        <v>0</v>
      </c>
      <c r="J88" s="41">
        <v>0</v>
      </c>
      <c r="K88" s="41">
        <v>6</v>
      </c>
      <c r="L88" s="41">
        <v>0</v>
      </c>
      <c r="M88" s="54"/>
      <c r="N88" s="54"/>
      <c r="P88" s="160"/>
      <c r="AA88" s="154">
        <v>4</v>
      </c>
      <c r="AB88" s="154" t="str">
        <f t="shared" si="38"/>
        <v/>
      </c>
    </row>
    <row r="89" spans="1:28" ht="12" customHeight="1">
      <c r="A89" s="254"/>
      <c r="B89" s="254"/>
      <c r="C89" s="40"/>
      <c r="D89" s="306"/>
      <c r="E89" s="39"/>
      <c r="F89" s="44"/>
      <c r="G89" s="37">
        <f t="shared" ref="G89:L89" si="46">IF(G88=0,0,G88/$G88)</f>
        <v>1</v>
      </c>
      <c r="H89" s="37">
        <f t="shared" si="46"/>
        <v>1</v>
      </c>
      <c r="I89" s="37">
        <f t="shared" si="46"/>
        <v>0</v>
      </c>
      <c r="J89" s="37">
        <f t="shared" si="46"/>
        <v>0</v>
      </c>
      <c r="K89" s="37">
        <f t="shared" si="46"/>
        <v>1</v>
      </c>
      <c r="L89" s="37">
        <f t="shared" si="46"/>
        <v>0</v>
      </c>
      <c r="P89" s="160"/>
      <c r="AA89" s="155"/>
      <c r="AB89" s="155" t="str">
        <f t="shared" si="38"/>
        <v/>
      </c>
    </row>
    <row r="90" spans="1:28" ht="12" customHeight="1">
      <c r="A90" s="254"/>
      <c r="B90" s="254"/>
      <c r="C90" s="43"/>
      <c r="D90" s="305" t="s">
        <v>6</v>
      </c>
      <c r="E90" s="42"/>
      <c r="F90" s="41">
        <v>7</v>
      </c>
      <c r="G90" s="41">
        <v>12</v>
      </c>
      <c r="H90" s="41">
        <v>12</v>
      </c>
      <c r="I90" s="41">
        <v>0</v>
      </c>
      <c r="J90" s="41">
        <v>1</v>
      </c>
      <c r="K90" s="41">
        <v>11</v>
      </c>
      <c r="L90" s="41">
        <v>0</v>
      </c>
      <c r="M90" s="54"/>
      <c r="N90" s="54"/>
      <c r="P90" s="160"/>
      <c r="AA90" s="154">
        <v>7</v>
      </c>
      <c r="AB90" s="154" t="str">
        <f t="shared" si="38"/>
        <v/>
      </c>
    </row>
    <row r="91" spans="1:28" ht="12" customHeight="1">
      <c r="A91" s="254"/>
      <c r="B91" s="254"/>
      <c r="C91" s="40"/>
      <c r="D91" s="306"/>
      <c r="E91" s="39"/>
      <c r="F91" s="44"/>
      <c r="G91" s="37">
        <f t="shared" ref="G91:L91" si="47">IF(G90=0,0,G90/$G90)</f>
        <v>1</v>
      </c>
      <c r="H91" s="37">
        <f t="shared" si="47"/>
        <v>1</v>
      </c>
      <c r="I91" s="37">
        <f t="shared" si="47"/>
        <v>0</v>
      </c>
      <c r="J91" s="37">
        <f t="shared" si="47"/>
        <v>8.3333333333333329E-2</v>
      </c>
      <c r="K91" s="37">
        <f t="shared" si="47"/>
        <v>0.91666666666666663</v>
      </c>
      <c r="L91" s="37">
        <f t="shared" si="47"/>
        <v>0</v>
      </c>
      <c r="P91" s="160"/>
      <c r="AA91" s="155"/>
      <c r="AB91" s="155" t="str">
        <f t="shared" si="38"/>
        <v/>
      </c>
    </row>
    <row r="92" spans="1:28" ht="12" customHeight="1">
      <c r="A92" s="254"/>
      <c r="B92" s="254"/>
      <c r="C92" s="43"/>
      <c r="D92" s="305" t="s">
        <v>5</v>
      </c>
      <c r="E92" s="42"/>
      <c r="F92" s="41">
        <v>6</v>
      </c>
      <c r="G92" s="41">
        <v>10</v>
      </c>
      <c r="H92" s="41">
        <v>10</v>
      </c>
      <c r="I92" s="41">
        <v>2</v>
      </c>
      <c r="J92" s="41">
        <v>0</v>
      </c>
      <c r="K92" s="41">
        <v>8</v>
      </c>
      <c r="L92" s="41">
        <v>0</v>
      </c>
      <c r="M92" s="54"/>
      <c r="N92" s="54"/>
      <c r="P92" s="160"/>
      <c r="AA92" s="154">
        <v>6</v>
      </c>
      <c r="AB92" s="154" t="str">
        <f t="shared" si="38"/>
        <v/>
      </c>
    </row>
    <row r="93" spans="1:28" ht="12" customHeight="1">
      <c r="A93" s="254"/>
      <c r="B93" s="254"/>
      <c r="C93" s="40"/>
      <c r="D93" s="306"/>
      <c r="E93" s="39"/>
      <c r="F93" s="44"/>
      <c r="G93" s="37">
        <f t="shared" ref="G93:L93" si="48">IF(G92=0,0,G92/$G92)</f>
        <v>1</v>
      </c>
      <c r="H93" s="37">
        <f t="shared" si="48"/>
        <v>1</v>
      </c>
      <c r="I93" s="37">
        <f t="shared" si="48"/>
        <v>0.2</v>
      </c>
      <c r="J93" s="37">
        <f t="shared" si="48"/>
        <v>0</v>
      </c>
      <c r="K93" s="37">
        <f t="shared" si="48"/>
        <v>0.8</v>
      </c>
      <c r="L93" s="37">
        <f t="shared" si="48"/>
        <v>0</v>
      </c>
      <c r="P93" s="160"/>
      <c r="AA93" s="155"/>
      <c r="AB93" s="155" t="str">
        <f t="shared" si="38"/>
        <v/>
      </c>
    </row>
    <row r="94" spans="1:28" ht="12" customHeight="1">
      <c r="A94" s="254"/>
      <c r="B94" s="254"/>
      <c r="C94" s="43"/>
      <c r="D94" s="305" t="s">
        <v>4</v>
      </c>
      <c r="E94" s="42"/>
      <c r="F94" s="41">
        <v>7</v>
      </c>
      <c r="G94" s="41">
        <v>15</v>
      </c>
      <c r="H94" s="41">
        <v>14</v>
      </c>
      <c r="I94" s="41">
        <v>0</v>
      </c>
      <c r="J94" s="41">
        <v>2</v>
      </c>
      <c r="K94" s="41">
        <v>12</v>
      </c>
      <c r="L94" s="41">
        <v>1</v>
      </c>
      <c r="M94" s="54"/>
      <c r="N94" s="54"/>
      <c r="P94" s="160"/>
      <c r="AA94" s="154">
        <v>7</v>
      </c>
      <c r="AB94" s="154" t="str">
        <f t="shared" si="38"/>
        <v/>
      </c>
    </row>
    <row r="95" spans="1:28" ht="12" customHeight="1">
      <c r="A95" s="254"/>
      <c r="B95" s="254"/>
      <c r="C95" s="40"/>
      <c r="D95" s="306"/>
      <c r="E95" s="39"/>
      <c r="F95" s="44"/>
      <c r="G95" s="37">
        <f t="shared" ref="G95:L95" si="49">IF(G94=0,0,G94/$G94)</f>
        <v>1</v>
      </c>
      <c r="H95" s="37">
        <f t="shared" si="49"/>
        <v>0.93333333333333335</v>
      </c>
      <c r="I95" s="37">
        <f t="shared" si="49"/>
        <v>0</v>
      </c>
      <c r="J95" s="37">
        <f t="shared" si="49"/>
        <v>0.13333333333333333</v>
      </c>
      <c r="K95" s="37">
        <f t="shared" si="49"/>
        <v>0.8</v>
      </c>
      <c r="L95" s="37">
        <f t="shared" si="49"/>
        <v>6.6666666666666666E-2</v>
      </c>
      <c r="P95" s="160"/>
      <c r="AA95" s="155"/>
      <c r="AB95" s="155" t="str">
        <f t="shared" si="38"/>
        <v/>
      </c>
    </row>
    <row r="96" spans="1:28" ht="12" customHeight="1">
      <c r="A96" s="254"/>
      <c r="B96" s="254"/>
      <c r="C96" s="43"/>
      <c r="D96" s="305" t="s">
        <v>3</v>
      </c>
      <c r="E96" s="42"/>
      <c r="F96" s="41">
        <v>95</v>
      </c>
      <c r="G96" s="41">
        <v>385</v>
      </c>
      <c r="H96" s="41">
        <v>379</v>
      </c>
      <c r="I96" s="41">
        <v>6</v>
      </c>
      <c r="J96" s="41">
        <v>2</v>
      </c>
      <c r="K96" s="41">
        <v>371</v>
      </c>
      <c r="L96" s="41">
        <v>6</v>
      </c>
      <c r="M96" s="54"/>
      <c r="N96" s="54"/>
      <c r="P96" s="160"/>
      <c r="AA96" s="154">
        <v>95</v>
      </c>
      <c r="AB96" s="154" t="str">
        <f t="shared" si="38"/>
        <v/>
      </c>
    </row>
    <row r="97" spans="1:30" ht="12" customHeight="1">
      <c r="A97" s="254"/>
      <c r="B97" s="254"/>
      <c r="C97" s="40"/>
      <c r="D97" s="306"/>
      <c r="E97" s="39"/>
      <c r="F97" s="44"/>
      <c r="G97" s="37">
        <f t="shared" ref="G97:L97" si="50">IF(G96=0,0,G96/$G96)</f>
        <v>1</v>
      </c>
      <c r="H97" s="37">
        <f t="shared" si="50"/>
        <v>0.98441558441558441</v>
      </c>
      <c r="I97" s="37">
        <f t="shared" si="50"/>
        <v>1.5584415584415584E-2</v>
      </c>
      <c r="J97" s="37">
        <f t="shared" si="50"/>
        <v>5.1948051948051948E-3</v>
      </c>
      <c r="K97" s="37">
        <f t="shared" si="50"/>
        <v>0.96363636363636362</v>
      </c>
      <c r="L97" s="37">
        <f t="shared" si="50"/>
        <v>1.5584415584415584E-2</v>
      </c>
      <c r="P97" s="160"/>
      <c r="AA97" s="155"/>
      <c r="AB97" s="155" t="str">
        <f t="shared" si="38"/>
        <v/>
      </c>
    </row>
    <row r="98" spans="1:30" ht="12" customHeight="1">
      <c r="A98" s="254"/>
      <c r="B98" s="254"/>
      <c r="C98" s="43"/>
      <c r="D98" s="305" t="s">
        <v>2</v>
      </c>
      <c r="E98" s="42"/>
      <c r="F98" s="41">
        <v>7</v>
      </c>
      <c r="G98" s="41">
        <v>25</v>
      </c>
      <c r="H98" s="41">
        <v>25</v>
      </c>
      <c r="I98" s="41">
        <v>0</v>
      </c>
      <c r="J98" s="41">
        <v>0</v>
      </c>
      <c r="K98" s="41">
        <v>25</v>
      </c>
      <c r="L98" s="41">
        <v>0</v>
      </c>
      <c r="M98" s="54"/>
      <c r="N98" s="54"/>
      <c r="P98" s="160"/>
      <c r="AA98" s="154">
        <v>7</v>
      </c>
      <c r="AB98" s="154" t="str">
        <f t="shared" si="38"/>
        <v/>
      </c>
    </row>
    <row r="99" spans="1:30" ht="12" customHeight="1">
      <c r="A99" s="254"/>
      <c r="B99" s="254"/>
      <c r="C99" s="40"/>
      <c r="D99" s="306"/>
      <c r="E99" s="39"/>
      <c r="F99" s="44"/>
      <c r="G99" s="37">
        <f t="shared" ref="G99:L99" si="51">IF(G98=0,0,G98/$G98)</f>
        <v>1</v>
      </c>
      <c r="H99" s="37">
        <f t="shared" si="51"/>
        <v>1</v>
      </c>
      <c r="I99" s="37">
        <f t="shared" si="51"/>
        <v>0</v>
      </c>
      <c r="J99" s="37">
        <f>IF(J98=0,0,J98/$G98)</f>
        <v>0</v>
      </c>
      <c r="K99" s="37">
        <f t="shared" si="51"/>
        <v>1</v>
      </c>
      <c r="L99" s="37">
        <f t="shared" si="51"/>
        <v>0</v>
      </c>
      <c r="P99" s="160"/>
      <c r="AA99" s="155"/>
      <c r="AB99" s="155" t="str">
        <f t="shared" si="38"/>
        <v/>
      </c>
    </row>
    <row r="100" spans="1:30" ht="12" customHeight="1" thickBot="1">
      <c r="A100" s="254"/>
      <c r="B100" s="254"/>
      <c r="C100" s="43"/>
      <c r="D100" s="305" t="s">
        <v>1</v>
      </c>
      <c r="E100" s="42"/>
      <c r="F100" s="41">
        <v>18</v>
      </c>
      <c r="G100" s="41">
        <v>72</v>
      </c>
      <c r="H100" s="41">
        <v>69</v>
      </c>
      <c r="I100" s="41">
        <v>1</v>
      </c>
      <c r="J100" s="41">
        <v>0</v>
      </c>
      <c r="K100" s="41">
        <v>68</v>
      </c>
      <c r="L100" s="41">
        <v>3</v>
      </c>
      <c r="M100" s="54"/>
      <c r="N100" s="54"/>
      <c r="P100" s="160"/>
      <c r="AA100" s="157">
        <v>18</v>
      </c>
      <c r="AB100" s="154" t="str">
        <f t="shared" si="38"/>
        <v/>
      </c>
    </row>
    <row r="101" spans="1:30" ht="12" customHeight="1">
      <c r="A101" s="255"/>
      <c r="B101" s="255"/>
      <c r="C101" s="40"/>
      <c r="D101" s="306"/>
      <c r="E101" s="39"/>
      <c r="F101" s="38"/>
      <c r="G101" s="37">
        <f t="shared" ref="G101:L101" si="52">IF(G100=0,0,G100/$G100)</f>
        <v>1</v>
      </c>
      <c r="H101" s="37">
        <f t="shared" si="52"/>
        <v>0.95833333333333337</v>
      </c>
      <c r="I101" s="37">
        <f t="shared" si="52"/>
        <v>1.3888888888888888E-2</v>
      </c>
      <c r="J101" s="37">
        <f t="shared" si="52"/>
        <v>0</v>
      </c>
      <c r="K101" s="37">
        <f t="shared" si="52"/>
        <v>0.94444444444444442</v>
      </c>
      <c r="L101" s="37">
        <f t="shared" si="52"/>
        <v>4.1666666666666664E-2</v>
      </c>
      <c r="P101" s="160"/>
    </row>
    <row r="102" spans="1:30" ht="15.75" customHeight="1">
      <c r="L102" s="95" t="s">
        <v>509</v>
      </c>
    </row>
    <row r="110" spans="1:30">
      <c r="D110" s="166" t="s">
        <v>490</v>
      </c>
      <c r="E110" s="164"/>
      <c r="F110" s="165">
        <v>311</v>
      </c>
      <c r="G110" s="165">
        <v>837</v>
      </c>
      <c r="H110" s="165">
        <v>825</v>
      </c>
      <c r="I110" s="165">
        <v>15</v>
      </c>
      <c r="J110" s="165">
        <v>11</v>
      </c>
      <c r="K110" s="165">
        <v>799</v>
      </c>
      <c r="L110" s="165">
        <v>12</v>
      </c>
      <c r="M110" s="165"/>
      <c r="N110" s="165"/>
      <c r="O110" s="165"/>
      <c r="P110" s="165"/>
      <c r="Q110" s="165"/>
      <c r="R110" s="165"/>
      <c r="S110" s="72"/>
      <c r="T110" s="72"/>
      <c r="U110" s="72"/>
      <c r="V110" s="72"/>
      <c r="W110" s="72"/>
      <c r="X110" s="72"/>
      <c r="Y110" s="72"/>
      <c r="Z110" s="72"/>
      <c r="AA110" s="72"/>
      <c r="AB110" s="72"/>
      <c r="AC110" s="72"/>
      <c r="AD110" s="72"/>
    </row>
    <row r="111" spans="1:30">
      <c r="D111" s="167" t="s">
        <v>49</v>
      </c>
      <c r="E111" s="164"/>
      <c r="F111" s="168">
        <f>IF(F110="","",SUM(F10,F12,F14,F16,F18))</f>
        <v>311</v>
      </c>
      <c r="G111" s="168">
        <f t="shared" ref="G111:R111" si="53">IF(G110="","",SUM(G10,G12,G14,G16,G18))</f>
        <v>837</v>
      </c>
      <c r="H111" s="168">
        <f t="shared" si="53"/>
        <v>825</v>
      </c>
      <c r="I111" s="168">
        <f t="shared" si="53"/>
        <v>15</v>
      </c>
      <c r="J111" s="168">
        <f t="shared" si="53"/>
        <v>11</v>
      </c>
      <c r="K111" s="168">
        <f t="shared" si="53"/>
        <v>799</v>
      </c>
      <c r="L111" s="168">
        <f t="shared" si="53"/>
        <v>12</v>
      </c>
      <c r="M111" s="168" t="str">
        <f t="shared" si="53"/>
        <v/>
      </c>
      <c r="N111" s="168"/>
      <c r="O111" s="168"/>
      <c r="P111" s="168"/>
      <c r="Q111" s="168" t="str">
        <f t="shared" si="53"/>
        <v/>
      </c>
      <c r="R111" s="168" t="str">
        <f t="shared" si="53"/>
        <v/>
      </c>
      <c r="S111" s="75"/>
      <c r="T111" s="72"/>
      <c r="U111" s="75"/>
      <c r="V111" s="72"/>
      <c r="W111" s="75"/>
      <c r="X111" s="72"/>
      <c r="Y111" s="75"/>
      <c r="Z111" s="72"/>
      <c r="AA111" s="75"/>
      <c r="AB111" s="72"/>
      <c r="AC111" s="75"/>
      <c r="AD111" s="72"/>
    </row>
    <row r="112" spans="1:30">
      <c r="D112" s="167" t="s">
        <v>43</v>
      </c>
      <c r="E112" s="164"/>
      <c r="F112" s="168">
        <f>IF(F110="","",SUM(F20,F70))</f>
        <v>311</v>
      </c>
      <c r="G112" s="168">
        <f t="shared" ref="G112:R112" si="54">IF(G110="","",SUM(G20,G70))</f>
        <v>837</v>
      </c>
      <c r="H112" s="168">
        <f t="shared" si="54"/>
        <v>825</v>
      </c>
      <c r="I112" s="168">
        <f t="shared" si="54"/>
        <v>15</v>
      </c>
      <c r="J112" s="168">
        <f t="shared" si="54"/>
        <v>11</v>
      </c>
      <c r="K112" s="168">
        <f t="shared" si="54"/>
        <v>799</v>
      </c>
      <c r="L112" s="168">
        <f t="shared" si="54"/>
        <v>12</v>
      </c>
      <c r="M112" s="168" t="str">
        <f t="shared" si="54"/>
        <v/>
      </c>
      <c r="N112" s="168"/>
      <c r="O112" s="168"/>
      <c r="P112" s="168"/>
      <c r="Q112" s="168" t="str">
        <f t="shared" si="54"/>
        <v/>
      </c>
      <c r="R112" s="168" t="str">
        <f t="shared" si="54"/>
        <v/>
      </c>
      <c r="S112" s="75"/>
      <c r="T112" s="72"/>
      <c r="U112" s="75"/>
      <c r="V112" s="72"/>
      <c r="W112" s="75"/>
      <c r="X112" s="72"/>
      <c r="Y112" s="75"/>
      <c r="Z112" s="72"/>
      <c r="AA112" s="75"/>
      <c r="AB112" s="72"/>
      <c r="AC112" s="75"/>
      <c r="AD112" s="72"/>
    </row>
    <row r="113" spans="4:30">
      <c r="D113" s="169" t="s">
        <v>42</v>
      </c>
      <c r="F113" s="168">
        <f>IF(F110="","",SUM(F22,F24,F26,F28,F30,F32,F34,F36,F38,F40,F42,F44,F46,F48,F50,F52,F54,F56,F58,F60,F62,F64,F66,F68))</f>
        <v>114</v>
      </c>
      <c r="G113" s="168">
        <f t="shared" ref="G113:R113" si="55">IF(G110="","",SUM(G22,G24,G26,G28,G30,G32,G34,G36,G38,G40,G42,G44,G46,G48,G50,G52,G54,G56,G58,G60,G62,G64,G66,G68))</f>
        <v>236</v>
      </c>
      <c r="H113" s="168">
        <f t="shared" si="55"/>
        <v>235</v>
      </c>
      <c r="I113" s="168">
        <f t="shared" si="55"/>
        <v>4</v>
      </c>
      <c r="J113" s="168">
        <f t="shared" si="55"/>
        <v>4</v>
      </c>
      <c r="K113" s="168">
        <f t="shared" si="55"/>
        <v>227</v>
      </c>
      <c r="L113" s="168">
        <f t="shared" si="55"/>
        <v>1</v>
      </c>
      <c r="M113" s="168" t="str">
        <f t="shared" si="55"/>
        <v/>
      </c>
      <c r="N113" s="168"/>
      <c r="O113" s="168"/>
      <c r="P113" s="168"/>
      <c r="Q113" s="168" t="str">
        <f t="shared" si="55"/>
        <v/>
      </c>
      <c r="R113" s="168" t="str">
        <f t="shared" si="55"/>
        <v/>
      </c>
      <c r="S113" s="75"/>
      <c r="T113" s="72"/>
      <c r="U113" s="75"/>
      <c r="V113" s="72"/>
      <c r="W113" s="75"/>
      <c r="X113" s="72"/>
      <c r="Y113" s="75"/>
      <c r="Z113" s="72"/>
      <c r="AA113" s="75"/>
      <c r="AB113" s="72"/>
      <c r="AC113" s="75"/>
      <c r="AD113" s="72"/>
    </row>
    <row r="114" spans="4:30">
      <c r="D114" s="170" t="s">
        <v>491</v>
      </c>
      <c r="F114" s="168">
        <f>IF(F110="","",SUM(F72,F74,F76,F78,F80,F82,F84,F86,F88,F90,F92,F94,F96,F98,F100))</f>
        <v>197</v>
      </c>
      <c r="G114" s="168">
        <f t="shared" ref="G114:R114" si="56">IF(G110="","",SUM(G72,G74,G76,G78,G80,G82,G84,G86,G88,G90,G92,G94,G96,G98,G100))</f>
        <v>601</v>
      </c>
      <c r="H114" s="168">
        <f t="shared" si="56"/>
        <v>590</v>
      </c>
      <c r="I114" s="168">
        <f t="shared" si="56"/>
        <v>11</v>
      </c>
      <c r="J114" s="168">
        <f t="shared" si="56"/>
        <v>7</v>
      </c>
      <c r="K114" s="168">
        <f t="shared" si="56"/>
        <v>572</v>
      </c>
      <c r="L114" s="168">
        <f t="shared" si="56"/>
        <v>11</v>
      </c>
      <c r="M114" s="168" t="str">
        <f t="shared" si="56"/>
        <v/>
      </c>
      <c r="N114" s="168"/>
      <c r="O114" s="168"/>
      <c r="P114" s="168"/>
      <c r="Q114" s="168" t="str">
        <f t="shared" si="56"/>
        <v/>
      </c>
      <c r="R114" s="168" t="str">
        <f t="shared" si="56"/>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7">IF(G110="","",IF(G7=G110,"",1))</f>
        <v/>
      </c>
      <c r="H116" s="165" t="str">
        <f t="shared" si="57"/>
        <v/>
      </c>
      <c r="I116" s="165" t="str">
        <f t="shared" si="57"/>
        <v/>
      </c>
      <c r="J116" s="165" t="str">
        <f t="shared" si="57"/>
        <v/>
      </c>
      <c r="K116" s="165" t="str">
        <f t="shared" si="57"/>
        <v/>
      </c>
      <c r="L116" s="165" t="str">
        <f t="shared" si="57"/>
        <v/>
      </c>
      <c r="M116" s="165" t="str">
        <f t="shared" si="57"/>
        <v/>
      </c>
      <c r="N116" s="165"/>
      <c r="O116" s="165"/>
      <c r="P116" s="165"/>
      <c r="Q116" s="165" t="str">
        <f t="shared" si="57"/>
        <v/>
      </c>
      <c r="R116" s="165" t="str">
        <f t="shared" si="57"/>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8">IF(G110="","",IF(G110=G111,"",1))</f>
        <v/>
      </c>
      <c r="H117" s="165" t="str">
        <f t="shared" si="58"/>
        <v/>
      </c>
      <c r="I117" s="165" t="str">
        <f t="shared" si="58"/>
        <v/>
      </c>
      <c r="J117" s="165" t="str">
        <f t="shared" si="58"/>
        <v/>
      </c>
      <c r="K117" s="165" t="str">
        <f t="shared" si="58"/>
        <v/>
      </c>
      <c r="L117" s="165" t="str">
        <f t="shared" si="58"/>
        <v/>
      </c>
      <c r="M117" s="165" t="str">
        <f t="shared" si="58"/>
        <v/>
      </c>
      <c r="N117" s="165"/>
      <c r="O117" s="165"/>
      <c r="P117" s="165"/>
      <c r="Q117" s="165" t="str">
        <f t="shared" si="58"/>
        <v/>
      </c>
      <c r="R117" s="165" t="str">
        <f t="shared" si="58"/>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9">IF(G110="","",IF(G110=G112,"",1))</f>
        <v/>
      </c>
      <c r="H118" s="165" t="str">
        <f t="shared" si="59"/>
        <v/>
      </c>
      <c r="I118" s="165" t="str">
        <f t="shared" si="59"/>
        <v/>
      </c>
      <c r="J118" s="165" t="str">
        <f t="shared" si="59"/>
        <v/>
      </c>
      <c r="K118" s="165" t="str">
        <f t="shared" si="59"/>
        <v/>
      </c>
      <c r="L118" s="165" t="str">
        <f t="shared" si="59"/>
        <v/>
      </c>
      <c r="M118" s="165" t="str">
        <f t="shared" si="59"/>
        <v/>
      </c>
      <c r="N118" s="165"/>
      <c r="O118" s="165"/>
      <c r="P118" s="165"/>
      <c r="Q118" s="165" t="str">
        <f t="shared" si="59"/>
        <v/>
      </c>
      <c r="R118" s="165" t="str">
        <f t="shared" si="59"/>
        <v/>
      </c>
      <c r="S118" s="72"/>
      <c r="T118" s="72"/>
      <c r="U118" s="72"/>
      <c r="V118" s="72"/>
      <c r="W118" s="72"/>
      <c r="X118" s="72"/>
      <c r="Y118" s="72"/>
      <c r="Z118" s="72"/>
      <c r="AA118" s="72"/>
      <c r="AB118" s="72"/>
      <c r="AC118" s="72"/>
      <c r="AD118" s="72"/>
    </row>
    <row r="119" spans="4:30">
      <c r="D119" s="169" t="s">
        <v>42</v>
      </c>
      <c r="F119" s="165" t="str">
        <f>IF(F110="","",IF(F20=F113,"",1))</f>
        <v/>
      </c>
      <c r="G119" s="165" t="str">
        <f t="shared" ref="G119:R119" si="60">IF(G110="","",IF(G20=G113,"",1))</f>
        <v/>
      </c>
      <c r="H119" s="165" t="str">
        <f t="shared" si="60"/>
        <v/>
      </c>
      <c r="I119" s="165" t="str">
        <f t="shared" si="60"/>
        <v/>
      </c>
      <c r="J119" s="165" t="str">
        <f t="shared" si="60"/>
        <v/>
      </c>
      <c r="K119" s="165" t="str">
        <f t="shared" si="60"/>
        <v/>
      </c>
      <c r="L119" s="165" t="str">
        <f t="shared" si="60"/>
        <v/>
      </c>
      <c r="M119" s="165" t="str">
        <f t="shared" si="60"/>
        <v/>
      </c>
      <c r="N119" s="165"/>
      <c r="O119" s="165"/>
      <c r="P119" s="165"/>
      <c r="Q119" s="165" t="str">
        <f t="shared" si="60"/>
        <v/>
      </c>
      <c r="R119" s="165" t="str">
        <f t="shared" si="60"/>
        <v/>
      </c>
      <c r="S119" s="72"/>
      <c r="T119" s="72"/>
      <c r="U119" s="72"/>
      <c r="V119" s="72"/>
      <c r="W119" s="72"/>
      <c r="X119" s="72"/>
      <c r="Y119" s="72"/>
      <c r="Z119" s="72"/>
      <c r="AA119" s="72"/>
      <c r="AB119" s="72"/>
      <c r="AC119" s="72"/>
      <c r="AD119" s="72"/>
    </row>
    <row r="120" spans="4:30">
      <c r="D120" s="170" t="s">
        <v>491</v>
      </c>
      <c r="F120" s="165" t="str">
        <f>IF(F110="","",IF(F70=F114,"",1))</f>
        <v/>
      </c>
      <c r="G120" s="165" t="str">
        <f t="shared" ref="G120:R120" si="61">IF(G110="","",IF(G70=G114,"",1))</f>
        <v/>
      </c>
      <c r="H120" s="165" t="str">
        <f t="shared" si="61"/>
        <v/>
      </c>
      <c r="I120" s="165" t="str">
        <f t="shared" si="61"/>
        <v/>
      </c>
      <c r="J120" s="165" t="str">
        <f t="shared" si="61"/>
        <v/>
      </c>
      <c r="K120" s="165" t="str">
        <f t="shared" si="61"/>
        <v/>
      </c>
      <c r="L120" s="165" t="str">
        <f t="shared" si="61"/>
        <v/>
      </c>
      <c r="M120" s="165" t="str">
        <f t="shared" si="61"/>
        <v/>
      </c>
      <c r="N120" s="165"/>
      <c r="O120" s="165"/>
      <c r="P120" s="165"/>
      <c r="Q120" s="165" t="str">
        <f t="shared" si="61"/>
        <v/>
      </c>
      <c r="R120" s="165" t="str">
        <f t="shared" si="61"/>
        <v/>
      </c>
      <c r="S120" s="72"/>
      <c r="T120" s="72"/>
      <c r="U120" s="72"/>
      <c r="V120" s="72"/>
      <c r="W120" s="72"/>
      <c r="X120" s="72"/>
      <c r="Y120" s="72"/>
      <c r="Z120" s="72"/>
      <c r="AA120" s="72"/>
      <c r="AB120" s="72"/>
      <c r="AC120" s="72"/>
      <c r="AD120" s="72"/>
    </row>
  </sheetData>
  <sortState ref="O7:P100">
    <sortCondition ref="P7:P100"/>
  </sortState>
  <mergeCells count="60">
    <mergeCell ref="D36:D37"/>
    <mergeCell ref="D38:D39"/>
    <mergeCell ref="B70:B101"/>
    <mergeCell ref="D70:D71"/>
    <mergeCell ref="D72:D73"/>
    <mergeCell ref="D74:D75"/>
    <mergeCell ref="D76:D77"/>
    <mergeCell ref="D96:D97"/>
    <mergeCell ref="D98:D99"/>
    <mergeCell ref="D86:D87"/>
    <mergeCell ref="D88:D89"/>
    <mergeCell ref="D90:D91"/>
    <mergeCell ref="D92:D93"/>
    <mergeCell ref="D94:D95"/>
    <mergeCell ref="D82:D83"/>
    <mergeCell ref="D84:D85"/>
    <mergeCell ref="D56:D57"/>
    <mergeCell ref="D60:D61"/>
    <mergeCell ref="D62:D63"/>
    <mergeCell ref="D64:D65"/>
    <mergeCell ref="D66:D67"/>
    <mergeCell ref="D58:D59"/>
    <mergeCell ref="D28:D29"/>
    <mergeCell ref="D30:D31"/>
    <mergeCell ref="D32:D33"/>
    <mergeCell ref="D34:D35"/>
    <mergeCell ref="A20:A101"/>
    <mergeCell ref="D40:D41"/>
    <mergeCell ref="D42:D43"/>
    <mergeCell ref="D46:D47"/>
    <mergeCell ref="D48:D49"/>
    <mergeCell ref="D50:D51"/>
    <mergeCell ref="D22:D23"/>
    <mergeCell ref="D24:D25"/>
    <mergeCell ref="D68:D69"/>
    <mergeCell ref="D100:D101"/>
    <mergeCell ref="D78:D79"/>
    <mergeCell ref="D80:D81"/>
    <mergeCell ref="B20:B69"/>
    <mergeCell ref="D20:D21"/>
    <mergeCell ref="A3:E6"/>
    <mergeCell ref="F3:F6"/>
    <mergeCell ref="G3:G6"/>
    <mergeCell ref="D52:D53"/>
    <mergeCell ref="D54:D55"/>
    <mergeCell ref="D44:D45"/>
    <mergeCell ref="A7:E9"/>
    <mergeCell ref="A10:A19"/>
    <mergeCell ref="B10:E11"/>
    <mergeCell ref="B12:E13"/>
    <mergeCell ref="B14:E15"/>
    <mergeCell ref="B16:E17"/>
    <mergeCell ref="B18:E19"/>
    <mergeCell ref="D26:D27"/>
    <mergeCell ref="H3:L3"/>
    <mergeCell ref="H4:H6"/>
    <mergeCell ref="L4:L6"/>
    <mergeCell ref="I5:I6"/>
    <mergeCell ref="J5:J6"/>
    <mergeCell ref="K5:K6"/>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150"/>
  <sheetViews>
    <sheetView view="pageBreakPreview" zoomScaleNormal="100" zoomScaleSheetLayoutView="100" workbookViewId="0">
      <selection activeCell="N27" sqref="N27"/>
    </sheetView>
  </sheetViews>
  <sheetFormatPr defaultRowHeight="13.5"/>
  <cols>
    <col min="1" max="2" width="2.625" style="4" customWidth="1"/>
    <col min="3" max="3" width="1.375" style="4" customWidth="1"/>
    <col min="4" max="4" width="27.625" style="4" customWidth="1"/>
    <col min="5" max="5" width="1.375" style="4" customWidth="1"/>
    <col min="6" max="14" width="11.125" style="3" customWidth="1"/>
    <col min="15" max="18" width="7.625" style="3" customWidth="1"/>
    <col min="19" max="16384" width="9" style="3"/>
  </cols>
  <sheetData>
    <row r="1" spans="1:29" ht="14.25">
      <c r="A1" s="18" t="s">
        <v>523</v>
      </c>
    </row>
    <row r="3" spans="1:29" ht="21" customHeight="1">
      <c r="A3" s="240" t="s">
        <v>64</v>
      </c>
      <c r="B3" s="241"/>
      <c r="C3" s="241"/>
      <c r="D3" s="241"/>
      <c r="E3" s="242"/>
      <c r="F3" s="249" t="s">
        <v>131</v>
      </c>
      <c r="G3" s="331" t="s">
        <v>520</v>
      </c>
      <c r="H3" s="341"/>
      <c r="I3" s="341"/>
      <c r="J3" s="342"/>
      <c r="K3" s="266" t="s">
        <v>530</v>
      </c>
      <c r="L3" s="267"/>
      <c r="M3" s="266" t="s">
        <v>482</v>
      </c>
      <c r="N3" s="267"/>
    </row>
    <row r="4" spans="1:29" ht="61.5" customHeight="1">
      <c r="A4" s="243"/>
      <c r="B4" s="244"/>
      <c r="C4" s="244"/>
      <c r="D4" s="244"/>
      <c r="E4" s="245"/>
      <c r="F4" s="232"/>
      <c r="G4" s="331" t="s">
        <v>529</v>
      </c>
      <c r="H4" s="342"/>
      <c r="I4" s="331" t="s">
        <v>521</v>
      </c>
      <c r="J4" s="342"/>
      <c r="K4" s="268"/>
      <c r="L4" s="269"/>
      <c r="M4" s="268"/>
      <c r="N4" s="269"/>
      <c r="P4" s="134"/>
      <c r="Q4" s="134"/>
      <c r="R4" s="134"/>
      <c r="U4" s="134"/>
      <c r="V4" s="134"/>
    </row>
    <row r="5" spans="1:29" ht="15" customHeight="1" thickBot="1">
      <c r="A5" s="243"/>
      <c r="B5" s="244"/>
      <c r="C5" s="244"/>
      <c r="D5" s="244"/>
      <c r="E5" s="245"/>
      <c r="F5" s="232"/>
      <c r="G5" s="233" t="s">
        <v>52</v>
      </c>
      <c r="H5" s="235" t="s">
        <v>51</v>
      </c>
      <c r="I5" s="233" t="s">
        <v>52</v>
      </c>
      <c r="J5" s="235" t="s">
        <v>51</v>
      </c>
      <c r="K5" s="233" t="s">
        <v>52</v>
      </c>
      <c r="L5" s="235" t="s">
        <v>51</v>
      </c>
      <c r="M5" s="339" t="s">
        <v>52</v>
      </c>
      <c r="N5" s="235" t="s">
        <v>51</v>
      </c>
    </row>
    <row r="6" spans="1:29" ht="15" customHeight="1" thickBot="1">
      <c r="A6" s="246"/>
      <c r="B6" s="247"/>
      <c r="C6" s="247"/>
      <c r="D6" s="247"/>
      <c r="E6" s="248"/>
      <c r="F6" s="232"/>
      <c r="G6" s="234"/>
      <c r="H6" s="236"/>
      <c r="I6" s="234"/>
      <c r="J6" s="236"/>
      <c r="K6" s="234"/>
      <c r="L6" s="236"/>
      <c r="M6" s="340"/>
      <c r="N6" s="236"/>
      <c r="AA6" s="143">
        <f>SUM(AB7:AD53,F66:AD70)</f>
        <v>0</v>
      </c>
    </row>
    <row r="7" spans="1:29" ht="23.1" customHeight="1">
      <c r="A7" s="237" t="s">
        <v>50</v>
      </c>
      <c r="B7" s="238"/>
      <c r="C7" s="238"/>
      <c r="D7" s="238"/>
      <c r="E7" s="239"/>
      <c r="F7" s="10">
        <f>SUM(G7,I7,K7,M7)</f>
        <v>967</v>
      </c>
      <c r="G7" s="9">
        <f>SUM(G8:G12)</f>
        <v>49</v>
      </c>
      <c r="H7" s="8">
        <f>IF(G7=0,0,G7/$F7*100)</f>
        <v>5.0672182006204753</v>
      </c>
      <c r="I7" s="9">
        <f>SUM(I8:I12)</f>
        <v>22</v>
      </c>
      <c r="J7" s="8">
        <f t="shared" ref="J7:J53" si="0">IF(I7=0,0,I7/$F7*100)</f>
        <v>2.2750775594622543</v>
      </c>
      <c r="K7" s="9">
        <f>SUM(K8:K12)</f>
        <v>410</v>
      </c>
      <c r="L7" s="8">
        <f t="shared" ref="L7:L53" si="1">IF(K7=0,0,K7/$F7*100)</f>
        <v>42.39917269906929</v>
      </c>
      <c r="M7" s="9">
        <f>SUM(M8:M12)</f>
        <v>486</v>
      </c>
      <c r="N7" s="8">
        <f t="shared" ref="N7:N53" si="2">IF(M7=0,0,M7/$F7*100)</f>
        <v>50.258531540847983</v>
      </c>
      <c r="O7" s="54"/>
      <c r="P7" s="54"/>
      <c r="AA7" s="10">
        <f>SUM(AA8:AA12)</f>
        <v>967</v>
      </c>
      <c r="AB7" s="139" t="str">
        <f>IF(F7=AA7,"",1)</f>
        <v/>
      </c>
      <c r="AC7" s="175" t="str">
        <f>IF(SUM(H7,J7,L7,N7)=100,"",1)</f>
        <v/>
      </c>
    </row>
    <row r="8" spans="1:29" ht="23.1" customHeight="1">
      <c r="A8" s="256" t="s">
        <v>49</v>
      </c>
      <c r="B8" s="259" t="s">
        <v>48</v>
      </c>
      <c r="C8" s="260"/>
      <c r="D8" s="260"/>
      <c r="E8" s="261"/>
      <c r="F8" s="10">
        <f t="shared" ref="F8:F53" si="3">SUM(G8,I8,K8,M8)</f>
        <v>323</v>
      </c>
      <c r="G8" s="9">
        <v>4</v>
      </c>
      <c r="H8" s="8">
        <f t="shared" ref="H8:H53" si="4">IF(G8=0,0,G8/$F8*100)</f>
        <v>1.2383900928792571</v>
      </c>
      <c r="I8" s="9">
        <v>5</v>
      </c>
      <c r="J8" s="8">
        <f t="shared" si="0"/>
        <v>1.5479876160990713</v>
      </c>
      <c r="K8" s="9">
        <v>102</v>
      </c>
      <c r="L8" s="8">
        <f t="shared" si="1"/>
        <v>31.578947368421051</v>
      </c>
      <c r="M8" s="9">
        <v>212</v>
      </c>
      <c r="N8" s="8">
        <f t="shared" si="2"/>
        <v>65.634674922600624</v>
      </c>
      <c r="O8" s="54"/>
      <c r="P8" s="54"/>
      <c r="AA8" s="10">
        <v>323</v>
      </c>
      <c r="AB8" s="140" t="str">
        <f t="shared" ref="AB8:AB53" si="5">IF(F8=AA8,"",1)</f>
        <v/>
      </c>
      <c r="AC8" s="140" t="str">
        <f t="shared" ref="AC8:AC53" si="6">IF(SUM(H8,J8,L8,N8)=100,"",1)</f>
        <v/>
      </c>
    </row>
    <row r="9" spans="1:29" ht="23.1" customHeight="1">
      <c r="A9" s="257"/>
      <c r="B9" s="259" t="s">
        <v>47</v>
      </c>
      <c r="C9" s="260"/>
      <c r="D9" s="260"/>
      <c r="E9" s="261"/>
      <c r="F9" s="10">
        <f t="shared" si="3"/>
        <v>145</v>
      </c>
      <c r="G9" s="9">
        <v>3</v>
      </c>
      <c r="H9" s="8">
        <f t="shared" si="4"/>
        <v>2.0689655172413794</v>
      </c>
      <c r="I9" s="9">
        <v>3</v>
      </c>
      <c r="J9" s="8">
        <f t="shared" si="0"/>
        <v>2.0689655172413794</v>
      </c>
      <c r="K9" s="9">
        <v>53</v>
      </c>
      <c r="L9" s="8">
        <f t="shared" si="1"/>
        <v>36.551724137931032</v>
      </c>
      <c r="M9" s="9">
        <v>86</v>
      </c>
      <c r="N9" s="8">
        <f t="shared" si="2"/>
        <v>59.310344827586206</v>
      </c>
      <c r="O9" s="54"/>
      <c r="P9" s="54"/>
      <c r="AA9" s="10">
        <v>145</v>
      </c>
      <c r="AB9" s="140" t="str">
        <f t="shared" si="5"/>
        <v/>
      </c>
      <c r="AC9" s="140" t="str">
        <f t="shared" si="6"/>
        <v/>
      </c>
    </row>
    <row r="10" spans="1:29" ht="23.1" customHeight="1">
      <c r="A10" s="257"/>
      <c r="B10" s="259" t="s">
        <v>46</v>
      </c>
      <c r="C10" s="260"/>
      <c r="D10" s="260"/>
      <c r="E10" s="261"/>
      <c r="F10" s="10">
        <f t="shared" si="3"/>
        <v>218</v>
      </c>
      <c r="G10" s="9">
        <v>9</v>
      </c>
      <c r="H10" s="8">
        <f t="shared" si="4"/>
        <v>4.1284403669724776</v>
      </c>
      <c r="I10" s="9">
        <v>3</v>
      </c>
      <c r="J10" s="8">
        <f t="shared" si="0"/>
        <v>1.3761467889908259</v>
      </c>
      <c r="K10" s="9">
        <v>126</v>
      </c>
      <c r="L10" s="8">
        <f t="shared" si="1"/>
        <v>57.798165137614674</v>
      </c>
      <c r="M10" s="9">
        <v>80</v>
      </c>
      <c r="N10" s="8">
        <f t="shared" si="2"/>
        <v>36.697247706422019</v>
      </c>
      <c r="O10" s="54"/>
      <c r="P10" s="54"/>
      <c r="AA10" s="10">
        <v>218</v>
      </c>
      <c r="AB10" s="140" t="str">
        <f t="shared" si="5"/>
        <v/>
      </c>
      <c r="AC10" s="140" t="str">
        <f t="shared" si="6"/>
        <v/>
      </c>
    </row>
    <row r="11" spans="1:29" ht="23.1" customHeight="1">
      <c r="A11" s="257"/>
      <c r="B11" s="259" t="s">
        <v>45</v>
      </c>
      <c r="C11" s="260"/>
      <c r="D11" s="260"/>
      <c r="E11" s="261"/>
      <c r="F11" s="10">
        <f t="shared" si="3"/>
        <v>66</v>
      </c>
      <c r="G11" s="9">
        <v>3</v>
      </c>
      <c r="H11" s="8">
        <f t="shared" si="4"/>
        <v>4.5454545454545459</v>
      </c>
      <c r="I11" s="9">
        <v>4</v>
      </c>
      <c r="J11" s="8">
        <f t="shared" si="0"/>
        <v>6.0606060606060606</v>
      </c>
      <c r="K11" s="9">
        <v>39</v>
      </c>
      <c r="L11" s="8">
        <f t="shared" si="1"/>
        <v>59.090909090909093</v>
      </c>
      <c r="M11" s="9">
        <v>20</v>
      </c>
      <c r="N11" s="8">
        <f t="shared" si="2"/>
        <v>30.303030303030305</v>
      </c>
      <c r="O11" s="54"/>
      <c r="P11" s="54"/>
      <c r="AA11" s="10">
        <v>66</v>
      </c>
      <c r="AB11" s="140" t="str">
        <f t="shared" si="5"/>
        <v/>
      </c>
      <c r="AC11" s="140" t="str">
        <f t="shared" si="6"/>
        <v/>
      </c>
    </row>
    <row r="12" spans="1:29" ht="23.1" customHeight="1">
      <c r="A12" s="258"/>
      <c r="B12" s="259" t="s">
        <v>44</v>
      </c>
      <c r="C12" s="260"/>
      <c r="D12" s="260"/>
      <c r="E12" s="261"/>
      <c r="F12" s="10">
        <f t="shared" si="3"/>
        <v>215</v>
      </c>
      <c r="G12" s="9">
        <v>30</v>
      </c>
      <c r="H12" s="8">
        <f t="shared" si="4"/>
        <v>13.953488372093023</v>
      </c>
      <c r="I12" s="9">
        <v>7</v>
      </c>
      <c r="J12" s="8">
        <f t="shared" si="0"/>
        <v>3.2558139534883721</v>
      </c>
      <c r="K12" s="9">
        <v>90</v>
      </c>
      <c r="L12" s="8">
        <f t="shared" si="1"/>
        <v>41.860465116279073</v>
      </c>
      <c r="M12" s="9">
        <v>88</v>
      </c>
      <c r="N12" s="8">
        <f t="shared" si="2"/>
        <v>40.930232558139537</v>
      </c>
      <c r="O12" s="54"/>
      <c r="P12" s="54"/>
      <c r="AA12" s="10">
        <v>215</v>
      </c>
      <c r="AB12" s="140" t="str">
        <f t="shared" si="5"/>
        <v/>
      </c>
      <c r="AC12" s="140" t="str">
        <f t="shared" si="6"/>
        <v/>
      </c>
    </row>
    <row r="13" spans="1:29" ht="23.1" customHeight="1">
      <c r="A13" s="253" t="s">
        <v>43</v>
      </c>
      <c r="B13" s="253" t="s">
        <v>42</v>
      </c>
      <c r="C13" s="13"/>
      <c r="D13" s="14" t="s">
        <v>16</v>
      </c>
      <c r="E13" s="11"/>
      <c r="F13" s="10">
        <f t="shared" si="3"/>
        <v>243</v>
      </c>
      <c r="G13" s="9">
        <f>SUM(G14:G37)</f>
        <v>3</v>
      </c>
      <c r="H13" s="8">
        <f t="shared" si="4"/>
        <v>1.2345679012345678</v>
      </c>
      <c r="I13" s="9">
        <f>SUM(I14:I37)</f>
        <v>2</v>
      </c>
      <c r="J13" s="8">
        <f t="shared" si="0"/>
        <v>0.82304526748971196</v>
      </c>
      <c r="K13" s="9">
        <f>SUM(K14:K37)</f>
        <v>146</v>
      </c>
      <c r="L13" s="8">
        <f t="shared" si="1"/>
        <v>60.082304526748977</v>
      </c>
      <c r="M13" s="9">
        <f>SUM(M14:M37)</f>
        <v>92</v>
      </c>
      <c r="N13" s="8">
        <f t="shared" si="2"/>
        <v>37.860082304526749</v>
      </c>
      <c r="O13" s="54"/>
      <c r="P13" s="54"/>
      <c r="AA13" s="10">
        <f>SUM(AA14:AA37)</f>
        <v>243</v>
      </c>
      <c r="AB13" s="140" t="str">
        <f t="shared" si="5"/>
        <v/>
      </c>
      <c r="AC13" s="140" t="str">
        <f t="shared" si="6"/>
        <v/>
      </c>
    </row>
    <row r="14" spans="1:29" ht="23.1" customHeight="1">
      <c r="A14" s="254"/>
      <c r="B14" s="254"/>
      <c r="C14" s="13"/>
      <c r="D14" s="14" t="s">
        <v>41</v>
      </c>
      <c r="E14" s="11"/>
      <c r="F14" s="10">
        <f t="shared" si="3"/>
        <v>32</v>
      </c>
      <c r="G14" s="9">
        <v>1</v>
      </c>
      <c r="H14" s="8">
        <f t="shared" si="4"/>
        <v>3.125</v>
      </c>
      <c r="I14" s="9">
        <v>0</v>
      </c>
      <c r="J14" s="8">
        <f t="shared" si="0"/>
        <v>0</v>
      </c>
      <c r="K14" s="9">
        <v>21</v>
      </c>
      <c r="L14" s="8">
        <f t="shared" si="1"/>
        <v>65.625</v>
      </c>
      <c r="M14" s="9">
        <v>10</v>
      </c>
      <c r="N14" s="8">
        <f t="shared" si="2"/>
        <v>31.25</v>
      </c>
      <c r="O14" s="54"/>
      <c r="P14" s="54"/>
      <c r="AA14" s="10">
        <v>32</v>
      </c>
      <c r="AB14" s="140" t="str">
        <f t="shared" si="5"/>
        <v/>
      </c>
      <c r="AC14" s="140" t="str">
        <f t="shared" si="6"/>
        <v/>
      </c>
    </row>
    <row r="15" spans="1:29" ht="23.1" customHeight="1">
      <c r="A15" s="254"/>
      <c r="B15" s="254"/>
      <c r="C15" s="13"/>
      <c r="D15" s="14" t="s">
        <v>40</v>
      </c>
      <c r="E15" s="11"/>
      <c r="F15" s="10">
        <f t="shared" si="3"/>
        <v>4</v>
      </c>
      <c r="G15" s="9">
        <v>0</v>
      </c>
      <c r="H15" s="8">
        <f t="shared" si="4"/>
        <v>0</v>
      </c>
      <c r="I15" s="9">
        <v>0</v>
      </c>
      <c r="J15" s="8">
        <f t="shared" si="0"/>
        <v>0</v>
      </c>
      <c r="K15" s="9">
        <v>1</v>
      </c>
      <c r="L15" s="8">
        <f t="shared" si="1"/>
        <v>25</v>
      </c>
      <c r="M15" s="9">
        <v>3</v>
      </c>
      <c r="N15" s="8">
        <f t="shared" si="2"/>
        <v>75</v>
      </c>
      <c r="O15" s="54"/>
      <c r="P15" s="54"/>
      <c r="AA15" s="10">
        <v>4</v>
      </c>
      <c r="AB15" s="140" t="str">
        <f t="shared" si="5"/>
        <v/>
      </c>
      <c r="AC15" s="140" t="str">
        <f t="shared" si="6"/>
        <v/>
      </c>
    </row>
    <row r="16" spans="1:29" ht="23.1" customHeight="1">
      <c r="A16" s="254"/>
      <c r="B16" s="254"/>
      <c r="C16" s="13"/>
      <c r="D16" s="14" t="s">
        <v>39</v>
      </c>
      <c r="E16" s="11"/>
      <c r="F16" s="10">
        <f t="shared" si="3"/>
        <v>16</v>
      </c>
      <c r="G16" s="9">
        <v>0</v>
      </c>
      <c r="H16" s="8">
        <f t="shared" si="4"/>
        <v>0</v>
      </c>
      <c r="I16" s="9">
        <v>0</v>
      </c>
      <c r="J16" s="8">
        <f t="shared" si="0"/>
        <v>0</v>
      </c>
      <c r="K16" s="9">
        <v>10</v>
      </c>
      <c r="L16" s="8">
        <f t="shared" si="1"/>
        <v>62.5</v>
      </c>
      <c r="M16" s="9">
        <v>6</v>
      </c>
      <c r="N16" s="8">
        <f t="shared" si="2"/>
        <v>37.5</v>
      </c>
      <c r="O16" s="54"/>
      <c r="P16" s="54"/>
      <c r="AA16" s="10">
        <v>16</v>
      </c>
      <c r="AB16" s="140" t="str">
        <f t="shared" si="5"/>
        <v/>
      </c>
      <c r="AC16" s="140" t="str">
        <f t="shared" si="6"/>
        <v/>
      </c>
    </row>
    <row r="17" spans="1:29" ht="23.1" customHeight="1">
      <c r="A17" s="254"/>
      <c r="B17" s="254"/>
      <c r="C17" s="13"/>
      <c r="D17" s="14" t="s">
        <v>38</v>
      </c>
      <c r="E17" s="11"/>
      <c r="F17" s="10">
        <f t="shared" si="3"/>
        <v>3</v>
      </c>
      <c r="G17" s="9">
        <v>0</v>
      </c>
      <c r="H17" s="8">
        <f t="shared" si="4"/>
        <v>0</v>
      </c>
      <c r="I17" s="9">
        <v>0</v>
      </c>
      <c r="J17" s="8">
        <f t="shared" si="0"/>
        <v>0</v>
      </c>
      <c r="K17" s="9">
        <v>2</v>
      </c>
      <c r="L17" s="8">
        <f t="shared" si="1"/>
        <v>66.666666666666657</v>
      </c>
      <c r="M17" s="9">
        <v>1</v>
      </c>
      <c r="N17" s="8">
        <f t="shared" si="2"/>
        <v>33.333333333333329</v>
      </c>
      <c r="O17" s="54"/>
      <c r="P17" s="54"/>
      <c r="AA17" s="10">
        <v>3</v>
      </c>
      <c r="AB17" s="140" t="str">
        <f t="shared" si="5"/>
        <v/>
      </c>
      <c r="AC17" s="140" t="str">
        <f t="shared" si="6"/>
        <v/>
      </c>
    </row>
    <row r="18" spans="1:29" ht="23.1" customHeight="1">
      <c r="A18" s="254"/>
      <c r="B18" s="254"/>
      <c r="C18" s="13"/>
      <c r="D18" s="14" t="s">
        <v>37</v>
      </c>
      <c r="E18" s="11"/>
      <c r="F18" s="10">
        <f t="shared" si="3"/>
        <v>7</v>
      </c>
      <c r="G18" s="9">
        <v>0</v>
      </c>
      <c r="H18" s="8">
        <f t="shared" si="4"/>
        <v>0</v>
      </c>
      <c r="I18" s="9">
        <v>0</v>
      </c>
      <c r="J18" s="8">
        <f t="shared" si="0"/>
        <v>0</v>
      </c>
      <c r="K18" s="9">
        <v>2</v>
      </c>
      <c r="L18" s="8">
        <f t="shared" si="1"/>
        <v>28.571428571428569</v>
      </c>
      <c r="M18" s="9">
        <v>5</v>
      </c>
      <c r="N18" s="8">
        <f t="shared" si="2"/>
        <v>71.428571428571431</v>
      </c>
      <c r="O18" s="54"/>
      <c r="P18" s="54"/>
      <c r="AA18" s="10">
        <v>7</v>
      </c>
      <c r="AB18" s="140" t="str">
        <f t="shared" si="5"/>
        <v/>
      </c>
      <c r="AC18" s="140" t="str">
        <f t="shared" si="6"/>
        <v/>
      </c>
    </row>
    <row r="19" spans="1:29" ht="23.1" customHeight="1">
      <c r="A19" s="254"/>
      <c r="B19" s="254"/>
      <c r="C19" s="13"/>
      <c r="D19" s="14" t="s">
        <v>36</v>
      </c>
      <c r="E19" s="11"/>
      <c r="F19" s="10">
        <f t="shared" si="3"/>
        <v>2</v>
      </c>
      <c r="G19" s="9">
        <v>0</v>
      </c>
      <c r="H19" s="8">
        <f t="shared" si="4"/>
        <v>0</v>
      </c>
      <c r="I19" s="9">
        <v>0</v>
      </c>
      <c r="J19" s="8">
        <f t="shared" si="0"/>
        <v>0</v>
      </c>
      <c r="K19" s="9">
        <v>0</v>
      </c>
      <c r="L19" s="8">
        <f t="shared" si="1"/>
        <v>0</v>
      </c>
      <c r="M19" s="9">
        <v>2</v>
      </c>
      <c r="N19" s="8">
        <f t="shared" si="2"/>
        <v>100</v>
      </c>
      <c r="O19" s="54"/>
      <c r="P19" s="54"/>
      <c r="AA19" s="10">
        <v>2</v>
      </c>
      <c r="AB19" s="140" t="str">
        <f t="shared" si="5"/>
        <v/>
      </c>
      <c r="AC19" s="140" t="str">
        <f t="shared" si="6"/>
        <v/>
      </c>
    </row>
    <row r="20" spans="1:29" ht="23.1" customHeight="1">
      <c r="A20" s="254"/>
      <c r="B20" s="254"/>
      <c r="C20" s="13"/>
      <c r="D20" s="14" t="s">
        <v>35</v>
      </c>
      <c r="E20" s="11"/>
      <c r="F20" s="10">
        <f t="shared" si="3"/>
        <v>5</v>
      </c>
      <c r="G20" s="9">
        <v>0</v>
      </c>
      <c r="H20" s="8">
        <f t="shared" si="4"/>
        <v>0</v>
      </c>
      <c r="I20" s="9">
        <v>0</v>
      </c>
      <c r="J20" s="8">
        <f t="shared" si="0"/>
        <v>0</v>
      </c>
      <c r="K20" s="9">
        <v>4</v>
      </c>
      <c r="L20" s="8">
        <f t="shared" si="1"/>
        <v>80</v>
      </c>
      <c r="M20" s="9">
        <v>1</v>
      </c>
      <c r="N20" s="8">
        <f t="shared" si="2"/>
        <v>20</v>
      </c>
      <c r="O20" s="54"/>
      <c r="P20" s="54"/>
      <c r="AA20" s="10">
        <v>5</v>
      </c>
      <c r="AB20" s="140" t="str">
        <f t="shared" si="5"/>
        <v/>
      </c>
      <c r="AC20" s="140" t="str">
        <f t="shared" si="6"/>
        <v/>
      </c>
    </row>
    <row r="21" spans="1:29" ht="23.1" customHeight="1">
      <c r="A21" s="254"/>
      <c r="B21" s="254"/>
      <c r="C21" s="13"/>
      <c r="D21" s="14" t="s">
        <v>34</v>
      </c>
      <c r="E21" s="11"/>
      <c r="F21" s="10">
        <f t="shared" si="3"/>
        <v>10</v>
      </c>
      <c r="G21" s="9">
        <v>0</v>
      </c>
      <c r="H21" s="8">
        <f t="shared" si="4"/>
        <v>0</v>
      </c>
      <c r="I21" s="9">
        <v>0</v>
      </c>
      <c r="J21" s="8">
        <f t="shared" si="0"/>
        <v>0</v>
      </c>
      <c r="K21" s="9">
        <v>9</v>
      </c>
      <c r="L21" s="8">
        <f t="shared" si="1"/>
        <v>90</v>
      </c>
      <c r="M21" s="9">
        <v>1</v>
      </c>
      <c r="N21" s="8">
        <f t="shared" si="2"/>
        <v>10</v>
      </c>
      <c r="O21" s="54"/>
      <c r="P21" s="54"/>
      <c r="AA21" s="10">
        <v>10</v>
      </c>
      <c r="AB21" s="140" t="str">
        <f t="shared" si="5"/>
        <v/>
      </c>
      <c r="AC21" s="140" t="str">
        <f t="shared" si="6"/>
        <v/>
      </c>
    </row>
    <row r="22" spans="1:29" ht="23.1" customHeight="1">
      <c r="A22" s="254"/>
      <c r="B22" s="254"/>
      <c r="C22" s="13"/>
      <c r="D22" s="14" t="s">
        <v>33</v>
      </c>
      <c r="E22" s="11"/>
      <c r="F22" s="10">
        <f t="shared" si="3"/>
        <v>1</v>
      </c>
      <c r="G22" s="9">
        <v>0</v>
      </c>
      <c r="H22" s="8">
        <f t="shared" si="4"/>
        <v>0</v>
      </c>
      <c r="I22" s="9">
        <v>0</v>
      </c>
      <c r="J22" s="8">
        <f t="shared" si="0"/>
        <v>0</v>
      </c>
      <c r="K22" s="9">
        <v>1</v>
      </c>
      <c r="L22" s="8">
        <f t="shared" si="1"/>
        <v>100</v>
      </c>
      <c r="M22" s="9">
        <v>0</v>
      </c>
      <c r="N22" s="8">
        <f t="shared" si="2"/>
        <v>0</v>
      </c>
      <c r="O22" s="54"/>
      <c r="P22" s="54"/>
      <c r="AA22" s="10">
        <v>1</v>
      </c>
      <c r="AB22" s="140" t="str">
        <f t="shared" si="5"/>
        <v/>
      </c>
      <c r="AC22" s="140" t="str">
        <f t="shared" si="6"/>
        <v/>
      </c>
    </row>
    <row r="23" spans="1:29" ht="23.1" customHeight="1">
      <c r="A23" s="254"/>
      <c r="B23" s="254"/>
      <c r="C23" s="13"/>
      <c r="D23" s="14" t="s">
        <v>32</v>
      </c>
      <c r="E23" s="11"/>
      <c r="F23" s="10">
        <f t="shared" si="3"/>
        <v>6</v>
      </c>
      <c r="G23" s="9">
        <v>0</v>
      </c>
      <c r="H23" s="8">
        <f t="shared" si="4"/>
        <v>0</v>
      </c>
      <c r="I23" s="9">
        <v>0</v>
      </c>
      <c r="J23" s="8">
        <f t="shared" si="0"/>
        <v>0</v>
      </c>
      <c r="K23" s="9">
        <v>4</v>
      </c>
      <c r="L23" s="8">
        <f t="shared" si="1"/>
        <v>66.666666666666657</v>
      </c>
      <c r="M23" s="9">
        <v>2</v>
      </c>
      <c r="N23" s="8">
        <f t="shared" si="2"/>
        <v>33.333333333333329</v>
      </c>
      <c r="O23" s="54"/>
      <c r="P23" s="54"/>
      <c r="AA23" s="10">
        <v>6</v>
      </c>
      <c r="AB23" s="140" t="str">
        <f t="shared" si="5"/>
        <v/>
      </c>
      <c r="AC23" s="140" t="str">
        <f t="shared" si="6"/>
        <v/>
      </c>
    </row>
    <row r="24" spans="1:29" ht="23.1" customHeight="1">
      <c r="A24" s="254"/>
      <c r="B24" s="254"/>
      <c r="C24" s="13"/>
      <c r="D24" s="14" t="s">
        <v>31</v>
      </c>
      <c r="E24" s="11"/>
      <c r="F24" s="10">
        <f t="shared" si="3"/>
        <v>1</v>
      </c>
      <c r="G24" s="9">
        <v>0</v>
      </c>
      <c r="H24" s="8">
        <f t="shared" si="4"/>
        <v>0</v>
      </c>
      <c r="I24" s="9">
        <v>0</v>
      </c>
      <c r="J24" s="8">
        <f t="shared" si="0"/>
        <v>0</v>
      </c>
      <c r="K24" s="9">
        <v>0</v>
      </c>
      <c r="L24" s="8">
        <f t="shared" si="1"/>
        <v>0</v>
      </c>
      <c r="M24" s="9">
        <v>1</v>
      </c>
      <c r="N24" s="8">
        <f t="shared" si="2"/>
        <v>100</v>
      </c>
      <c r="O24" s="54"/>
      <c r="P24" s="54"/>
      <c r="AA24" s="10">
        <v>1</v>
      </c>
      <c r="AB24" s="140" t="str">
        <f t="shared" si="5"/>
        <v/>
      </c>
      <c r="AC24" s="140" t="str">
        <f t="shared" si="6"/>
        <v/>
      </c>
    </row>
    <row r="25" spans="1:29" ht="23.1" customHeight="1">
      <c r="A25" s="254"/>
      <c r="B25" s="254"/>
      <c r="C25" s="13"/>
      <c r="D25" s="12" t="s">
        <v>30</v>
      </c>
      <c r="E25" s="11"/>
      <c r="F25" s="10">
        <f t="shared" si="3"/>
        <v>2</v>
      </c>
      <c r="G25" s="9">
        <v>0</v>
      </c>
      <c r="H25" s="8">
        <f t="shared" si="4"/>
        <v>0</v>
      </c>
      <c r="I25" s="9">
        <v>0</v>
      </c>
      <c r="J25" s="8">
        <f t="shared" si="0"/>
        <v>0</v>
      </c>
      <c r="K25" s="9">
        <v>1</v>
      </c>
      <c r="L25" s="8">
        <f t="shared" si="1"/>
        <v>50</v>
      </c>
      <c r="M25" s="9">
        <v>1</v>
      </c>
      <c r="N25" s="8">
        <f t="shared" si="2"/>
        <v>50</v>
      </c>
      <c r="O25" s="54"/>
      <c r="P25" s="54"/>
      <c r="AA25" s="10">
        <v>2</v>
      </c>
      <c r="AB25" s="140" t="str">
        <f t="shared" si="5"/>
        <v/>
      </c>
      <c r="AC25" s="140" t="str">
        <f t="shared" si="6"/>
        <v/>
      </c>
    </row>
    <row r="26" spans="1:29" ht="23.1" customHeight="1">
      <c r="A26" s="254"/>
      <c r="B26" s="254"/>
      <c r="C26" s="13"/>
      <c r="D26" s="109" t="s">
        <v>29</v>
      </c>
      <c r="E26" s="110"/>
      <c r="F26" s="31">
        <f t="shared" si="3"/>
        <v>9</v>
      </c>
      <c r="G26" s="30">
        <v>2</v>
      </c>
      <c r="H26" s="111">
        <f t="shared" si="4"/>
        <v>22.222222222222221</v>
      </c>
      <c r="I26" s="9">
        <v>0</v>
      </c>
      <c r="J26" s="8">
        <f t="shared" si="0"/>
        <v>0</v>
      </c>
      <c r="K26" s="9">
        <v>2</v>
      </c>
      <c r="L26" s="8">
        <f t="shared" si="1"/>
        <v>22.222222222222221</v>
      </c>
      <c r="M26" s="9">
        <v>5</v>
      </c>
      <c r="N26" s="8">
        <f t="shared" si="2"/>
        <v>55.555555555555557</v>
      </c>
      <c r="O26" s="54"/>
      <c r="P26" s="54"/>
      <c r="AA26" s="31">
        <v>9</v>
      </c>
      <c r="AB26" s="140" t="str">
        <f t="shared" si="5"/>
        <v/>
      </c>
      <c r="AC26" s="140" t="str">
        <f t="shared" si="6"/>
        <v/>
      </c>
    </row>
    <row r="27" spans="1:29" ht="23.1" customHeight="1">
      <c r="A27" s="254"/>
      <c r="B27" s="254"/>
      <c r="C27" s="13"/>
      <c r="D27" s="14" t="s">
        <v>28</v>
      </c>
      <c r="E27" s="11"/>
      <c r="F27" s="10">
        <f t="shared" si="3"/>
        <v>5</v>
      </c>
      <c r="G27" s="9">
        <v>0</v>
      </c>
      <c r="H27" s="8">
        <f t="shared" si="4"/>
        <v>0</v>
      </c>
      <c r="I27" s="9">
        <v>0</v>
      </c>
      <c r="J27" s="8">
        <f t="shared" si="0"/>
        <v>0</v>
      </c>
      <c r="K27" s="9">
        <v>1</v>
      </c>
      <c r="L27" s="8">
        <f t="shared" si="1"/>
        <v>20</v>
      </c>
      <c r="M27" s="9">
        <v>4</v>
      </c>
      <c r="N27" s="8">
        <f t="shared" si="2"/>
        <v>80</v>
      </c>
      <c r="O27" s="54"/>
      <c r="P27" s="54"/>
      <c r="AA27" s="10">
        <v>5</v>
      </c>
      <c r="AB27" s="140" t="str">
        <f t="shared" si="5"/>
        <v/>
      </c>
      <c r="AC27" s="140" t="str">
        <f t="shared" si="6"/>
        <v/>
      </c>
    </row>
    <row r="28" spans="1:29" ht="23.1" customHeight="1">
      <c r="A28" s="254"/>
      <c r="B28" s="254"/>
      <c r="C28" s="13"/>
      <c r="D28" s="14" t="s">
        <v>27</v>
      </c>
      <c r="E28" s="11"/>
      <c r="F28" s="10">
        <f t="shared" si="3"/>
        <v>5</v>
      </c>
      <c r="G28" s="9">
        <v>0</v>
      </c>
      <c r="H28" s="8">
        <f t="shared" si="4"/>
        <v>0</v>
      </c>
      <c r="I28" s="9">
        <v>0</v>
      </c>
      <c r="J28" s="8">
        <f t="shared" si="0"/>
        <v>0</v>
      </c>
      <c r="K28" s="9">
        <v>2</v>
      </c>
      <c r="L28" s="8">
        <f t="shared" si="1"/>
        <v>40</v>
      </c>
      <c r="M28" s="9">
        <v>3</v>
      </c>
      <c r="N28" s="8">
        <f t="shared" si="2"/>
        <v>60</v>
      </c>
      <c r="O28" s="54"/>
      <c r="P28" s="54"/>
      <c r="AA28" s="10">
        <v>5</v>
      </c>
      <c r="AB28" s="140" t="str">
        <f t="shared" si="5"/>
        <v/>
      </c>
      <c r="AC28" s="140" t="str">
        <f t="shared" si="6"/>
        <v/>
      </c>
    </row>
    <row r="29" spans="1:29" ht="23.1" customHeight="1">
      <c r="A29" s="254"/>
      <c r="B29" s="254"/>
      <c r="C29" s="13"/>
      <c r="D29" s="14" t="s">
        <v>26</v>
      </c>
      <c r="E29" s="11"/>
      <c r="F29" s="10">
        <f t="shared" si="3"/>
        <v>15</v>
      </c>
      <c r="G29" s="9">
        <v>0</v>
      </c>
      <c r="H29" s="8">
        <f t="shared" si="4"/>
        <v>0</v>
      </c>
      <c r="I29" s="9">
        <v>0</v>
      </c>
      <c r="J29" s="8">
        <f t="shared" si="0"/>
        <v>0</v>
      </c>
      <c r="K29" s="9">
        <v>5</v>
      </c>
      <c r="L29" s="8">
        <f t="shared" si="1"/>
        <v>33.333333333333329</v>
      </c>
      <c r="M29" s="9">
        <v>10</v>
      </c>
      <c r="N29" s="8">
        <f t="shared" si="2"/>
        <v>66.666666666666657</v>
      </c>
      <c r="O29" s="54"/>
      <c r="P29" s="54"/>
      <c r="AA29" s="10">
        <v>15</v>
      </c>
      <c r="AB29" s="140" t="str">
        <f t="shared" si="5"/>
        <v/>
      </c>
      <c r="AC29" s="140" t="str">
        <f t="shared" si="6"/>
        <v/>
      </c>
    </row>
    <row r="30" spans="1:29" ht="23.1" customHeight="1">
      <c r="A30" s="254"/>
      <c r="B30" s="254"/>
      <c r="C30" s="13"/>
      <c r="D30" s="14" t="s">
        <v>25</v>
      </c>
      <c r="E30" s="11"/>
      <c r="F30" s="10">
        <f t="shared" si="3"/>
        <v>6</v>
      </c>
      <c r="G30" s="9">
        <v>0</v>
      </c>
      <c r="H30" s="8">
        <f t="shared" si="4"/>
        <v>0</v>
      </c>
      <c r="I30" s="9">
        <v>0</v>
      </c>
      <c r="J30" s="8">
        <f t="shared" si="0"/>
        <v>0</v>
      </c>
      <c r="K30" s="9">
        <v>4</v>
      </c>
      <c r="L30" s="8">
        <f t="shared" si="1"/>
        <v>66.666666666666657</v>
      </c>
      <c r="M30" s="9">
        <v>2</v>
      </c>
      <c r="N30" s="8">
        <f t="shared" si="2"/>
        <v>33.333333333333329</v>
      </c>
      <c r="O30" s="54"/>
      <c r="P30" s="54"/>
      <c r="AA30" s="10">
        <v>6</v>
      </c>
      <c r="AB30" s="140" t="str">
        <f t="shared" si="5"/>
        <v/>
      </c>
      <c r="AC30" s="140" t="str">
        <f t="shared" si="6"/>
        <v/>
      </c>
    </row>
    <row r="31" spans="1:29" ht="23.1" customHeight="1">
      <c r="A31" s="254"/>
      <c r="B31" s="254"/>
      <c r="C31" s="13"/>
      <c r="D31" s="14" t="s">
        <v>24</v>
      </c>
      <c r="E31" s="11"/>
      <c r="F31" s="10">
        <f t="shared" si="3"/>
        <v>33</v>
      </c>
      <c r="G31" s="9">
        <v>0</v>
      </c>
      <c r="H31" s="8">
        <f t="shared" si="4"/>
        <v>0</v>
      </c>
      <c r="I31" s="9">
        <v>0</v>
      </c>
      <c r="J31" s="8">
        <f t="shared" si="0"/>
        <v>0</v>
      </c>
      <c r="K31" s="9">
        <v>19</v>
      </c>
      <c r="L31" s="8">
        <f t="shared" si="1"/>
        <v>57.575757575757578</v>
      </c>
      <c r="M31" s="9">
        <v>14</v>
      </c>
      <c r="N31" s="8">
        <f t="shared" si="2"/>
        <v>42.424242424242422</v>
      </c>
      <c r="O31" s="54"/>
      <c r="P31" s="54"/>
      <c r="AA31" s="10">
        <v>33</v>
      </c>
      <c r="AB31" s="140" t="str">
        <f t="shared" si="5"/>
        <v/>
      </c>
      <c r="AC31" s="140" t="str">
        <f t="shared" si="6"/>
        <v/>
      </c>
    </row>
    <row r="32" spans="1:29" ht="23.1" customHeight="1">
      <c r="A32" s="254"/>
      <c r="B32" s="254"/>
      <c r="C32" s="13"/>
      <c r="D32" s="14" t="s">
        <v>23</v>
      </c>
      <c r="E32" s="11"/>
      <c r="F32" s="10">
        <f t="shared" si="3"/>
        <v>7</v>
      </c>
      <c r="G32" s="9">
        <v>0</v>
      </c>
      <c r="H32" s="8">
        <f t="shared" si="4"/>
        <v>0</v>
      </c>
      <c r="I32" s="9">
        <v>0</v>
      </c>
      <c r="J32" s="8">
        <f t="shared" si="0"/>
        <v>0</v>
      </c>
      <c r="K32" s="9">
        <v>6</v>
      </c>
      <c r="L32" s="8">
        <f t="shared" si="1"/>
        <v>85.714285714285708</v>
      </c>
      <c r="M32" s="9">
        <v>1</v>
      </c>
      <c r="N32" s="8">
        <f t="shared" si="2"/>
        <v>14.285714285714285</v>
      </c>
      <c r="O32" s="54"/>
      <c r="P32" s="54"/>
      <c r="AA32" s="10">
        <v>7</v>
      </c>
      <c r="AB32" s="140" t="str">
        <f t="shared" si="5"/>
        <v/>
      </c>
      <c r="AC32" s="140" t="str">
        <f t="shared" si="6"/>
        <v/>
      </c>
    </row>
    <row r="33" spans="1:29" ht="24" customHeight="1">
      <c r="A33" s="254"/>
      <c r="B33" s="254"/>
      <c r="C33" s="13"/>
      <c r="D33" s="14" t="s">
        <v>22</v>
      </c>
      <c r="E33" s="11"/>
      <c r="F33" s="10">
        <f t="shared" si="3"/>
        <v>29</v>
      </c>
      <c r="G33" s="9">
        <v>0</v>
      </c>
      <c r="H33" s="8">
        <f t="shared" si="4"/>
        <v>0</v>
      </c>
      <c r="I33" s="9">
        <v>2</v>
      </c>
      <c r="J33" s="8">
        <f t="shared" si="0"/>
        <v>6.8965517241379306</v>
      </c>
      <c r="K33" s="9">
        <v>21</v>
      </c>
      <c r="L33" s="8">
        <f t="shared" si="1"/>
        <v>72.41379310344827</v>
      </c>
      <c r="M33" s="9">
        <v>6</v>
      </c>
      <c r="N33" s="8">
        <f t="shared" si="2"/>
        <v>20.689655172413794</v>
      </c>
      <c r="O33" s="54"/>
      <c r="P33" s="54"/>
      <c r="AA33" s="10">
        <v>29</v>
      </c>
      <c r="AB33" s="140" t="str">
        <f t="shared" si="5"/>
        <v/>
      </c>
      <c r="AC33" s="140" t="str">
        <f t="shared" si="6"/>
        <v/>
      </c>
    </row>
    <row r="34" spans="1:29" ht="23.1" customHeight="1">
      <c r="A34" s="254"/>
      <c r="B34" s="254"/>
      <c r="C34" s="13"/>
      <c r="D34" s="14" t="s">
        <v>21</v>
      </c>
      <c r="E34" s="11"/>
      <c r="F34" s="10">
        <f t="shared" si="3"/>
        <v>15</v>
      </c>
      <c r="G34" s="9">
        <v>0</v>
      </c>
      <c r="H34" s="8">
        <f t="shared" si="4"/>
        <v>0</v>
      </c>
      <c r="I34" s="9">
        <v>0</v>
      </c>
      <c r="J34" s="8">
        <f t="shared" si="0"/>
        <v>0</v>
      </c>
      <c r="K34" s="9">
        <v>10</v>
      </c>
      <c r="L34" s="8">
        <f t="shared" si="1"/>
        <v>66.666666666666657</v>
      </c>
      <c r="M34" s="9">
        <v>5</v>
      </c>
      <c r="N34" s="8">
        <f t="shared" si="2"/>
        <v>33.333333333333329</v>
      </c>
      <c r="O34" s="54"/>
      <c r="P34" s="54"/>
      <c r="AA34" s="10">
        <v>15</v>
      </c>
      <c r="AB34" s="140" t="str">
        <f t="shared" si="5"/>
        <v/>
      </c>
      <c r="AC34" s="140" t="str">
        <f t="shared" si="6"/>
        <v/>
      </c>
    </row>
    <row r="35" spans="1:29" ht="23.1" customHeight="1">
      <c r="A35" s="254"/>
      <c r="B35" s="254"/>
      <c r="C35" s="13"/>
      <c r="D35" s="14" t="s">
        <v>20</v>
      </c>
      <c r="E35" s="11"/>
      <c r="F35" s="10">
        <f t="shared" si="3"/>
        <v>7</v>
      </c>
      <c r="G35" s="9">
        <v>0</v>
      </c>
      <c r="H35" s="8">
        <f t="shared" si="4"/>
        <v>0</v>
      </c>
      <c r="I35" s="9">
        <v>0</v>
      </c>
      <c r="J35" s="8">
        <f t="shared" si="0"/>
        <v>0</v>
      </c>
      <c r="K35" s="9">
        <v>6</v>
      </c>
      <c r="L35" s="8">
        <f t="shared" si="1"/>
        <v>85.714285714285708</v>
      </c>
      <c r="M35" s="9">
        <v>1</v>
      </c>
      <c r="N35" s="8">
        <f t="shared" si="2"/>
        <v>14.285714285714285</v>
      </c>
      <c r="O35" s="54"/>
      <c r="P35" s="54"/>
      <c r="AA35" s="10">
        <v>7</v>
      </c>
      <c r="AB35" s="140" t="str">
        <f t="shared" si="5"/>
        <v/>
      </c>
      <c r="AC35" s="140" t="str">
        <f t="shared" si="6"/>
        <v/>
      </c>
    </row>
    <row r="36" spans="1:29" ht="23.1" customHeight="1">
      <c r="A36" s="254"/>
      <c r="B36" s="254"/>
      <c r="C36" s="13"/>
      <c r="D36" s="14" t="s">
        <v>19</v>
      </c>
      <c r="E36" s="11"/>
      <c r="F36" s="10">
        <f t="shared" si="3"/>
        <v>17</v>
      </c>
      <c r="G36" s="9">
        <v>0</v>
      </c>
      <c r="H36" s="8">
        <f t="shared" si="4"/>
        <v>0</v>
      </c>
      <c r="I36" s="9">
        <v>0</v>
      </c>
      <c r="J36" s="8">
        <f t="shared" si="0"/>
        <v>0</v>
      </c>
      <c r="K36" s="9">
        <v>11</v>
      </c>
      <c r="L36" s="8">
        <f t="shared" si="1"/>
        <v>64.705882352941174</v>
      </c>
      <c r="M36" s="9">
        <v>6</v>
      </c>
      <c r="N36" s="8">
        <f t="shared" si="2"/>
        <v>35.294117647058826</v>
      </c>
      <c r="O36" s="54"/>
      <c r="P36" s="54"/>
      <c r="AA36" s="10">
        <v>17</v>
      </c>
      <c r="AB36" s="140" t="str">
        <f t="shared" si="5"/>
        <v/>
      </c>
      <c r="AC36" s="140" t="str">
        <f t="shared" si="6"/>
        <v/>
      </c>
    </row>
    <row r="37" spans="1:29" ht="23.1" customHeight="1">
      <c r="A37" s="254"/>
      <c r="B37" s="255"/>
      <c r="C37" s="13"/>
      <c r="D37" s="14" t="s">
        <v>18</v>
      </c>
      <c r="E37" s="11"/>
      <c r="F37" s="10">
        <f t="shared" si="3"/>
        <v>6</v>
      </c>
      <c r="G37" s="9">
        <v>0</v>
      </c>
      <c r="H37" s="8">
        <f t="shared" si="4"/>
        <v>0</v>
      </c>
      <c r="I37" s="9">
        <v>0</v>
      </c>
      <c r="J37" s="8">
        <f t="shared" si="0"/>
        <v>0</v>
      </c>
      <c r="K37" s="9">
        <v>4</v>
      </c>
      <c r="L37" s="8">
        <f t="shared" si="1"/>
        <v>66.666666666666657</v>
      </c>
      <c r="M37" s="9">
        <v>2</v>
      </c>
      <c r="N37" s="8">
        <f t="shared" si="2"/>
        <v>33.333333333333329</v>
      </c>
      <c r="O37" s="54"/>
      <c r="P37" s="54"/>
      <c r="AA37" s="10">
        <v>6</v>
      </c>
      <c r="AB37" s="140" t="str">
        <f t="shared" si="5"/>
        <v/>
      </c>
      <c r="AC37" s="140" t="str">
        <f t="shared" si="6"/>
        <v/>
      </c>
    </row>
    <row r="38" spans="1:29" ht="23.1" customHeight="1">
      <c r="A38" s="254"/>
      <c r="B38" s="253" t="s">
        <v>17</v>
      </c>
      <c r="C38" s="13"/>
      <c r="D38" s="14" t="s">
        <v>16</v>
      </c>
      <c r="E38" s="11"/>
      <c r="F38" s="10">
        <f t="shared" si="3"/>
        <v>724</v>
      </c>
      <c r="G38" s="9">
        <f>SUM(G39:G53)</f>
        <v>46</v>
      </c>
      <c r="H38" s="8">
        <f t="shared" si="4"/>
        <v>6.3535911602209953</v>
      </c>
      <c r="I38" s="9">
        <f>SUM(I39:I53)</f>
        <v>20</v>
      </c>
      <c r="J38" s="8">
        <f t="shared" si="0"/>
        <v>2.7624309392265194</v>
      </c>
      <c r="K38" s="9">
        <f>SUM(K39:K53)</f>
        <v>264</v>
      </c>
      <c r="L38" s="8">
        <f t="shared" si="1"/>
        <v>36.464088397790057</v>
      </c>
      <c r="M38" s="9">
        <f>SUM(M39:M53)</f>
        <v>394</v>
      </c>
      <c r="N38" s="8">
        <f t="shared" si="2"/>
        <v>54.41988950276243</v>
      </c>
      <c r="O38" s="54"/>
      <c r="P38" s="54"/>
      <c r="AA38" s="10">
        <f>SUM(AA39:AA53)</f>
        <v>724</v>
      </c>
      <c r="AB38" s="140" t="str">
        <f t="shared" si="5"/>
        <v/>
      </c>
      <c r="AC38" s="140" t="str">
        <f t="shared" si="6"/>
        <v/>
      </c>
    </row>
    <row r="39" spans="1:29" ht="23.1" customHeight="1">
      <c r="A39" s="254"/>
      <c r="B39" s="254"/>
      <c r="C39" s="13"/>
      <c r="D39" s="14" t="s">
        <v>15</v>
      </c>
      <c r="E39" s="11"/>
      <c r="F39" s="10">
        <f t="shared" si="3"/>
        <v>4</v>
      </c>
      <c r="G39" s="9">
        <v>0</v>
      </c>
      <c r="H39" s="8">
        <f t="shared" si="4"/>
        <v>0</v>
      </c>
      <c r="I39" s="9">
        <v>0</v>
      </c>
      <c r="J39" s="8">
        <f t="shared" si="0"/>
        <v>0</v>
      </c>
      <c r="K39" s="9">
        <v>1</v>
      </c>
      <c r="L39" s="8">
        <f t="shared" si="1"/>
        <v>25</v>
      </c>
      <c r="M39" s="9">
        <v>3</v>
      </c>
      <c r="N39" s="8">
        <f t="shared" si="2"/>
        <v>75</v>
      </c>
      <c r="O39" s="54"/>
      <c r="P39" s="54"/>
      <c r="AA39" s="10">
        <v>4</v>
      </c>
      <c r="AB39" s="140" t="str">
        <f t="shared" si="5"/>
        <v/>
      </c>
      <c r="AC39" s="140" t="str">
        <f t="shared" si="6"/>
        <v/>
      </c>
    </row>
    <row r="40" spans="1:29" ht="23.1" customHeight="1">
      <c r="A40" s="254"/>
      <c r="B40" s="254"/>
      <c r="C40" s="13"/>
      <c r="D40" s="14" t="s">
        <v>14</v>
      </c>
      <c r="E40" s="11"/>
      <c r="F40" s="10">
        <f t="shared" si="3"/>
        <v>91</v>
      </c>
      <c r="G40" s="9">
        <v>0</v>
      </c>
      <c r="H40" s="8">
        <f t="shared" si="4"/>
        <v>0</v>
      </c>
      <c r="I40" s="9">
        <v>0</v>
      </c>
      <c r="J40" s="8">
        <f t="shared" si="0"/>
        <v>0</v>
      </c>
      <c r="K40" s="9">
        <v>18</v>
      </c>
      <c r="L40" s="8">
        <f t="shared" si="1"/>
        <v>19.780219780219781</v>
      </c>
      <c r="M40" s="9">
        <v>73</v>
      </c>
      <c r="N40" s="8">
        <f t="shared" si="2"/>
        <v>80.219780219780219</v>
      </c>
      <c r="O40" s="54"/>
      <c r="P40" s="54"/>
      <c r="AA40" s="10">
        <v>91</v>
      </c>
      <c r="AB40" s="140" t="str">
        <f t="shared" si="5"/>
        <v/>
      </c>
      <c r="AC40" s="140" t="str">
        <f t="shared" si="6"/>
        <v/>
      </c>
    </row>
    <row r="41" spans="1:29" ht="23.1" customHeight="1">
      <c r="A41" s="254"/>
      <c r="B41" s="254"/>
      <c r="C41" s="13"/>
      <c r="D41" s="14" t="s">
        <v>13</v>
      </c>
      <c r="E41" s="11"/>
      <c r="F41" s="10">
        <f t="shared" si="3"/>
        <v>19</v>
      </c>
      <c r="G41" s="9">
        <v>1</v>
      </c>
      <c r="H41" s="8">
        <f t="shared" si="4"/>
        <v>5.2631578947368416</v>
      </c>
      <c r="I41" s="9">
        <v>0</v>
      </c>
      <c r="J41" s="8">
        <f t="shared" si="0"/>
        <v>0</v>
      </c>
      <c r="K41" s="9">
        <v>5</v>
      </c>
      <c r="L41" s="8">
        <f t="shared" si="1"/>
        <v>26.315789473684209</v>
      </c>
      <c r="M41" s="9">
        <v>13</v>
      </c>
      <c r="N41" s="8">
        <f t="shared" si="2"/>
        <v>68.421052631578945</v>
      </c>
      <c r="O41" s="54"/>
      <c r="P41" s="54"/>
      <c r="AA41" s="10">
        <v>19</v>
      </c>
      <c r="AB41" s="140" t="str">
        <f t="shared" si="5"/>
        <v/>
      </c>
      <c r="AC41" s="140" t="str">
        <f t="shared" si="6"/>
        <v/>
      </c>
    </row>
    <row r="42" spans="1:29" ht="23.1" customHeight="1">
      <c r="A42" s="254"/>
      <c r="B42" s="254"/>
      <c r="C42" s="13"/>
      <c r="D42" s="14" t="s">
        <v>12</v>
      </c>
      <c r="E42" s="11"/>
      <c r="F42" s="10">
        <f t="shared" si="3"/>
        <v>14</v>
      </c>
      <c r="G42" s="9">
        <v>0</v>
      </c>
      <c r="H42" s="8">
        <f t="shared" si="4"/>
        <v>0</v>
      </c>
      <c r="I42" s="9">
        <v>0</v>
      </c>
      <c r="J42" s="8">
        <f t="shared" si="0"/>
        <v>0</v>
      </c>
      <c r="K42" s="9">
        <v>5</v>
      </c>
      <c r="L42" s="8">
        <f t="shared" si="1"/>
        <v>35.714285714285715</v>
      </c>
      <c r="M42" s="9">
        <v>9</v>
      </c>
      <c r="N42" s="8">
        <f t="shared" si="2"/>
        <v>64.285714285714292</v>
      </c>
      <c r="O42" s="54"/>
      <c r="P42" s="54"/>
      <c r="AA42" s="10">
        <v>14</v>
      </c>
      <c r="AB42" s="140" t="str">
        <f t="shared" si="5"/>
        <v/>
      </c>
      <c r="AC42" s="140" t="str">
        <f t="shared" si="6"/>
        <v/>
      </c>
    </row>
    <row r="43" spans="1:29" ht="23.1" customHeight="1">
      <c r="A43" s="254"/>
      <c r="B43" s="254"/>
      <c r="C43" s="13"/>
      <c r="D43" s="14" t="s">
        <v>11</v>
      </c>
      <c r="E43" s="11"/>
      <c r="F43" s="10">
        <f t="shared" si="3"/>
        <v>32</v>
      </c>
      <c r="G43" s="9">
        <v>1</v>
      </c>
      <c r="H43" s="8">
        <f t="shared" si="4"/>
        <v>3.125</v>
      </c>
      <c r="I43" s="9">
        <v>0</v>
      </c>
      <c r="J43" s="8">
        <f t="shared" si="0"/>
        <v>0</v>
      </c>
      <c r="K43" s="9">
        <v>7</v>
      </c>
      <c r="L43" s="8">
        <f t="shared" si="1"/>
        <v>21.875</v>
      </c>
      <c r="M43" s="9">
        <v>24</v>
      </c>
      <c r="N43" s="8">
        <f t="shared" si="2"/>
        <v>75</v>
      </c>
      <c r="O43" s="54"/>
      <c r="P43" s="54"/>
      <c r="AA43" s="10">
        <v>32</v>
      </c>
      <c r="AB43" s="140" t="str">
        <f t="shared" si="5"/>
        <v/>
      </c>
      <c r="AC43" s="140" t="str">
        <f t="shared" si="6"/>
        <v/>
      </c>
    </row>
    <row r="44" spans="1:29" ht="23.1" customHeight="1">
      <c r="A44" s="254"/>
      <c r="B44" s="254"/>
      <c r="C44" s="13"/>
      <c r="D44" s="14" t="s">
        <v>10</v>
      </c>
      <c r="E44" s="11"/>
      <c r="F44" s="10">
        <f t="shared" si="3"/>
        <v>176</v>
      </c>
      <c r="G44" s="9">
        <v>7</v>
      </c>
      <c r="H44" s="8">
        <f t="shared" si="4"/>
        <v>3.9772727272727271</v>
      </c>
      <c r="I44" s="9">
        <v>6</v>
      </c>
      <c r="J44" s="8">
        <f t="shared" si="0"/>
        <v>3.4090909090909087</v>
      </c>
      <c r="K44" s="9">
        <v>52</v>
      </c>
      <c r="L44" s="8">
        <f t="shared" si="1"/>
        <v>29.545454545454547</v>
      </c>
      <c r="M44" s="9">
        <v>111</v>
      </c>
      <c r="N44" s="8">
        <f t="shared" si="2"/>
        <v>63.06818181818182</v>
      </c>
      <c r="O44" s="54"/>
      <c r="P44" s="54"/>
      <c r="AA44" s="10">
        <v>176</v>
      </c>
      <c r="AB44" s="140" t="str">
        <f t="shared" si="5"/>
        <v/>
      </c>
      <c r="AC44" s="140" t="str">
        <f t="shared" si="6"/>
        <v/>
      </c>
    </row>
    <row r="45" spans="1:29" ht="23.1" customHeight="1">
      <c r="A45" s="254"/>
      <c r="B45" s="254"/>
      <c r="C45" s="13"/>
      <c r="D45" s="14" t="s">
        <v>9</v>
      </c>
      <c r="E45" s="11"/>
      <c r="F45" s="10">
        <f t="shared" si="3"/>
        <v>21</v>
      </c>
      <c r="G45" s="9">
        <v>6</v>
      </c>
      <c r="H45" s="8">
        <f t="shared" si="4"/>
        <v>28.571428571428569</v>
      </c>
      <c r="I45" s="9">
        <v>1</v>
      </c>
      <c r="J45" s="8">
        <f t="shared" si="0"/>
        <v>4.7619047619047619</v>
      </c>
      <c r="K45" s="9">
        <v>3</v>
      </c>
      <c r="L45" s="8">
        <f t="shared" si="1"/>
        <v>14.285714285714285</v>
      </c>
      <c r="M45" s="9">
        <v>11</v>
      </c>
      <c r="N45" s="8">
        <f t="shared" si="2"/>
        <v>52.380952380952387</v>
      </c>
      <c r="O45" s="54"/>
      <c r="P45" s="54"/>
      <c r="AA45" s="10">
        <v>21</v>
      </c>
      <c r="AB45" s="140" t="str">
        <f t="shared" si="5"/>
        <v/>
      </c>
      <c r="AC45" s="140" t="str">
        <f t="shared" si="6"/>
        <v/>
      </c>
    </row>
    <row r="46" spans="1:29" ht="23.1" customHeight="1">
      <c r="A46" s="254"/>
      <c r="B46" s="254"/>
      <c r="C46" s="13"/>
      <c r="D46" s="14" t="s">
        <v>8</v>
      </c>
      <c r="E46" s="11"/>
      <c r="F46" s="10">
        <f t="shared" si="3"/>
        <v>9</v>
      </c>
      <c r="G46" s="9">
        <v>0</v>
      </c>
      <c r="H46" s="8">
        <f t="shared" si="4"/>
        <v>0</v>
      </c>
      <c r="I46" s="9">
        <v>1</v>
      </c>
      <c r="J46" s="8">
        <f t="shared" si="0"/>
        <v>11.111111111111111</v>
      </c>
      <c r="K46" s="9">
        <v>2</v>
      </c>
      <c r="L46" s="8">
        <f t="shared" si="1"/>
        <v>22.222222222222221</v>
      </c>
      <c r="M46" s="9">
        <v>6</v>
      </c>
      <c r="N46" s="8">
        <f t="shared" si="2"/>
        <v>66.666666666666657</v>
      </c>
      <c r="O46" s="54"/>
      <c r="P46" s="54"/>
      <c r="AA46" s="10">
        <v>9</v>
      </c>
      <c r="AB46" s="140" t="str">
        <f t="shared" si="5"/>
        <v/>
      </c>
      <c r="AC46" s="140" t="str">
        <f t="shared" si="6"/>
        <v/>
      </c>
    </row>
    <row r="47" spans="1:29" ht="24" customHeight="1">
      <c r="A47" s="254"/>
      <c r="B47" s="254"/>
      <c r="C47" s="13"/>
      <c r="D47" s="12" t="s">
        <v>7</v>
      </c>
      <c r="E47" s="11"/>
      <c r="F47" s="10">
        <f t="shared" si="3"/>
        <v>18</v>
      </c>
      <c r="G47" s="9">
        <v>2</v>
      </c>
      <c r="H47" s="8">
        <f t="shared" si="4"/>
        <v>11.111111111111111</v>
      </c>
      <c r="I47" s="9">
        <v>1</v>
      </c>
      <c r="J47" s="8">
        <f t="shared" si="0"/>
        <v>5.5555555555555554</v>
      </c>
      <c r="K47" s="9">
        <v>6</v>
      </c>
      <c r="L47" s="8">
        <f t="shared" si="1"/>
        <v>33.333333333333329</v>
      </c>
      <c r="M47" s="9">
        <v>9</v>
      </c>
      <c r="N47" s="8">
        <f t="shared" si="2"/>
        <v>50</v>
      </c>
      <c r="O47" s="54"/>
      <c r="P47" s="54"/>
      <c r="AA47" s="10">
        <v>18</v>
      </c>
      <c r="AB47" s="140" t="str">
        <f t="shared" si="5"/>
        <v/>
      </c>
      <c r="AC47" s="140" t="str">
        <f t="shared" si="6"/>
        <v/>
      </c>
    </row>
    <row r="48" spans="1:29" ht="23.1" customHeight="1">
      <c r="A48" s="254"/>
      <c r="B48" s="254"/>
      <c r="C48" s="13"/>
      <c r="D48" s="14" t="s">
        <v>6</v>
      </c>
      <c r="E48" s="11"/>
      <c r="F48" s="10">
        <f t="shared" si="3"/>
        <v>49</v>
      </c>
      <c r="G48" s="9">
        <v>0</v>
      </c>
      <c r="H48" s="8">
        <f t="shared" si="4"/>
        <v>0</v>
      </c>
      <c r="I48" s="9">
        <v>0</v>
      </c>
      <c r="J48" s="8">
        <f t="shared" si="0"/>
        <v>0</v>
      </c>
      <c r="K48" s="9">
        <v>17</v>
      </c>
      <c r="L48" s="8">
        <f t="shared" si="1"/>
        <v>34.693877551020407</v>
      </c>
      <c r="M48" s="9">
        <v>32</v>
      </c>
      <c r="N48" s="8">
        <f t="shared" si="2"/>
        <v>65.306122448979593</v>
      </c>
      <c r="O48" s="54"/>
      <c r="P48" s="54"/>
      <c r="AA48" s="10">
        <v>49</v>
      </c>
      <c r="AB48" s="140" t="str">
        <f t="shared" si="5"/>
        <v/>
      </c>
      <c r="AC48" s="140" t="str">
        <f t="shared" si="6"/>
        <v/>
      </c>
    </row>
    <row r="49" spans="1:30" ht="23.1" customHeight="1">
      <c r="A49" s="254"/>
      <c r="B49" s="254"/>
      <c r="C49" s="13"/>
      <c r="D49" s="14" t="s">
        <v>5</v>
      </c>
      <c r="E49" s="11"/>
      <c r="F49" s="10">
        <f t="shared" si="3"/>
        <v>24</v>
      </c>
      <c r="G49" s="9">
        <v>0</v>
      </c>
      <c r="H49" s="8">
        <f t="shared" si="4"/>
        <v>0</v>
      </c>
      <c r="I49" s="9">
        <v>0</v>
      </c>
      <c r="J49" s="8">
        <f t="shared" si="0"/>
        <v>0</v>
      </c>
      <c r="K49" s="9">
        <v>15</v>
      </c>
      <c r="L49" s="8">
        <f t="shared" si="1"/>
        <v>62.5</v>
      </c>
      <c r="M49" s="9">
        <v>9</v>
      </c>
      <c r="N49" s="8">
        <f t="shared" si="2"/>
        <v>37.5</v>
      </c>
      <c r="O49" s="54"/>
      <c r="P49" s="54"/>
      <c r="AA49" s="10">
        <v>24</v>
      </c>
      <c r="AB49" s="140" t="str">
        <f t="shared" si="5"/>
        <v/>
      </c>
      <c r="AC49" s="140" t="str">
        <f t="shared" si="6"/>
        <v/>
      </c>
    </row>
    <row r="50" spans="1:30" ht="23.1" customHeight="1">
      <c r="A50" s="254"/>
      <c r="B50" s="254"/>
      <c r="C50" s="13"/>
      <c r="D50" s="14" t="s">
        <v>4</v>
      </c>
      <c r="E50" s="11"/>
      <c r="F50" s="10">
        <f t="shared" si="3"/>
        <v>22</v>
      </c>
      <c r="G50" s="9">
        <v>5</v>
      </c>
      <c r="H50" s="8">
        <f t="shared" si="4"/>
        <v>22.727272727272727</v>
      </c>
      <c r="I50" s="9">
        <v>1</v>
      </c>
      <c r="J50" s="8">
        <f t="shared" si="0"/>
        <v>4.5454545454545459</v>
      </c>
      <c r="K50" s="9">
        <v>1</v>
      </c>
      <c r="L50" s="8">
        <f t="shared" si="1"/>
        <v>4.5454545454545459</v>
      </c>
      <c r="M50" s="9">
        <v>15</v>
      </c>
      <c r="N50" s="8">
        <f t="shared" si="2"/>
        <v>68.181818181818173</v>
      </c>
      <c r="O50" s="54"/>
      <c r="P50" s="54"/>
      <c r="AA50" s="10">
        <v>22</v>
      </c>
      <c r="AB50" s="140" t="str">
        <f t="shared" si="5"/>
        <v/>
      </c>
      <c r="AC50" s="140" t="str">
        <f t="shared" si="6"/>
        <v/>
      </c>
    </row>
    <row r="51" spans="1:30" ht="23.1" customHeight="1">
      <c r="A51" s="254"/>
      <c r="B51" s="254"/>
      <c r="C51" s="13"/>
      <c r="D51" s="14" t="s">
        <v>3</v>
      </c>
      <c r="E51" s="11"/>
      <c r="F51" s="10">
        <f t="shared" si="3"/>
        <v>168</v>
      </c>
      <c r="G51" s="9">
        <v>19</v>
      </c>
      <c r="H51" s="8">
        <f t="shared" si="4"/>
        <v>11.30952380952381</v>
      </c>
      <c r="I51" s="9">
        <v>9</v>
      </c>
      <c r="J51" s="8">
        <f t="shared" si="0"/>
        <v>5.3571428571428568</v>
      </c>
      <c r="K51" s="9">
        <v>95</v>
      </c>
      <c r="L51" s="8">
        <f t="shared" si="1"/>
        <v>56.547619047619044</v>
      </c>
      <c r="M51" s="9">
        <v>45</v>
      </c>
      <c r="N51" s="8">
        <f t="shared" si="2"/>
        <v>26.785714285714285</v>
      </c>
      <c r="O51" s="54"/>
      <c r="P51" s="54"/>
      <c r="AA51" s="10">
        <v>168</v>
      </c>
      <c r="AB51" s="140" t="str">
        <f t="shared" si="5"/>
        <v/>
      </c>
      <c r="AC51" s="140" t="str">
        <f t="shared" si="6"/>
        <v/>
      </c>
    </row>
    <row r="52" spans="1:30" ht="23.1" customHeight="1">
      <c r="A52" s="254"/>
      <c r="B52" s="254"/>
      <c r="C52" s="13"/>
      <c r="D52" s="14" t="s">
        <v>2</v>
      </c>
      <c r="E52" s="11"/>
      <c r="F52" s="10">
        <f t="shared" si="3"/>
        <v>21</v>
      </c>
      <c r="G52" s="9">
        <v>3</v>
      </c>
      <c r="H52" s="8">
        <f t="shared" si="4"/>
        <v>14.285714285714285</v>
      </c>
      <c r="I52" s="9">
        <v>1</v>
      </c>
      <c r="J52" s="8">
        <f t="shared" si="0"/>
        <v>4.7619047619047619</v>
      </c>
      <c r="K52" s="9">
        <v>9</v>
      </c>
      <c r="L52" s="8">
        <f t="shared" si="1"/>
        <v>42.857142857142854</v>
      </c>
      <c r="M52" s="9">
        <v>8</v>
      </c>
      <c r="N52" s="8">
        <f t="shared" si="2"/>
        <v>38.095238095238095</v>
      </c>
      <c r="O52" s="54"/>
      <c r="P52" s="54"/>
      <c r="AA52" s="10">
        <v>21</v>
      </c>
      <c r="AB52" s="140" t="str">
        <f t="shared" si="5"/>
        <v/>
      </c>
      <c r="AC52" s="140" t="str">
        <f t="shared" si="6"/>
        <v/>
      </c>
    </row>
    <row r="53" spans="1:30" ht="24" customHeight="1" thickBot="1">
      <c r="A53" s="255"/>
      <c r="B53" s="255"/>
      <c r="C53" s="13"/>
      <c r="D53" s="12" t="s">
        <v>1</v>
      </c>
      <c r="E53" s="11"/>
      <c r="F53" s="10">
        <f t="shared" si="3"/>
        <v>56</v>
      </c>
      <c r="G53" s="9">
        <v>2</v>
      </c>
      <c r="H53" s="8">
        <f t="shared" si="4"/>
        <v>3.5714285714285712</v>
      </c>
      <c r="I53" s="9">
        <v>0</v>
      </c>
      <c r="J53" s="8">
        <f t="shared" si="0"/>
        <v>0</v>
      </c>
      <c r="K53" s="9">
        <v>28</v>
      </c>
      <c r="L53" s="8">
        <f t="shared" si="1"/>
        <v>50</v>
      </c>
      <c r="M53" s="9">
        <v>26</v>
      </c>
      <c r="N53" s="8">
        <f t="shared" si="2"/>
        <v>46.428571428571431</v>
      </c>
      <c r="O53" s="54"/>
      <c r="P53" s="54"/>
      <c r="AA53" s="10">
        <v>56</v>
      </c>
      <c r="AB53" s="141" t="str">
        <f t="shared" si="5"/>
        <v/>
      </c>
      <c r="AC53" s="141" t="str">
        <f t="shared" si="6"/>
        <v/>
      </c>
    </row>
    <row r="55" spans="1:30" ht="12.75" customHeight="1"/>
    <row r="56" spans="1:30" ht="12.75" customHeight="1"/>
    <row r="57" spans="1:30">
      <c r="D57" s="5"/>
    </row>
    <row r="58" spans="1:30">
      <c r="H58" s="54"/>
    </row>
    <row r="60" spans="1:30">
      <c r="D60" s="166" t="s">
        <v>490</v>
      </c>
      <c r="E60" s="164"/>
      <c r="F60" s="165">
        <v>967</v>
      </c>
      <c r="G60" s="165">
        <v>49</v>
      </c>
      <c r="H60" s="165"/>
      <c r="I60" s="165">
        <v>22</v>
      </c>
      <c r="J60" s="165"/>
      <c r="K60" s="165">
        <v>410</v>
      </c>
      <c r="L60" s="165"/>
      <c r="M60" s="165">
        <v>486</v>
      </c>
      <c r="N60" s="165"/>
      <c r="O60" s="165"/>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49</v>
      </c>
      <c r="H61" s="165"/>
      <c r="I61" s="168">
        <f>IF(I60="","",SUM(I8:I12))</f>
        <v>22</v>
      </c>
      <c r="J61" s="165"/>
      <c r="K61" s="168">
        <f>IF(K60="","",SUM(K8:K12))</f>
        <v>410</v>
      </c>
      <c r="L61" s="165"/>
      <c r="M61" s="168">
        <f>IF(M60="","",SUM(M8:M12))</f>
        <v>486</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49</v>
      </c>
      <c r="H62" s="165"/>
      <c r="I62" s="168">
        <f>IF(I60="","",SUM(I13,I38))</f>
        <v>22</v>
      </c>
      <c r="J62" s="165"/>
      <c r="K62" s="168">
        <f>IF(K60="","",SUM(K13,K38))</f>
        <v>410</v>
      </c>
      <c r="L62" s="165"/>
      <c r="M62" s="168">
        <f>IF(M60="","",SUM(M13,M38))</f>
        <v>486</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3</v>
      </c>
      <c r="H63" s="165"/>
      <c r="I63" s="168">
        <f>IF(I60="","",SUM(I14:I37))</f>
        <v>2</v>
      </c>
      <c r="J63" s="165"/>
      <c r="K63" s="168">
        <f>IF(K60="","",SUM(K14:K37))</f>
        <v>146</v>
      </c>
      <c r="L63" s="165"/>
      <c r="M63" s="168">
        <f>IF(M60="","",SUM(M14:M37))</f>
        <v>92</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46</v>
      </c>
      <c r="H64" s="165"/>
      <c r="I64" s="168">
        <f>IF(I60="","",SUM(I39:I53))</f>
        <v>20</v>
      </c>
      <c r="J64" s="165"/>
      <c r="K64" s="168">
        <f>IF(K60="","",SUM(K39:K53))</f>
        <v>264</v>
      </c>
      <c r="L64" s="165"/>
      <c r="M64" s="168">
        <f>IF(M60="","",SUM(M39:M53))</f>
        <v>394</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2" spans="4:30">
      <c r="H72" s="54"/>
    </row>
    <row r="74" spans="4:30">
      <c r="H74" s="54"/>
    </row>
    <row r="76" spans="4:30">
      <c r="D76" s="5"/>
      <c r="H76" s="54"/>
    </row>
    <row r="78" spans="4:30">
      <c r="H78" s="54"/>
    </row>
    <row r="80" spans="4:30">
      <c r="H80" s="54"/>
    </row>
    <row r="82" spans="4:8">
      <c r="H82" s="54"/>
    </row>
    <row r="83" spans="4:8" ht="13.5" customHeight="1"/>
    <row r="84" spans="4:8" ht="13.5" customHeight="1">
      <c r="D84" s="5"/>
      <c r="H84" s="54"/>
    </row>
    <row r="86" spans="4:8">
      <c r="H86" s="54"/>
    </row>
    <row r="88" spans="4:8">
      <c r="H88" s="54"/>
    </row>
    <row r="90" spans="4:8">
      <c r="H90" s="54"/>
    </row>
    <row r="92" spans="4:8">
      <c r="D92" s="5"/>
      <c r="H92" s="54"/>
    </row>
    <row r="94" spans="4:8">
      <c r="H94" s="54"/>
    </row>
    <row r="95" spans="4:8" ht="12.75" customHeight="1"/>
    <row r="96" spans="4:8" ht="12.75" customHeight="1">
      <c r="D96" s="5"/>
      <c r="H96" s="54"/>
    </row>
    <row r="98" spans="4:8">
      <c r="H98" s="54"/>
    </row>
    <row r="100" spans="4:8">
      <c r="D100" s="5"/>
      <c r="H100" s="54"/>
    </row>
    <row r="102" spans="4:8">
      <c r="H102" s="54"/>
    </row>
    <row r="104" spans="4:8">
      <c r="D104" s="5"/>
      <c r="H104" s="54"/>
    </row>
    <row r="106" spans="4:8">
      <c r="H106" s="54"/>
    </row>
    <row r="108" spans="4:8">
      <c r="D108" s="6"/>
      <c r="H108" s="54"/>
    </row>
    <row r="110" spans="4:8">
      <c r="H110" s="54"/>
    </row>
    <row r="112" spans="4:8">
      <c r="D112" s="5"/>
      <c r="H112" s="54"/>
    </row>
    <row r="114" spans="4:8">
      <c r="H114" s="54"/>
    </row>
    <row r="116" spans="4:8">
      <c r="D116" s="5"/>
      <c r="H116" s="54"/>
    </row>
    <row r="118" spans="4:8">
      <c r="H118" s="54"/>
    </row>
    <row r="120" spans="4:8">
      <c r="D120" s="5"/>
      <c r="H120" s="54"/>
    </row>
    <row r="122" spans="4:8">
      <c r="H122" s="54"/>
    </row>
    <row r="124" spans="4:8">
      <c r="D124" s="5"/>
      <c r="H124" s="54"/>
    </row>
    <row r="126" spans="4:8">
      <c r="H126" s="54"/>
    </row>
    <row r="128" spans="4:8">
      <c r="H128" s="54"/>
    </row>
    <row r="130" spans="8:8">
      <c r="H130" s="54"/>
    </row>
    <row r="132" spans="8:8">
      <c r="H132" s="54"/>
    </row>
    <row r="134" spans="8:8">
      <c r="H134" s="54"/>
    </row>
    <row r="136" spans="8:8">
      <c r="H136" s="54"/>
    </row>
    <row r="138" spans="8:8">
      <c r="H138" s="54"/>
    </row>
    <row r="140" spans="8:8">
      <c r="H140" s="54"/>
    </row>
    <row r="142" spans="8:8">
      <c r="H142" s="54"/>
    </row>
    <row r="144" spans="8:8">
      <c r="H144" s="54"/>
    </row>
    <row r="146" spans="8:8">
      <c r="H146" s="54"/>
    </row>
    <row r="148" spans="8:8">
      <c r="H148" s="54"/>
    </row>
    <row r="150" spans="8:8">
      <c r="H150" s="54"/>
    </row>
  </sheetData>
  <mergeCells count="25">
    <mergeCell ref="L5:L6"/>
    <mergeCell ref="M5:M6"/>
    <mergeCell ref="N5:N6"/>
    <mergeCell ref="A3:E6"/>
    <mergeCell ref="F3:F6"/>
    <mergeCell ref="K3:L4"/>
    <mergeCell ref="M3:N4"/>
    <mergeCell ref="G5:G6"/>
    <mergeCell ref="H5:H6"/>
    <mergeCell ref="I5:I6"/>
    <mergeCell ref="J5:J6"/>
    <mergeCell ref="K5:K6"/>
    <mergeCell ref="G3:J3"/>
    <mergeCell ref="G4:H4"/>
    <mergeCell ref="I4:J4"/>
    <mergeCell ref="B12:E12"/>
    <mergeCell ref="A13:A53"/>
    <mergeCell ref="B13:B37"/>
    <mergeCell ref="B38:B53"/>
    <mergeCell ref="A7:E7"/>
    <mergeCell ref="A8:A12"/>
    <mergeCell ref="B8:E8"/>
    <mergeCell ref="B9:E9"/>
    <mergeCell ref="B10:E10"/>
    <mergeCell ref="B11:E11"/>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150"/>
  <sheetViews>
    <sheetView view="pageBreakPreview" zoomScaleNormal="100" zoomScaleSheetLayoutView="100" workbookViewId="0">
      <selection activeCell="P25" sqref="P25"/>
    </sheetView>
  </sheetViews>
  <sheetFormatPr defaultRowHeight="13.5"/>
  <cols>
    <col min="1" max="2" width="2.625" style="4" customWidth="1"/>
    <col min="3" max="3" width="1.375" style="4" customWidth="1"/>
    <col min="4" max="4" width="27.625" style="4" customWidth="1"/>
    <col min="5" max="5" width="1.375" style="4" customWidth="1"/>
    <col min="6" max="14" width="11.125" style="3" customWidth="1"/>
    <col min="15" max="18" width="7.625" style="3" customWidth="1"/>
    <col min="19" max="16384" width="9" style="3"/>
  </cols>
  <sheetData>
    <row r="1" spans="1:29" ht="14.25">
      <c r="A1" s="18" t="s">
        <v>621</v>
      </c>
    </row>
    <row r="3" spans="1:29" ht="21" customHeight="1">
      <c r="A3" s="240" t="s">
        <v>64</v>
      </c>
      <c r="B3" s="241"/>
      <c r="C3" s="241"/>
      <c r="D3" s="241"/>
      <c r="E3" s="242"/>
      <c r="F3" s="249" t="s">
        <v>131</v>
      </c>
      <c r="G3" s="331" t="s">
        <v>520</v>
      </c>
      <c r="H3" s="341"/>
      <c r="I3" s="341"/>
      <c r="J3" s="342"/>
      <c r="K3" s="266" t="s">
        <v>524</v>
      </c>
      <c r="L3" s="267"/>
      <c r="M3" s="266" t="s">
        <v>482</v>
      </c>
      <c r="N3" s="267"/>
    </row>
    <row r="4" spans="1:29" ht="61.5" customHeight="1">
      <c r="A4" s="243"/>
      <c r="B4" s="244"/>
      <c r="C4" s="244"/>
      <c r="D4" s="244"/>
      <c r="E4" s="245"/>
      <c r="F4" s="232"/>
      <c r="G4" s="331" t="s">
        <v>522</v>
      </c>
      <c r="H4" s="342"/>
      <c r="I4" s="331" t="s">
        <v>521</v>
      </c>
      <c r="J4" s="342"/>
      <c r="K4" s="268"/>
      <c r="L4" s="269"/>
      <c r="M4" s="268"/>
      <c r="N4" s="269"/>
      <c r="P4" s="134"/>
      <c r="Q4" s="134"/>
      <c r="R4" s="134"/>
      <c r="U4" s="134"/>
      <c r="V4" s="134"/>
    </row>
    <row r="5" spans="1:29" ht="15" customHeight="1" thickBot="1">
      <c r="A5" s="243"/>
      <c r="B5" s="244"/>
      <c r="C5" s="244"/>
      <c r="D5" s="244"/>
      <c r="E5" s="245"/>
      <c r="F5" s="232"/>
      <c r="G5" s="233" t="s">
        <v>52</v>
      </c>
      <c r="H5" s="235" t="s">
        <v>51</v>
      </c>
      <c r="I5" s="233" t="s">
        <v>52</v>
      </c>
      <c r="J5" s="235" t="s">
        <v>51</v>
      </c>
      <c r="K5" s="233" t="s">
        <v>52</v>
      </c>
      <c r="L5" s="235" t="s">
        <v>51</v>
      </c>
      <c r="M5" s="339" t="s">
        <v>52</v>
      </c>
      <c r="N5" s="235" t="s">
        <v>51</v>
      </c>
    </row>
    <row r="6" spans="1:29" ht="15" customHeight="1" thickBot="1">
      <c r="A6" s="246"/>
      <c r="B6" s="247"/>
      <c r="C6" s="247"/>
      <c r="D6" s="247"/>
      <c r="E6" s="248"/>
      <c r="F6" s="232"/>
      <c r="G6" s="234"/>
      <c r="H6" s="236"/>
      <c r="I6" s="234"/>
      <c r="J6" s="236"/>
      <c r="K6" s="234"/>
      <c r="L6" s="236"/>
      <c r="M6" s="340"/>
      <c r="N6" s="236"/>
      <c r="AA6" s="143">
        <f>SUM(AB7:AD53,F66:AD70)</f>
        <v>0</v>
      </c>
    </row>
    <row r="7" spans="1:29" ht="23.1" customHeight="1">
      <c r="A7" s="237" t="s">
        <v>50</v>
      </c>
      <c r="B7" s="238"/>
      <c r="C7" s="238"/>
      <c r="D7" s="238"/>
      <c r="E7" s="239"/>
      <c r="F7" s="10">
        <f>SUM(G7,I7,K7,M7)</f>
        <v>967</v>
      </c>
      <c r="G7" s="9">
        <f>SUM(G8:G12)</f>
        <v>11</v>
      </c>
      <c r="H7" s="8">
        <f>IF(G7=0,0,G7/$F7*100)</f>
        <v>1.1375387797311272</v>
      </c>
      <c r="I7" s="9">
        <f>SUM(I8:I12)</f>
        <v>31</v>
      </c>
      <c r="J7" s="8">
        <f t="shared" ref="J7:J53" si="0">IF(I7=0,0,I7/$F7*100)</f>
        <v>3.2057911065149951</v>
      </c>
      <c r="K7" s="9">
        <f>SUM(K8:K12)</f>
        <v>918</v>
      </c>
      <c r="L7" s="8">
        <f t="shared" ref="L7:L53" si="1">IF(K7=0,0,K7/$F7*100)</f>
        <v>94.932781799379526</v>
      </c>
      <c r="M7" s="9">
        <f>SUM(M8:M12)</f>
        <v>7</v>
      </c>
      <c r="N7" s="8">
        <f t="shared" ref="N7:N53" si="2">IF(M7=0,0,M7/$F7*100)</f>
        <v>0.72388831437435364</v>
      </c>
      <c r="O7" s="54"/>
      <c r="P7" s="54"/>
      <c r="AA7" s="10">
        <f>SUM(AA8:AA12)</f>
        <v>967</v>
      </c>
      <c r="AB7" s="139" t="str">
        <f>IF(F7=AA7,"",1)</f>
        <v/>
      </c>
      <c r="AC7" s="175" t="str">
        <f>IF(SUM(H7,J7,L7,N7)=100,"",1)</f>
        <v/>
      </c>
    </row>
    <row r="8" spans="1:29" ht="23.1" customHeight="1">
      <c r="A8" s="256" t="s">
        <v>49</v>
      </c>
      <c r="B8" s="259" t="s">
        <v>48</v>
      </c>
      <c r="C8" s="260"/>
      <c r="D8" s="260"/>
      <c r="E8" s="261"/>
      <c r="F8" s="10">
        <f t="shared" ref="F8:F53" si="3">SUM(G8,I8,K8,M8)</f>
        <v>323</v>
      </c>
      <c r="G8" s="9">
        <v>5</v>
      </c>
      <c r="H8" s="8">
        <f t="shared" ref="H8:H53" si="4">IF(G8=0,0,G8/$F8*100)</f>
        <v>1.5479876160990713</v>
      </c>
      <c r="I8" s="9">
        <v>11</v>
      </c>
      <c r="J8" s="8">
        <f t="shared" si="0"/>
        <v>3.4055727554179565</v>
      </c>
      <c r="K8" s="9">
        <v>301</v>
      </c>
      <c r="L8" s="8">
        <f t="shared" si="1"/>
        <v>93.188854489164086</v>
      </c>
      <c r="M8" s="9">
        <v>6</v>
      </c>
      <c r="N8" s="8">
        <f t="shared" si="2"/>
        <v>1.8575851393188854</v>
      </c>
      <c r="O8" s="54"/>
      <c r="P8" s="54"/>
      <c r="AA8" s="10">
        <v>323</v>
      </c>
      <c r="AB8" s="140" t="str">
        <f t="shared" ref="AB8:AB53" si="5">IF(F8=AA8,"",1)</f>
        <v/>
      </c>
      <c r="AC8" s="140" t="str">
        <f t="shared" ref="AC8:AC53" si="6">IF(SUM(H8,J8,L8,N8)=100,"",1)</f>
        <v/>
      </c>
    </row>
    <row r="9" spans="1:29" ht="23.1" customHeight="1">
      <c r="A9" s="257"/>
      <c r="B9" s="259" t="s">
        <v>47</v>
      </c>
      <c r="C9" s="260"/>
      <c r="D9" s="260"/>
      <c r="E9" s="261"/>
      <c r="F9" s="10">
        <f t="shared" si="3"/>
        <v>145</v>
      </c>
      <c r="G9" s="9">
        <v>1</v>
      </c>
      <c r="H9" s="8">
        <f t="shared" si="4"/>
        <v>0.68965517241379315</v>
      </c>
      <c r="I9" s="9">
        <v>1</v>
      </c>
      <c r="J9" s="8">
        <f t="shared" si="0"/>
        <v>0.68965517241379315</v>
      </c>
      <c r="K9" s="9">
        <v>143</v>
      </c>
      <c r="L9" s="8">
        <f t="shared" si="1"/>
        <v>98.620689655172413</v>
      </c>
      <c r="M9" s="9">
        <v>0</v>
      </c>
      <c r="N9" s="8">
        <f t="shared" si="2"/>
        <v>0</v>
      </c>
      <c r="O9" s="54"/>
      <c r="P9" s="54"/>
      <c r="AA9" s="10">
        <v>145</v>
      </c>
      <c r="AB9" s="140" t="str">
        <f t="shared" si="5"/>
        <v/>
      </c>
      <c r="AC9" s="140" t="str">
        <f t="shared" si="6"/>
        <v/>
      </c>
    </row>
    <row r="10" spans="1:29" ht="23.1" customHeight="1">
      <c r="A10" s="257"/>
      <c r="B10" s="259" t="s">
        <v>46</v>
      </c>
      <c r="C10" s="260"/>
      <c r="D10" s="260"/>
      <c r="E10" s="261"/>
      <c r="F10" s="10">
        <f t="shared" si="3"/>
        <v>218</v>
      </c>
      <c r="G10" s="9">
        <v>2</v>
      </c>
      <c r="H10" s="8">
        <f t="shared" si="4"/>
        <v>0.91743119266055051</v>
      </c>
      <c r="I10" s="9">
        <v>1</v>
      </c>
      <c r="J10" s="8">
        <f t="shared" si="0"/>
        <v>0.45871559633027525</v>
      </c>
      <c r="K10" s="9">
        <v>215</v>
      </c>
      <c r="L10" s="8">
        <f t="shared" si="1"/>
        <v>98.623853211009177</v>
      </c>
      <c r="M10" s="9">
        <v>0</v>
      </c>
      <c r="N10" s="8">
        <f t="shared" si="2"/>
        <v>0</v>
      </c>
      <c r="O10" s="54"/>
      <c r="P10" s="54"/>
      <c r="AA10" s="10">
        <v>218</v>
      </c>
      <c r="AB10" s="140" t="str">
        <f t="shared" si="5"/>
        <v/>
      </c>
      <c r="AC10" s="140" t="str">
        <f t="shared" si="6"/>
        <v/>
      </c>
    </row>
    <row r="11" spans="1:29" ht="23.1" customHeight="1">
      <c r="A11" s="257"/>
      <c r="B11" s="259" t="s">
        <v>45</v>
      </c>
      <c r="C11" s="260"/>
      <c r="D11" s="260"/>
      <c r="E11" s="261"/>
      <c r="F11" s="10">
        <f t="shared" si="3"/>
        <v>66</v>
      </c>
      <c r="G11" s="9">
        <v>0</v>
      </c>
      <c r="H11" s="8">
        <f t="shared" si="4"/>
        <v>0</v>
      </c>
      <c r="I11" s="9">
        <v>3</v>
      </c>
      <c r="J11" s="8">
        <f t="shared" si="0"/>
        <v>4.5454545454545459</v>
      </c>
      <c r="K11" s="9">
        <v>63</v>
      </c>
      <c r="L11" s="8">
        <f t="shared" si="1"/>
        <v>95.454545454545453</v>
      </c>
      <c r="M11" s="9">
        <v>0</v>
      </c>
      <c r="N11" s="8">
        <f t="shared" si="2"/>
        <v>0</v>
      </c>
      <c r="O11" s="54"/>
      <c r="P11" s="54"/>
      <c r="AA11" s="10">
        <v>66</v>
      </c>
      <c r="AB11" s="140" t="str">
        <f t="shared" si="5"/>
        <v/>
      </c>
      <c r="AC11" s="140" t="str">
        <f t="shared" si="6"/>
        <v/>
      </c>
    </row>
    <row r="12" spans="1:29" ht="23.1" customHeight="1">
      <c r="A12" s="258"/>
      <c r="B12" s="259" t="s">
        <v>44</v>
      </c>
      <c r="C12" s="260"/>
      <c r="D12" s="260"/>
      <c r="E12" s="261"/>
      <c r="F12" s="10">
        <f t="shared" si="3"/>
        <v>215</v>
      </c>
      <c r="G12" s="9">
        <v>3</v>
      </c>
      <c r="H12" s="8">
        <f t="shared" si="4"/>
        <v>1.3953488372093024</v>
      </c>
      <c r="I12" s="9">
        <v>15</v>
      </c>
      <c r="J12" s="8">
        <f t="shared" si="0"/>
        <v>6.9767441860465116</v>
      </c>
      <c r="K12" s="9">
        <v>196</v>
      </c>
      <c r="L12" s="8">
        <f t="shared" si="1"/>
        <v>91.162790697674424</v>
      </c>
      <c r="M12" s="9">
        <v>1</v>
      </c>
      <c r="N12" s="8">
        <f t="shared" si="2"/>
        <v>0.46511627906976744</v>
      </c>
      <c r="O12" s="54"/>
      <c r="P12" s="54"/>
      <c r="AA12" s="10">
        <v>215</v>
      </c>
      <c r="AB12" s="140" t="str">
        <f t="shared" si="5"/>
        <v/>
      </c>
      <c r="AC12" s="140" t="str">
        <f t="shared" si="6"/>
        <v/>
      </c>
    </row>
    <row r="13" spans="1:29" ht="23.1" customHeight="1">
      <c r="A13" s="253" t="s">
        <v>43</v>
      </c>
      <c r="B13" s="253" t="s">
        <v>42</v>
      </c>
      <c r="C13" s="13"/>
      <c r="D13" s="14" t="s">
        <v>16</v>
      </c>
      <c r="E13" s="11"/>
      <c r="F13" s="10">
        <f t="shared" si="3"/>
        <v>243</v>
      </c>
      <c r="G13" s="9">
        <f>SUM(G14:G37)</f>
        <v>3</v>
      </c>
      <c r="H13" s="8">
        <f t="shared" si="4"/>
        <v>1.2345679012345678</v>
      </c>
      <c r="I13" s="9">
        <f>SUM(I14:I37)</f>
        <v>3</v>
      </c>
      <c r="J13" s="8">
        <f t="shared" si="0"/>
        <v>1.2345679012345678</v>
      </c>
      <c r="K13" s="9">
        <f>SUM(K14:K37)</f>
        <v>236</v>
      </c>
      <c r="L13" s="8">
        <f t="shared" si="1"/>
        <v>97.119341563786008</v>
      </c>
      <c r="M13" s="9">
        <f>SUM(M14:M37)</f>
        <v>1</v>
      </c>
      <c r="N13" s="8">
        <f t="shared" si="2"/>
        <v>0.41152263374485598</v>
      </c>
      <c r="O13" s="54"/>
      <c r="P13" s="54"/>
      <c r="AA13" s="10">
        <f>SUM(AA14:AA37)</f>
        <v>243</v>
      </c>
      <c r="AB13" s="140" t="str">
        <f t="shared" si="5"/>
        <v/>
      </c>
      <c r="AC13" s="140" t="str">
        <f t="shared" si="6"/>
        <v/>
      </c>
    </row>
    <row r="14" spans="1:29" ht="23.1" customHeight="1">
      <c r="A14" s="254"/>
      <c r="B14" s="254"/>
      <c r="C14" s="13"/>
      <c r="D14" s="14" t="s">
        <v>41</v>
      </c>
      <c r="E14" s="11"/>
      <c r="F14" s="10">
        <f t="shared" si="3"/>
        <v>32</v>
      </c>
      <c r="G14" s="9">
        <v>1</v>
      </c>
      <c r="H14" s="8">
        <f t="shared" si="4"/>
        <v>3.125</v>
      </c>
      <c r="I14" s="9">
        <v>0</v>
      </c>
      <c r="J14" s="8">
        <f t="shared" si="0"/>
        <v>0</v>
      </c>
      <c r="K14" s="9">
        <v>31</v>
      </c>
      <c r="L14" s="8">
        <f t="shared" si="1"/>
        <v>96.875</v>
      </c>
      <c r="M14" s="9">
        <v>0</v>
      </c>
      <c r="N14" s="8">
        <f t="shared" si="2"/>
        <v>0</v>
      </c>
      <c r="O14" s="54"/>
      <c r="P14" s="54"/>
      <c r="AA14" s="10">
        <v>32</v>
      </c>
      <c r="AB14" s="140" t="str">
        <f t="shared" si="5"/>
        <v/>
      </c>
      <c r="AC14" s="140" t="str">
        <f t="shared" si="6"/>
        <v/>
      </c>
    </row>
    <row r="15" spans="1:29" ht="23.1" customHeight="1">
      <c r="A15" s="254"/>
      <c r="B15" s="254"/>
      <c r="C15" s="13"/>
      <c r="D15" s="14" t="s">
        <v>40</v>
      </c>
      <c r="E15" s="11"/>
      <c r="F15" s="10">
        <f t="shared" si="3"/>
        <v>4</v>
      </c>
      <c r="G15" s="9">
        <v>1</v>
      </c>
      <c r="H15" s="8">
        <f t="shared" si="4"/>
        <v>25</v>
      </c>
      <c r="I15" s="9">
        <v>0</v>
      </c>
      <c r="J15" s="8">
        <f t="shared" si="0"/>
        <v>0</v>
      </c>
      <c r="K15" s="9">
        <v>3</v>
      </c>
      <c r="L15" s="8">
        <f t="shared" si="1"/>
        <v>75</v>
      </c>
      <c r="M15" s="9">
        <v>0</v>
      </c>
      <c r="N15" s="8">
        <f t="shared" si="2"/>
        <v>0</v>
      </c>
      <c r="O15" s="54"/>
      <c r="P15" s="54"/>
      <c r="AA15" s="10">
        <v>4</v>
      </c>
      <c r="AB15" s="140" t="str">
        <f t="shared" si="5"/>
        <v/>
      </c>
      <c r="AC15" s="140" t="str">
        <f t="shared" si="6"/>
        <v/>
      </c>
    </row>
    <row r="16" spans="1:29" ht="23.1" customHeight="1">
      <c r="A16" s="254"/>
      <c r="B16" s="254"/>
      <c r="C16" s="13"/>
      <c r="D16" s="14" t="s">
        <v>39</v>
      </c>
      <c r="E16" s="11"/>
      <c r="F16" s="10">
        <f t="shared" si="3"/>
        <v>16</v>
      </c>
      <c r="G16" s="9">
        <v>0</v>
      </c>
      <c r="H16" s="8">
        <f t="shared" si="4"/>
        <v>0</v>
      </c>
      <c r="I16" s="9">
        <v>0</v>
      </c>
      <c r="J16" s="8">
        <f t="shared" si="0"/>
        <v>0</v>
      </c>
      <c r="K16" s="9">
        <v>16</v>
      </c>
      <c r="L16" s="8">
        <f t="shared" si="1"/>
        <v>100</v>
      </c>
      <c r="M16" s="9">
        <v>0</v>
      </c>
      <c r="N16" s="8">
        <f t="shared" si="2"/>
        <v>0</v>
      </c>
      <c r="O16" s="54"/>
      <c r="P16" s="54"/>
      <c r="AA16" s="10">
        <v>16</v>
      </c>
      <c r="AB16" s="140" t="str">
        <f t="shared" si="5"/>
        <v/>
      </c>
      <c r="AC16" s="140" t="str">
        <f t="shared" si="6"/>
        <v/>
      </c>
    </row>
    <row r="17" spans="1:29" ht="23.1" customHeight="1">
      <c r="A17" s="254"/>
      <c r="B17" s="254"/>
      <c r="C17" s="13"/>
      <c r="D17" s="14" t="s">
        <v>38</v>
      </c>
      <c r="E17" s="11"/>
      <c r="F17" s="10">
        <f t="shared" si="3"/>
        <v>3</v>
      </c>
      <c r="G17" s="9">
        <v>0</v>
      </c>
      <c r="H17" s="8">
        <f t="shared" si="4"/>
        <v>0</v>
      </c>
      <c r="I17" s="9">
        <v>0</v>
      </c>
      <c r="J17" s="8">
        <f t="shared" si="0"/>
        <v>0</v>
      </c>
      <c r="K17" s="9">
        <v>3</v>
      </c>
      <c r="L17" s="8">
        <f t="shared" si="1"/>
        <v>100</v>
      </c>
      <c r="M17" s="9">
        <v>0</v>
      </c>
      <c r="N17" s="8">
        <f t="shared" si="2"/>
        <v>0</v>
      </c>
      <c r="O17" s="54"/>
      <c r="P17" s="54"/>
      <c r="AA17" s="10">
        <v>3</v>
      </c>
      <c r="AB17" s="140" t="str">
        <f t="shared" si="5"/>
        <v/>
      </c>
      <c r="AC17" s="140" t="str">
        <f t="shared" si="6"/>
        <v/>
      </c>
    </row>
    <row r="18" spans="1:29" ht="23.1" customHeight="1">
      <c r="A18" s="254"/>
      <c r="B18" s="254"/>
      <c r="C18" s="13"/>
      <c r="D18" s="14" t="s">
        <v>37</v>
      </c>
      <c r="E18" s="11"/>
      <c r="F18" s="10">
        <f t="shared" si="3"/>
        <v>7</v>
      </c>
      <c r="G18" s="9">
        <v>0</v>
      </c>
      <c r="H18" s="8">
        <f t="shared" si="4"/>
        <v>0</v>
      </c>
      <c r="I18" s="9">
        <v>0</v>
      </c>
      <c r="J18" s="8">
        <f t="shared" si="0"/>
        <v>0</v>
      </c>
      <c r="K18" s="9">
        <v>7</v>
      </c>
      <c r="L18" s="8">
        <f t="shared" si="1"/>
        <v>100</v>
      </c>
      <c r="M18" s="9">
        <v>0</v>
      </c>
      <c r="N18" s="8">
        <f t="shared" si="2"/>
        <v>0</v>
      </c>
      <c r="O18" s="54"/>
      <c r="P18" s="54"/>
      <c r="AA18" s="10">
        <v>7</v>
      </c>
      <c r="AB18" s="140" t="str">
        <f t="shared" si="5"/>
        <v/>
      </c>
      <c r="AC18" s="140" t="str">
        <f t="shared" si="6"/>
        <v/>
      </c>
    </row>
    <row r="19" spans="1:29" ht="23.1" customHeight="1">
      <c r="A19" s="254"/>
      <c r="B19" s="254"/>
      <c r="C19" s="13"/>
      <c r="D19" s="14" t="s">
        <v>36</v>
      </c>
      <c r="E19" s="11"/>
      <c r="F19" s="10">
        <f t="shared" si="3"/>
        <v>2</v>
      </c>
      <c r="G19" s="9">
        <v>0</v>
      </c>
      <c r="H19" s="8">
        <f t="shared" si="4"/>
        <v>0</v>
      </c>
      <c r="I19" s="9">
        <v>0</v>
      </c>
      <c r="J19" s="8">
        <f t="shared" si="0"/>
        <v>0</v>
      </c>
      <c r="K19" s="9">
        <v>2</v>
      </c>
      <c r="L19" s="8">
        <f t="shared" si="1"/>
        <v>100</v>
      </c>
      <c r="M19" s="9">
        <v>0</v>
      </c>
      <c r="N19" s="8">
        <f t="shared" si="2"/>
        <v>0</v>
      </c>
      <c r="O19" s="54"/>
      <c r="P19" s="54"/>
      <c r="AA19" s="10">
        <v>2</v>
      </c>
      <c r="AB19" s="140" t="str">
        <f t="shared" si="5"/>
        <v/>
      </c>
      <c r="AC19" s="140" t="str">
        <f t="shared" si="6"/>
        <v/>
      </c>
    </row>
    <row r="20" spans="1:29" ht="23.1" customHeight="1">
      <c r="A20" s="254"/>
      <c r="B20" s="254"/>
      <c r="C20" s="13"/>
      <c r="D20" s="14" t="s">
        <v>35</v>
      </c>
      <c r="E20" s="11"/>
      <c r="F20" s="10">
        <f t="shared" si="3"/>
        <v>5</v>
      </c>
      <c r="G20" s="9">
        <v>0</v>
      </c>
      <c r="H20" s="8">
        <f t="shared" si="4"/>
        <v>0</v>
      </c>
      <c r="I20" s="9">
        <v>0</v>
      </c>
      <c r="J20" s="8">
        <f t="shared" si="0"/>
        <v>0</v>
      </c>
      <c r="K20" s="9">
        <v>5</v>
      </c>
      <c r="L20" s="8">
        <f t="shared" si="1"/>
        <v>100</v>
      </c>
      <c r="M20" s="9">
        <v>0</v>
      </c>
      <c r="N20" s="8">
        <f t="shared" si="2"/>
        <v>0</v>
      </c>
      <c r="O20" s="54"/>
      <c r="P20" s="54"/>
      <c r="AA20" s="10">
        <v>5</v>
      </c>
      <c r="AB20" s="140" t="str">
        <f t="shared" si="5"/>
        <v/>
      </c>
      <c r="AC20" s="140" t="str">
        <f t="shared" si="6"/>
        <v/>
      </c>
    </row>
    <row r="21" spans="1:29" ht="23.1" customHeight="1">
      <c r="A21" s="254"/>
      <c r="B21" s="254"/>
      <c r="C21" s="13"/>
      <c r="D21" s="14" t="s">
        <v>34</v>
      </c>
      <c r="E21" s="11"/>
      <c r="F21" s="10">
        <f t="shared" si="3"/>
        <v>10</v>
      </c>
      <c r="G21" s="9">
        <v>0</v>
      </c>
      <c r="H21" s="8">
        <f t="shared" si="4"/>
        <v>0</v>
      </c>
      <c r="I21" s="9">
        <v>0</v>
      </c>
      <c r="J21" s="8">
        <f t="shared" si="0"/>
        <v>0</v>
      </c>
      <c r="K21" s="9">
        <v>10</v>
      </c>
      <c r="L21" s="8">
        <f t="shared" si="1"/>
        <v>100</v>
      </c>
      <c r="M21" s="9">
        <v>0</v>
      </c>
      <c r="N21" s="8">
        <f t="shared" si="2"/>
        <v>0</v>
      </c>
      <c r="O21" s="54"/>
      <c r="P21" s="54"/>
      <c r="AA21" s="10">
        <v>10</v>
      </c>
      <c r="AB21" s="140" t="str">
        <f t="shared" si="5"/>
        <v/>
      </c>
      <c r="AC21" s="140" t="str">
        <f t="shared" si="6"/>
        <v/>
      </c>
    </row>
    <row r="22" spans="1:29" ht="23.1" customHeight="1">
      <c r="A22" s="254"/>
      <c r="B22" s="254"/>
      <c r="C22" s="13"/>
      <c r="D22" s="14" t="s">
        <v>33</v>
      </c>
      <c r="E22" s="11"/>
      <c r="F22" s="10">
        <f t="shared" si="3"/>
        <v>1</v>
      </c>
      <c r="G22" s="9">
        <v>0</v>
      </c>
      <c r="H22" s="8">
        <f t="shared" si="4"/>
        <v>0</v>
      </c>
      <c r="I22" s="9">
        <v>0</v>
      </c>
      <c r="J22" s="8">
        <f t="shared" si="0"/>
        <v>0</v>
      </c>
      <c r="K22" s="9">
        <v>1</v>
      </c>
      <c r="L22" s="8">
        <f t="shared" si="1"/>
        <v>100</v>
      </c>
      <c r="M22" s="9">
        <v>0</v>
      </c>
      <c r="N22" s="8">
        <f t="shared" si="2"/>
        <v>0</v>
      </c>
      <c r="O22" s="54"/>
      <c r="P22" s="54"/>
      <c r="AA22" s="10">
        <v>1</v>
      </c>
      <c r="AB22" s="140" t="str">
        <f t="shared" si="5"/>
        <v/>
      </c>
      <c r="AC22" s="140" t="str">
        <f t="shared" si="6"/>
        <v/>
      </c>
    </row>
    <row r="23" spans="1:29" ht="23.1" customHeight="1">
      <c r="A23" s="254"/>
      <c r="B23" s="254"/>
      <c r="C23" s="13"/>
      <c r="D23" s="14" t="s">
        <v>32</v>
      </c>
      <c r="E23" s="11"/>
      <c r="F23" s="10">
        <f t="shared" si="3"/>
        <v>6</v>
      </c>
      <c r="G23" s="9">
        <v>0</v>
      </c>
      <c r="H23" s="8">
        <f t="shared" si="4"/>
        <v>0</v>
      </c>
      <c r="I23" s="9">
        <v>0</v>
      </c>
      <c r="J23" s="8">
        <f t="shared" si="0"/>
        <v>0</v>
      </c>
      <c r="K23" s="9">
        <v>6</v>
      </c>
      <c r="L23" s="8">
        <f t="shared" si="1"/>
        <v>100</v>
      </c>
      <c r="M23" s="9">
        <v>0</v>
      </c>
      <c r="N23" s="8">
        <f t="shared" si="2"/>
        <v>0</v>
      </c>
      <c r="O23" s="54"/>
      <c r="P23" s="54"/>
      <c r="AA23" s="10">
        <v>6</v>
      </c>
      <c r="AB23" s="140" t="str">
        <f t="shared" si="5"/>
        <v/>
      </c>
      <c r="AC23" s="140" t="str">
        <f t="shared" si="6"/>
        <v/>
      </c>
    </row>
    <row r="24" spans="1:29" ht="23.1" customHeight="1">
      <c r="A24" s="254"/>
      <c r="B24" s="254"/>
      <c r="C24" s="13"/>
      <c r="D24" s="14" t="s">
        <v>31</v>
      </c>
      <c r="E24" s="11"/>
      <c r="F24" s="10">
        <f t="shared" si="3"/>
        <v>1</v>
      </c>
      <c r="G24" s="9">
        <v>0</v>
      </c>
      <c r="H24" s="8">
        <f t="shared" si="4"/>
        <v>0</v>
      </c>
      <c r="I24" s="9">
        <v>0</v>
      </c>
      <c r="J24" s="8">
        <f t="shared" si="0"/>
        <v>0</v>
      </c>
      <c r="K24" s="9">
        <v>1</v>
      </c>
      <c r="L24" s="8">
        <f t="shared" si="1"/>
        <v>100</v>
      </c>
      <c r="M24" s="9">
        <v>0</v>
      </c>
      <c r="N24" s="8">
        <f t="shared" si="2"/>
        <v>0</v>
      </c>
      <c r="O24" s="54"/>
      <c r="P24" s="54"/>
      <c r="AA24" s="10">
        <v>1</v>
      </c>
      <c r="AB24" s="140" t="str">
        <f t="shared" si="5"/>
        <v/>
      </c>
      <c r="AC24" s="140" t="str">
        <f t="shared" si="6"/>
        <v/>
      </c>
    </row>
    <row r="25" spans="1:29" ht="23.1" customHeight="1">
      <c r="A25" s="254"/>
      <c r="B25" s="254"/>
      <c r="C25" s="13"/>
      <c r="D25" s="12" t="s">
        <v>30</v>
      </c>
      <c r="E25" s="11"/>
      <c r="F25" s="10">
        <f t="shared" si="3"/>
        <v>2</v>
      </c>
      <c r="G25" s="9">
        <v>0</v>
      </c>
      <c r="H25" s="8">
        <f t="shared" si="4"/>
        <v>0</v>
      </c>
      <c r="I25" s="9">
        <v>1</v>
      </c>
      <c r="J25" s="8">
        <f t="shared" si="0"/>
        <v>50</v>
      </c>
      <c r="K25" s="9">
        <v>1</v>
      </c>
      <c r="L25" s="8">
        <f t="shared" si="1"/>
        <v>50</v>
      </c>
      <c r="M25" s="9">
        <v>0</v>
      </c>
      <c r="N25" s="8">
        <f t="shared" si="2"/>
        <v>0</v>
      </c>
      <c r="O25" s="54"/>
      <c r="P25" s="54"/>
      <c r="AA25" s="10">
        <v>2</v>
      </c>
      <c r="AB25" s="140" t="str">
        <f t="shared" si="5"/>
        <v/>
      </c>
      <c r="AC25" s="140" t="str">
        <f t="shared" si="6"/>
        <v/>
      </c>
    </row>
    <row r="26" spans="1:29" ht="23.1" customHeight="1">
      <c r="A26" s="254"/>
      <c r="B26" s="254"/>
      <c r="C26" s="13"/>
      <c r="D26" s="109" t="s">
        <v>29</v>
      </c>
      <c r="E26" s="110"/>
      <c r="F26" s="31">
        <f t="shared" si="3"/>
        <v>9</v>
      </c>
      <c r="G26" s="30">
        <v>0</v>
      </c>
      <c r="H26" s="111">
        <f t="shared" si="4"/>
        <v>0</v>
      </c>
      <c r="I26" s="9">
        <v>0</v>
      </c>
      <c r="J26" s="8">
        <f t="shared" si="0"/>
        <v>0</v>
      </c>
      <c r="K26" s="9">
        <v>9</v>
      </c>
      <c r="L26" s="8">
        <f t="shared" si="1"/>
        <v>100</v>
      </c>
      <c r="M26" s="9">
        <v>0</v>
      </c>
      <c r="N26" s="8">
        <f t="shared" si="2"/>
        <v>0</v>
      </c>
      <c r="O26" s="54"/>
      <c r="P26" s="54"/>
      <c r="AA26" s="31">
        <v>9</v>
      </c>
      <c r="AB26" s="140" t="str">
        <f t="shared" si="5"/>
        <v/>
      </c>
      <c r="AC26" s="140" t="str">
        <f t="shared" si="6"/>
        <v/>
      </c>
    </row>
    <row r="27" spans="1:29" ht="23.1" customHeight="1">
      <c r="A27" s="254"/>
      <c r="B27" s="254"/>
      <c r="C27" s="13"/>
      <c r="D27" s="14" t="s">
        <v>28</v>
      </c>
      <c r="E27" s="11"/>
      <c r="F27" s="10">
        <f t="shared" si="3"/>
        <v>5</v>
      </c>
      <c r="G27" s="9">
        <v>0</v>
      </c>
      <c r="H27" s="8">
        <f t="shared" si="4"/>
        <v>0</v>
      </c>
      <c r="I27" s="9">
        <v>0</v>
      </c>
      <c r="J27" s="8">
        <f t="shared" si="0"/>
        <v>0</v>
      </c>
      <c r="K27" s="9">
        <v>5</v>
      </c>
      <c r="L27" s="8">
        <f t="shared" si="1"/>
        <v>100</v>
      </c>
      <c r="M27" s="9">
        <v>0</v>
      </c>
      <c r="N27" s="8">
        <f t="shared" si="2"/>
        <v>0</v>
      </c>
      <c r="O27" s="54"/>
      <c r="P27" s="54"/>
      <c r="AA27" s="10">
        <v>5</v>
      </c>
      <c r="AB27" s="140" t="str">
        <f t="shared" si="5"/>
        <v/>
      </c>
      <c r="AC27" s="140" t="str">
        <f t="shared" si="6"/>
        <v/>
      </c>
    </row>
    <row r="28" spans="1:29" ht="23.1" customHeight="1">
      <c r="A28" s="254"/>
      <c r="B28" s="254"/>
      <c r="C28" s="13"/>
      <c r="D28" s="14" t="s">
        <v>27</v>
      </c>
      <c r="E28" s="11"/>
      <c r="F28" s="10">
        <f t="shared" si="3"/>
        <v>5</v>
      </c>
      <c r="G28" s="9">
        <v>0</v>
      </c>
      <c r="H28" s="8">
        <f t="shared" si="4"/>
        <v>0</v>
      </c>
      <c r="I28" s="9">
        <v>0</v>
      </c>
      <c r="J28" s="8">
        <f t="shared" si="0"/>
        <v>0</v>
      </c>
      <c r="K28" s="9">
        <v>5</v>
      </c>
      <c r="L28" s="8">
        <f t="shared" si="1"/>
        <v>100</v>
      </c>
      <c r="M28" s="9">
        <v>0</v>
      </c>
      <c r="N28" s="8">
        <f t="shared" si="2"/>
        <v>0</v>
      </c>
      <c r="O28" s="54"/>
      <c r="P28" s="54"/>
      <c r="AA28" s="10">
        <v>5</v>
      </c>
      <c r="AB28" s="140" t="str">
        <f t="shared" si="5"/>
        <v/>
      </c>
      <c r="AC28" s="140" t="str">
        <f t="shared" si="6"/>
        <v/>
      </c>
    </row>
    <row r="29" spans="1:29" ht="23.1" customHeight="1">
      <c r="A29" s="254"/>
      <c r="B29" s="254"/>
      <c r="C29" s="13"/>
      <c r="D29" s="14" t="s">
        <v>26</v>
      </c>
      <c r="E29" s="11"/>
      <c r="F29" s="10">
        <f t="shared" si="3"/>
        <v>15</v>
      </c>
      <c r="G29" s="9">
        <v>0</v>
      </c>
      <c r="H29" s="8">
        <f t="shared" si="4"/>
        <v>0</v>
      </c>
      <c r="I29" s="9">
        <v>0</v>
      </c>
      <c r="J29" s="8">
        <f t="shared" si="0"/>
        <v>0</v>
      </c>
      <c r="K29" s="9">
        <v>15</v>
      </c>
      <c r="L29" s="8">
        <f t="shared" si="1"/>
        <v>100</v>
      </c>
      <c r="M29" s="9">
        <v>0</v>
      </c>
      <c r="N29" s="8">
        <f t="shared" si="2"/>
        <v>0</v>
      </c>
      <c r="O29" s="54"/>
      <c r="P29" s="54"/>
      <c r="AA29" s="10">
        <v>15</v>
      </c>
      <c r="AB29" s="140" t="str">
        <f t="shared" si="5"/>
        <v/>
      </c>
      <c r="AC29" s="140" t="str">
        <f t="shared" si="6"/>
        <v/>
      </c>
    </row>
    <row r="30" spans="1:29" ht="23.1" customHeight="1">
      <c r="A30" s="254"/>
      <c r="B30" s="254"/>
      <c r="C30" s="13"/>
      <c r="D30" s="14" t="s">
        <v>25</v>
      </c>
      <c r="E30" s="11"/>
      <c r="F30" s="10">
        <f t="shared" si="3"/>
        <v>6</v>
      </c>
      <c r="G30" s="9">
        <v>0</v>
      </c>
      <c r="H30" s="8">
        <f t="shared" si="4"/>
        <v>0</v>
      </c>
      <c r="I30" s="9">
        <v>0</v>
      </c>
      <c r="J30" s="8">
        <f t="shared" si="0"/>
        <v>0</v>
      </c>
      <c r="K30" s="9">
        <v>6</v>
      </c>
      <c r="L30" s="8">
        <f t="shared" si="1"/>
        <v>100</v>
      </c>
      <c r="M30" s="9">
        <v>0</v>
      </c>
      <c r="N30" s="8">
        <f t="shared" si="2"/>
        <v>0</v>
      </c>
      <c r="O30" s="54"/>
      <c r="P30" s="54"/>
      <c r="AA30" s="10">
        <v>6</v>
      </c>
      <c r="AB30" s="140" t="str">
        <f t="shared" si="5"/>
        <v/>
      </c>
      <c r="AC30" s="140" t="str">
        <f t="shared" si="6"/>
        <v/>
      </c>
    </row>
    <row r="31" spans="1:29" ht="23.1" customHeight="1">
      <c r="A31" s="254"/>
      <c r="B31" s="254"/>
      <c r="C31" s="13"/>
      <c r="D31" s="14" t="s">
        <v>24</v>
      </c>
      <c r="E31" s="11"/>
      <c r="F31" s="10">
        <f t="shared" si="3"/>
        <v>33</v>
      </c>
      <c r="G31" s="9">
        <v>0</v>
      </c>
      <c r="H31" s="8">
        <f t="shared" si="4"/>
        <v>0</v>
      </c>
      <c r="I31" s="9">
        <v>0</v>
      </c>
      <c r="J31" s="8">
        <f t="shared" si="0"/>
        <v>0</v>
      </c>
      <c r="K31" s="9">
        <v>33</v>
      </c>
      <c r="L31" s="8">
        <f t="shared" si="1"/>
        <v>100</v>
      </c>
      <c r="M31" s="9">
        <v>0</v>
      </c>
      <c r="N31" s="8">
        <f t="shared" si="2"/>
        <v>0</v>
      </c>
      <c r="O31" s="54"/>
      <c r="P31" s="54"/>
      <c r="AA31" s="10">
        <v>33</v>
      </c>
      <c r="AB31" s="140" t="str">
        <f t="shared" si="5"/>
        <v/>
      </c>
      <c r="AC31" s="140" t="str">
        <f t="shared" si="6"/>
        <v/>
      </c>
    </row>
    <row r="32" spans="1:29" ht="23.1" customHeight="1">
      <c r="A32" s="254"/>
      <c r="B32" s="254"/>
      <c r="C32" s="13"/>
      <c r="D32" s="14" t="s">
        <v>23</v>
      </c>
      <c r="E32" s="11"/>
      <c r="F32" s="10">
        <f t="shared" si="3"/>
        <v>7</v>
      </c>
      <c r="G32" s="9">
        <v>0</v>
      </c>
      <c r="H32" s="8">
        <f t="shared" si="4"/>
        <v>0</v>
      </c>
      <c r="I32" s="9">
        <v>0</v>
      </c>
      <c r="J32" s="8">
        <f t="shared" si="0"/>
        <v>0</v>
      </c>
      <c r="K32" s="9">
        <v>7</v>
      </c>
      <c r="L32" s="8">
        <f t="shared" si="1"/>
        <v>100</v>
      </c>
      <c r="M32" s="9">
        <v>0</v>
      </c>
      <c r="N32" s="8">
        <f t="shared" si="2"/>
        <v>0</v>
      </c>
      <c r="O32" s="54"/>
      <c r="P32" s="54"/>
      <c r="AA32" s="10">
        <v>7</v>
      </c>
      <c r="AB32" s="140" t="str">
        <f t="shared" si="5"/>
        <v/>
      </c>
      <c r="AC32" s="140" t="str">
        <f t="shared" si="6"/>
        <v/>
      </c>
    </row>
    <row r="33" spans="1:29" ht="24" customHeight="1">
      <c r="A33" s="254"/>
      <c r="B33" s="254"/>
      <c r="C33" s="13"/>
      <c r="D33" s="14" t="s">
        <v>22</v>
      </c>
      <c r="E33" s="11"/>
      <c r="F33" s="10">
        <f t="shared" si="3"/>
        <v>29</v>
      </c>
      <c r="G33" s="9">
        <v>1</v>
      </c>
      <c r="H33" s="8">
        <f t="shared" si="4"/>
        <v>3.4482758620689653</v>
      </c>
      <c r="I33" s="9">
        <v>2</v>
      </c>
      <c r="J33" s="8">
        <f t="shared" si="0"/>
        <v>6.8965517241379306</v>
      </c>
      <c r="K33" s="9">
        <v>25</v>
      </c>
      <c r="L33" s="8">
        <f t="shared" si="1"/>
        <v>86.206896551724128</v>
      </c>
      <c r="M33" s="9">
        <v>1</v>
      </c>
      <c r="N33" s="8">
        <f t="shared" si="2"/>
        <v>3.4482758620689653</v>
      </c>
      <c r="O33" s="54"/>
      <c r="P33" s="54"/>
      <c r="AA33" s="10">
        <v>29</v>
      </c>
      <c r="AB33" s="140" t="str">
        <f t="shared" si="5"/>
        <v/>
      </c>
      <c r="AC33" s="140" t="str">
        <f t="shared" si="6"/>
        <v/>
      </c>
    </row>
    <row r="34" spans="1:29" ht="23.1" customHeight="1">
      <c r="A34" s="254"/>
      <c r="B34" s="254"/>
      <c r="C34" s="13"/>
      <c r="D34" s="14" t="s">
        <v>21</v>
      </c>
      <c r="E34" s="11"/>
      <c r="F34" s="10">
        <f t="shared" si="3"/>
        <v>15</v>
      </c>
      <c r="G34" s="9">
        <v>0</v>
      </c>
      <c r="H34" s="8">
        <f t="shared" si="4"/>
        <v>0</v>
      </c>
      <c r="I34" s="9">
        <v>0</v>
      </c>
      <c r="J34" s="8">
        <f t="shared" si="0"/>
        <v>0</v>
      </c>
      <c r="K34" s="9">
        <v>15</v>
      </c>
      <c r="L34" s="8">
        <f t="shared" si="1"/>
        <v>100</v>
      </c>
      <c r="M34" s="9">
        <v>0</v>
      </c>
      <c r="N34" s="8">
        <f t="shared" si="2"/>
        <v>0</v>
      </c>
      <c r="O34" s="54"/>
      <c r="P34" s="54"/>
      <c r="AA34" s="10">
        <v>15</v>
      </c>
      <c r="AB34" s="140" t="str">
        <f t="shared" si="5"/>
        <v/>
      </c>
      <c r="AC34" s="140" t="str">
        <f t="shared" si="6"/>
        <v/>
      </c>
    </row>
    <row r="35" spans="1:29" ht="23.1" customHeight="1">
      <c r="A35" s="254"/>
      <c r="B35" s="254"/>
      <c r="C35" s="13"/>
      <c r="D35" s="14" t="s">
        <v>20</v>
      </c>
      <c r="E35" s="11"/>
      <c r="F35" s="10">
        <f t="shared" si="3"/>
        <v>7</v>
      </c>
      <c r="G35" s="9">
        <v>0</v>
      </c>
      <c r="H35" s="8">
        <f t="shared" si="4"/>
        <v>0</v>
      </c>
      <c r="I35" s="9">
        <v>0</v>
      </c>
      <c r="J35" s="8">
        <f t="shared" si="0"/>
        <v>0</v>
      </c>
      <c r="K35" s="9">
        <v>7</v>
      </c>
      <c r="L35" s="8">
        <f t="shared" si="1"/>
        <v>100</v>
      </c>
      <c r="M35" s="9">
        <v>0</v>
      </c>
      <c r="N35" s="8">
        <f t="shared" si="2"/>
        <v>0</v>
      </c>
      <c r="O35" s="54"/>
      <c r="P35" s="54"/>
      <c r="AA35" s="10">
        <v>7</v>
      </c>
      <c r="AB35" s="140" t="str">
        <f t="shared" si="5"/>
        <v/>
      </c>
      <c r="AC35" s="140" t="str">
        <f t="shared" si="6"/>
        <v/>
      </c>
    </row>
    <row r="36" spans="1:29" ht="23.1" customHeight="1">
      <c r="A36" s="254"/>
      <c r="B36" s="254"/>
      <c r="C36" s="13"/>
      <c r="D36" s="14" t="s">
        <v>19</v>
      </c>
      <c r="E36" s="11"/>
      <c r="F36" s="10">
        <f t="shared" si="3"/>
        <v>17</v>
      </c>
      <c r="G36" s="9">
        <v>0</v>
      </c>
      <c r="H36" s="8">
        <f t="shared" si="4"/>
        <v>0</v>
      </c>
      <c r="I36" s="9">
        <v>0</v>
      </c>
      <c r="J36" s="8">
        <f t="shared" si="0"/>
        <v>0</v>
      </c>
      <c r="K36" s="9">
        <v>17</v>
      </c>
      <c r="L36" s="8">
        <f t="shared" si="1"/>
        <v>100</v>
      </c>
      <c r="M36" s="9">
        <v>0</v>
      </c>
      <c r="N36" s="8">
        <f t="shared" si="2"/>
        <v>0</v>
      </c>
      <c r="O36" s="54"/>
      <c r="P36" s="54"/>
      <c r="AA36" s="10">
        <v>17</v>
      </c>
      <c r="AB36" s="140" t="str">
        <f t="shared" si="5"/>
        <v/>
      </c>
      <c r="AC36" s="140" t="str">
        <f t="shared" si="6"/>
        <v/>
      </c>
    </row>
    <row r="37" spans="1:29" ht="23.1" customHeight="1">
      <c r="A37" s="254"/>
      <c r="B37" s="255"/>
      <c r="C37" s="13"/>
      <c r="D37" s="14" t="s">
        <v>18</v>
      </c>
      <c r="E37" s="11"/>
      <c r="F37" s="10">
        <f t="shared" si="3"/>
        <v>6</v>
      </c>
      <c r="G37" s="9">
        <v>0</v>
      </c>
      <c r="H37" s="8">
        <f t="shared" si="4"/>
        <v>0</v>
      </c>
      <c r="I37" s="9">
        <v>0</v>
      </c>
      <c r="J37" s="8">
        <f t="shared" si="0"/>
        <v>0</v>
      </c>
      <c r="K37" s="9">
        <v>6</v>
      </c>
      <c r="L37" s="8">
        <f t="shared" si="1"/>
        <v>100</v>
      </c>
      <c r="M37" s="9">
        <v>0</v>
      </c>
      <c r="N37" s="8">
        <f t="shared" si="2"/>
        <v>0</v>
      </c>
      <c r="O37" s="54"/>
      <c r="P37" s="54"/>
      <c r="AA37" s="10">
        <v>6</v>
      </c>
      <c r="AB37" s="140" t="str">
        <f t="shared" si="5"/>
        <v/>
      </c>
      <c r="AC37" s="140" t="str">
        <f t="shared" si="6"/>
        <v/>
      </c>
    </row>
    <row r="38" spans="1:29" ht="23.1" customHeight="1">
      <c r="A38" s="254"/>
      <c r="B38" s="253" t="s">
        <v>17</v>
      </c>
      <c r="C38" s="13"/>
      <c r="D38" s="14" t="s">
        <v>16</v>
      </c>
      <c r="E38" s="11"/>
      <c r="F38" s="10">
        <f t="shared" si="3"/>
        <v>724</v>
      </c>
      <c r="G38" s="9">
        <f>SUM(G39:G53)</f>
        <v>8</v>
      </c>
      <c r="H38" s="8">
        <f t="shared" si="4"/>
        <v>1.1049723756906076</v>
      </c>
      <c r="I38" s="9">
        <f>SUM(I39:I53)</f>
        <v>28</v>
      </c>
      <c r="J38" s="8">
        <f t="shared" si="0"/>
        <v>3.867403314917127</v>
      </c>
      <c r="K38" s="9">
        <f>SUM(K39:K53)</f>
        <v>682</v>
      </c>
      <c r="L38" s="8">
        <f t="shared" si="1"/>
        <v>94.198895027624303</v>
      </c>
      <c r="M38" s="9">
        <f>SUM(M39:M53)</f>
        <v>6</v>
      </c>
      <c r="N38" s="8">
        <f t="shared" si="2"/>
        <v>0.82872928176795579</v>
      </c>
      <c r="O38" s="54"/>
      <c r="P38" s="54"/>
      <c r="AA38" s="10">
        <f>SUM(AA39:AA53)</f>
        <v>724</v>
      </c>
      <c r="AB38" s="140" t="str">
        <f t="shared" si="5"/>
        <v/>
      </c>
      <c r="AC38" s="140" t="str">
        <f t="shared" si="6"/>
        <v/>
      </c>
    </row>
    <row r="39" spans="1:29" ht="23.1" customHeight="1">
      <c r="A39" s="254"/>
      <c r="B39" s="254"/>
      <c r="C39" s="13"/>
      <c r="D39" s="14" t="s">
        <v>15</v>
      </c>
      <c r="E39" s="11"/>
      <c r="F39" s="10">
        <f t="shared" si="3"/>
        <v>4</v>
      </c>
      <c r="G39" s="9">
        <v>0</v>
      </c>
      <c r="H39" s="8">
        <f t="shared" si="4"/>
        <v>0</v>
      </c>
      <c r="I39" s="9">
        <v>0</v>
      </c>
      <c r="J39" s="8">
        <f t="shared" si="0"/>
        <v>0</v>
      </c>
      <c r="K39" s="9">
        <v>4</v>
      </c>
      <c r="L39" s="8">
        <f t="shared" si="1"/>
        <v>100</v>
      </c>
      <c r="M39" s="9">
        <v>0</v>
      </c>
      <c r="N39" s="8">
        <f t="shared" si="2"/>
        <v>0</v>
      </c>
      <c r="O39" s="54"/>
      <c r="P39" s="54"/>
      <c r="AA39" s="10">
        <v>4</v>
      </c>
      <c r="AB39" s="140" t="str">
        <f t="shared" si="5"/>
        <v/>
      </c>
      <c r="AC39" s="140" t="str">
        <f t="shared" si="6"/>
        <v/>
      </c>
    </row>
    <row r="40" spans="1:29" ht="23.1" customHeight="1">
      <c r="A40" s="254"/>
      <c r="B40" s="254"/>
      <c r="C40" s="13"/>
      <c r="D40" s="14" t="s">
        <v>14</v>
      </c>
      <c r="E40" s="11"/>
      <c r="F40" s="10">
        <f t="shared" si="3"/>
        <v>91</v>
      </c>
      <c r="G40" s="9">
        <v>0</v>
      </c>
      <c r="H40" s="8">
        <f t="shared" si="4"/>
        <v>0</v>
      </c>
      <c r="I40" s="9">
        <v>2</v>
      </c>
      <c r="J40" s="8">
        <f t="shared" si="0"/>
        <v>2.197802197802198</v>
      </c>
      <c r="K40" s="9">
        <v>87</v>
      </c>
      <c r="L40" s="8">
        <f t="shared" si="1"/>
        <v>95.604395604395606</v>
      </c>
      <c r="M40" s="9">
        <v>2</v>
      </c>
      <c r="N40" s="8">
        <f t="shared" si="2"/>
        <v>2.197802197802198</v>
      </c>
      <c r="O40" s="54"/>
      <c r="P40" s="54"/>
      <c r="AA40" s="10">
        <v>91</v>
      </c>
      <c r="AB40" s="140" t="str">
        <f t="shared" si="5"/>
        <v/>
      </c>
      <c r="AC40" s="140" t="str">
        <f t="shared" si="6"/>
        <v/>
      </c>
    </row>
    <row r="41" spans="1:29" ht="23.1" customHeight="1">
      <c r="A41" s="254"/>
      <c r="B41" s="254"/>
      <c r="C41" s="13"/>
      <c r="D41" s="14" t="s">
        <v>13</v>
      </c>
      <c r="E41" s="11"/>
      <c r="F41" s="10">
        <f t="shared" si="3"/>
        <v>19</v>
      </c>
      <c r="G41" s="9">
        <v>0</v>
      </c>
      <c r="H41" s="8">
        <f t="shared" si="4"/>
        <v>0</v>
      </c>
      <c r="I41" s="9">
        <v>0</v>
      </c>
      <c r="J41" s="8">
        <f t="shared" si="0"/>
        <v>0</v>
      </c>
      <c r="K41" s="9">
        <v>18</v>
      </c>
      <c r="L41" s="8">
        <f t="shared" si="1"/>
        <v>94.73684210526315</v>
      </c>
      <c r="M41" s="9">
        <v>1</v>
      </c>
      <c r="N41" s="8">
        <f t="shared" si="2"/>
        <v>5.2631578947368416</v>
      </c>
      <c r="O41" s="54"/>
      <c r="P41" s="54"/>
      <c r="AA41" s="10">
        <v>19</v>
      </c>
      <c r="AB41" s="140" t="str">
        <f t="shared" si="5"/>
        <v/>
      </c>
      <c r="AC41" s="140" t="str">
        <f t="shared" si="6"/>
        <v/>
      </c>
    </row>
    <row r="42" spans="1:29" ht="23.1" customHeight="1">
      <c r="A42" s="254"/>
      <c r="B42" s="254"/>
      <c r="C42" s="13"/>
      <c r="D42" s="14" t="s">
        <v>12</v>
      </c>
      <c r="E42" s="11"/>
      <c r="F42" s="10">
        <f t="shared" si="3"/>
        <v>14</v>
      </c>
      <c r="G42" s="9">
        <v>1</v>
      </c>
      <c r="H42" s="8">
        <f t="shared" si="4"/>
        <v>7.1428571428571423</v>
      </c>
      <c r="I42" s="9">
        <v>0</v>
      </c>
      <c r="J42" s="8">
        <f t="shared" si="0"/>
        <v>0</v>
      </c>
      <c r="K42" s="9">
        <v>13</v>
      </c>
      <c r="L42" s="8">
        <f t="shared" si="1"/>
        <v>92.857142857142861</v>
      </c>
      <c r="M42" s="9">
        <v>0</v>
      </c>
      <c r="N42" s="8">
        <f t="shared" si="2"/>
        <v>0</v>
      </c>
      <c r="O42" s="54"/>
      <c r="P42" s="54"/>
      <c r="AA42" s="10">
        <v>14</v>
      </c>
      <c r="AB42" s="140" t="str">
        <f t="shared" si="5"/>
        <v/>
      </c>
      <c r="AC42" s="140" t="str">
        <f t="shared" si="6"/>
        <v/>
      </c>
    </row>
    <row r="43" spans="1:29" ht="23.1" customHeight="1">
      <c r="A43" s="254"/>
      <c r="B43" s="254"/>
      <c r="C43" s="13"/>
      <c r="D43" s="14" t="s">
        <v>11</v>
      </c>
      <c r="E43" s="11"/>
      <c r="F43" s="10">
        <f t="shared" si="3"/>
        <v>32</v>
      </c>
      <c r="G43" s="9">
        <v>0</v>
      </c>
      <c r="H43" s="8">
        <f t="shared" si="4"/>
        <v>0</v>
      </c>
      <c r="I43" s="9">
        <v>3</v>
      </c>
      <c r="J43" s="8">
        <f t="shared" si="0"/>
        <v>9.375</v>
      </c>
      <c r="K43" s="9">
        <v>28</v>
      </c>
      <c r="L43" s="8">
        <f t="shared" si="1"/>
        <v>87.5</v>
      </c>
      <c r="M43" s="9">
        <v>1</v>
      </c>
      <c r="N43" s="8">
        <f t="shared" si="2"/>
        <v>3.125</v>
      </c>
      <c r="O43" s="54"/>
      <c r="P43" s="54"/>
      <c r="AA43" s="10">
        <v>32</v>
      </c>
      <c r="AB43" s="140" t="str">
        <f t="shared" si="5"/>
        <v/>
      </c>
      <c r="AC43" s="140" t="str">
        <f t="shared" si="6"/>
        <v/>
      </c>
    </row>
    <row r="44" spans="1:29" ht="23.1" customHeight="1">
      <c r="A44" s="254"/>
      <c r="B44" s="254"/>
      <c r="C44" s="13"/>
      <c r="D44" s="14" t="s">
        <v>10</v>
      </c>
      <c r="E44" s="11"/>
      <c r="F44" s="10">
        <f t="shared" si="3"/>
        <v>176</v>
      </c>
      <c r="G44" s="9">
        <v>4</v>
      </c>
      <c r="H44" s="8">
        <f t="shared" si="4"/>
        <v>2.2727272727272729</v>
      </c>
      <c r="I44" s="9">
        <v>8</v>
      </c>
      <c r="J44" s="8">
        <f t="shared" si="0"/>
        <v>4.5454545454545459</v>
      </c>
      <c r="K44" s="9">
        <v>164</v>
      </c>
      <c r="L44" s="8">
        <f t="shared" si="1"/>
        <v>93.181818181818173</v>
      </c>
      <c r="M44" s="9">
        <v>0</v>
      </c>
      <c r="N44" s="8">
        <f t="shared" si="2"/>
        <v>0</v>
      </c>
      <c r="O44" s="54"/>
      <c r="P44" s="54"/>
      <c r="AA44" s="10">
        <v>176</v>
      </c>
      <c r="AB44" s="140" t="str">
        <f t="shared" si="5"/>
        <v/>
      </c>
      <c r="AC44" s="140" t="str">
        <f t="shared" si="6"/>
        <v/>
      </c>
    </row>
    <row r="45" spans="1:29" ht="23.1" customHeight="1">
      <c r="A45" s="254"/>
      <c r="B45" s="254"/>
      <c r="C45" s="13"/>
      <c r="D45" s="14" t="s">
        <v>9</v>
      </c>
      <c r="E45" s="11"/>
      <c r="F45" s="10">
        <f t="shared" si="3"/>
        <v>21</v>
      </c>
      <c r="G45" s="9">
        <v>1</v>
      </c>
      <c r="H45" s="8">
        <f t="shared" si="4"/>
        <v>4.7619047619047619</v>
      </c>
      <c r="I45" s="9">
        <v>6</v>
      </c>
      <c r="J45" s="8">
        <f t="shared" si="0"/>
        <v>28.571428571428569</v>
      </c>
      <c r="K45" s="9">
        <v>14</v>
      </c>
      <c r="L45" s="8">
        <f t="shared" si="1"/>
        <v>66.666666666666657</v>
      </c>
      <c r="M45" s="9">
        <v>0</v>
      </c>
      <c r="N45" s="8">
        <f t="shared" si="2"/>
        <v>0</v>
      </c>
      <c r="O45" s="54"/>
      <c r="P45" s="54"/>
      <c r="AA45" s="10">
        <v>21</v>
      </c>
      <c r="AB45" s="140" t="str">
        <f t="shared" si="5"/>
        <v/>
      </c>
      <c r="AC45" s="140" t="str">
        <f t="shared" si="6"/>
        <v/>
      </c>
    </row>
    <row r="46" spans="1:29" ht="23.1" customHeight="1">
      <c r="A46" s="254"/>
      <c r="B46" s="254"/>
      <c r="C46" s="13"/>
      <c r="D46" s="14" t="s">
        <v>8</v>
      </c>
      <c r="E46" s="11"/>
      <c r="F46" s="10">
        <f t="shared" si="3"/>
        <v>9</v>
      </c>
      <c r="G46" s="9">
        <v>0</v>
      </c>
      <c r="H46" s="8">
        <f t="shared" si="4"/>
        <v>0</v>
      </c>
      <c r="I46" s="9">
        <v>0</v>
      </c>
      <c r="J46" s="8">
        <f t="shared" si="0"/>
        <v>0</v>
      </c>
      <c r="K46" s="9">
        <v>9</v>
      </c>
      <c r="L46" s="8">
        <f t="shared" si="1"/>
        <v>100</v>
      </c>
      <c r="M46" s="9">
        <v>0</v>
      </c>
      <c r="N46" s="8">
        <f t="shared" si="2"/>
        <v>0</v>
      </c>
      <c r="O46" s="54"/>
      <c r="P46" s="54"/>
      <c r="AA46" s="10">
        <v>9</v>
      </c>
      <c r="AB46" s="140" t="str">
        <f t="shared" si="5"/>
        <v/>
      </c>
      <c r="AC46" s="140" t="str">
        <f t="shared" si="6"/>
        <v/>
      </c>
    </row>
    <row r="47" spans="1:29" ht="24" customHeight="1">
      <c r="A47" s="254"/>
      <c r="B47" s="254"/>
      <c r="C47" s="13"/>
      <c r="D47" s="12" t="s">
        <v>7</v>
      </c>
      <c r="E47" s="11"/>
      <c r="F47" s="10">
        <f t="shared" si="3"/>
        <v>18</v>
      </c>
      <c r="G47" s="9">
        <v>0</v>
      </c>
      <c r="H47" s="8">
        <f t="shared" si="4"/>
        <v>0</v>
      </c>
      <c r="I47" s="9">
        <v>1</v>
      </c>
      <c r="J47" s="8">
        <f t="shared" si="0"/>
        <v>5.5555555555555554</v>
      </c>
      <c r="K47" s="9">
        <v>16</v>
      </c>
      <c r="L47" s="8">
        <f t="shared" si="1"/>
        <v>88.888888888888886</v>
      </c>
      <c r="M47" s="9">
        <v>1</v>
      </c>
      <c r="N47" s="8">
        <f t="shared" si="2"/>
        <v>5.5555555555555554</v>
      </c>
      <c r="O47" s="54"/>
      <c r="P47" s="54"/>
      <c r="AA47" s="10">
        <v>18</v>
      </c>
      <c r="AB47" s="140" t="str">
        <f t="shared" si="5"/>
        <v/>
      </c>
      <c r="AC47" s="140" t="str">
        <f t="shared" si="6"/>
        <v/>
      </c>
    </row>
    <row r="48" spans="1:29" ht="23.1" customHeight="1">
      <c r="A48" s="254"/>
      <c r="B48" s="254"/>
      <c r="C48" s="13"/>
      <c r="D48" s="14" t="s">
        <v>6</v>
      </c>
      <c r="E48" s="11"/>
      <c r="F48" s="10">
        <f t="shared" si="3"/>
        <v>49</v>
      </c>
      <c r="G48" s="9">
        <v>0</v>
      </c>
      <c r="H48" s="8">
        <f t="shared" si="4"/>
        <v>0</v>
      </c>
      <c r="I48" s="9">
        <v>0</v>
      </c>
      <c r="J48" s="8">
        <f t="shared" si="0"/>
        <v>0</v>
      </c>
      <c r="K48" s="9">
        <v>49</v>
      </c>
      <c r="L48" s="8">
        <f t="shared" si="1"/>
        <v>100</v>
      </c>
      <c r="M48" s="9">
        <v>0</v>
      </c>
      <c r="N48" s="8">
        <f t="shared" si="2"/>
        <v>0</v>
      </c>
      <c r="O48" s="54"/>
      <c r="P48" s="54"/>
      <c r="AA48" s="10">
        <v>49</v>
      </c>
      <c r="AB48" s="140" t="str">
        <f t="shared" si="5"/>
        <v/>
      </c>
      <c r="AC48" s="140" t="str">
        <f t="shared" si="6"/>
        <v/>
      </c>
    </row>
    <row r="49" spans="1:30" ht="23.1" customHeight="1">
      <c r="A49" s="254"/>
      <c r="B49" s="254"/>
      <c r="C49" s="13"/>
      <c r="D49" s="14" t="s">
        <v>5</v>
      </c>
      <c r="E49" s="11"/>
      <c r="F49" s="10">
        <f t="shared" si="3"/>
        <v>24</v>
      </c>
      <c r="G49" s="9">
        <v>0</v>
      </c>
      <c r="H49" s="8">
        <f t="shared" si="4"/>
        <v>0</v>
      </c>
      <c r="I49" s="9">
        <v>1</v>
      </c>
      <c r="J49" s="8">
        <f t="shared" si="0"/>
        <v>4.1666666666666661</v>
      </c>
      <c r="K49" s="9">
        <v>22</v>
      </c>
      <c r="L49" s="8">
        <f t="shared" si="1"/>
        <v>91.666666666666657</v>
      </c>
      <c r="M49" s="9">
        <v>1</v>
      </c>
      <c r="N49" s="8">
        <f t="shared" si="2"/>
        <v>4.1666666666666661</v>
      </c>
      <c r="O49" s="54"/>
      <c r="P49" s="54"/>
      <c r="AA49" s="10">
        <v>24</v>
      </c>
      <c r="AB49" s="140" t="str">
        <f t="shared" si="5"/>
        <v/>
      </c>
      <c r="AC49" s="140" t="str">
        <f t="shared" si="6"/>
        <v/>
      </c>
    </row>
    <row r="50" spans="1:30" ht="23.1" customHeight="1">
      <c r="A50" s="254"/>
      <c r="B50" s="254"/>
      <c r="C50" s="13"/>
      <c r="D50" s="14" t="s">
        <v>4</v>
      </c>
      <c r="E50" s="11"/>
      <c r="F50" s="10">
        <f t="shared" si="3"/>
        <v>22</v>
      </c>
      <c r="G50" s="9">
        <v>0</v>
      </c>
      <c r="H50" s="8">
        <f t="shared" si="4"/>
        <v>0</v>
      </c>
      <c r="I50" s="9">
        <v>0</v>
      </c>
      <c r="J50" s="8">
        <f t="shared" si="0"/>
        <v>0</v>
      </c>
      <c r="K50" s="9">
        <v>22</v>
      </c>
      <c r="L50" s="8">
        <f t="shared" si="1"/>
        <v>100</v>
      </c>
      <c r="M50" s="9">
        <v>0</v>
      </c>
      <c r="N50" s="8">
        <f t="shared" si="2"/>
        <v>0</v>
      </c>
      <c r="O50" s="54"/>
      <c r="P50" s="54"/>
      <c r="AA50" s="10">
        <v>22</v>
      </c>
      <c r="AB50" s="140" t="str">
        <f t="shared" si="5"/>
        <v/>
      </c>
      <c r="AC50" s="140" t="str">
        <f t="shared" si="6"/>
        <v/>
      </c>
    </row>
    <row r="51" spans="1:30" ht="23.1" customHeight="1">
      <c r="A51" s="254"/>
      <c r="B51" s="254"/>
      <c r="C51" s="13"/>
      <c r="D51" s="14" t="s">
        <v>3</v>
      </c>
      <c r="E51" s="11"/>
      <c r="F51" s="10">
        <f t="shared" si="3"/>
        <v>168</v>
      </c>
      <c r="G51" s="9">
        <v>2</v>
      </c>
      <c r="H51" s="8">
        <f t="shared" si="4"/>
        <v>1.1904761904761905</v>
      </c>
      <c r="I51" s="9">
        <v>6</v>
      </c>
      <c r="J51" s="8">
        <f t="shared" si="0"/>
        <v>3.5714285714285712</v>
      </c>
      <c r="K51" s="9">
        <v>160</v>
      </c>
      <c r="L51" s="8">
        <f t="shared" si="1"/>
        <v>95.238095238095227</v>
      </c>
      <c r="M51" s="9">
        <v>0</v>
      </c>
      <c r="N51" s="8">
        <f t="shared" si="2"/>
        <v>0</v>
      </c>
      <c r="O51" s="54"/>
      <c r="P51" s="54"/>
      <c r="AA51" s="10">
        <v>168</v>
      </c>
      <c r="AB51" s="140" t="str">
        <f t="shared" si="5"/>
        <v/>
      </c>
      <c r="AC51" s="140" t="str">
        <f t="shared" si="6"/>
        <v/>
      </c>
    </row>
    <row r="52" spans="1:30" ht="23.1" customHeight="1">
      <c r="A52" s="254"/>
      <c r="B52" s="254"/>
      <c r="C52" s="13"/>
      <c r="D52" s="14" t="s">
        <v>2</v>
      </c>
      <c r="E52" s="11"/>
      <c r="F52" s="10">
        <f t="shared" si="3"/>
        <v>21</v>
      </c>
      <c r="G52" s="9">
        <v>0</v>
      </c>
      <c r="H52" s="8">
        <f t="shared" si="4"/>
        <v>0</v>
      </c>
      <c r="I52" s="9">
        <v>1</v>
      </c>
      <c r="J52" s="8">
        <f t="shared" si="0"/>
        <v>4.7619047619047619</v>
      </c>
      <c r="K52" s="9">
        <v>20</v>
      </c>
      <c r="L52" s="8">
        <f t="shared" si="1"/>
        <v>95.238095238095227</v>
      </c>
      <c r="M52" s="9">
        <v>0</v>
      </c>
      <c r="N52" s="8">
        <f t="shared" si="2"/>
        <v>0</v>
      </c>
      <c r="O52" s="54"/>
      <c r="P52" s="54"/>
      <c r="AA52" s="10">
        <v>21</v>
      </c>
      <c r="AB52" s="140" t="str">
        <f t="shared" si="5"/>
        <v/>
      </c>
      <c r="AC52" s="140" t="str">
        <f t="shared" si="6"/>
        <v/>
      </c>
    </row>
    <row r="53" spans="1:30" ht="24" customHeight="1" thickBot="1">
      <c r="A53" s="255"/>
      <c r="B53" s="255"/>
      <c r="C53" s="13"/>
      <c r="D53" s="12" t="s">
        <v>1</v>
      </c>
      <c r="E53" s="11"/>
      <c r="F53" s="10">
        <f t="shared" si="3"/>
        <v>56</v>
      </c>
      <c r="G53" s="9">
        <v>0</v>
      </c>
      <c r="H53" s="8">
        <f t="shared" si="4"/>
        <v>0</v>
      </c>
      <c r="I53" s="9">
        <v>0</v>
      </c>
      <c r="J53" s="8">
        <f t="shared" si="0"/>
        <v>0</v>
      </c>
      <c r="K53" s="9">
        <v>56</v>
      </c>
      <c r="L53" s="8">
        <f t="shared" si="1"/>
        <v>100</v>
      </c>
      <c r="M53" s="9">
        <v>0</v>
      </c>
      <c r="N53" s="8">
        <f t="shared" si="2"/>
        <v>0</v>
      </c>
      <c r="O53" s="54"/>
      <c r="P53" s="54"/>
      <c r="AA53" s="10">
        <v>56</v>
      </c>
      <c r="AB53" s="141" t="str">
        <f t="shared" si="5"/>
        <v/>
      </c>
      <c r="AC53" s="141" t="str">
        <f t="shared" si="6"/>
        <v/>
      </c>
    </row>
    <row r="55" spans="1:30" ht="12.75" customHeight="1"/>
    <row r="56" spans="1:30" ht="12.75" customHeight="1"/>
    <row r="57" spans="1:30">
      <c r="D57" s="5"/>
    </row>
    <row r="58" spans="1:30">
      <c r="H58" s="54"/>
    </row>
    <row r="60" spans="1:30">
      <c r="D60" s="166" t="s">
        <v>490</v>
      </c>
      <c r="E60" s="164"/>
      <c r="F60" s="165">
        <v>967</v>
      </c>
      <c r="G60" s="165">
        <v>11</v>
      </c>
      <c r="H60" s="165"/>
      <c r="I60" s="165">
        <v>31</v>
      </c>
      <c r="J60" s="165"/>
      <c r="K60" s="165">
        <v>918</v>
      </c>
      <c r="L60" s="165"/>
      <c r="M60" s="165">
        <v>7</v>
      </c>
      <c r="N60" s="165"/>
      <c r="O60" s="165"/>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11</v>
      </c>
      <c r="H61" s="165"/>
      <c r="I61" s="168">
        <f>IF(I60="","",SUM(I8:I12))</f>
        <v>31</v>
      </c>
      <c r="J61" s="165"/>
      <c r="K61" s="168">
        <f>IF(K60="","",SUM(K8:K12))</f>
        <v>918</v>
      </c>
      <c r="L61" s="165"/>
      <c r="M61" s="168">
        <f>IF(M60="","",SUM(M8:M12))</f>
        <v>7</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11</v>
      </c>
      <c r="H62" s="165"/>
      <c r="I62" s="168">
        <f>IF(I60="","",SUM(I13,I38))</f>
        <v>31</v>
      </c>
      <c r="J62" s="165"/>
      <c r="K62" s="168">
        <f>IF(K60="","",SUM(K13,K38))</f>
        <v>918</v>
      </c>
      <c r="L62" s="165"/>
      <c r="M62" s="168">
        <f>IF(M60="","",SUM(M13,M38))</f>
        <v>7</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3</v>
      </c>
      <c r="H63" s="165"/>
      <c r="I63" s="168">
        <f>IF(I60="","",SUM(I14:I37))</f>
        <v>3</v>
      </c>
      <c r="J63" s="165"/>
      <c r="K63" s="168">
        <f>IF(K60="","",SUM(K14:K37))</f>
        <v>236</v>
      </c>
      <c r="L63" s="165"/>
      <c r="M63" s="168">
        <f>IF(M60="","",SUM(M14:M37))</f>
        <v>1</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8</v>
      </c>
      <c r="H64" s="165"/>
      <c r="I64" s="168">
        <f>IF(I60="","",SUM(I39:I53))</f>
        <v>28</v>
      </c>
      <c r="J64" s="165"/>
      <c r="K64" s="168">
        <f>IF(K60="","",SUM(K39:K53))</f>
        <v>682</v>
      </c>
      <c r="L64" s="165"/>
      <c r="M64" s="168">
        <f>IF(M60="","",SUM(M39:M53))</f>
        <v>6</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2" spans="4:30">
      <c r="H72" s="54"/>
    </row>
    <row r="74" spans="4:30">
      <c r="H74" s="54"/>
    </row>
    <row r="76" spans="4:30">
      <c r="D76" s="5"/>
      <c r="H76" s="54"/>
    </row>
    <row r="78" spans="4:30">
      <c r="H78" s="54"/>
    </row>
    <row r="80" spans="4:30">
      <c r="H80" s="54"/>
    </row>
    <row r="82" spans="4:8">
      <c r="H82" s="54"/>
    </row>
    <row r="83" spans="4:8" ht="13.5" customHeight="1"/>
    <row r="84" spans="4:8" ht="13.5" customHeight="1">
      <c r="D84" s="5"/>
      <c r="H84" s="54"/>
    </row>
    <row r="86" spans="4:8">
      <c r="H86" s="54"/>
    </row>
    <row r="88" spans="4:8">
      <c r="H88" s="54"/>
    </row>
    <row r="90" spans="4:8">
      <c r="H90" s="54"/>
    </row>
    <row r="92" spans="4:8">
      <c r="D92" s="5"/>
      <c r="H92" s="54"/>
    </row>
    <row r="94" spans="4:8">
      <c r="H94" s="54"/>
    </row>
    <row r="95" spans="4:8" ht="12.75" customHeight="1"/>
    <row r="96" spans="4:8" ht="12.75" customHeight="1">
      <c r="D96" s="5"/>
      <c r="H96" s="54"/>
    </row>
    <row r="98" spans="4:8">
      <c r="H98" s="54"/>
    </row>
    <row r="100" spans="4:8">
      <c r="D100" s="5"/>
      <c r="H100" s="54"/>
    </row>
    <row r="102" spans="4:8">
      <c r="H102" s="54"/>
    </row>
    <row r="104" spans="4:8">
      <c r="D104" s="5"/>
      <c r="H104" s="54"/>
    </row>
    <row r="106" spans="4:8">
      <c r="H106" s="54"/>
    </row>
    <row r="108" spans="4:8">
      <c r="D108" s="6"/>
      <c r="H108" s="54"/>
    </row>
    <row r="110" spans="4:8">
      <c r="H110" s="54"/>
    </row>
    <row r="112" spans="4:8">
      <c r="D112" s="5"/>
      <c r="H112" s="54"/>
    </row>
    <row r="114" spans="4:8">
      <c r="H114" s="54"/>
    </row>
    <row r="116" spans="4:8">
      <c r="D116" s="5"/>
      <c r="H116" s="54"/>
    </row>
    <row r="118" spans="4:8">
      <c r="H118" s="54"/>
    </row>
    <row r="120" spans="4:8">
      <c r="D120" s="5"/>
      <c r="H120" s="54"/>
    </row>
    <row r="122" spans="4:8">
      <c r="H122" s="54"/>
    </row>
    <row r="124" spans="4:8">
      <c r="D124" s="5"/>
      <c r="H124" s="54"/>
    </row>
    <row r="126" spans="4:8">
      <c r="H126" s="54"/>
    </row>
    <row r="128" spans="4:8">
      <c r="H128" s="54"/>
    </row>
    <row r="130" spans="8:8">
      <c r="H130" s="54"/>
    </row>
    <row r="132" spans="8:8">
      <c r="H132" s="54"/>
    </row>
    <row r="134" spans="8:8">
      <c r="H134" s="54"/>
    </row>
    <row r="136" spans="8:8">
      <c r="H136" s="54"/>
    </row>
    <row r="138" spans="8:8">
      <c r="H138" s="54"/>
    </row>
    <row r="140" spans="8:8">
      <c r="H140" s="54"/>
    </row>
    <row r="142" spans="8:8">
      <c r="H142" s="54"/>
    </row>
    <row r="144" spans="8:8">
      <c r="H144" s="54"/>
    </row>
    <row r="146" spans="8:8">
      <c r="H146" s="54"/>
    </row>
    <row r="148" spans="8:8">
      <c r="H148" s="54"/>
    </row>
    <row r="150" spans="8:8">
      <c r="H150" s="54"/>
    </row>
  </sheetData>
  <mergeCells count="25">
    <mergeCell ref="M3:N4"/>
    <mergeCell ref="G4:H4"/>
    <mergeCell ref="I4:J4"/>
    <mergeCell ref="G5:G6"/>
    <mergeCell ref="H5:H6"/>
    <mergeCell ref="I5:I6"/>
    <mergeCell ref="M5:M6"/>
    <mergeCell ref="N5:N6"/>
    <mergeCell ref="A7:E7"/>
    <mergeCell ref="A3:E6"/>
    <mergeCell ref="F3:F6"/>
    <mergeCell ref="G3:J3"/>
    <mergeCell ref="K3:L4"/>
    <mergeCell ref="J5:J6"/>
    <mergeCell ref="K5:K6"/>
    <mergeCell ref="L5:L6"/>
    <mergeCell ref="A13:A53"/>
    <mergeCell ref="B13:B37"/>
    <mergeCell ref="B38:B53"/>
    <mergeCell ref="A8:A12"/>
    <mergeCell ref="B8:E8"/>
    <mergeCell ref="B9:E9"/>
    <mergeCell ref="B10:E10"/>
    <mergeCell ref="B11:E11"/>
    <mergeCell ref="B12:E12"/>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150"/>
  <sheetViews>
    <sheetView view="pageBreakPreview" zoomScaleNormal="100" zoomScaleSheetLayoutView="100" workbookViewId="0">
      <selection activeCell="N27" sqref="N27"/>
    </sheetView>
  </sheetViews>
  <sheetFormatPr defaultRowHeight="13.5"/>
  <cols>
    <col min="1" max="2" width="2.625" style="4" customWidth="1"/>
    <col min="3" max="3" width="1.375" style="4" customWidth="1"/>
    <col min="4" max="4" width="27.625" style="4" customWidth="1"/>
    <col min="5" max="5" width="1.375" style="4" customWidth="1"/>
    <col min="6" max="14" width="11.125" style="3" customWidth="1"/>
    <col min="15" max="18" width="7.625" style="3" customWidth="1"/>
    <col min="19" max="16384" width="9" style="3"/>
  </cols>
  <sheetData>
    <row r="1" spans="1:29" ht="14.25">
      <c r="A1" s="18" t="s">
        <v>528</v>
      </c>
    </row>
    <row r="3" spans="1:29" ht="21" customHeight="1">
      <c r="A3" s="240" t="s">
        <v>64</v>
      </c>
      <c r="B3" s="241"/>
      <c r="C3" s="241"/>
      <c r="D3" s="241"/>
      <c r="E3" s="242"/>
      <c r="F3" s="249" t="s">
        <v>131</v>
      </c>
      <c r="G3" s="331" t="s">
        <v>520</v>
      </c>
      <c r="H3" s="341"/>
      <c r="I3" s="341"/>
      <c r="J3" s="342"/>
      <c r="K3" s="266" t="s">
        <v>525</v>
      </c>
      <c r="L3" s="267"/>
      <c r="M3" s="266" t="s">
        <v>482</v>
      </c>
      <c r="N3" s="267"/>
    </row>
    <row r="4" spans="1:29" ht="61.5" customHeight="1">
      <c r="A4" s="243"/>
      <c r="B4" s="244"/>
      <c r="C4" s="244"/>
      <c r="D4" s="244"/>
      <c r="E4" s="245"/>
      <c r="F4" s="232"/>
      <c r="G4" s="331" t="s">
        <v>527</v>
      </c>
      <c r="H4" s="342"/>
      <c r="I4" s="331" t="s">
        <v>526</v>
      </c>
      <c r="J4" s="342"/>
      <c r="K4" s="268"/>
      <c r="L4" s="269"/>
      <c r="M4" s="268"/>
      <c r="N4" s="269"/>
      <c r="P4" s="134"/>
      <c r="Q4" s="134"/>
      <c r="R4" s="134"/>
      <c r="U4" s="134"/>
      <c r="V4" s="134"/>
    </row>
    <row r="5" spans="1:29" ht="15" customHeight="1" thickBot="1">
      <c r="A5" s="243"/>
      <c r="B5" s="244"/>
      <c r="C5" s="244"/>
      <c r="D5" s="244"/>
      <c r="E5" s="245"/>
      <c r="F5" s="232"/>
      <c r="G5" s="233" t="s">
        <v>52</v>
      </c>
      <c r="H5" s="235" t="s">
        <v>51</v>
      </c>
      <c r="I5" s="233" t="s">
        <v>52</v>
      </c>
      <c r="J5" s="235" t="s">
        <v>51</v>
      </c>
      <c r="K5" s="233" t="s">
        <v>52</v>
      </c>
      <c r="L5" s="235" t="s">
        <v>51</v>
      </c>
      <c r="M5" s="339" t="s">
        <v>52</v>
      </c>
      <c r="N5" s="235" t="s">
        <v>51</v>
      </c>
    </row>
    <row r="6" spans="1:29" ht="15" customHeight="1" thickBot="1">
      <c r="A6" s="246"/>
      <c r="B6" s="247"/>
      <c r="C6" s="247"/>
      <c r="D6" s="247"/>
      <c r="E6" s="248"/>
      <c r="F6" s="232"/>
      <c r="G6" s="234"/>
      <c r="H6" s="236"/>
      <c r="I6" s="234"/>
      <c r="J6" s="236"/>
      <c r="K6" s="234"/>
      <c r="L6" s="236"/>
      <c r="M6" s="340"/>
      <c r="N6" s="236"/>
      <c r="AA6" s="143">
        <f>SUM(AB7:AD53,F66:AD70)</f>
        <v>0</v>
      </c>
    </row>
    <row r="7" spans="1:29" ht="23.1" customHeight="1">
      <c r="A7" s="237" t="s">
        <v>50</v>
      </c>
      <c r="B7" s="238"/>
      <c r="C7" s="238"/>
      <c r="D7" s="238"/>
      <c r="E7" s="239"/>
      <c r="F7" s="10">
        <f>SUM(G7,I7,K7,M7)</f>
        <v>967</v>
      </c>
      <c r="G7" s="9">
        <f>SUM(G8:G12)</f>
        <v>124</v>
      </c>
      <c r="H7" s="8">
        <f>IF(G7=0,0,G7/$F7*100)</f>
        <v>12.82316442605998</v>
      </c>
      <c r="I7" s="9">
        <f>SUM(I8:I12)</f>
        <v>41</v>
      </c>
      <c r="J7" s="8">
        <f t="shared" ref="J7:J53" si="0">IF(I7=0,0,I7/$F7*100)</f>
        <v>4.239917269906929</v>
      </c>
      <c r="K7" s="9">
        <f>SUM(K8:K12)</f>
        <v>781</v>
      </c>
      <c r="L7" s="8">
        <f t="shared" ref="L7:L53" si="1">IF(K7=0,0,K7/$F7*100)</f>
        <v>80.765253360910023</v>
      </c>
      <c r="M7" s="9">
        <f>SUM(M8:M12)</f>
        <v>21</v>
      </c>
      <c r="N7" s="8">
        <f t="shared" ref="N7:N53" si="2">IF(M7=0,0,M7/$F7*100)</f>
        <v>2.1716649431230612</v>
      </c>
      <c r="O7" s="54"/>
      <c r="P7" s="54"/>
      <c r="AA7" s="10">
        <f>SUM(AA8:AA12)</f>
        <v>967</v>
      </c>
      <c r="AB7" s="139" t="str">
        <f>IF(F7=AA7,"",1)</f>
        <v/>
      </c>
      <c r="AC7" s="175" t="str">
        <f>IF(SUM(H7,J7,L7,N7)=100,"",1)</f>
        <v/>
      </c>
    </row>
    <row r="8" spans="1:29" ht="23.1" customHeight="1">
      <c r="A8" s="256" t="s">
        <v>49</v>
      </c>
      <c r="B8" s="259" t="s">
        <v>48</v>
      </c>
      <c r="C8" s="260"/>
      <c r="D8" s="260"/>
      <c r="E8" s="261"/>
      <c r="F8" s="10">
        <f t="shared" ref="F8:F53" si="3">SUM(G8,I8,K8,M8)</f>
        <v>323</v>
      </c>
      <c r="G8" s="9">
        <v>27</v>
      </c>
      <c r="H8" s="8">
        <f t="shared" ref="H8:H53" si="4">IF(G8=0,0,G8/$F8*100)</f>
        <v>8.3591331269349833</v>
      </c>
      <c r="I8" s="9">
        <v>10</v>
      </c>
      <c r="J8" s="8">
        <f t="shared" si="0"/>
        <v>3.0959752321981426</v>
      </c>
      <c r="K8" s="9">
        <v>276</v>
      </c>
      <c r="L8" s="8">
        <f t="shared" si="1"/>
        <v>85.448916408668723</v>
      </c>
      <c r="M8" s="9">
        <v>10</v>
      </c>
      <c r="N8" s="8">
        <f t="shared" si="2"/>
        <v>3.0959752321981426</v>
      </c>
      <c r="O8" s="54"/>
      <c r="P8" s="54"/>
      <c r="AA8" s="10">
        <v>323</v>
      </c>
      <c r="AB8" s="140" t="str">
        <f t="shared" ref="AB8:AB53" si="5">IF(F8=AA8,"",1)</f>
        <v/>
      </c>
      <c r="AC8" s="140" t="str">
        <f t="shared" ref="AC8:AC53" si="6">IF(SUM(H8,J8,L8,N8)=100,"",1)</f>
        <v/>
      </c>
    </row>
    <row r="9" spans="1:29" ht="23.1" customHeight="1">
      <c r="A9" s="257"/>
      <c r="B9" s="259" t="s">
        <v>47</v>
      </c>
      <c r="C9" s="260"/>
      <c r="D9" s="260"/>
      <c r="E9" s="261"/>
      <c r="F9" s="10">
        <f t="shared" si="3"/>
        <v>145</v>
      </c>
      <c r="G9" s="9">
        <v>13</v>
      </c>
      <c r="H9" s="8">
        <f t="shared" si="4"/>
        <v>8.9655172413793096</v>
      </c>
      <c r="I9" s="9">
        <v>6</v>
      </c>
      <c r="J9" s="8">
        <f t="shared" si="0"/>
        <v>4.1379310344827589</v>
      </c>
      <c r="K9" s="9">
        <v>124</v>
      </c>
      <c r="L9" s="8">
        <f t="shared" si="1"/>
        <v>85.517241379310349</v>
      </c>
      <c r="M9" s="9">
        <v>2</v>
      </c>
      <c r="N9" s="8">
        <f t="shared" si="2"/>
        <v>1.3793103448275863</v>
      </c>
      <c r="O9" s="54"/>
      <c r="P9" s="54"/>
      <c r="AA9" s="10">
        <v>145</v>
      </c>
      <c r="AB9" s="140" t="str">
        <f t="shared" si="5"/>
        <v/>
      </c>
      <c r="AC9" s="140" t="str">
        <f t="shared" si="6"/>
        <v/>
      </c>
    </row>
    <row r="10" spans="1:29" ht="23.1" customHeight="1">
      <c r="A10" s="257"/>
      <c r="B10" s="259" t="s">
        <v>46</v>
      </c>
      <c r="C10" s="260"/>
      <c r="D10" s="260"/>
      <c r="E10" s="261"/>
      <c r="F10" s="10">
        <f t="shared" si="3"/>
        <v>218</v>
      </c>
      <c r="G10" s="9">
        <v>26</v>
      </c>
      <c r="H10" s="8">
        <f t="shared" si="4"/>
        <v>11.926605504587156</v>
      </c>
      <c r="I10" s="9">
        <v>6</v>
      </c>
      <c r="J10" s="8">
        <f t="shared" si="0"/>
        <v>2.7522935779816518</v>
      </c>
      <c r="K10" s="9">
        <v>182</v>
      </c>
      <c r="L10" s="8">
        <f t="shared" si="1"/>
        <v>83.486238532110093</v>
      </c>
      <c r="M10" s="9">
        <v>4</v>
      </c>
      <c r="N10" s="8">
        <f t="shared" si="2"/>
        <v>1.834862385321101</v>
      </c>
      <c r="O10" s="54"/>
      <c r="P10" s="54"/>
      <c r="AA10" s="10">
        <v>218</v>
      </c>
      <c r="AB10" s="140" t="str">
        <f t="shared" si="5"/>
        <v/>
      </c>
      <c r="AC10" s="140" t="str">
        <f t="shared" si="6"/>
        <v/>
      </c>
    </row>
    <row r="11" spans="1:29" ht="23.1" customHeight="1">
      <c r="A11" s="257"/>
      <c r="B11" s="259" t="s">
        <v>45</v>
      </c>
      <c r="C11" s="260"/>
      <c r="D11" s="260"/>
      <c r="E11" s="261"/>
      <c r="F11" s="10">
        <f t="shared" si="3"/>
        <v>66</v>
      </c>
      <c r="G11" s="9">
        <v>11</v>
      </c>
      <c r="H11" s="8">
        <f t="shared" si="4"/>
        <v>16.666666666666664</v>
      </c>
      <c r="I11" s="9">
        <v>2</v>
      </c>
      <c r="J11" s="8">
        <f t="shared" si="0"/>
        <v>3.0303030303030303</v>
      </c>
      <c r="K11" s="9">
        <v>51</v>
      </c>
      <c r="L11" s="8">
        <f t="shared" si="1"/>
        <v>77.272727272727266</v>
      </c>
      <c r="M11" s="9">
        <v>2</v>
      </c>
      <c r="N11" s="8">
        <f t="shared" si="2"/>
        <v>3.0303030303030303</v>
      </c>
      <c r="O11" s="54"/>
      <c r="P11" s="54"/>
      <c r="AA11" s="10">
        <v>66</v>
      </c>
      <c r="AB11" s="140" t="str">
        <f t="shared" si="5"/>
        <v/>
      </c>
      <c r="AC11" s="140" t="str">
        <f t="shared" si="6"/>
        <v/>
      </c>
    </row>
    <row r="12" spans="1:29" ht="23.1" customHeight="1">
      <c r="A12" s="258"/>
      <c r="B12" s="259" t="s">
        <v>44</v>
      </c>
      <c r="C12" s="260"/>
      <c r="D12" s="260"/>
      <c r="E12" s="261"/>
      <c r="F12" s="10">
        <f t="shared" si="3"/>
        <v>215</v>
      </c>
      <c r="G12" s="9">
        <v>47</v>
      </c>
      <c r="H12" s="8">
        <f t="shared" si="4"/>
        <v>21.86046511627907</v>
      </c>
      <c r="I12" s="9">
        <v>17</v>
      </c>
      <c r="J12" s="8">
        <f t="shared" si="0"/>
        <v>7.9069767441860463</v>
      </c>
      <c r="K12" s="9">
        <v>148</v>
      </c>
      <c r="L12" s="8">
        <f t="shared" si="1"/>
        <v>68.83720930232559</v>
      </c>
      <c r="M12" s="9">
        <v>3</v>
      </c>
      <c r="N12" s="8">
        <f t="shared" si="2"/>
        <v>1.3953488372093024</v>
      </c>
      <c r="O12" s="54"/>
      <c r="P12" s="54"/>
      <c r="AA12" s="10">
        <v>215</v>
      </c>
      <c r="AB12" s="140" t="str">
        <f t="shared" si="5"/>
        <v/>
      </c>
      <c r="AC12" s="140" t="str">
        <f t="shared" si="6"/>
        <v/>
      </c>
    </row>
    <row r="13" spans="1:29" ht="23.1" customHeight="1">
      <c r="A13" s="253" t="s">
        <v>43</v>
      </c>
      <c r="B13" s="253" t="s">
        <v>42</v>
      </c>
      <c r="C13" s="13"/>
      <c r="D13" s="14" t="s">
        <v>16</v>
      </c>
      <c r="E13" s="11"/>
      <c r="F13" s="10">
        <f t="shared" si="3"/>
        <v>243</v>
      </c>
      <c r="G13" s="9">
        <f>SUM(G14:G37)</f>
        <v>15</v>
      </c>
      <c r="H13" s="8">
        <f t="shared" si="4"/>
        <v>6.1728395061728394</v>
      </c>
      <c r="I13" s="9">
        <f>SUM(I14:I37)</f>
        <v>5</v>
      </c>
      <c r="J13" s="8">
        <f t="shared" si="0"/>
        <v>2.0576131687242798</v>
      </c>
      <c r="K13" s="9">
        <f>SUM(K14:K37)</f>
        <v>220</v>
      </c>
      <c r="L13" s="8">
        <f t="shared" si="1"/>
        <v>90.534979423868307</v>
      </c>
      <c r="M13" s="9">
        <f>SUM(M14:M37)</f>
        <v>3</v>
      </c>
      <c r="N13" s="8">
        <f t="shared" si="2"/>
        <v>1.2345679012345678</v>
      </c>
      <c r="O13" s="54"/>
      <c r="P13" s="54"/>
      <c r="AA13" s="10">
        <f>SUM(AA14:AA37)</f>
        <v>243</v>
      </c>
      <c r="AB13" s="140" t="str">
        <f t="shared" si="5"/>
        <v/>
      </c>
      <c r="AC13" s="140" t="str">
        <f t="shared" si="6"/>
        <v/>
      </c>
    </row>
    <row r="14" spans="1:29" ht="23.1" customHeight="1">
      <c r="A14" s="254"/>
      <c r="B14" s="254"/>
      <c r="C14" s="13"/>
      <c r="D14" s="14" t="s">
        <v>41</v>
      </c>
      <c r="E14" s="11"/>
      <c r="F14" s="10">
        <f t="shared" si="3"/>
        <v>32</v>
      </c>
      <c r="G14" s="9">
        <v>1</v>
      </c>
      <c r="H14" s="8">
        <f t="shared" si="4"/>
        <v>3.125</v>
      </c>
      <c r="I14" s="9">
        <v>0</v>
      </c>
      <c r="J14" s="8">
        <f t="shared" si="0"/>
        <v>0</v>
      </c>
      <c r="K14" s="9">
        <v>31</v>
      </c>
      <c r="L14" s="8">
        <f t="shared" si="1"/>
        <v>96.875</v>
      </c>
      <c r="M14" s="9">
        <v>0</v>
      </c>
      <c r="N14" s="8">
        <f t="shared" si="2"/>
        <v>0</v>
      </c>
      <c r="O14" s="54"/>
      <c r="P14" s="54"/>
      <c r="AA14" s="10">
        <v>32</v>
      </c>
      <c r="AB14" s="140" t="str">
        <f t="shared" si="5"/>
        <v/>
      </c>
      <c r="AC14" s="140" t="str">
        <f t="shared" si="6"/>
        <v/>
      </c>
    </row>
    <row r="15" spans="1:29" ht="23.1" customHeight="1">
      <c r="A15" s="254"/>
      <c r="B15" s="254"/>
      <c r="C15" s="13"/>
      <c r="D15" s="14" t="s">
        <v>40</v>
      </c>
      <c r="E15" s="11"/>
      <c r="F15" s="10">
        <f t="shared" si="3"/>
        <v>4</v>
      </c>
      <c r="G15" s="9">
        <v>1</v>
      </c>
      <c r="H15" s="8">
        <f t="shared" si="4"/>
        <v>25</v>
      </c>
      <c r="I15" s="9">
        <v>0</v>
      </c>
      <c r="J15" s="8">
        <f t="shared" si="0"/>
        <v>0</v>
      </c>
      <c r="K15" s="9">
        <v>3</v>
      </c>
      <c r="L15" s="8">
        <f t="shared" si="1"/>
        <v>75</v>
      </c>
      <c r="M15" s="9">
        <v>0</v>
      </c>
      <c r="N15" s="8">
        <f t="shared" si="2"/>
        <v>0</v>
      </c>
      <c r="O15" s="54"/>
      <c r="P15" s="54"/>
      <c r="AA15" s="10">
        <v>4</v>
      </c>
      <c r="AB15" s="140" t="str">
        <f t="shared" si="5"/>
        <v/>
      </c>
      <c r="AC15" s="140" t="str">
        <f t="shared" si="6"/>
        <v/>
      </c>
    </row>
    <row r="16" spans="1:29" ht="23.1" customHeight="1">
      <c r="A16" s="254"/>
      <c r="B16" s="254"/>
      <c r="C16" s="13"/>
      <c r="D16" s="14" t="s">
        <v>39</v>
      </c>
      <c r="E16" s="11"/>
      <c r="F16" s="10">
        <f t="shared" si="3"/>
        <v>16</v>
      </c>
      <c r="G16" s="9">
        <v>1</v>
      </c>
      <c r="H16" s="8">
        <f t="shared" si="4"/>
        <v>6.25</v>
      </c>
      <c r="I16" s="9">
        <v>1</v>
      </c>
      <c r="J16" s="8">
        <f t="shared" si="0"/>
        <v>6.25</v>
      </c>
      <c r="K16" s="9">
        <v>13</v>
      </c>
      <c r="L16" s="8">
        <f t="shared" si="1"/>
        <v>81.25</v>
      </c>
      <c r="M16" s="9">
        <v>1</v>
      </c>
      <c r="N16" s="8">
        <f t="shared" si="2"/>
        <v>6.25</v>
      </c>
      <c r="O16" s="54"/>
      <c r="P16" s="54"/>
      <c r="AA16" s="10">
        <v>16</v>
      </c>
      <c r="AB16" s="140" t="str">
        <f t="shared" si="5"/>
        <v/>
      </c>
      <c r="AC16" s="140" t="str">
        <f t="shared" si="6"/>
        <v/>
      </c>
    </row>
    <row r="17" spans="1:29" ht="23.1" customHeight="1">
      <c r="A17" s="254"/>
      <c r="B17" s="254"/>
      <c r="C17" s="13"/>
      <c r="D17" s="14" t="s">
        <v>38</v>
      </c>
      <c r="E17" s="11"/>
      <c r="F17" s="10">
        <f t="shared" si="3"/>
        <v>3</v>
      </c>
      <c r="G17" s="9">
        <v>0</v>
      </c>
      <c r="H17" s="8">
        <f t="shared" si="4"/>
        <v>0</v>
      </c>
      <c r="I17" s="9">
        <v>0</v>
      </c>
      <c r="J17" s="8">
        <f t="shared" si="0"/>
        <v>0</v>
      </c>
      <c r="K17" s="9">
        <v>3</v>
      </c>
      <c r="L17" s="8">
        <f t="shared" si="1"/>
        <v>100</v>
      </c>
      <c r="M17" s="9">
        <v>0</v>
      </c>
      <c r="N17" s="8">
        <f t="shared" si="2"/>
        <v>0</v>
      </c>
      <c r="O17" s="54"/>
      <c r="P17" s="54"/>
      <c r="AA17" s="10">
        <v>3</v>
      </c>
      <c r="AB17" s="140" t="str">
        <f t="shared" si="5"/>
        <v/>
      </c>
      <c r="AC17" s="140" t="str">
        <f t="shared" si="6"/>
        <v/>
      </c>
    </row>
    <row r="18" spans="1:29" ht="23.1" customHeight="1">
      <c r="A18" s="254"/>
      <c r="B18" s="254"/>
      <c r="C18" s="13"/>
      <c r="D18" s="14" t="s">
        <v>37</v>
      </c>
      <c r="E18" s="11"/>
      <c r="F18" s="10">
        <f t="shared" si="3"/>
        <v>7</v>
      </c>
      <c r="G18" s="9">
        <v>0</v>
      </c>
      <c r="H18" s="8">
        <f t="shared" si="4"/>
        <v>0</v>
      </c>
      <c r="I18" s="9">
        <v>0</v>
      </c>
      <c r="J18" s="8">
        <f t="shared" si="0"/>
        <v>0</v>
      </c>
      <c r="K18" s="9">
        <v>7</v>
      </c>
      <c r="L18" s="8">
        <f t="shared" si="1"/>
        <v>100</v>
      </c>
      <c r="M18" s="9">
        <v>0</v>
      </c>
      <c r="N18" s="8">
        <f t="shared" si="2"/>
        <v>0</v>
      </c>
      <c r="O18" s="54"/>
      <c r="P18" s="54"/>
      <c r="AA18" s="10">
        <v>7</v>
      </c>
      <c r="AB18" s="140" t="str">
        <f t="shared" si="5"/>
        <v/>
      </c>
      <c r="AC18" s="140" t="str">
        <f t="shared" si="6"/>
        <v/>
      </c>
    </row>
    <row r="19" spans="1:29" ht="23.1" customHeight="1">
      <c r="A19" s="254"/>
      <c r="B19" s="254"/>
      <c r="C19" s="13"/>
      <c r="D19" s="14" t="s">
        <v>36</v>
      </c>
      <c r="E19" s="11"/>
      <c r="F19" s="10">
        <f t="shared" si="3"/>
        <v>2</v>
      </c>
      <c r="G19" s="9">
        <v>0</v>
      </c>
      <c r="H19" s="8">
        <f t="shared" si="4"/>
        <v>0</v>
      </c>
      <c r="I19" s="9">
        <v>0</v>
      </c>
      <c r="J19" s="8">
        <f t="shared" si="0"/>
        <v>0</v>
      </c>
      <c r="K19" s="9">
        <v>2</v>
      </c>
      <c r="L19" s="8">
        <f t="shared" si="1"/>
        <v>100</v>
      </c>
      <c r="M19" s="9">
        <v>0</v>
      </c>
      <c r="N19" s="8">
        <f t="shared" si="2"/>
        <v>0</v>
      </c>
      <c r="O19" s="54"/>
      <c r="P19" s="54"/>
      <c r="AA19" s="10">
        <v>2</v>
      </c>
      <c r="AB19" s="140" t="str">
        <f t="shared" si="5"/>
        <v/>
      </c>
      <c r="AC19" s="140" t="str">
        <f t="shared" si="6"/>
        <v/>
      </c>
    </row>
    <row r="20" spans="1:29" ht="23.1" customHeight="1">
      <c r="A20" s="254"/>
      <c r="B20" s="254"/>
      <c r="C20" s="13"/>
      <c r="D20" s="14" t="s">
        <v>35</v>
      </c>
      <c r="E20" s="11"/>
      <c r="F20" s="10">
        <f t="shared" si="3"/>
        <v>5</v>
      </c>
      <c r="G20" s="9">
        <v>0</v>
      </c>
      <c r="H20" s="8">
        <f t="shared" si="4"/>
        <v>0</v>
      </c>
      <c r="I20" s="9">
        <v>0</v>
      </c>
      <c r="J20" s="8">
        <f t="shared" si="0"/>
        <v>0</v>
      </c>
      <c r="K20" s="9">
        <v>5</v>
      </c>
      <c r="L20" s="8">
        <f t="shared" si="1"/>
        <v>100</v>
      </c>
      <c r="M20" s="9">
        <v>0</v>
      </c>
      <c r="N20" s="8">
        <f t="shared" si="2"/>
        <v>0</v>
      </c>
      <c r="O20" s="54"/>
      <c r="P20" s="54"/>
      <c r="AA20" s="10">
        <v>5</v>
      </c>
      <c r="AB20" s="140" t="str">
        <f t="shared" si="5"/>
        <v/>
      </c>
      <c r="AC20" s="140" t="str">
        <f t="shared" si="6"/>
        <v/>
      </c>
    </row>
    <row r="21" spans="1:29" ht="23.1" customHeight="1">
      <c r="A21" s="254"/>
      <c r="B21" s="254"/>
      <c r="C21" s="13"/>
      <c r="D21" s="14" t="s">
        <v>34</v>
      </c>
      <c r="E21" s="11"/>
      <c r="F21" s="10">
        <f t="shared" si="3"/>
        <v>10</v>
      </c>
      <c r="G21" s="9">
        <v>2</v>
      </c>
      <c r="H21" s="8">
        <f t="shared" si="4"/>
        <v>20</v>
      </c>
      <c r="I21" s="9">
        <v>0</v>
      </c>
      <c r="J21" s="8">
        <f t="shared" si="0"/>
        <v>0</v>
      </c>
      <c r="K21" s="9">
        <v>8</v>
      </c>
      <c r="L21" s="8">
        <f t="shared" si="1"/>
        <v>80</v>
      </c>
      <c r="M21" s="9">
        <v>0</v>
      </c>
      <c r="N21" s="8">
        <f t="shared" si="2"/>
        <v>0</v>
      </c>
      <c r="O21" s="54"/>
      <c r="P21" s="54"/>
      <c r="AA21" s="10">
        <v>10</v>
      </c>
      <c r="AB21" s="140" t="str">
        <f t="shared" si="5"/>
        <v/>
      </c>
      <c r="AC21" s="140" t="str">
        <f t="shared" si="6"/>
        <v/>
      </c>
    </row>
    <row r="22" spans="1:29" ht="23.1" customHeight="1">
      <c r="A22" s="254"/>
      <c r="B22" s="254"/>
      <c r="C22" s="13"/>
      <c r="D22" s="14" t="s">
        <v>33</v>
      </c>
      <c r="E22" s="11"/>
      <c r="F22" s="10">
        <f t="shared" si="3"/>
        <v>1</v>
      </c>
      <c r="G22" s="9">
        <v>0</v>
      </c>
      <c r="H22" s="8">
        <f t="shared" si="4"/>
        <v>0</v>
      </c>
      <c r="I22" s="9">
        <v>0</v>
      </c>
      <c r="J22" s="8">
        <f t="shared" si="0"/>
        <v>0</v>
      </c>
      <c r="K22" s="9">
        <v>1</v>
      </c>
      <c r="L22" s="8">
        <f t="shared" si="1"/>
        <v>100</v>
      </c>
      <c r="M22" s="9">
        <v>0</v>
      </c>
      <c r="N22" s="8">
        <f t="shared" si="2"/>
        <v>0</v>
      </c>
      <c r="O22" s="54"/>
      <c r="P22" s="54"/>
      <c r="AA22" s="10">
        <v>1</v>
      </c>
      <c r="AB22" s="140" t="str">
        <f t="shared" si="5"/>
        <v/>
      </c>
      <c r="AC22" s="140" t="str">
        <f t="shared" si="6"/>
        <v/>
      </c>
    </row>
    <row r="23" spans="1:29" ht="23.1" customHeight="1">
      <c r="A23" s="254"/>
      <c r="B23" s="254"/>
      <c r="C23" s="13"/>
      <c r="D23" s="14" t="s">
        <v>32</v>
      </c>
      <c r="E23" s="11"/>
      <c r="F23" s="10">
        <f t="shared" si="3"/>
        <v>6</v>
      </c>
      <c r="G23" s="9">
        <v>0</v>
      </c>
      <c r="H23" s="8">
        <f t="shared" si="4"/>
        <v>0</v>
      </c>
      <c r="I23" s="9">
        <v>0</v>
      </c>
      <c r="J23" s="8">
        <f t="shared" si="0"/>
        <v>0</v>
      </c>
      <c r="K23" s="9">
        <v>6</v>
      </c>
      <c r="L23" s="8">
        <f t="shared" si="1"/>
        <v>100</v>
      </c>
      <c r="M23" s="9">
        <v>0</v>
      </c>
      <c r="N23" s="8">
        <f t="shared" si="2"/>
        <v>0</v>
      </c>
      <c r="O23" s="54"/>
      <c r="P23" s="54"/>
      <c r="AA23" s="10">
        <v>6</v>
      </c>
      <c r="AB23" s="140" t="str">
        <f t="shared" si="5"/>
        <v/>
      </c>
      <c r="AC23" s="140" t="str">
        <f t="shared" si="6"/>
        <v/>
      </c>
    </row>
    <row r="24" spans="1:29" ht="23.1" customHeight="1">
      <c r="A24" s="254"/>
      <c r="B24" s="254"/>
      <c r="C24" s="13"/>
      <c r="D24" s="14" t="s">
        <v>31</v>
      </c>
      <c r="E24" s="11"/>
      <c r="F24" s="10">
        <f t="shared" si="3"/>
        <v>1</v>
      </c>
      <c r="G24" s="9">
        <v>0</v>
      </c>
      <c r="H24" s="8">
        <f t="shared" si="4"/>
        <v>0</v>
      </c>
      <c r="I24" s="9">
        <v>0</v>
      </c>
      <c r="J24" s="8">
        <f t="shared" si="0"/>
        <v>0</v>
      </c>
      <c r="K24" s="9">
        <v>1</v>
      </c>
      <c r="L24" s="8">
        <f t="shared" si="1"/>
        <v>100</v>
      </c>
      <c r="M24" s="9">
        <v>0</v>
      </c>
      <c r="N24" s="8">
        <f t="shared" si="2"/>
        <v>0</v>
      </c>
      <c r="O24" s="54"/>
      <c r="P24" s="54"/>
      <c r="AA24" s="10">
        <v>1</v>
      </c>
      <c r="AB24" s="140" t="str">
        <f t="shared" si="5"/>
        <v/>
      </c>
      <c r="AC24" s="140" t="str">
        <f t="shared" si="6"/>
        <v/>
      </c>
    </row>
    <row r="25" spans="1:29" ht="23.1" customHeight="1">
      <c r="A25" s="254"/>
      <c r="B25" s="254"/>
      <c r="C25" s="13"/>
      <c r="D25" s="12" t="s">
        <v>30</v>
      </c>
      <c r="E25" s="11"/>
      <c r="F25" s="10">
        <f t="shared" si="3"/>
        <v>2</v>
      </c>
      <c r="G25" s="9">
        <v>0</v>
      </c>
      <c r="H25" s="8">
        <f t="shared" si="4"/>
        <v>0</v>
      </c>
      <c r="I25" s="9">
        <v>0</v>
      </c>
      <c r="J25" s="8">
        <f t="shared" si="0"/>
        <v>0</v>
      </c>
      <c r="K25" s="9">
        <v>2</v>
      </c>
      <c r="L25" s="8">
        <f t="shared" si="1"/>
        <v>100</v>
      </c>
      <c r="M25" s="9">
        <v>0</v>
      </c>
      <c r="N25" s="8">
        <f t="shared" si="2"/>
        <v>0</v>
      </c>
      <c r="O25" s="54"/>
      <c r="P25" s="54"/>
      <c r="AA25" s="10">
        <v>2</v>
      </c>
      <c r="AB25" s="140" t="str">
        <f t="shared" si="5"/>
        <v/>
      </c>
      <c r="AC25" s="140" t="str">
        <f t="shared" si="6"/>
        <v/>
      </c>
    </row>
    <row r="26" spans="1:29" ht="23.1" customHeight="1">
      <c r="A26" s="254"/>
      <c r="B26" s="254"/>
      <c r="C26" s="13"/>
      <c r="D26" s="109" t="s">
        <v>29</v>
      </c>
      <c r="E26" s="110"/>
      <c r="F26" s="31">
        <f t="shared" si="3"/>
        <v>9</v>
      </c>
      <c r="G26" s="30">
        <v>0</v>
      </c>
      <c r="H26" s="111">
        <f t="shared" si="4"/>
        <v>0</v>
      </c>
      <c r="I26" s="9">
        <v>1</v>
      </c>
      <c r="J26" s="8">
        <f t="shared" si="0"/>
        <v>11.111111111111111</v>
      </c>
      <c r="K26" s="9">
        <v>7</v>
      </c>
      <c r="L26" s="8">
        <f t="shared" si="1"/>
        <v>77.777777777777786</v>
      </c>
      <c r="M26" s="9">
        <v>1</v>
      </c>
      <c r="N26" s="8">
        <f t="shared" si="2"/>
        <v>11.111111111111111</v>
      </c>
      <c r="O26" s="54"/>
      <c r="P26" s="54"/>
      <c r="AA26" s="31">
        <v>9</v>
      </c>
      <c r="AB26" s="140" t="str">
        <f t="shared" si="5"/>
        <v/>
      </c>
      <c r="AC26" s="140" t="str">
        <f t="shared" si="6"/>
        <v/>
      </c>
    </row>
    <row r="27" spans="1:29" ht="23.1" customHeight="1">
      <c r="A27" s="254"/>
      <c r="B27" s="254"/>
      <c r="C27" s="13"/>
      <c r="D27" s="14" t="s">
        <v>28</v>
      </c>
      <c r="E27" s="11"/>
      <c r="F27" s="10">
        <f t="shared" si="3"/>
        <v>5</v>
      </c>
      <c r="G27" s="9">
        <v>0</v>
      </c>
      <c r="H27" s="8">
        <f t="shared" si="4"/>
        <v>0</v>
      </c>
      <c r="I27" s="9">
        <v>0</v>
      </c>
      <c r="J27" s="8">
        <f t="shared" si="0"/>
        <v>0</v>
      </c>
      <c r="K27" s="9">
        <v>5</v>
      </c>
      <c r="L27" s="8">
        <f t="shared" si="1"/>
        <v>100</v>
      </c>
      <c r="M27" s="9">
        <v>0</v>
      </c>
      <c r="N27" s="8">
        <f t="shared" si="2"/>
        <v>0</v>
      </c>
      <c r="O27" s="54"/>
      <c r="P27" s="54"/>
      <c r="AA27" s="10">
        <v>5</v>
      </c>
      <c r="AB27" s="140" t="str">
        <f t="shared" si="5"/>
        <v/>
      </c>
      <c r="AC27" s="140" t="str">
        <f t="shared" si="6"/>
        <v/>
      </c>
    </row>
    <row r="28" spans="1:29" ht="23.1" customHeight="1">
      <c r="A28" s="254"/>
      <c r="B28" s="254"/>
      <c r="C28" s="13"/>
      <c r="D28" s="14" t="s">
        <v>27</v>
      </c>
      <c r="E28" s="11"/>
      <c r="F28" s="10">
        <f t="shared" si="3"/>
        <v>5</v>
      </c>
      <c r="G28" s="9">
        <v>0</v>
      </c>
      <c r="H28" s="8">
        <f t="shared" si="4"/>
        <v>0</v>
      </c>
      <c r="I28" s="9">
        <v>0</v>
      </c>
      <c r="J28" s="8">
        <f t="shared" si="0"/>
        <v>0</v>
      </c>
      <c r="K28" s="9">
        <v>5</v>
      </c>
      <c r="L28" s="8">
        <f t="shared" si="1"/>
        <v>100</v>
      </c>
      <c r="M28" s="9">
        <v>0</v>
      </c>
      <c r="N28" s="8">
        <f t="shared" si="2"/>
        <v>0</v>
      </c>
      <c r="O28" s="54"/>
      <c r="P28" s="54"/>
      <c r="AA28" s="10">
        <v>5</v>
      </c>
      <c r="AB28" s="140" t="str">
        <f t="shared" si="5"/>
        <v/>
      </c>
      <c r="AC28" s="140" t="str">
        <f t="shared" si="6"/>
        <v/>
      </c>
    </row>
    <row r="29" spans="1:29" ht="23.1" customHeight="1">
      <c r="A29" s="254"/>
      <c r="B29" s="254"/>
      <c r="C29" s="13"/>
      <c r="D29" s="14" t="s">
        <v>26</v>
      </c>
      <c r="E29" s="11"/>
      <c r="F29" s="10">
        <f t="shared" si="3"/>
        <v>15</v>
      </c>
      <c r="G29" s="9">
        <v>0</v>
      </c>
      <c r="H29" s="8">
        <f t="shared" si="4"/>
        <v>0</v>
      </c>
      <c r="I29" s="9">
        <v>0</v>
      </c>
      <c r="J29" s="8">
        <f t="shared" si="0"/>
        <v>0</v>
      </c>
      <c r="K29" s="9">
        <v>15</v>
      </c>
      <c r="L29" s="8">
        <f t="shared" si="1"/>
        <v>100</v>
      </c>
      <c r="M29" s="9">
        <v>0</v>
      </c>
      <c r="N29" s="8">
        <f t="shared" si="2"/>
        <v>0</v>
      </c>
      <c r="O29" s="54"/>
      <c r="P29" s="54"/>
      <c r="AA29" s="10">
        <v>15</v>
      </c>
      <c r="AB29" s="140" t="str">
        <f t="shared" si="5"/>
        <v/>
      </c>
      <c r="AC29" s="140" t="str">
        <f t="shared" si="6"/>
        <v/>
      </c>
    </row>
    <row r="30" spans="1:29" ht="23.1" customHeight="1">
      <c r="A30" s="254"/>
      <c r="B30" s="254"/>
      <c r="C30" s="13"/>
      <c r="D30" s="14" t="s">
        <v>25</v>
      </c>
      <c r="E30" s="11"/>
      <c r="F30" s="10">
        <f t="shared" si="3"/>
        <v>6</v>
      </c>
      <c r="G30" s="9">
        <v>0</v>
      </c>
      <c r="H30" s="8">
        <f t="shared" si="4"/>
        <v>0</v>
      </c>
      <c r="I30" s="9">
        <v>0</v>
      </c>
      <c r="J30" s="8">
        <f t="shared" si="0"/>
        <v>0</v>
      </c>
      <c r="K30" s="9">
        <v>6</v>
      </c>
      <c r="L30" s="8">
        <f t="shared" si="1"/>
        <v>100</v>
      </c>
      <c r="M30" s="9">
        <v>0</v>
      </c>
      <c r="N30" s="8">
        <f t="shared" si="2"/>
        <v>0</v>
      </c>
      <c r="O30" s="54"/>
      <c r="P30" s="54"/>
      <c r="AA30" s="10">
        <v>6</v>
      </c>
      <c r="AB30" s="140" t="str">
        <f t="shared" si="5"/>
        <v/>
      </c>
      <c r="AC30" s="140" t="str">
        <f t="shared" si="6"/>
        <v/>
      </c>
    </row>
    <row r="31" spans="1:29" ht="23.1" customHeight="1">
      <c r="A31" s="254"/>
      <c r="B31" s="254"/>
      <c r="C31" s="13"/>
      <c r="D31" s="14" t="s">
        <v>24</v>
      </c>
      <c r="E31" s="11"/>
      <c r="F31" s="10">
        <f t="shared" si="3"/>
        <v>33</v>
      </c>
      <c r="G31" s="9">
        <v>1</v>
      </c>
      <c r="H31" s="8">
        <f t="shared" si="4"/>
        <v>3.0303030303030303</v>
      </c>
      <c r="I31" s="9">
        <v>0</v>
      </c>
      <c r="J31" s="8">
        <f t="shared" si="0"/>
        <v>0</v>
      </c>
      <c r="K31" s="9">
        <v>32</v>
      </c>
      <c r="L31" s="8">
        <f t="shared" si="1"/>
        <v>96.969696969696969</v>
      </c>
      <c r="M31" s="9">
        <v>0</v>
      </c>
      <c r="N31" s="8">
        <f t="shared" si="2"/>
        <v>0</v>
      </c>
      <c r="O31" s="54"/>
      <c r="P31" s="54"/>
      <c r="AA31" s="10">
        <v>33</v>
      </c>
      <c r="AB31" s="140" t="str">
        <f t="shared" si="5"/>
        <v/>
      </c>
      <c r="AC31" s="140" t="str">
        <f t="shared" si="6"/>
        <v/>
      </c>
    </row>
    <row r="32" spans="1:29" ht="23.1" customHeight="1">
      <c r="A32" s="254"/>
      <c r="B32" s="254"/>
      <c r="C32" s="13"/>
      <c r="D32" s="14" t="s">
        <v>23</v>
      </c>
      <c r="E32" s="11"/>
      <c r="F32" s="10">
        <f t="shared" si="3"/>
        <v>7</v>
      </c>
      <c r="G32" s="9">
        <v>0</v>
      </c>
      <c r="H32" s="8">
        <f t="shared" si="4"/>
        <v>0</v>
      </c>
      <c r="I32" s="9">
        <v>0</v>
      </c>
      <c r="J32" s="8">
        <f t="shared" si="0"/>
        <v>0</v>
      </c>
      <c r="K32" s="9">
        <v>7</v>
      </c>
      <c r="L32" s="8">
        <f t="shared" si="1"/>
        <v>100</v>
      </c>
      <c r="M32" s="9">
        <v>0</v>
      </c>
      <c r="N32" s="8">
        <f t="shared" si="2"/>
        <v>0</v>
      </c>
      <c r="O32" s="54"/>
      <c r="P32" s="54"/>
      <c r="AA32" s="10">
        <v>7</v>
      </c>
      <c r="AB32" s="140" t="str">
        <f t="shared" si="5"/>
        <v/>
      </c>
      <c r="AC32" s="140" t="str">
        <f t="shared" si="6"/>
        <v/>
      </c>
    </row>
    <row r="33" spans="1:29" ht="24" customHeight="1">
      <c r="A33" s="254"/>
      <c r="B33" s="254"/>
      <c r="C33" s="13"/>
      <c r="D33" s="14" t="s">
        <v>22</v>
      </c>
      <c r="E33" s="11"/>
      <c r="F33" s="10">
        <f t="shared" si="3"/>
        <v>29</v>
      </c>
      <c r="G33" s="9">
        <v>5</v>
      </c>
      <c r="H33" s="8">
        <f t="shared" si="4"/>
        <v>17.241379310344829</v>
      </c>
      <c r="I33" s="9">
        <v>1</v>
      </c>
      <c r="J33" s="8">
        <f t="shared" si="0"/>
        <v>3.4482758620689653</v>
      </c>
      <c r="K33" s="9">
        <v>23</v>
      </c>
      <c r="L33" s="8">
        <f t="shared" si="1"/>
        <v>79.310344827586206</v>
      </c>
      <c r="M33" s="9">
        <v>0</v>
      </c>
      <c r="N33" s="8">
        <f t="shared" si="2"/>
        <v>0</v>
      </c>
      <c r="O33" s="54"/>
      <c r="P33" s="54"/>
      <c r="AA33" s="10">
        <v>29</v>
      </c>
      <c r="AB33" s="140" t="str">
        <f t="shared" si="5"/>
        <v/>
      </c>
      <c r="AC33" s="140" t="str">
        <f t="shared" si="6"/>
        <v/>
      </c>
    </row>
    <row r="34" spans="1:29" ht="23.1" customHeight="1">
      <c r="A34" s="254"/>
      <c r="B34" s="254"/>
      <c r="C34" s="13"/>
      <c r="D34" s="14" t="s">
        <v>21</v>
      </c>
      <c r="E34" s="11"/>
      <c r="F34" s="10">
        <f t="shared" si="3"/>
        <v>15</v>
      </c>
      <c r="G34" s="9">
        <v>0</v>
      </c>
      <c r="H34" s="8">
        <f t="shared" si="4"/>
        <v>0</v>
      </c>
      <c r="I34" s="9">
        <v>1</v>
      </c>
      <c r="J34" s="8">
        <f t="shared" si="0"/>
        <v>6.666666666666667</v>
      </c>
      <c r="K34" s="9">
        <v>14</v>
      </c>
      <c r="L34" s="8">
        <f t="shared" si="1"/>
        <v>93.333333333333329</v>
      </c>
      <c r="M34" s="9">
        <v>0</v>
      </c>
      <c r="N34" s="8">
        <f t="shared" si="2"/>
        <v>0</v>
      </c>
      <c r="O34" s="54"/>
      <c r="P34" s="54"/>
      <c r="AA34" s="10">
        <v>15</v>
      </c>
      <c r="AB34" s="140" t="str">
        <f t="shared" si="5"/>
        <v/>
      </c>
      <c r="AC34" s="140" t="str">
        <f t="shared" si="6"/>
        <v/>
      </c>
    </row>
    <row r="35" spans="1:29" ht="23.1" customHeight="1">
      <c r="A35" s="254"/>
      <c r="B35" s="254"/>
      <c r="C35" s="13"/>
      <c r="D35" s="14" t="s">
        <v>20</v>
      </c>
      <c r="E35" s="11"/>
      <c r="F35" s="10">
        <f t="shared" si="3"/>
        <v>7</v>
      </c>
      <c r="G35" s="9">
        <v>1</v>
      </c>
      <c r="H35" s="8">
        <f t="shared" si="4"/>
        <v>14.285714285714285</v>
      </c>
      <c r="I35" s="9">
        <v>0</v>
      </c>
      <c r="J35" s="8">
        <f t="shared" si="0"/>
        <v>0</v>
      </c>
      <c r="K35" s="9">
        <v>6</v>
      </c>
      <c r="L35" s="8">
        <f t="shared" si="1"/>
        <v>85.714285714285708</v>
      </c>
      <c r="M35" s="9">
        <v>0</v>
      </c>
      <c r="N35" s="8">
        <f t="shared" si="2"/>
        <v>0</v>
      </c>
      <c r="O35" s="54"/>
      <c r="P35" s="54"/>
      <c r="AA35" s="10">
        <v>7</v>
      </c>
      <c r="AB35" s="140" t="str">
        <f t="shared" si="5"/>
        <v/>
      </c>
      <c r="AC35" s="140" t="str">
        <f t="shared" si="6"/>
        <v/>
      </c>
    </row>
    <row r="36" spans="1:29" ht="23.1" customHeight="1">
      <c r="A36" s="254"/>
      <c r="B36" s="254"/>
      <c r="C36" s="13"/>
      <c r="D36" s="14" t="s">
        <v>19</v>
      </c>
      <c r="E36" s="11"/>
      <c r="F36" s="10">
        <f t="shared" si="3"/>
        <v>17</v>
      </c>
      <c r="G36" s="9">
        <v>2</v>
      </c>
      <c r="H36" s="8">
        <f t="shared" si="4"/>
        <v>11.76470588235294</v>
      </c>
      <c r="I36" s="9">
        <v>1</v>
      </c>
      <c r="J36" s="8">
        <f t="shared" si="0"/>
        <v>5.8823529411764701</v>
      </c>
      <c r="K36" s="9">
        <v>13</v>
      </c>
      <c r="L36" s="8">
        <f t="shared" si="1"/>
        <v>76.470588235294116</v>
      </c>
      <c r="M36" s="9">
        <v>1</v>
      </c>
      <c r="N36" s="8">
        <f t="shared" si="2"/>
        <v>5.8823529411764701</v>
      </c>
      <c r="O36" s="54"/>
      <c r="P36" s="54"/>
      <c r="AA36" s="10">
        <v>17</v>
      </c>
      <c r="AB36" s="140" t="str">
        <f t="shared" si="5"/>
        <v/>
      </c>
      <c r="AC36" s="140" t="str">
        <f t="shared" si="6"/>
        <v/>
      </c>
    </row>
    <row r="37" spans="1:29" ht="23.1" customHeight="1">
      <c r="A37" s="254"/>
      <c r="B37" s="255"/>
      <c r="C37" s="13"/>
      <c r="D37" s="14" t="s">
        <v>18</v>
      </c>
      <c r="E37" s="11"/>
      <c r="F37" s="10">
        <f t="shared" si="3"/>
        <v>6</v>
      </c>
      <c r="G37" s="9">
        <v>1</v>
      </c>
      <c r="H37" s="8">
        <f t="shared" si="4"/>
        <v>16.666666666666664</v>
      </c>
      <c r="I37" s="9">
        <v>0</v>
      </c>
      <c r="J37" s="8">
        <f t="shared" si="0"/>
        <v>0</v>
      </c>
      <c r="K37" s="9">
        <v>5</v>
      </c>
      <c r="L37" s="8">
        <f t="shared" si="1"/>
        <v>83.333333333333343</v>
      </c>
      <c r="M37" s="9">
        <v>0</v>
      </c>
      <c r="N37" s="8">
        <f t="shared" si="2"/>
        <v>0</v>
      </c>
      <c r="O37" s="54"/>
      <c r="P37" s="54"/>
      <c r="AA37" s="10">
        <v>6</v>
      </c>
      <c r="AB37" s="140" t="str">
        <f t="shared" si="5"/>
        <v/>
      </c>
      <c r="AC37" s="140" t="str">
        <f t="shared" si="6"/>
        <v/>
      </c>
    </row>
    <row r="38" spans="1:29" ht="23.1" customHeight="1">
      <c r="A38" s="254"/>
      <c r="B38" s="253" t="s">
        <v>17</v>
      </c>
      <c r="C38" s="13"/>
      <c r="D38" s="14" t="s">
        <v>16</v>
      </c>
      <c r="E38" s="11"/>
      <c r="F38" s="10">
        <f t="shared" si="3"/>
        <v>724</v>
      </c>
      <c r="G38" s="9">
        <f>SUM(G39:G53)</f>
        <v>109</v>
      </c>
      <c r="H38" s="8">
        <f t="shared" si="4"/>
        <v>15.05524861878453</v>
      </c>
      <c r="I38" s="9">
        <f>SUM(I39:I53)</f>
        <v>36</v>
      </c>
      <c r="J38" s="8">
        <f t="shared" si="0"/>
        <v>4.972375690607735</v>
      </c>
      <c r="K38" s="9">
        <f>SUM(K39:K53)</f>
        <v>561</v>
      </c>
      <c r="L38" s="8">
        <f t="shared" si="1"/>
        <v>77.48618784530386</v>
      </c>
      <c r="M38" s="9">
        <f>SUM(M39:M53)</f>
        <v>18</v>
      </c>
      <c r="N38" s="8">
        <f t="shared" si="2"/>
        <v>2.4861878453038675</v>
      </c>
      <c r="O38" s="54"/>
      <c r="P38" s="54"/>
      <c r="AA38" s="10">
        <f>SUM(AA39:AA53)</f>
        <v>724</v>
      </c>
      <c r="AB38" s="140" t="str">
        <f t="shared" si="5"/>
        <v/>
      </c>
      <c r="AC38" s="140" t="str">
        <f t="shared" si="6"/>
        <v/>
      </c>
    </row>
    <row r="39" spans="1:29" ht="23.1" customHeight="1">
      <c r="A39" s="254"/>
      <c r="B39" s="254"/>
      <c r="C39" s="13"/>
      <c r="D39" s="14" t="s">
        <v>15</v>
      </c>
      <c r="E39" s="11"/>
      <c r="F39" s="10">
        <f t="shared" si="3"/>
        <v>4</v>
      </c>
      <c r="G39" s="9">
        <v>0</v>
      </c>
      <c r="H39" s="8">
        <f t="shared" si="4"/>
        <v>0</v>
      </c>
      <c r="I39" s="9">
        <v>0</v>
      </c>
      <c r="J39" s="8">
        <f t="shared" si="0"/>
        <v>0</v>
      </c>
      <c r="K39" s="9">
        <v>4</v>
      </c>
      <c r="L39" s="8">
        <f t="shared" si="1"/>
        <v>100</v>
      </c>
      <c r="M39" s="9">
        <v>0</v>
      </c>
      <c r="N39" s="8">
        <f t="shared" si="2"/>
        <v>0</v>
      </c>
      <c r="O39" s="54"/>
      <c r="P39" s="54"/>
      <c r="AA39" s="10">
        <v>4</v>
      </c>
      <c r="AB39" s="140" t="str">
        <f t="shared" si="5"/>
        <v/>
      </c>
      <c r="AC39" s="140" t="str">
        <f t="shared" si="6"/>
        <v/>
      </c>
    </row>
    <row r="40" spans="1:29" ht="23.1" customHeight="1">
      <c r="A40" s="254"/>
      <c r="B40" s="254"/>
      <c r="C40" s="13"/>
      <c r="D40" s="14" t="s">
        <v>14</v>
      </c>
      <c r="E40" s="11"/>
      <c r="F40" s="10">
        <f t="shared" si="3"/>
        <v>91</v>
      </c>
      <c r="G40" s="9">
        <v>3</v>
      </c>
      <c r="H40" s="8">
        <f t="shared" si="4"/>
        <v>3.296703296703297</v>
      </c>
      <c r="I40" s="9">
        <v>1</v>
      </c>
      <c r="J40" s="8">
        <f t="shared" si="0"/>
        <v>1.098901098901099</v>
      </c>
      <c r="K40" s="9">
        <v>85</v>
      </c>
      <c r="L40" s="8">
        <f t="shared" si="1"/>
        <v>93.406593406593402</v>
      </c>
      <c r="M40" s="9">
        <v>2</v>
      </c>
      <c r="N40" s="8">
        <f t="shared" si="2"/>
        <v>2.197802197802198</v>
      </c>
      <c r="O40" s="54"/>
      <c r="P40" s="54"/>
      <c r="AA40" s="10">
        <v>91</v>
      </c>
      <c r="AB40" s="140" t="str">
        <f t="shared" si="5"/>
        <v/>
      </c>
      <c r="AC40" s="140" t="str">
        <f t="shared" si="6"/>
        <v/>
      </c>
    </row>
    <row r="41" spans="1:29" ht="23.1" customHeight="1">
      <c r="A41" s="254"/>
      <c r="B41" s="254"/>
      <c r="C41" s="13"/>
      <c r="D41" s="14" t="s">
        <v>13</v>
      </c>
      <c r="E41" s="11"/>
      <c r="F41" s="10">
        <f t="shared" si="3"/>
        <v>19</v>
      </c>
      <c r="G41" s="9">
        <v>1</v>
      </c>
      <c r="H41" s="8">
        <f t="shared" si="4"/>
        <v>5.2631578947368416</v>
      </c>
      <c r="I41" s="9">
        <v>4</v>
      </c>
      <c r="J41" s="8">
        <f t="shared" si="0"/>
        <v>21.052631578947366</v>
      </c>
      <c r="K41" s="9">
        <v>13</v>
      </c>
      <c r="L41" s="8">
        <f t="shared" si="1"/>
        <v>68.421052631578945</v>
      </c>
      <c r="M41" s="9">
        <v>1</v>
      </c>
      <c r="N41" s="8">
        <f t="shared" si="2"/>
        <v>5.2631578947368416</v>
      </c>
      <c r="O41" s="54"/>
      <c r="P41" s="54"/>
      <c r="AA41" s="10">
        <v>19</v>
      </c>
      <c r="AB41" s="140" t="str">
        <f t="shared" si="5"/>
        <v/>
      </c>
      <c r="AC41" s="140" t="str">
        <f t="shared" si="6"/>
        <v/>
      </c>
    </row>
    <row r="42" spans="1:29" ht="23.1" customHeight="1">
      <c r="A42" s="254"/>
      <c r="B42" s="254"/>
      <c r="C42" s="13"/>
      <c r="D42" s="14" t="s">
        <v>12</v>
      </c>
      <c r="E42" s="11"/>
      <c r="F42" s="10">
        <f t="shared" si="3"/>
        <v>14</v>
      </c>
      <c r="G42" s="9">
        <v>2</v>
      </c>
      <c r="H42" s="8">
        <f t="shared" si="4"/>
        <v>14.285714285714285</v>
      </c>
      <c r="I42" s="9">
        <v>0</v>
      </c>
      <c r="J42" s="8">
        <f t="shared" si="0"/>
        <v>0</v>
      </c>
      <c r="K42" s="9">
        <v>12</v>
      </c>
      <c r="L42" s="8">
        <f t="shared" si="1"/>
        <v>85.714285714285708</v>
      </c>
      <c r="M42" s="9">
        <v>0</v>
      </c>
      <c r="N42" s="8">
        <f t="shared" si="2"/>
        <v>0</v>
      </c>
      <c r="O42" s="54"/>
      <c r="P42" s="54"/>
      <c r="AA42" s="10">
        <v>14</v>
      </c>
      <c r="AB42" s="140" t="str">
        <f t="shared" si="5"/>
        <v/>
      </c>
      <c r="AC42" s="140" t="str">
        <f t="shared" si="6"/>
        <v/>
      </c>
    </row>
    <row r="43" spans="1:29" ht="23.1" customHeight="1">
      <c r="A43" s="254"/>
      <c r="B43" s="254"/>
      <c r="C43" s="13"/>
      <c r="D43" s="14" t="s">
        <v>11</v>
      </c>
      <c r="E43" s="11"/>
      <c r="F43" s="10">
        <f t="shared" si="3"/>
        <v>32</v>
      </c>
      <c r="G43" s="9">
        <v>4</v>
      </c>
      <c r="H43" s="8">
        <f t="shared" si="4"/>
        <v>12.5</v>
      </c>
      <c r="I43" s="9">
        <v>1</v>
      </c>
      <c r="J43" s="8">
        <f t="shared" si="0"/>
        <v>3.125</v>
      </c>
      <c r="K43" s="9">
        <v>25</v>
      </c>
      <c r="L43" s="8">
        <f t="shared" si="1"/>
        <v>78.125</v>
      </c>
      <c r="M43" s="9">
        <v>2</v>
      </c>
      <c r="N43" s="8">
        <f t="shared" si="2"/>
        <v>6.25</v>
      </c>
      <c r="O43" s="54"/>
      <c r="P43" s="54"/>
      <c r="AA43" s="10">
        <v>32</v>
      </c>
      <c r="AB43" s="140" t="str">
        <f t="shared" si="5"/>
        <v/>
      </c>
      <c r="AC43" s="140" t="str">
        <f t="shared" si="6"/>
        <v/>
      </c>
    </row>
    <row r="44" spans="1:29" ht="23.1" customHeight="1">
      <c r="A44" s="254"/>
      <c r="B44" s="254"/>
      <c r="C44" s="13"/>
      <c r="D44" s="14" t="s">
        <v>10</v>
      </c>
      <c r="E44" s="11"/>
      <c r="F44" s="10">
        <f t="shared" si="3"/>
        <v>176</v>
      </c>
      <c r="G44" s="9">
        <v>25</v>
      </c>
      <c r="H44" s="8">
        <f t="shared" si="4"/>
        <v>14.204545454545455</v>
      </c>
      <c r="I44" s="9">
        <v>11</v>
      </c>
      <c r="J44" s="8">
        <f t="shared" si="0"/>
        <v>6.25</v>
      </c>
      <c r="K44" s="9">
        <v>137</v>
      </c>
      <c r="L44" s="8">
        <f t="shared" si="1"/>
        <v>77.840909090909093</v>
      </c>
      <c r="M44" s="9">
        <v>3</v>
      </c>
      <c r="N44" s="8">
        <f t="shared" si="2"/>
        <v>1.7045454545454544</v>
      </c>
      <c r="O44" s="54"/>
      <c r="P44" s="54"/>
      <c r="AA44" s="10">
        <v>176</v>
      </c>
      <c r="AB44" s="140" t="str">
        <f t="shared" si="5"/>
        <v/>
      </c>
      <c r="AC44" s="140" t="str">
        <f t="shared" si="6"/>
        <v/>
      </c>
    </row>
    <row r="45" spans="1:29" ht="23.1" customHeight="1">
      <c r="A45" s="254"/>
      <c r="B45" s="254"/>
      <c r="C45" s="13"/>
      <c r="D45" s="14" t="s">
        <v>9</v>
      </c>
      <c r="E45" s="11"/>
      <c r="F45" s="10">
        <f t="shared" si="3"/>
        <v>21</v>
      </c>
      <c r="G45" s="9">
        <v>9</v>
      </c>
      <c r="H45" s="8">
        <f t="shared" si="4"/>
        <v>42.857142857142854</v>
      </c>
      <c r="I45" s="9">
        <v>2</v>
      </c>
      <c r="J45" s="8">
        <f t="shared" si="0"/>
        <v>9.5238095238095237</v>
      </c>
      <c r="K45" s="9">
        <v>10</v>
      </c>
      <c r="L45" s="8">
        <f t="shared" si="1"/>
        <v>47.619047619047613</v>
      </c>
      <c r="M45" s="9">
        <v>0</v>
      </c>
      <c r="N45" s="8">
        <f t="shared" si="2"/>
        <v>0</v>
      </c>
      <c r="O45" s="54"/>
      <c r="P45" s="54"/>
      <c r="AA45" s="10">
        <v>21</v>
      </c>
      <c r="AB45" s="140" t="str">
        <f t="shared" si="5"/>
        <v/>
      </c>
      <c r="AC45" s="140" t="str">
        <f t="shared" si="6"/>
        <v/>
      </c>
    </row>
    <row r="46" spans="1:29" ht="23.1" customHeight="1">
      <c r="A46" s="254"/>
      <c r="B46" s="254"/>
      <c r="C46" s="13"/>
      <c r="D46" s="14" t="s">
        <v>8</v>
      </c>
      <c r="E46" s="11"/>
      <c r="F46" s="10">
        <f t="shared" si="3"/>
        <v>9</v>
      </c>
      <c r="G46" s="9">
        <v>0</v>
      </c>
      <c r="H46" s="8">
        <f t="shared" si="4"/>
        <v>0</v>
      </c>
      <c r="I46" s="9">
        <v>1</v>
      </c>
      <c r="J46" s="8">
        <f t="shared" si="0"/>
        <v>11.111111111111111</v>
      </c>
      <c r="K46" s="9">
        <v>8</v>
      </c>
      <c r="L46" s="8">
        <f t="shared" si="1"/>
        <v>88.888888888888886</v>
      </c>
      <c r="M46" s="9">
        <v>0</v>
      </c>
      <c r="N46" s="8">
        <f t="shared" si="2"/>
        <v>0</v>
      </c>
      <c r="O46" s="54"/>
      <c r="P46" s="54"/>
      <c r="AA46" s="10">
        <v>9</v>
      </c>
      <c r="AB46" s="140" t="str">
        <f t="shared" si="5"/>
        <v/>
      </c>
      <c r="AC46" s="140" t="str">
        <f t="shared" si="6"/>
        <v/>
      </c>
    </row>
    <row r="47" spans="1:29" ht="24" customHeight="1">
      <c r="A47" s="254"/>
      <c r="B47" s="254"/>
      <c r="C47" s="13"/>
      <c r="D47" s="12" t="s">
        <v>7</v>
      </c>
      <c r="E47" s="11"/>
      <c r="F47" s="10">
        <f t="shared" si="3"/>
        <v>18</v>
      </c>
      <c r="G47" s="9">
        <v>0</v>
      </c>
      <c r="H47" s="8">
        <f t="shared" si="4"/>
        <v>0</v>
      </c>
      <c r="I47" s="9">
        <v>1</v>
      </c>
      <c r="J47" s="8">
        <f t="shared" si="0"/>
        <v>5.5555555555555554</v>
      </c>
      <c r="K47" s="9">
        <v>17</v>
      </c>
      <c r="L47" s="8">
        <f t="shared" si="1"/>
        <v>94.444444444444443</v>
      </c>
      <c r="M47" s="9">
        <v>0</v>
      </c>
      <c r="N47" s="8">
        <f t="shared" si="2"/>
        <v>0</v>
      </c>
      <c r="O47" s="54"/>
      <c r="P47" s="54"/>
      <c r="AA47" s="10">
        <v>18</v>
      </c>
      <c r="AB47" s="140" t="str">
        <f t="shared" si="5"/>
        <v/>
      </c>
      <c r="AC47" s="140" t="str">
        <f t="shared" si="6"/>
        <v/>
      </c>
    </row>
    <row r="48" spans="1:29" ht="23.1" customHeight="1">
      <c r="A48" s="254"/>
      <c r="B48" s="254"/>
      <c r="C48" s="13"/>
      <c r="D48" s="14" t="s">
        <v>6</v>
      </c>
      <c r="E48" s="11"/>
      <c r="F48" s="10">
        <f t="shared" si="3"/>
        <v>49</v>
      </c>
      <c r="G48" s="9">
        <v>13</v>
      </c>
      <c r="H48" s="8">
        <f t="shared" si="4"/>
        <v>26.530612244897959</v>
      </c>
      <c r="I48" s="9">
        <v>2</v>
      </c>
      <c r="J48" s="8">
        <f t="shared" si="0"/>
        <v>4.0816326530612246</v>
      </c>
      <c r="K48" s="9">
        <v>33</v>
      </c>
      <c r="L48" s="8">
        <f t="shared" si="1"/>
        <v>67.346938775510196</v>
      </c>
      <c r="M48" s="9">
        <v>1</v>
      </c>
      <c r="N48" s="8">
        <f t="shared" si="2"/>
        <v>2.0408163265306123</v>
      </c>
      <c r="O48" s="54"/>
      <c r="P48" s="54"/>
      <c r="AA48" s="10">
        <v>49</v>
      </c>
      <c r="AB48" s="140" t="str">
        <f t="shared" si="5"/>
        <v/>
      </c>
      <c r="AC48" s="140" t="str">
        <f t="shared" si="6"/>
        <v/>
      </c>
    </row>
    <row r="49" spans="1:30" ht="23.1" customHeight="1">
      <c r="A49" s="254"/>
      <c r="B49" s="254"/>
      <c r="C49" s="13"/>
      <c r="D49" s="14" t="s">
        <v>5</v>
      </c>
      <c r="E49" s="11"/>
      <c r="F49" s="10">
        <f t="shared" si="3"/>
        <v>24</v>
      </c>
      <c r="G49" s="9">
        <v>3</v>
      </c>
      <c r="H49" s="8">
        <f t="shared" si="4"/>
        <v>12.5</v>
      </c>
      <c r="I49" s="9">
        <v>0</v>
      </c>
      <c r="J49" s="8">
        <f t="shared" si="0"/>
        <v>0</v>
      </c>
      <c r="K49" s="9">
        <v>20</v>
      </c>
      <c r="L49" s="8">
        <f t="shared" si="1"/>
        <v>83.333333333333343</v>
      </c>
      <c r="M49" s="9">
        <v>1</v>
      </c>
      <c r="N49" s="8">
        <f t="shared" si="2"/>
        <v>4.1666666666666661</v>
      </c>
      <c r="O49" s="54"/>
      <c r="P49" s="54"/>
      <c r="AA49" s="10">
        <v>24</v>
      </c>
      <c r="AB49" s="140" t="str">
        <f t="shared" si="5"/>
        <v/>
      </c>
      <c r="AC49" s="140" t="str">
        <f t="shared" si="6"/>
        <v/>
      </c>
    </row>
    <row r="50" spans="1:30" ht="23.1" customHeight="1">
      <c r="A50" s="254"/>
      <c r="B50" s="254"/>
      <c r="C50" s="13"/>
      <c r="D50" s="14" t="s">
        <v>4</v>
      </c>
      <c r="E50" s="11"/>
      <c r="F50" s="10">
        <f t="shared" si="3"/>
        <v>22</v>
      </c>
      <c r="G50" s="9">
        <v>5</v>
      </c>
      <c r="H50" s="8">
        <f t="shared" si="4"/>
        <v>22.727272727272727</v>
      </c>
      <c r="I50" s="9">
        <v>3</v>
      </c>
      <c r="J50" s="8">
        <f t="shared" si="0"/>
        <v>13.636363636363635</v>
      </c>
      <c r="K50" s="9">
        <v>13</v>
      </c>
      <c r="L50" s="8">
        <f t="shared" si="1"/>
        <v>59.090909090909093</v>
      </c>
      <c r="M50" s="9">
        <v>1</v>
      </c>
      <c r="N50" s="8">
        <f t="shared" si="2"/>
        <v>4.5454545454545459</v>
      </c>
      <c r="O50" s="54"/>
      <c r="P50" s="54"/>
      <c r="AA50" s="10">
        <v>22</v>
      </c>
      <c r="AB50" s="140" t="str">
        <f t="shared" si="5"/>
        <v/>
      </c>
      <c r="AC50" s="140" t="str">
        <f t="shared" si="6"/>
        <v/>
      </c>
    </row>
    <row r="51" spans="1:30" ht="23.1" customHeight="1">
      <c r="A51" s="254"/>
      <c r="B51" s="254"/>
      <c r="C51" s="13"/>
      <c r="D51" s="14" t="s">
        <v>3</v>
      </c>
      <c r="E51" s="11"/>
      <c r="F51" s="10">
        <f t="shared" si="3"/>
        <v>168</v>
      </c>
      <c r="G51" s="9">
        <v>35</v>
      </c>
      <c r="H51" s="8">
        <f t="shared" si="4"/>
        <v>20.833333333333336</v>
      </c>
      <c r="I51" s="9">
        <v>4</v>
      </c>
      <c r="J51" s="8">
        <f t="shared" si="0"/>
        <v>2.3809523809523809</v>
      </c>
      <c r="K51" s="9">
        <v>122</v>
      </c>
      <c r="L51" s="8">
        <f t="shared" si="1"/>
        <v>72.61904761904762</v>
      </c>
      <c r="M51" s="9">
        <v>7</v>
      </c>
      <c r="N51" s="8">
        <f t="shared" si="2"/>
        <v>4.1666666666666661</v>
      </c>
      <c r="O51" s="54"/>
      <c r="P51" s="54"/>
      <c r="AA51" s="10">
        <v>168</v>
      </c>
      <c r="AB51" s="140" t="str">
        <f t="shared" si="5"/>
        <v/>
      </c>
      <c r="AC51" s="140" t="str">
        <f t="shared" si="6"/>
        <v/>
      </c>
    </row>
    <row r="52" spans="1:30" ht="23.1" customHeight="1">
      <c r="A52" s="254"/>
      <c r="B52" s="254"/>
      <c r="C52" s="13"/>
      <c r="D52" s="14" t="s">
        <v>2</v>
      </c>
      <c r="E52" s="11"/>
      <c r="F52" s="10">
        <f t="shared" si="3"/>
        <v>21</v>
      </c>
      <c r="G52" s="9">
        <v>1</v>
      </c>
      <c r="H52" s="8">
        <f t="shared" si="4"/>
        <v>4.7619047619047619</v>
      </c>
      <c r="I52" s="9">
        <v>5</v>
      </c>
      <c r="J52" s="8">
        <f t="shared" si="0"/>
        <v>23.809523809523807</v>
      </c>
      <c r="K52" s="9">
        <v>15</v>
      </c>
      <c r="L52" s="8">
        <f t="shared" si="1"/>
        <v>71.428571428571431</v>
      </c>
      <c r="M52" s="9">
        <v>0</v>
      </c>
      <c r="N52" s="8">
        <f t="shared" si="2"/>
        <v>0</v>
      </c>
      <c r="O52" s="54"/>
      <c r="P52" s="54"/>
      <c r="AA52" s="10">
        <v>21</v>
      </c>
      <c r="AB52" s="140" t="str">
        <f t="shared" si="5"/>
        <v/>
      </c>
      <c r="AC52" s="140" t="str">
        <f t="shared" si="6"/>
        <v/>
      </c>
    </row>
    <row r="53" spans="1:30" ht="24" customHeight="1" thickBot="1">
      <c r="A53" s="255"/>
      <c r="B53" s="255"/>
      <c r="C53" s="13"/>
      <c r="D53" s="12" t="s">
        <v>1</v>
      </c>
      <c r="E53" s="11"/>
      <c r="F53" s="10">
        <f t="shared" si="3"/>
        <v>56</v>
      </c>
      <c r="G53" s="9">
        <v>8</v>
      </c>
      <c r="H53" s="8">
        <f t="shared" si="4"/>
        <v>14.285714285714285</v>
      </c>
      <c r="I53" s="9">
        <v>1</v>
      </c>
      <c r="J53" s="8">
        <f t="shared" si="0"/>
        <v>1.7857142857142856</v>
      </c>
      <c r="K53" s="9">
        <v>47</v>
      </c>
      <c r="L53" s="8">
        <f t="shared" si="1"/>
        <v>83.928571428571431</v>
      </c>
      <c r="M53" s="9">
        <v>0</v>
      </c>
      <c r="N53" s="8">
        <f t="shared" si="2"/>
        <v>0</v>
      </c>
      <c r="O53" s="54"/>
      <c r="P53" s="54"/>
      <c r="AA53" s="10">
        <v>56</v>
      </c>
      <c r="AB53" s="141" t="str">
        <f t="shared" si="5"/>
        <v/>
      </c>
      <c r="AC53" s="141" t="str">
        <f t="shared" si="6"/>
        <v/>
      </c>
    </row>
    <row r="55" spans="1:30" ht="12.75" customHeight="1"/>
    <row r="56" spans="1:30" ht="12.75" customHeight="1"/>
    <row r="57" spans="1:30">
      <c r="D57" s="5"/>
    </row>
    <row r="58" spans="1:30">
      <c r="H58" s="54"/>
    </row>
    <row r="60" spans="1:30">
      <c r="D60" s="166" t="s">
        <v>490</v>
      </c>
      <c r="E60" s="164"/>
      <c r="F60" s="165">
        <v>967</v>
      </c>
      <c r="G60" s="165">
        <v>124</v>
      </c>
      <c r="H60" s="165"/>
      <c r="I60" s="165">
        <v>41</v>
      </c>
      <c r="J60" s="165"/>
      <c r="K60" s="165">
        <v>781</v>
      </c>
      <c r="L60" s="165"/>
      <c r="M60" s="165">
        <v>21</v>
      </c>
      <c r="N60" s="165"/>
      <c r="O60" s="165"/>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124</v>
      </c>
      <c r="H61" s="165"/>
      <c r="I61" s="168">
        <f>IF(I60="","",SUM(I8:I12))</f>
        <v>41</v>
      </c>
      <c r="J61" s="165"/>
      <c r="K61" s="168">
        <f>IF(K60="","",SUM(K8:K12))</f>
        <v>781</v>
      </c>
      <c r="L61" s="165"/>
      <c r="M61" s="168">
        <f>IF(M60="","",SUM(M8:M12))</f>
        <v>21</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124</v>
      </c>
      <c r="H62" s="165"/>
      <c r="I62" s="168">
        <f>IF(I60="","",SUM(I13,I38))</f>
        <v>41</v>
      </c>
      <c r="J62" s="165"/>
      <c r="K62" s="168">
        <f>IF(K60="","",SUM(K13,K38))</f>
        <v>781</v>
      </c>
      <c r="L62" s="165"/>
      <c r="M62" s="168">
        <f>IF(M60="","",SUM(M13,M38))</f>
        <v>21</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15</v>
      </c>
      <c r="H63" s="165"/>
      <c r="I63" s="168">
        <f>IF(I60="","",SUM(I14:I37))</f>
        <v>5</v>
      </c>
      <c r="J63" s="165"/>
      <c r="K63" s="168">
        <f>IF(K60="","",SUM(K14:K37))</f>
        <v>220</v>
      </c>
      <c r="L63" s="165"/>
      <c r="M63" s="168">
        <f>IF(M60="","",SUM(M14:M37))</f>
        <v>3</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109</v>
      </c>
      <c r="H64" s="165"/>
      <c r="I64" s="168">
        <f>IF(I60="","",SUM(I39:I53))</f>
        <v>36</v>
      </c>
      <c r="J64" s="165"/>
      <c r="K64" s="168">
        <f>IF(K60="","",SUM(K39:K53))</f>
        <v>561</v>
      </c>
      <c r="L64" s="165"/>
      <c r="M64" s="168">
        <f>IF(M60="","",SUM(M39:M53))</f>
        <v>18</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2" spans="4:30">
      <c r="H72" s="54"/>
    </row>
    <row r="74" spans="4:30">
      <c r="H74" s="54"/>
    </row>
    <row r="76" spans="4:30">
      <c r="D76" s="5"/>
      <c r="H76" s="54"/>
    </row>
    <row r="78" spans="4:30">
      <c r="H78" s="54"/>
    </row>
    <row r="80" spans="4:30">
      <c r="H80" s="54"/>
    </row>
    <row r="82" spans="4:8">
      <c r="H82" s="54"/>
    </row>
    <row r="83" spans="4:8" ht="13.5" customHeight="1"/>
    <row r="84" spans="4:8" ht="13.5" customHeight="1">
      <c r="D84" s="5"/>
      <c r="H84" s="54"/>
    </row>
    <row r="86" spans="4:8">
      <c r="H86" s="54"/>
    </row>
    <row r="88" spans="4:8">
      <c r="H88" s="54"/>
    </row>
    <row r="90" spans="4:8">
      <c r="H90" s="54"/>
    </row>
    <row r="92" spans="4:8">
      <c r="D92" s="5"/>
      <c r="H92" s="54"/>
    </row>
    <row r="94" spans="4:8">
      <c r="H94" s="54"/>
    </row>
    <row r="95" spans="4:8" ht="12.75" customHeight="1"/>
    <row r="96" spans="4:8" ht="12.75" customHeight="1">
      <c r="D96" s="5"/>
      <c r="H96" s="54"/>
    </row>
    <row r="98" spans="4:8">
      <c r="H98" s="54"/>
    </row>
    <row r="100" spans="4:8">
      <c r="D100" s="5"/>
      <c r="H100" s="54"/>
    </row>
    <row r="102" spans="4:8">
      <c r="H102" s="54"/>
    </row>
    <row r="104" spans="4:8">
      <c r="D104" s="5"/>
      <c r="H104" s="54"/>
    </row>
    <row r="106" spans="4:8">
      <c r="H106" s="54"/>
    </row>
    <row r="108" spans="4:8">
      <c r="D108" s="6"/>
      <c r="H108" s="54"/>
    </row>
    <row r="110" spans="4:8">
      <c r="H110" s="54"/>
    </row>
    <row r="112" spans="4:8">
      <c r="D112" s="5"/>
      <c r="H112" s="54"/>
    </row>
    <row r="114" spans="4:8">
      <c r="H114" s="54"/>
    </row>
    <row r="116" spans="4:8">
      <c r="D116" s="5"/>
      <c r="H116" s="54"/>
    </row>
    <row r="118" spans="4:8">
      <c r="H118" s="54"/>
    </row>
    <row r="120" spans="4:8">
      <c r="D120" s="5"/>
      <c r="H120" s="54"/>
    </row>
    <row r="122" spans="4:8">
      <c r="H122" s="54"/>
    </row>
    <row r="124" spans="4:8">
      <c r="D124" s="5"/>
      <c r="H124" s="54"/>
    </row>
    <row r="126" spans="4:8">
      <c r="H126" s="54"/>
    </row>
    <row r="128" spans="4:8">
      <c r="H128" s="54"/>
    </row>
    <row r="130" spans="8:8">
      <c r="H130" s="54"/>
    </row>
    <row r="132" spans="8:8">
      <c r="H132" s="54"/>
    </row>
    <row r="134" spans="8:8">
      <c r="H134" s="54"/>
    </row>
    <row r="136" spans="8:8">
      <c r="H136" s="54"/>
    </row>
    <row r="138" spans="8:8">
      <c r="H138" s="54"/>
    </row>
    <row r="140" spans="8:8">
      <c r="H140" s="54"/>
    </row>
    <row r="142" spans="8:8">
      <c r="H142" s="54"/>
    </row>
    <row r="144" spans="8:8">
      <c r="H144" s="54"/>
    </row>
    <row r="146" spans="8:8">
      <c r="H146" s="54"/>
    </row>
    <row r="148" spans="8:8">
      <c r="H148" s="54"/>
    </row>
    <row r="150" spans="8:8">
      <c r="H150" s="54"/>
    </row>
  </sheetData>
  <mergeCells count="25">
    <mergeCell ref="M3:N4"/>
    <mergeCell ref="G4:H4"/>
    <mergeCell ref="I4:J4"/>
    <mergeCell ref="G5:G6"/>
    <mergeCell ref="H5:H6"/>
    <mergeCell ref="I5:I6"/>
    <mergeCell ref="M5:M6"/>
    <mergeCell ref="N5:N6"/>
    <mergeCell ref="A7:E7"/>
    <mergeCell ref="A3:E6"/>
    <mergeCell ref="F3:F6"/>
    <mergeCell ref="G3:J3"/>
    <mergeCell ref="K3:L4"/>
    <mergeCell ref="J5:J6"/>
    <mergeCell ref="K5:K6"/>
    <mergeCell ref="L5:L6"/>
    <mergeCell ref="A13:A53"/>
    <mergeCell ref="B13:B37"/>
    <mergeCell ref="B38:B53"/>
    <mergeCell ref="A8:A12"/>
    <mergeCell ref="B8:E8"/>
    <mergeCell ref="B9:E9"/>
    <mergeCell ref="B10:E10"/>
    <mergeCell ref="B11:E11"/>
    <mergeCell ref="B12:E12"/>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4"/>
  <sheetViews>
    <sheetView view="pageBreakPreview" zoomScaleNormal="100" workbookViewId="0">
      <selection activeCell="D1" sqref="D1"/>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2" width="8.625" style="3" customWidth="1"/>
    <col min="13" max="16384" width="9" style="3"/>
  </cols>
  <sheetData>
    <row r="1" spans="1:29" ht="14.25">
      <c r="A1" s="18" t="s">
        <v>704</v>
      </c>
    </row>
    <row r="3" spans="1:29" ht="13.5" customHeight="1">
      <c r="A3" s="240" t="s">
        <v>64</v>
      </c>
      <c r="B3" s="241"/>
      <c r="C3" s="241"/>
      <c r="D3" s="241"/>
      <c r="E3" s="242"/>
      <c r="F3" s="249" t="s">
        <v>131</v>
      </c>
      <c r="G3" s="332" t="s">
        <v>137</v>
      </c>
      <c r="H3" s="332"/>
      <c r="I3" s="294" t="s">
        <v>136</v>
      </c>
      <c r="J3" s="294"/>
      <c r="K3" s="294" t="s">
        <v>53</v>
      </c>
      <c r="L3" s="294"/>
    </row>
    <row r="4" spans="1:29" ht="42" customHeight="1">
      <c r="A4" s="243"/>
      <c r="B4" s="244"/>
      <c r="C4" s="244"/>
      <c r="D4" s="244"/>
      <c r="E4" s="245"/>
      <c r="F4" s="250"/>
      <c r="G4" s="332"/>
      <c r="H4" s="332"/>
      <c r="I4" s="294"/>
      <c r="J4" s="294"/>
      <c r="K4" s="294"/>
      <c r="L4" s="294"/>
    </row>
    <row r="5" spans="1:29" ht="15" customHeight="1" thickBot="1">
      <c r="A5" s="243"/>
      <c r="B5" s="244"/>
      <c r="C5" s="244"/>
      <c r="D5" s="244"/>
      <c r="E5" s="245"/>
      <c r="F5" s="232"/>
      <c r="G5" s="233" t="s">
        <v>52</v>
      </c>
      <c r="H5" s="235" t="s">
        <v>51</v>
      </c>
      <c r="I5" s="233" t="s">
        <v>52</v>
      </c>
      <c r="J5" s="235" t="s">
        <v>51</v>
      </c>
      <c r="K5" s="233" t="s">
        <v>52</v>
      </c>
      <c r="L5" s="235" t="s">
        <v>51</v>
      </c>
    </row>
    <row r="6" spans="1:29" ht="15" customHeight="1" thickBot="1">
      <c r="A6" s="246"/>
      <c r="B6" s="247"/>
      <c r="C6" s="247"/>
      <c r="D6" s="247"/>
      <c r="E6" s="248"/>
      <c r="F6" s="232"/>
      <c r="G6" s="234"/>
      <c r="H6" s="236"/>
      <c r="I6" s="234"/>
      <c r="J6" s="236"/>
      <c r="K6" s="234"/>
      <c r="L6" s="236"/>
      <c r="AA6" s="143">
        <f>SUM(AB7:AD53,F66:AD70)</f>
        <v>0</v>
      </c>
    </row>
    <row r="7" spans="1:29" ht="23.1" customHeight="1">
      <c r="A7" s="237" t="s">
        <v>50</v>
      </c>
      <c r="B7" s="238"/>
      <c r="C7" s="238"/>
      <c r="D7" s="238"/>
      <c r="E7" s="239"/>
      <c r="F7" s="10">
        <f>SUM(G7,I7,K7)</f>
        <v>967</v>
      </c>
      <c r="G7" s="9">
        <f>SUM(G8:G12)</f>
        <v>647</v>
      </c>
      <c r="H7" s="8">
        <f t="shared" ref="H7:H53" si="0">IF(G7=0,0,G7/$F7*100)</f>
        <v>66.907962771458116</v>
      </c>
      <c r="I7" s="9">
        <f>SUM(I8:I12)</f>
        <v>315</v>
      </c>
      <c r="J7" s="8">
        <f t="shared" ref="J7:J53" si="1">IF(I7=0,0,I7/$F7*100)</f>
        <v>32.574974146845918</v>
      </c>
      <c r="K7" s="9">
        <f>SUM(K8:K12)</f>
        <v>5</v>
      </c>
      <c r="L7" s="8">
        <f t="shared" ref="L7:L53" si="2">IF(K7=0,0,K7/$F7*100)</f>
        <v>0.51706308169596693</v>
      </c>
      <c r="M7" s="162"/>
      <c r="AA7" s="142">
        <v>967</v>
      </c>
      <c r="AB7" s="139" t="str">
        <f>IF(F7=AA7,"",1)</f>
        <v/>
      </c>
      <c r="AC7" s="175" t="str">
        <f>IF(SUM(H7,J7,L7)=100,"",1)</f>
        <v/>
      </c>
    </row>
    <row r="8" spans="1:29" ht="23.1" customHeight="1">
      <c r="A8" s="256" t="s">
        <v>49</v>
      </c>
      <c r="B8" s="259" t="s">
        <v>48</v>
      </c>
      <c r="C8" s="260"/>
      <c r="D8" s="260"/>
      <c r="E8" s="261"/>
      <c r="F8" s="10">
        <f t="shared" ref="F8:F53" si="3">SUM(G8,I8,K8)</f>
        <v>323</v>
      </c>
      <c r="G8" s="9">
        <v>104</v>
      </c>
      <c r="H8" s="8">
        <f t="shared" si="0"/>
        <v>32.198142414860683</v>
      </c>
      <c r="I8" s="9">
        <v>215</v>
      </c>
      <c r="J8" s="8">
        <f t="shared" si="1"/>
        <v>66.56346749226006</v>
      </c>
      <c r="K8" s="9">
        <v>4</v>
      </c>
      <c r="L8" s="8">
        <f t="shared" si="2"/>
        <v>1.2383900928792571</v>
      </c>
      <c r="M8" s="162"/>
      <c r="AA8" s="9">
        <v>323</v>
      </c>
      <c r="AB8" s="140" t="str">
        <f t="shared" ref="AB8:AB53" si="4">IF(F8=AA8,"",1)</f>
        <v/>
      </c>
      <c r="AC8" s="140" t="str">
        <f t="shared" ref="AC8:AC53" si="5">IF(SUM(H8,J8,L8)=100,"",1)</f>
        <v/>
      </c>
    </row>
    <row r="9" spans="1:29" ht="23.1" customHeight="1">
      <c r="A9" s="257"/>
      <c r="B9" s="259" t="s">
        <v>47</v>
      </c>
      <c r="C9" s="260"/>
      <c r="D9" s="260"/>
      <c r="E9" s="261"/>
      <c r="F9" s="10">
        <f t="shared" si="3"/>
        <v>145</v>
      </c>
      <c r="G9" s="9">
        <v>101</v>
      </c>
      <c r="H9" s="8">
        <f t="shared" si="0"/>
        <v>69.655172413793096</v>
      </c>
      <c r="I9" s="9">
        <v>44</v>
      </c>
      <c r="J9" s="8">
        <f t="shared" si="1"/>
        <v>30.344827586206897</v>
      </c>
      <c r="K9" s="9">
        <v>0</v>
      </c>
      <c r="L9" s="8">
        <f t="shared" si="2"/>
        <v>0</v>
      </c>
      <c r="M9" s="162"/>
      <c r="AA9" s="9">
        <v>145</v>
      </c>
      <c r="AB9" s="140" t="str">
        <f t="shared" si="4"/>
        <v/>
      </c>
      <c r="AC9" s="140" t="str">
        <f t="shared" si="5"/>
        <v/>
      </c>
    </row>
    <row r="10" spans="1:29" ht="23.1" customHeight="1">
      <c r="A10" s="257"/>
      <c r="B10" s="259" t="s">
        <v>46</v>
      </c>
      <c r="C10" s="260"/>
      <c r="D10" s="260"/>
      <c r="E10" s="261"/>
      <c r="F10" s="10">
        <f t="shared" si="3"/>
        <v>218</v>
      </c>
      <c r="G10" s="9">
        <v>188</v>
      </c>
      <c r="H10" s="8">
        <f t="shared" si="0"/>
        <v>86.238532110091754</v>
      </c>
      <c r="I10" s="9">
        <v>30</v>
      </c>
      <c r="J10" s="8">
        <f t="shared" si="1"/>
        <v>13.761467889908257</v>
      </c>
      <c r="K10" s="9">
        <v>0</v>
      </c>
      <c r="L10" s="8">
        <f t="shared" si="2"/>
        <v>0</v>
      </c>
      <c r="M10" s="162"/>
      <c r="AA10" s="9">
        <v>218</v>
      </c>
      <c r="AB10" s="140" t="str">
        <f t="shared" si="4"/>
        <v/>
      </c>
      <c r="AC10" s="140" t="str">
        <f t="shared" si="5"/>
        <v/>
      </c>
    </row>
    <row r="11" spans="1:29" ht="23.1" customHeight="1">
      <c r="A11" s="257"/>
      <c r="B11" s="259" t="s">
        <v>45</v>
      </c>
      <c r="C11" s="260"/>
      <c r="D11" s="260"/>
      <c r="E11" s="261"/>
      <c r="F11" s="10">
        <f t="shared" si="3"/>
        <v>66</v>
      </c>
      <c r="G11" s="9">
        <v>59</v>
      </c>
      <c r="H11" s="8">
        <f t="shared" si="0"/>
        <v>89.393939393939391</v>
      </c>
      <c r="I11" s="9">
        <v>7</v>
      </c>
      <c r="J11" s="8">
        <f t="shared" si="1"/>
        <v>10.606060606060606</v>
      </c>
      <c r="K11" s="9">
        <v>0</v>
      </c>
      <c r="L11" s="8">
        <f t="shared" si="2"/>
        <v>0</v>
      </c>
      <c r="M11" s="162"/>
      <c r="AA11" s="9">
        <v>66</v>
      </c>
      <c r="AB11" s="140" t="str">
        <f t="shared" si="4"/>
        <v/>
      </c>
      <c r="AC11" s="140" t="str">
        <f t="shared" si="5"/>
        <v/>
      </c>
    </row>
    <row r="12" spans="1:29" ht="23.1" customHeight="1">
      <c r="A12" s="258"/>
      <c r="B12" s="259" t="s">
        <v>44</v>
      </c>
      <c r="C12" s="260"/>
      <c r="D12" s="260"/>
      <c r="E12" s="261"/>
      <c r="F12" s="10">
        <f t="shared" si="3"/>
        <v>215</v>
      </c>
      <c r="G12" s="9">
        <v>195</v>
      </c>
      <c r="H12" s="8">
        <f t="shared" si="0"/>
        <v>90.697674418604649</v>
      </c>
      <c r="I12" s="9">
        <v>19</v>
      </c>
      <c r="J12" s="8">
        <f t="shared" si="1"/>
        <v>8.8372093023255811</v>
      </c>
      <c r="K12" s="9">
        <v>1</v>
      </c>
      <c r="L12" s="8">
        <f t="shared" si="2"/>
        <v>0.46511627906976744</v>
      </c>
      <c r="M12" s="162"/>
      <c r="AA12" s="9">
        <v>215</v>
      </c>
      <c r="AB12" s="140" t="str">
        <f t="shared" si="4"/>
        <v/>
      </c>
      <c r="AC12" s="140" t="str">
        <f t="shared" si="5"/>
        <v/>
      </c>
    </row>
    <row r="13" spans="1:29" ht="23.1" customHeight="1">
      <c r="A13" s="253" t="s">
        <v>43</v>
      </c>
      <c r="B13" s="253" t="s">
        <v>42</v>
      </c>
      <c r="C13" s="13"/>
      <c r="D13" s="14" t="s">
        <v>16</v>
      </c>
      <c r="E13" s="11"/>
      <c r="F13" s="10">
        <f t="shared" si="3"/>
        <v>243</v>
      </c>
      <c r="G13" s="9">
        <f>SUM(G14:G37)</f>
        <v>181</v>
      </c>
      <c r="H13" s="8">
        <f t="shared" si="0"/>
        <v>74.485596707818928</v>
      </c>
      <c r="I13" s="9">
        <f>SUM(I14:I37)</f>
        <v>62</v>
      </c>
      <c r="J13" s="8">
        <f t="shared" si="1"/>
        <v>25.514403292181072</v>
      </c>
      <c r="K13" s="9">
        <f>SUM(K14:K37)</f>
        <v>0</v>
      </c>
      <c r="L13" s="8">
        <f t="shared" si="2"/>
        <v>0</v>
      </c>
      <c r="M13" s="162"/>
      <c r="AA13" s="9">
        <v>243</v>
      </c>
      <c r="AB13" s="140" t="str">
        <f t="shared" si="4"/>
        <v/>
      </c>
      <c r="AC13" s="140" t="str">
        <f t="shared" si="5"/>
        <v/>
      </c>
    </row>
    <row r="14" spans="1:29" ht="23.1" customHeight="1">
      <c r="A14" s="254"/>
      <c r="B14" s="254"/>
      <c r="C14" s="13"/>
      <c r="D14" s="14" t="s">
        <v>41</v>
      </c>
      <c r="E14" s="11"/>
      <c r="F14" s="10">
        <f t="shared" si="3"/>
        <v>32</v>
      </c>
      <c r="G14" s="9">
        <v>21</v>
      </c>
      <c r="H14" s="8">
        <f t="shared" si="0"/>
        <v>65.625</v>
      </c>
      <c r="I14" s="9">
        <v>11</v>
      </c>
      <c r="J14" s="8">
        <f t="shared" si="1"/>
        <v>34.375</v>
      </c>
      <c r="K14" s="9">
        <v>0</v>
      </c>
      <c r="L14" s="8">
        <f t="shared" si="2"/>
        <v>0</v>
      </c>
      <c r="M14" s="162"/>
      <c r="AA14" s="9">
        <v>32</v>
      </c>
      <c r="AB14" s="140" t="str">
        <f t="shared" si="4"/>
        <v/>
      </c>
      <c r="AC14" s="140" t="str">
        <f t="shared" si="5"/>
        <v/>
      </c>
    </row>
    <row r="15" spans="1:29" ht="23.1" customHeight="1">
      <c r="A15" s="254"/>
      <c r="B15" s="254"/>
      <c r="C15" s="13"/>
      <c r="D15" s="14" t="s">
        <v>40</v>
      </c>
      <c r="E15" s="11"/>
      <c r="F15" s="10">
        <f t="shared" si="3"/>
        <v>4</v>
      </c>
      <c r="G15" s="9">
        <v>3</v>
      </c>
      <c r="H15" s="8">
        <f t="shared" si="0"/>
        <v>75</v>
      </c>
      <c r="I15" s="9">
        <v>1</v>
      </c>
      <c r="J15" s="8">
        <f t="shared" si="1"/>
        <v>25</v>
      </c>
      <c r="K15" s="9">
        <v>0</v>
      </c>
      <c r="L15" s="8">
        <f t="shared" si="2"/>
        <v>0</v>
      </c>
      <c r="M15" s="162"/>
      <c r="AA15" s="9">
        <v>4</v>
      </c>
      <c r="AB15" s="140" t="str">
        <f t="shared" si="4"/>
        <v/>
      </c>
      <c r="AC15" s="140" t="str">
        <f t="shared" si="5"/>
        <v/>
      </c>
    </row>
    <row r="16" spans="1:29" ht="23.1" customHeight="1">
      <c r="A16" s="254"/>
      <c r="B16" s="254"/>
      <c r="C16" s="13"/>
      <c r="D16" s="14" t="s">
        <v>39</v>
      </c>
      <c r="E16" s="11"/>
      <c r="F16" s="10">
        <f t="shared" si="3"/>
        <v>16</v>
      </c>
      <c r="G16" s="9">
        <v>11</v>
      </c>
      <c r="H16" s="8">
        <f t="shared" si="0"/>
        <v>68.75</v>
      </c>
      <c r="I16" s="9">
        <v>5</v>
      </c>
      <c r="J16" s="8">
        <f t="shared" si="1"/>
        <v>31.25</v>
      </c>
      <c r="K16" s="9">
        <v>0</v>
      </c>
      <c r="L16" s="8">
        <f t="shared" si="2"/>
        <v>0</v>
      </c>
      <c r="M16" s="162"/>
      <c r="AA16" s="9">
        <v>16</v>
      </c>
      <c r="AB16" s="140" t="str">
        <f t="shared" si="4"/>
        <v/>
      </c>
      <c r="AC16" s="140" t="str">
        <f t="shared" si="5"/>
        <v/>
      </c>
    </row>
    <row r="17" spans="1:29" ht="23.1" customHeight="1">
      <c r="A17" s="254"/>
      <c r="B17" s="254"/>
      <c r="C17" s="13"/>
      <c r="D17" s="14" t="s">
        <v>38</v>
      </c>
      <c r="E17" s="11"/>
      <c r="F17" s="10">
        <f t="shared" si="3"/>
        <v>3</v>
      </c>
      <c r="G17" s="9">
        <v>1</v>
      </c>
      <c r="H17" s="8">
        <f t="shared" si="0"/>
        <v>33.333333333333329</v>
      </c>
      <c r="I17" s="9">
        <v>2</v>
      </c>
      <c r="J17" s="8">
        <f t="shared" si="1"/>
        <v>66.666666666666657</v>
      </c>
      <c r="K17" s="9">
        <v>0</v>
      </c>
      <c r="L17" s="8">
        <f t="shared" si="2"/>
        <v>0</v>
      </c>
      <c r="M17" s="162"/>
      <c r="AA17" s="9">
        <v>3</v>
      </c>
      <c r="AB17" s="140" t="str">
        <f t="shared" si="4"/>
        <v/>
      </c>
      <c r="AC17" s="140" t="str">
        <f t="shared" si="5"/>
        <v/>
      </c>
    </row>
    <row r="18" spans="1:29" ht="23.1" customHeight="1">
      <c r="A18" s="254"/>
      <c r="B18" s="254"/>
      <c r="C18" s="13"/>
      <c r="D18" s="14" t="s">
        <v>37</v>
      </c>
      <c r="E18" s="11"/>
      <c r="F18" s="10">
        <f t="shared" si="3"/>
        <v>7</v>
      </c>
      <c r="G18" s="9">
        <v>5</v>
      </c>
      <c r="H18" s="8">
        <f t="shared" si="0"/>
        <v>71.428571428571431</v>
      </c>
      <c r="I18" s="9">
        <v>2</v>
      </c>
      <c r="J18" s="8">
        <f t="shared" si="1"/>
        <v>28.571428571428569</v>
      </c>
      <c r="K18" s="9">
        <v>0</v>
      </c>
      <c r="L18" s="8">
        <f t="shared" si="2"/>
        <v>0</v>
      </c>
      <c r="M18" s="162"/>
      <c r="AA18" s="9">
        <v>7</v>
      </c>
      <c r="AB18" s="140" t="str">
        <f t="shared" si="4"/>
        <v/>
      </c>
      <c r="AC18" s="140" t="str">
        <f t="shared" si="5"/>
        <v/>
      </c>
    </row>
    <row r="19" spans="1:29" ht="23.1" customHeight="1">
      <c r="A19" s="254"/>
      <c r="B19" s="254"/>
      <c r="C19" s="13"/>
      <c r="D19" s="14" t="s">
        <v>36</v>
      </c>
      <c r="E19" s="11"/>
      <c r="F19" s="10">
        <f t="shared" si="3"/>
        <v>2</v>
      </c>
      <c r="G19" s="9">
        <v>1</v>
      </c>
      <c r="H19" s="8">
        <f t="shared" si="0"/>
        <v>50</v>
      </c>
      <c r="I19" s="9">
        <v>1</v>
      </c>
      <c r="J19" s="8">
        <f t="shared" si="1"/>
        <v>50</v>
      </c>
      <c r="K19" s="9">
        <v>0</v>
      </c>
      <c r="L19" s="8">
        <f t="shared" si="2"/>
        <v>0</v>
      </c>
      <c r="M19" s="162"/>
      <c r="AA19" s="9">
        <v>2</v>
      </c>
      <c r="AB19" s="140" t="str">
        <f t="shared" si="4"/>
        <v/>
      </c>
      <c r="AC19" s="140" t="str">
        <f t="shared" si="5"/>
        <v/>
      </c>
    </row>
    <row r="20" spans="1:29" ht="23.1" customHeight="1">
      <c r="A20" s="254"/>
      <c r="B20" s="254"/>
      <c r="C20" s="13"/>
      <c r="D20" s="14" t="s">
        <v>35</v>
      </c>
      <c r="E20" s="11"/>
      <c r="F20" s="10">
        <f t="shared" si="3"/>
        <v>5</v>
      </c>
      <c r="G20" s="9">
        <v>4</v>
      </c>
      <c r="H20" s="8">
        <f t="shared" si="0"/>
        <v>80</v>
      </c>
      <c r="I20" s="9">
        <v>1</v>
      </c>
      <c r="J20" s="8">
        <f t="shared" si="1"/>
        <v>20</v>
      </c>
      <c r="K20" s="9">
        <v>0</v>
      </c>
      <c r="L20" s="8">
        <f t="shared" si="2"/>
        <v>0</v>
      </c>
      <c r="M20" s="162"/>
      <c r="AA20" s="9">
        <v>5</v>
      </c>
      <c r="AB20" s="140" t="str">
        <f t="shared" si="4"/>
        <v/>
      </c>
      <c r="AC20" s="140" t="str">
        <f t="shared" si="5"/>
        <v/>
      </c>
    </row>
    <row r="21" spans="1:29" ht="23.1" customHeight="1">
      <c r="A21" s="254"/>
      <c r="B21" s="254"/>
      <c r="C21" s="13"/>
      <c r="D21" s="14" t="s">
        <v>34</v>
      </c>
      <c r="E21" s="11"/>
      <c r="F21" s="10">
        <f t="shared" si="3"/>
        <v>10</v>
      </c>
      <c r="G21" s="9">
        <v>10</v>
      </c>
      <c r="H21" s="8">
        <f t="shared" si="0"/>
        <v>100</v>
      </c>
      <c r="I21" s="9">
        <v>0</v>
      </c>
      <c r="J21" s="8">
        <f t="shared" si="1"/>
        <v>0</v>
      </c>
      <c r="K21" s="9">
        <v>0</v>
      </c>
      <c r="L21" s="8">
        <f t="shared" si="2"/>
        <v>0</v>
      </c>
      <c r="M21" s="162"/>
      <c r="AA21" s="9">
        <v>10</v>
      </c>
      <c r="AB21" s="140" t="str">
        <f t="shared" si="4"/>
        <v/>
      </c>
      <c r="AC21" s="140" t="str">
        <f t="shared" si="5"/>
        <v/>
      </c>
    </row>
    <row r="22" spans="1:29" ht="23.1" customHeight="1">
      <c r="A22" s="254"/>
      <c r="B22" s="254"/>
      <c r="C22" s="13"/>
      <c r="D22" s="14" t="s">
        <v>33</v>
      </c>
      <c r="E22" s="11"/>
      <c r="F22" s="10">
        <f t="shared" si="3"/>
        <v>1</v>
      </c>
      <c r="G22" s="9">
        <v>1</v>
      </c>
      <c r="H22" s="8">
        <f t="shared" si="0"/>
        <v>100</v>
      </c>
      <c r="I22" s="9">
        <v>0</v>
      </c>
      <c r="J22" s="8">
        <f t="shared" si="1"/>
        <v>0</v>
      </c>
      <c r="K22" s="9">
        <v>0</v>
      </c>
      <c r="L22" s="8">
        <f t="shared" si="2"/>
        <v>0</v>
      </c>
      <c r="M22" s="162"/>
      <c r="AA22" s="9">
        <v>1</v>
      </c>
      <c r="AB22" s="140" t="str">
        <f t="shared" si="4"/>
        <v/>
      </c>
      <c r="AC22" s="140" t="str">
        <f t="shared" si="5"/>
        <v/>
      </c>
    </row>
    <row r="23" spans="1:29" ht="23.1" customHeight="1">
      <c r="A23" s="254"/>
      <c r="B23" s="254"/>
      <c r="C23" s="13"/>
      <c r="D23" s="14" t="s">
        <v>32</v>
      </c>
      <c r="E23" s="11"/>
      <c r="F23" s="10">
        <f t="shared" si="3"/>
        <v>6</v>
      </c>
      <c r="G23" s="9">
        <v>6</v>
      </c>
      <c r="H23" s="8">
        <f t="shared" si="0"/>
        <v>100</v>
      </c>
      <c r="I23" s="9">
        <v>0</v>
      </c>
      <c r="J23" s="8">
        <f t="shared" si="1"/>
        <v>0</v>
      </c>
      <c r="K23" s="9">
        <v>0</v>
      </c>
      <c r="L23" s="8">
        <f t="shared" si="2"/>
        <v>0</v>
      </c>
      <c r="M23" s="162"/>
      <c r="AA23" s="9">
        <v>6</v>
      </c>
      <c r="AB23" s="140" t="str">
        <f t="shared" si="4"/>
        <v/>
      </c>
      <c r="AC23" s="140" t="str">
        <f t="shared" si="5"/>
        <v/>
      </c>
    </row>
    <row r="24" spans="1:29" ht="23.1" customHeight="1">
      <c r="A24" s="254"/>
      <c r="B24" s="254"/>
      <c r="C24" s="13"/>
      <c r="D24" s="14" t="s">
        <v>31</v>
      </c>
      <c r="E24" s="11"/>
      <c r="F24" s="10">
        <f t="shared" ref="F24" si="6">SUM(G24,I24,K24)</f>
        <v>1</v>
      </c>
      <c r="G24" s="9">
        <v>0</v>
      </c>
      <c r="H24" s="8">
        <f t="shared" ref="H24" si="7">IF(G24=0,0,G24/$F24*100)</f>
        <v>0</v>
      </c>
      <c r="I24" s="9">
        <v>1</v>
      </c>
      <c r="J24" s="8">
        <f t="shared" ref="J24" si="8">IF(I24=0,0,I24/$F24*100)</f>
        <v>100</v>
      </c>
      <c r="K24" s="9">
        <v>0</v>
      </c>
      <c r="L24" s="8">
        <f t="shared" ref="L24" si="9">IF(K24=0,0,K24/$F24*100)</f>
        <v>0</v>
      </c>
      <c r="M24" s="162"/>
      <c r="AA24" s="9">
        <v>1</v>
      </c>
      <c r="AB24" s="140" t="str">
        <f t="shared" si="4"/>
        <v/>
      </c>
      <c r="AC24" s="140" t="str">
        <f t="shared" si="5"/>
        <v/>
      </c>
    </row>
    <row r="25" spans="1:29" ht="23.1" customHeight="1">
      <c r="A25" s="254"/>
      <c r="B25" s="254"/>
      <c r="C25" s="13"/>
      <c r="D25" s="12" t="s">
        <v>30</v>
      </c>
      <c r="E25" s="11"/>
      <c r="F25" s="10">
        <f t="shared" si="3"/>
        <v>2</v>
      </c>
      <c r="G25" s="9">
        <v>1</v>
      </c>
      <c r="H25" s="8">
        <f t="shared" si="0"/>
        <v>50</v>
      </c>
      <c r="I25" s="9">
        <v>1</v>
      </c>
      <c r="J25" s="8">
        <f t="shared" si="1"/>
        <v>50</v>
      </c>
      <c r="K25" s="9">
        <v>0</v>
      </c>
      <c r="L25" s="8">
        <f t="shared" si="2"/>
        <v>0</v>
      </c>
      <c r="M25" s="162"/>
      <c r="AA25" s="9">
        <v>2</v>
      </c>
      <c r="AB25" s="140" t="str">
        <f t="shared" si="4"/>
        <v/>
      </c>
      <c r="AC25" s="140" t="str">
        <f t="shared" si="5"/>
        <v/>
      </c>
    </row>
    <row r="26" spans="1:29" ht="23.1" customHeight="1">
      <c r="A26" s="254"/>
      <c r="B26" s="254"/>
      <c r="C26" s="13"/>
      <c r="D26" s="109" t="s">
        <v>29</v>
      </c>
      <c r="E26" s="110"/>
      <c r="F26" s="31">
        <f t="shared" si="3"/>
        <v>9</v>
      </c>
      <c r="G26" s="30">
        <v>5</v>
      </c>
      <c r="H26" s="111">
        <f t="shared" si="0"/>
        <v>55.555555555555557</v>
      </c>
      <c r="I26" s="9">
        <v>4</v>
      </c>
      <c r="J26" s="8">
        <f t="shared" si="1"/>
        <v>44.444444444444443</v>
      </c>
      <c r="K26" s="9">
        <v>0</v>
      </c>
      <c r="L26" s="8">
        <f t="shared" si="2"/>
        <v>0</v>
      </c>
      <c r="M26" s="162"/>
      <c r="AA26" s="30">
        <v>9</v>
      </c>
      <c r="AB26" s="140" t="str">
        <f t="shared" si="4"/>
        <v/>
      </c>
      <c r="AC26" s="140" t="str">
        <f t="shared" si="5"/>
        <v/>
      </c>
    </row>
    <row r="27" spans="1:29" ht="23.1" customHeight="1">
      <c r="A27" s="254"/>
      <c r="B27" s="254"/>
      <c r="C27" s="13"/>
      <c r="D27" s="14" t="s">
        <v>28</v>
      </c>
      <c r="E27" s="11"/>
      <c r="F27" s="10">
        <f t="shared" si="3"/>
        <v>5</v>
      </c>
      <c r="G27" s="9">
        <v>2</v>
      </c>
      <c r="H27" s="8">
        <f t="shared" si="0"/>
        <v>40</v>
      </c>
      <c r="I27" s="9">
        <v>3</v>
      </c>
      <c r="J27" s="8">
        <f t="shared" si="1"/>
        <v>60</v>
      </c>
      <c r="K27" s="9">
        <v>0</v>
      </c>
      <c r="L27" s="8">
        <f t="shared" si="2"/>
        <v>0</v>
      </c>
      <c r="M27" s="162"/>
      <c r="AA27" s="9">
        <v>5</v>
      </c>
      <c r="AB27" s="140" t="str">
        <f t="shared" si="4"/>
        <v/>
      </c>
      <c r="AC27" s="140" t="str">
        <f t="shared" si="5"/>
        <v/>
      </c>
    </row>
    <row r="28" spans="1:29" ht="23.1" customHeight="1">
      <c r="A28" s="254"/>
      <c r="B28" s="254"/>
      <c r="C28" s="13"/>
      <c r="D28" s="14" t="s">
        <v>27</v>
      </c>
      <c r="E28" s="11"/>
      <c r="F28" s="10">
        <f t="shared" si="3"/>
        <v>5</v>
      </c>
      <c r="G28" s="9">
        <v>4</v>
      </c>
      <c r="H28" s="8">
        <f t="shared" si="0"/>
        <v>80</v>
      </c>
      <c r="I28" s="9">
        <v>1</v>
      </c>
      <c r="J28" s="8">
        <f t="shared" si="1"/>
        <v>20</v>
      </c>
      <c r="K28" s="9">
        <v>0</v>
      </c>
      <c r="L28" s="8">
        <f t="shared" si="2"/>
        <v>0</v>
      </c>
      <c r="M28" s="162"/>
      <c r="AA28" s="9">
        <v>5</v>
      </c>
      <c r="AB28" s="140" t="str">
        <f t="shared" si="4"/>
        <v/>
      </c>
      <c r="AC28" s="140" t="str">
        <f t="shared" si="5"/>
        <v/>
      </c>
    </row>
    <row r="29" spans="1:29" ht="23.1" customHeight="1">
      <c r="A29" s="254"/>
      <c r="B29" s="254"/>
      <c r="C29" s="13"/>
      <c r="D29" s="14" t="s">
        <v>26</v>
      </c>
      <c r="E29" s="11"/>
      <c r="F29" s="10">
        <f t="shared" si="3"/>
        <v>15</v>
      </c>
      <c r="G29" s="9">
        <v>11</v>
      </c>
      <c r="H29" s="8">
        <f t="shared" si="0"/>
        <v>73.333333333333329</v>
      </c>
      <c r="I29" s="9">
        <v>4</v>
      </c>
      <c r="J29" s="8">
        <f t="shared" si="1"/>
        <v>26.666666666666668</v>
      </c>
      <c r="K29" s="9">
        <v>0</v>
      </c>
      <c r="L29" s="8">
        <f t="shared" si="2"/>
        <v>0</v>
      </c>
      <c r="M29" s="162"/>
      <c r="AA29" s="9">
        <v>15</v>
      </c>
      <c r="AB29" s="140" t="str">
        <f t="shared" si="4"/>
        <v/>
      </c>
      <c r="AC29" s="140" t="str">
        <f t="shared" si="5"/>
        <v/>
      </c>
    </row>
    <row r="30" spans="1:29" ht="23.1" customHeight="1">
      <c r="A30" s="254"/>
      <c r="B30" s="254"/>
      <c r="C30" s="13"/>
      <c r="D30" s="14" t="s">
        <v>25</v>
      </c>
      <c r="E30" s="11"/>
      <c r="F30" s="10">
        <f t="shared" si="3"/>
        <v>6</v>
      </c>
      <c r="G30" s="9">
        <v>4</v>
      </c>
      <c r="H30" s="8">
        <f t="shared" si="0"/>
        <v>66.666666666666657</v>
      </c>
      <c r="I30" s="9">
        <v>2</v>
      </c>
      <c r="J30" s="8">
        <f t="shared" si="1"/>
        <v>33.333333333333329</v>
      </c>
      <c r="K30" s="9">
        <v>0</v>
      </c>
      <c r="L30" s="8">
        <f t="shared" si="2"/>
        <v>0</v>
      </c>
      <c r="M30" s="162"/>
      <c r="AA30" s="9">
        <v>6</v>
      </c>
      <c r="AB30" s="140" t="str">
        <f t="shared" si="4"/>
        <v/>
      </c>
      <c r="AC30" s="140" t="str">
        <f t="shared" si="5"/>
        <v/>
      </c>
    </row>
    <row r="31" spans="1:29" ht="23.1" customHeight="1">
      <c r="A31" s="254"/>
      <c r="B31" s="254"/>
      <c r="C31" s="13"/>
      <c r="D31" s="14" t="s">
        <v>24</v>
      </c>
      <c r="E31" s="11"/>
      <c r="F31" s="10">
        <f t="shared" si="3"/>
        <v>33</v>
      </c>
      <c r="G31" s="9">
        <v>23</v>
      </c>
      <c r="H31" s="8">
        <f t="shared" si="0"/>
        <v>69.696969696969703</v>
      </c>
      <c r="I31" s="9">
        <v>10</v>
      </c>
      <c r="J31" s="8">
        <f t="shared" si="1"/>
        <v>30.303030303030305</v>
      </c>
      <c r="K31" s="9">
        <v>0</v>
      </c>
      <c r="L31" s="8">
        <f t="shared" si="2"/>
        <v>0</v>
      </c>
      <c r="M31" s="162"/>
      <c r="AA31" s="9">
        <v>33</v>
      </c>
      <c r="AB31" s="140" t="str">
        <f t="shared" si="4"/>
        <v/>
      </c>
      <c r="AC31" s="140" t="str">
        <f t="shared" si="5"/>
        <v/>
      </c>
    </row>
    <row r="32" spans="1:29" ht="23.1" customHeight="1">
      <c r="A32" s="254"/>
      <c r="B32" s="254"/>
      <c r="C32" s="13"/>
      <c r="D32" s="14" t="s">
        <v>23</v>
      </c>
      <c r="E32" s="11"/>
      <c r="F32" s="10">
        <f t="shared" si="3"/>
        <v>7</v>
      </c>
      <c r="G32" s="9">
        <v>6</v>
      </c>
      <c r="H32" s="8">
        <f t="shared" si="0"/>
        <v>85.714285714285708</v>
      </c>
      <c r="I32" s="9">
        <v>1</v>
      </c>
      <c r="J32" s="8">
        <f t="shared" si="1"/>
        <v>14.285714285714285</v>
      </c>
      <c r="K32" s="9">
        <v>0</v>
      </c>
      <c r="L32" s="8">
        <f t="shared" si="2"/>
        <v>0</v>
      </c>
      <c r="M32" s="162"/>
      <c r="AA32" s="9">
        <v>7</v>
      </c>
      <c r="AB32" s="140" t="str">
        <f t="shared" si="4"/>
        <v/>
      </c>
      <c r="AC32" s="140" t="str">
        <f t="shared" si="5"/>
        <v/>
      </c>
    </row>
    <row r="33" spans="1:29" ht="24" customHeight="1">
      <c r="A33" s="254"/>
      <c r="B33" s="254"/>
      <c r="C33" s="13"/>
      <c r="D33" s="14" t="s">
        <v>22</v>
      </c>
      <c r="E33" s="11"/>
      <c r="F33" s="10">
        <f t="shared" si="3"/>
        <v>29</v>
      </c>
      <c r="G33" s="9">
        <v>23</v>
      </c>
      <c r="H33" s="8">
        <f t="shared" si="0"/>
        <v>79.310344827586206</v>
      </c>
      <c r="I33" s="9">
        <v>6</v>
      </c>
      <c r="J33" s="8">
        <f t="shared" si="1"/>
        <v>20.689655172413794</v>
      </c>
      <c r="K33" s="9">
        <v>0</v>
      </c>
      <c r="L33" s="8">
        <f t="shared" si="2"/>
        <v>0</v>
      </c>
      <c r="M33" s="162"/>
      <c r="AA33" s="9">
        <v>29</v>
      </c>
      <c r="AB33" s="140" t="str">
        <f t="shared" si="4"/>
        <v/>
      </c>
      <c r="AC33" s="140" t="str">
        <f t="shared" si="5"/>
        <v/>
      </c>
    </row>
    <row r="34" spans="1:29" ht="23.1" customHeight="1">
      <c r="A34" s="254"/>
      <c r="B34" s="254"/>
      <c r="C34" s="13"/>
      <c r="D34" s="14" t="s">
        <v>21</v>
      </c>
      <c r="E34" s="11"/>
      <c r="F34" s="10">
        <f t="shared" si="3"/>
        <v>15</v>
      </c>
      <c r="G34" s="9">
        <v>12</v>
      </c>
      <c r="H34" s="8">
        <f t="shared" si="0"/>
        <v>80</v>
      </c>
      <c r="I34" s="9">
        <v>3</v>
      </c>
      <c r="J34" s="8">
        <f t="shared" si="1"/>
        <v>20</v>
      </c>
      <c r="K34" s="9">
        <v>0</v>
      </c>
      <c r="L34" s="8">
        <f t="shared" si="2"/>
        <v>0</v>
      </c>
      <c r="M34" s="162"/>
      <c r="AA34" s="9">
        <v>15</v>
      </c>
      <c r="AB34" s="140" t="str">
        <f t="shared" si="4"/>
        <v/>
      </c>
      <c r="AC34" s="140" t="str">
        <f t="shared" si="5"/>
        <v/>
      </c>
    </row>
    <row r="35" spans="1:29" ht="23.1" customHeight="1">
      <c r="A35" s="254"/>
      <c r="B35" s="254"/>
      <c r="C35" s="13"/>
      <c r="D35" s="14" t="s">
        <v>20</v>
      </c>
      <c r="E35" s="11"/>
      <c r="F35" s="10">
        <f t="shared" si="3"/>
        <v>7</v>
      </c>
      <c r="G35" s="9">
        <v>6</v>
      </c>
      <c r="H35" s="8">
        <f t="shared" si="0"/>
        <v>85.714285714285708</v>
      </c>
      <c r="I35" s="9">
        <v>1</v>
      </c>
      <c r="J35" s="8">
        <f t="shared" si="1"/>
        <v>14.285714285714285</v>
      </c>
      <c r="K35" s="9">
        <v>0</v>
      </c>
      <c r="L35" s="8">
        <f t="shared" si="2"/>
        <v>0</v>
      </c>
      <c r="M35" s="162"/>
      <c r="AA35" s="9">
        <v>7</v>
      </c>
      <c r="AB35" s="140" t="str">
        <f t="shared" si="4"/>
        <v/>
      </c>
      <c r="AC35" s="140" t="str">
        <f t="shared" si="5"/>
        <v/>
      </c>
    </row>
    <row r="36" spans="1:29" ht="23.1" customHeight="1">
      <c r="A36" s="254"/>
      <c r="B36" s="254"/>
      <c r="C36" s="13"/>
      <c r="D36" s="14" t="s">
        <v>19</v>
      </c>
      <c r="E36" s="11"/>
      <c r="F36" s="10">
        <f t="shared" si="3"/>
        <v>17</v>
      </c>
      <c r="G36" s="9">
        <v>15</v>
      </c>
      <c r="H36" s="8">
        <f t="shared" si="0"/>
        <v>88.235294117647058</v>
      </c>
      <c r="I36" s="9">
        <v>2</v>
      </c>
      <c r="J36" s="8">
        <f t="shared" si="1"/>
        <v>11.76470588235294</v>
      </c>
      <c r="K36" s="9">
        <v>0</v>
      </c>
      <c r="L36" s="8">
        <f t="shared" si="2"/>
        <v>0</v>
      </c>
      <c r="M36" s="162"/>
      <c r="AA36" s="9">
        <v>17</v>
      </c>
      <c r="AB36" s="140" t="str">
        <f t="shared" si="4"/>
        <v/>
      </c>
      <c r="AC36" s="140" t="str">
        <f t="shared" si="5"/>
        <v/>
      </c>
    </row>
    <row r="37" spans="1:29" ht="23.1" customHeight="1">
      <c r="A37" s="254"/>
      <c r="B37" s="255"/>
      <c r="C37" s="13"/>
      <c r="D37" s="14" t="s">
        <v>18</v>
      </c>
      <c r="E37" s="11"/>
      <c r="F37" s="10">
        <f t="shared" si="3"/>
        <v>6</v>
      </c>
      <c r="G37" s="9">
        <v>6</v>
      </c>
      <c r="H37" s="8">
        <f t="shared" si="0"/>
        <v>100</v>
      </c>
      <c r="I37" s="9">
        <v>0</v>
      </c>
      <c r="J37" s="8">
        <f t="shared" si="1"/>
        <v>0</v>
      </c>
      <c r="K37" s="9">
        <v>0</v>
      </c>
      <c r="L37" s="8">
        <f t="shared" si="2"/>
        <v>0</v>
      </c>
      <c r="M37" s="162"/>
      <c r="AA37" s="9">
        <v>6</v>
      </c>
      <c r="AB37" s="140" t="str">
        <f t="shared" si="4"/>
        <v/>
      </c>
      <c r="AC37" s="140" t="str">
        <f t="shared" si="5"/>
        <v/>
      </c>
    </row>
    <row r="38" spans="1:29" ht="23.1" customHeight="1">
      <c r="A38" s="254"/>
      <c r="B38" s="253" t="s">
        <v>17</v>
      </c>
      <c r="C38" s="13"/>
      <c r="D38" s="14" t="s">
        <v>16</v>
      </c>
      <c r="E38" s="11"/>
      <c r="F38" s="10">
        <f t="shared" si="3"/>
        <v>724</v>
      </c>
      <c r="G38" s="9">
        <f>SUM(G39:G53)</f>
        <v>466</v>
      </c>
      <c r="H38" s="8">
        <f t="shared" si="0"/>
        <v>64.364640883977899</v>
      </c>
      <c r="I38" s="9">
        <f>SUM(I39:I53)</f>
        <v>253</v>
      </c>
      <c r="J38" s="8">
        <f t="shared" si="1"/>
        <v>34.944751381215475</v>
      </c>
      <c r="K38" s="9">
        <f>SUM(K39:K53)</f>
        <v>5</v>
      </c>
      <c r="L38" s="8">
        <f t="shared" si="2"/>
        <v>0.69060773480662985</v>
      </c>
      <c r="M38" s="162"/>
      <c r="AA38" s="9">
        <v>724</v>
      </c>
      <c r="AB38" s="140" t="str">
        <f t="shared" si="4"/>
        <v/>
      </c>
      <c r="AC38" s="140" t="str">
        <f t="shared" si="5"/>
        <v/>
      </c>
    </row>
    <row r="39" spans="1:29" ht="23.1" customHeight="1">
      <c r="A39" s="254"/>
      <c r="B39" s="254"/>
      <c r="C39" s="13"/>
      <c r="D39" s="14" t="s">
        <v>15</v>
      </c>
      <c r="E39" s="11"/>
      <c r="F39" s="10">
        <f t="shared" si="3"/>
        <v>4</v>
      </c>
      <c r="G39" s="9">
        <v>2</v>
      </c>
      <c r="H39" s="8">
        <f t="shared" si="0"/>
        <v>50</v>
      </c>
      <c r="I39" s="9">
        <v>2</v>
      </c>
      <c r="J39" s="8">
        <f t="shared" si="1"/>
        <v>50</v>
      </c>
      <c r="K39" s="9">
        <v>0</v>
      </c>
      <c r="L39" s="8">
        <f t="shared" si="2"/>
        <v>0</v>
      </c>
      <c r="M39" s="162"/>
      <c r="AA39" s="9">
        <v>4</v>
      </c>
      <c r="AB39" s="140" t="str">
        <f t="shared" si="4"/>
        <v/>
      </c>
      <c r="AC39" s="140" t="str">
        <f t="shared" si="5"/>
        <v/>
      </c>
    </row>
    <row r="40" spans="1:29" ht="23.1" customHeight="1">
      <c r="A40" s="254"/>
      <c r="B40" s="254"/>
      <c r="C40" s="13"/>
      <c r="D40" s="14" t="s">
        <v>14</v>
      </c>
      <c r="E40" s="11"/>
      <c r="F40" s="10">
        <f t="shared" si="3"/>
        <v>91</v>
      </c>
      <c r="G40" s="9">
        <v>43</v>
      </c>
      <c r="H40" s="8">
        <f t="shared" si="0"/>
        <v>47.252747252747248</v>
      </c>
      <c r="I40" s="9">
        <v>48</v>
      </c>
      <c r="J40" s="8">
        <f t="shared" si="1"/>
        <v>52.747252747252752</v>
      </c>
      <c r="K40" s="9">
        <v>0</v>
      </c>
      <c r="L40" s="8">
        <f t="shared" si="2"/>
        <v>0</v>
      </c>
      <c r="M40" s="162"/>
      <c r="AA40" s="9">
        <v>91</v>
      </c>
      <c r="AB40" s="140" t="str">
        <f t="shared" si="4"/>
        <v/>
      </c>
      <c r="AC40" s="140" t="str">
        <f t="shared" si="5"/>
        <v/>
      </c>
    </row>
    <row r="41" spans="1:29" ht="23.1" customHeight="1">
      <c r="A41" s="254"/>
      <c r="B41" s="254"/>
      <c r="C41" s="13"/>
      <c r="D41" s="14" t="s">
        <v>13</v>
      </c>
      <c r="E41" s="11"/>
      <c r="F41" s="10">
        <f t="shared" si="3"/>
        <v>19</v>
      </c>
      <c r="G41" s="9">
        <v>14</v>
      </c>
      <c r="H41" s="8">
        <f t="shared" si="0"/>
        <v>73.68421052631578</v>
      </c>
      <c r="I41" s="9">
        <v>4</v>
      </c>
      <c r="J41" s="8">
        <f t="shared" si="1"/>
        <v>21.052631578947366</v>
      </c>
      <c r="K41" s="9">
        <v>1</v>
      </c>
      <c r="L41" s="8">
        <f t="shared" si="2"/>
        <v>5.2631578947368416</v>
      </c>
      <c r="M41" s="162"/>
      <c r="AA41" s="9">
        <v>19</v>
      </c>
      <c r="AB41" s="140" t="str">
        <f t="shared" si="4"/>
        <v/>
      </c>
      <c r="AC41" s="140" t="str">
        <f t="shared" si="5"/>
        <v/>
      </c>
    </row>
    <row r="42" spans="1:29" ht="23.1" customHeight="1">
      <c r="A42" s="254"/>
      <c r="B42" s="254"/>
      <c r="C42" s="13"/>
      <c r="D42" s="14" t="s">
        <v>12</v>
      </c>
      <c r="E42" s="11"/>
      <c r="F42" s="10">
        <f t="shared" si="3"/>
        <v>14</v>
      </c>
      <c r="G42" s="9">
        <v>8</v>
      </c>
      <c r="H42" s="8">
        <f t="shared" si="0"/>
        <v>57.142857142857139</v>
      </c>
      <c r="I42" s="9">
        <v>6</v>
      </c>
      <c r="J42" s="8">
        <f t="shared" si="1"/>
        <v>42.857142857142854</v>
      </c>
      <c r="K42" s="9">
        <v>0</v>
      </c>
      <c r="L42" s="8">
        <f t="shared" si="2"/>
        <v>0</v>
      </c>
      <c r="M42" s="162"/>
      <c r="AA42" s="9">
        <v>14</v>
      </c>
      <c r="AB42" s="140" t="str">
        <f t="shared" si="4"/>
        <v/>
      </c>
      <c r="AC42" s="140" t="str">
        <f t="shared" si="5"/>
        <v/>
      </c>
    </row>
    <row r="43" spans="1:29" ht="23.1" customHeight="1">
      <c r="A43" s="254"/>
      <c r="B43" s="254"/>
      <c r="C43" s="13"/>
      <c r="D43" s="14" t="s">
        <v>11</v>
      </c>
      <c r="E43" s="11"/>
      <c r="F43" s="10">
        <f t="shared" si="3"/>
        <v>32</v>
      </c>
      <c r="G43" s="9">
        <v>24</v>
      </c>
      <c r="H43" s="8">
        <f t="shared" si="0"/>
        <v>75</v>
      </c>
      <c r="I43" s="9">
        <v>7</v>
      </c>
      <c r="J43" s="8">
        <f t="shared" si="1"/>
        <v>21.875</v>
      </c>
      <c r="K43" s="9">
        <v>1</v>
      </c>
      <c r="L43" s="8">
        <f t="shared" si="2"/>
        <v>3.125</v>
      </c>
      <c r="M43" s="162"/>
      <c r="AA43" s="9">
        <v>32</v>
      </c>
      <c r="AB43" s="140" t="str">
        <f t="shared" si="4"/>
        <v/>
      </c>
      <c r="AC43" s="140" t="str">
        <f t="shared" si="5"/>
        <v/>
      </c>
    </row>
    <row r="44" spans="1:29" ht="23.1" customHeight="1">
      <c r="A44" s="254"/>
      <c r="B44" s="254"/>
      <c r="C44" s="13"/>
      <c r="D44" s="14" t="s">
        <v>10</v>
      </c>
      <c r="E44" s="11"/>
      <c r="F44" s="10">
        <f t="shared" si="3"/>
        <v>176</v>
      </c>
      <c r="G44" s="9">
        <v>109</v>
      </c>
      <c r="H44" s="8">
        <f t="shared" si="0"/>
        <v>61.93181818181818</v>
      </c>
      <c r="I44" s="9">
        <v>66</v>
      </c>
      <c r="J44" s="8">
        <f t="shared" si="1"/>
        <v>37.5</v>
      </c>
      <c r="K44" s="9">
        <v>1</v>
      </c>
      <c r="L44" s="8">
        <f t="shared" si="2"/>
        <v>0.56818181818181823</v>
      </c>
      <c r="M44" s="162"/>
      <c r="AA44" s="9">
        <v>176</v>
      </c>
      <c r="AB44" s="140" t="str">
        <f t="shared" si="4"/>
        <v/>
      </c>
      <c r="AC44" s="140" t="str">
        <f t="shared" si="5"/>
        <v/>
      </c>
    </row>
    <row r="45" spans="1:29" ht="23.1" customHeight="1">
      <c r="A45" s="254"/>
      <c r="B45" s="254"/>
      <c r="C45" s="13"/>
      <c r="D45" s="14" t="s">
        <v>9</v>
      </c>
      <c r="E45" s="11"/>
      <c r="F45" s="10">
        <f t="shared" si="3"/>
        <v>21</v>
      </c>
      <c r="G45" s="9">
        <v>18</v>
      </c>
      <c r="H45" s="8">
        <f t="shared" si="0"/>
        <v>85.714285714285708</v>
      </c>
      <c r="I45" s="9">
        <v>3</v>
      </c>
      <c r="J45" s="8">
        <f t="shared" si="1"/>
        <v>14.285714285714285</v>
      </c>
      <c r="K45" s="9">
        <v>0</v>
      </c>
      <c r="L45" s="8">
        <f t="shared" si="2"/>
        <v>0</v>
      </c>
      <c r="M45" s="162"/>
      <c r="AA45" s="9">
        <v>21</v>
      </c>
      <c r="AB45" s="140" t="str">
        <f t="shared" si="4"/>
        <v/>
      </c>
      <c r="AC45" s="140" t="str">
        <f t="shared" si="5"/>
        <v/>
      </c>
    </row>
    <row r="46" spans="1:29" ht="23.1" customHeight="1">
      <c r="A46" s="254"/>
      <c r="B46" s="254"/>
      <c r="C46" s="13"/>
      <c r="D46" s="14" t="s">
        <v>8</v>
      </c>
      <c r="E46" s="11"/>
      <c r="F46" s="10">
        <f t="shared" si="3"/>
        <v>9</v>
      </c>
      <c r="G46" s="9">
        <v>7</v>
      </c>
      <c r="H46" s="8">
        <f t="shared" si="0"/>
        <v>77.777777777777786</v>
      </c>
      <c r="I46" s="9">
        <v>2</v>
      </c>
      <c r="J46" s="8">
        <f t="shared" si="1"/>
        <v>22.222222222222221</v>
      </c>
      <c r="K46" s="9">
        <v>0</v>
      </c>
      <c r="L46" s="8">
        <f t="shared" si="2"/>
        <v>0</v>
      </c>
      <c r="M46" s="162"/>
      <c r="AA46" s="9">
        <v>9</v>
      </c>
      <c r="AB46" s="140" t="str">
        <f t="shared" si="4"/>
        <v/>
      </c>
      <c r="AC46" s="140" t="str">
        <f t="shared" si="5"/>
        <v/>
      </c>
    </row>
    <row r="47" spans="1:29" ht="24" customHeight="1">
      <c r="A47" s="254"/>
      <c r="B47" s="254"/>
      <c r="C47" s="13"/>
      <c r="D47" s="12" t="s">
        <v>7</v>
      </c>
      <c r="E47" s="11"/>
      <c r="F47" s="10">
        <f t="shared" si="3"/>
        <v>18</v>
      </c>
      <c r="G47" s="9">
        <v>13</v>
      </c>
      <c r="H47" s="8">
        <f t="shared" si="0"/>
        <v>72.222222222222214</v>
      </c>
      <c r="I47" s="9">
        <v>5</v>
      </c>
      <c r="J47" s="8">
        <f t="shared" si="1"/>
        <v>27.777777777777779</v>
      </c>
      <c r="K47" s="9">
        <v>0</v>
      </c>
      <c r="L47" s="8">
        <f t="shared" si="2"/>
        <v>0</v>
      </c>
      <c r="M47" s="162"/>
      <c r="AA47" s="9">
        <v>18</v>
      </c>
      <c r="AB47" s="140" t="str">
        <f t="shared" si="4"/>
        <v/>
      </c>
      <c r="AC47" s="140" t="str">
        <f t="shared" si="5"/>
        <v/>
      </c>
    </row>
    <row r="48" spans="1:29" ht="23.1" customHeight="1">
      <c r="A48" s="254"/>
      <c r="B48" s="254"/>
      <c r="C48" s="13"/>
      <c r="D48" s="14" t="s">
        <v>6</v>
      </c>
      <c r="E48" s="11"/>
      <c r="F48" s="10">
        <f t="shared" si="3"/>
        <v>49</v>
      </c>
      <c r="G48" s="9">
        <v>22</v>
      </c>
      <c r="H48" s="8">
        <f t="shared" si="0"/>
        <v>44.897959183673471</v>
      </c>
      <c r="I48" s="9">
        <v>26</v>
      </c>
      <c r="J48" s="8">
        <f t="shared" si="1"/>
        <v>53.061224489795919</v>
      </c>
      <c r="K48" s="9">
        <v>1</v>
      </c>
      <c r="L48" s="8">
        <f t="shared" si="2"/>
        <v>2.0408163265306123</v>
      </c>
      <c r="M48" s="162"/>
      <c r="AA48" s="9">
        <v>49</v>
      </c>
      <c r="AB48" s="140" t="str">
        <f t="shared" si="4"/>
        <v/>
      </c>
      <c r="AC48" s="140" t="str">
        <f t="shared" si="5"/>
        <v/>
      </c>
    </row>
    <row r="49" spans="1:30" ht="23.1" customHeight="1">
      <c r="A49" s="254"/>
      <c r="B49" s="254"/>
      <c r="C49" s="13"/>
      <c r="D49" s="14" t="s">
        <v>5</v>
      </c>
      <c r="E49" s="11"/>
      <c r="F49" s="10">
        <f t="shared" si="3"/>
        <v>24</v>
      </c>
      <c r="G49" s="9">
        <v>15</v>
      </c>
      <c r="H49" s="8">
        <f t="shared" si="0"/>
        <v>62.5</v>
      </c>
      <c r="I49" s="9">
        <v>8</v>
      </c>
      <c r="J49" s="8">
        <f t="shared" si="1"/>
        <v>33.333333333333329</v>
      </c>
      <c r="K49" s="9">
        <v>1</v>
      </c>
      <c r="L49" s="8">
        <f t="shared" si="2"/>
        <v>4.1666666666666661</v>
      </c>
      <c r="M49" s="162"/>
      <c r="AA49" s="9">
        <v>24</v>
      </c>
      <c r="AB49" s="140" t="str">
        <f t="shared" si="4"/>
        <v/>
      </c>
      <c r="AC49" s="140" t="str">
        <f t="shared" si="5"/>
        <v/>
      </c>
    </row>
    <row r="50" spans="1:30" ht="23.1" customHeight="1">
      <c r="A50" s="254"/>
      <c r="B50" s="254"/>
      <c r="C50" s="13"/>
      <c r="D50" s="14" t="s">
        <v>4</v>
      </c>
      <c r="E50" s="11"/>
      <c r="F50" s="10">
        <f t="shared" si="3"/>
        <v>22</v>
      </c>
      <c r="G50" s="9">
        <v>17</v>
      </c>
      <c r="H50" s="8">
        <f t="shared" si="0"/>
        <v>77.272727272727266</v>
      </c>
      <c r="I50" s="9">
        <v>5</v>
      </c>
      <c r="J50" s="8">
        <f t="shared" si="1"/>
        <v>22.727272727272727</v>
      </c>
      <c r="K50" s="9">
        <v>0</v>
      </c>
      <c r="L50" s="8">
        <f t="shared" si="2"/>
        <v>0</v>
      </c>
      <c r="M50" s="162"/>
      <c r="AA50" s="9">
        <v>22</v>
      </c>
      <c r="AB50" s="140" t="str">
        <f t="shared" si="4"/>
        <v/>
      </c>
      <c r="AC50" s="140" t="str">
        <f t="shared" si="5"/>
        <v/>
      </c>
    </row>
    <row r="51" spans="1:30" ht="23.1" customHeight="1">
      <c r="A51" s="254"/>
      <c r="B51" s="254"/>
      <c r="C51" s="13"/>
      <c r="D51" s="14" t="s">
        <v>3</v>
      </c>
      <c r="E51" s="11"/>
      <c r="F51" s="10">
        <f t="shared" si="3"/>
        <v>168</v>
      </c>
      <c r="G51" s="9">
        <v>119</v>
      </c>
      <c r="H51" s="8">
        <f t="shared" si="0"/>
        <v>70.833333333333343</v>
      </c>
      <c r="I51" s="9">
        <v>49</v>
      </c>
      <c r="J51" s="8">
        <f t="shared" si="1"/>
        <v>29.166666666666668</v>
      </c>
      <c r="K51" s="9">
        <v>0</v>
      </c>
      <c r="L51" s="8">
        <f t="shared" si="2"/>
        <v>0</v>
      </c>
      <c r="M51" s="162"/>
      <c r="AA51" s="9">
        <v>168</v>
      </c>
      <c r="AB51" s="140" t="str">
        <f t="shared" si="4"/>
        <v/>
      </c>
      <c r="AC51" s="140" t="str">
        <f t="shared" si="5"/>
        <v/>
      </c>
    </row>
    <row r="52" spans="1:30" ht="23.1" customHeight="1">
      <c r="A52" s="254"/>
      <c r="B52" s="254"/>
      <c r="C52" s="13"/>
      <c r="D52" s="14" t="s">
        <v>2</v>
      </c>
      <c r="E52" s="11"/>
      <c r="F52" s="10">
        <f t="shared" si="3"/>
        <v>21</v>
      </c>
      <c r="G52" s="9">
        <v>20</v>
      </c>
      <c r="H52" s="8">
        <f t="shared" si="0"/>
        <v>95.238095238095227</v>
      </c>
      <c r="I52" s="9">
        <v>1</v>
      </c>
      <c r="J52" s="8">
        <f t="shared" si="1"/>
        <v>4.7619047619047619</v>
      </c>
      <c r="K52" s="9">
        <v>0</v>
      </c>
      <c r="L52" s="8">
        <f t="shared" si="2"/>
        <v>0</v>
      </c>
      <c r="M52" s="162"/>
      <c r="AA52" s="9">
        <v>21</v>
      </c>
      <c r="AB52" s="140" t="str">
        <f t="shared" si="4"/>
        <v/>
      </c>
      <c r="AC52" s="140" t="str">
        <f t="shared" si="5"/>
        <v/>
      </c>
    </row>
    <row r="53" spans="1:30" ht="24" customHeight="1" thickBot="1">
      <c r="A53" s="255"/>
      <c r="B53" s="255"/>
      <c r="C53" s="13"/>
      <c r="D53" s="12" t="s">
        <v>1</v>
      </c>
      <c r="E53" s="11"/>
      <c r="F53" s="10">
        <f t="shared" si="3"/>
        <v>56</v>
      </c>
      <c r="G53" s="9">
        <v>35</v>
      </c>
      <c r="H53" s="8">
        <f t="shared" si="0"/>
        <v>62.5</v>
      </c>
      <c r="I53" s="9">
        <v>21</v>
      </c>
      <c r="J53" s="8">
        <f t="shared" si="1"/>
        <v>37.5</v>
      </c>
      <c r="K53" s="9">
        <v>0</v>
      </c>
      <c r="L53" s="8">
        <f t="shared" si="2"/>
        <v>0</v>
      </c>
      <c r="M53" s="162"/>
      <c r="AA53" s="9">
        <v>56</v>
      </c>
      <c r="AB53" s="141" t="str">
        <f t="shared" si="4"/>
        <v/>
      </c>
      <c r="AC53" s="141" t="str">
        <f t="shared" si="5"/>
        <v/>
      </c>
    </row>
    <row r="55" spans="1:30">
      <c r="D55" s="5"/>
    </row>
    <row r="60" spans="1:30">
      <c r="D60" s="166" t="s">
        <v>490</v>
      </c>
      <c r="E60" s="164"/>
      <c r="F60" s="165">
        <v>967</v>
      </c>
      <c r="G60" s="165">
        <v>647</v>
      </c>
      <c r="H60" s="165"/>
      <c r="I60" s="165">
        <v>315</v>
      </c>
      <c r="J60" s="165"/>
      <c r="K60" s="165">
        <v>5</v>
      </c>
      <c r="L60" s="165"/>
      <c r="M60" s="165"/>
      <c r="N60" s="165"/>
      <c r="O60" s="165"/>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647</v>
      </c>
      <c r="H61" s="165"/>
      <c r="I61" s="168">
        <f>IF(I60="","",SUM(I8:I12))</f>
        <v>315</v>
      </c>
      <c r="J61" s="165"/>
      <c r="K61" s="168">
        <f>IF(K60="","",SUM(K8:K12))</f>
        <v>5</v>
      </c>
      <c r="L61" s="165"/>
      <c r="M61" s="168" t="str">
        <f>IF(M60="","",SUM(M8:M12))</f>
        <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647</v>
      </c>
      <c r="H62" s="165"/>
      <c r="I62" s="168">
        <f>IF(I60="","",SUM(I13,I38))</f>
        <v>315</v>
      </c>
      <c r="J62" s="165"/>
      <c r="K62" s="168">
        <f>IF(K60="","",SUM(K13,K38))</f>
        <v>5</v>
      </c>
      <c r="L62" s="165"/>
      <c r="M62" s="168" t="str">
        <f>IF(M60="","",SUM(M13,M38))</f>
        <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181</v>
      </c>
      <c r="H63" s="165"/>
      <c r="I63" s="168">
        <f>IF(I60="","",SUM(I14:I37))</f>
        <v>62</v>
      </c>
      <c r="J63" s="165"/>
      <c r="K63" s="168">
        <f>IF(K60="","",SUM(K14:K37))</f>
        <v>0</v>
      </c>
      <c r="L63" s="165"/>
      <c r="M63" s="168" t="str">
        <f>IF(M60="","",SUM(M14:M37))</f>
        <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466</v>
      </c>
      <c r="H64" s="165"/>
      <c r="I64" s="168">
        <f>IF(I60="","",SUM(I39:I53))</f>
        <v>253</v>
      </c>
      <c r="J64" s="165"/>
      <c r="K64" s="168">
        <f>IF(K60="","",SUM(K39:K53))</f>
        <v>5</v>
      </c>
      <c r="L64" s="165"/>
      <c r="M64" s="168" t="str">
        <f>IF(M60="","",SUM(M39:M53))</f>
        <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3" spans="4:30">
      <c r="D73" s="5"/>
    </row>
    <row r="75" spans="4:30">
      <c r="D75" s="5"/>
    </row>
    <row r="77" spans="4:30">
      <c r="D77" s="5"/>
    </row>
    <row r="79" spans="4:30">
      <c r="D79" s="5"/>
    </row>
    <row r="81" spans="4:4" ht="13.5" customHeight="1">
      <c r="D81" s="6"/>
    </row>
    <row r="82" spans="4:4" ht="13.5" customHeight="1"/>
    <row r="83" spans="4:4">
      <c r="D83" s="5"/>
    </row>
    <row r="85" spans="4:4">
      <c r="D85" s="5"/>
    </row>
    <row r="87" spans="4:4">
      <c r="D87" s="5"/>
    </row>
    <row r="89" spans="4:4">
      <c r="D89" s="5"/>
    </row>
    <row r="93" spans="4:4" ht="12.75" customHeight="1"/>
    <row r="94" spans="4:4" ht="12.75" customHeight="1"/>
  </sheetData>
  <mergeCells count="21">
    <mergeCell ref="A13:A53"/>
    <mergeCell ref="B13:B37"/>
    <mergeCell ref="B38:B53"/>
    <mergeCell ref="I5:I6"/>
    <mergeCell ref="B10:E10"/>
    <mergeCell ref="B12:E12"/>
    <mergeCell ref="K3:L4"/>
    <mergeCell ref="B11:E11"/>
    <mergeCell ref="L5:L6"/>
    <mergeCell ref="A7:E7"/>
    <mergeCell ref="H5:H6"/>
    <mergeCell ref="K5:K6"/>
    <mergeCell ref="A8:A12"/>
    <mergeCell ref="B8:E8"/>
    <mergeCell ref="B9:E9"/>
    <mergeCell ref="F3:F6"/>
    <mergeCell ref="G3:H4"/>
    <mergeCell ref="G5:G6"/>
    <mergeCell ref="I3:J4"/>
    <mergeCell ref="J5:J6"/>
    <mergeCell ref="A3:E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6"/>
  <sheetViews>
    <sheetView view="pageBreakPreview" zoomScale="85" zoomScaleNormal="100" zoomScaleSheetLayoutView="85" workbookViewId="0">
      <selection activeCell="G3" sqref="G3:P3"/>
    </sheetView>
  </sheetViews>
  <sheetFormatPr defaultRowHeight="13.5"/>
  <cols>
    <col min="1" max="2" width="2.625" style="4" customWidth="1"/>
    <col min="3" max="3" width="1.375" style="4" customWidth="1"/>
    <col min="4" max="4" width="27.625" style="4" customWidth="1"/>
    <col min="5" max="5" width="1.375" style="4" customWidth="1"/>
    <col min="6" max="16" width="8.625" style="3" customWidth="1"/>
    <col min="17" max="16384" width="9" style="3"/>
  </cols>
  <sheetData>
    <row r="1" spans="1:29" ht="14.25">
      <c r="A1" s="18" t="s">
        <v>607</v>
      </c>
    </row>
    <row r="3" spans="1:29" ht="18" customHeight="1">
      <c r="A3" s="240" t="s">
        <v>64</v>
      </c>
      <c r="B3" s="241"/>
      <c r="C3" s="241"/>
      <c r="D3" s="241"/>
      <c r="E3" s="242"/>
      <c r="F3" s="249" t="s">
        <v>63</v>
      </c>
      <c r="G3" s="262" t="s">
        <v>690</v>
      </c>
      <c r="H3" s="262"/>
      <c r="I3" s="262"/>
      <c r="J3" s="262"/>
      <c r="K3" s="262"/>
      <c r="L3" s="262"/>
      <c r="M3" s="262"/>
      <c r="N3" s="262"/>
      <c r="O3" s="262"/>
      <c r="P3" s="262"/>
    </row>
    <row r="4" spans="1:29" ht="31.5" customHeight="1">
      <c r="A4" s="243"/>
      <c r="B4" s="244"/>
      <c r="C4" s="244"/>
      <c r="D4" s="244"/>
      <c r="E4" s="245"/>
      <c r="F4" s="232"/>
      <c r="G4" s="262" t="s">
        <v>606</v>
      </c>
      <c r="H4" s="262"/>
      <c r="I4" s="262" t="s">
        <v>59</v>
      </c>
      <c r="J4" s="262"/>
      <c r="K4" s="262" t="s">
        <v>58</v>
      </c>
      <c r="L4" s="262"/>
      <c r="M4" s="262" t="s">
        <v>57</v>
      </c>
      <c r="N4" s="262"/>
      <c r="O4" s="262" t="s">
        <v>56</v>
      </c>
      <c r="P4" s="262"/>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10">
        <f>SUM(F8:F12)</f>
        <v>967</v>
      </c>
      <c r="G7" s="9">
        <f>SUM(G8:G12)</f>
        <v>620</v>
      </c>
      <c r="H7" s="8">
        <f t="shared" ref="H7:H53" si="0">IF(G7=0,0,G7/$F7*100)</f>
        <v>64.11582213029989</v>
      </c>
      <c r="I7" s="15">
        <f>SUM(I8:I12)</f>
        <v>164</v>
      </c>
      <c r="J7" s="8">
        <f t="shared" ref="J7:J53" si="1">IF(I7=0,0,I7/$F7*100)</f>
        <v>16.959669079627716</v>
      </c>
      <c r="K7" s="15">
        <f>SUM(K8:K12)</f>
        <v>148</v>
      </c>
      <c r="L7" s="8">
        <f t="shared" ref="L7:L53" si="2">IF(K7=0,0,K7/$F7*100)</f>
        <v>15.305067218200621</v>
      </c>
      <c r="M7" s="15">
        <f>SUM(M8:M12)</f>
        <v>25</v>
      </c>
      <c r="N7" s="8">
        <f t="shared" ref="N7:N53" si="3">IF(M7=0,0,M7/$F7*100)</f>
        <v>2.5853154084798344</v>
      </c>
      <c r="O7" s="15">
        <f>SUM(O8:O12)</f>
        <v>10</v>
      </c>
      <c r="P7" s="8">
        <f t="shared" ref="P7:P53" si="4">IF(O7=0,0,O7/$F7*100)</f>
        <v>1.0341261633919339</v>
      </c>
      <c r="AA7" s="10">
        <f>SUM(AA8:AA12)</f>
        <v>967</v>
      </c>
      <c r="AB7" s="139" t="str">
        <f>IF(F7=AA7,"",1)</f>
        <v/>
      </c>
      <c r="AC7" s="175" t="str">
        <f>IF(SUM(H7,J7,L7,N7,P7)=100,"",1)</f>
        <v/>
      </c>
    </row>
    <row r="8" spans="1:29" ht="23.1" customHeight="1">
      <c r="A8" s="256" t="s">
        <v>49</v>
      </c>
      <c r="B8" s="259" t="s">
        <v>48</v>
      </c>
      <c r="C8" s="260"/>
      <c r="D8" s="260"/>
      <c r="E8" s="261"/>
      <c r="F8" s="10">
        <f t="shared" ref="F8:F53" si="5">SUM(G8,I8,K8,M8,O8)</f>
        <v>323</v>
      </c>
      <c r="G8" s="9">
        <v>323</v>
      </c>
      <c r="H8" s="8">
        <f t="shared" si="0"/>
        <v>100</v>
      </c>
      <c r="I8" s="15">
        <v>0</v>
      </c>
      <c r="J8" s="8">
        <f t="shared" si="1"/>
        <v>0</v>
      </c>
      <c r="K8" s="15">
        <v>0</v>
      </c>
      <c r="L8" s="8">
        <f t="shared" si="2"/>
        <v>0</v>
      </c>
      <c r="M8" s="15">
        <v>0</v>
      </c>
      <c r="N8" s="8">
        <f t="shared" si="3"/>
        <v>0</v>
      </c>
      <c r="O8" s="15">
        <v>0</v>
      </c>
      <c r="P8" s="8">
        <f t="shared" si="4"/>
        <v>0</v>
      </c>
      <c r="AA8" s="10">
        <v>323</v>
      </c>
      <c r="AB8" s="140" t="str">
        <f t="shared" ref="AB8:AB53" si="6">IF(F8=AA8,"",1)</f>
        <v/>
      </c>
      <c r="AC8" s="140" t="str">
        <f t="shared" ref="AC8:AC53" si="7">IF(SUM(H8,J8,L8,N8,P8)=100,"",1)</f>
        <v/>
      </c>
    </row>
    <row r="9" spans="1:29" ht="23.1" customHeight="1">
      <c r="A9" s="257"/>
      <c r="B9" s="259" t="s">
        <v>47</v>
      </c>
      <c r="C9" s="260"/>
      <c r="D9" s="260"/>
      <c r="E9" s="261"/>
      <c r="F9" s="10">
        <f t="shared" si="5"/>
        <v>145</v>
      </c>
      <c r="G9" s="9">
        <v>88</v>
      </c>
      <c r="H9" s="8">
        <f t="shared" si="0"/>
        <v>60.689655172413794</v>
      </c>
      <c r="I9" s="15">
        <v>57</v>
      </c>
      <c r="J9" s="8">
        <f t="shared" si="1"/>
        <v>39.310344827586206</v>
      </c>
      <c r="K9" s="15">
        <v>0</v>
      </c>
      <c r="L9" s="8">
        <f t="shared" si="2"/>
        <v>0</v>
      </c>
      <c r="M9" s="15">
        <v>0</v>
      </c>
      <c r="N9" s="8">
        <f t="shared" si="3"/>
        <v>0</v>
      </c>
      <c r="O9" s="15">
        <v>0</v>
      </c>
      <c r="P9" s="8">
        <f t="shared" si="4"/>
        <v>0</v>
      </c>
      <c r="AA9" s="10">
        <v>145</v>
      </c>
      <c r="AB9" s="140" t="str">
        <f t="shared" si="6"/>
        <v/>
      </c>
      <c r="AC9" s="140" t="str">
        <f t="shared" si="7"/>
        <v/>
      </c>
    </row>
    <row r="10" spans="1:29" ht="23.1" customHeight="1">
      <c r="A10" s="257"/>
      <c r="B10" s="259" t="s">
        <v>46</v>
      </c>
      <c r="C10" s="260"/>
      <c r="D10" s="260"/>
      <c r="E10" s="261"/>
      <c r="F10" s="10">
        <f t="shared" si="5"/>
        <v>218</v>
      </c>
      <c r="G10" s="9">
        <v>77</v>
      </c>
      <c r="H10" s="8">
        <f t="shared" si="0"/>
        <v>35.321100917431195</v>
      </c>
      <c r="I10" s="15">
        <v>63</v>
      </c>
      <c r="J10" s="8">
        <f t="shared" si="1"/>
        <v>28.899082568807337</v>
      </c>
      <c r="K10" s="15">
        <v>78</v>
      </c>
      <c r="L10" s="8">
        <f t="shared" si="2"/>
        <v>35.779816513761467</v>
      </c>
      <c r="M10" s="15">
        <v>0</v>
      </c>
      <c r="N10" s="8">
        <f t="shared" si="3"/>
        <v>0</v>
      </c>
      <c r="O10" s="15">
        <v>0</v>
      </c>
      <c r="P10" s="8">
        <f t="shared" si="4"/>
        <v>0</v>
      </c>
      <c r="AA10" s="10">
        <v>218</v>
      </c>
      <c r="AB10" s="140" t="str">
        <f t="shared" si="6"/>
        <v/>
      </c>
      <c r="AC10" s="140" t="str">
        <f t="shared" si="7"/>
        <v/>
      </c>
    </row>
    <row r="11" spans="1:29" ht="23.1" customHeight="1">
      <c r="A11" s="257"/>
      <c r="B11" s="259" t="s">
        <v>45</v>
      </c>
      <c r="C11" s="260"/>
      <c r="D11" s="260"/>
      <c r="E11" s="261"/>
      <c r="F11" s="10">
        <f t="shared" si="5"/>
        <v>66</v>
      </c>
      <c r="G11" s="9">
        <v>20</v>
      </c>
      <c r="H11" s="8">
        <f t="shared" si="0"/>
        <v>30.303030303030305</v>
      </c>
      <c r="I11" s="15">
        <v>10</v>
      </c>
      <c r="J11" s="8">
        <f t="shared" si="1"/>
        <v>15.151515151515152</v>
      </c>
      <c r="K11" s="15">
        <v>24</v>
      </c>
      <c r="L11" s="8">
        <f t="shared" si="2"/>
        <v>36.363636363636367</v>
      </c>
      <c r="M11" s="15">
        <v>12</v>
      </c>
      <c r="N11" s="8">
        <f t="shared" si="3"/>
        <v>18.181818181818183</v>
      </c>
      <c r="O11" s="15">
        <v>0</v>
      </c>
      <c r="P11" s="8">
        <f t="shared" si="4"/>
        <v>0</v>
      </c>
      <c r="AA11" s="10">
        <v>66</v>
      </c>
      <c r="AB11" s="140" t="str">
        <f t="shared" si="6"/>
        <v/>
      </c>
      <c r="AC11" s="140" t="str">
        <f t="shared" si="7"/>
        <v/>
      </c>
    </row>
    <row r="12" spans="1:29" ht="23.1" customHeight="1">
      <c r="A12" s="258"/>
      <c r="B12" s="259" t="s">
        <v>44</v>
      </c>
      <c r="C12" s="260"/>
      <c r="D12" s="260"/>
      <c r="E12" s="261"/>
      <c r="F12" s="10">
        <f t="shared" si="5"/>
        <v>215</v>
      </c>
      <c r="G12" s="9">
        <v>112</v>
      </c>
      <c r="H12" s="8">
        <f t="shared" si="0"/>
        <v>52.093023255813954</v>
      </c>
      <c r="I12" s="15">
        <v>34</v>
      </c>
      <c r="J12" s="8">
        <f t="shared" si="1"/>
        <v>15.813953488372093</v>
      </c>
      <c r="K12" s="15">
        <v>46</v>
      </c>
      <c r="L12" s="8">
        <f t="shared" si="2"/>
        <v>21.395348837209301</v>
      </c>
      <c r="M12" s="15">
        <v>13</v>
      </c>
      <c r="N12" s="8">
        <f t="shared" si="3"/>
        <v>6.0465116279069768</v>
      </c>
      <c r="O12" s="15">
        <v>10</v>
      </c>
      <c r="P12" s="8">
        <f t="shared" si="4"/>
        <v>4.6511627906976747</v>
      </c>
      <c r="AA12" s="10">
        <v>215</v>
      </c>
      <c r="AB12" s="140" t="str">
        <f t="shared" si="6"/>
        <v/>
      </c>
      <c r="AC12" s="140" t="str">
        <f t="shared" si="7"/>
        <v/>
      </c>
    </row>
    <row r="13" spans="1:29" ht="23.1" customHeight="1">
      <c r="A13" s="253" t="s">
        <v>43</v>
      </c>
      <c r="B13" s="253" t="s">
        <v>42</v>
      </c>
      <c r="C13" s="13"/>
      <c r="D13" s="14" t="s">
        <v>16</v>
      </c>
      <c r="E13" s="11"/>
      <c r="F13" s="10">
        <f t="shared" si="5"/>
        <v>243</v>
      </c>
      <c r="G13" s="9">
        <f>SUM(G14:G37)</f>
        <v>82</v>
      </c>
      <c r="H13" s="8">
        <f t="shared" si="0"/>
        <v>33.744855967078195</v>
      </c>
      <c r="I13" s="15">
        <f>SUM(I14:I37)</f>
        <v>52</v>
      </c>
      <c r="J13" s="8">
        <f t="shared" si="1"/>
        <v>21.399176954732511</v>
      </c>
      <c r="K13" s="15">
        <f>SUM(K14:K37)</f>
        <v>84</v>
      </c>
      <c r="L13" s="8">
        <f t="shared" si="2"/>
        <v>34.567901234567898</v>
      </c>
      <c r="M13" s="15">
        <f>SUM(M14:M37)</f>
        <v>19</v>
      </c>
      <c r="N13" s="8">
        <f t="shared" si="3"/>
        <v>7.8189300411522638</v>
      </c>
      <c r="O13" s="15">
        <f>SUM(O14:O37)</f>
        <v>6</v>
      </c>
      <c r="P13" s="8">
        <f t="shared" si="4"/>
        <v>2.4691358024691357</v>
      </c>
      <c r="AA13" s="10">
        <f>SUM(AA14:AA37)</f>
        <v>243</v>
      </c>
      <c r="AB13" s="140" t="str">
        <f t="shared" si="6"/>
        <v/>
      </c>
      <c r="AC13" s="140" t="str">
        <f t="shared" si="7"/>
        <v/>
      </c>
    </row>
    <row r="14" spans="1:29" ht="23.1" customHeight="1">
      <c r="A14" s="254"/>
      <c r="B14" s="254"/>
      <c r="C14" s="13"/>
      <c r="D14" s="14" t="s">
        <v>41</v>
      </c>
      <c r="E14" s="11"/>
      <c r="F14" s="10">
        <f t="shared" si="5"/>
        <v>32</v>
      </c>
      <c r="G14" s="9">
        <v>11</v>
      </c>
      <c r="H14" s="8">
        <f t="shared" si="0"/>
        <v>34.375</v>
      </c>
      <c r="I14" s="15">
        <v>12</v>
      </c>
      <c r="J14" s="8">
        <f t="shared" si="1"/>
        <v>37.5</v>
      </c>
      <c r="K14" s="15">
        <v>8</v>
      </c>
      <c r="L14" s="8">
        <f t="shared" si="2"/>
        <v>25</v>
      </c>
      <c r="M14" s="15">
        <v>1</v>
      </c>
      <c r="N14" s="8">
        <f t="shared" si="3"/>
        <v>3.125</v>
      </c>
      <c r="O14" s="15">
        <v>0</v>
      </c>
      <c r="P14" s="8">
        <f t="shared" si="4"/>
        <v>0</v>
      </c>
      <c r="AA14" s="10">
        <v>32</v>
      </c>
      <c r="AB14" s="140" t="str">
        <f t="shared" si="6"/>
        <v/>
      </c>
      <c r="AC14" s="140" t="str">
        <f t="shared" si="7"/>
        <v/>
      </c>
    </row>
    <row r="15" spans="1:29" ht="23.1" customHeight="1">
      <c r="A15" s="254"/>
      <c r="B15" s="254"/>
      <c r="C15" s="13"/>
      <c r="D15" s="14" t="s">
        <v>40</v>
      </c>
      <c r="E15" s="11"/>
      <c r="F15" s="10">
        <f t="shared" si="5"/>
        <v>4</v>
      </c>
      <c r="G15" s="9">
        <v>2</v>
      </c>
      <c r="H15" s="8">
        <f t="shared" si="0"/>
        <v>50</v>
      </c>
      <c r="I15" s="15">
        <v>1</v>
      </c>
      <c r="J15" s="8">
        <f t="shared" si="1"/>
        <v>25</v>
      </c>
      <c r="K15" s="15">
        <v>1</v>
      </c>
      <c r="L15" s="8">
        <f t="shared" si="2"/>
        <v>25</v>
      </c>
      <c r="M15" s="15">
        <v>0</v>
      </c>
      <c r="N15" s="8">
        <f t="shared" si="3"/>
        <v>0</v>
      </c>
      <c r="O15" s="15">
        <v>0</v>
      </c>
      <c r="P15" s="8">
        <f t="shared" si="4"/>
        <v>0</v>
      </c>
      <c r="AA15" s="10">
        <v>4</v>
      </c>
      <c r="AB15" s="140" t="str">
        <f t="shared" si="6"/>
        <v/>
      </c>
      <c r="AC15" s="140" t="str">
        <f t="shared" si="7"/>
        <v/>
      </c>
    </row>
    <row r="16" spans="1:29" ht="23.1" customHeight="1">
      <c r="A16" s="254"/>
      <c r="B16" s="254"/>
      <c r="C16" s="13"/>
      <c r="D16" s="14" t="s">
        <v>39</v>
      </c>
      <c r="E16" s="11"/>
      <c r="F16" s="10">
        <f t="shared" si="5"/>
        <v>16</v>
      </c>
      <c r="G16" s="9">
        <v>4</v>
      </c>
      <c r="H16" s="8">
        <f t="shared" si="0"/>
        <v>25</v>
      </c>
      <c r="I16" s="15">
        <v>7</v>
      </c>
      <c r="J16" s="8">
        <f t="shared" si="1"/>
        <v>43.75</v>
      </c>
      <c r="K16" s="15">
        <v>5</v>
      </c>
      <c r="L16" s="8">
        <f t="shared" si="2"/>
        <v>31.25</v>
      </c>
      <c r="M16" s="15">
        <v>0</v>
      </c>
      <c r="N16" s="8">
        <f t="shared" si="3"/>
        <v>0</v>
      </c>
      <c r="O16" s="15">
        <v>0</v>
      </c>
      <c r="P16" s="8">
        <f t="shared" si="4"/>
        <v>0</v>
      </c>
      <c r="AA16" s="10">
        <v>16</v>
      </c>
      <c r="AB16" s="140" t="str">
        <f t="shared" si="6"/>
        <v/>
      </c>
      <c r="AC16" s="140" t="str">
        <f t="shared" si="7"/>
        <v/>
      </c>
    </row>
    <row r="17" spans="1:29" ht="23.1" customHeight="1">
      <c r="A17" s="254"/>
      <c r="B17" s="254"/>
      <c r="C17" s="13"/>
      <c r="D17" s="14" t="s">
        <v>38</v>
      </c>
      <c r="E17" s="11"/>
      <c r="F17" s="10">
        <f t="shared" si="5"/>
        <v>3</v>
      </c>
      <c r="G17" s="9">
        <v>3</v>
      </c>
      <c r="H17" s="8">
        <f t="shared" si="0"/>
        <v>100</v>
      </c>
      <c r="I17" s="15">
        <v>0</v>
      </c>
      <c r="J17" s="8">
        <f t="shared" si="1"/>
        <v>0</v>
      </c>
      <c r="K17" s="15">
        <v>0</v>
      </c>
      <c r="L17" s="8">
        <f t="shared" si="2"/>
        <v>0</v>
      </c>
      <c r="M17" s="15">
        <v>0</v>
      </c>
      <c r="N17" s="8">
        <f t="shared" si="3"/>
        <v>0</v>
      </c>
      <c r="O17" s="15">
        <v>0</v>
      </c>
      <c r="P17" s="8">
        <f t="shared" si="4"/>
        <v>0</v>
      </c>
      <c r="AA17" s="10">
        <v>3</v>
      </c>
      <c r="AB17" s="140" t="str">
        <f t="shared" si="6"/>
        <v/>
      </c>
      <c r="AC17" s="140" t="str">
        <f t="shared" si="7"/>
        <v/>
      </c>
    </row>
    <row r="18" spans="1:29" ht="23.1" customHeight="1">
      <c r="A18" s="254"/>
      <c r="B18" s="254"/>
      <c r="C18" s="13"/>
      <c r="D18" s="14" t="s">
        <v>37</v>
      </c>
      <c r="E18" s="11"/>
      <c r="F18" s="10">
        <f t="shared" si="5"/>
        <v>7</v>
      </c>
      <c r="G18" s="9">
        <v>3</v>
      </c>
      <c r="H18" s="8">
        <f t="shared" si="0"/>
        <v>42.857142857142854</v>
      </c>
      <c r="I18" s="15">
        <v>1</v>
      </c>
      <c r="J18" s="8">
        <f t="shared" si="1"/>
        <v>14.285714285714285</v>
      </c>
      <c r="K18" s="15">
        <v>3</v>
      </c>
      <c r="L18" s="8">
        <f t="shared" si="2"/>
        <v>42.857142857142854</v>
      </c>
      <c r="M18" s="15">
        <v>0</v>
      </c>
      <c r="N18" s="8">
        <f t="shared" si="3"/>
        <v>0</v>
      </c>
      <c r="O18" s="15">
        <v>0</v>
      </c>
      <c r="P18" s="8">
        <f t="shared" si="4"/>
        <v>0</v>
      </c>
      <c r="AA18" s="10">
        <v>7</v>
      </c>
      <c r="AB18" s="140" t="str">
        <f t="shared" si="6"/>
        <v/>
      </c>
      <c r="AC18" s="140" t="str">
        <f t="shared" si="7"/>
        <v/>
      </c>
    </row>
    <row r="19" spans="1:29" ht="23.1" customHeight="1">
      <c r="A19" s="254"/>
      <c r="B19" s="254"/>
      <c r="C19" s="13"/>
      <c r="D19" s="14" t="s">
        <v>36</v>
      </c>
      <c r="E19" s="11"/>
      <c r="F19" s="10">
        <f t="shared" si="5"/>
        <v>2</v>
      </c>
      <c r="G19" s="9">
        <v>2</v>
      </c>
      <c r="H19" s="8">
        <f t="shared" si="0"/>
        <v>100</v>
      </c>
      <c r="I19" s="15">
        <v>0</v>
      </c>
      <c r="J19" s="8">
        <f t="shared" si="1"/>
        <v>0</v>
      </c>
      <c r="K19" s="15">
        <v>0</v>
      </c>
      <c r="L19" s="8">
        <f t="shared" si="2"/>
        <v>0</v>
      </c>
      <c r="M19" s="15">
        <v>0</v>
      </c>
      <c r="N19" s="8">
        <f t="shared" si="3"/>
        <v>0</v>
      </c>
      <c r="O19" s="15">
        <v>0</v>
      </c>
      <c r="P19" s="8">
        <f t="shared" si="4"/>
        <v>0</v>
      </c>
      <c r="AA19" s="10">
        <v>2</v>
      </c>
      <c r="AB19" s="140" t="str">
        <f t="shared" si="6"/>
        <v/>
      </c>
      <c r="AC19" s="140" t="str">
        <f t="shared" si="7"/>
        <v/>
      </c>
    </row>
    <row r="20" spans="1:29" ht="23.1" customHeight="1">
      <c r="A20" s="254"/>
      <c r="B20" s="254"/>
      <c r="C20" s="13"/>
      <c r="D20" s="14" t="s">
        <v>35</v>
      </c>
      <c r="E20" s="11"/>
      <c r="F20" s="10">
        <f t="shared" si="5"/>
        <v>5</v>
      </c>
      <c r="G20" s="9">
        <v>2</v>
      </c>
      <c r="H20" s="8">
        <f t="shared" si="0"/>
        <v>40</v>
      </c>
      <c r="I20" s="15">
        <v>1</v>
      </c>
      <c r="J20" s="8">
        <f t="shared" si="1"/>
        <v>20</v>
      </c>
      <c r="K20" s="15">
        <v>2</v>
      </c>
      <c r="L20" s="8">
        <f t="shared" si="2"/>
        <v>40</v>
      </c>
      <c r="M20" s="15">
        <v>0</v>
      </c>
      <c r="N20" s="8">
        <f t="shared" si="3"/>
        <v>0</v>
      </c>
      <c r="O20" s="15">
        <v>0</v>
      </c>
      <c r="P20" s="8">
        <f t="shared" si="4"/>
        <v>0</v>
      </c>
      <c r="AA20" s="10">
        <v>5</v>
      </c>
      <c r="AB20" s="140" t="str">
        <f t="shared" si="6"/>
        <v/>
      </c>
      <c r="AC20" s="140" t="str">
        <f t="shared" si="7"/>
        <v/>
      </c>
    </row>
    <row r="21" spans="1:29" ht="23.1" customHeight="1">
      <c r="A21" s="254"/>
      <c r="B21" s="254"/>
      <c r="C21" s="13"/>
      <c r="D21" s="14" t="s">
        <v>34</v>
      </c>
      <c r="E21" s="11"/>
      <c r="F21" s="10">
        <f t="shared" si="5"/>
        <v>10</v>
      </c>
      <c r="G21" s="9">
        <v>0</v>
      </c>
      <c r="H21" s="8">
        <f t="shared" si="0"/>
        <v>0</v>
      </c>
      <c r="I21" s="15">
        <v>2</v>
      </c>
      <c r="J21" s="8">
        <f>IF(I21=0,0,I21/$F21*100)</f>
        <v>20</v>
      </c>
      <c r="K21" s="15">
        <v>4</v>
      </c>
      <c r="L21" s="8">
        <f t="shared" si="2"/>
        <v>40</v>
      </c>
      <c r="M21" s="15">
        <v>3</v>
      </c>
      <c r="N21" s="8">
        <f t="shared" si="3"/>
        <v>30</v>
      </c>
      <c r="O21" s="15">
        <v>1</v>
      </c>
      <c r="P21" s="8">
        <f t="shared" si="4"/>
        <v>10</v>
      </c>
      <c r="AA21" s="10">
        <v>10</v>
      </c>
      <c r="AB21" s="140" t="str">
        <f t="shared" si="6"/>
        <v/>
      </c>
      <c r="AC21" s="140" t="str">
        <f t="shared" si="7"/>
        <v/>
      </c>
    </row>
    <row r="22" spans="1:29" ht="23.1" customHeight="1">
      <c r="A22" s="254"/>
      <c r="B22" s="254"/>
      <c r="C22" s="13"/>
      <c r="D22" s="14" t="s">
        <v>33</v>
      </c>
      <c r="E22" s="11"/>
      <c r="F22" s="10">
        <f t="shared" si="5"/>
        <v>1</v>
      </c>
      <c r="G22" s="9">
        <v>1</v>
      </c>
      <c r="H22" s="8">
        <f t="shared" si="0"/>
        <v>100</v>
      </c>
      <c r="I22" s="15">
        <v>0</v>
      </c>
      <c r="J22" s="8">
        <f t="shared" si="1"/>
        <v>0</v>
      </c>
      <c r="K22" s="15">
        <v>0</v>
      </c>
      <c r="L22" s="8">
        <f t="shared" si="2"/>
        <v>0</v>
      </c>
      <c r="M22" s="15">
        <v>0</v>
      </c>
      <c r="N22" s="8">
        <f t="shared" si="3"/>
        <v>0</v>
      </c>
      <c r="O22" s="15">
        <v>0</v>
      </c>
      <c r="P22" s="8">
        <f t="shared" si="4"/>
        <v>0</v>
      </c>
      <c r="AA22" s="10">
        <v>1</v>
      </c>
      <c r="AB22" s="140" t="str">
        <f t="shared" si="6"/>
        <v/>
      </c>
      <c r="AC22" s="140" t="str">
        <f t="shared" si="7"/>
        <v/>
      </c>
    </row>
    <row r="23" spans="1:29" ht="23.1" customHeight="1">
      <c r="A23" s="254"/>
      <c r="B23" s="254"/>
      <c r="C23" s="13"/>
      <c r="D23" s="14" t="s">
        <v>32</v>
      </c>
      <c r="E23" s="11"/>
      <c r="F23" s="10">
        <f t="shared" si="5"/>
        <v>6</v>
      </c>
      <c r="G23" s="9">
        <v>0</v>
      </c>
      <c r="H23" s="8">
        <f t="shared" si="0"/>
        <v>0</v>
      </c>
      <c r="I23" s="15">
        <v>1</v>
      </c>
      <c r="J23" s="8">
        <f t="shared" si="1"/>
        <v>16.666666666666664</v>
      </c>
      <c r="K23" s="15">
        <v>5</v>
      </c>
      <c r="L23" s="8">
        <f t="shared" si="2"/>
        <v>83.333333333333343</v>
      </c>
      <c r="M23" s="15">
        <v>0</v>
      </c>
      <c r="N23" s="8">
        <f t="shared" si="3"/>
        <v>0</v>
      </c>
      <c r="O23" s="15">
        <v>0</v>
      </c>
      <c r="P23" s="8">
        <f t="shared" si="4"/>
        <v>0</v>
      </c>
      <c r="AA23" s="10">
        <v>6</v>
      </c>
      <c r="AB23" s="140" t="str">
        <f t="shared" si="6"/>
        <v/>
      </c>
      <c r="AC23" s="140" t="str">
        <f t="shared" si="7"/>
        <v/>
      </c>
    </row>
    <row r="24" spans="1:29" ht="23.1" customHeight="1">
      <c r="A24" s="254"/>
      <c r="B24" s="254"/>
      <c r="C24" s="13"/>
      <c r="D24" s="14" t="s">
        <v>31</v>
      </c>
      <c r="E24" s="11"/>
      <c r="F24" s="10">
        <f t="shared" si="5"/>
        <v>1</v>
      </c>
      <c r="G24" s="33">
        <v>1</v>
      </c>
      <c r="H24" s="8">
        <f t="shared" si="0"/>
        <v>100</v>
      </c>
      <c r="I24" s="34">
        <v>0</v>
      </c>
      <c r="J24" s="8">
        <f t="shared" si="1"/>
        <v>0</v>
      </c>
      <c r="K24" s="34">
        <v>0</v>
      </c>
      <c r="L24" s="8">
        <f t="shared" si="2"/>
        <v>0</v>
      </c>
      <c r="M24" s="34">
        <v>0</v>
      </c>
      <c r="N24" s="8">
        <f t="shared" si="3"/>
        <v>0</v>
      </c>
      <c r="O24" s="34">
        <v>0</v>
      </c>
      <c r="P24" s="8">
        <f t="shared" si="4"/>
        <v>0</v>
      </c>
      <c r="AA24" s="10">
        <v>1</v>
      </c>
      <c r="AB24" s="140" t="str">
        <f t="shared" si="6"/>
        <v/>
      </c>
      <c r="AC24" s="140" t="str">
        <f t="shared" si="7"/>
        <v/>
      </c>
    </row>
    <row r="25" spans="1:29" ht="23.1" customHeight="1">
      <c r="A25" s="254"/>
      <c r="B25" s="254"/>
      <c r="C25" s="13"/>
      <c r="D25" s="12" t="s">
        <v>30</v>
      </c>
      <c r="E25" s="11"/>
      <c r="F25" s="10">
        <f t="shared" si="5"/>
        <v>2</v>
      </c>
      <c r="G25" s="9">
        <v>1</v>
      </c>
      <c r="H25" s="8">
        <f t="shared" si="0"/>
        <v>50</v>
      </c>
      <c r="I25" s="15">
        <v>0</v>
      </c>
      <c r="J25" s="8">
        <f t="shared" si="1"/>
        <v>0</v>
      </c>
      <c r="K25" s="15">
        <v>1</v>
      </c>
      <c r="L25" s="8">
        <f t="shared" si="2"/>
        <v>50</v>
      </c>
      <c r="M25" s="15">
        <v>0</v>
      </c>
      <c r="N25" s="8">
        <f t="shared" si="3"/>
        <v>0</v>
      </c>
      <c r="O25" s="15">
        <v>0</v>
      </c>
      <c r="P25" s="8">
        <f t="shared" si="4"/>
        <v>0</v>
      </c>
      <c r="AA25" s="10">
        <v>2</v>
      </c>
      <c r="AB25" s="140" t="str">
        <f t="shared" si="6"/>
        <v/>
      </c>
      <c r="AC25" s="140" t="str">
        <f t="shared" si="7"/>
        <v/>
      </c>
    </row>
    <row r="26" spans="1:29" ht="23.1" customHeight="1">
      <c r="A26" s="254"/>
      <c r="B26" s="254"/>
      <c r="C26" s="13"/>
      <c r="D26" s="109" t="s">
        <v>29</v>
      </c>
      <c r="E26" s="110"/>
      <c r="F26" s="31">
        <f t="shared" si="5"/>
        <v>9</v>
      </c>
      <c r="G26" s="30">
        <v>5</v>
      </c>
      <c r="H26" s="111">
        <f t="shared" si="0"/>
        <v>55.555555555555557</v>
      </c>
      <c r="I26" s="15">
        <v>1</v>
      </c>
      <c r="J26" s="8">
        <f t="shared" si="1"/>
        <v>11.111111111111111</v>
      </c>
      <c r="K26" s="15">
        <v>2</v>
      </c>
      <c r="L26" s="8">
        <f t="shared" si="2"/>
        <v>22.222222222222221</v>
      </c>
      <c r="M26" s="15">
        <v>1</v>
      </c>
      <c r="N26" s="8">
        <f t="shared" si="3"/>
        <v>11.111111111111111</v>
      </c>
      <c r="O26" s="15">
        <v>0</v>
      </c>
      <c r="P26" s="8">
        <f t="shared" si="4"/>
        <v>0</v>
      </c>
      <c r="AA26" s="31">
        <v>9</v>
      </c>
      <c r="AB26" s="140" t="str">
        <f t="shared" si="6"/>
        <v/>
      </c>
      <c r="AC26" s="140" t="str">
        <f t="shared" si="7"/>
        <v/>
      </c>
    </row>
    <row r="27" spans="1:29" ht="23.1" customHeight="1">
      <c r="A27" s="254"/>
      <c r="B27" s="254"/>
      <c r="C27" s="13"/>
      <c r="D27" s="14" t="s">
        <v>28</v>
      </c>
      <c r="E27" s="11"/>
      <c r="F27" s="10">
        <f t="shared" si="5"/>
        <v>5</v>
      </c>
      <c r="G27" s="9">
        <v>2</v>
      </c>
      <c r="H27" s="8">
        <f t="shared" si="0"/>
        <v>40</v>
      </c>
      <c r="I27" s="15">
        <v>3</v>
      </c>
      <c r="J27" s="8">
        <f t="shared" si="1"/>
        <v>60</v>
      </c>
      <c r="K27" s="15">
        <v>0</v>
      </c>
      <c r="L27" s="8">
        <f t="shared" si="2"/>
        <v>0</v>
      </c>
      <c r="M27" s="15">
        <v>0</v>
      </c>
      <c r="N27" s="8">
        <f t="shared" si="3"/>
        <v>0</v>
      </c>
      <c r="O27" s="15">
        <v>0</v>
      </c>
      <c r="P27" s="8">
        <f t="shared" si="4"/>
        <v>0</v>
      </c>
      <c r="AA27" s="10">
        <v>5</v>
      </c>
      <c r="AB27" s="140" t="str">
        <f t="shared" si="6"/>
        <v/>
      </c>
      <c r="AC27" s="140" t="str">
        <f t="shared" si="7"/>
        <v/>
      </c>
    </row>
    <row r="28" spans="1:29" ht="23.1" customHeight="1">
      <c r="A28" s="254"/>
      <c r="B28" s="254"/>
      <c r="C28" s="13"/>
      <c r="D28" s="14" t="s">
        <v>27</v>
      </c>
      <c r="E28" s="11"/>
      <c r="F28" s="10">
        <f t="shared" si="5"/>
        <v>5</v>
      </c>
      <c r="G28" s="9">
        <v>1</v>
      </c>
      <c r="H28" s="8">
        <f t="shared" si="0"/>
        <v>20</v>
      </c>
      <c r="I28" s="15">
        <v>0</v>
      </c>
      <c r="J28" s="8">
        <f t="shared" si="1"/>
        <v>0</v>
      </c>
      <c r="K28" s="15">
        <v>2</v>
      </c>
      <c r="L28" s="8">
        <f t="shared" si="2"/>
        <v>40</v>
      </c>
      <c r="M28" s="15">
        <v>2</v>
      </c>
      <c r="N28" s="8">
        <f t="shared" si="3"/>
        <v>40</v>
      </c>
      <c r="O28" s="15">
        <v>0</v>
      </c>
      <c r="P28" s="8">
        <f t="shared" si="4"/>
        <v>0</v>
      </c>
      <c r="AA28" s="10">
        <v>5</v>
      </c>
      <c r="AB28" s="140" t="str">
        <f t="shared" si="6"/>
        <v/>
      </c>
      <c r="AC28" s="140" t="str">
        <f t="shared" si="7"/>
        <v/>
      </c>
    </row>
    <row r="29" spans="1:29" ht="23.1" customHeight="1">
      <c r="A29" s="254"/>
      <c r="B29" s="254"/>
      <c r="C29" s="13"/>
      <c r="D29" s="14" t="s">
        <v>26</v>
      </c>
      <c r="E29" s="11"/>
      <c r="F29" s="10">
        <f t="shared" si="5"/>
        <v>15</v>
      </c>
      <c r="G29" s="9">
        <v>9</v>
      </c>
      <c r="H29" s="8">
        <f t="shared" si="0"/>
        <v>60</v>
      </c>
      <c r="I29" s="15">
        <v>1</v>
      </c>
      <c r="J29" s="8">
        <f t="shared" si="1"/>
        <v>6.666666666666667</v>
      </c>
      <c r="K29" s="15">
        <v>5</v>
      </c>
      <c r="L29" s="8">
        <f t="shared" si="2"/>
        <v>33.333333333333329</v>
      </c>
      <c r="M29" s="15">
        <v>0</v>
      </c>
      <c r="N29" s="8">
        <f t="shared" si="3"/>
        <v>0</v>
      </c>
      <c r="O29" s="15">
        <v>0</v>
      </c>
      <c r="P29" s="8">
        <f t="shared" si="4"/>
        <v>0</v>
      </c>
      <c r="AA29" s="10">
        <v>15</v>
      </c>
      <c r="AB29" s="140" t="str">
        <f t="shared" si="6"/>
        <v/>
      </c>
      <c r="AC29" s="140" t="str">
        <f t="shared" si="7"/>
        <v/>
      </c>
    </row>
    <row r="30" spans="1:29" ht="23.1" customHeight="1">
      <c r="A30" s="254"/>
      <c r="B30" s="254"/>
      <c r="C30" s="13"/>
      <c r="D30" s="14" t="s">
        <v>25</v>
      </c>
      <c r="E30" s="11"/>
      <c r="F30" s="10">
        <f t="shared" si="5"/>
        <v>6</v>
      </c>
      <c r="G30" s="9">
        <v>3</v>
      </c>
      <c r="H30" s="8">
        <f t="shared" si="0"/>
        <v>50</v>
      </c>
      <c r="I30" s="15">
        <v>1</v>
      </c>
      <c r="J30" s="8">
        <f t="shared" si="1"/>
        <v>16.666666666666664</v>
      </c>
      <c r="K30" s="15">
        <v>1</v>
      </c>
      <c r="L30" s="8">
        <f t="shared" si="2"/>
        <v>16.666666666666664</v>
      </c>
      <c r="M30" s="15">
        <v>0</v>
      </c>
      <c r="N30" s="8">
        <f t="shared" si="3"/>
        <v>0</v>
      </c>
      <c r="O30" s="15">
        <v>1</v>
      </c>
      <c r="P30" s="8">
        <f t="shared" si="4"/>
        <v>16.666666666666664</v>
      </c>
      <c r="AA30" s="10">
        <v>6</v>
      </c>
      <c r="AB30" s="140" t="str">
        <f t="shared" si="6"/>
        <v/>
      </c>
      <c r="AC30" s="140" t="str">
        <f t="shared" si="7"/>
        <v/>
      </c>
    </row>
    <row r="31" spans="1:29" ht="23.1" customHeight="1">
      <c r="A31" s="254"/>
      <c r="B31" s="254"/>
      <c r="C31" s="13"/>
      <c r="D31" s="14" t="s">
        <v>24</v>
      </c>
      <c r="E31" s="11"/>
      <c r="F31" s="10">
        <f t="shared" si="5"/>
        <v>33</v>
      </c>
      <c r="G31" s="9">
        <v>10</v>
      </c>
      <c r="H31" s="8">
        <f t="shared" si="0"/>
        <v>30.303030303030305</v>
      </c>
      <c r="I31" s="15">
        <v>9</v>
      </c>
      <c r="J31" s="8">
        <f t="shared" si="1"/>
        <v>27.27272727272727</v>
      </c>
      <c r="K31" s="15">
        <v>12</v>
      </c>
      <c r="L31" s="8">
        <f t="shared" si="2"/>
        <v>36.363636363636367</v>
      </c>
      <c r="M31" s="15">
        <v>2</v>
      </c>
      <c r="N31" s="8">
        <f t="shared" si="3"/>
        <v>6.0606060606060606</v>
      </c>
      <c r="O31" s="15">
        <v>0</v>
      </c>
      <c r="P31" s="8">
        <f t="shared" si="4"/>
        <v>0</v>
      </c>
      <c r="AA31" s="10">
        <v>33</v>
      </c>
      <c r="AB31" s="140" t="str">
        <f t="shared" si="6"/>
        <v/>
      </c>
      <c r="AC31" s="140" t="str">
        <f t="shared" si="7"/>
        <v/>
      </c>
    </row>
    <row r="32" spans="1:29" ht="23.1" customHeight="1">
      <c r="A32" s="254"/>
      <c r="B32" s="254"/>
      <c r="C32" s="13"/>
      <c r="D32" s="14" t="s">
        <v>23</v>
      </c>
      <c r="E32" s="11"/>
      <c r="F32" s="10">
        <f t="shared" si="5"/>
        <v>7</v>
      </c>
      <c r="G32" s="9">
        <v>2</v>
      </c>
      <c r="H32" s="8">
        <f t="shared" si="0"/>
        <v>28.571428571428569</v>
      </c>
      <c r="I32" s="15">
        <v>3</v>
      </c>
      <c r="J32" s="8">
        <f t="shared" si="1"/>
        <v>42.857142857142854</v>
      </c>
      <c r="K32" s="15">
        <v>1</v>
      </c>
      <c r="L32" s="8">
        <f t="shared" si="2"/>
        <v>14.285714285714285</v>
      </c>
      <c r="M32" s="15">
        <v>1</v>
      </c>
      <c r="N32" s="8">
        <f t="shared" si="3"/>
        <v>14.285714285714285</v>
      </c>
      <c r="O32" s="15">
        <v>0</v>
      </c>
      <c r="P32" s="8">
        <f t="shared" si="4"/>
        <v>0</v>
      </c>
      <c r="AA32" s="10">
        <v>7</v>
      </c>
      <c r="AB32" s="140" t="str">
        <f t="shared" si="6"/>
        <v/>
      </c>
      <c r="AC32" s="140" t="str">
        <f t="shared" si="7"/>
        <v/>
      </c>
    </row>
    <row r="33" spans="1:29" ht="24" customHeight="1">
      <c r="A33" s="254"/>
      <c r="B33" s="254"/>
      <c r="C33" s="13"/>
      <c r="D33" s="14" t="s">
        <v>22</v>
      </c>
      <c r="E33" s="11"/>
      <c r="F33" s="10">
        <f t="shared" si="5"/>
        <v>29</v>
      </c>
      <c r="G33" s="9">
        <v>9</v>
      </c>
      <c r="H33" s="8">
        <f t="shared" si="0"/>
        <v>31.03448275862069</v>
      </c>
      <c r="I33" s="15">
        <v>3</v>
      </c>
      <c r="J33" s="8">
        <f t="shared" si="1"/>
        <v>10.344827586206897</v>
      </c>
      <c r="K33" s="15">
        <v>11</v>
      </c>
      <c r="L33" s="8">
        <f t="shared" si="2"/>
        <v>37.931034482758619</v>
      </c>
      <c r="M33" s="15">
        <v>4</v>
      </c>
      <c r="N33" s="8">
        <f t="shared" si="3"/>
        <v>13.793103448275861</v>
      </c>
      <c r="O33" s="15">
        <v>2</v>
      </c>
      <c r="P33" s="8">
        <f t="shared" si="4"/>
        <v>6.8965517241379306</v>
      </c>
      <c r="AA33" s="10">
        <v>29</v>
      </c>
      <c r="AB33" s="140" t="str">
        <f t="shared" si="6"/>
        <v/>
      </c>
      <c r="AC33" s="140" t="str">
        <f t="shared" si="7"/>
        <v/>
      </c>
    </row>
    <row r="34" spans="1:29" ht="23.1" customHeight="1">
      <c r="A34" s="254"/>
      <c r="B34" s="254"/>
      <c r="C34" s="13"/>
      <c r="D34" s="14" t="s">
        <v>21</v>
      </c>
      <c r="E34" s="11"/>
      <c r="F34" s="10">
        <f t="shared" si="5"/>
        <v>15</v>
      </c>
      <c r="G34" s="9">
        <v>6</v>
      </c>
      <c r="H34" s="8">
        <f t="shared" si="0"/>
        <v>40</v>
      </c>
      <c r="I34" s="15">
        <v>2</v>
      </c>
      <c r="J34" s="8">
        <f t="shared" si="1"/>
        <v>13.333333333333334</v>
      </c>
      <c r="K34" s="15">
        <v>6</v>
      </c>
      <c r="L34" s="8">
        <f t="shared" si="2"/>
        <v>40</v>
      </c>
      <c r="M34" s="15">
        <v>0</v>
      </c>
      <c r="N34" s="8">
        <f t="shared" si="3"/>
        <v>0</v>
      </c>
      <c r="O34" s="15">
        <v>1</v>
      </c>
      <c r="P34" s="8">
        <f t="shared" si="4"/>
        <v>6.666666666666667</v>
      </c>
      <c r="AA34" s="10">
        <v>15</v>
      </c>
      <c r="AB34" s="140" t="str">
        <f t="shared" si="6"/>
        <v/>
      </c>
      <c r="AC34" s="140" t="str">
        <f t="shared" si="7"/>
        <v/>
      </c>
    </row>
    <row r="35" spans="1:29" ht="23.1" customHeight="1">
      <c r="A35" s="254"/>
      <c r="B35" s="254"/>
      <c r="C35" s="13"/>
      <c r="D35" s="14" t="s">
        <v>20</v>
      </c>
      <c r="E35" s="11"/>
      <c r="F35" s="10">
        <f t="shared" si="5"/>
        <v>7</v>
      </c>
      <c r="G35" s="9">
        <v>0</v>
      </c>
      <c r="H35" s="8">
        <f t="shared" si="0"/>
        <v>0</v>
      </c>
      <c r="I35" s="15">
        <v>1</v>
      </c>
      <c r="J35" s="8">
        <f t="shared" si="1"/>
        <v>14.285714285714285</v>
      </c>
      <c r="K35" s="15">
        <v>5</v>
      </c>
      <c r="L35" s="8">
        <f t="shared" si="2"/>
        <v>71.428571428571431</v>
      </c>
      <c r="M35" s="15">
        <v>1</v>
      </c>
      <c r="N35" s="8">
        <f t="shared" si="3"/>
        <v>14.285714285714285</v>
      </c>
      <c r="O35" s="15">
        <v>0</v>
      </c>
      <c r="P35" s="8">
        <f t="shared" si="4"/>
        <v>0</v>
      </c>
      <c r="AA35" s="10">
        <v>7</v>
      </c>
      <c r="AB35" s="140" t="str">
        <f t="shared" si="6"/>
        <v/>
      </c>
      <c r="AC35" s="140" t="str">
        <f t="shared" si="7"/>
        <v/>
      </c>
    </row>
    <row r="36" spans="1:29" ht="23.1" customHeight="1">
      <c r="A36" s="254"/>
      <c r="B36" s="254"/>
      <c r="C36" s="13"/>
      <c r="D36" s="14" t="s">
        <v>19</v>
      </c>
      <c r="E36" s="11"/>
      <c r="F36" s="10">
        <f t="shared" si="5"/>
        <v>17</v>
      </c>
      <c r="G36" s="9">
        <v>3</v>
      </c>
      <c r="H36" s="8">
        <f t="shared" si="0"/>
        <v>17.647058823529413</v>
      </c>
      <c r="I36" s="15">
        <v>3</v>
      </c>
      <c r="J36" s="8">
        <f t="shared" si="1"/>
        <v>17.647058823529413</v>
      </c>
      <c r="K36" s="15">
        <v>7</v>
      </c>
      <c r="L36" s="8">
        <f t="shared" si="2"/>
        <v>41.17647058823529</v>
      </c>
      <c r="M36" s="15">
        <v>4</v>
      </c>
      <c r="N36" s="8">
        <f t="shared" si="3"/>
        <v>23.52941176470588</v>
      </c>
      <c r="O36" s="15">
        <v>0</v>
      </c>
      <c r="P36" s="8">
        <f t="shared" si="4"/>
        <v>0</v>
      </c>
      <c r="AA36" s="10">
        <v>17</v>
      </c>
      <c r="AB36" s="140" t="str">
        <f t="shared" si="6"/>
        <v/>
      </c>
      <c r="AC36" s="140" t="str">
        <f t="shared" si="7"/>
        <v/>
      </c>
    </row>
    <row r="37" spans="1:29" ht="23.1" customHeight="1">
      <c r="A37" s="254"/>
      <c r="B37" s="255"/>
      <c r="C37" s="13"/>
      <c r="D37" s="14" t="s">
        <v>18</v>
      </c>
      <c r="E37" s="11"/>
      <c r="F37" s="10">
        <f t="shared" si="5"/>
        <v>6</v>
      </c>
      <c r="G37" s="9">
        <v>2</v>
      </c>
      <c r="H37" s="8">
        <f t="shared" si="0"/>
        <v>33.333333333333329</v>
      </c>
      <c r="I37" s="15">
        <v>0</v>
      </c>
      <c r="J37" s="8">
        <f t="shared" si="1"/>
        <v>0</v>
      </c>
      <c r="K37" s="15">
        <v>3</v>
      </c>
      <c r="L37" s="8">
        <f t="shared" si="2"/>
        <v>50</v>
      </c>
      <c r="M37" s="15">
        <v>0</v>
      </c>
      <c r="N37" s="8">
        <f t="shared" si="3"/>
        <v>0</v>
      </c>
      <c r="O37" s="15">
        <v>1</v>
      </c>
      <c r="P37" s="8">
        <f t="shared" si="4"/>
        <v>16.666666666666664</v>
      </c>
      <c r="AA37" s="10">
        <v>6</v>
      </c>
      <c r="AB37" s="140" t="str">
        <f t="shared" si="6"/>
        <v/>
      </c>
      <c r="AC37" s="140" t="str">
        <f t="shared" si="7"/>
        <v/>
      </c>
    </row>
    <row r="38" spans="1:29" ht="23.1" customHeight="1">
      <c r="A38" s="254"/>
      <c r="B38" s="253" t="s">
        <v>17</v>
      </c>
      <c r="C38" s="13"/>
      <c r="D38" s="14" t="s">
        <v>16</v>
      </c>
      <c r="E38" s="11"/>
      <c r="F38" s="10">
        <f t="shared" si="5"/>
        <v>724</v>
      </c>
      <c r="G38" s="9">
        <f>SUM(G39:G53)</f>
        <v>538</v>
      </c>
      <c r="H38" s="8">
        <f t="shared" si="0"/>
        <v>74.309392265193381</v>
      </c>
      <c r="I38" s="15">
        <f>SUM(I39:I53)</f>
        <v>112</v>
      </c>
      <c r="J38" s="8">
        <f t="shared" si="1"/>
        <v>15.469613259668508</v>
      </c>
      <c r="K38" s="15">
        <f>SUM(K39:K53)</f>
        <v>64</v>
      </c>
      <c r="L38" s="8">
        <f t="shared" si="2"/>
        <v>8.8397790055248606</v>
      </c>
      <c r="M38" s="15">
        <f>SUM(M39:M53)</f>
        <v>6</v>
      </c>
      <c r="N38" s="8">
        <f t="shared" si="3"/>
        <v>0.82872928176795579</v>
      </c>
      <c r="O38" s="15">
        <f>SUM(O39:O53)</f>
        <v>4</v>
      </c>
      <c r="P38" s="8">
        <f t="shared" si="4"/>
        <v>0.55248618784530379</v>
      </c>
      <c r="AA38" s="10">
        <f>SUM(AA39:AA53)</f>
        <v>724</v>
      </c>
      <c r="AB38" s="140" t="str">
        <f t="shared" si="6"/>
        <v/>
      </c>
      <c r="AC38" s="140" t="str">
        <f t="shared" si="7"/>
        <v/>
      </c>
    </row>
    <row r="39" spans="1:29" ht="23.1" customHeight="1">
      <c r="A39" s="254"/>
      <c r="B39" s="254"/>
      <c r="C39" s="13"/>
      <c r="D39" s="14" t="s">
        <v>15</v>
      </c>
      <c r="E39" s="11"/>
      <c r="F39" s="10">
        <f t="shared" si="5"/>
        <v>4</v>
      </c>
      <c r="G39" s="9">
        <v>3</v>
      </c>
      <c r="H39" s="8">
        <f t="shared" si="0"/>
        <v>75</v>
      </c>
      <c r="I39" s="15">
        <v>1</v>
      </c>
      <c r="J39" s="8">
        <f t="shared" si="1"/>
        <v>25</v>
      </c>
      <c r="K39" s="15">
        <v>0</v>
      </c>
      <c r="L39" s="8">
        <f t="shared" si="2"/>
        <v>0</v>
      </c>
      <c r="M39" s="15">
        <v>0</v>
      </c>
      <c r="N39" s="8">
        <f t="shared" si="3"/>
        <v>0</v>
      </c>
      <c r="O39" s="15">
        <v>0</v>
      </c>
      <c r="P39" s="8">
        <f t="shared" si="4"/>
        <v>0</v>
      </c>
      <c r="AA39" s="10">
        <v>4</v>
      </c>
      <c r="AB39" s="140" t="str">
        <f t="shared" si="6"/>
        <v/>
      </c>
      <c r="AC39" s="140" t="str">
        <f t="shared" si="7"/>
        <v/>
      </c>
    </row>
    <row r="40" spans="1:29" ht="23.1" customHeight="1">
      <c r="A40" s="254"/>
      <c r="B40" s="254"/>
      <c r="C40" s="13"/>
      <c r="D40" s="14" t="s">
        <v>14</v>
      </c>
      <c r="E40" s="11"/>
      <c r="F40" s="10">
        <f t="shared" si="5"/>
        <v>91</v>
      </c>
      <c r="G40" s="9">
        <v>69</v>
      </c>
      <c r="H40" s="8">
        <f t="shared" si="0"/>
        <v>75.824175824175825</v>
      </c>
      <c r="I40" s="15">
        <v>15</v>
      </c>
      <c r="J40" s="8">
        <f t="shared" si="1"/>
        <v>16.483516483516482</v>
      </c>
      <c r="K40" s="15">
        <v>7</v>
      </c>
      <c r="L40" s="8">
        <f t="shared" si="2"/>
        <v>7.6923076923076925</v>
      </c>
      <c r="M40" s="15">
        <v>0</v>
      </c>
      <c r="N40" s="8">
        <f t="shared" si="3"/>
        <v>0</v>
      </c>
      <c r="O40" s="15">
        <v>0</v>
      </c>
      <c r="P40" s="8">
        <f t="shared" si="4"/>
        <v>0</v>
      </c>
      <c r="AA40" s="10">
        <v>91</v>
      </c>
      <c r="AB40" s="140" t="str">
        <f t="shared" si="6"/>
        <v/>
      </c>
      <c r="AC40" s="140" t="str">
        <f t="shared" si="7"/>
        <v/>
      </c>
    </row>
    <row r="41" spans="1:29" ht="23.1" customHeight="1">
      <c r="A41" s="254"/>
      <c r="B41" s="254"/>
      <c r="C41" s="13"/>
      <c r="D41" s="14" t="s">
        <v>13</v>
      </c>
      <c r="E41" s="11"/>
      <c r="F41" s="10">
        <f t="shared" si="5"/>
        <v>19</v>
      </c>
      <c r="G41" s="9">
        <v>11</v>
      </c>
      <c r="H41" s="8">
        <f t="shared" si="0"/>
        <v>57.894736842105267</v>
      </c>
      <c r="I41" s="15">
        <v>7</v>
      </c>
      <c r="J41" s="8">
        <f t="shared" si="1"/>
        <v>36.84210526315789</v>
      </c>
      <c r="K41" s="15">
        <v>1</v>
      </c>
      <c r="L41" s="8">
        <f t="shared" si="2"/>
        <v>5.2631578947368416</v>
      </c>
      <c r="M41" s="15">
        <v>0</v>
      </c>
      <c r="N41" s="8">
        <f t="shared" si="3"/>
        <v>0</v>
      </c>
      <c r="O41" s="15">
        <v>0</v>
      </c>
      <c r="P41" s="8">
        <f t="shared" si="4"/>
        <v>0</v>
      </c>
      <c r="AA41" s="10">
        <v>19</v>
      </c>
      <c r="AB41" s="140" t="str">
        <f t="shared" si="6"/>
        <v/>
      </c>
      <c r="AC41" s="140" t="str">
        <f t="shared" si="7"/>
        <v/>
      </c>
    </row>
    <row r="42" spans="1:29" ht="23.1" customHeight="1">
      <c r="A42" s="254"/>
      <c r="B42" s="254"/>
      <c r="C42" s="13"/>
      <c r="D42" s="14" t="s">
        <v>12</v>
      </c>
      <c r="E42" s="11"/>
      <c r="F42" s="10">
        <f t="shared" si="5"/>
        <v>14</v>
      </c>
      <c r="G42" s="9">
        <v>9</v>
      </c>
      <c r="H42" s="8">
        <f t="shared" si="0"/>
        <v>64.285714285714292</v>
      </c>
      <c r="I42" s="15">
        <v>1</v>
      </c>
      <c r="J42" s="8">
        <f t="shared" si="1"/>
        <v>7.1428571428571423</v>
      </c>
      <c r="K42" s="15">
        <v>4</v>
      </c>
      <c r="L42" s="8">
        <f t="shared" si="2"/>
        <v>28.571428571428569</v>
      </c>
      <c r="M42" s="15">
        <v>0</v>
      </c>
      <c r="N42" s="8">
        <f t="shared" si="3"/>
        <v>0</v>
      </c>
      <c r="O42" s="15">
        <v>0</v>
      </c>
      <c r="P42" s="8">
        <f t="shared" si="4"/>
        <v>0</v>
      </c>
      <c r="AA42" s="10">
        <v>14</v>
      </c>
      <c r="AB42" s="140" t="str">
        <f t="shared" si="6"/>
        <v/>
      </c>
      <c r="AC42" s="140" t="str">
        <f t="shared" si="7"/>
        <v/>
      </c>
    </row>
    <row r="43" spans="1:29" ht="23.1" customHeight="1">
      <c r="A43" s="254"/>
      <c r="B43" s="254"/>
      <c r="C43" s="13"/>
      <c r="D43" s="14" t="s">
        <v>11</v>
      </c>
      <c r="E43" s="11"/>
      <c r="F43" s="10">
        <f t="shared" si="5"/>
        <v>32</v>
      </c>
      <c r="G43" s="9">
        <v>19</v>
      </c>
      <c r="H43" s="8">
        <f t="shared" si="0"/>
        <v>59.375</v>
      </c>
      <c r="I43" s="15">
        <v>10</v>
      </c>
      <c r="J43" s="8">
        <f t="shared" si="1"/>
        <v>31.25</v>
      </c>
      <c r="K43" s="15">
        <v>3</v>
      </c>
      <c r="L43" s="8">
        <f t="shared" si="2"/>
        <v>9.375</v>
      </c>
      <c r="M43" s="15">
        <v>0</v>
      </c>
      <c r="N43" s="8">
        <f t="shared" si="3"/>
        <v>0</v>
      </c>
      <c r="O43" s="15">
        <v>0</v>
      </c>
      <c r="P43" s="8">
        <f t="shared" si="4"/>
        <v>0</v>
      </c>
      <c r="AA43" s="10">
        <v>32</v>
      </c>
      <c r="AB43" s="140" t="str">
        <f t="shared" si="6"/>
        <v/>
      </c>
      <c r="AC43" s="140" t="str">
        <f t="shared" si="7"/>
        <v/>
      </c>
    </row>
    <row r="44" spans="1:29" ht="23.1" customHeight="1">
      <c r="A44" s="254"/>
      <c r="B44" s="254"/>
      <c r="C44" s="13"/>
      <c r="D44" s="14" t="s">
        <v>10</v>
      </c>
      <c r="E44" s="11"/>
      <c r="F44" s="10">
        <f t="shared" si="5"/>
        <v>176</v>
      </c>
      <c r="G44" s="9">
        <v>168</v>
      </c>
      <c r="H44" s="8">
        <f t="shared" si="0"/>
        <v>95.454545454545453</v>
      </c>
      <c r="I44" s="15">
        <v>6</v>
      </c>
      <c r="J44" s="8">
        <f t="shared" si="1"/>
        <v>3.4090909090909087</v>
      </c>
      <c r="K44" s="15">
        <v>2</v>
      </c>
      <c r="L44" s="8">
        <f t="shared" si="2"/>
        <v>1.1363636363636365</v>
      </c>
      <c r="M44" s="15">
        <v>0</v>
      </c>
      <c r="N44" s="8">
        <f t="shared" si="3"/>
        <v>0</v>
      </c>
      <c r="O44" s="15">
        <v>0</v>
      </c>
      <c r="P44" s="8">
        <f t="shared" si="4"/>
        <v>0</v>
      </c>
      <c r="AA44" s="10">
        <v>176</v>
      </c>
      <c r="AB44" s="140" t="str">
        <f t="shared" si="6"/>
        <v/>
      </c>
      <c r="AC44" s="140" t="str">
        <f t="shared" si="7"/>
        <v/>
      </c>
    </row>
    <row r="45" spans="1:29" ht="23.1" customHeight="1">
      <c r="A45" s="254"/>
      <c r="B45" s="254"/>
      <c r="C45" s="13"/>
      <c r="D45" s="14" t="s">
        <v>9</v>
      </c>
      <c r="E45" s="11"/>
      <c r="F45" s="10">
        <f t="shared" si="5"/>
        <v>21</v>
      </c>
      <c r="G45" s="9">
        <v>18</v>
      </c>
      <c r="H45" s="8">
        <f t="shared" si="0"/>
        <v>85.714285714285708</v>
      </c>
      <c r="I45" s="15">
        <v>1</v>
      </c>
      <c r="J45" s="8">
        <f t="shared" si="1"/>
        <v>4.7619047619047619</v>
      </c>
      <c r="K45" s="15">
        <v>2</v>
      </c>
      <c r="L45" s="8">
        <f t="shared" si="2"/>
        <v>9.5238095238095237</v>
      </c>
      <c r="M45" s="15">
        <v>0</v>
      </c>
      <c r="N45" s="8">
        <f t="shared" si="3"/>
        <v>0</v>
      </c>
      <c r="O45" s="15">
        <v>0</v>
      </c>
      <c r="P45" s="8">
        <f t="shared" si="4"/>
        <v>0</v>
      </c>
      <c r="AA45" s="10">
        <v>21</v>
      </c>
      <c r="AB45" s="140" t="str">
        <f t="shared" si="6"/>
        <v/>
      </c>
      <c r="AC45" s="140" t="str">
        <f t="shared" si="7"/>
        <v/>
      </c>
    </row>
    <row r="46" spans="1:29" ht="23.1" customHeight="1">
      <c r="A46" s="254"/>
      <c r="B46" s="254"/>
      <c r="C46" s="13"/>
      <c r="D46" s="14" t="s">
        <v>8</v>
      </c>
      <c r="E46" s="11"/>
      <c r="F46" s="10">
        <f t="shared" si="5"/>
        <v>9</v>
      </c>
      <c r="G46" s="9">
        <v>8</v>
      </c>
      <c r="H46" s="8">
        <f t="shared" si="0"/>
        <v>88.888888888888886</v>
      </c>
      <c r="I46" s="15">
        <v>1</v>
      </c>
      <c r="J46" s="8">
        <f t="shared" si="1"/>
        <v>11.111111111111111</v>
      </c>
      <c r="K46" s="15">
        <v>0</v>
      </c>
      <c r="L46" s="8">
        <f t="shared" si="2"/>
        <v>0</v>
      </c>
      <c r="M46" s="15">
        <v>0</v>
      </c>
      <c r="N46" s="8">
        <f t="shared" si="3"/>
        <v>0</v>
      </c>
      <c r="O46" s="15">
        <v>0</v>
      </c>
      <c r="P46" s="8">
        <f t="shared" si="4"/>
        <v>0</v>
      </c>
      <c r="AA46" s="10">
        <v>9</v>
      </c>
      <c r="AB46" s="140" t="str">
        <f t="shared" si="6"/>
        <v/>
      </c>
      <c r="AC46" s="140" t="str">
        <f t="shared" si="7"/>
        <v/>
      </c>
    </row>
    <row r="47" spans="1:29" ht="24" customHeight="1">
      <c r="A47" s="254"/>
      <c r="B47" s="254"/>
      <c r="C47" s="13"/>
      <c r="D47" s="12" t="s">
        <v>7</v>
      </c>
      <c r="E47" s="11"/>
      <c r="F47" s="10">
        <f t="shared" si="5"/>
        <v>18</v>
      </c>
      <c r="G47" s="9">
        <v>16</v>
      </c>
      <c r="H47" s="8">
        <f t="shared" si="0"/>
        <v>88.888888888888886</v>
      </c>
      <c r="I47" s="15">
        <v>1</v>
      </c>
      <c r="J47" s="8">
        <f t="shared" si="1"/>
        <v>5.5555555555555554</v>
      </c>
      <c r="K47" s="15">
        <v>1</v>
      </c>
      <c r="L47" s="8">
        <f t="shared" si="2"/>
        <v>5.5555555555555554</v>
      </c>
      <c r="M47" s="15">
        <v>0</v>
      </c>
      <c r="N47" s="8">
        <f t="shared" si="3"/>
        <v>0</v>
      </c>
      <c r="O47" s="15">
        <v>0</v>
      </c>
      <c r="P47" s="8">
        <f t="shared" si="4"/>
        <v>0</v>
      </c>
      <c r="AA47" s="10">
        <v>18</v>
      </c>
      <c r="AB47" s="140" t="str">
        <f t="shared" si="6"/>
        <v/>
      </c>
      <c r="AC47" s="140" t="str">
        <f t="shared" si="7"/>
        <v/>
      </c>
    </row>
    <row r="48" spans="1:29" ht="23.1" customHeight="1">
      <c r="A48" s="254"/>
      <c r="B48" s="254"/>
      <c r="C48" s="13"/>
      <c r="D48" s="14" t="s">
        <v>6</v>
      </c>
      <c r="E48" s="11"/>
      <c r="F48" s="10">
        <f t="shared" si="5"/>
        <v>49</v>
      </c>
      <c r="G48" s="9">
        <v>41</v>
      </c>
      <c r="H48" s="8">
        <f t="shared" si="0"/>
        <v>83.673469387755105</v>
      </c>
      <c r="I48" s="15">
        <v>6</v>
      </c>
      <c r="J48" s="8">
        <f t="shared" si="1"/>
        <v>12.244897959183673</v>
      </c>
      <c r="K48" s="15">
        <v>2</v>
      </c>
      <c r="L48" s="8">
        <f t="shared" si="2"/>
        <v>4.0816326530612246</v>
      </c>
      <c r="M48" s="15">
        <v>0</v>
      </c>
      <c r="N48" s="8">
        <f t="shared" si="3"/>
        <v>0</v>
      </c>
      <c r="O48" s="15">
        <v>0</v>
      </c>
      <c r="P48" s="8">
        <f t="shared" si="4"/>
        <v>0</v>
      </c>
      <c r="AA48" s="10">
        <v>49</v>
      </c>
      <c r="AB48" s="140" t="str">
        <f t="shared" si="6"/>
        <v/>
      </c>
      <c r="AC48" s="140" t="str">
        <f t="shared" si="7"/>
        <v/>
      </c>
    </row>
    <row r="49" spans="1:30" ht="23.1" customHeight="1">
      <c r="A49" s="254"/>
      <c r="B49" s="254"/>
      <c r="C49" s="13"/>
      <c r="D49" s="14" t="s">
        <v>5</v>
      </c>
      <c r="E49" s="11"/>
      <c r="F49" s="10">
        <f t="shared" si="5"/>
        <v>24</v>
      </c>
      <c r="G49" s="9">
        <v>22</v>
      </c>
      <c r="H49" s="8">
        <f t="shared" si="0"/>
        <v>91.666666666666657</v>
      </c>
      <c r="I49" s="15">
        <v>2</v>
      </c>
      <c r="J49" s="8">
        <f t="shared" si="1"/>
        <v>8.3333333333333321</v>
      </c>
      <c r="K49" s="15">
        <v>0</v>
      </c>
      <c r="L49" s="8">
        <f t="shared" si="2"/>
        <v>0</v>
      </c>
      <c r="M49" s="15">
        <v>0</v>
      </c>
      <c r="N49" s="8">
        <f t="shared" si="3"/>
        <v>0</v>
      </c>
      <c r="O49" s="15">
        <v>0</v>
      </c>
      <c r="P49" s="8">
        <f t="shared" si="4"/>
        <v>0</v>
      </c>
      <c r="AA49" s="10">
        <v>24</v>
      </c>
      <c r="AB49" s="140" t="str">
        <f t="shared" si="6"/>
        <v/>
      </c>
      <c r="AC49" s="140" t="str">
        <f t="shared" si="7"/>
        <v/>
      </c>
    </row>
    <row r="50" spans="1:30" ht="23.1" customHeight="1">
      <c r="A50" s="254"/>
      <c r="B50" s="254"/>
      <c r="C50" s="13"/>
      <c r="D50" s="14" t="s">
        <v>4</v>
      </c>
      <c r="E50" s="11"/>
      <c r="F50" s="10">
        <f t="shared" si="5"/>
        <v>22</v>
      </c>
      <c r="G50" s="9">
        <v>14</v>
      </c>
      <c r="H50" s="8">
        <f t="shared" si="0"/>
        <v>63.636363636363633</v>
      </c>
      <c r="I50" s="15">
        <v>6</v>
      </c>
      <c r="J50" s="8">
        <f t="shared" si="1"/>
        <v>27.27272727272727</v>
      </c>
      <c r="K50" s="15">
        <v>2</v>
      </c>
      <c r="L50" s="8">
        <f t="shared" si="2"/>
        <v>9.0909090909090917</v>
      </c>
      <c r="M50" s="15">
        <v>0</v>
      </c>
      <c r="N50" s="8">
        <f t="shared" si="3"/>
        <v>0</v>
      </c>
      <c r="O50" s="15">
        <v>0</v>
      </c>
      <c r="P50" s="8">
        <f t="shared" si="4"/>
        <v>0</v>
      </c>
      <c r="AA50" s="10">
        <v>22</v>
      </c>
      <c r="AB50" s="140" t="str">
        <f t="shared" si="6"/>
        <v/>
      </c>
      <c r="AC50" s="140" t="str">
        <f t="shared" si="7"/>
        <v/>
      </c>
    </row>
    <row r="51" spans="1:30" ht="23.1" customHeight="1">
      <c r="A51" s="254"/>
      <c r="B51" s="254"/>
      <c r="C51" s="13"/>
      <c r="D51" s="14" t="s">
        <v>3</v>
      </c>
      <c r="E51" s="11"/>
      <c r="F51" s="10">
        <f t="shared" si="5"/>
        <v>168</v>
      </c>
      <c r="G51" s="9">
        <v>92</v>
      </c>
      <c r="H51" s="8">
        <f t="shared" si="0"/>
        <v>54.761904761904766</v>
      </c>
      <c r="I51" s="15">
        <v>38</v>
      </c>
      <c r="J51" s="8">
        <f t="shared" si="1"/>
        <v>22.61904761904762</v>
      </c>
      <c r="K51" s="15">
        <v>32</v>
      </c>
      <c r="L51" s="8">
        <f t="shared" si="2"/>
        <v>19.047619047619047</v>
      </c>
      <c r="M51" s="15">
        <v>3</v>
      </c>
      <c r="N51" s="8">
        <f t="shared" si="3"/>
        <v>1.7857142857142856</v>
      </c>
      <c r="O51" s="15">
        <v>3</v>
      </c>
      <c r="P51" s="8">
        <f t="shared" si="4"/>
        <v>1.7857142857142856</v>
      </c>
      <c r="AA51" s="10">
        <v>168</v>
      </c>
      <c r="AB51" s="140" t="str">
        <f t="shared" si="6"/>
        <v/>
      </c>
      <c r="AC51" s="140" t="str">
        <f t="shared" si="7"/>
        <v/>
      </c>
    </row>
    <row r="52" spans="1:30" ht="23.1" customHeight="1">
      <c r="A52" s="254"/>
      <c r="B52" s="254"/>
      <c r="C52" s="13"/>
      <c r="D52" s="14" t="s">
        <v>2</v>
      </c>
      <c r="E52" s="11"/>
      <c r="F52" s="10">
        <f t="shared" si="5"/>
        <v>21</v>
      </c>
      <c r="G52" s="9">
        <v>10</v>
      </c>
      <c r="H52" s="8">
        <f t="shared" si="0"/>
        <v>47.619047619047613</v>
      </c>
      <c r="I52" s="15">
        <v>6</v>
      </c>
      <c r="J52" s="8">
        <f t="shared" si="1"/>
        <v>28.571428571428569</v>
      </c>
      <c r="K52" s="15">
        <v>5</v>
      </c>
      <c r="L52" s="8">
        <f t="shared" si="2"/>
        <v>23.809523809523807</v>
      </c>
      <c r="M52" s="15">
        <v>0</v>
      </c>
      <c r="N52" s="8">
        <f t="shared" si="3"/>
        <v>0</v>
      </c>
      <c r="O52" s="15">
        <v>0</v>
      </c>
      <c r="P52" s="8">
        <f t="shared" si="4"/>
        <v>0</v>
      </c>
      <c r="AA52" s="10">
        <v>21</v>
      </c>
      <c r="AB52" s="140" t="str">
        <f t="shared" si="6"/>
        <v/>
      </c>
      <c r="AC52" s="140" t="str">
        <f t="shared" si="7"/>
        <v/>
      </c>
    </row>
    <row r="53" spans="1:30" ht="24" customHeight="1" thickBot="1">
      <c r="A53" s="255"/>
      <c r="B53" s="255"/>
      <c r="C53" s="13"/>
      <c r="D53" s="12" t="s">
        <v>1</v>
      </c>
      <c r="E53" s="11"/>
      <c r="F53" s="10">
        <f t="shared" si="5"/>
        <v>56</v>
      </c>
      <c r="G53" s="9">
        <v>38</v>
      </c>
      <c r="H53" s="8">
        <f t="shared" si="0"/>
        <v>67.857142857142861</v>
      </c>
      <c r="I53" s="15">
        <v>11</v>
      </c>
      <c r="J53" s="8">
        <f t="shared" si="1"/>
        <v>19.642857142857142</v>
      </c>
      <c r="K53" s="15">
        <v>3</v>
      </c>
      <c r="L53" s="8">
        <f t="shared" si="2"/>
        <v>5.3571428571428568</v>
      </c>
      <c r="M53" s="15">
        <v>3</v>
      </c>
      <c r="N53" s="8">
        <f t="shared" si="3"/>
        <v>5.3571428571428568</v>
      </c>
      <c r="O53" s="15">
        <v>1</v>
      </c>
      <c r="P53" s="8">
        <f t="shared" si="4"/>
        <v>1.7857142857142856</v>
      </c>
      <c r="AA53" s="10">
        <v>56</v>
      </c>
      <c r="AB53" s="141" t="str">
        <f t="shared" si="6"/>
        <v/>
      </c>
      <c r="AC53" s="141" t="str">
        <f t="shared" si="7"/>
        <v/>
      </c>
    </row>
    <row r="55" spans="1:30" ht="12.75" customHeight="1"/>
    <row r="56" spans="1:30" ht="12.75" customHeight="1"/>
    <row r="57" spans="1:30">
      <c r="D57" s="5"/>
    </row>
    <row r="60" spans="1:30">
      <c r="D60" s="166" t="s">
        <v>490</v>
      </c>
      <c r="E60" s="164"/>
      <c r="F60" s="165">
        <v>967</v>
      </c>
      <c r="G60" s="165">
        <v>620</v>
      </c>
      <c r="H60" s="165"/>
      <c r="I60" s="165">
        <v>164</v>
      </c>
      <c r="J60" s="165"/>
      <c r="K60" s="165">
        <v>148</v>
      </c>
      <c r="L60" s="165"/>
      <c r="M60" s="165">
        <v>25</v>
      </c>
      <c r="N60" s="165"/>
      <c r="O60" s="165">
        <v>10</v>
      </c>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620</v>
      </c>
      <c r="H61" s="165"/>
      <c r="I61" s="168">
        <f>IF(I60="","",SUM(I8:I12))</f>
        <v>164</v>
      </c>
      <c r="J61" s="165"/>
      <c r="K61" s="168">
        <f>IF(K60="","",SUM(K8:K12))</f>
        <v>148</v>
      </c>
      <c r="L61" s="165"/>
      <c r="M61" s="168">
        <f>IF(M60="","",SUM(M8:M12))</f>
        <v>25</v>
      </c>
      <c r="N61" s="165"/>
      <c r="O61" s="168">
        <f>IF(O60="","",SUM(O8:O12))</f>
        <v>10</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620</v>
      </c>
      <c r="H62" s="165"/>
      <c r="I62" s="168">
        <f>IF(I60="","",SUM(I13,I38))</f>
        <v>164</v>
      </c>
      <c r="J62" s="165"/>
      <c r="K62" s="168">
        <f>IF(K60="","",SUM(K13,K38))</f>
        <v>148</v>
      </c>
      <c r="L62" s="165"/>
      <c r="M62" s="168">
        <f>IF(M60="","",SUM(M13,M38))</f>
        <v>25</v>
      </c>
      <c r="N62" s="165"/>
      <c r="O62" s="168">
        <f>IF(O60="","",SUM(O13,O38))</f>
        <v>10</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82</v>
      </c>
      <c r="H63" s="165"/>
      <c r="I63" s="168">
        <f>IF(I60="","",SUM(I14:I37))</f>
        <v>52</v>
      </c>
      <c r="J63" s="165"/>
      <c r="K63" s="168">
        <f>IF(K60="","",SUM(K14:K37))</f>
        <v>84</v>
      </c>
      <c r="L63" s="165"/>
      <c r="M63" s="168">
        <f>IF(M60="","",SUM(M14:M37))</f>
        <v>19</v>
      </c>
      <c r="N63" s="165"/>
      <c r="O63" s="168">
        <f>IF(O60="","",SUM(O14:O37))</f>
        <v>6</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538</v>
      </c>
      <c r="H64" s="165"/>
      <c r="I64" s="168">
        <f>IF(I60="","",SUM(I39:I53))</f>
        <v>112</v>
      </c>
      <c r="J64" s="165"/>
      <c r="K64" s="168">
        <f>IF(K60="","",SUM(K39:K53))</f>
        <v>64</v>
      </c>
      <c r="L64" s="165"/>
      <c r="M64" s="168">
        <f>IF(M60="","",SUM(M39:M53))</f>
        <v>6</v>
      </c>
      <c r="N64" s="165"/>
      <c r="O64" s="168">
        <f>IF(O60="","",SUM(O39:O53))</f>
        <v>4</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1" spans="4:30">
      <c r="D71" s="5"/>
    </row>
    <row r="75" spans="4:30">
      <c r="D75" s="5"/>
    </row>
    <row r="77" spans="4:30">
      <c r="D77" s="5"/>
    </row>
    <row r="79" spans="4:30">
      <c r="D79" s="5"/>
    </row>
    <row r="81" spans="4:4">
      <c r="D81" s="5"/>
    </row>
    <row r="83" spans="4:4" ht="13.5" customHeight="1">
      <c r="D83" s="6"/>
    </row>
    <row r="84" spans="4:4" ht="13.5" customHeight="1"/>
    <row r="85" spans="4:4">
      <c r="D85" s="5"/>
    </row>
    <row r="87" spans="4:4">
      <c r="D87" s="5"/>
    </row>
    <row r="89" spans="4:4">
      <c r="D89" s="5"/>
    </row>
    <row r="91" spans="4:4">
      <c r="D91" s="5"/>
    </row>
    <row r="95" spans="4:4" ht="12.75" customHeight="1"/>
    <row r="96" spans="4:4" ht="12.75" customHeight="1"/>
  </sheetData>
  <mergeCells count="28">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 ref="M5:M6"/>
    <mergeCell ref="N5:N6"/>
    <mergeCell ref="A3:E6"/>
    <mergeCell ref="F3:F6"/>
    <mergeCell ref="G3:P3"/>
    <mergeCell ref="G4:H4"/>
    <mergeCell ref="I4:J4"/>
    <mergeCell ref="K4:L4"/>
    <mergeCell ref="M4:N4"/>
    <mergeCell ref="O4:P4"/>
    <mergeCell ref="G5:G6"/>
    <mergeCell ref="H5:H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96"/>
  <sheetViews>
    <sheetView view="pageBreakPreview" zoomScaleNormal="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12" width="10.625" style="3" customWidth="1"/>
    <col min="13" max="16384" width="9" style="3"/>
  </cols>
  <sheetData>
    <row r="1" spans="1:28" ht="14.25">
      <c r="A1" s="18" t="s">
        <v>705</v>
      </c>
    </row>
    <row r="3" spans="1:28" ht="13.5" customHeight="1">
      <c r="A3" s="240" t="s">
        <v>64</v>
      </c>
      <c r="B3" s="241"/>
      <c r="C3" s="241"/>
      <c r="D3" s="241"/>
      <c r="E3" s="242"/>
      <c r="F3" s="331" t="s">
        <v>131</v>
      </c>
      <c r="G3" s="332" t="s">
        <v>158</v>
      </c>
      <c r="H3" s="332"/>
      <c r="I3" s="294" t="s">
        <v>157</v>
      </c>
      <c r="J3" s="294"/>
      <c r="K3" s="294" t="s">
        <v>156</v>
      </c>
      <c r="L3" s="294"/>
    </row>
    <row r="4" spans="1:28" ht="42" customHeight="1">
      <c r="A4" s="243"/>
      <c r="B4" s="244"/>
      <c r="C4" s="244"/>
      <c r="D4" s="244"/>
      <c r="E4" s="245"/>
      <c r="F4" s="263"/>
      <c r="G4" s="332"/>
      <c r="H4" s="332"/>
      <c r="I4" s="294"/>
      <c r="J4" s="294"/>
      <c r="K4" s="294"/>
      <c r="L4" s="294"/>
    </row>
    <row r="5" spans="1:28" ht="15" customHeight="1" thickBot="1">
      <c r="A5" s="243"/>
      <c r="B5" s="244"/>
      <c r="C5" s="244"/>
      <c r="D5" s="244"/>
      <c r="E5" s="245"/>
      <c r="F5" s="262"/>
      <c r="G5" s="233" t="s">
        <v>52</v>
      </c>
      <c r="H5" s="235" t="s">
        <v>51</v>
      </c>
      <c r="I5" s="233" t="s">
        <v>52</v>
      </c>
      <c r="J5" s="235" t="s">
        <v>51</v>
      </c>
      <c r="K5" s="233" t="s">
        <v>52</v>
      </c>
      <c r="L5" s="235" t="s">
        <v>51</v>
      </c>
    </row>
    <row r="6" spans="1:28" ht="15" customHeight="1" thickBot="1">
      <c r="A6" s="246"/>
      <c r="B6" s="247"/>
      <c r="C6" s="247"/>
      <c r="D6" s="247"/>
      <c r="E6" s="248"/>
      <c r="F6" s="262"/>
      <c r="G6" s="234"/>
      <c r="H6" s="236"/>
      <c r="I6" s="234"/>
      <c r="J6" s="236"/>
      <c r="K6" s="234"/>
      <c r="L6" s="236"/>
      <c r="AA6" s="143">
        <f>SUM(AB7:AC53,F66:AC70)</f>
        <v>0</v>
      </c>
    </row>
    <row r="7" spans="1:28" ht="23.1" customHeight="1">
      <c r="A7" s="237" t="s">
        <v>50</v>
      </c>
      <c r="B7" s="238"/>
      <c r="C7" s="238"/>
      <c r="D7" s="238"/>
      <c r="E7" s="239"/>
      <c r="F7" s="10">
        <v>647</v>
      </c>
      <c r="G7" s="9">
        <f>SUM(G8:G12)</f>
        <v>579</v>
      </c>
      <c r="H7" s="8">
        <f>IF(G7=0,0,G7/$F7*100)</f>
        <v>89.489953632148371</v>
      </c>
      <c r="I7" s="9">
        <f>SUM(I8:I12)</f>
        <v>103</v>
      </c>
      <c r="J7" s="8">
        <f>IF(I7=0,0,I7/$F7*100)</f>
        <v>15.919629057187018</v>
      </c>
      <c r="K7" s="9">
        <f>SUM(K8:K12)</f>
        <v>19</v>
      </c>
      <c r="L7" s="8">
        <f>IF(K7=0,0,K7/$F7*100)</f>
        <v>2.936630602782071</v>
      </c>
      <c r="M7" s="186"/>
      <c r="AA7" s="142">
        <v>647</v>
      </c>
      <c r="AB7" s="139" t="str">
        <f>IF(F7=AA7,"",1)</f>
        <v/>
      </c>
    </row>
    <row r="8" spans="1:28" ht="23.1" customHeight="1">
      <c r="A8" s="256" t="s">
        <v>49</v>
      </c>
      <c r="B8" s="259" t="s">
        <v>48</v>
      </c>
      <c r="C8" s="260"/>
      <c r="D8" s="260"/>
      <c r="E8" s="261"/>
      <c r="F8" s="10">
        <v>104</v>
      </c>
      <c r="G8" s="9">
        <v>90</v>
      </c>
      <c r="H8" s="8">
        <f>IF(G8=0,0,G8/$F8*100)</f>
        <v>86.538461538461547</v>
      </c>
      <c r="I8" s="9">
        <v>16</v>
      </c>
      <c r="J8" s="8">
        <f t="shared" ref="J8:J53" si="0">IF(I8=0,0,I8/$F8*100)</f>
        <v>15.384615384615385</v>
      </c>
      <c r="K8" s="9">
        <v>4</v>
      </c>
      <c r="L8" s="8">
        <f t="shared" ref="L8:L53" si="1">IF(K8=0,0,K8/$F8*100)</f>
        <v>3.8461538461538463</v>
      </c>
      <c r="M8" s="186"/>
      <c r="AA8" s="9">
        <v>104</v>
      </c>
      <c r="AB8" s="140" t="str">
        <f t="shared" ref="AB8:AB53" si="2">IF(F8=AA8,"",1)</f>
        <v/>
      </c>
    </row>
    <row r="9" spans="1:28" ht="23.1" customHeight="1">
      <c r="A9" s="257"/>
      <c r="B9" s="259" t="s">
        <v>47</v>
      </c>
      <c r="C9" s="260"/>
      <c r="D9" s="260"/>
      <c r="E9" s="261"/>
      <c r="F9" s="10">
        <v>101</v>
      </c>
      <c r="G9" s="9">
        <v>94</v>
      </c>
      <c r="H9" s="8">
        <f t="shared" ref="H9:H53" si="3">IF(G9=0,0,G9/$F9*100)</f>
        <v>93.069306930693074</v>
      </c>
      <c r="I9" s="9">
        <v>8</v>
      </c>
      <c r="J9" s="8">
        <f t="shared" si="0"/>
        <v>7.9207920792079207</v>
      </c>
      <c r="K9" s="9">
        <v>1</v>
      </c>
      <c r="L9" s="8">
        <f t="shared" si="1"/>
        <v>0.99009900990099009</v>
      </c>
      <c r="M9" s="186"/>
      <c r="AA9" s="9">
        <v>101</v>
      </c>
      <c r="AB9" s="140" t="str">
        <f t="shared" si="2"/>
        <v/>
      </c>
    </row>
    <row r="10" spans="1:28" ht="23.1" customHeight="1">
      <c r="A10" s="257"/>
      <c r="B10" s="259" t="s">
        <v>46</v>
      </c>
      <c r="C10" s="260"/>
      <c r="D10" s="260"/>
      <c r="E10" s="261"/>
      <c r="F10" s="10">
        <v>188</v>
      </c>
      <c r="G10" s="9">
        <v>177</v>
      </c>
      <c r="H10" s="8">
        <f t="shared" si="3"/>
        <v>94.148936170212778</v>
      </c>
      <c r="I10" s="9">
        <v>18</v>
      </c>
      <c r="J10" s="8">
        <f t="shared" si="0"/>
        <v>9.5744680851063837</v>
      </c>
      <c r="K10" s="9">
        <v>7</v>
      </c>
      <c r="L10" s="8">
        <f t="shared" si="1"/>
        <v>3.7234042553191489</v>
      </c>
      <c r="M10" s="186"/>
      <c r="AA10" s="9">
        <v>188</v>
      </c>
      <c r="AB10" s="140" t="str">
        <f t="shared" si="2"/>
        <v/>
      </c>
    </row>
    <row r="11" spans="1:28" ht="23.1" customHeight="1">
      <c r="A11" s="257"/>
      <c r="B11" s="259" t="s">
        <v>45</v>
      </c>
      <c r="C11" s="260"/>
      <c r="D11" s="260"/>
      <c r="E11" s="261"/>
      <c r="F11" s="10">
        <v>59</v>
      </c>
      <c r="G11" s="9">
        <v>54</v>
      </c>
      <c r="H11" s="8">
        <f t="shared" si="3"/>
        <v>91.525423728813564</v>
      </c>
      <c r="I11" s="9">
        <v>3</v>
      </c>
      <c r="J11" s="8">
        <f t="shared" si="0"/>
        <v>5.0847457627118651</v>
      </c>
      <c r="K11" s="9">
        <v>4</v>
      </c>
      <c r="L11" s="8">
        <f t="shared" si="1"/>
        <v>6.7796610169491522</v>
      </c>
      <c r="M11" s="186"/>
      <c r="AA11" s="9">
        <v>59</v>
      </c>
      <c r="AB11" s="140" t="str">
        <f t="shared" si="2"/>
        <v/>
      </c>
    </row>
    <row r="12" spans="1:28" ht="23.1" customHeight="1">
      <c r="A12" s="258"/>
      <c r="B12" s="259" t="s">
        <v>44</v>
      </c>
      <c r="C12" s="260"/>
      <c r="D12" s="260"/>
      <c r="E12" s="261"/>
      <c r="F12" s="10">
        <v>195</v>
      </c>
      <c r="G12" s="9">
        <v>164</v>
      </c>
      <c r="H12" s="8">
        <f>IF(G12=0,0,G12/$F12*100)</f>
        <v>84.102564102564102</v>
      </c>
      <c r="I12" s="9">
        <v>58</v>
      </c>
      <c r="J12" s="8">
        <f t="shared" si="0"/>
        <v>29.743589743589745</v>
      </c>
      <c r="K12" s="9">
        <v>3</v>
      </c>
      <c r="L12" s="8">
        <f t="shared" si="1"/>
        <v>1.5384615384615385</v>
      </c>
      <c r="M12" s="186"/>
      <c r="AA12" s="9">
        <v>195</v>
      </c>
      <c r="AB12" s="140" t="str">
        <f t="shared" si="2"/>
        <v/>
      </c>
    </row>
    <row r="13" spans="1:28" ht="23.1" customHeight="1">
      <c r="A13" s="253" t="s">
        <v>43</v>
      </c>
      <c r="B13" s="253" t="s">
        <v>42</v>
      </c>
      <c r="C13" s="13"/>
      <c r="D13" s="14" t="s">
        <v>16</v>
      </c>
      <c r="E13" s="11"/>
      <c r="F13" s="10">
        <v>181</v>
      </c>
      <c r="G13" s="9">
        <f>SUM(G14:G37)</f>
        <v>168</v>
      </c>
      <c r="H13" s="8">
        <f>IF(G13=0,0,G13/$F13*100)</f>
        <v>92.817679558011051</v>
      </c>
      <c r="I13" s="9">
        <f>SUM(I14:I37)</f>
        <v>21</v>
      </c>
      <c r="J13" s="8">
        <f t="shared" si="0"/>
        <v>11.602209944751381</v>
      </c>
      <c r="K13" s="9">
        <f>SUM(K14:K37)</f>
        <v>7</v>
      </c>
      <c r="L13" s="8">
        <f t="shared" si="1"/>
        <v>3.867403314917127</v>
      </c>
      <c r="M13" s="186"/>
      <c r="AA13" s="9">
        <v>181</v>
      </c>
      <c r="AB13" s="140" t="str">
        <f t="shared" si="2"/>
        <v/>
      </c>
    </row>
    <row r="14" spans="1:28" ht="23.1" customHeight="1">
      <c r="A14" s="254"/>
      <c r="B14" s="254"/>
      <c r="C14" s="13"/>
      <c r="D14" s="14" t="s">
        <v>41</v>
      </c>
      <c r="E14" s="11"/>
      <c r="F14" s="10">
        <v>21</v>
      </c>
      <c r="G14" s="9">
        <v>20</v>
      </c>
      <c r="H14" s="8">
        <f>IF(G14=0,0,G14/$F14*100)</f>
        <v>95.238095238095227</v>
      </c>
      <c r="I14" s="9">
        <v>3</v>
      </c>
      <c r="J14" s="8">
        <f t="shared" si="0"/>
        <v>14.285714285714285</v>
      </c>
      <c r="K14" s="9">
        <v>0</v>
      </c>
      <c r="L14" s="8">
        <f t="shared" si="1"/>
        <v>0</v>
      </c>
      <c r="M14" s="186"/>
      <c r="AA14" s="9">
        <v>21</v>
      </c>
      <c r="AB14" s="140" t="str">
        <f t="shared" si="2"/>
        <v/>
      </c>
    </row>
    <row r="15" spans="1:28" ht="23.1" customHeight="1">
      <c r="A15" s="254"/>
      <c r="B15" s="254"/>
      <c r="C15" s="13"/>
      <c r="D15" s="14" t="s">
        <v>40</v>
      </c>
      <c r="E15" s="11"/>
      <c r="F15" s="10">
        <v>3</v>
      </c>
      <c r="G15" s="9">
        <v>2</v>
      </c>
      <c r="H15" s="8">
        <f t="shared" si="3"/>
        <v>66.666666666666657</v>
      </c>
      <c r="I15" s="9">
        <v>2</v>
      </c>
      <c r="J15" s="8">
        <f t="shared" si="0"/>
        <v>66.666666666666657</v>
      </c>
      <c r="K15" s="9">
        <v>0</v>
      </c>
      <c r="L15" s="8">
        <f t="shared" si="1"/>
        <v>0</v>
      </c>
      <c r="M15" s="186"/>
      <c r="AA15" s="9">
        <v>3</v>
      </c>
      <c r="AB15" s="140" t="str">
        <f t="shared" si="2"/>
        <v/>
      </c>
    </row>
    <row r="16" spans="1:28" ht="23.1" customHeight="1">
      <c r="A16" s="254"/>
      <c r="B16" s="254"/>
      <c r="C16" s="13"/>
      <c r="D16" s="14" t="s">
        <v>39</v>
      </c>
      <c r="E16" s="11"/>
      <c r="F16" s="10">
        <v>11</v>
      </c>
      <c r="G16" s="9">
        <v>10</v>
      </c>
      <c r="H16" s="8">
        <f t="shared" si="3"/>
        <v>90.909090909090907</v>
      </c>
      <c r="I16" s="9">
        <v>0</v>
      </c>
      <c r="J16" s="8">
        <f t="shared" si="0"/>
        <v>0</v>
      </c>
      <c r="K16" s="9">
        <v>1</v>
      </c>
      <c r="L16" s="8">
        <f t="shared" si="1"/>
        <v>9.0909090909090917</v>
      </c>
      <c r="M16" s="186"/>
      <c r="AA16" s="9">
        <v>11</v>
      </c>
      <c r="AB16" s="140" t="str">
        <f t="shared" si="2"/>
        <v/>
      </c>
    </row>
    <row r="17" spans="1:28" ht="23.1" customHeight="1">
      <c r="A17" s="254"/>
      <c r="B17" s="254"/>
      <c r="C17" s="13"/>
      <c r="D17" s="14" t="s">
        <v>38</v>
      </c>
      <c r="E17" s="11"/>
      <c r="F17" s="10">
        <v>1</v>
      </c>
      <c r="G17" s="9">
        <v>1</v>
      </c>
      <c r="H17" s="8">
        <f t="shared" si="3"/>
        <v>100</v>
      </c>
      <c r="I17" s="9">
        <v>0</v>
      </c>
      <c r="J17" s="8">
        <f t="shared" si="0"/>
        <v>0</v>
      </c>
      <c r="K17" s="9">
        <v>0</v>
      </c>
      <c r="L17" s="8">
        <f t="shared" si="1"/>
        <v>0</v>
      </c>
      <c r="M17" s="186"/>
      <c r="AA17" s="9">
        <v>1</v>
      </c>
      <c r="AB17" s="140" t="str">
        <f t="shared" si="2"/>
        <v/>
      </c>
    </row>
    <row r="18" spans="1:28" ht="23.1" customHeight="1">
      <c r="A18" s="254"/>
      <c r="B18" s="254"/>
      <c r="C18" s="13"/>
      <c r="D18" s="14" t="s">
        <v>37</v>
      </c>
      <c r="E18" s="11"/>
      <c r="F18" s="10">
        <v>5</v>
      </c>
      <c r="G18" s="9">
        <v>5</v>
      </c>
      <c r="H18" s="8">
        <f t="shared" si="3"/>
        <v>100</v>
      </c>
      <c r="I18" s="9">
        <v>0</v>
      </c>
      <c r="J18" s="8">
        <f t="shared" si="0"/>
        <v>0</v>
      </c>
      <c r="K18" s="9">
        <v>0</v>
      </c>
      <c r="L18" s="8">
        <f t="shared" si="1"/>
        <v>0</v>
      </c>
      <c r="M18" s="186"/>
      <c r="AA18" s="9">
        <v>5</v>
      </c>
      <c r="AB18" s="140" t="str">
        <f t="shared" si="2"/>
        <v/>
      </c>
    </row>
    <row r="19" spans="1:28" ht="23.1" customHeight="1">
      <c r="A19" s="254"/>
      <c r="B19" s="254"/>
      <c r="C19" s="13"/>
      <c r="D19" s="14" t="s">
        <v>36</v>
      </c>
      <c r="E19" s="11"/>
      <c r="F19" s="10">
        <v>1</v>
      </c>
      <c r="G19" s="9">
        <v>1</v>
      </c>
      <c r="H19" s="8">
        <f t="shared" si="3"/>
        <v>100</v>
      </c>
      <c r="I19" s="9">
        <v>0</v>
      </c>
      <c r="J19" s="8">
        <f t="shared" si="0"/>
        <v>0</v>
      </c>
      <c r="K19" s="9">
        <v>0</v>
      </c>
      <c r="L19" s="8">
        <f t="shared" si="1"/>
        <v>0</v>
      </c>
      <c r="M19" s="186"/>
      <c r="AA19" s="9">
        <v>1</v>
      </c>
      <c r="AB19" s="140" t="str">
        <f t="shared" si="2"/>
        <v/>
      </c>
    </row>
    <row r="20" spans="1:28" ht="23.1" customHeight="1">
      <c r="A20" s="254"/>
      <c r="B20" s="254"/>
      <c r="C20" s="13"/>
      <c r="D20" s="14" t="s">
        <v>35</v>
      </c>
      <c r="E20" s="11"/>
      <c r="F20" s="10">
        <v>4</v>
      </c>
      <c r="G20" s="9">
        <v>3</v>
      </c>
      <c r="H20" s="8">
        <f t="shared" si="3"/>
        <v>75</v>
      </c>
      <c r="I20" s="9">
        <v>0</v>
      </c>
      <c r="J20" s="8">
        <f t="shared" si="0"/>
        <v>0</v>
      </c>
      <c r="K20" s="9">
        <v>1</v>
      </c>
      <c r="L20" s="8">
        <f t="shared" si="1"/>
        <v>25</v>
      </c>
      <c r="M20" s="186"/>
      <c r="AA20" s="9">
        <v>4</v>
      </c>
      <c r="AB20" s="140" t="str">
        <f t="shared" si="2"/>
        <v/>
      </c>
    </row>
    <row r="21" spans="1:28" ht="23.1" customHeight="1">
      <c r="A21" s="254"/>
      <c r="B21" s="254"/>
      <c r="C21" s="13"/>
      <c r="D21" s="14" t="s">
        <v>34</v>
      </c>
      <c r="E21" s="11"/>
      <c r="F21" s="10">
        <v>10</v>
      </c>
      <c r="G21" s="9">
        <v>9</v>
      </c>
      <c r="H21" s="8">
        <f t="shared" si="3"/>
        <v>90</v>
      </c>
      <c r="I21" s="9">
        <v>3</v>
      </c>
      <c r="J21" s="8">
        <f t="shared" si="0"/>
        <v>30</v>
      </c>
      <c r="K21" s="9">
        <v>1</v>
      </c>
      <c r="L21" s="8">
        <f t="shared" si="1"/>
        <v>10</v>
      </c>
      <c r="M21" s="186"/>
      <c r="AA21" s="9">
        <v>10</v>
      </c>
      <c r="AB21" s="140" t="str">
        <f t="shared" si="2"/>
        <v/>
      </c>
    </row>
    <row r="22" spans="1:28" ht="23.1" customHeight="1">
      <c r="A22" s="254"/>
      <c r="B22" s="254"/>
      <c r="C22" s="13"/>
      <c r="D22" s="14" t="s">
        <v>33</v>
      </c>
      <c r="E22" s="11"/>
      <c r="F22" s="10">
        <v>1</v>
      </c>
      <c r="G22" s="9">
        <v>1</v>
      </c>
      <c r="H22" s="8">
        <f t="shared" si="3"/>
        <v>100</v>
      </c>
      <c r="I22" s="9">
        <v>0</v>
      </c>
      <c r="J22" s="8">
        <f t="shared" si="0"/>
        <v>0</v>
      </c>
      <c r="K22" s="9">
        <v>0</v>
      </c>
      <c r="L22" s="8">
        <f t="shared" si="1"/>
        <v>0</v>
      </c>
      <c r="M22" s="186"/>
      <c r="AA22" s="9">
        <v>1</v>
      </c>
      <c r="AB22" s="140" t="str">
        <f t="shared" si="2"/>
        <v/>
      </c>
    </row>
    <row r="23" spans="1:28" ht="23.1" customHeight="1">
      <c r="A23" s="254"/>
      <c r="B23" s="254"/>
      <c r="C23" s="13"/>
      <c r="D23" s="14" t="s">
        <v>32</v>
      </c>
      <c r="E23" s="11"/>
      <c r="F23" s="10">
        <v>6</v>
      </c>
      <c r="G23" s="9">
        <v>5</v>
      </c>
      <c r="H23" s="8">
        <f t="shared" si="3"/>
        <v>83.333333333333343</v>
      </c>
      <c r="I23" s="9">
        <v>0</v>
      </c>
      <c r="J23" s="8">
        <f t="shared" si="0"/>
        <v>0</v>
      </c>
      <c r="K23" s="9">
        <v>1</v>
      </c>
      <c r="L23" s="8">
        <f t="shared" si="1"/>
        <v>16.666666666666664</v>
      </c>
      <c r="M23" s="186"/>
      <c r="AA23" s="9">
        <v>6</v>
      </c>
      <c r="AB23" s="140" t="str">
        <f t="shared" si="2"/>
        <v/>
      </c>
    </row>
    <row r="24" spans="1:28" ht="23.1" customHeight="1">
      <c r="A24" s="254"/>
      <c r="B24" s="254"/>
      <c r="C24" s="13"/>
      <c r="D24" s="14" t="s">
        <v>31</v>
      </c>
      <c r="E24" s="11"/>
      <c r="F24" s="10">
        <v>0</v>
      </c>
      <c r="G24" s="9">
        <v>0</v>
      </c>
      <c r="H24" s="8">
        <f t="shared" ref="H24" si="4">IF(G24=0,0,G24/$F24*100)</f>
        <v>0</v>
      </c>
      <c r="I24" s="9">
        <v>0</v>
      </c>
      <c r="J24" s="8">
        <f t="shared" ref="J24" si="5">IF(I24=0,0,I24/$F24*100)</f>
        <v>0</v>
      </c>
      <c r="K24" s="9">
        <v>0</v>
      </c>
      <c r="L24" s="8">
        <f t="shared" ref="L24" si="6">IF(K24=0,0,K24/$F24*100)</f>
        <v>0</v>
      </c>
      <c r="M24" s="186"/>
      <c r="AA24" s="9">
        <v>0</v>
      </c>
      <c r="AB24" s="140" t="str">
        <f t="shared" si="2"/>
        <v/>
      </c>
    </row>
    <row r="25" spans="1:28" ht="23.1" customHeight="1">
      <c r="A25" s="254"/>
      <c r="B25" s="254"/>
      <c r="C25" s="13"/>
      <c r="D25" s="12" t="s">
        <v>30</v>
      </c>
      <c r="E25" s="11"/>
      <c r="F25" s="10">
        <v>1</v>
      </c>
      <c r="G25" s="9">
        <v>1</v>
      </c>
      <c r="H25" s="8">
        <f t="shared" si="3"/>
        <v>100</v>
      </c>
      <c r="I25" s="9">
        <v>0</v>
      </c>
      <c r="J25" s="8">
        <f t="shared" si="0"/>
        <v>0</v>
      </c>
      <c r="K25" s="9">
        <v>0</v>
      </c>
      <c r="L25" s="8">
        <f t="shared" si="1"/>
        <v>0</v>
      </c>
      <c r="M25" s="186"/>
      <c r="AA25" s="9">
        <v>1</v>
      </c>
      <c r="AB25" s="140" t="str">
        <f t="shared" si="2"/>
        <v/>
      </c>
    </row>
    <row r="26" spans="1:28" ht="23.1" customHeight="1">
      <c r="A26" s="254"/>
      <c r="B26" s="254"/>
      <c r="C26" s="13"/>
      <c r="D26" s="109" t="s">
        <v>29</v>
      </c>
      <c r="E26" s="110"/>
      <c r="F26" s="31">
        <v>5</v>
      </c>
      <c r="G26" s="30">
        <v>5</v>
      </c>
      <c r="H26" s="111">
        <f t="shared" si="3"/>
        <v>100</v>
      </c>
      <c r="I26" s="9">
        <v>0</v>
      </c>
      <c r="J26" s="8">
        <f t="shared" si="0"/>
        <v>0</v>
      </c>
      <c r="K26" s="9">
        <v>0</v>
      </c>
      <c r="L26" s="8">
        <f t="shared" si="1"/>
        <v>0</v>
      </c>
      <c r="M26" s="186"/>
      <c r="AA26" s="30">
        <v>5</v>
      </c>
      <c r="AB26" s="140" t="str">
        <f t="shared" si="2"/>
        <v/>
      </c>
    </row>
    <row r="27" spans="1:28" ht="23.1" customHeight="1">
      <c r="A27" s="254"/>
      <c r="B27" s="254"/>
      <c r="C27" s="13"/>
      <c r="D27" s="14" t="s">
        <v>28</v>
      </c>
      <c r="E27" s="11"/>
      <c r="F27" s="10">
        <v>2</v>
      </c>
      <c r="G27" s="9">
        <v>2</v>
      </c>
      <c r="H27" s="8">
        <f t="shared" si="3"/>
        <v>100</v>
      </c>
      <c r="I27" s="9">
        <v>0</v>
      </c>
      <c r="J27" s="8">
        <f t="shared" si="0"/>
        <v>0</v>
      </c>
      <c r="K27" s="9">
        <v>0</v>
      </c>
      <c r="L27" s="8">
        <f t="shared" si="1"/>
        <v>0</v>
      </c>
      <c r="M27" s="186"/>
      <c r="AA27" s="9">
        <v>2</v>
      </c>
      <c r="AB27" s="140" t="str">
        <f t="shared" si="2"/>
        <v/>
      </c>
    </row>
    <row r="28" spans="1:28" ht="23.1" customHeight="1">
      <c r="A28" s="254"/>
      <c r="B28" s="254"/>
      <c r="C28" s="13"/>
      <c r="D28" s="14" t="s">
        <v>27</v>
      </c>
      <c r="E28" s="11"/>
      <c r="F28" s="10">
        <v>4</v>
      </c>
      <c r="G28" s="9">
        <v>4</v>
      </c>
      <c r="H28" s="8">
        <f t="shared" si="3"/>
        <v>100</v>
      </c>
      <c r="I28" s="9">
        <v>1</v>
      </c>
      <c r="J28" s="8">
        <f t="shared" si="0"/>
        <v>25</v>
      </c>
      <c r="K28" s="9">
        <v>0</v>
      </c>
      <c r="L28" s="8">
        <f t="shared" si="1"/>
        <v>0</v>
      </c>
      <c r="M28" s="186"/>
      <c r="AA28" s="9">
        <v>4</v>
      </c>
      <c r="AB28" s="140" t="str">
        <f t="shared" si="2"/>
        <v/>
      </c>
    </row>
    <row r="29" spans="1:28" ht="23.1" customHeight="1">
      <c r="A29" s="254"/>
      <c r="B29" s="254"/>
      <c r="C29" s="13"/>
      <c r="D29" s="14" t="s">
        <v>26</v>
      </c>
      <c r="E29" s="11"/>
      <c r="F29" s="10">
        <v>11</v>
      </c>
      <c r="G29" s="9">
        <v>9</v>
      </c>
      <c r="H29" s="8">
        <f t="shared" si="3"/>
        <v>81.818181818181827</v>
      </c>
      <c r="I29" s="9">
        <v>3</v>
      </c>
      <c r="J29" s="8">
        <f t="shared" si="0"/>
        <v>27.27272727272727</v>
      </c>
      <c r="K29" s="9">
        <v>0</v>
      </c>
      <c r="L29" s="8">
        <f t="shared" si="1"/>
        <v>0</v>
      </c>
      <c r="M29" s="186"/>
      <c r="AA29" s="9">
        <v>11</v>
      </c>
      <c r="AB29" s="140" t="str">
        <f t="shared" si="2"/>
        <v/>
      </c>
    </row>
    <row r="30" spans="1:28" ht="23.1" customHeight="1">
      <c r="A30" s="254"/>
      <c r="B30" s="254"/>
      <c r="C30" s="13"/>
      <c r="D30" s="14" t="s">
        <v>25</v>
      </c>
      <c r="E30" s="11"/>
      <c r="F30" s="10">
        <v>4</v>
      </c>
      <c r="G30" s="9">
        <v>4</v>
      </c>
      <c r="H30" s="8">
        <f t="shared" si="3"/>
        <v>100</v>
      </c>
      <c r="I30" s="9">
        <v>0</v>
      </c>
      <c r="J30" s="8">
        <f t="shared" si="0"/>
        <v>0</v>
      </c>
      <c r="K30" s="9">
        <v>0</v>
      </c>
      <c r="L30" s="8">
        <f t="shared" si="1"/>
        <v>0</v>
      </c>
      <c r="M30" s="186"/>
      <c r="AA30" s="9">
        <v>4</v>
      </c>
      <c r="AB30" s="140" t="str">
        <f t="shared" si="2"/>
        <v/>
      </c>
    </row>
    <row r="31" spans="1:28" ht="23.1" customHeight="1">
      <c r="A31" s="254"/>
      <c r="B31" s="254"/>
      <c r="C31" s="13"/>
      <c r="D31" s="14" t="s">
        <v>24</v>
      </c>
      <c r="E31" s="11"/>
      <c r="F31" s="10">
        <v>23</v>
      </c>
      <c r="G31" s="9">
        <v>21</v>
      </c>
      <c r="H31" s="8">
        <f t="shared" si="3"/>
        <v>91.304347826086953</v>
      </c>
      <c r="I31" s="9">
        <v>1</v>
      </c>
      <c r="J31" s="8">
        <f t="shared" si="0"/>
        <v>4.3478260869565215</v>
      </c>
      <c r="K31" s="9">
        <v>2</v>
      </c>
      <c r="L31" s="8">
        <f t="shared" si="1"/>
        <v>8.695652173913043</v>
      </c>
      <c r="M31" s="186"/>
      <c r="AA31" s="9">
        <v>23</v>
      </c>
      <c r="AB31" s="140" t="str">
        <f t="shared" si="2"/>
        <v/>
      </c>
    </row>
    <row r="32" spans="1:28" ht="23.1" customHeight="1">
      <c r="A32" s="254"/>
      <c r="B32" s="254"/>
      <c r="C32" s="13"/>
      <c r="D32" s="14" t="s">
        <v>23</v>
      </c>
      <c r="E32" s="11"/>
      <c r="F32" s="10">
        <v>6</v>
      </c>
      <c r="G32" s="9">
        <v>6</v>
      </c>
      <c r="H32" s="8">
        <f t="shared" si="3"/>
        <v>100</v>
      </c>
      <c r="I32" s="9">
        <v>0</v>
      </c>
      <c r="J32" s="8">
        <f t="shared" si="0"/>
        <v>0</v>
      </c>
      <c r="K32" s="9">
        <v>0</v>
      </c>
      <c r="L32" s="8">
        <f t="shared" si="1"/>
        <v>0</v>
      </c>
      <c r="M32" s="186"/>
      <c r="AA32" s="9">
        <v>6</v>
      </c>
      <c r="AB32" s="140" t="str">
        <f t="shared" si="2"/>
        <v/>
      </c>
    </row>
    <row r="33" spans="1:28" ht="24" customHeight="1">
      <c r="A33" s="254"/>
      <c r="B33" s="254"/>
      <c r="C33" s="13"/>
      <c r="D33" s="14" t="s">
        <v>22</v>
      </c>
      <c r="E33" s="11"/>
      <c r="F33" s="10">
        <v>23</v>
      </c>
      <c r="G33" s="9">
        <v>22</v>
      </c>
      <c r="H33" s="8">
        <f t="shared" si="3"/>
        <v>95.652173913043484</v>
      </c>
      <c r="I33" s="9">
        <v>3</v>
      </c>
      <c r="J33" s="8">
        <f t="shared" si="0"/>
        <v>13.043478260869565</v>
      </c>
      <c r="K33" s="9">
        <v>1</v>
      </c>
      <c r="L33" s="8">
        <f t="shared" si="1"/>
        <v>4.3478260869565215</v>
      </c>
      <c r="M33" s="186"/>
      <c r="AA33" s="9">
        <v>23</v>
      </c>
      <c r="AB33" s="140" t="str">
        <f t="shared" si="2"/>
        <v/>
      </c>
    </row>
    <row r="34" spans="1:28" ht="23.1" customHeight="1">
      <c r="A34" s="254"/>
      <c r="B34" s="254"/>
      <c r="C34" s="13"/>
      <c r="D34" s="14" t="s">
        <v>21</v>
      </c>
      <c r="E34" s="11"/>
      <c r="F34" s="10">
        <v>12</v>
      </c>
      <c r="G34" s="9">
        <v>12</v>
      </c>
      <c r="H34" s="8">
        <f t="shared" si="3"/>
        <v>100</v>
      </c>
      <c r="I34" s="9">
        <v>2</v>
      </c>
      <c r="J34" s="8">
        <f t="shared" si="0"/>
        <v>16.666666666666664</v>
      </c>
      <c r="K34" s="9">
        <v>0</v>
      </c>
      <c r="L34" s="8">
        <f t="shared" si="1"/>
        <v>0</v>
      </c>
      <c r="M34" s="186"/>
      <c r="AA34" s="9">
        <v>12</v>
      </c>
      <c r="AB34" s="140" t="str">
        <f t="shared" si="2"/>
        <v/>
      </c>
    </row>
    <row r="35" spans="1:28" ht="23.1" customHeight="1">
      <c r="A35" s="254"/>
      <c r="B35" s="254"/>
      <c r="C35" s="13"/>
      <c r="D35" s="14" t="s">
        <v>20</v>
      </c>
      <c r="E35" s="11"/>
      <c r="F35" s="10">
        <v>6</v>
      </c>
      <c r="G35" s="9">
        <v>6</v>
      </c>
      <c r="H35" s="8">
        <f t="shared" si="3"/>
        <v>100</v>
      </c>
      <c r="I35" s="9">
        <v>1</v>
      </c>
      <c r="J35" s="8">
        <f t="shared" si="0"/>
        <v>16.666666666666664</v>
      </c>
      <c r="K35" s="9">
        <v>0</v>
      </c>
      <c r="L35" s="8">
        <f t="shared" si="1"/>
        <v>0</v>
      </c>
      <c r="M35" s="186"/>
      <c r="AA35" s="9">
        <v>6</v>
      </c>
      <c r="AB35" s="140" t="str">
        <f t="shared" si="2"/>
        <v/>
      </c>
    </row>
    <row r="36" spans="1:28" ht="23.1" customHeight="1">
      <c r="A36" s="254"/>
      <c r="B36" s="254"/>
      <c r="C36" s="13"/>
      <c r="D36" s="14" t="s">
        <v>19</v>
      </c>
      <c r="E36" s="11"/>
      <c r="F36" s="10">
        <v>15</v>
      </c>
      <c r="G36" s="9">
        <v>14</v>
      </c>
      <c r="H36" s="8">
        <f t="shared" si="3"/>
        <v>93.333333333333329</v>
      </c>
      <c r="I36" s="9">
        <v>1</v>
      </c>
      <c r="J36" s="8">
        <f t="shared" si="0"/>
        <v>6.666666666666667</v>
      </c>
      <c r="K36" s="9">
        <v>0</v>
      </c>
      <c r="L36" s="8">
        <f t="shared" si="1"/>
        <v>0</v>
      </c>
      <c r="M36" s="186"/>
      <c r="AA36" s="9">
        <v>15</v>
      </c>
      <c r="AB36" s="140" t="str">
        <f t="shared" si="2"/>
        <v/>
      </c>
    </row>
    <row r="37" spans="1:28" ht="23.1" customHeight="1">
      <c r="A37" s="254"/>
      <c r="B37" s="255"/>
      <c r="C37" s="13"/>
      <c r="D37" s="14" t="s">
        <v>18</v>
      </c>
      <c r="E37" s="11"/>
      <c r="F37" s="10">
        <v>6</v>
      </c>
      <c r="G37" s="9">
        <v>5</v>
      </c>
      <c r="H37" s="8">
        <f t="shared" si="3"/>
        <v>83.333333333333343</v>
      </c>
      <c r="I37" s="9">
        <v>1</v>
      </c>
      <c r="J37" s="8">
        <f t="shared" si="0"/>
        <v>16.666666666666664</v>
      </c>
      <c r="K37" s="9">
        <v>0</v>
      </c>
      <c r="L37" s="8">
        <f t="shared" si="1"/>
        <v>0</v>
      </c>
      <c r="M37" s="186"/>
      <c r="AA37" s="9">
        <v>6</v>
      </c>
      <c r="AB37" s="140" t="str">
        <f t="shared" si="2"/>
        <v/>
      </c>
    </row>
    <row r="38" spans="1:28" ht="23.1" customHeight="1">
      <c r="A38" s="254"/>
      <c r="B38" s="253" t="s">
        <v>17</v>
      </c>
      <c r="C38" s="13"/>
      <c r="D38" s="14" t="s">
        <v>16</v>
      </c>
      <c r="E38" s="11"/>
      <c r="F38" s="10">
        <v>466</v>
      </c>
      <c r="G38" s="9">
        <f>SUM(G39:G53)</f>
        <v>411</v>
      </c>
      <c r="H38" s="8">
        <f t="shared" si="3"/>
        <v>88.19742489270385</v>
      </c>
      <c r="I38" s="9">
        <f>SUM(I39:I53)</f>
        <v>82</v>
      </c>
      <c r="J38" s="8">
        <f t="shared" si="0"/>
        <v>17.596566523605151</v>
      </c>
      <c r="K38" s="9">
        <f>SUM(K39:K53)</f>
        <v>12</v>
      </c>
      <c r="L38" s="8">
        <f t="shared" si="1"/>
        <v>2.5751072961373391</v>
      </c>
      <c r="M38" s="186"/>
      <c r="AA38" s="9">
        <v>466</v>
      </c>
      <c r="AB38" s="140" t="str">
        <f t="shared" si="2"/>
        <v/>
      </c>
    </row>
    <row r="39" spans="1:28" ht="23.1" customHeight="1">
      <c r="A39" s="254"/>
      <c r="B39" s="254"/>
      <c r="C39" s="13"/>
      <c r="D39" s="14" t="s">
        <v>15</v>
      </c>
      <c r="E39" s="11"/>
      <c r="F39" s="10">
        <v>2</v>
      </c>
      <c r="G39" s="9">
        <v>2</v>
      </c>
      <c r="H39" s="8">
        <f t="shared" si="3"/>
        <v>100</v>
      </c>
      <c r="I39" s="9">
        <v>1</v>
      </c>
      <c r="J39" s="8">
        <f t="shared" si="0"/>
        <v>50</v>
      </c>
      <c r="K39" s="9">
        <v>0</v>
      </c>
      <c r="L39" s="8">
        <f t="shared" si="1"/>
        <v>0</v>
      </c>
      <c r="M39" s="186"/>
      <c r="AA39" s="9">
        <v>2</v>
      </c>
      <c r="AB39" s="140" t="str">
        <f t="shared" si="2"/>
        <v/>
      </c>
    </row>
    <row r="40" spans="1:28" ht="23.1" customHeight="1">
      <c r="A40" s="254"/>
      <c r="B40" s="254"/>
      <c r="C40" s="13"/>
      <c r="D40" s="14" t="s">
        <v>14</v>
      </c>
      <c r="E40" s="11"/>
      <c r="F40" s="10">
        <v>43</v>
      </c>
      <c r="G40" s="9">
        <v>37</v>
      </c>
      <c r="H40" s="8">
        <f t="shared" si="3"/>
        <v>86.04651162790698</v>
      </c>
      <c r="I40" s="9">
        <v>6</v>
      </c>
      <c r="J40" s="8">
        <f t="shared" si="0"/>
        <v>13.953488372093023</v>
      </c>
      <c r="K40" s="9">
        <v>1</v>
      </c>
      <c r="L40" s="8">
        <f t="shared" si="1"/>
        <v>2.3255813953488373</v>
      </c>
      <c r="M40" s="186"/>
      <c r="AA40" s="9">
        <v>43</v>
      </c>
      <c r="AB40" s="140" t="str">
        <f t="shared" si="2"/>
        <v/>
      </c>
    </row>
    <row r="41" spans="1:28" ht="23.1" customHeight="1">
      <c r="A41" s="254"/>
      <c r="B41" s="254"/>
      <c r="C41" s="13"/>
      <c r="D41" s="14" t="s">
        <v>13</v>
      </c>
      <c r="E41" s="11"/>
      <c r="F41" s="10">
        <v>14</v>
      </c>
      <c r="G41" s="9">
        <v>7</v>
      </c>
      <c r="H41" s="8">
        <f t="shared" si="3"/>
        <v>50</v>
      </c>
      <c r="I41" s="9">
        <v>9</v>
      </c>
      <c r="J41" s="8">
        <f t="shared" si="0"/>
        <v>64.285714285714292</v>
      </c>
      <c r="K41" s="9">
        <v>0</v>
      </c>
      <c r="L41" s="8">
        <f t="shared" si="1"/>
        <v>0</v>
      </c>
      <c r="M41" s="186"/>
      <c r="AA41" s="9">
        <v>14</v>
      </c>
      <c r="AB41" s="140" t="str">
        <f t="shared" si="2"/>
        <v/>
      </c>
    </row>
    <row r="42" spans="1:28" ht="23.1" customHeight="1">
      <c r="A42" s="254"/>
      <c r="B42" s="254"/>
      <c r="C42" s="13"/>
      <c r="D42" s="14" t="s">
        <v>12</v>
      </c>
      <c r="E42" s="11"/>
      <c r="F42" s="10">
        <v>8</v>
      </c>
      <c r="G42" s="9">
        <v>7</v>
      </c>
      <c r="H42" s="8">
        <f t="shared" si="3"/>
        <v>87.5</v>
      </c>
      <c r="I42" s="9">
        <v>1</v>
      </c>
      <c r="J42" s="8">
        <f t="shared" si="0"/>
        <v>12.5</v>
      </c>
      <c r="K42" s="9">
        <v>0</v>
      </c>
      <c r="L42" s="8">
        <f t="shared" si="1"/>
        <v>0</v>
      </c>
      <c r="M42" s="186"/>
      <c r="AA42" s="9">
        <v>8</v>
      </c>
      <c r="AB42" s="140" t="str">
        <f t="shared" si="2"/>
        <v/>
      </c>
    </row>
    <row r="43" spans="1:28" ht="23.1" customHeight="1">
      <c r="A43" s="254"/>
      <c r="B43" s="254"/>
      <c r="C43" s="13"/>
      <c r="D43" s="14" t="s">
        <v>11</v>
      </c>
      <c r="E43" s="11"/>
      <c r="F43" s="10">
        <v>24</v>
      </c>
      <c r="G43" s="9">
        <v>20</v>
      </c>
      <c r="H43" s="8">
        <f t="shared" si="3"/>
        <v>83.333333333333343</v>
      </c>
      <c r="I43" s="9">
        <v>7</v>
      </c>
      <c r="J43" s="8">
        <f t="shared" si="0"/>
        <v>29.166666666666668</v>
      </c>
      <c r="K43" s="9">
        <v>0</v>
      </c>
      <c r="L43" s="8">
        <f t="shared" si="1"/>
        <v>0</v>
      </c>
      <c r="M43" s="186"/>
      <c r="AA43" s="9">
        <v>24</v>
      </c>
      <c r="AB43" s="140" t="str">
        <f t="shared" si="2"/>
        <v/>
      </c>
    </row>
    <row r="44" spans="1:28" ht="23.1" customHeight="1">
      <c r="A44" s="254"/>
      <c r="B44" s="254"/>
      <c r="C44" s="13"/>
      <c r="D44" s="14" t="s">
        <v>10</v>
      </c>
      <c r="E44" s="11"/>
      <c r="F44" s="10">
        <v>109</v>
      </c>
      <c r="G44" s="9">
        <v>95</v>
      </c>
      <c r="H44" s="8">
        <f t="shared" si="3"/>
        <v>87.155963302752298</v>
      </c>
      <c r="I44" s="9">
        <v>15</v>
      </c>
      <c r="J44" s="8">
        <f t="shared" si="0"/>
        <v>13.761467889908257</v>
      </c>
      <c r="K44" s="9">
        <v>5</v>
      </c>
      <c r="L44" s="8">
        <f t="shared" si="1"/>
        <v>4.5871559633027523</v>
      </c>
      <c r="M44" s="186"/>
      <c r="AA44" s="9">
        <v>109</v>
      </c>
      <c r="AB44" s="140" t="str">
        <f t="shared" si="2"/>
        <v/>
      </c>
    </row>
    <row r="45" spans="1:28" ht="23.1" customHeight="1">
      <c r="A45" s="254"/>
      <c r="B45" s="254"/>
      <c r="C45" s="13"/>
      <c r="D45" s="14" t="s">
        <v>9</v>
      </c>
      <c r="E45" s="11"/>
      <c r="F45" s="10">
        <v>18</v>
      </c>
      <c r="G45" s="9">
        <v>13</v>
      </c>
      <c r="H45" s="8">
        <f t="shared" si="3"/>
        <v>72.222222222222214</v>
      </c>
      <c r="I45" s="9">
        <v>5</v>
      </c>
      <c r="J45" s="8">
        <f t="shared" si="0"/>
        <v>27.777777777777779</v>
      </c>
      <c r="K45" s="9">
        <v>1</v>
      </c>
      <c r="L45" s="8">
        <f t="shared" si="1"/>
        <v>5.5555555555555554</v>
      </c>
      <c r="M45" s="186"/>
      <c r="AA45" s="9">
        <v>18</v>
      </c>
      <c r="AB45" s="140" t="str">
        <f t="shared" si="2"/>
        <v/>
      </c>
    </row>
    <row r="46" spans="1:28" ht="23.1" customHeight="1">
      <c r="A46" s="254"/>
      <c r="B46" s="254"/>
      <c r="C46" s="13"/>
      <c r="D46" s="14" t="s">
        <v>8</v>
      </c>
      <c r="E46" s="11"/>
      <c r="F46" s="10">
        <v>7</v>
      </c>
      <c r="G46" s="9">
        <v>6</v>
      </c>
      <c r="H46" s="8">
        <f t="shared" si="3"/>
        <v>85.714285714285708</v>
      </c>
      <c r="I46" s="9">
        <v>2</v>
      </c>
      <c r="J46" s="8">
        <f t="shared" si="0"/>
        <v>28.571428571428569</v>
      </c>
      <c r="K46" s="9">
        <v>1</v>
      </c>
      <c r="L46" s="8">
        <f t="shared" si="1"/>
        <v>14.285714285714285</v>
      </c>
      <c r="M46" s="186"/>
      <c r="AA46" s="9">
        <v>7</v>
      </c>
      <c r="AB46" s="140" t="str">
        <f t="shared" si="2"/>
        <v/>
      </c>
    </row>
    <row r="47" spans="1:28" ht="24" customHeight="1">
      <c r="A47" s="254"/>
      <c r="B47" s="254"/>
      <c r="C47" s="13"/>
      <c r="D47" s="12" t="s">
        <v>7</v>
      </c>
      <c r="E47" s="11"/>
      <c r="F47" s="10">
        <v>13</v>
      </c>
      <c r="G47" s="9">
        <v>12</v>
      </c>
      <c r="H47" s="8">
        <f t="shared" si="3"/>
        <v>92.307692307692307</v>
      </c>
      <c r="I47" s="9">
        <v>2</v>
      </c>
      <c r="J47" s="8">
        <f t="shared" si="0"/>
        <v>15.384615384615385</v>
      </c>
      <c r="K47" s="9">
        <v>1</v>
      </c>
      <c r="L47" s="8">
        <f t="shared" si="1"/>
        <v>7.6923076923076925</v>
      </c>
      <c r="M47" s="186"/>
      <c r="AA47" s="9">
        <v>13</v>
      </c>
      <c r="AB47" s="140" t="str">
        <f t="shared" si="2"/>
        <v/>
      </c>
    </row>
    <row r="48" spans="1:28" ht="23.1" customHeight="1">
      <c r="A48" s="254"/>
      <c r="B48" s="254"/>
      <c r="C48" s="13"/>
      <c r="D48" s="14" t="s">
        <v>6</v>
      </c>
      <c r="E48" s="11"/>
      <c r="F48" s="10">
        <v>22</v>
      </c>
      <c r="G48" s="9">
        <v>22</v>
      </c>
      <c r="H48" s="8">
        <f t="shared" si="3"/>
        <v>100</v>
      </c>
      <c r="I48" s="9">
        <v>0</v>
      </c>
      <c r="J48" s="8">
        <f t="shared" si="0"/>
        <v>0</v>
      </c>
      <c r="K48" s="9">
        <v>0</v>
      </c>
      <c r="L48" s="8">
        <f t="shared" si="1"/>
        <v>0</v>
      </c>
      <c r="M48" s="186"/>
      <c r="AA48" s="9">
        <v>22</v>
      </c>
      <c r="AB48" s="140" t="str">
        <f t="shared" si="2"/>
        <v/>
      </c>
    </row>
    <row r="49" spans="1:29" ht="23.1" customHeight="1">
      <c r="A49" s="254"/>
      <c r="B49" s="254"/>
      <c r="C49" s="13"/>
      <c r="D49" s="14" t="s">
        <v>5</v>
      </c>
      <c r="E49" s="11"/>
      <c r="F49" s="10">
        <v>15</v>
      </c>
      <c r="G49" s="9">
        <v>14</v>
      </c>
      <c r="H49" s="8">
        <f t="shared" si="3"/>
        <v>93.333333333333329</v>
      </c>
      <c r="I49" s="9">
        <v>3</v>
      </c>
      <c r="J49" s="8">
        <f t="shared" si="0"/>
        <v>20</v>
      </c>
      <c r="K49" s="9">
        <v>0</v>
      </c>
      <c r="L49" s="8">
        <f t="shared" si="1"/>
        <v>0</v>
      </c>
      <c r="M49" s="186"/>
      <c r="AA49" s="9">
        <v>15</v>
      </c>
      <c r="AB49" s="140" t="str">
        <f t="shared" si="2"/>
        <v/>
      </c>
    </row>
    <row r="50" spans="1:29" ht="23.1" customHeight="1">
      <c r="A50" s="254"/>
      <c r="B50" s="254"/>
      <c r="C50" s="13"/>
      <c r="D50" s="14" t="s">
        <v>4</v>
      </c>
      <c r="E50" s="11"/>
      <c r="F50" s="10">
        <v>17</v>
      </c>
      <c r="G50" s="9">
        <v>16</v>
      </c>
      <c r="H50" s="8">
        <f t="shared" si="3"/>
        <v>94.117647058823522</v>
      </c>
      <c r="I50" s="9">
        <v>3</v>
      </c>
      <c r="J50" s="8">
        <f t="shared" si="0"/>
        <v>17.647058823529413</v>
      </c>
      <c r="K50" s="9">
        <v>0</v>
      </c>
      <c r="L50" s="8">
        <f t="shared" si="1"/>
        <v>0</v>
      </c>
      <c r="M50" s="186"/>
      <c r="AA50" s="9">
        <v>17</v>
      </c>
      <c r="AB50" s="140" t="str">
        <f t="shared" si="2"/>
        <v/>
      </c>
    </row>
    <row r="51" spans="1:29" ht="23.1" customHeight="1">
      <c r="A51" s="254"/>
      <c r="B51" s="254"/>
      <c r="C51" s="13"/>
      <c r="D51" s="14" t="s">
        <v>3</v>
      </c>
      <c r="E51" s="11"/>
      <c r="F51" s="10">
        <v>119</v>
      </c>
      <c r="G51" s="9">
        <v>114</v>
      </c>
      <c r="H51" s="8">
        <f t="shared" si="3"/>
        <v>95.798319327731093</v>
      </c>
      <c r="I51" s="9">
        <v>16</v>
      </c>
      <c r="J51" s="8">
        <f t="shared" si="0"/>
        <v>13.445378151260504</v>
      </c>
      <c r="K51" s="9">
        <v>0</v>
      </c>
      <c r="L51" s="8">
        <f t="shared" si="1"/>
        <v>0</v>
      </c>
      <c r="M51" s="186"/>
      <c r="AA51" s="9">
        <v>119</v>
      </c>
      <c r="AB51" s="140" t="str">
        <f t="shared" si="2"/>
        <v/>
      </c>
    </row>
    <row r="52" spans="1:29" ht="23.1" customHeight="1">
      <c r="A52" s="254"/>
      <c r="B52" s="254"/>
      <c r="C52" s="13"/>
      <c r="D52" s="14" t="s">
        <v>2</v>
      </c>
      <c r="E52" s="11"/>
      <c r="F52" s="10">
        <v>20</v>
      </c>
      <c r="G52" s="9">
        <v>16</v>
      </c>
      <c r="H52" s="8">
        <f t="shared" si="3"/>
        <v>80</v>
      </c>
      <c r="I52" s="9">
        <v>5</v>
      </c>
      <c r="J52" s="8">
        <f t="shared" si="0"/>
        <v>25</v>
      </c>
      <c r="K52" s="9">
        <v>1</v>
      </c>
      <c r="L52" s="8">
        <f t="shared" si="1"/>
        <v>5</v>
      </c>
      <c r="M52" s="186"/>
      <c r="AA52" s="9">
        <v>20</v>
      </c>
      <c r="AB52" s="140" t="str">
        <f t="shared" si="2"/>
        <v/>
      </c>
    </row>
    <row r="53" spans="1:29" ht="24" customHeight="1" thickBot="1">
      <c r="A53" s="255"/>
      <c r="B53" s="255"/>
      <c r="C53" s="13"/>
      <c r="D53" s="12" t="s">
        <v>1</v>
      </c>
      <c r="E53" s="11"/>
      <c r="F53" s="10">
        <v>35</v>
      </c>
      <c r="G53" s="9">
        <v>30</v>
      </c>
      <c r="H53" s="8">
        <f t="shared" si="3"/>
        <v>85.714285714285708</v>
      </c>
      <c r="I53" s="9">
        <v>7</v>
      </c>
      <c r="J53" s="8">
        <f t="shared" si="0"/>
        <v>20</v>
      </c>
      <c r="K53" s="9">
        <v>2</v>
      </c>
      <c r="L53" s="8">
        <f t="shared" si="1"/>
        <v>5.7142857142857144</v>
      </c>
      <c r="M53" s="186"/>
      <c r="AA53" s="9">
        <v>35</v>
      </c>
      <c r="AB53" s="141" t="str">
        <f t="shared" si="2"/>
        <v/>
      </c>
    </row>
    <row r="55" spans="1:29" ht="12.75" customHeight="1"/>
    <row r="56" spans="1:29" ht="12.75" customHeight="1"/>
    <row r="57" spans="1:29">
      <c r="D57" s="5"/>
    </row>
    <row r="60" spans="1:29">
      <c r="D60" s="166" t="s">
        <v>490</v>
      </c>
      <c r="E60" s="164"/>
      <c r="F60" s="165">
        <v>647</v>
      </c>
      <c r="G60" s="165">
        <v>579</v>
      </c>
      <c r="H60" s="165"/>
      <c r="I60" s="165">
        <v>103</v>
      </c>
      <c r="J60" s="165"/>
      <c r="K60" s="165">
        <v>19</v>
      </c>
      <c r="L60" s="165"/>
      <c r="M60" s="165"/>
      <c r="N60" s="165"/>
      <c r="O60" s="165"/>
      <c r="P60" s="165"/>
      <c r="Q60" s="165"/>
      <c r="R60" s="165"/>
      <c r="S60" s="165"/>
      <c r="T60" s="165"/>
      <c r="U60" s="165"/>
      <c r="V60" s="165"/>
      <c r="W60" s="165"/>
      <c r="X60" s="165"/>
      <c r="Y60" s="165"/>
      <c r="Z60" s="165"/>
      <c r="AA60" s="165"/>
      <c r="AB60" s="165"/>
      <c r="AC60" s="165"/>
    </row>
    <row r="61" spans="1:29">
      <c r="D61" s="167" t="s">
        <v>49</v>
      </c>
      <c r="E61" s="164"/>
      <c r="F61" s="168">
        <f>IF(F60="","",SUM(F8:F12))</f>
        <v>647</v>
      </c>
      <c r="G61" s="168">
        <f>IF(G60="","",SUM(G8:G12))</f>
        <v>579</v>
      </c>
      <c r="H61" s="165"/>
      <c r="I61" s="168">
        <f>IF(I60="","",SUM(I8:I12))</f>
        <v>103</v>
      </c>
      <c r="J61" s="165"/>
      <c r="K61" s="168">
        <f>IF(K60="","",SUM(K8:K12))</f>
        <v>19</v>
      </c>
      <c r="L61" s="165"/>
      <c r="M61" s="168" t="str">
        <f>IF(M60="","",SUM(M8:M12))</f>
        <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c r="AB61" s="165"/>
      <c r="AC61" s="165"/>
    </row>
    <row r="62" spans="1:29">
      <c r="D62" s="167" t="s">
        <v>43</v>
      </c>
      <c r="E62" s="164"/>
      <c r="F62" s="168">
        <f>IF(F60="","",SUM(F13,F38))</f>
        <v>647</v>
      </c>
      <c r="G62" s="168">
        <f>IF(G60="","",SUM(G13,G38))</f>
        <v>579</v>
      </c>
      <c r="H62" s="165"/>
      <c r="I62" s="168">
        <f>IF(I60="","",SUM(I13,I38))</f>
        <v>103</v>
      </c>
      <c r="J62" s="165"/>
      <c r="K62" s="168">
        <f>IF(K60="","",SUM(K13,K38))</f>
        <v>19</v>
      </c>
      <c r="L62" s="165"/>
      <c r="M62" s="168" t="str">
        <f>IF(M60="","",SUM(M13,M38))</f>
        <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c r="AB62" s="165"/>
      <c r="AC62" s="165"/>
    </row>
    <row r="63" spans="1:29">
      <c r="D63" s="169" t="s">
        <v>42</v>
      </c>
      <c r="F63" s="168">
        <f>IF(F60="","",SUM(F14:F37))</f>
        <v>181</v>
      </c>
      <c r="G63" s="168">
        <f>IF(G60="","",SUM(G14:G37))</f>
        <v>168</v>
      </c>
      <c r="H63" s="165"/>
      <c r="I63" s="168">
        <f>IF(I60="","",SUM(I14:I37))</f>
        <v>21</v>
      </c>
      <c r="J63" s="165"/>
      <c r="K63" s="168">
        <f>IF(K60="","",SUM(K14:K37))</f>
        <v>7</v>
      </c>
      <c r="L63" s="165"/>
      <c r="M63" s="168" t="str">
        <f>IF(M60="","",SUM(M14:M37))</f>
        <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c r="AB63" s="165"/>
      <c r="AC63" s="165"/>
    </row>
    <row r="64" spans="1:29">
      <c r="D64" s="170" t="s">
        <v>491</v>
      </c>
      <c r="F64" s="168">
        <f>IF(F60="","",SUM(F39:F53))</f>
        <v>466</v>
      </c>
      <c r="G64" s="168">
        <f>IF(G60="","",SUM(G39:G53))</f>
        <v>411</v>
      </c>
      <c r="H64" s="165"/>
      <c r="I64" s="168">
        <f>IF(I60="","",SUM(I39:I53))</f>
        <v>82</v>
      </c>
      <c r="J64" s="165"/>
      <c r="K64" s="168">
        <f>IF(K60="","",SUM(K39:K53))</f>
        <v>12</v>
      </c>
      <c r="L64" s="165"/>
      <c r="M64" s="168" t="str">
        <f>IF(M60="","",SUM(M39:M53))</f>
        <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c r="AB64" s="165"/>
      <c r="AC64" s="165"/>
    </row>
    <row r="66" spans="4:29">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c r="AB66" s="165"/>
      <c r="AC66" s="165"/>
    </row>
    <row r="67" spans="4:29">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c r="AB67" s="165"/>
      <c r="AC67" s="165"/>
    </row>
    <row r="68" spans="4:29">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c r="AB68" s="165"/>
      <c r="AC68" s="165"/>
    </row>
    <row r="69" spans="4:29">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c r="AB69" s="165"/>
      <c r="AC69" s="165"/>
    </row>
    <row r="70" spans="4:29">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c r="AB70" s="165"/>
      <c r="AC70" s="165"/>
    </row>
    <row r="71" spans="4:29">
      <c r="D71" s="5"/>
    </row>
    <row r="75" spans="4:29">
      <c r="D75" s="5"/>
    </row>
    <row r="77" spans="4:29">
      <c r="D77" s="5"/>
    </row>
    <row r="79" spans="4:29">
      <c r="D79" s="5"/>
    </row>
    <row r="81" spans="4:4">
      <c r="D81" s="5"/>
    </row>
    <row r="83" spans="4:4" ht="13.5" customHeight="1">
      <c r="D83" s="6"/>
    </row>
    <row r="84" spans="4:4" ht="13.5" customHeight="1"/>
    <row r="85" spans="4:4">
      <c r="D85" s="5"/>
    </row>
    <row r="87" spans="4:4">
      <c r="D87" s="5"/>
    </row>
    <row r="89" spans="4:4">
      <c r="D89" s="5"/>
    </row>
    <row r="91" spans="4:4">
      <c r="D91" s="5"/>
    </row>
    <row r="95" spans="4:4" ht="12.75" customHeight="1"/>
    <row r="96" spans="4:4" ht="12.75" customHeight="1"/>
  </sheetData>
  <mergeCells count="21">
    <mergeCell ref="A13:A53"/>
    <mergeCell ref="B13:B37"/>
    <mergeCell ref="B38:B53"/>
    <mergeCell ref="I5:I6"/>
    <mergeCell ref="B10:E10"/>
    <mergeCell ref="B12:E12"/>
    <mergeCell ref="K3:L4"/>
    <mergeCell ref="B11:E11"/>
    <mergeCell ref="L5:L6"/>
    <mergeCell ref="A7:E7"/>
    <mergeCell ref="H5:H6"/>
    <mergeCell ref="K5:K6"/>
    <mergeCell ref="A8:A12"/>
    <mergeCell ref="B8:E8"/>
    <mergeCell ref="B9:E9"/>
    <mergeCell ref="F3:F6"/>
    <mergeCell ref="G3:H4"/>
    <mergeCell ref="G5:G6"/>
    <mergeCell ref="I3:J4"/>
    <mergeCell ref="J5:J6"/>
    <mergeCell ref="A3:E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5"/>
  <sheetViews>
    <sheetView zoomScaleNormal="100" zoomScaleSheetLayoutView="100" workbookViewId="0"/>
  </sheetViews>
  <sheetFormatPr defaultRowHeight="13.5"/>
  <cols>
    <col min="1" max="2" width="2.625" style="122" customWidth="1"/>
    <col min="3" max="3" width="1.375" style="122" customWidth="1"/>
    <col min="4" max="4" width="27.625" style="122" customWidth="1"/>
    <col min="5" max="5" width="1.375" style="122" customWidth="1"/>
    <col min="6" max="12" width="10.75" style="100" customWidth="1"/>
    <col min="13" max="26" width="9" style="100"/>
    <col min="27" max="28" width="9" style="3"/>
    <col min="29" max="16384" width="9" style="100"/>
  </cols>
  <sheetData>
    <row r="1" spans="1:28" ht="14.25">
      <c r="A1" s="121" t="s">
        <v>586</v>
      </c>
    </row>
    <row r="2" spans="1:28">
      <c r="G2" s="123"/>
    </row>
    <row r="3" spans="1:28" ht="22.5" customHeight="1">
      <c r="A3" s="346" t="s">
        <v>64</v>
      </c>
      <c r="B3" s="347"/>
      <c r="C3" s="347"/>
      <c r="D3" s="347"/>
      <c r="E3" s="348"/>
      <c r="F3" s="355" t="s">
        <v>131</v>
      </c>
      <c r="G3" s="360" t="s">
        <v>195</v>
      </c>
      <c r="H3" s="358"/>
      <c r="I3" s="358"/>
      <c r="J3" s="358"/>
      <c r="K3" s="358"/>
      <c r="L3" s="359"/>
    </row>
    <row r="4" spans="1:28" ht="63" customHeight="1">
      <c r="A4" s="349"/>
      <c r="B4" s="350"/>
      <c r="C4" s="350"/>
      <c r="D4" s="350"/>
      <c r="E4" s="351"/>
      <c r="F4" s="356"/>
      <c r="G4" s="361"/>
      <c r="H4" s="362"/>
      <c r="I4" s="332" t="s">
        <v>194</v>
      </c>
      <c r="J4" s="332"/>
      <c r="K4" s="332" t="s">
        <v>193</v>
      </c>
      <c r="L4" s="332"/>
    </row>
    <row r="5" spans="1:28" ht="15" customHeight="1" thickBot="1">
      <c r="A5" s="349"/>
      <c r="B5" s="350"/>
      <c r="C5" s="350"/>
      <c r="D5" s="350"/>
      <c r="E5" s="351"/>
      <c r="F5" s="357"/>
      <c r="G5" s="336" t="s">
        <v>192</v>
      </c>
      <c r="H5" s="344" t="s">
        <v>51</v>
      </c>
      <c r="I5" s="336" t="s">
        <v>192</v>
      </c>
      <c r="J5" s="344" t="s">
        <v>51</v>
      </c>
      <c r="K5" s="336" t="s">
        <v>192</v>
      </c>
      <c r="L5" s="344" t="s">
        <v>51</v>
      </c>
    </row>
    <row r="6" spans="1:28" ht="15" customHeight="1" thickBot="1">
      <c r="A6" s="352"/>
      <c r="B6" s="353"/>
      <c r="C6" s="353"/>
      <c r="D6" s="353"/>
      <c r="E6" s="354"/>
      <c r="F6" s="357"/>
      <c r="G6" s="343"/>
      <c r="H6" s="345"/>
      <c r="I6" s="343"/>
      <c r="J6" s="345"/>
      <c r="K6" s="343"/>
      <c r="L6" s="345"/>
      <c r="AA6" s="143">
        <f>SUM(AB7:AB53,F66:AD70)</f>
        <v>0</v>
      </c>
    </row>
    <row r="7" spans="1:28" ht="23.1" customHeight="1">
      <c r="A7" s="369" t="s">
        <v>50</v>
      </c>
      <c r="B7" s="370"/>
      <c r="C7" s="370"/>
      <c r="D7" s="370"/>
      <c r="E7" s="371"/>
      <c r="F7" s="31">
        <f>SUM(F8:F12)</f>
        <v>898</v>
      </c>
      <c r="G7" s="30">
        <f>SUM(G8:G12)</f>
        <v>842</v>
      </c>
      <c r="H7" s="111">
        <f>IF(G7=0,0,G7/$G7*100)</f>
        <v>100</v>
      </c>
      <c r="I7" s="30">
        <f>SUM(I8:I12)</f>
        <v>127</v>
      </c>
      <c r="J7" s="111">
        <f>IF(I7=0,0,I7/$G7*100)</f>
        <v>15.083135391923991</v>
      </c>
      <c r="K7" s="30">
        <f>SUM(K8:K12)</f>
        <v>47</v>
      </c>
      <c r="L7" s="111">
        <f>IF(K7=0,0,K7/$G7*100)</f>
        <v>5.581947743467933</v>
      </c>
      <c r="M7" s="123"/>
      <c r="AA7" s="142">
        <v>898</v>
      </c>
      <c r="AB7" s="139" t="str">
        <f>IF(F7=AA7,"",1)</f>
        <v/>
      </c>
    </row>
    <row r="8" spans="1:28" ht="23.1" customHeight="1">
      <c r="A8" s="372" t="s">
        <v>49</v>
      </c>
      <c r="B8" s="363" t="s">
        <v>48</v>
      </c>
      <c r="C8" s="364"/>
      <c r="D8" s="364"/>
      <c r="E8" s="365"/>
      <c r="F8" s="31">
        <v>297</v>
      </c>
      <c r="G8" s="30">
        <v>44</v>
      </c>
      <c r="H8" s="111">
        <f>IF(G8=0,0,G8/$G$7*100)</f>
        <v>5.225653206650831</v>
      </c>
      <c r="I8" s="30">
        <v>4</v>
      </c>
      <c r="J8" s="111">
        <f t="shared" ref="J8:J53" si="0">IF(I8=0,0,I8/$G8*100)</f>
        <v>9.0909090909090917</v>
      </c>
      <c r="K8" s="30">
        <v>3</v>
      </c>
      <c r="L8" s="111">
        <f t="shared" ref="L8:L53" si="1">IF(K8=0,0,K8/$G8*100)</f>
        <v>6.8181818181818175</v>
      </c>
      <c r="M8" s="123"/>
      <c r="AA8" s="9">
        <v>297</v>
      </c>
      <c r="AB8" s="140" t="str">
        <f t="shared" ref="AB8:AB53" si="2">IF(F8=AA8,"",1)</f>
        <v/>
      </c>
    </row>
    <row r="9" spans="1:28" ht="23.1" customHeight="1">
      <c r="A9" s="373"/>
      <c r="B9" s="363" t="s">
        <v>47</v>
      </c>
      <c r="C9" s="364"/>
      <c r="D9" s="364"/>
      <c r="E9" s="365"/>
      <c r="F9" s="31">
        <v>139</v>
      </c>
      <c r="G9" s="30">
        <v>47</v>
      </c>
      <c r="H9" s="111">
        <f t="shared" ref="H9:H53" si="3">IF(G9=0,0,G9/$G$7*100)</f>
        <v>5.581947743467933</v>
      </c>
      <c r="I9" s="30">
        <v>4</v>
      </c>
      <c r="J9" s="111">
        <f t="shared" si="0"/>
        <v>8.5106382978723403</v>
      </c>
      <c r="K9" s="30">
        <v>1</v>
      </c>
      <c r="L9" s="111">
        <f t="shared" si="1"/>
        <v>2.1276595744680851</v>
      </c>
      <c r="M9" s="123"/>
      <c r="AA9" s="9">
        <v>139</v>
      </c>
      <c r="AB9" s="140" t="str">
        <f t="shared" si="2"/>
        <v/>
      </c>
    </row>
    <row r="10" spans="1:28" ht="23.1" customHeight="1">
      <c r="A10" s="373"/>
      <c r="B10" s="363" t="s">
        <v>46</v>
      </c>
      <c r="C10" s="364"/>
      <c r="D10" s="364"/>
      <c r="E10" s="365"/>
      <c r="F10" s="31">
        <v>197</v>
      </c>
      <c r="G10" s="30">
        <v>209</v>
      </c>
      <c r="H10" s="111">
        <f t="shared" si="3"/>
        <v>24.821852731591449</v>
      </c>
      <c r="I10" s="30">
        <v>23</v>
      </c>
      <c r="J10" s="111">
        <f t="shared" si="0"/>
        <v>11.004784688995215</v>
      </c>
      <c r="K10" s="30">
        <v>11</v>
      </c>
      <c r="L10" s="111">
        <f t="shared" si="1"/>
        <v>5.2631578947368416</v>
      </c>
      <c r="M10" s="123"/>
      <c r="AA10" s="9">
        <v>197</v>
      </c>
      <c r="AB10" s="140" t="str">
        <f t="shared" si="2"/>
        <v/>
      </c>
    </row>
    <row r="11" spans="1:28" ht="23.1" customHeight="1">
      <c r="A11" s="373"/>
      <c r="B11" s="363" t="s">
        <v>45</v>
      </c>
      <c r="C11" s="364"/>
      <c r="D11" s="364"/>
      <c r="E11" s="365"/>
      <c r="F11" s="31">
        <v>62</v>
      </c>
      <c r="G11" s="30">
        <v>148</v>
      </c>
      <c r="H11" s="111">
        <f t="shared" si="3"/>
        <v>17.577197149643705</v>
      </c>
      <c r="I11" s="30">
        <v>26</v>
      </c>
      <c r="J11" s="111">
        <f t="shared" si="0"/>
        <v>17.567567567567568</v>
      </c>
      <c r="K11" s="30">
        <v>1</v>
      </c>
      <c r="L11" s="111">
        <f t="shared" si="1"/>
        <v>0.67567567567567566</v>
      </c>
      <c r="M11" s="123"/>
      <c r="AA11" s="9">
        <v>62</v>
      </c>
      <c r="AB11" s="140" t="str">
        <f t="shared" si="2"/>
        <v/>
      </c>
    </row>
    <row r="12" spans="1:28" ht="23.1" customHeight="1">
      <c r="A12" s="374"/>
      <c r="B12" s="363" t="s">
        <v>44</v>
      </c>
      <c r="C12" s="364"/>
      <c r="D12" s="364"/>
      <c r="E12" s="365"/>
      <c r="F12" s="31">
        <v>203</v>
      </c>
      <c r="G12" s="30">
        <v>394</v>
      </c>
      <c r="H12" s="111">
        <f t="shared" si="3"/>
        <v>46.793349168646081</v>
      </c>
      <c r="I12" s="30">
        <v>70</v>
      </c>
      <c r="J12" s="111">
        <f t="shared" si="0"/>
        <v>17.766497461928935</v>
      </c>
      <c r="K12" s="30">
        <v>31</v>
      </c>
      <c r="L12" s="111">
        <f t="shared" si="1"/>
        <v>7.8680203045685282</v>
      </c>
      <c r="M12" s="123"/>
      <c r="AA12" s="9">
        <v>203</v>
      </c>
      <c r="AB12" s="140" t="str">
        <f t="shared" si="2"/>
        <v/>
      </c>
    </row>
    <row r="13" spans="1:28" ht="23.1" customHeight="1">
      <c r="A13" s="366" t="s">
        <v>43</v>
      </c>
      <c r="B13" s="366" t="s">
        <v>42</v>
      </c>
      <c r="C13" s="131"/>
      <c r="D13" s="109" t="s">
        <v>16</v>
      </c>
      <c r="E13" s="110"/>
      <c r="F13" s="31">
        <f>SUM(F14:F37)</f>
        <v>228</v>
      </c>
      <c r="G13" s="30">
        <f>SUM(G14:G37)</f>
        <v>459</v>
      </c>
      <c r="H13" s="111">
        <f>IF(G13=0,0,G13/$G$7*100)</f>
        <v>54.513064133016634</v>
      </c>
      <c r="I13" s="30">
        <f>SUM(I14:I37)</f>
        <v>75</v>
      </c>
      <c r="J13" s="111">
        <f t="shared" si="0"/>
        <v>16.33986928104575</v>
      </c>
      <c r="K13" s="30">
        <f>SUM(K14:K37)</f>
        <v>26</v>
      </c>
      <c r="L13" s="111">
        <f t="shared" si="1"/>
        <v>5.6644880174291936</v>
      </c>
      <c r="M13" s="123"/>
      <c r="AA13" s="9">
        <v>228</v>
      </c>
      <c r="AB13" s="140" t="str">
        <f t="shared" si="2"/>
        <v/>
      </c>
    </row>
    <row r="14" spans="1:28" ht="23.1" customHeight="1">
      <c r="A14" s="367"/>
      <c r="B14" s="367"/>
      <c r="C14" s="131"/>
      <c r="D14" s="109" t="s">
        <v>191</v>
      </c>
      <c r="E14" s="110"/>
      <c r="F14" s="31">
        <v>30</v>
      </c>
      <c r="G14" s="30">
        <v>44</v>
      </c>
      <c r="H14" s="111">
        <f t="shared" si="3"/>
        <v>5.225653206650831</v>
      </c>
      <c r="I14" s="30">
        <v>10</v>
      </c>
      <c r="J14" s="111">
        <f t="shared" si="0"/>
        <v>22.727272727272727</v>
      </c>
      <c r="K14" s="30">
        <v>1</v>
      </c>
      <c r="L14" s="111">
        <f t="shared" si="1"/>
        <v>2.2727272727272729</v>
      </c>
      <c r="M14" s="123"/>
      <c r="AA14" s="9">
        <v>30</v>
      </c>
      <c r="AB14" s="140" t="str">
        <f t="shared" si="2"/>
        <v/>
      </c>
    </row>
    <row r="15" spans="1:28" ht="23.1" customHeight="1">
      <c r="A15" s="367"/>
      <c r="B15" s="367"/>
      <c r="C15" s="131"/>
      <c r="D15" s="109" t="s">
        <v>190</v>
      </c>
      <c r="E15" s="110"/>
      <c r="F15" s="31">
        <v>3</v>
      </c>
      <c r="G15" s="30">
        <v>2</v>
      </c>
      <c r="H15" s="111">
        <f t="shared" si="3"/>
        <v>0.23752969121140144</v>
      </c>
      <c r="I15" s="30">
        <v>0</v>
      </c>
      <c r="J15" s="111">
        <f t="shared" si="0"/>
        <v>0</v>
      </c>
      <c r="K15" s="30">
        <v>0</v>
      </c>
      <c r="L15" s="111">
        <f t="shared" si="1"/>
        <v>0</v>
      </c>
      <c r="M15" s="123"/>
      <c r="AA15" s="9">
        <v>3</v>
      </c>
      <c r="AB15" s="140" t="str">
        <f t="shared" si="2"/>
        <v/>
      </c>
    </row>
    <row r="16" spans="1:28" ht="23.1" customHeight="1">
      <c r="A16" s="367"/>
      <c r="B16" s="367"/>
      <c r="C16" s="131"/>
      <c r="D16" s="109" t="s">
        <v>189</v>
      </c>
      <c r="E16" s="110"/>
      <c r="F16" s="31">
        <v>15</v>
      </c>
      <c r="G16" s="30">
        <v>6</v>
      </c>
      <c r="H16" s="111">
        <f t="shared" si="3"/>
        <v>0.71258907363420432</v>
      </c>
      <c r="I16" s="30">
        <v>0</v>
      </c>
      <c r="J16" s="111">
        <f t="shared" si="0"/>
        <v>0</v>
      </c>
      <c r="K16" s="30">
        <v>0</v>
      </c>
      <c r="L16" s="111">
        <f t="shared" si="1"/>
        <v>0</v>
      </c>
      <c r="M16" s="123"/>
      <c r="AA16" s="9">
        <v>15</v>
      </c>
      <c r="AB16" s="140" t="str">
        <f t="shared" si="2"/>
        <v/>
      </c>
    </row>
    <row r="17" spans="1:28" ht="23.1" customHeight="1">
      <c r="A17" s="367"/>
      <c r="B17" s="367"/>
      <c r="C17" s="131"/>
      <c r="D17" s="109" t="s">
        <v>188</v>
      </c>
      <c r="E17" s="110"/>
      <c r="F17" s="31">
        <v>3</v>
      </c>
      <c r="G17" s="30">
        <v>0</v>
      </c>
      <c r="H17" s="111">
        <f t="shared" si="3"/>
        <v>0</v>
      </c>
      <c r="I17" s="30">
        <v>0</v>
      </c>
      <c r="J17" s="111">
        <f t="shared" si="0"/>
        <v>0</v>
      </c>
      <c r="K17" s="30">
        <v>0</v>
      </c>
      <c r="L17" s="111">
        <f t="shared" si="1"/>
        <v>0</v>
      </c>
      <c r="M17" s="123"/>
      <c r="AA17" s="9">
        <v>3</v>
      </c>
      <c r="AB17" s="140" t="str">
        <f t="shared" si="2"/>
        <v/>
      </c>
    </row>
    <row r="18" spans="1:28" ht="23.1" customHeight="1">
      <c r="A18" s="367"/>
      <c r="B18" s="367"/>
      <c r="C18" s="131"/>
      <c r="D18" s="109" t="s">
        <v>187</v>
      </c>
      <c r="E18" s="110"/>
      <c r="F18" s="31">
        <v>7</v>
      </c>
      <c r="G18" s="30">
        <v>4</v>
      </c>
      <c r="H18" s="111">
        <f t="shared" si="3"/>
        <v>0.47505938242280288</v>
      </c>
      <c r="I18" s="30">
        <v>1</v>
      </c>
      <c r="J18" s="111">
        <f t="shared" si="0"/>
        <v>25</v>
      </c>
      <c r="K18" s="30">
        <v>0</v>
      </c>
      <c r="L18" s="111">
        <f t="shared" si="1"/>
        <v>0</v>
      </c>
      <c r="M18" s="123"/>
      <c r="AA18" s="9">
        <v>7</v>
      </c>
      <c r="AB18" s="140" t="str">
        <f t="shared" si="2"/>
        <v/>
      </c>
    </row>
    <row r="19" spans="1:28" ht="23.1" customHeight="1">
      <c r="A19" s="367"/>
      <c r="B19" s="367"/>
      <c r="C19" s="131"/>
      <c r="D19" s="109" t="s">
        <v>186</v>
      </c>
      <c r="E19" s="110"/>
      <c r="F19" s="31">
        <v>2</v>
      </c>
      <c r="G19" s="30">
        <v>2</v>
      </c>
      <c r="H19" s="111">
        <f t="shared" si="3"/>
        <v>0.23752969121140144</v>
      </c>
      <c r="I19" s="30">
        <v>0</v>
      </c>
      <c r="J19" s="111">
        <f t="shared" si="0"/>
        <v>0</v>
      </c>
      <c r="K19" s="30">
        <v>0</v>
      </c>
      <c r="L19" s="111">
        <f t="shared" si="1"/>
        <v>0</v>
      </c>
      <c r="M19" s="123"/>
      <c r="AA19" s="9">
        <v>2</v>
      </c>
      <c r="AB19" s="140" t="str">
        <f t="shared" si="2"/>
        <v/>
      </c>
    </row>
    <row r="20" spans="1:28" ht="23.1" customHeight="1">
      <c r="A20" s="367"/>
      <c r="B20" s="367"/>
      <c r="C20" s="131"/>
      <c r="D20" s="109" t="s">
        <v>185</v>
      </c>
      <c r="E20" s="110"/>
      <c r="F20" s="31">
        <v>5</v>
      </c>
      <c r="G20" s="30">
        <v>6</v>
      </c>
      <c r="H20" s="111">
        <f t="shared" si="3"/>
        <v>0.71258907363420432</v>
      </c>
      <c r="I20" s="30">
        <v>2</v>
      </c>
      <c r="J20" s="111">
        <f t="shared" si="0"/>
        <v>33.333333333333329</v>
      </c>
      <c r="K20" s="30">
        <v>0</v>
      </c>
      <c r="L20" s="111">
        <f t="shared" si="1"/>
        <v>0</v>
      </c>
      <c r="M20" s="123"/>
      <c r="AA20" s="9">
        <v>5</v>
      </c>
      <c r="AB20" s="140" t="str">
        <f t="shared" si="2"/>
        <v/>
      </c>
    </row>
    <row r="21" spans="1:28" ht="23.1" customHeight="1">
      <c r="A21" s="367"/>
      <c r="B21" s="367"/>
      <c r="C21" s="131"/>
      <c r="D21" s="109" t="s">
        <v>184</v>
      </c>
      <c r="E21" s="110"/>
      <c r="F21" s="31">
        <v>8</v>
      </c>
      <c r="G21" s="30">
        <v>61</v>
      </c>
      <c r="H21" s="111">
        <f t="shared" si="3"/>
        <v>7.2446555819477441</v>
      </c>
      <c r="I21" s="30">
        <v>11</v>
      </c>
      <c r="J21" s="111">
        <f t="shared" si="0"/>
        <v>18.032786885245901</v>
      </c>
      <c r="K21" s="30">
        <v>11</v>
      </c>
      <c r="L21" s="111">
        <f t="shared" si="1"/>
        <v>18.032786885245901</v>
      </c>
      <c r="M21" s="123"/>
      <c r="AA21" s="9">
        <v>8</v>
      </c>
      <c r="AB21" s="140" t="str">
        <f t="shared" si="2"/>
        <v/>
      </c>
    </row>
    <row r="22" spans="1:28" ht="23.1" customHeight="1">
      <c r="A22" s="367"/>
      <c r="B22" s="367"/>
      <c r="C22" s="131"/>
      <c r="D22" s="109" t="s">
        <v>183</v>
      </c>
      <c r="E22" s="110"/>
      <c r="F22" s="31">
        <v>1</v>
      </c>
      <c r="G22" s="30">
        <v>0</v>
      </c>
      <c r="H22" s="111">
        <f t="shared" si="3"/>
        <v>0</v>
      </c>
      <c r="I22" s="30">
        <v>0</v>
      </c>
      <c r="J22" s="111">
        <f t="shared" si="0"/>
        <v>0</v>
      </c>
      <c r="K22" s="30">
        <v>0</v>
      </c>
      <c r="L22" s="111">
        <f t="shared" si="1"/>
        <v>0</v>
      </c>
      <c r="M22" s="123"/>
      <c r="AA22" s="9">
        <v>1</v>
      </c>
      <c r="AB22" s="140" t="str">
        <f t="shared" si="2"/>
        <v/>
      </c>
    </row>
    <row r="23" spans="1:28" ht="23.1" customHeight="1">
      <c r="A23" s="367"/>
      <c r="B23" s="367"/>
      <c r="C23" s="131"/>
      <c r="D23" s="109" t="s">
        <v>182</v>
      </c>
      <c r="E23" s="110"/>
      <c r="F23" s="31">
        <v>6</v>
      </c>
      <c r="G23" s="30">
        <v>16</v>
      </c>
      <c r="H23" s="111">
        <f t="shared" si="3"/>
        <v>1.9002375296912115</v>
      </c>
      <c r="I23" s="30">
        <v>2</v>
      </c>
      <c r="J23" s="111">
        <f t="shared" si="0"/>
        <v>12.5</v>
      </c>
      <c r="K23" s="30">
        <v>0</v>
      </c>
      <c r="L23" s="111">
        <f t="shared" si="1"/>
        <v>0</v>
      </c>
      <c r="M23" s="123"/>
      <c r="AA23" s="9">
        <v>6</v>
      </c>
      <c r="AB23" s="140" t="str">
        <f t="shared" si="2"/>
        <v/>
      </c>
    </row>
    <row r="24" spans="1:28" ht="23.1" customHeight="1">
      <c r="A24" s="367"/>
      <c r="B24" s="367"/>
      <c r="C24" s="131"/>
      <c r="D24" s="109" t="s">
        <v>181</v>
      </c>
      <c r="E24" s="110"/>
      <c r="F24" s="31">
        <v>1</v>
      </c>
      <c r="G24" s="30">
        <v>0</v>
      </c>
      <c r="H24" s="111">
        <f t="shared" si="3"/>
        <v>0</v>
      </c>
      <c r="I24" s="30">
        <v>0</v>
      </c>
      <c r="J24" s="111">
        <f t="shared" si="0"/>
        <v>0</v>
      </c>
      <c r="K24" s="30">
        <v>0</v>
      </c>
      <c r="L24" s="111">
        <f t="shared" si="1"/>
        <v>0</v>
      </c>
      <c r="M24" s="123"/>
      <c r="AA24" s="9">
        <v>1</v>
      </c>
      <c r="AB24" s="140" t="str">
        <f t="shared" si="2"/>
        <v/>
      </c>
    </row>
    <row r="25" spans="1:28" ht="23.1" customHeight="1">
      <c r="A25" s="367"/>
      <c r="B25" s="367"/>
      <c r="C25" s="131"/>
      <c r="D25" s="113" t="s">
        <v>180</v>
      </c>
      <c r="E25" s="110"/>
      <c r="F25" s="31">
        <v>2</v>
      </c>
      <c r="G25" s="30">
        <v>1</v>
      </c>
      <c r="H25" s="111">
        <f t="shared" si="3"/>
        <v>0.11876484560570072</v>
      </c>
      <c r="I25" s="30">
        <v>0</v>
      </c>
      <c r="J25" s="111">
        <f t="shared" si="0"/>
        <v>0</v>
      </c>
      <c r="K25" s="30">
        <v>0</v>
      </c>
      <c r="L25" s="111">
        <f t="shared" si="1"/>
        <v>0</v>
      </c>
      <c r="M25" s="123"/>
      <c r="AA25" s="9">
        <v>2</v>
      </c>
      <c r="AB25" s="140" t="str">
        <f t="shared" si="2"/>
        <v/>
      </c>
    </row>
    <row r="26" spans="1:28" ht="23.1" customHeight="1">
      <c r="A26" s="367"/>
      <c r="B26" s="367"/>
      <c r="C26" s="131"/>
      <c r="D26" s="109" t="s">
        <v>179</v>
      </c>
      <c r="E26" s="110"/>
      <c r="F26" s="31">
        <v>6</v>
      </c>
      <c r="G26" s="30">
        <v>4</v>
      </c>
      <c r="H26" s="111">
        <f t="shared" si="3"/>
        <v>0.47505938242280288</v>
      </c>
      <c r="I26" s="30">
        <v>0</v>
      </c>
      <c r="J26" s="111">
        <f t="shared" si="0"/>
        <v>0</v>
      </c>
      <c r="K26" s="30">
        <v>0</v>
      </c>
      <c r="L26" s="111">
        <f t="shared" si="1"/>
        <v>0</v>
      </c>
      <c r="M26" s="123"/>
      <c r="AA26" s="30">
        <v>6</v>
      </c>
      <c r="AB26" s="140" t="str">
        <f t="shared" si="2"/>
        <v/>
      </c>
    </row>
    <row r="27" spans="1:28" ht="23.1" customHeight="1">
      <c r="A27" s="367"/>
      <c r="B27" s="367"/>
      <c r="C27" s="131"/>
      <c r="D27" s="109" t="s">
        <v>178</v>
      </c>
      <c r="E27" s="110"/>
      <c r="F27" s="31">
        <v>5</v>
      </c>
      <c r="G27" s="30">
        <v>5</v>
      </c>
      <c r="H27" s="111">
        <f t="shared" si="3"/>
        <v>0.59382422802850354</v>
      </c>
      <c r="I27" s="30">
        <v>1</v>
      </c>
      <c r="J27" s="111">
        <f t="shared" si="0"/>
        <v>20</v>
      </c>
      <c r="K27" s="30">
        <v>0</v>
      </c>
      <c r="L27" s="111">
        <f t="shared" si="1"/>
        <v>0</v>
      </c>
      <c r="M27" s="123"/>
      <c r="AA27" s="9">
        <v>5</v>
      </c>
      <c r="AB27" s="140" t="str">
        <f t="shared" si="2"/>
        <v/>
      </c>
    </row>
    <row r="28" spans="1:28" ht="23.1" customHeight="1">
      <c r="A28" s="367"/>
      <c r="B28" s="367"/>
      <c r="C28" s="131"/>
      <c r="D28" s="109" t="s">
        <v>177</v>
      </c>
      <c r="E28" s="110"/>
      <c r="F28" s="31">
        <v>5</v>
      </c>
      <c r="G28" s="30">
        <v>18</v>
      </c>
      <c r="H28" s="111">
        <f t="shared" si="3"/>
        <v>2.1377672209026128</v>
      </c>
      <c r="I28" s="30">
        <v>4</v>
      </c>
      <c r="J28" s="111">
        <f t="shared" si="0"/>
        <v>22.222222222222221</v>
      </c>
      <c r="K28" s="30">
        <v>1</v>
      </c>
      <c r="L28" s="111">
        <f t="shared" si="1"/>
        <v>5.5555555555555554</v>
      </c>
      <c r="M28" s="123"/>
      <c r="AA28" s="9">
        <v>5</v>
      </c>
      <c r="AB28" s="140" t="str">
        <f t="shared" si="2"/>
        <v/>
      </c>
    </row>
    <row r="29" spans="1:28" ht="23.1" customHeight="1">
      <c r="A29" s="367"/>
      <c r="B29" s="367"/>
      <c r="C29" s="131"/>
      <c r="D29" s="109" t="s">
        <v>176</v>
      </c>
      <c r="E29" s="110"/>
      <c r="F29" s="31">
        <v>15</v>
      </c>
      <c r="G29" s="30">
        <v>7</v>
      </c>
      <c r="H29" s="111">
        <f t="shared" si="3"/>
        <v>0.83135391923990498</v>
      </c>
      <c r="I29" s="30">
        <v>1</v>
      </c>
      <c r="J29" s="111">
        <f t="shared" si="0"/>
        <v>14.285714285714285</v>
      </c>
      <c r="K29" s="30">
        <v>1</v>
      </c>
      <c r="L29" s="111">
        <f t="shared" si="1"/>
        <v>14.285714285714285</v>
      </c>
      <c r="M29" s="123"/>
      <c r="AA29" s="9">
        <v>15</v>
      </c>
      <c r="AB29" s="140" t="str">
        <f t="shared" si="2"/>
        <v/>
      </c>
    </row>
    <row r="30" spans="1:28" ht="23.1" customHeight="1">
      <c r="A30" s="367"/>
      <c r="B30" s="367"/>
      <c r="C30" s="131"/>
      <c r="D30" s="109" t="s">
        <v>175</v>
      </c>
      <c r="E30" s="110"/>
      <c r="F30" s="31">
        <v>6</v>
      </c>
      <c r="G30" s="30">
        <v>28</v>
      </c>
      <c r="H30" s="111">
        <f t="shared" si="3"/>
        <v>3.3254156769596199</v>
      </c>
      <c r="I30" s="30">
        <v>5</v>
      </c>
      <c r="J30" s="111">
        <f t="shared" si="0"/>
        <v>17.857142857142858</v>
      </c>
      <c r="K30" s="30">
        <v>0</v>
      </c>
      <c r="L30" s="111">
        <f t="shared" si="1"/>
        <v>0</v>
      </c>
      <c r="M30" s="123"/>
      <c r="AA30" s="9">
        <v>6</v>
      </c>
      <c r="AB30" s="140" t="str">
        <f t="shared" si="2"/>
        <v/>
      </c>
    </row>
    <row r="31" spans="1:28" ht="23.1" customHeight="1">
      <c r="A31" s="367"/>
      <c r="B31" s="367"/>
      <c r="C31" s="131"/>
      <c r="D31" s="109" t="s">
        <v>174</v>
      </c>
      <c r="E31" s="110"/>
      <c r="F31" s="31">
        <v>30</v>
      </c>
      <c r="G31" s="30">
        <v>69</v>
      </c>
      <c r="H31" s="111">
        <f t="shared" si="3"/>
        <v>8.1947743467933485</v>
      </c>
      <c r="I31" s="30">
        <v>7</v>
      </c>
      <c r="J31" s="111">
        <f t="shared" si="0"/>
        <v>10.144927536231885</v>
      </c>
      <c r="K31" s="30">
        <v>2</v>
      </c>
      <c r="L31" s="111">
        <f t="shared" si="1"/>
        <v>2.8985507246376812</v>
      </c>
      <c r="M31" s="123"/>
      <c r="AA31" s="9">
        <v>30</v>
      </c>
      <c r="AB31" s="140" t="str">
        <f t="shared" si="2"/>
        <v/>
      </c>
    </row>
    <row r="32" spans="1:28" ht="23.1" customHeight="1">
      <c r="A32" s="367"/>
      <c r="B32" s="367"/>
      <c r="C32" s="131"/>
      <c r="D32" s="109" t="s">
        <v>173</v>
      </c>
      <c r="E32" s="110"/>
      <c r="F32" s="31">
        <v>7</v>
      </c>
      <c r="G32" s="30">
        <v>3</v>
      </c>
      <c r="H32" s="111">
        <f t="shared" si="3"/>
        <v>0.35629453681710216</v>
      </c>
      <c r="I32" s="30">
        <v>0</v>
      </c>
      <c r="J32" s="111">
        <f t="shared" si="0"/>
        <v>0</v>
      </c>
      <c r="K32" s="30">
        <v>0</v>
      </c>
      <c r="L32" s="111">
        <f t="shared" si="1"/>
        <v>0</v>
      </c>
      <c r="M32" s="123"/>
      <c r="AA32" s="9">
        <v>7</v>
      </c>
      <c r="AB32" s="140" t="str">
        <f t="shared" si="2"/>
        <v/>
      </c>
    </row>
    <row r="33" spans="1:28" ht="24" customHeight="1">
      <c r="A33" s="367"/>
      <c r="B33" s="367"/>
      <c r="C33" s="131"/>
      <c r="D33" s="109" t="s">
        <v>172</v>
      </c>
      <c r="E33" s="110"/>
      <c r="F33" s="31">
        <v>29</v>
      </c>
      <c r="G33" s="30">
        <v>83</v>
      </c>
      <c r="H33" s="111">
        <f t="shared" si="3"/>
        <v>9.8574821852731596</v>
      </c>
      <c r="I33" s="30">
        <v>16</v>
      </c>
      <c r="J33" s="111">
        <f t="shared" si="0"/>
        <v>19.277108433734941</v>
      </c>
      <c r="K33" s="30">
        <v>6</v>
      </c>
      <c r="L33" s="111">
        <f t="shared" si="1"/>
        <v>7.2289156626506017</v>
      </c>
      <c r="M33" s="123"/>
      <c r="AA33" s="9">
        <v>29</v>
      </c>
      <c r="AB33" s="140" t="str">
        <f t="shared" si="2"/>
        <v/>
      </c>
    </row>
    <row r="34" spans="1:28" ht="23.1" customHeight="1">
      <c r="A34" s="367"/>
      <c r="B34" s="367"/>
      <c r="C34" s="131"/>
      <c r="D34" s="109" t="s">
        <v>21</v>
      </c>
      <c r="E34" s="110"/>
      <c r="F34" s="31">
        <v>13</v>
      </c>
      <c r="G34" s="30">
        <v>18</v>
      </c>
      <c r="H34" s="111">
        <f t="shared" si="3"/>
        <v>2.1377672209026128</v>
      </c>
      <c r="I34" s="30">
        <v>0</v>
      </c>
      <c r="J34" s="111">
        <f t="shared" si="0"/>
        <v>0</v>
      </c>
      <c r="K34" s="30">
        <v>4</v>
      </c>
      <c r="L34" s="111">
        <f t="shared" si="1"/>
        <v>22.222222222222221</v>
      </c>
      <c r="M34" s="123"/>
      <c r="AA34" s="9">
        <v>13</v>
      </c>
      <c r="AB34" s="140" t="str">
        <f t="shared" si="2"/>
        <v/>
      </c>
    </row>
    <row r="35" spans="1:28" ht="23.1" customHeight="1">
      <c r="A35" s="367"/>
      <c r="B35" s="367"/>
      <c r="C35" s="131"/>
      <c r="D35" s="109" t="s">
        <v>171</v>
      </c>
      <c r="E35" s="110"/>
      <c r="F35" s="31">
        <v>7</v>
      </c>
      <c r="G35" s="30">
        <v>24</v>
      </c>
      <c r="H35" s="111">
        <f t="shared" si="3"/>
        <v>2.8503562945368173</v>
      </c>
      <c r="I35" s="30">
        <v>2</v>
      </c>
      <c r="J35" s="111">
        <f t="shared" si="0"/>
        <v>8.3333333333333321</v>
      </c>
      <c r="K35" s="30">
        <v>0</v>
      </c>
      <c r="L35" s="111">
        <f t="shared" si="1"/>
        <v>0</v>
      </c>
      <c r="M35" s="123"/>
      <c r="AA35" s="9">
        <v>7</v>
      </c>
      <c r="AB35" s="140" t="str">
        <f t="shared" si="2"/>
        <v/>
      </c>
    </row>
    <row r="36" spans="1:28" ht="23.1" customHeight="1">
      <c r="A36" s="367"/>
      <c r="B36" s="367"/>
      <c r="C36" s="131"/>
      <c r="D36" s="109" t="s">
        <v>170</v>
      </c>
      <c r="E36" s="110"/>
      <c r="F36" s="31">
        <v>17</v>
      </c>
      <c r="G36" s="30">
        <v>53</v>
      </c>
      <c r="H36" s="111">
        <f t="shared" si="3"/>
        <v>6.2945368171021379</v>
      </c>
      <c r="I36" s="30">
        <v>12</v>
      </c>
      <c r="J36" s="111">
        <f t="shared" si="0"/>
        <v>22.641509433962266</v>
      </c>
      <c r="K36" s="30">
        <v>0</v>
      </c>
      <c r="L36" s="111">
        <f t="shared" si="1"/>
        <v>0</v>
      </c>
      <c r="M36" s="123"/>
      <c r="AA36" s="9">
        <v>17</v>
      </c>
      <c r="AB36" s="140" t="str">
        <f t="shared" si="2"/>
        <v/>
      </c>
    </row>
    <row r="37" spans="1:28" ht="23.1" customHeight="1">
      <c r="A37" s="367"/>
      <c r="B37" s="368"/>
      <c r="C37" s="131"/>
      <c r="D37" s="109" t="s">
        <v>169</v>
      </c>
      <c r="E37" s="110"/>
      <c r="F37" s="31">
        <v>5</v>
      </c>
      <c r="G37" s="30">
        <v>5</v>
      </c>
      <c r="H37" s="111">
        <f t="shared" si="3"/>
        <v>0.59382422802850354</v>
      </c>
      <c r="I37" s="30">
        <v>1</v>
      </c>
      <c r="J37" s="111">
        <f t="shared" si="0"/>
        <v>20</v>
      </c>
      <c r="K37" s="30">
        <v>0</v>
      </c>
      <c r="L37" s="111">
        <f t="shared" si="1"/>
        <v>0</v>
      </c>
      <c r="M37" s="123"/>
      <c r="AA37" s="9">
        <v>5</v>
      </c>
      <c r="AB37" s="140" t="str">
        <f t="shared" si="2"/>
        <v/>
      </c>
    </row>
    <row r="38" spans="1:28" ht="23.1" customHeight="1">
      <c r="A38" s="367"/>
      <c r="B38" s="366" t="s">
        <v>17</v>
      </c>
      <c r="C38" s="131"/>
      <c r="D38" s="109" t="s">
        <v>16</v>
      </c>
      <c r="E38" s="110"/>
      <c r="F38" s="31">
        <f>SUM(F39:F53)</f>
        <v>670</v>
      </c>
      <c r="G38" s="30">
        <f>SUM(G39:G53)</f>
        <v>383</v>
      </c>
      <c r="H38" s="111">
        <f t="shared" si="3"/>
        <v>45.486935866983373</v>
      </c>
      <c r="I38" s="30">
        <f>SUM(I39:I53)</f>
        <v>52</v>
      </c>
      <c r="J38" s="111">
        <f t="shared" si="0"/>
        <v>13.577023498694519</v>
      </c>
      <c r="K38" s="30">
        <f>SUM(K39:K53)</f>
        <v>21</v>
      </c>
      <c r="L38" s="111">
        <f t="shared" si="1"/>
        <v>5.4830287206266322</v>
      </c>
      <c r="M38" s="123"/>
      <c r="AA38" s="9">
        <v>670</v>
      </c>
      <c r="AB38" s="140" t="str">
        <f t="shared" si="2"/>
        <v/>
      </c>
    </row>
    <row r="39" spans="1:28" ht="23.1" customHeight="1">
      <c r="A39" s="367"/>
      <c r="B39" s="367"/>
      <c r="C39" s="131"/>
      <c r="D39" s="109" t="s">
        <v>15</v>
      </c>
      <c r="E39" s="110"/>
      <c r="F39" s="31">
        <v>4</v>
      </c>
      <c r="G39" s="30">
        <v>1</v>
      </c>
      <c r="H39" s="111">
        <f t="shared" si="3"/>
        <v>0.11876484560570072</v>
      </c>
      <c r="I39" s="30">
        <v>0</v>
      </c>
      <c r="J39" s="111">
        <f t="shared" si="0"/>
        <v>0</v>
      </c>
      <c r="K39" s="30">
        <v>0</v>
      </c>
      <c r="L39" s="111">
        <f t="shared" si="1"/>
        <v>0</v>
      </c>
      <c r="M39" s="123"/>
      <c r="AA39" s="9">
        <v>4</v>
      </c>
      <c r="AB39" s="140" t="str">
        <f t="shared" si="2"/>
        <v/>
      </c>
    </row>
    <row r="40" spans="1:28" ht="23.1" customHeight="1">
      <c r="A40" s="367"/>
      <c r="B40" s="367"/>
      <c r="C40" s="131"/>
      <c r="D40" s="109" t="s">
        <v>168</v>
      </c>
      <c r="E40" s="110"/>
      <c r="F40" s="31">
        <v>87</v>
      </c>
      <c r="G40" s="30">
        <v>52</v>
      </c>
      <c r="H40" s="111">
        <f t="shared" si="3"/>
        <v>6.1757719714964372</v>
      </c>
      <c r="I40" s="30">
        <v>3</v>
      </c>
      <c r="J40" s="111">
        <f t="shared" si="0"/>
        <v>5.7692307692307692</v>
      </c>
      <c r="K40" s="30">
        <v>0</v>
      </c>
      <c r="L40" s="111">
        <f t="shared" si="1"/>
        <v>0</v>
      </c>
      <c r="M40" s="123"/>
      <c r="AA40" s="9">
        <v>87</v>
      </c>
      <c r="AB40" s="140" t="str">
        <f t="shared" si="2"/>
        <v/>
      </c>
    </row>
    <row r="41" spans="1:28" ht="23.1" customHeight="1">
      <c r="A41" s="367"/>
      <c r="B41" s="367"/>
      <c r="C41" s="131"/>
      <c r="D41" s="109" t="s">
        <v>13</v>
      </c>
      <c r="E41" s="110"/>
      <c r="F41" s="31">
        <v>16</v>
      </c>
      <c r="G41" s="30">
        <v>10</v>
      </c>
      <c r="H41" s="111">
        <f t="shared" si="3"/>
        <v>1.1876484560570071</v>
      </c>
      <c r="I41" s="30">
        <v>1</v>
      </c>
      <c r="J41" s="111">
        <f t="shared" si="0"/>
        <v>10</v>
      </c>
      <c r="K41" s="30">
        <v>0</v>
      </c>
      <c r="L41" s="111">
        <f t="shared" si="1"/>
        <v>0</v>
      </c>
      <c r="M41" s="123"/>
      <c r="AA41" s="9">
        <v>16</v>
      </c>
      <c r="AB41" s="140" t="str">
        <f t="shared" si="2"/>
        <v/>
      </c>
    </row>
    <row r="42" spans="1:28" ht="23.1" customHeight="1">
      <c r="A42" s="367"/>
      <c r="B42" s="367"/>
      <c r="C42" s="131"/>
      <c r="D42" s="109" t="s">
        <v>167</v>
      </c>
      <c r="E42" s="110"/>
      <c r="F42" s="31">
        <v>12</v>
      </c>
      <c r="G42" s="30">
        <v>8</v>
      </c>
      <c r="H42" s="111">
        <f t="shared" si="3"/>
        <v>0.95011876484560576</v>
      </c>
      <c r="I42" s="30">
        <v>1</v>
      </c>
      <c r="J42" s="111">
        <f t="shared" si="0"/>
        <v>12.5</v>
      </c>
      <c r="K42" s="30">
        <v>0</v>
      </c>
      <c r="L42" s="111">
        <f t="shared" si="1"/>
        <v>0</v>
      </c>
      <c r="M42" s="123"/>
      <c r="AA42" s="9">
        <v>12</v>
      </c>
      <c r="AB42" s="140" t="str">
        <f t="shared" si="2"/>
        <v/>
      </c>
    </row>
    <row r="43" spans="1:28" ht="23.1" customHeight="1">
      <c r="A43" s="367"/>
      <c r="B43" s="367"/>
      <c r="C43" s="131"/>
      <c r="D43" s="109" t="s">
        <v>166</v>
      </c>
      <c r="E43" s="110"/>
      <c r="F43" s="31">
        <v>29</v>
      </c>
      <c r="G43" s="30">
        <v>20</v>
      </c>
      <c r="H43" s="111">
        <f t="shared" si="3"/>
        <v>2.3752969121140142</v>
      </c>
      <c r="I43" s="30">
        <v>1</v>
      </c>
      <c r="J43" s="111">
        <f t="shared" si="0"/>
        <v>5</v>
      </c>
      <c r="K43" s="30">
        <v>12</v>
      </c>
      <c r="L43" s="111">
        <f t="shared" si="1"/>
        <v>60</v>
      </c>
      <c r="M43" s="123"/>
      <c r="AA43" s="9">
        <v>29</v>
      </c>
      <c r="AB43" s="140" t="str">
        <f t="shared" si="2"/>
        <v/>
      </c>
    </row>
    <row r="44" spans="1:28" ht="23.1" customHeight="1">
      <c r="A44" s="367"/>
      <c r="B44" s="367"/>
      <c r="C44" s="131"/>
      <c r="D44" s="109" t="s">
        <v>10</v>
      </c>
      <c r="E44" s="110"/>
      <c r="F44" s="31">
        <v>165</v>
      </c>
      <c r="G44" s="30">
        <v>38</v>
      </c>
      <c r="H44" s="111">
        <f t="shared" si="3"/>
        <v>4.513064133016627</v>
      </c>
      <c r="I44" s="30">
        <v>4</v>
      </c>
      <c r="J44" s="111">
        <f t="shared" si="0"/>
        <v>10.526315789473683</v>
      </c>
      <c r="K44" s="30">
        <v>0</v>
      </c>
      <c r="L44" s="111">
        <f t="shared" si="1"/>
        <v>0</v>
      </c>
      <c r="M44" s="123"/>
      <c r="AA44" s="9">
        <v>165</v>
      </c>
      <c r="AB44" s="140" t="str">
        <f t="shared" si="2"/>
        <v/>
      </c>
    </row>
    <row r="45" spans="1:28" ht="23.1" customHeight="1">
      <c r="A45" s="367"/>
      <c r="B45" s="367"/>
      <c r="C45" s="131"/>
      <c r="D45" s="109" t="s">
        <v>9</v>
      </c>
      <c r="E45" s="110"/>
      <c r="F45" s="31">
        <v>19</v>
      </c>
      <c r="G45" s="30">
        <v>20</v>
      </c>
      <c r="H45" s="111">
        <f t="shared" si="3"/>
        <v>2.3752969121140142</v>
      </c>
      <c r="I45" s="30">
        <v>11</v>
      </c>
      <c r="J45" s="111">
        <f t="shared" si="0"/>
        <v>55.000000000000007</v>
      </c>
      <c r="K45" s="30">
        <v>0</v>
      </c>
      <c r="L45" s="111">
        <f t="shared" si="1"/>
        <v>0</v>
      </c>
      <c r="M45" s="123"/>
      <c r="AA45" s="9">
        <v>19</v>
      </c>
      <c r="AB45" s="140" t="str">
        <f t="shared" si="2"/>
        <v/>
      </c>
    </row>
    <row r="46" spans="1:28" ht="23.1" customHeight="1">
      <c r="A46" s="367"/>
      <c r="B46" s="367"/>
      <c r="C46" s="131"/>
      <c r="D46" s="109" t="s">
        <v>165</v>
      </c>
      <c r="E46" s="110"/>
      <c r="F46" s="31">
        <v>9</v>
      </c>
      <c r="G46" s="30">
        <v>2</v>
      </c>
      <c r="H46" s="111">
        <f t="shared" si="3"/>
        <v>0.23752969121140144</v>
      </c>
      <c r="I46" s="30">
        <v>0</v>
      </c>
      <c r="J46" s="111">
        <f t="shared" si="0"/>
        <v>0</v>
      </c>
      <c r="K46" s="30">
        <v>0</v>
      </c>
      <c r="L46" s="111">
        <f t="shared" si="1"/>
        <v>0</v>
      </c>
      <c r="M46" s="123"/>
      <c r="AA46" s="9">
        <v>9</v>
      </c>
      <c r="AB46" s="140" t="str">
        <f t="shared" si="2"/>
        <v/>
      </c>
    </row>
    <row r="47" spans="1:28" ht="24" customHeight="1">
      <c r="A47" s="367"/>
      <c r="B47" s="367"/>
      <c r="C47" s="131"/>
      <c r="D47" s="113" t="s">
        <v>7</v>
      </c>
      <c r="E47" s="110"/>
      <c r="F47" s="31">
        <v>18</v>
      </c>
      <c r="G47" s="30">
        <v>11</v>
      </c>
      <c r="H47" s="111">
        <f t="shared" si="3"/>
        <v>1.3064133016627077</v>
      </c>
      <c r="I47" s="30">
        <v>3</v>
      </c>
      <c r="J47" s="111">
        <f t="shared" si="0"/>
        <v>27.27272727272727</v>
      </c>
      <c r="K47" s="30">
        <v>1</v>
      </c>
      <c r="L47" s="111">
        <f t="shared" si="1"/>
        <v>9.0909090909090917</v>
      </c>
      <c r="M47" s="123"/>
      <c r="AA47" s="9">
        <v>18</v>
      </c>
      <c r="AB47" s="140" t="str">
        <f t="shared" si="2"/>
        <v/>
      </c>
    </row>
    <row r="48" spans="1:28" ht="23.1" customHeight="1">
      <c r="A48" s="367"/>
      <c r="B48" s="367"/>
      <c r="C48" s="131"/>
      <c r="D48" s="109" t="s">
        <v>164</v>
      </c>
      <c r="E48" s="110"/>
      <c r="F48" s="31">
        <v>47</v>
      </c>
      <c r="G48" s="30">
        <v>14</v>
      </c>
      <c r="H48" s="111">
        <f t="shared" si="3"/>
        <v>1.66270783847981</v>
      </c>
      <c r="I48" s="30">
        <v>0</v>
      </c>
      <c r="J48" s="111">
        <f t="shared" si="0"/>
        <v>0</v>
      </c>
      <c r="K48" s="30">
        <v>0</v>
      </c>
      <c r="L48" s="111">
        <f t="shared" si="1"/>
        <v>0</v>
      </c>
      <c r="M48" s="123"/>
      <c r="AA48" s="9">
        <v>47</v>
      </c>
      <c r="AB48" s="140" t="str">
        <f t="shared" si="2"/>
        <v/>
      </c>
    </row>
    <row r="49" spans="1:30" ht="23.1" customHeight="1">
      <c r="A49" s="367"/>
      <c r="B49" s="367"/>
      <c r="C49" s="131"/>
      <c r="D49" s="109" t="s">
        <v>163</v>
      </c>
      <c r="E49" s="110"/>
      <c r="F49" s="31">
        <v>20</v>
      </c>
      <c r="G49" s="30">
        <v>1</v>
      </c>
      <c r="H49" s="111">
        <f t="shared" si="3"/>
        <v>0.11876484560570072</v>
      </c>
      <c r="I49" s="30">
        <v>0</v>
      </c>
      <c r="J49" s="111">
        <f t="shared" si="0"/>
        <v>0</v>
      </c>
      <c r="K49" s="30">
        <v>1</v>
      </c>
      <c r="L49" s="111">
        <f t="shared" si="1"/>
        <v>100</v>
      </c>
      <c r="M49" s="123"/>
      <c r="AA49" s="9">
        <v>20</v>
      </c>
      <c r="AB49" s="140" t="str">
        <f t="shared" si="2"/>
        <v/>
      </c>
    </row>
    <row r="50" spans="1:30" ht="23.1" customHeight="1">
      <c r="A50" s="367"/>
      <c r="B50" s="367"/>
      <c r="C50" s="131"/>
      <c r="D50" s="109" t="s">
        <v>162</v>
      </c>
      <c r="E50" s="110"/>
      <c r="F50" s="31">
        <v>20</v>
      </c>
      <c r="G50" s="30">
        <v>12</v>
      </c>
      <c r="H50" s="111">
        <f t="shared" si="3"/>
        <v>1.4251781472684086</v>
      </c>
      <c r="I50" s="30">
        <v>1</v>
      </c>
      <c r="J50" s="111">
        <f t="shared" si="0"/>
        <v>8.3333333333333321</v>
      </c>
      <c r="K50" s="30">
        <v>0</v>
      </c>
      <c r="L50" s="111">
        <f t="shared" si="1"/>
        <v>0</v>
      </c>
      <c r="M50" s="123"/>
      <c r="AA50" s="9">
        <v>20</v>
      </c>
      <c r="AB50" s="140" t="str">
        <f t="shared" si="2"/>
        <v/>
      </c>
    </row>
    <row r="51" spans="1:30" ht="23.1" customHeight="1">
      <c r="A51" s="367"/>
      <c r="B51" s="367"/>
      <c r="C51" s="131"/>
      <c r="D51" s="109" t="s">
        <v>161</v>
      </c>
      <c r="E51" s="110"/>
      <c r="F51" s="31">
        <v>152</v>
      </c>
      <c r="G51" s="30">
        <v>132</v>
      </c>
      <c r="H51" s="111">
        <f t="shared" si="3"/>
        <v>15.676959619952493</v>
      </c>
      <c r="I51" s="30">
        <v>15</v>
      </c>
      <c r="J51" s="111">
        <f t="shared" si="0"/>
        <v>11.363636363636363</v>
      </c>
      <c r="K51" s="30">
        <v>6</v>
      </c>
      <c r="L51" s="111">
        <f t="shared" si="1"/>
        <v>4.5454545454545459</v>
      </c>
      <c r="M51" s="123"/>
      <c r="AA51" s="9">
        <v>152</v>
      </c>
      <c r="AB51" s="140" t="str">
        <f t="shared" si="2"/>
        <v/>
      </c>
    </row>
    <row r="52" spans="1:30" ht="23.1" customHeight="1">
      <c r="A52" s="367"/>
      <c r="B52" s="367"/>
      <c r="C52" s="131"/>
      <c r="D52" s="109" t="s">
        <v>160</v>
      </c>
      <c r="E52" s="110"/>
      <c r="F52" s="31">
        <v>20</v>
      </c>
      <c r="G52" s="30">
        <v>30</v>
      </c>
      <c r="H52" s="111">
        <f t="shared" si="3"/>
        <v>3.5629453681710213</v>
      </c>
      <c r="I52" s="30">
        <v>1</v>
      </c>
      <c r="J52" s="111">
        <f t="shared" si="0"/>
        <v>3.3333333333333335</v>
      </c>
      <c r="K52" s="30">
        <v>0</v>
      </c>
      <c r="L52" s="111">
        <f t="shared" si="1"/>
        <v>0</v>
      </c>
      <c r="M52" s="123"/>
      <c r="AA52" s="9">
        <v>20</v>
      </c>
      <c r="AB52" s="140" t="str">
        <f t="shared" si="2"/>
        <v/>
      </c>
    </row>
    <row r="53" spans="1:30" ht="24" customHeight="1" thickBot="1">
      <c r="A53" s="368"/>
      <c r="B53" s="368"/>
      <c r="C53" s="131"/>
      <c r="D53" s="113" t="s">
        <v>159</v>
      </c>
      <c r="E53" s="110"/>
      <c r="F53" s="31">
        <v>52</v>
      </c>
      <c r="G53" s="30">
        <v>32</v>
      </c>
      <c r="H53" s="111">
        <f t="shared" si="3"/>
        <v>3.800475059382423</v>
      </c>
      <c r="I53" s="30">
        <v>11</v>
      </c>
      <c r="J53" s="111">
        <f t="shared" si="0"/>
        <v>34.375</v>
      </c>
      <c r="K53" s="30">
        <v>1</v>
      </c>
      <c r="L53" s="111">
        <f t="shared" si="1"/>
        <v>3.125</v>
      </c>
      <c r="M53" s="123"/>
      <c r="AA53" s="9">
        <v>52</v>
      </c>
      <c r="AB53" s="141" t="str">
        <f t="shared" si="2"/>
        <v/>
      </c>
    </row>
    <row r="55" spans="1:30" ht="12.75" customHeight="1"/>
    <row r="56" spans="1:30">
      <c r="D56" s="132"/>
    </row>
    <row r="60" spans="1:30" s="3" customFormat="1">
      <c r="A60" s="4"/>
      <c r="B60" s="4"/>
      <c r="C60" s="4"/>
      <c r="D60" s="166" t="s">
        <v>490</v>
      </c>
      <c r="E60" s="164"/>
      <c r="F60" s="165">
        <v>898</v>
      </c>
      <c r="G60" s="165">
        <v>842</v>
      </c>
      <c r="H60" s="165"/>
      <c r="I60" s="165">
        <v>127</v>
      </c>
      <c r="J60" s="165"/>
      <c r="K60" s="165">
        <v>47</v>
      </c>
      <c r="L60" s="165"/>
      <c r="M60" s="165"/>
      <c r="N60" s="165"/>
      <c r="O60" s="165"/>
      <c r="P60" s="165"/>
      <c r="Q60" s="165"/>
      <c r="R60" s="165"/>
      <c r="S60" s="165"/>
      <c r="T60" s="165"/>
      <c r="U60" s="165"/>
      <c r="V60" s="165"/>
      <c r="W60" s="165"/>
      <c r="X60" s="165"/>
      <c r="Y60" s="165"/>
      <c r="Z60" s="165"/>
      <c r="AA60" s="165"/>
      <c r="AB60" s="165"/>
      <c r="AC60" s="165"/>
      <c r="AD60" s="165"/>
    </row>
    <row r="61" spans="1:30" s="3" customFormat="1">
      <c r="A61" s="4"/>
      <c r="B61" s="4"/>
      <c r="C61" s="4"/>
      <c r="D61" s="167" t="s">
        <v>49</v>
      </c>
      <c r="E61" s="164"/>
      <c r="F61" s="168">
        <f>IF(F60="","",SUM(F8:F12))</f>
        <v>898</v>
      </c>
      <c r="G61" s="168">
        <f>IF(G60="","",SUM(G8:G12))</f>
        <v>842</v>
      </c>
      <c r="H61" s="165"/>
      <c r="I61" s="168">
        <f>IF(I60="","",SUM(I8:I12))</f>
        <v>127</v>
      </c>
      <c r="J61" s="165"/>
      <c r="K61" s="168">
        <f>IF(K60="","",SUM(K8:K12))</f>
        <v>47</v>
      </c>
      <c r="L61" s="165"/>
      <c r="M61" s="168" t="str">
        <f>IF(M60="","",SUM(M8:M12))</f>
        <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s="3" customFormat="1">
      <c r="A62" s="4"/>
      <c r="B62" s="4"/>
      <c r="C62" s="4"/>
      <c r="D62" s="167" t="s">
        <v>43</v>
      </c>
      <c r="E62" s="164"/>
      <c r="F62" s="168">
        <f>IF(F60="","",SUM(F13,F38))</f>
        <v>898</v>
      </c>
      <c r="G62" s="168">
        <f>IF(G60="","",SUM(G13,G38))</f>
        <v>842</v>
      </c>
      <c r="H62" s="165"/>
      <c r="I62" s="168">
        <f>IF(I60="","",SUM(I13,I38))</f>
        <v>127</v>
      </c>
      <c r="J62" s="165"/>
      <c r="K62" s="168">
        <f>IF(K60="","",SUM(K13,K38))</f>
        <v>47</v>
      </c>
      <c r="L62" s="165"/>
      <c r="M62" s="168" t="str">
        <f>IF(M60="","",SUM(M13,M38))</f>
        <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E63" s="4"/>
      <c r="F63" s="168">
        <f>IF(F60="","",SUM(F14:F37))</f>
        <v>228</v>
      </c>
      <c r="G63" s="168">
        <f>IF(G60="","",SUM(G14:G37))</f>
        <v>459</v>
      </c>
      <c r="H63" s="165"/>
      <c r="I63" s="168">
        <f>IF(I60="","",SUM(I14:I37))</f>
        <v>75</v>
      </c>
      <c r="J63" s="165"/>
      <c r="K63" s="168">
        <f>IF(K60="","",SUM(K14:K37))</f>
        <v>26</v>
      </c>
      <c r="L63" s="165"/>
      <c r="M63" s="168" t="str">
        <f>IF(M60="","",SUM(M14:M37))</f>
        <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E64" s="4"/>
      <c r="F64" s="168">
        <f>IF(F60="","",SUM(F39:F53))</f>
        <v>670</v>
      </c>
      <c r="G64" s="168">
        <f>IF(G60="","",SUM(G39:G53))</f>
        <v>383</v>
      </c>
      <c r="H64" s="165"/>
      <c r="I64" s="168">
        <f>IF(I60="","",SUM(I39:I53))</f>
        <v>52</v>
      </c>
      <c r="J64" s="165"/>
      <c r="K64" s="168">
        <f>IF(K60="","",SUM(K39:K53))</f>
        <v>21</v>
      </c>
      <c r="L64" s="165"/>
      <c r="M64" s="168" t="str">
        <f>IF(M60="","",SUM(M39:M53))</f>
        <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5" spans="4:30">
      <c r="D65" s="4"/>
      <c r="E65" s="4"/>
      <c r="F65" s="3"/>
      <c r="G65" s="3"/>
      <c r="H65" s="3"/>
      <c r="I65" s="3"/>
      <c r="J65" s="3"/>
      <c r="K65" s="3"/>
      <c r="L65" s="3"/>
      <c r="M65" s="3"/>
      <c r="N65" s="3"/>
      <c r="O65" s="3"/>
      <c r="P65" s="3"/>
      <c r="Q65" s="3"/>
      <c r="R65" s="3"/>
      <c r="S65" s="3"/>
      <c r="T65" s="3"/>
      <c r="U65" s="3"/>
      <c r="V65" s="3"/>
      <c r="W65" s="3"/>
      <c r="X65" s="3"/>
      <c r="Y65" s="3"/>
      <c r="Z65" s="3"/>
      <c r="AC65" s="3"/>
      <c r="AD65" s="3"/>
    </row>
    <row r="66" spans="4:30">
      <c r="D66" s="166" t="s">
        <v>490</v>
      </c>
      <c r="E66" s="4"/>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E67" s="4"/>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E68" s="4"/>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E69" s="4"/>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E70" s="4"/>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4" spans="4:30">
      <c r="D74" s="132"/>
    </row>
    <row r="76" spans="4:30">
      <c r="D76" s="132"/>
    </row>
    <row r="78" spans="4:30">
      <c r="D78" s="132"/>
    </row>
    <row r="80" spans="4:30">
      <c r="D80" s="132"/>
    </row>
    <row r="82" spans="4:4" ht="13.5" customHeight="1">
      <c r="D82" s="133"/>
    </row>
    <row r="83" spans="4:4" ht="13.5" customHeight="1"/>
    <row r="84" spans="4:4">
      <c r="D84" s="132"/>
    </row>
    <row r="86" spans="4:4">
      <c r="D86" s="132"/>
    </row>
    <row r="88" spans="4:4">
      <c r="D88" s="132"/>
    </row>
    <row r="90" spans="4:4">
      <c r="D90" s="132"/>
    </row>
    <row r="94" spans="4:4" ht="12.75" customHeight="1"/>
    <row r="95" spans="4:4" ht="12.75" customHeight="1"/>
  </sheetData>
  <mergeCells count="22">
    <mergeCell ref="B12:E12"/>
    <mergeCell ref="A13:A53"/>
    <mergeCell ref="B13:B37"/>
    <mergeCell ref="B38:B53"/>
    <mergeCell ref="A7:E7"/>
    <mergeCell ref="A8:A12"/>
    <mergeCell ref="B10:E10"/>
    <mergeCell ref="B11:E11"/>
    <mergeCell ref="B8:E8"/>
    <mergeCell ref="B9:E9"/>
    <mergeCell ref="K5:K6"/>
    <mergeCell ref="H5:H6"/>
    <mergeCell ref="A3:E6"/>
    <mergeCell ref="F3:F6"/>
    <mergeCell ref="I3:L3"/>
    <mergeCell ref="L5:L6"/>
    <mergeCell ref="G3:H4"/>
    <mergeCell ref="G5:G6"/>
    <mergeCell ref="I4:J4"/>
    <mergeCell ref="K4:L4"/>
    <mergeCell ref="I5:I6"/>
    <mergeCell ref="J5:J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89"/>
  <sheetViews>
    <sheetView view="pageBreakPreview" zoomScaleNormal="100" zoomScaleSheetLayoutView="100" workbookViewId="0">
      <selection activeCell="N27" sqref="N27"/>
    </sheetView>
  </sheetViews>
  <sheetFormatPr defaultRowHeight="13.5"/>
  <cols>
    <col min="1" max="2" width="2.625" style="122" customWidth="1"/>
    <col min="3" max="3" width="1.375" style="122" customWidth="1"/>
    <col min="4" max="4" width="27.625" style="122" customWidth="1"/>
    <col min="5" max="5" width="1.375" style="122" customWidth="1"/>
    <col min="6" max="15" width="9.625" style="100" customWidth="1"/>
    <col min="16" max="16384" width="9" style="100"/>
  </cols>
  <sheetData>
    <row r="1" spans="1:16" ht="14.25">
      <c r="A1" s="121" t="s">
        <v>587</v>
      </c>
      <c r="F1" s="123"/>
    </row>
    <row r="2" spans="1:16">
      <c r="F2" s="123"/>
    </row>
    <row r="3" spans="1:16" ht="21.75" customHeight="1">
      <c r="A3" s="346" t="s">
        <v>64</v>
      </c>
      <c r="B3" s="347"/>
      <c r="C3" s="347"/>
      <c r="D3" s="347"/>
      <c r="E3" s="348"/>
      <c r="F3" s="297" t="s">
        <v>207</v>
      </c>
      <c r="G3" s="375"/>
      <c r="H3" s="360" t="s">
        <v>206</v>
      </c>
      <c r="I3" s="375"/>
      <c r="J3" s="379"/>
      <c r="K3" s="360" t="s">
        <v>205</v>
      </c>
      <c r="L3" s="375"/>
      <c r="M3" s="379"/>
      <c r="N3" s="376" t="s">
        <v>204</v>
      </c>
      <c r="O3" s="377"/>
    </row>
    <row r="4" spans="1:16" ht="42" customHeight="1">
      <c r="A4" s="349"/>
      <c r="B4" s="350"/>
      <c r="C4" s="350"/>
      <c r="D4" s="350"/>
      <c r="E4" s="351"/>
      <c r="F4" s="299" t="s">
        <v>203</v>
      </c>
      <c r="G4" s="360" t="s">
        <v>202</v>
      </c>
      <c r="H4" s="310"/>
      <c r="I4" s="359" t="s">
        <v>201</v>
      </c>
      <c r="J4" s="299" t="s">
        <v>200</v>
      </c>
      <c r="K4" s="378"/>
      <c r="L4" s="299" t="s">
        <v>199</v>
      </c>
      <c r="M4" s="299" t="s">
        <v>198</v>
      </c>
      <c r="N4" s="299" t="s">
        <v>197</v>
      </c>
      <c r="O4" s="299" t="s">
        <v>196</v>
      </c>
    </row>
    <row r="5" spans="1:16" ht="15" customHeight="1">
      <c r="A5" s="349"/>
      <c r="B5" s="350"/>
      <c r="C5" s="350"/>
      <c r="D5" s="350"/>
      <c r="E5" s="351"/>
      <c r="F5" s="310"/>
      <c r="G5" s="378"/>
      <c r="H5" s="310"/>
      <c r="I5" s="380"/>
      <c r="J5" s="310"/>
      <c r="K5" s="378"/>
      <c r="L5" s="310"/>
      <c r="M5" s="310"/>
      <c r="N5" s="310"/>
      <c r="O5" s="310"/>
    </row>
    <row r="6" spans="1:16" ht="15" customHeight="1">
      <c r="A6" s="352"/>
      <c r="B6" s="353"/>
      <c r="C6" s="353"/>
      <c r="D6" s="353"/>
      <c r="E6" s="354"/>
      <c r="F6" s="311"/>
      <c r="G6" s="361"/>
      <c r="H6" s="311"/>
      <c r="I6" s="381"/>
      <c r="J6" s="311"/>
      <c r="K6" s="361"/>
      <c r="L6" s="311"/>
      <c r="M6" s="311"/>
      <c r="N6" s="311"/>
      <c r="O6" s="311"/>
    </row>
    <row r="7" spans="1:16" ht="23.1" customHeight="1">
      <c r="A7" s="369" t="s">
        <v>50</v>
      </c>
      <c r="B7" s="370"/>
      <c r="C7" s="370"/>
      <c r="D7" s="370"/>
      <c r="E7" s="371"/>
      <c r="F7" s="31">
        <f>SUM(H7,K7)</f>
        <v>1667</v>
      </c>
      <c r="G7" s="30">
        <f>SUM(I7,L7)</f>
        <v>926</v>
      </c>
      <c r="H7" s="30">
        <v>825</v>
      </c>
      <c r="I7" s="30">
        <v>799</v>
      </c>
      <c r="J7" s="114">
        <f>IF(I7=0,0,I7/H7*100)</f>
        <v>96.848484848484844</v>
      </c>
      <c r="K7" s="30">
        <v>842</v>
      </c>
      <c r="L7" s="30">
        <v>127</v>
      </c>
      <c r="M7" s="114">
        <f>IF(K7=0,0,L7/K7*100)</f>
        <v>15.083135391923991</v>
      </c>
      <c r="N7" s="114">
        <f>IF(I7=0,0,I7/$G7*100)</f>
        <v>86.285097192224626</v>
      </c>
      <c r="O7" s="83">
        <f>IF(L7=0,0,L7/$G7*100)</f>
        <v>13.714902807775378</v>
      </c>
      <c r="P7" s="123"/>
    </row>
    <row r="8" spans="1:16" ht="23.1" customHeight="1">
      <c r="A8" s="372" t="s">
        <v>49</v>
      </c>
      <c r="B8" s="363" t="s">
        <v>48</v>
      </c>
      <c r="C8" s="364"/>
      <c r="D8" s="364"/>
      <c r="E8" s="365"/>
      <c r="F8" s="31">
        <f>SUM(H8,K8)</f>
        <v>73</v>
      </c>
      <c r="G8" s="30">
        <f>SUM(I8,L8)</f>
        <v>28</v>
      </c>
      <c r="H8" s="29">
        <v>29</v>
      </c>
      <c r="I8" s="29">
        <v>24</v>
      </c>
      <c r="J8" s="114">
        <f t="shared" ref="J8:J53" si="0">IF(I8=0,0,I8/H8*100)</f>
        <v>82.758620689655174</v>
      </c>
      <c r="K8" s="30">
        <v>44</v>
      </c>
      <c r="L8" s="30">
        <v>4</v>
      </c>
      <c r="M8" s="114">
        <f t="shared" ref="M8:M53" si="1">IF(K8=0,0,L8/K8*100)</f>
        <v>9.0909090909090917</v>
      </c>
      <c r="N8" s="114">
        <f t="shared" ref="N8:N53" si="2">IF(I8=0,0,I8/$G8*100)</f>
        <v>85.714285714285708</v>
      </c>
      <c r="O8" s="83">
        <f t="shared" ref="O8:O53" si="3">IF(L8=0,0,L8/$G8*100)</f>
        <v>14.285714285714285</v>
      </c>
    </row>
    <row r="9" spans="1:16" ht="23.1" customHeight="1">
      <c r="A9" s="373"/>
      <c r="B9" s="363" t="s">
        <v>47</v>
      </c>
      <c r="C9" s="364"/>
      <c r="D9" s="364"/>
      <c r="E9" s="365"/>
      <c r="F9" s="31">
        <f t="shared" ref="F9:F53" si="4">SUM(H9,K9)</f>
        <v>104</v>
      </c>
      <c r="G9" s="30">
        <f t="shared" ref="G9:G53" si="5">SUM(I9,L9)</f>
        <v>58</v>
      </c>
      <c r="H9" s="29">
        <v>57</v>
      </c>
      <c r="I9" s="29">
        <v>54</v>
      </c>
      <c r="J9" s="114">
        <f>IF(I9=0,0,I9/H9*100)</f>
        <v>94.73684210526315</v>
      </c>
      <c r="K9" s="30">
        <v>47</v>
      </c>
      <c r="L9" s="30">
        <v>4</v>
      </c>
      <c r="M9" s="114">
        <f>IF(K9=0,0,L9/K9*100)</f>
        <v>8.5106382978723403</v>
      </c>
      <c r="N9" s="114">
        <f t="shared" si="2"/>
        <v>93.103448275862064</v>
      </c>
      <c r="O9" s="83">
        <f t="shared" si="3"/>
        <v>6.8965517241379306</v>
      </c>
    </row>
    <row r="10" spans="1:16" ht="23.1" customHeight="1">
      <c r="A10" s="373"/>
      <c r="B10" s="363" t="s">
        <v>46</v>
      </c>
      <c r="C10" s="364"/>
      <c r="D10" s="364"/>
      <c r="E10" s="365"/>
      <c r="F10" s="31">
        <f t="shared" si="4"/>
        <v>440</v>
      </c>
      <c r="G10" s="30">
        <f t="shared" si="5"/>
        <v>244</v>
      </c>
      <c r="H10" s="29">
        <v>231</v>
      </c>
      <c r="I10" s="29">
        <v>221</v>
      </c>
      <c r="J10" s="114">
        <f t="shared" si="0"/>
        <v>95.67099567099568</v>
      </c>
      <c r="K10" s="30">
        <v>209</v>
      </c>
      <c r="L10" s="30">
        <v>23</v>
      </c>
      <c r="M10" s="114">
        <f t="shared" si="1"/>
        <v>11.004784688995215</v>
      </c>
      <c r="N10" s="114">
        <f t="shared" si="2"/>
        <v>90.573770491803273</v>
      </c>
      <c r="O10" s="83">
        <f t="shared" si="3"/>
        <v>9.4262295081967213</v>
      </c>
    </row>
    <row r="11" spans="1:16" ht="23.1" customHeight="1">
      <c r="A11" s="373"/>
      <c r="B11" s="363" t="s">
        <v>45</v>
      </c>
      <c r="C11" s="364"/>
      <c r="D11" s="364"/>
      <c r="E11" s="365"/>
      <c r="F11" s="31">
        <f t="shared" si="4"/>
        <v>256</v>
      </c>
      <c r="G11" s="30">
        <f>SUM(I11,L11)</f>
        <v>133</v>
      </c>
      <c r="H11" s="29">
        <v>108</v>
      </c>
      <c r="I11" s="29">
        <v>107</v>
      </c>
      <c r="J11" s="114">
        <f t="shared" si="0"/>
        <v>99.074074074074076</v>
      </c>
      <c r="K11" s="30">
        <v>148</v>
      </c>
      <c r="L11" s="30">
        <v>26</v>
      </c>
      <c r="M11" s="114">
        <f t="shared" si="1"/>
        <v>17.567567567567568</v>
      </c>
      <c r="N11" s="114">
        <f t="shared" si="2"/>
        <v>80.451127819548873</v>
      </c>
      <c r="O11" s="83">
        <f t="shared" si="3"/>
        <v>19.548872180451127</v>
      </c>
    </row>
    <row r="12" spans="1:16" ht="23.1" customHeight="1">
      <c r="A12" s="374"/>
      <c r="B12" s="363" t="s">
        <v>44</v>
      </c>
      <c r="C12" s="364"/>
      <c r="D12" s="364"/>
      <c r="E12" s="365"/>
      <c r="F12" s="31">
        <f t="shared" si="4"/>
        <v>794</v>
      </c>
      <c r="G12" s="30">
        <f t="shared" si="5"/>
        <v>463</v>
      </c>
      <c r="H12" s="29">
        <v>400</v>
      </c>
      <c r="I12" s="29">
        <v>393</v>
      </c>
      <c r="J12" s="114">
        <f t="shared" si="0"/>
        <v>98.25</v>
      </c>
      <c r="K12" s="30">
        <v>394</v>
      </c>
      <c r="L12" s="30">
        <v>70</v>
      </c>
      <c r="M12" s="114">
        <f t="shared" si="1"/>
        <v>17.766497461928935</v>
      </c>
      <c r="N12" s="114">
        <f>IF(I12=0,0,I12/$G12*100)</f>
        <v>84.881209503239745</v>
      </c>
      <c r="O12" s="83">
        <f t="shared" si="3"/>
        <v>15.118790496760258</v>
      </c>
    </row>
    <row r="13" spans="1:16" ht="23.1" customHeight="1">
      <c r="A13" s="366" t="s">
        <v>43</v>
      </c>
      <c r="B13" s="366" t="s">
        <v>42</v>
      </c>
      <c r="C13" s="131"/>
      <c r="D13" s="109" t="s">
        <v>16</v>
      </c>
      <c r="E13" s="110"/>
      <c r="F13" s="31">
        <f t="shared" si="4"/>
        <v>694</v>
      </c>
      <c r="G13" s="30">
        <f>SUM(I13,L13)</f>
        <v>302</v>
      </c>
      <c r="H13" s="30">
        <v>235</v>
      </c>
      <c r="I13" s="30">
        <v>227</v>
      </c>
      <c r="J13" s="114">
        <f t="shared" si="0"/>
        <v>96.595744680851055</v>
      </c>
      <c r="K13" s="30">
        <v>459</v>
      </c>
      <c r="L13" s="30">
        <v>75</v>
      </c>
      <c r="M13" s="114">
        <f t="shared" si="1"/>
        <v>16.33986928104575</v>
      </c>
      <c r="N13" s="114">
        <f t="shared" si="2"/>
        <v>75.16556291390728</v>
      </c>
      <c r="O13" s="83">
        <f>IF(L13=0,0,L13/$G13*100)</f>
        <v>24.834437086092713</v>
      </c>
      <c r="P13" s="123"/>
    </row>
    <row r="14" spans="1:16" ht="23.1" customHeight="1">
      <c r="A14" s="367"/>
      <c r="B14" s="367"/>
      <c r="C14" s="131"/>
      <c r="D14" s="109" t="s">
        <v>41</v>
      </c>
      <c r="E14" s="110"/>
      <c r="F14" s="31">
        <f t="shared" si="4"/>
        <v>85</v>
      </c>
      <c r="G14" s="30">
        <f t="shared" si="5"/>
        <v>48</v>
      </c>
      <c r="H14" s="29">
        <v>41</v>
      </c>
      <c r="I14" s="29">
        <v>38</v>
      </c>
      <c r="J14" s="114">
        <f t="shared" si="0"/>
        <v>92.682926829268297</v>
      </c>
      <c r="K14" s="30">
        <v>44</v>
      </c>
      <c r="L14" s="30">
        <v>10</v>
      </c>
      <c r="M14" s="114">
        <f t="shared" si="1"/>
        <v>22.727272727272727</v>
      </c>
      <c r="N14" s="114">
        <f t="shared" si="2"/>
        <v>79.166666666666657</v>
      </c>
      <c r="O14" s="83">
        <f t="shared" si="3"/>
        <v>20.833333333333336</v>
      </c>
    </row>
    <row r="15" spans="1:16" ht="23.1" customHeight="1">
      <c r="A15" s="367"/>
      <c r="B15" s="367"/>
      <c r="C15" s="131"/>
      <c r="D15" s="109" t="s">
        <v>40</v>
      </c>
      <c r="E15" s="110"/>
      <c r="F15" s="31">
        <f t="shared" si="4"/>
        <v>3</v>
      </c>
      <c r="G15" s="30">
        <f t="shared" si="5"/>
        <v>1</v>
      </c>
      <c r="H15" s="29">
        <v>1</v>
      </c>
      <c r="I15" s="29">
        <v>1</v>
      </c>
      <c r="J15" s="114">
        <f t="shared" si="0"/>
        <v>100</v>
      </c>
      <c r="K15" s="30">
        <v>2</v>
      </c>
      <c r="L15" s="30">
        <v>0</v>
      </c>
      <c r="M15" s="114">
        <f t="shared" si="1"/>
        <v>0</v>
      </c>
      <c r="N15" s="114">
        <f t="shared" si="2"/>
        <v>100</v>
      </c>
      <c r="O15" s="83">
        <f t="shared" si="3"/>
        <v>0</v>
      </c>
    </row>
    <row r="16" spans="1:16" ht="23.1" customHeight="1">
      <c r="A16" s="367"/>
      <c r="B16" s="367"/>
      <c r="C16" s="131"/>
      <c r="D16" s="109" t="s">
        <v>39</v>
      </c>
      <c r="E16" s="110"/>
      <c r="F16" s="31">
        <f t="shared" si="4"/>
        <v>23</v>
      </c>
      <c r="G16" s="30">
        <f t="shared" si="5"/>
        <v>17</v>
      </c>
      <c r="H16" s="29">
        <v>17</v>
      </c>
      <c r="I16" s="29">
        <v>17</v>
      </c>
      <c r="J16" s="114">
        <f t="shared" si="0"/>
        <v>100</v>
      </c>
      <c r="K16" s="30">
        <v>6</v>
      </c>
      <c r="L16" s="30">
        <v>0</v>
      </c>
      <c r="M16" s="114">
        <f t="shared" si="1"/>
        <v>0</v>
      </c>
      <c r="N16" s="114">
        <f t="shared" si="2"/>
        <v>100</v>
      </c>
      <c r="O16" s="83">
        <f t="shared" si="3"/>
        <v>0</v>
      </c>
    </row>
    <row r="17" spans="1:15" ht="23.1" customHeight="1">
      <c r="A17" s="367"/>
      <c r="B17" s="367"/>
      <c r="C17" s="131"/>
      <c r="D17" s="109" t="s">
        <v>38</v>
      </c>
      <c r="E17" s="110"/>
      <c r="F17" s="31">
        <f t="shared" si="4"/>
        <v>0</v>
      </c>
      <c r="G17" s="30">
        <f t="shared" si="5"/>
        <v>0</v>
      </c>
      <c r="H17" s="29">
        <v>0</v>
      </c>
      <c r="I17" s="29">
        <v>0</v>
      </c>
      <c r="J17" s="114">
        <f t="shared" si="0"/>
        <v>0</v>
      </c>
      <c r="K17" s="30">
        <v>0</v>
      </c>
      <c r="L17" s="30">
        <v>0</v>
      </c>
      <c r="M17" s="114">
        <f t="shared" si="1"/>
        <v>0</v>
      </c>
      <c r="N17" s="114">
        <f t="shared" si="2"/>
        <v>0</v>
      </c>
      <c r="O17" s="83">
        <f t="shared" si="3"/>
        <v>0</v>
      </c>
    </row>
    <row r="18" spans="1:15" ht="23.1" customHeight="1">
      <c r="A18" s="367"/>
      <c r="B18" s="367"/>
      <c r="C18" s="131"/>
      <c r="D18" s="109" t="s">
        <v>37</v>
      </c>
      <c r="E18" s="110"/>
      <c r="F18" s="31">
        <f t="shared" si="4"/>
        <v>6</v>
      </c>
      <c r="G18" s="30">
        <f t="shared" si="5"/>
        <v>3</v>
      </c>
      <c r="H18" s="29">
        <v>2</v>
      </c>
      <c r="I18" s="29">
        <v>2</v>
      </c>
      <c r="J18" s="114">
        <f t="shared" si="0"/>
        <v>100</v>
      </c>
      <c r="K18" s="30">
        <v>4</v>
      </c>
      <c r="L18" s="30">
        <v>1</v>
      </c>
      <c r="M18" s="114">
        <f t="shared" si="1"/>
        <v>25</v>
      </c>
      <c r="N18" s="114">
        <f t="shared" si="2"/>
        <v>66.666666666666657</v>
      </c>
      <c r="O18" s="83">
        <f t="shared" si="3"/>
        <v>33.333333333333329</v>
      </c>
    </row>
    <row r="19" spans="1:15" ht="23.1" customHeight="1">
      <c r="A19" s="367"/>
      <c r="B19" s="367"/>
      <c r="C19" s="131"/>
      <c r="D19" s="109" t="s">
        <v>36</v>
      </c>
      <c r="E19" s="110"/>
      <c r="F19" s="31">
        <f t="shared" si="4"/>
        <v>2</v>
      </c>
      <c r="G19" s="30">
        <f t="shared" si="5"/>
        <v>0</v>
      </c>
      <c r="H19" s="29">
        <v>0</v>
      </c>
      <c r="I19" s="29">
        <v>0</v>
      </c>
      <c r="J19" s="114">
        <f t="shared" si="0"/>
        <v>0</v>
      </c>
      <c r="K19" s="30">
        <v>2</v>
      </c>
      <c r="L19" s="30">
        <v>0</v>
      </c>
      <c r="M19" s="114">
        <f t="shared" si="1"/>
        <v>0</v>
      </c>
      <c r="N19" s="114">
        <f t="shared" si="2"/>
        <v>0</v>
      </c>
      <c r="O19" s="83">
        <f t="shared" si="3"/>
        <v>0</v>
      </c>
    </row>
    <row r="20" spans="1:15" ht="23.1" customHeight="1">
      <c r="A20" s="367"/>
      <c r="B20" s="367"/>
      <c r="C20" s="131"/>
      <c r="D20" s="109" t="s">
        <v>35</v>
      </c>
      <c r="E20" s="110"/>
      <c r="F20" s="31">
        <f t="shared" si="4"/>
        <v>11</v>
      </c>
      <c r="G20" s="30">
        <f t="shared" si="5"/>
        <v>7</v>
      </c>
      <c r="H20" s="29">
        <v>5</v>
      </c>
      <c r="I20" s="29">
        <v>5</v>
      </c>
      <c r="J20" s="114">
        <f t="shared" si="0"/>
        <v>100</v>
      </c>
      <c r="K20" s="30">
        <v>6</v>
      </c>
      <c r="L20" s="30">
        <v>2</v>
      </c>
      <c r="M20" s="114">
        <f t="shared" si="1"/>
        <v>33.333333333333329</v>
      </c>
      <c r="N20" s="114">
        <f t="shared" si="2"/>
        <v>71.428571428571431</v>
      </c>
      <c r="O20" s="83">
        <f t="shared" si="3"/>
        <v>28.571428571428569</v>
      </c>
    </row>
    <row r="21" spans="1:15" ht="23.1" customHeight="1">
      <c r="A21" s="367"/>
      <c r="B21" s="367"/>
      <c r="C21" s="131"/>
      <c r="D21" s="109" t="s">
        <v>34</v>
      </c>
      <c r="E21" s="110"/>
      <c r="F21" s="31">
        <f t="shared" si="4"/>
        <v>87</v>
      </c>
      <c r="G21" s="30">
        <f t="shared" si="5"/>
        <v>36</v>
      </c>
      <c r="H21" s="29">
        <v>26</v>
      </c>
      <c r="I21" s="29">
        <v>25</v>
      </c>
      <c r="J21" s="114">
        <f t="shared" si="0"/>
        <v>96.15384615384616</v>
      </c>
      <c r="K21" s="30">
        <v>61</v>
      </c>
      <c r="L21" s="30">
        <v>11</v>
      </c>
      <c r="M21" s="114">
        <f t="shared" si="1"/>
        <v>18.032786885245901</v>
      </c>
      <c r="N21" s="114">
        <f t="shared" si="2"/>
        <v>69.444444444444443</v>
      </c>
      <c r="O21" s="83">
        <f t="shared" si="3"/>
        <v>30.555555555555557</v>
      </c>
    </row>
    <row r="22" spans="1:15" ht="23.1" customHeight="1">
      <c r="A22" s="367"/>
      <c r="B22" s="367"/>
      <c r="C22" s="131"/>
      <c r="D22" s="109" t="s">
        <v>33</v>
      </c>
      <c r="E22" s="110"/>
      <c r="F22" s="31">
        <f t="shared" si="4"/>
        <v>0</v>
      </c>
      <c r="G22" s="30">
        <f t="shared" si="5"/>
        <v>0</v>
      </c>
      <c r="H22" s="29">
        <v>0</v>
      </c>
      <c r="I22" s="29">
        <v>0</v>
      </c>
      <c r="J22" s="114">
        <f t="shared" si="0"/>
        <v>0</v>
      </c>
      <c r="K22" s="30">
        <v>0</v>
      </c>
      <c r="L22" s="30">
        <v>0</v>
      </c>
      <c r="M22" s="114">
        <f t="shared" si="1"/>
        <v>0</v>
      </c>
      <c r="N22" s="114">
        <f t="shared" si="2"/>
        <v>0</v>
      </c>
      <c r="O22" s="83">
        <f t="shared" si="3"/>
        <v>0</v>
      </c>
    </row>
    <row r="23" spans="1:15" ht="23.1" customHeight="1">
      <c r="A23" s="367"/>
      <c r="B23" s="367"/>
      <c r="C23" s="131"/>
      <c r="D23" s="109" t="s">
        <v>32</v>
      </c>
      <c r="E23" s="110"/>
      <c r="F23" s="31">
        <f t="shared" si="4"/>
        <v>25</v>
      </c>
      <c r="G23" s="30">
        <f t="shared" si="5"/>
        <v>10</v>
      </c>
      <c r="H23" s="29">
        <v>9</v>
      </c>
      <c r="I23" s="29">
        <v>8</v>
      </c>
      <c r="J23" s="114">
        <f t="shared" si="0"/>
        <v>88.888888888888886</v>
      </c>
      <c r="K23" s="30">
        <v>16</v>
      </c>
      <c r="L23" s="30">
        <v>2</v>
      </c>
      <c r="M23" s="114">
        <f t="shared" si="1"/>
        <v>12.5</v>
      </c>
      <c r="N23" s="114">
        <f t="shared" si="2"/>
        <v>80</v>
      </c>
      <c r="O23" s="83">
        <f t="shared" si="3"/>
        <v>20</v>
      </c>
    </row>
    <row r="24" spans="1:15" ht="23.1" customHeight="1">
      <c r="A24" s="367"/>
      <c r="B24" s="367"/>
      <c r="C24" s="131"/>
      <c r="D24" s="109" t="s">
        <v>31</v>
      </c>
      <c r="E24" s="110"/>
      <c r="F24" s="31">
        <f t="shared" ref="F24" si="6">SUM(H24,K24)</f>
        <v>0</v>
      </c>
      <c r="G24" s="30">
        <f t="shared" ref="G24" si="7">SUM(I24,L24)</f>
        <v>0</v>
      </c>
      <c r="H24" s="29">
        <v>0</v>
      </c>
      <c r="I24" s="29">
        <v>0</v>
      </c>
      <c r="J24" s="114">
        <f t="shared" ref="J24" si="8">IF(I24=0,0,I24/H24*100)</f>
        <v>0</v>
      </c>
      <c r="K24" s="30">
        <v>0</v>
      </c>
      <c r="L24" s="30">
        <v>0</v>
      </c>
      <c r="M24" s="114">
        <f t="shared" ref="M24" si="9">IF(K24=0,0,L24/K24*100)</f>
        <v>0</v>
      </c>
      <c r="N24" s="114">
        <f t="shared" ref="N24" si="10">IF(I24=0,0,I24/$G24*100)</f>
        <v>0</v>
      </c>
      <c r="O24" s="83">
        <f t="shared" ref="O24" si="11">IF(L24=0,0,L24/$G24*100)</f>
        <v>0</v>
      </c>
    </row>
    <row r="25" spans="1:15" ht="23.1" customHeight="1">
      <c r="A25" s="367"/>
      <c r="B25" s="367"/>
      <c r="C25" s="131"/>
      <c r="D25" s="113" t="s">
        <v>30</v>
      </c>
      <c r="E25" s="110"/>
      <c r="F25" s="31">
        <f t="shared" si="4"/>
        <v>1</v>
      </c>
      <c r="G25" s="30">
        <f t="shared" si="5"/>
        <v>0</v>
      </c>
      <c r="H25" s="29">
        <v>0</v>
      </c>
      <c r="I25" s="29">
        <v>0</v>
      </c>
      <c r="J25" s="114">
        <f t="shared" si="0"/>
        <v>0</v>
      </c>
      <c r="K25" s="30">
        <v>1</v>
      </c>
      <c r="L25" s="30">
        <v>0</v>
      </c>
      <c r="M25" s="114">
        <f t="shared" si="1"/>
        <v>0</v>
      </c>
      <c r="N25" s="114">
        <f t="shared" si="2"/>
        <v>0</v>
      </c>
      <c r="O25" s="83">
        <f t="shared" si="3"/>
        <v>0</v>
      </c>
    </row>
    <row r="26" spans="1:15" ht="23.1" customHeight="1">
      <c r="A26" s="367"/>
      <c r="B26" s="367"/>
      <c r="C26" s="131"/>
      <c r="D26" s="109" t="s">
        <v>29</v>
      </c>
      <c r="E26" s="110"/>
      <c r="F26" s="31">
        <f t="shared" si="4"/>
        <v>7</v>
      </c>
      <c r="G26" s="30">
        <f t="shared" si="5"/>
        <v>3</v>
      </c>
      <c r="H26" s="29">
        <v>3</v>
      </c>
      <c r="I26" s="29">
        <v>3</v>
      </c>
      <c r="J26" s="114">
        <f t="shared" si="0"/>
        <v>100</v>
      </c>
      <c r="K26" s="30">
        <v>4</v>
      </c>
      <c r="L26" s="30">
        <v>0</v>
      </c>
      <c r="M26" s="114">
        <f t="shared" si="1"/>
        <v>0</v>
      </c>
      <c r="N26" s="114">
        <f t="shared" si="2"/>
        <v>100</v>
      </c>
      <c r="O26" s="83">
        <f t="shared" si="3"/>
        <v>0</v>
      </c>
    </row>
    <row r="27" spans="1:15" ht="23.1" customHeight="1">
      <c r="A27" s="367"/>
      <c r="B27" s="367"/>
      <c r="C27" s="131"/>
      <c r="D27" s="109" t="s">
        <v>28</v>
      </c>
      <c r="E27" s="110"/>
      <c r="F27" s="31">
        <f t="shared" si="4"/>
        <v>6</v>
      </c>
      <c r="G27" s="30">
        <f t="shared" si="5"/>
        <v>2</v>
      </c>
      <c r="H27" s="29">
        <v>1</v>
      </c>
      <c r="I27" s="29">
        <v>1</v>
      </c>
      <c r="J27" s="114">
        <f t="shared" si="0"/>
        <v>100</v>
      </c>
      <c r="K27" s="30">
        <v>5</v>
      </c>
      <c r="L27" s="30">
        <v>1</v>
      </c>
      <c r="M27" s="114">
        <f t="shared" si="1"/>
        <v>20</v>
      </c>
      <c r="N27" s="114">
        <f t="shared" si="2"/>
        <v>50</v>
      </c>
      <c r="O27" s="83">
        <f t="shared" si="3"/>
        <v>50</v>
      </c>
    </row>
    <row r="28" spans="1:15" ht="23.1" customHeight="1">
      <c r="A28" s="367"/>
      <c r="B28" s="367"/>
      <c r="C28" s="131"/>
      <c r="D28" s="109" t="s">
        <v>27</v>
      </c>
      <c r="E28" s="110"/>
      <c r="F28" s="31">
        <f t="shared" si="4"/>
        <v>21</v>
      </c>
      <c r="G28" s="30">
        <f t="shared" si="5"/>
        <v>7</v>
      </c>
      <c r="H28" s="29">
        <v>3</v>
      </c>
      <c r="I28" s="29">
        <v>3</v>
      </c>
      <c r="J28" s="114">
        <f t="shared" si="0"/>
        <v>100</v>
      </c>
      <c r="K28" s="30">
        <v>18</v>
      </c>
      <c r="L28" s="30">
        <v>4</v>
      </c>
      <c r="M28" s="114">
        <f t="shared" si="1"/>
        <v>22.222222222222221</v>
      </c>
      <c r="N28" s="114">
        <f t="shared" si="2"/>
        <v>42.857142857142854</v>
      </c>
      <c r="O28" s="83">
        <f t="shared" si="3"/>
        <v>57.142857142857139</v>
      </c>
    </row>
    <row r="29" spans="1:15" ht="23.1" customHeight="1">
      <c r="A29" s="367"/>
      <c r="B29" s="367"/>
      <c r="C29" s="131"/>
      <c r="D29" s="109" t="s">
        <v>26</v>
      </c>
      <c r="E29" s="110"/>
      <c r="F29" s="31">
        <f t="shared" si="4"/>
        <v>12</v>
      </c>
      <c r="G29" s="30">
        <f t="shared" si="5"/>
        <v>6</v>
      </c>
      <c r="H29" s="29">
        <v>5</v>
      </c>
      <c r="I29" s="29">
        <v>5</v>
      </c>
      <c r="J29" s="114">
        <f t="shared" si="0"/>
        <v>100</v>
      </c>
      <c r="K29" s="30">
        <v>7</v>
      </c>
      <c r="L29" s="30">
        <v>1</v>
      </c>
      <c r="M29" s="114">
        <f t="shared" si="1"/>
        <v>14.285714285714285</v>
      </c>
      <c r="N29" s="114">
        <f t="shared" si="2"/>
        <v>83.333333333333343</v>
      </c>
      <c r="O29" s="83">
        <f t="shared" si="3"/>
        <v>16.666666666666664</v>
      </c>
    </row>
    <row r="30" spans="1:15" ht="23.1" customHeight="1">
      <c r="A30" s="367"/>
      <c r="B30" s="367"/>
      <c r="C30" s="131"/>
      <c r="D30" s="109" t="s">
        <v>25</v>
      </c>
      <c r="E30" s="110"/>
      <c r="F30" s="31">
        <f t="shared" si="4"/>
        <v>34</v>
      </c>
      <c r="G30" s="30">
        <f t="shared" si="5"/>
        <v>11</v>
      </c>
      <c r="H30" s="29">
        <v>6</v>
      </c>
      <c r="I30" s="29">
        <v>6</v>
      </c>
      <c r="J30" s="114">
        <f t="shared" si="0"/>
        <v>100</v>
      </c>
      <c r="K30" s="30">
        <v>28</v>
      </c>
      <c r="L30" s="30">
        <v>5</v>
      </c>
      <c r="M30" s="114">
        <f t="shared" si="1"/>
        <v>17.857142857142858</v>
      </c>
      <c r="N30" s="114">
        <f t="shared" si="2"/>
        <v>54.54545454545454</v>
      </c>
      <c r="O30" s="83">
        <f t="shared" si="3"/>
        <v>45.454545454545453</v>
      </c>
    </row>
    <row r="31" spans="1:15" ht="23.1" customHeight="1">
      <c r="A31" s="367"/>
      <c r="B31" s="367"/>
      <c r="C31" s="131"/>
      <c r="D31" s="109" t="s">
        <v>24</v>
      </c>
      <c r="E31" s="110"/>
      <c r="F31" s="31">
        <f t="shared" si="4"/>
        <v>89</v>
      </c>
      <c r="G31" s="30">
        <f t="shared" si="5"/>
        <v>26</v>
      </c>
      <c r="H31" s="29">
        <v>20</v>
      </c>
      <c r="I31" s="29">
        <v>19</v>
      </c>
      <c r="J31" s="114">
        <f t="shared" si="0"/>
        <v>95</v>
      </c>
      <c r="K31" s="30">
        <v>69</v>
      </c>
      <c r="L31" s="30">
        <v>7</v>
      </c>
      <c r="M31" s="114">
        <f t="shared" si="1"/>
        <v>10.144927536231885</v>
      </c>
      <c r="N31" s="114">
        <f t="shared" si="2"/>
        <v>73.076923076923066</v>
      </c>
      <c r="O31" s="83">
        <f t="shared" si="3"/>
        <v>26.923076923076923</v>
      </c>
    </row>
    <row r="32" spans="1:15" ht="23.1" customHeight="1">
      <c r="A32" s="367"/>
      <c r="B32" s="367"/>
      <c r="C32" s="131"/>
      <c r="D32" s="109" t="s">
        <v>23</v>
      </c>
      <c r="E32" s="110"/>
      <c r="F32" s="31">
        <f t="shared" si="4"/>
        <v>9</v>
      </c>
      <c r="G32" s="30">
        <f t="shared" si="5"/>
        <v>6</v>
      </c>
      <c r="H32" s="29">
        <v>6</v>
      </c>
      <c r="I32" s="29">
        <v>6</v>
      </c>
      <c r="J32" s="114">
        <f t="shared" si="0"/>
        <v>100</v>
      </c>
      <c r="K32" s="30">
        <v>3</v>
      </c>
      <c r="L32" s="30">
        <v>0</v>
      </c>
      <c r="M32" s="114">
        <f t="shared" si="1"/>
        <v>0</v>
      </c>
      <c r="N32" s="114">
        <f t="shared" si="2"/>
        <v>100</v>
      </c>
      <c r="O32" s="83">
        <f t="shared" si="3"/>
        <v>0</v>
      </c>
    </row>
    <row r="33" spans="1:15" ht="24" customHeight="1">
      <c r="A33" s="367"/>
      <c r="B33" s="367"/>
      <c r="C33" s="131"/>
      <c r="D33" s="109" t="s">
        <v>22</v>
      </c>
      <c r="E33" s="110"/>
      <c r="F33" s="31">
        <f t="shared" si="4"/>
        <v>120</v>
      </c>
      <c r="G33" s="30">
        <f t="shared" si="5"/>
        <v>53</v>
      </c>
      <c r="H33" s="29">
        <v>37</v>
      </c>
      <c r="I33" s="29">
        <v>37</v>
      </c>
      <c r="J33" s="114">
        <f t="shared" si="0"/>
        <v>100</v>
      </c>
      <c r="K33" s="30">
        <v>83</v>
      </c>
      <c r="L33" s="30">
        <v>16</v>
      </c>
      <c r="M33" s="114">
        <f t="shared" si="1"/>
        <v>19.277108433734941</v>
      </c>
      <c r="N33" s="114">
        <f t="shared" si="2"/>
        <v>69.811320754716974</v>
      </c>
      <c r="O33" s="83">
        <f t="shared" si="3"/>
        <v>30.188679245283019</v>
      </c>
    </row>
    <row r="34" spans="1:15" ht="23.1" customHeight="1">
      <c r="A34" s="367"/>
      <c r="B34" s="367"/>
      <c r="C34" s="131"/>
      <c r="D34" s="109" t="s">
        <v>21</v>
      </c>
      <c r="E34" s="110"/>
      <c r="F34" s="31">
        <f t="shared" si="4"/>
        <v>36</v>
      </c>
      <c r="G34" s="30">
        <f t="shared" si="5"/>
        <v>18</v>
      </c>
      <c r="H34" s="29">
        <v>18</v>
      </c>
      <c r="I34" s="29">
        <v>18</v>
      </c>
      <c r="J34" s="114">
        <f t="shared" si="0"/>
        <v>100</v>
      </c>
      <c r="K34" s="30">
        <v>18</v>
      </c>
      <c r="L34" s="30">
        <v>0</v>
      </c>
      <c r="M34" s="114">
        <f t="shared" si="1"/>
        <v>0</v>
      </c>
      <c r="N34" s="114">
        <f t="shared" si="2"/>
        <v>100</v>
      </c>
      <c r="O34" s="83">
        <f t="shared" si="3"/>
        <v>0</v>
      </c>
    </row>
    <row r="35" spans="1:15" ht="23.1" customHeight="1">
      <c r="A35" s="367"/>
      <c r="B35" s="367"/>
      <c r="C35" s="131"/>
      <c r="D35" s="109" t="s">
        <v>20</v>
      </c>
      <c r="E35" s="110"/>
      <c r="F35" s="31">
        <f t="shared" si="4"/>
        <v>34</v>
      </c>
      <c r="G35" s="30">
        <f t="shared" si="5"/>
        <v>12</v>
      </c>
      <c r="H35" s="29">
        <v>10</v>
      </c>
      <c r="I35" s="29">
        <v>10</v>
      </c>
      <c r="J35" s="114">
        <f t="shared" si="0"/>
        <v>100</v>
      </c>
      <c r="K35" s="30">
        <v>24</v>
      </c>
      <c r="L35" s="30">
        <v>2</v>
      </c>
      <c r="M35" s="114">
        <f t="shared" si="1"/>
        <v>8.3333333333333321</v>
      </c>
      <c r="N35" s="114">
        <f t="shared" si="2"/>
        <v>83.333333333333343</v>
      </c>
      <c r="O35" s="83">
        <f t="shared" si="3"/>
        <v>16.666666666666664</v>
      </c>
    </row>
    <row r="36" spans="1:15" ht="23.1" customHeight="1">
      <c r="A36" s="367"/>
      <c r="B36" s="367"/>
      <c r="C36" s="131"/>
      <c r="D36" s="109" t="s">
        <v>19</v>
      </c>
      <c r="E36" s="110"/>
      <c r="F36" s="31">
        <f t="shared" si="4"/>
        <v>69</v>
      </c>
      <c r="G36" s="30">
        <f t="shared" si="5"/>
        <v>26</v>
      </c>
      <c r="H36" s="29">
        <v>16</v>
      </c>
      <c r="I36" s="29">
        <v>14</v>
      </c>
      <c r="J36" s="114">
        <f t="shared" si="0"/>
        <v>87.5</v>
      </c>
      <c r="K36" s="30">
        <v>53</v>
      </c>
      <c r="L36" s="30">
        <v>12</v>
      </c>
      <c r="M36" s="114">
        <f t="shared" si="1"/>
        <v>22.641509433962266</v>
      </c>
      <c r="N36" s="114">
        <f t="shared" si="2"/>
        <v>53.846153846153847</v>
      </c>
      <c r="O36" s="83">
        <f t="shared" si="3"/>
        <v>46.153846153846153</v>
      </c>
    </row>
    <row r="37" spans="1:15" ht="23.1" customHeight="1">
      <c r="A37" s="367"/>
      <c r="B37" s="368"/>
      <c r="C37" s="131"/>
      <c r="D37" s="109" t="s">
        <v>18</v>
      </c>
      <c r="E37" s="110"/>
      <c r="F37" s="31">
        <f t="shared" si="4"/>
        <v>14</v>
      </c>
      <c r="G37" s="30">
        <f t="shared" si="5"/>
        <v>10</v>
      </c>
      <c r="H37" s="29">
        <v>9</v>
      </c>
      <c r="I37" s="29">
        <v>9</v>
      </c>
      <c r="J37" s="114">
        <f t="shared" si="0"/>
        <v>100</v>
      </c>
      <c r="K37" s="30">
        <v>5</v>
      </c>
      <c r="L37" s="30">
        <v>1</v>
      </c>
      <c r="M37" s="114">
        <f t="shared" si="1"/>
        <v>20</v>
      </c>
      <c r="N37" s="114">
        <f t="shared" si="2"/>
        <v>90</v>
      </c>
      <c r="O37" s="83">
        <f t="shared" si="3"/>
        <v>10</v>
      </c>
    </row>
    <row r="38" spans="1:15" ht="23.1" customHeight="1">
      <c r="A38" s="367"/>
      <c r="B38" s="366" t="s">
        <v>17</v>
      </c>
      <c r="C38" s="131"/>
      <c r="D38" s="109" t="s">
        <v>16</v>
      </c>
      <c r="E38" s="110"/>
      <c r="F38" s="31">
        <f t="shared" si="4"/>
        <v>973</v>
      </c>
      <c r="G38" s="30">
        <f>SUM(I38,L38)</f>
        <v>624</v>
      </c>
      <c r="H38" s="30">
        <v>590</v>
      </c>
      <c r="I38" s="30">
        <v>572</v>
      </c>
      <c r="J38" s="114">
        <f t="shared" si="0"/>
        <v>96.949152542372886</v>
      </c>
      <c r="K38" s="30">
        <v>383</v>
      </c>
      <c r="L38" s="30">
        <v>52</v>
      </c>
      <c r="M38" s="114">
        <f t="shared" si="1"/>
        <v>13.577023498694519</v>
      </c>
      <c r="N38" s="114">
        <f t="shared" si="2"/>
        <v>91.666666666666657</v>
      </c>
      <c r="O38" s="83">
        <f t="shared" si="3"/>
        <v>8.3333333333333321</v>
      </c>
    </row>
    <row r="39" spans="1:15" ht="23.1" customHeight="1">
      <c r="A39" s="367"/>
      <c r="B39" s="367"/>
      <c r="C39" s="131"/>
      <c r="D39" s="109" t="s">
        <v>15</v>
      </c>
      <c r="E39" s="110"/>
      <c r="F39" s="31">
        <f t="shared" si="4"/>
        <v>2</v>
      </c>
      <c r="G39" s="30">
        <f t="shared" si="5"/>
        <v>1</v>
      </c>
      <c r="H39" s="29">
        <v>1</v>
      </c>
      <c r="I39" s="29">
        <v>1</v>
      </c>
      <c r="J39" s="114">
        <f t="shared" si="0"/>
        <v>100</v>
      </c>
      <c r="K39" s="30">
        <v>1</v>
      </c>
      <c r="L39" s="30">
        <v>0</v>
      </c>
      <c r="M39" s="114">
        <f t="shared" si="1"/>
        <v>0</v>
      </c>
      <c r="N39" s="114">
        <f t="shared" si="2"/>
        <v>100</v>
      </c>
      <c r="O39" s="83">
        <f t="shared" si="3"/>
        <v>0</v>
      </c>
    </row>
    <row r="40" spans="1:15" ht="23.1" customHeight="1">
      <c r="A40" s="367"/>
      <c r="B40" s="367"/>
      <c r="C40" s="131"/>
      <c r="D40" s="109" t="s">
        <v>14</v>
      </c>
      <c r="E40" s="110"/>
      <c r="F40" s="31">
        <f t="shared" si="4"/>
        <v>58</v>
      </c>
      <c r="G40" s="30">
        <f t="shared" si="5"/>
        <v>9</v>
      </c>
      <c r="H40" s="29">
        <v>6</v>
      </c>
      <c r="I40" s="29">
        <v>6</v>
      </c>
      <c r="J40" s="114">
        <f t="shared" si="0"/>
        <v>100</v>
      </c>
      <c r="K40" s="30">
        <v>52</v>
      </c>
      <c r="L40" s="30">
        <v>3</v>
      </c>
      <c r="M40" s="114">
        <f t="shared" si="1"/>
        <v>5.7692307692307692</v>
      </c>
      <c r="N40" s="114">
        <f t="shared" si="2"/>
        <v>66.666666666666657</v>
      </c>
      <c r="O40" s="83">
        <f t="shared" si="3"/>
        <v>33.333333333333329</v>
      </c>
    </row>
    <row r="41" spans="1:15" ht="23.1" customHeight="1">
      <c r="A41" s="367"/>
      <c r="B41" s="367"/>
      <c r="C41" s="131"/>
      <c r="D41" s="109" t="s">
        <v>13</v>
      </c>
      <c r="E41" s="110"/>
      <c r="F41" s="31">
        <f t="shared" si="4"/>
        <v>15</v>
      </c>
      <c r="G41" s="30">
        <f t="shared" si="5"/>
        <v>6</v>
      </c>
      <c r="H41" s="29">
        <v>5</v>
      </c>
      <c r="I41" s="29">
        <v>5</v>
      </c>
      <c r="J41" s="114">
        <f t="shared" si="0"/>
        <v>100</v>
      </c>
      <c r="K41" s="30">
        <v>10</v>
      </c>
      <c r="L41" s="30">
        <v>1</v>
      </c>
      <c r="M41" s="114">
        <f t="shared" si="1"/>
        <v>10</v>
      </c>
      <c r="N41" s="114">
        <f t="shared" si="2"/>
        <v>83.333333333333343</v>
      </c>
      <c r="O41" s="83">
        <f t="shared" si="3"/>
        <v>16.666666666666664</v>
      </c>
    </row>
    <row r="42" spans="1:15" ht="23.1" customHeight="1">
      <c r="A42" s="367"/>
      <c r="B42" s="367"/>
      <c r="C42" s="131"/>
      <c r="D42" s="109" t="s">
        <v>12</v>
      </c>
      <c r="E42" s="110"/>
      <c r="F42" s="31">
        <f t="shared" si="4"/>
        <v>16</v>
      </c>
      <c r="G42" s="30">
        <f t="shared" si="5"/>
        <v>9</v>
      </c>
      <c r="H42" s="29">
        <v>8</v>
      </c>
      <c r="I42" s="29">
        <v>8</v>
      </c>
      <c r="J42" s="114">
        <f t="shared" si="0"/>
        <v>100</v>
      </c>
      <c r="K42" s="30">
        <v>8</v>
      </c>
      <c r="L42" s="30">
        <v>1</v>
      </c>
      <c r="M42" s="114">
        <f t="shared" si="1"/>
        <v>12.5</v>
      </c>
      <c r="N42" s="114">
        <f t="shared" si="2"/>
        <v>88.888888888888886</v>
      </c>
      <c r="O42" s="83">
        <f t="shared" si="3"/>
        <v>11.111111111111111</v>
      </c>
    </row>
    <row r="43" spans="1:15" ht="23.1" customHeight="1">
      <c r="A43" s="367"/>
      <c r="B43" s="367"/>
      <c r="C43" s="131"/>
      <c r="D43" s="109" t="s">
        <v>11</v>
      </c>
      <c r="E43" s="110"/>
      <c r="F43" s="31">
        <f t="shared" si="4"/>
        <v>26</v>
      </c>
      <c r="G43" s="30">
        <f t="shared" si="5"/>
        <v>6</v>
      </c>
      <c r="H43" s="29">
        <v>6</v>
      </c>
      <c r="I43" s="29">
        <v>5</v>
      </c>
      <c r="J43" s="114">
        <f t="shared" si="0"/>
        <v>83.333333333333343</v>
      </c>
      <c r="K43" s="30">
        <v>20</v>
      </c>
      <c r="L43" s="30">
        <v>1</v>
      </c>
      <c r="M43" s="114">
        <f t="shared" si="1"/>
        <v>5</v>
      </c>
      <c r="N43" s="114">
        <f t="shared" si="2"/>
        <v>83.333333333333343</v>
      </c>
      <c r="O43" s="83">
        <f t="shared" si="3"/>
        <v>16.666666666666664</v>
      </c>
    </row>
    <row r="44" spans="1:15" ht="23.1" customHeight="1">
      <c r="A44" s="367"/>
      <c r="B44" s="367"/>
      <c r="C44" s="131"/>
      <c r="D44" s="109" t="s">
        <v>10</v>
      </c>
      <c r="E44" s="110"/>
      <c r="F44" s="31">
        <f t="shared" si="4"/>
        <v>77</v>
      </c>
      <c r="G44" s="30">
        <f t="shared" si="5"/>
        <v>40</v>
      </c>
      <c r="H44" s="29">
        <v>39</v>
      </c>
      <c r="I44" s="29">
        <v>36</v>
      </c>
      <c r="J44" s="114">
        <f t="shared" si="0"/>
        <v>92.307692307692307</v>
      </c>
      <c r="K44" s="30">
        <v>38</v>
      </c>
      <c r="L44" s="30">
        <v>4</v>
      </c>
      <c r="M44" s="114">
        <f t="shared" si="1"/>
        <v>10.526315789473683</v>
      </c>
      <c r="N44" s="114">
        <f t="shared" si="2"/>
        <v>90</v>
      </c>
      <c r="O44" s="83">
        <f t="shared" si="3"/>
        <v>10</v>
      </c>
    </row>
    <row r="45" spans="1:15" ht="23.1" customHeight="1">
      <c r="A45" s="367"/>
      <c r="B45" s="367"/>
      <c r="C45" s="131"/>
      <c r="D45" s="109" t="s">
        <v>9</v>
      </c>
      <c r="E45" s="110"/>
      <c r="F45" s="31">
        <f t="shared" si="4"/>
        <v>26</v>
      </c>
      <c r="G45" s="30">
        <f t="shared" si="5"/>
        <v>17</v>
      </c>
      <c r="H45" s="29">
        <v>6</v>
      </c>
      <c r="I45" s="29">
        <v>6</v>
      </c>
      <c r="J45" s="114">
        <f t="shared" si="0"/>
        <v>100</v>
      </c>
      <c r="K45" s="30">
        <v>20</v>
      </c>
      <c r="L45" s="30">
        <v>11</v>
      </c>
      <c r="M45" s="114">
        <f t="shared" si="1"/>
        <v>55.000000000000007</v>
      </c>
      <c r="N45" s="114">
        <f t="shared" si="2"/>
        <v>35.294117647058826</v>
      </c>
      <c r="O45" s="83">
        <f t="shared" si="3"/>
        <v>64.705882352941174</v>
      </c>
    </row>
    <row r="46" spans="1:15" ht="23.1" customHeight="1">
      <c r="A46" s="367"/>
      <c r="B46" s="367"/>
      <c r="C46" s="131"/>
      <c r="D46" s="109" t="s">
        <v>8</v>
      </c>
      <c r="E46" s="110"/>
      <c r="F46" s="31">
        <f t="shared" si="4"/>
        <v>6</v>
      </c>
      <c r="G46" s="30">
        <f t="shared" si="5"/>
        <v>4</v>
      </c>
      <c r="H46" s="29">
        <v>4</v>
      </c>
      <c r="I46" s="29">
        <v>4</v>
      </c>
      <c r="J46" s="114">
        <f t="shared" si="0"/>
        <v>100</v>
      </c>
      <c r="K46" s="30">
        <v>2</v>
      </c>
      <c r="L46" s="30">
        <v>0</v>
      </c>
      <c r="M46" s="114">
        <f t="shared" si="1"/>
        <v>0</v>
      </c>
      <c r="N46" s="114">
        <f t="shared" si="2"/>
        <v>100</v>
      </c>
      <c r="O46" s="83">
        <f t="shared" si="3"/>
        <v>0</v>
      </c>
    </row>
    <row r="47" spans="1:15" ht="24" customHeight="1">
      <c r="A47" s="367"/>
      <c r="B47" s="367"/>
      <c r="C47" s="131"/>
      <c r="D47" s="113" t="s">
        <v>7</v>
      </c>
      <c r="E47" s="110"/>
      <c r="F47" s="31">
        <f t="shared" si="4"/>
        <v>17</v>
      </c>
      <c r="G47" s="30">
        <f t="shared" si="5"/>
        <v>9</v>
      </c>
      <c r="H47" s="29">
        <v>6</v>
      </c>
      <c r="I47" s="29">
        <v>6</v>
      </c>
      <c r="J47" s="114">
        <f t="shared" si="0"/>
        <v>100</v>
      </c>
      <c r="K47" s="30">
        <v>11</v>
      </c>
      <c r="L47" s="30">
        <v>3</v>
      </c>
      <c r="M47" s="114">
        <f t="shared" si="1"/>
        <v>27.27272727272727</v>
      </c>
      <c r="N47" s="114">
        <f t="shared" si="2"/>
        <v>66.666666666666657</v>
      </c>
      <c r="O47" s="83">
        <f t="shared" si="3"/>
        <v>33.333333333333329</v>
      </c>
    </row>
    <row r="48" spans="1:15" ht="23.1" customHeight="1">
      <c r="A48" s="367"/>
      <c r="B48" s="367"/>
      <c r="C48" s="131"/>
      <c r="D48" s="109" t="s">
        <v>6</v>
      </c>
      <c r="E48" s="110"/>
      <c r="F48" s="31">
        <f t="shared" si="4"/>
        <v>26</v>
      </c>
      <c r="G48" s="30">
        <f t="shared" si="5"/>
        <v>11</v>
      </c>
      <c r="H48" s="29">
        <v>12</v>
      </c>
      <c r="I48" s="29">
        <v>11</v>
      </c>
      <c r="J48" s="114">
        <f t="shared" si="0"/>
        <v>91.666666666666657</v>
      </c>
      <c r="K48" s="30">
        <v>14</v>
      </c>
      <c r="L48" s="30">
        <v>0</v>
      </c>
      <c r="M48" s="114">
        <f t="shared" si="1"/>
        <v>0</v>
      </c>
      <c r="N48" s="114">
        <f t="shared" si="2"/>
        <v>100</v>
      </c>
      <c r="O48" s="83">
        <f t="shared" si="3"/>
        <v>0</v>
      </c>
    </row>
    <row r="49" spans="1:15" ht="23.1" customHeight="1">
      <c r="A49" s="367"/>
      <c r="B49" s="367"/>
      <c r="C49" s="131"/>
      <c r="D49" s="109" t="s">
        <v>5</v>
      </c>
      <c r="E49" s="110"/>
      <c r="F49" s="31">
        <f t="shared" si="4"/>
        <v>11</v>
      </c>
      <c r="G49" s="30">
        <f t="shared" si="5"/>
        <v>8</v>
      </c>
      <c r="H49" s="29">
        <v>10</v>
      </c>
      <c r="I49" s="29">
        <v>8</v>
      </c>
      <c r="J49" s="114">
        <f t="shared" si="0"/>
        <v>80</v>
      </c>
      <c r="K49" s="30">
        <v>1</v>
      </c>
      <c r="L49" s="30">
        <v>0</v>
      </c>
      <c r="M49" s="114">
        <f t="shared" si="1"/>
        <v>0</v>
      </c>
      <c r="N49" s="114">
        <f t="shared" si="2"/>
        <v>100</v>
      </c>
      <c r="O49" s="83">
        <f t="shared" si="3"/>
        <v>0</v>
      </c>
    </row>
    <row r="50" spans="1:15" ht="23.1" customHeight="1">
      <c r="A50" s="367"/>
      <c r="B50" s="367"/>
      <c r="C50" s="131"/>
      <c r="D50" s="109" t="s">
        <v>4</v>
      </c>
      <c r="E50" s="110"/>
      <c r="F50" s="31">
        <f t="shared" si="4"/>
        <v>26</v>
      </c>
      <c r="G50" s="30">
        <f t="shared" si="5"/>
        <v>13</v>
      </c>
      <c r="H50" s="29">
        <v>14</v>
      </c>
      <c r="I50" s="29">
        <v>12</v>
      </c>
      <c r="J50" s="114">
        <f t="shared" si="0"/>
        <v>85.714285714285708</v>
      </c>
      <c r="K50" s="30">
        <v>12</v>
      </c>
      <c r="L50" s="30">
        <v>1</v>
      </c>
      <c r="M50" s="114">
        <f t="shared" si="1"/>
        <v>8.3333333333333321</v>
      </c>
      <c r="N50" s="114">
        <f t="shared" si="2"/>
        <v>92.307692307692307</v>
      </c>
      <c r="O50" s="83">
        <f t="shared" si="3"/>
        <v>7.6923076923076925</v>
      </c>
    </row>
    <row r="51" spans="1:15" ht="23.1" customHeight="1">
      <c r="A51" s="367"/>
      <c r="B51" s="367"/>
      <c r="C51" s="131"/>
      <c r="D51" s="109" t="s">
        <v>3</v>
      </c>
      <c r="E51" s="110"/>
      <c r="F51" s="31">
        <f t="shared" si="4"/>
        <v>511</v>
      </c>
      <c r="G51" s="30">
        <f t="shared" si="5"/>
        <v>386</v>
      </c>
      <c r="H51" s="29">
        <v>379</v>
      </c>
      <c r="I51" s="29">
        <v>371</v>
      </c>
      <c r="J51" s="114">
        <f t="shared" si="0"/>
        <v>97.889182058047496</v>
      </c>
      <c r="K51" s="30">
        <v>132</v>
      </c>
      <c r="L51" s="30">
        <v>15</v>
      </c>
      <c r="M51" s="114">
        <f t="shared" si="1"/>
        <v>11.363636363636363</v>
      </c>
      <c r="N51" s="114">
        <f t="shared" si="2"/>
        <v>96.113989637305693</v>
      </c>
      <c r="O51" s="83">
        <f t="shared" si="3"/>
        <v>3.8860103626943006</v>
      </c>
    </row>
    <row r="52" spans="1:15" ht="23.1" customHeight="1">
      <c r="A52" s="367"/>
      <c r="B52" s="367"/>
      <c r="C52" s="131"/>
      <c r="D52" s="109" t="s">
        <v>2</v>
      </c>
      <c r="E52" s="110"/>
      <c r="F52" s="31">
        <f t="shared" si="4"/>
        <v>55</v>
      </c>
      <c r="G52" s="30">
        <f t="shared" si="5"/>
        <v>26</v>
      </c>
      <c r="H52" s="29">
        <v>25</v>
      </c>
      <c r="I52" s="29">
        <v>25</v>
      </c>
      <c r="J52" s="114">
        <f t="shared" si="0"/>
        <v>100</v>
      </c>
      <c r="K52" s="30">
        <v>30</v>
      </c>
      <c r="L52" s="30">
        <v>1</v>
      </c>
      <c r="M52" s="114">
        <f t="shared" si="1"/>
        <v>3.3333333333333335</v>
      </c>
      <c r="N52" s="114">
        <f t="shared" si="2"/>
        <v>96.15384615384616</v>
      </c>
      <c r="O52" s="83">
        <f t="shared" si="3"/>
        <v>3.8461538461538463</v>
      </c>
    </row>
    <row r="53" spans="1:15" ht="24" customHeight="1">
      <c r="A53" s="368"/>
      <c r="B53" s="368"/>
      <c r="C53" s="131"/>
      <c r="D53" s="113" t="s">
        <v>1</v>
      </c>
      <c r="E53" s="110"/>
      <c r="F53" s="31">
        <f t="shared" si="4"/>
        <v>101</v>
      </c>
      <c r="G53" s="30">
        <f t="shared" si="5"/>
        <v>79</v>
      </c>
      <c r="H53" s="29">
        <v>69</v>
      </c>
      <c r="I53" s="29">
        <v>68</v>
      </c>
      <c r="J53" s="114">
        <f t="shared" si="0"/>
        <v>98.550724637681171</v>
      </c>
      <c r="K53" s="30">
        <v>32</v>
      </c>
      <c r="L53" s="30">
        <v>11</v>
      </c>
      <c r="M53" s="114">
        <f t="shared" si="1"/>
        <v>34.375</v>
      </c>
      <c r="N53" s="114">
        <f t="shared" si="2"/>
        <v>86.075949367088612</v>
      </c>
      <c r="O53" s="83">
        <f t="shared" si="3"/>
        <v>13.924050632911392</v>
      </c>
    </row>
    <row r="60" spans="1:15">
      <c r="D60" s="132"/>
    </row>
    <row r="64" spans="1:15">
      <c r="D64" s="132"/>
    </row>
    <row r="68" spans="4:4">
      <c r="D68" s="132"/>
    </row>
    <row r="70" spans="4:4">
      <c r="D70" s="132"/>
    </row>
    <row r="72" spans="4:4">
      <c r="D72" s="132"/>
    </row>
    <row r="74" spans="4:4">
      <c r="D74" s="132"/>
    </row>
    <row r="76" spans="4:4" ht="13.5" customHeight="1">
      <c r="D76" s="133"/>
    </row>
    <row r="77" spans="4:4" ht="13.5" customHeight="1"/>
    <row r="78" spans="4:4">
      <c r="D78" s="132"/>
    </row>
    <row r="80" spans="4:4">
      <c r="D80" s="132"/>
    </row>
    <row r="82" spans="4:4">
      <c r="D82" s="132"/>
    </row>
    <row r="84" spans="4:4">
      <c r="D84" s="132"/>
    </row>
    <row r="88" spans="4:4" ht="12.75" customHeight="1"/>
    <row r="89" spans="4:4" ht="12.75" customHeight="1"/>
  </sheetData>
  <mergeCells count="25">
    <mergeCell ref="N3:O3"/>
    <mergeCell ref="F4:F6"/>
    <mergeCell ref="G4:G6"/>
    <mergeCell ref="N4:N6"/>
    <mergeCell ref="O4:O6"/>
    <mergeCell ref="H3:H6"/>
    <mergeCell ref="K3:K6"/>
    <mergeCell ref="I3:J3"/>
    <mergeCell ref="M4:M6"/>
    <mergeCell ref="I4:I6"/>
    <mergeCell ref="J4:J6"/>
    <mergeCell ref="L4:L6"/>
    <mergeCell ref="L3:M3"/>
    <mergeCell ref="A13:A53"/>
    <mergeCell ref="B13:B37"/>
    <mergeCell ref="B38:B53"/>
    <mergeCell ref="F3:G3"/>
    <mergeCell ref="A7:E7"/>
    <mergeCell ref="A3:E6"/>
    <mergeCell ref="A8:A12"/>
    <mergeCell ref="B12:E12"/>
    <mergeCell ref="B9:E9"/>
    <mergeCell ref="B10:E10"/>
    <mergeCell ref="B11:E11"/>
    <mergeCell ref="B8:E8"/>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6"/>
  <sheetViews>
    <sheetView view="pageBreakPreview" zoomScaleNormal="100" workbookViewId="0">
      <selection activeCell="F7" sqref="F7"/>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2" width="8.625" style="3" customWidth="1"/>
    <col min="13" max="16384" width="9" style="3"/>
  </cols>
  <sheetData>
    <row r="1" spans="1:29" ht="14.25">
      <c r="A1" s="18" t="s">
        <v>588</v>
      </c>
    </row>
    <row r="3" spans="1:29" ht="13.5" customHeight="1">
      <c r="A3" s="240" t="s">
        <v>64</v>
      </c>
      <c r="B3" s="241"/>
      <c r="C3" s="241"/>
      <c r="D3" s="241"/>
      <c r="E3" s="242"/>
      <c r="F3" s="249" t="s">
        <v>131</v>
      </c>
      <c r="G3" s="332" t="s">
        <v>137</v>
      </c>
      <c r="H3" s="332"/>
      <c r="I3" s="294" t="s">
        <v>136</v>
      </c>
      <c r="J3" s="294"/>
      <c r="K3" s="294" t="s">
        <v>53</v>
      </c>
      <c r="L3" s="294"/>
    </row>
    <row r="4" spans="1:29" ht="42" customHeight="1">
      <c r="A4" s="243"/>
      <c r="B4" s="244"/>
      <c r="C4" s="244"/>
      <c r="D4" s="244"/>
      <c r="E4" s="245"/>
      <c r="F4" s="250"/>
      <c r="G4" s="332"/>
      <c r="H4" s="332"/>
      <c r="I4" s="294"/>
      <c r="J4" s="294"/>
      <c r="K4" s="294"/>
      <c r="L4" s="294"/>
    </row>
    <row r="5" spans="1:29" ht="15" customHeight="1" thickBot="1">
      <c r="A5" s="243"/>
      <c r="B5" s="244"/>
      <c r="C5" s="244"/>
      <c r="D5" s="244"/>
      <c r="E5" s="245"/>
      <c r="F5" s="232"/>
      <c r="G5" s="233" t="s">
        <v>52</v>
      </c>
      <c r="H5" s="235" t="s">
        <v>51</v>
      </c>
      <c r="I5" s="233" t="s">
        <v>52</v>
      </c>
      <c r="J5" s="235" t="s">
        <v>51</v>
      </c>
      <c r="K5" s="233" t="s">
        <v>52</v>
      </c>
      <c r="L5" s="235" t="s">
        <v>51</v>
      </c>
    </row>
    <row r="6" spans="1:29" ht="15" customHeight="1" thickBot="1">
      <c r="A6" s="246"/>
      <c r="B6" s="247"/>
      <c r="C6" s="247"/>
      <c r="D6" s="247"/>
      <c r="E6" s="248"/>
      <c r="F6" s="232"/>
      <c r="G6" s="234"/>
      <c r="H6" s="236"/>
      <c r="I6" s="234"/>
      <c r="J6" s="236"/>
      <c r="K6" s="234"/>
      <c r="L6" s="236"/>
      <c r="AA6" s="143">
        <f>SUM(AB7:AD53,F66:AD70)</f>
        <v>0</v>
      </c>
    </row>
    <row r="7" spans="1:29" ht="23.1" customHeight="1">
      <c r="A7" s="237" t="s">
        <v>50</v>
      </c>
      <c r="B7" s="238"/>
      <c r="C7" s="238"/>
      <c r="D7" s="238"/>
      <c r="E7" s="239"/>
      <c r="F7" s="10">
        <f t="shared" ref="F7:F53" si="0">SUM(G7,I7,K7)</f>
        <v>967</v>
      </c>
      <c r="G7" s="9">
        <f>SUM(G8:G12)</f>
        <v>446</v>
      </c>
      <c r="H7" s="8">
        <f>IF(G7=0,0,G7/$F7*100)</f>
        <v>46.122026887280249</v>
      </c>
      <c r="I7" s="9">
        <f>SUM(I8:I12)</f>
        <v>500</v>
      </c>
      <c r="J7" s="8">
        <f t="shared" ref="J7:J53" si="1">IF(I7=0,0,I7/$F7*100)</f>
        <v>51.706308169596696</v>
      </c>
      <c r="K7" s="9">
        <f>SUM(K8:K12)</f>
        <v>21</v>
      </c>
      <c r="L7" s="8">
        <f t="shared" ref="L7:L53" si="2">IF(K7=0,0,K7/$F7*100)</f>
        <v>2.1716649431230612</v>
      </c>
      <c r="AA7" s="142">
        <v>967</v>
      </c>
      <c r="AB7" s="139" t="str">
        <f>IF(F7=AA7,"",1)</f>
        <v/>
      </c>
      <c r="AC7" s="175" t="str">
        <f>IF(SUM(H7,J7,L7)=100,"",1)</f>
        <v/>
      </c>
    </row>
    <row r="8" spans="1:29" ht="23.1" customHeight="1">
      <c r="A8" s="256" t="s">
        <v>49</v>
      </c>
      <c r="B8" s="259" t="s">
        <v>48</v>
      </c>
      <c r="C8" s="260"/>
      <c r="D8" s="260"/>
      <c r="E8" s="261"/>
      <c r="F8" s="10">
        <f t="shared" si="0"/>
        <v>323</v>
      </c>
      <c r="G8" s="9">
        <v>63</v>
      </c>
      <c r="H8" s="8">
        <f t="shared" ref="H8:H53" si="3">IF(G8=0,0,G8/$F8*100)</f>
        <v>19.504643962848299</v>
      </c>
      <c r="I8" s="9">
        <v>256</v>
      </c>
      <c r="J8" s="8">
        <f t="shared" si="1"/>
        <v>79.256965944272451</v>
      </c>
      <c r="K8" s="9">
        <v>4</v>
      </c>
      <c r="L8" s="8">
        <f t="shared" si="2"/>
        <v>1.2383900928792571</v>
      </c>
      <c r="AA8" s="9">
        <v>323</v>
      </c>
      <c r="AB8" s="140" t="str">
        <f t="shared" ref="AB8:AB53" si="4">IF(F8=AA8,"",1)</f>
        <v/>
      </c>
      <c r="AC8" s="140" t="str">
        <f t="shared" ref="AC8:AC53" si="5">IF(SUM(H8,J8,L8)=100,"",1)</f>
        <v/>
      </c>
    </row>
    <row r="9" spans="1:29" ht="23.1" customHeight="1">
      <c r="A9" s="257"/>
      <c r="B9" s="259" t="s">
        <v>47</v>
      </c>
      <c r="C9" s="260"/>
      <c r="D9" s="260"/>
      <c r="E9" s="261"/>
      <c r="F9" s="10">
        <f t="shared" si="0"/>
        <v>145</v>
      </c>
      <c r="G9" s="9">
        <v>67</v>
      </c>
      <c r="H9" s="8">
        <f t="shared" si="3"/>
        <v>46.206896551724135</v>
      </c>
      <c r="I9" s="9">
        <v>75</v>
      </c>
      <c r="J9" s="8">
        <f t="shared" si="1"/>
        <v>51.724137931034484</v>
      </c>
      <c r="K9" s="9">
        <v>3</v>
      </c>
      <c r="L9" s="8">
        <f t="shared" si="2"/>
        <v>2.0689655172413794</v>
      </c>
      <c r="AA9" s="9">
        <v>145</v>
      </c>
      <c r="AB9" s="140" t="str">
        <f t="shared" si="4"/>
        <v/>
      </c>
      <c r="AC9" s="140" t="str">
        <f t="shared" si="5"/>
        <v/>
      </c>
    </row>
    <row r="10" spans="1:29" ht="23.1" customHeight="1">
      <c r="A10" s="257"/>
      <c r="B10" s="259" t="s">
        <v>46</v>
      </c>
      <c r="C10" s="260"/>
      <c r="D10" s="260"/>
      <c r="E10" s="261"/>
      <c r="F10" s="10">
        <f t="shared" si="0"/>
        <v>218</v>
      </c>
      <c r="G10" s="9">
        <v>125</v>
      </c>
      <c r="H10" s="8">
        <f t="shared" si="3"/>
        <v>57.339449541284402</v>
      </c>
      <c r="I10" s="9">
        <v>86</v>
      </c>
      <c r="J10" s="8">
        <f t="shared" si="1"/>
        <v>39.449541284403672</v>
      </c>
      <c r="K10" s="9">
        <v>7</v>
      </c>
      <c r="L10" s="8">
        <f t="shared" si="2"/>
        <v>3.2110091743119269</v>
      </c>
      <c r="AA10" s="9">
        <v>218</v>
      </c>
      <c r="AB10" s="140" t="str">
        <f t="shared" si="4"/>
        <v/>
      </c>
      <c r="AC10" s="140" t="str">
        <f t="shared" si="5"/>
        <v/>
      </c>
    </row>
    <row r="11" spans="1:29" ht="23.1" customHeight="1">
      <c r="A11" s="257"/>
      <c r="B11" s="259" t="s">
        <v>45</v>
      </c>
      <c r="C11" s="260"/>
      <c r="D11" s="260"/>
      <c r="E11" s="261"/>
      <c r="F11" s="10">
        <f t="shared" si="0"/>
        <v>66</v>
      </c>
      <c r="G11" s="9">
        <v>43</v>
      </c>
      <c r="H11" s="8">
        <f t="shared" si="3"/>
        <v>65.151515151515156</v>
      </c>
      <c r="I11" s="9">
        <v>21</v>
      </c>
      <c r="J11" s="8">
        <f t="shared" si="1"/>
        <v>31.818181818181817</v>
      </c>
      <c r="K11" s="9">
        <v>2</v>
      </c>
      <c r="L11" s="8">
        <f t="shared" si="2"/>
        <v>3.0303030303030303</v>
      </c>
      <c r="AA11" s="9">
        <v>66</v>
      </c>
      <c r="AB11" s="140" t="str">
        <f t="shared" si="4"/>
        <v/>
      </c>
      <c r="AC11" s="140" t="str">
        <f t="shared" si="5"/>
        <v/>
      </c>
    </row>
    <row r="12" spans="1:29" ht="23.1" customHeight="1">
      <c r="A12" s="258"/>
      <c r="B12" s="259" t="s">
        <v>44</v>
      </c>
      <c r="C12" s="260"/>
      <c r="D12" s="260"/>
      <c r="E12" s="261"/>
      <c r="F12" s="10">
        <f t="shared" si="0"/>
        <v>215</v>
      </c>
      <c r="G12" s="9">
        <v>148</v>
      </c>
      <c r="H12" s="8">
        <f t="shared" si="3"/>
        <v>68.83720930232559</v>
      </c>
      <c r="I12" s="9">
        <v>62</v>
      </c>
      <c r="J12" s="8">
        <f t="shared" si="1"/>
        <v>28.837209302325583</v>
      </c>
      <c r="K12" s="9">
        <v>5</v>
      </c>
      <c r="L12" s="8">
        <f t="shared" si="2"/>
        <v>2.3255813953488373</v>
      </c>
      <c r="AA12" s="9">
        <v>215</v>
      </c>
      <c r="AB12" s="140" t="str">
        <f t="shared" si="4"/>
        <v/>
      </c>
      <c r="AC12" s="140" t="str">
        <f t="shared" si="5"/>
        <v/>
      </c>
    </row>
    <row r="13" spans="1:29" ht="23.1" customHeight="1">
      <c r="A13" s="253" t="s">
        <v>43</v>
      </c>
      <c r="B13" s="253" t="s">
        <v>42</v>
      </c>
      <c r="C13" s="13"/>
      <c r="D13" s="14" t="s">
        <v>16</v>
      </c>
      <c r="E13" s="11"/>
      <c r="F13" s="10">
        <f t="shared" si="0"/>
        <v>243</v>
      </c>
      <c r="G13" s="9">
        <f>SUM(G14:G37)</f>
        <v>139</v>
      </c>
      <c r="H13" s="8">
        <f t="shared" si="3"/>
        <v>57.201646090534972</v>
      </c>
      <c r="I13" s="9">
        <f>SUM(I14:I37)</f>
        <v>97</v>
      </c>
      <c r="J13" s="8">
        <f t="shared" si="1"/>
        <v>39.91769547325103</v>
      </c>
      <c r="K13" s="9">
        <f>SUM(K14:K37)</f>
        <v>7</v>
      </c>
      <c r="L13" s="8">
        <f t="shared" si="2"/>
        <v>2.880658436213992</v>
      </c>
      <c r="AA13" s="9">
        <v>243</v>
      </c>
      <c r="AB13" s="140" t="str">
        <f t="shared" si="4"/>
        <v/>
      </c>
      <c r="AC13" s="140" t="str">
        <f t="shared" si="5"/>
        <v/>
      </c>
    </row>
    <row r="14" spans="1:29" ht="23.1" customHeight="1">
      <c r="A14" s="254"/>
      <c r="B14" s="254"/>
      <c r="C14" s="13"/>
      <c r="D14" s="14" t="s">
        <v>41</v>
      </c>
      <c r="E14" s="11"/>
      <c r="F14" s="10">
        <f t="shared" si="0"/>
        <v>32</v>
      </c>
      <c r="G14" s="9">
        <v>16</v>
      </c>
      <c r="H14" s="8">
        <f t="shared" si="3"/>
        <v>50</v>
      </c>
      <c r="I14" s="9">
        <v>15</v>
      </c>
      <c r="J14" s="8">
        <f t="shared" si="1"/>
        <v>46.875</v>
      </c>
      <c r="K14" s="9">
        <v>1</v>
      </c>
      <c r="L14" s="8">
        <f t="shared" si="2"/>
        <v>3.125</v>
      </c>
      <c r="AA14" s="9">
        <v>32</v>
      </c>
      <c r="AB14" s="140" t="str">
        <f t="shared" si="4"/>
        <v/>
      </c>
      <c r="AC14" s="140" t="str">
        <f t="shared" si="5"/>
        <v/>
      </c>
    </row>
    <row r="15" spans="1:29" ht="23.1" customHeight="1">
      <c r="A15" s="254"/>
      <c r="B15" s="254"/>
      <c r="C15" s="13"/>
      <c r="D15" s="14" t="s">
        <v>40</v>
      </c>
      <c r="E15" s="11"/>
      <c r="F15" s="10">
        <f t="shared" si="0"/>
        <v>4</v>
      </c>
      <c r="G15" s="9">
        <v>3</v>
      </c>
      <c r="H15" s="8">
        <f t="shared" si="3"/>
        <v>75</v>
      </c>
      <c r="I15" s="9">
        <v>1</v>
      </c>
      <c r="J15" s="8">
        <f t="shared" si="1"/>
        <v>25</v>
      </c>
      <c r="K15" s="9">
        <v>0</v>
      </c>
      <c r="L15" s="8">
        <f t="shared" si="2"/>
        <v>0</v>
      </c>
      <c r="AA15" s="9">
        <v>4</v>
      </c>
      <c r="AB15" s="140" t="str">
        <f t="shared" si="4"/>
        <v/>
      </c>
      <c r="AC15" s="140" t="str">
        <f t="shared" si="5"/>
        <v/>
      </c>
    </row>
    <row r="16" spans="1:29" ht="23.1" customHeight="1">
      <c r="A16" s="254"/>
      <c r="B16" s="254"/>
      <c r="C16" s="13"/>
      <c r="D16" s="14" t="s">
        <v>39</v>
      </c>
      <c r="E16" s="11"/>
      <c r="F16" s="10">
        <f t="shared" si="0"/>
        <v>16</v>
      </c>
      <c r="G16" s="9">
        <v>5</v>
      </c>
      <c r="H16" s="8">
        <f t="shared" si="3"/>
        <v>31.25</v>
      </c>
      <c r="I16" s="9">
        <v>10</v>
      </c>
      <c r="J16" s="8">
        <f t="shared" si="1"/>
        <v>62.5</v>
      </c>
      <c r="K16" s="9">
        <v>1</v>
      </c>
      <c r="L16" s="8">
        <f t="shared" si="2"/>
        <v>6.25</v>
      </c>
      <c r="AA16" s="9">
        <v>16</v>
      </c>
      <c r="AB16" s="140" t="str">
        <f t="shared" si="4"/>
        <v/>
      </c>
      <c r="AC16" s="140" t="str">
        <f t="shared" si="5"/>
        <v/>
      </c>
    </row>
    <row r="17" spans="1:29" ht="23.1" customHeight="1">
      <c r="A17" s="254"/>
      <c r="B17" s="254"/>
      <c r="C17" s="13"/>
      <c r="D17" s="14" t="s">
        <v>38</v>
      </c>
      <c r="E17" s="11"/>
      <c r="F17" s="10">
        <f t="shared" si="0"/>
        <v>3</v>
      </c>
      <c r="G17" s="9">
        <v>1</v>
      </c>
      <c r="H17" s="8">
        <f t="shared" si="3"/>
        <v>33.333333333333329</v>
      </c>
      <c r="I17" s="9">
        <v>2</v>
      </c>
      <c r="J17" s="8">
        <f t="shared" si="1"/>
        <v>66.666666666666657</v>
      </c>
      <c r="K17" s="9">
        <v>0</v>
      </c>
      <c r="L17" s="8">
        <f t="shared" si="2"/>
        <v>0</v>
      </c>
      <c r="AA17" s="9">
        <v>3</v>
      </c>
      <c r="AB17" s="140" t="str">
        <f t="shared" si="4"/>
        <v/>
      </c>
      <c r="AC17" s="140" t="str">
        <f t="shared" si="5"/>
        <v/>
      </c>
    </row>
    <row r="18" spans="1:29" ht="23.1" customHeight="1">
      <c r="A18" s="254"/>
      <c r="B18" s="254"/>
      <c r="C18" s="13"/>
      <c r="D18" s="14" t="s">
        <v>37</v>
      </c>
      <c r="E18" s="11"/>
      <c r="F18" s="10">
        <f t="shared" si="0"/>
        <v>7</v>
      </c>
      <c r="G18" s="9">
        <v>5</v>
      </c>
      <c r="H18" s="8">
        <f t="shared" si="3"/>
        <v>71.428571428571431</v>
      </c>
      <c r="I18" s="9">
        <v>2</v>
      </c>
      <c r="J18" s="8">
        <f t="shared" si="1"/>
        <v>28.571428571428569</v>
      </c>
      <c r="K18" s="9">
        <v>0</v>
      </c>
      <c r="L18" s="8">
        <f t="shared" si="2"/>
        <v>0</v>
      </c>
      <c r="AA18" s="9">
        <v>7</v>
      </c>
      <c r="AB18" s="140" t="str">
        <f t="shared" si="4"/>
        <v/>
      </c>
      <c r="AC18" s="140" t="str">
        <f t="shared" si="5"/>
        <v/>
      </c>
    </row>
    <row r="19" spans="1:29" ht="23.1" customHeight="1">
      <c r="A19" s="254"/>
      <c r="B19" s="254"/>
      <c r="C19" s="13"/>
      <c r="D19" s="14" t="s">
        <v>36</v>
      </c>
      <c r="E19" s="11"/>
      <c r="F19" s="10">
        <f t="shared" si="0"/>
        <v>2</v>
      </c>
      <c r="G19" s="9">
        <v>0</v>
      </c>
      <c r="H19" s="8">
        <f t="shared" si="3"/>
        <v>0</v>
      </c>
      <c r="I19" s="9">
        <v>2</v>
      </c>
      <c r="J19" s="8">
        <f t="shared" si="1"/>
        <v>100</v>
      </c>
      <c r="K19" s="9">
        <v>0</v>
      </c>
      <c r="L19" s="8">
        <f t="shared" si="2"/>
        <v>0</v>
      </c>
      <c r="AA19" s="9">
        <v>2</v>
      </c>
      <c r="AB19" s="140" t="str">
        <f t="shared" si="4"/>
        <v/>
      </c>
      <c r="AC19" s="140" t="str">
        <f t="shared" si="5"/>
        <v/>
      </c>
    </row>
    <row r="20" spans="1:29" ht="23.1" customHeight="1">
      <c r="A20" s="254"/>
      <c r="B20" s="254"/>
      <c r="C20" s="13"/>
      <c r="D20" s="14" t="s">
        <v>35</v>
      </c>
      <c r="E20" s="11"/>
      <c r="F20" s="10">
        <f t="shared" si="0"/>
        <v>5</v>
      </c>
      <c r="G20" s="9">
        <v>1</v>
      </c>
      <c r="H20" s="8">
        <f t="shared" si="3"/>
        <v>20</v>
      </c>
      <c r="I20" s="9">
        <v>4</v>
      </c>
      <c r="J20" s="8">
        <f t="shared" si="1"/>
        <v>80</v>
      </c>
      <c r="K20" s="9">
        <v>0</v>
      </c>
      <c r="L20" s="8">
        <f t="shared" si="2"/>
        <v>0</v>
      </c>
      <c r="AA20" s="9">
        <v>5</v>
      </c>
      <c r="AB20" s="140" t="str">
        <f t="shared" si="4"/>
        <v/>
      </c>
      <c r="AC20" s="140" t="str">
        <f t="shared" si="5"/>
        <v/>
      </c>
    </row>
    <row r="21" spans="1:29" ht="23.1" customHeight="1">
      <c r="A21" s="254"/>
      <c r="B21" s="254"/>
      <c r="C21" s="13"/>
      <c r="D21" s="14" t="s">
        <v>34</v>
      </c>
      <c r="E21" s="11"/>
      <c r="F21" s="10">
        <f t="shared" si="0"/>
        <v>10</v>
      </c>
      <c r="G21" s="9">
        <v>10</v>
      </c>
      <c r="H21" s="8">
        <f t="shared" si="3"/>
        <v>100</v>
      </c>
      <c r="I21" s="9">
        <v>0</v>
      </c>
      <c r="J21" s="8">
        <f t="shared" si="1"/>
        <v>0</v>
      </c>
      <c r="K21" s="9">
        <v>0</v>
      </c>
      <c r="L21" s="8">
        <f t="shared" si="2"/>
        <v>0</v>
      </c>
      <c r="AA21" s="9">
        <v>10</v>
      </c>
      <c r="AB21" s="140" t="str">
        <f t="shared" si="4"/>
        <v/>
      </c>
      <c r="AC21" s="140" t="str">
        <f t="shared" si="5"/>
        <v/>
      </c>
    </row>
    <row r="22" spans="1:29" ht="23.1" customHeight="1">
      <c r="A22" s="254"/>
      <c r="B22" s="254"/>
      <c r="C22" s="13"/>
      <c r="D22" s="14" t="s">
        <v>33</v>
      </c>
      <c r="E22" s="11"/>
      <c r="F22" s="10">
        <f t="shared" si="0"/>
        <v>1</v>
      </c>
      <c r="G22" s="9">
        <v>1</v>
      </c>
      <c r="H22" s="8">
        <f t="shared" si="3"/>
        <v>100</v>
      </c>
      <c r="I22" s="9">
        <v>0</v>
      </c>
      <c r="J22" s="8">
        <f t="shared" si="1"/>
        <v>0</v>
      </c>
      <c r="K22" s="9">
        <v>0</v>
      </c>
      <c r="L22" s="8">
        <f t="shared" si="2"/>
        <v>0</v>
      </c>
      <c r="AA22" s="9">
        <v>1</v>
      </c>
      <c r="AB22" s="140" t="str">
        <f t="shared" si="4"/>
        <v/>
      </c>
      <c r="AC22" s="140" t="str">
        <f t="shared" si="5"/>
        <v/>
      </c>
    </row>
    <row r="23" spans="1:29" ht="23.1" customHeight="1">
      <c r="A23" s="254"/>
      <c r="B23" s="254"/>
      <c r="C23" s="13"/>
      <c r="D23" s="14" t="s">
        <v>32</v>
      </c>
      <c r="E23" s="11"/>
      <c r="F23" s="10">
        <f t="shared" si="0"/>
        <v>6</v>
      </c>
      <c r="G23" s="9">
        <v>4</v>
      </c>
      <c r="H23" s="8">
        <f t="shared" si="3"/>
        <v>66.666666666666657</v>
      </c>
      <c r="I23" s="9">
        <v>2</v>
      </c>
      <c r="J23" s="8">
        <f t="shared" si="1"/>
        <v>33.333333333333329</v>
      </c>
      <c r="K23" s="9">
        <v>0</v>
      </c>
      <c r="L23" s="8">
        <f t="shared" si="2"/>
        <v>0</v>
      </c>
      <c r="AA23" s="9">
        <v>6</v>
      </c>
      <c r="AB23" s="140" t="str">
        <f t="shared" si="4"/>
        <v/>
      </c>
      <c r="AC23" s="140" t="str">
        <f t="shared" si="5"/>
        <v/>
      </c>
    </row>
    <row r="24" spans="1:29" ht="23.1" customHeight="1">
      <c r="A24" s="254"/>
      <c r="B24" s="254"/>
      <c r="C24" s="13"/>
      <c r="D24" s="14" t="s">
        <v>31</v>
      </c>
      <c r="E24" s="11"/>
      <c r="F24" s="10">
        <f t="shared" ref="F24" si="6">SUM(G24,I24,K24)</f>
        <v>1</v>
      </c>
      <c r="G24" s="9">
        <v>0</v>
      </c>
      <c r="H24" s="8">
        <f t="shared" ref="H24" si="7">IF(G24=0,0,G24/$F24*100)</f>
        <v>0</v>
      </c>
      <c r="I24" s="9">
        <v>1</v>
      </c>
      <c r="J24" s="8">
        <f t="shared" ref="J24" si="8">IF(I24=0,0,I24/$F24*100)</f>
        <v>100</v>
      </c>
      <c r="K24" s="9">
        <v>0</v>
      </c>
      <c r="L24" s="8">
        <f t="shared" ref="L24" si="9">IF(K24=0,0,K24/$F24*100)</f>
        <v>0</v>
      </c>
      <c r="AA24" s="9">
        <v>1</v>
      </c>
      <c r="AB24" s="140" t="str">
        <f t="shared" si="4"/>
        <v/>
      </c>
      <c r="AC24" s="140" t="str">
        <f t="shared" si="5"/>
        <v/>
      </c>
    </row>
    <row r="25" spans="1:29" ht="23.1" customHeight="1">
      <c r="A25" s="254"/>
      <c r="B25" s="254"/>
      <c r="C25" s="13"/>
      <c r="D25" s="113" t="s">
        <v>30</v>
      </c>
      <c r="E25" s="110"/>
      <c r="F25" s="31">
        <f t="shared" si="0"/>
        <v>2</v>
      </c>
      <c r="G25" s="30">
        <v>1</v>
      </c>
      <c r="H25" s="111">
        <f t="shared" si="3"/>
        <v>50</v>
      </c>
      <c r="I25" s="9">
        <v>1</v>
      </c>
      <c r="J25" s="8">
        <f t="shared" si="1"/>
        <v>50</v>
      </c>
      <c r="K25" s="9">
        <v>0</v>
      </c>
      <c r="L25" s="8">
        <f t="shared" si="2"/>
        <v>0</v>
      </c>
      <c r="AA25" s="9">
        <v>2</v>
      </c>
      <c r="AB25" s="140" t="str">
        <f t="shared" si="4"/>
        <v/>
      </c>
      <c r="AC25" s="140" t="str">
        <f t="shared" si="5"/>
        <v/>
      </c>
    </row>
    <row r="26" spans="1:29" ht="23.1" customHeight="1">
      <c r="A26" s="254"/>
      <c r="B26" s="254"/>
      <c r="C26" s="13"/>
      <c r="D26" s="109" t="s">
        <v>29</v>
      </c>
      <c r="E26" s="110"/>
      <c r="F26" s="31">
        <f t="shared" si="0"/>
        <v>9</v>
      </c>
      <c r="G26" s="30">
        <v>2</v>
      </c>
      <c r="H26" s="111">
        <f t="shared" si="3"/>
        <v>22.222222222222221</v>
      </c>
      <c r="I26" s="9">
        <v>5</v>
      </c>
      <c r="J26" s="8">
        <f t="shared" si="1"/>
        <v>55.555555555555557</v>
      </c>
      <c r="K26" s="9">
        <v>2</v>
      </c>
      <c r="L26" s="8">
        <f t="shared" si="2"/>
        <v>22.222222222222221</v>
      </c>
      <c r="AA26" s="30">
        <v>9</v>
      </c>
      <c r="AB26" s="140" t="str">
        <f t="shared" si="4"/>
        <v/>
      </c>
      <c r="AC26" s="140" t="str">
        <f t="shared" si="5"/>
        <v/>
      </c>
    </row>
    <row r="27" spans="1:29" ht="23.1" customHeight="1">
      <c r="A27" s="254"/>
      <c r="B27" s="254"/>
      <c r="C27" s="13"/>
      <c r="D27" s="14" t="s">
        <v>28</v>
      </c>
      <c r="E27" s="11"/>
      <c r="F27" s="10">
        <f t="shared" si="0"/>
        <v>5</v>
      </c>
      <c r="G27" s="9">
        <v>1</v>
      </c>
      <c r="H27" s="8">
        <f t="shared" si="3"/>
        <v>20</v>
      </c>
      <c r="I27" s="9">
        <v>4</v>
      </c>
      <c r="J27" s="8">
        <f t="shared" si="1"/>
        <v>80</v>
      </c>
      <c r="K27" s="9">
        <v>0</v>
      </c>
      <c r="L27" s="8">
        <f t="shared" si="2"/>
        <v>0</v>
      </c>
      <c r="AA27" s="9">
        <v>5</v>
      </c>
      <c r="AB27" s="140" t="str">
        <f t="shared" si="4"/>
        <v/>
      </c>
      <c r="AC27" s="140" t="str">
        <f t="shared" si="5"/>
        <v/>
      </c>
    </row>
    <row r="28" spans="1:29" ht="23.1" customHeight="1">
      <c r="A28" s="254"/>
      <c r="B28" s="254"/>
      <c r="C28" s="13"/>
      <c r="D28" s="14" t="s">
        <v>27</v>
      </c>
      <c r="E28" s="11"/>
      <c r="F28" s="10">
        <f t="shared" si="0"/>
        <v>5</v>
      </c>
      <c r="G28" s="9">
        <v>4</v>
      </c>
      <c r="H28" s="8">
        <f t="shared" si="3"/>
        <v>80</v>
      </c>
      <c r="I28" s="9">
        <v>1</v>
      </c>
      <c r="J28" s="8">
        <f t="shared" si="1"/>
        <v>20</v>
      </c>
      <c r="K28" s="9">
        <v>0</v>
      </c>
      <c r="L28" s="8">
        <f t="shared" si="2"/>
        <v>0</v>
      </c>
      <c r="AA28" s="9">
        <v>5</v>
      </c>
      <c r="AB28" s="140" t="str">
        <f t="shared" si="4"/>
        <v/>
      </c>
      <c r="AC28" s="140" t="str">
        <f t="shared" si="5"/>
        <v/>
      </c>
    </row>
    <row r="29" spans="1:29" ht="23.1" customHeight="1">
      <c r="A29" s="254"/>
      <c r="B29" s="254"/>
      <c r="C29" s="13"/>
      <c r="D29" s="14" t="s">
        <v>26</v>
      </c>
      <c r="E29" s="11"/>
      <c r="F29" s="10">
        <f t="shared" si="0"/>
        <v>15</v>
      </c>
      <c r="G29" s="9">
        <v>9</v>
      </c>
      <c r="H29" s="8">
        <f t="shared" si="3"/>
        <v>60</v>
      </c>
      <c r="I29" s="9">
        <v>6</v>
      </c>
      <c r="J29" s="8">
        <f t="shared" si="1"/>
        <v>40</v>
      </c>
      <c r="K29" s="9">
        <v>0</v>
      </c>
      <c r="L29" s="8">
        <f t="shared" si="2"/>
        <v>0</v>
      </c>
      <c r="AA29" s="9">
        <v>15</v>
      </c>
      <c r="AB29" s="140" t="str">
        <f t="shared" si="4"/>
        <v/>
      </c>
      <c r="AC29" s="140" t="str">
        <f t="shared" si="5"/>
        <v/>
      </c>
    </row>
    <row r="30" spans="1:29" ht="23.1" customHeight="1">
      <c r="A30" s="254"/>
      <c r="B30" s="254"/>
      <c r="C30" s="13"/>
      <c r="D30" s="14" t="s">
        <v>25</v>
      </c>
      <c r="E30" s="11"/>
      <c r="F30" s="10">
        <f t="shared" si="0"/>
        <v>6</v>
      </c>
      <c r="G30" s="9">
        <v>3</v>
      </c>
      <c r="H30" s="8">
        <f t="shared" si="3"/>
        <v>50</v>
      </c>
      <c r="I30" s="9">
        <v>3</v>
      </c>
      <c r="J30" s="8">
        <f t="shared" si="1"/>
        <v>50</v>
      </c>
      <c r="K30" s="9">
        <v>0</v>
      </c>
      <c r="L30" s="8">
        <f t="shared" si="2"/>
        <v>0</v>
      </c>
      <c r="AA30" s="9">
        <v>6</v>
      </c>
      <c r="AB30" s="140" t="str">
        <f t="shared" si="4"/>
        <v/>
      </c>
      <c r="AC30" s="140" t="str">
        <f t="shared" si="5"/>
        <v/>
      </c>
    </row>
    <row r="31" spans="1:29" ht="23.1" customHeight="1">
      <c r="A31" s="254"/>
      <c r="B31" s="254"/>
      <c r="C31" s="13"/>
      <c r="D31" s="14" t="s">
        <v>24</v>
      </c>
      <c r="E31" s="11"/>
      <c r="F31" s="10">
        <f t="shared" si="0"/>
        <v>33</v>
      </c>
      <c r="G31" s="9">
        <v>22</v>
      </c>
      <c r="H31" s="8">
        <f t="shared" si="3"/>
        <v>66.666666666666657</v>
      </c>
      <c r="I31" s="9">
        <v>10</v>
      </c>
      <c r="J31" s="8">
        <f t="shared" si="1"/>
        <v>30.303030303030305</v>
      </c>
      <c r="K31" s="9">
        <v>1</v>
      </c>
      <c r="L31" s="8">
        <f t="shared" si="2"/>
        <v>3.0303030303030303</v>
      </c>
      <c r="AA31" s="9">
        <v>33</v>
      </c>
      <c r="AB31" s="140" t="str">
        <f t="shared" si="4"/>
        <v/>
      </c>
      <c r="AC31" s="140" t="str">
        <f t="shared" si="5"/>
        <v/>
      </c>
    </row>
    <row r="32" spans="1:29" ht="23.1" customHeight="1">
      <c r="A32" s="254"/>
      <c r="B32" s="254"/>
      <c r="C32" s="13"/>
      <c r="D32" s="14" t="s">
        <v>23</v>
      </c>
      <c r="E32" s="11"/>
      <c r="F32" s="10">
        <f t="shared" si="0"/>
        <v>7</v>
      </c>
      <c r="G32" s="9">
        <v>2</v>
      </c>
      <c r="H32" s="8">
        <f t="shared" si="3"/>
        <v>28.571428571428569</v>
      </c>
      <c r="I32" s="9">
        <v>5</v>
      </c>
      <c r="J32" s="8">
        <f t="shared" si="1"/>
        <v>71.428571428571431</v>
      </c>
      <c r="K32" s="9">
        <v>0</v>
      </c>
      <c r="L32" s="8">
        <f t="shared" si="2"/>
        <v>0</v>
      </c>
      <c r="AA32" s="9">
        <v>7</v>
      </c>
      <c r="AB32" s="140" t="str">
        <f t="shared" si="4"/>
        <v/>
      </c>
      <c r="AC32" s="140" t="str">
        <f t="shared" si="5"/>
        <v/>
      </c>
    </row>
    <row r="33" spans="1:29" ht="24" customHeight="1">
      <c r="A33" s="254"/>
      <c r="B33" s="254"/>
      <c r="C33" s="13"/>
      <c r="D33" s="14" t="s">
        <v>22</v>
      </c>
      <c r="E33" s="11"/>
      <c r="F33" s="10">
        <f t="shared" si="0"/>
        <v>29</v>
      </c>
      <c r="G33" s="9">
        <v>19</v>
      </c>
      <c r="H33" s="8">
        <f t="shared" si="3"/>
        <v>65.517241379310349</v>
      </c>
      <c r="I33" s="9">
        <v>10</v>
      </c>
      <c r="J33" s="8">
        <f t="shared" si="1"/>
        <v>34.482758620689658</v>
      </c>
      <c r="K33" s="9">
        <v>0</v>
      </c>
      <c r="L33" s="8">
        <f t="shared" si="2"/>
        <v>0</v>
      </c>
      <c r="AA33" s="9">
        <v>29</v>
      </c>
      <c r="AB33" s="140" t="str">
        <f t="shared" si="4"/>
        <v/>
      </c>
      <c r="AC33" s="140" t="str">
        <f t="shared" si="5"/>
        <v/>
      </c>
    </row>
    <row r="34" spans="1:29" ht="23.1" customHeight="1">
      <c r="A34" s="254"/>
      <c r="B34" s="254"/>
      <c r="C34" s="13"/>
      <c r="D34" s="14" t="s">
        <v>21</v>
      </c>
      <c r="E34" s="11"/>
      <c r="F34" s="10">
        <f t="shared" si="0"/>
        <v>15</v>
      </c>
      <c r="G34" s="9">
        <v>9</v>
      </c>
      <c r="H34" s="8">
        <f t="shared" si="3"/>
        <v>60</v>
      </c>
      <c r="I34" s="9">
        <v>4</v>
      </c>
      <c r="J34" s="8">
        <f t="shared" si="1"/>
        <v>26.666666666666668</v>
      </c>
      <c r="K34" s="9">
        <v>2</v>
      </c>
      <c r="L34" s="8">
        <f t="shared" si="2"/>
        <v>13.333333333333334</v>
      </c>
      <c r="AA34" s="9">
        <v>15</v>
      </c>
      <c r="AB34" s="140" t="str">
        <f t="shared" si="4"/>
        <v/>
      </c>
      <c r="AC34" s="140" t="str">
        <f t="shared" si="5"/>
        <v/>
      </c>
    </row>
    <row r="35" spans="1:29" ht="23.1" customHeight="1">
      <c r="A35" s="254"/>
      <c r="B35" s="254"/>
      <c r="C35" s="13"/>
      <c r="D35" s="14" t="s">
        <v>20</v>
      </c>
      <c r="E35" s="11"/>
      <c r="F35" s="10">
        <f t="shared" si="0"/>
        <v>7</v>
      </c>
      <c r="G35" s="9">
        <v>5</v>
      </c>
      <c r="H35" s="8">
        <f t="shared" si="3"/>
        <v>71.428571428571431</v>
      </c>
      <c r="I35" s="9">
        <v>2</v>
      </c>
      <c r="J35" s="8">
        <f t="shared" si="1"/>
        <v>28.571428571428569</v>
      </c>
      <c r="K35" s="9">
        <v>0</v>
      </c>
      <c r="L35" s="8">
        <f t="shared" si="2"/>
        <v>0</v>
      </c>
      <c r="AA35" s="9">
        <v>7</v>
      </c>
      <c r="AB35" s="140" t="str">
        <f t="shared" si="4"/>
        <v/>
      </c>
      <c r="AC35" s="140" t="str">
        <f t="shared" si="5"/>
        <v/>
      </c>
    </row>
    <row r="36" spans="1:29" ht="23.1" customHeight="1">
      <c r="A36" s="254"/>
      <c r="B36" s="254"/>
      <c r="C36" s="13"/>
      <c r="D36" s="14" t="s">
        <v>19</v>
      </c>
      <c r="E36" s="11"/>
      <c r="F36" s="10">
        <f t="shared" si="0"/>
        <v>17</v>
      </c>
      <c r="G36" s="9">
        <v>12</v>
      </c>
      <c r="H36" s="8">
        <f t="shared" si="3"/>
        <v>70.588235294117652</v>
      </c>
      <c r="I36" s="9">
        <v>5</v>
      </c>
      <c r="J36" s="8">
        <f t="shared" si="1"/>
        <v>29.411764705882355</v>
      </c>
      <c r="K36" s="9">
        <v>0</v>
      </c>
      <c r="L36" s="8">
        <f t="shared" si="2"/>
        <v>0</v>
      </c>
      <c r="AA36" s="9">
        <v>17</v>
      </c>
      <c r="AB36" s="140" t="str">
        <f t="shared" si="4"/>
        <v/>
      </c>
      <c r="AC36" s="140" t="str">
        <f t="shared" si="5"/>
        <v/>
      </c>
    </row>
    <row r="37" spans="1:29" ht="23.1" customHeight="1">
      <c r="A37" s="254"/>
      <c r="B37" s="255"/>
      <c r="C37" s="13"/>
      <c r="D37" s="14" t="s">
        <v>18</v>
      </c>
      <c r="E37" s="11"/>
      <c r="F37" s="10">
        <f t="shared" si="0"/>
        <v>6</v>
      </c>
      <c r="G37" s="9">
        <v>4</v>
      </c>
      <c r="H37" s="8">
        <f t="shared" si="3"/>
        <v>66.666666666666657</v>
      </c>
      <c r="I37" s="9">
        <v>2</v>
      </c>
      <c r="J37" s="8">
        <f t="shared" si="1"/>
        <v>33.333333333333329</v>
      </c>
      <c r="K37" s="9">
        <v>0</v>
      </c>
      <c r="L37" s="8">
        <f t="shared" si="2"/>
        <v>0</v>
      </c>
      <c r="AA37" s="9">
        <v>6</v>
      </c>
      <c r="AB37" s="140" t="str">
        <f t="shared" si="4"/>
        <v/>
      </c>
      <c r="AC37" s="140" t="str">
        <f t="shared" si="5"/>
        <v/>
      </c>
    </row>
    <row r="38" spans="1:29" ht="23.1" customHeight="1">
      <c r="A38" s="254"/>
      <c r="B38" s="253" t="s">
        <v>17</v>
      </c>
      <c r="C38" s="13"/>
      <c r="D38" s="14" t="s">
        <v>16</v>
      </c>
      <c r="E38" s="11"/>
      <c r="F38" s="10">
        <f t="shared" si="0"/>
        <v>724</v>
      </c>
      <c r="G38" s="9">
        <f>SUM(G39:G53)</f>
        <v>307</v>
      </c>
      <c r="H38" s="8">
        <f t="shared" si="3"/>
        <v>42.403314917127069</v>
      </c>
      <c r="I38" s="9">
        <f>SUM(I39:I53)</f>
        <v>403</v>
      </c>
      <c r="J38" s="8">
        <f t="shared" si="1"/>
        <v>55.662983425414367</v>
      </c>
      <c r="K38" s="9">
        <f>SUM(K39:K53)</f>
        <v>14</v>
      </c>
      <c r="L38" s="8">
        <f t="shared" si="2"/>
        <v>1.9337016574585635</v>
      </c>
      <c r="AA38" s="9">
        <v>724</v>
      </c>
      <c r="AB38" s="140" t="str">
        <f t="shared" si="4"/>
        <v/>
      </c>
      <c r="AC38" s="140" t="str">
        <f t="shared" si="5"/>
        <v/>
      </c>
    </row>
    <row r="39" spans="1:29" ht="23.1" customHeight="1">
      <c r="A39" s="254"/>
      <c r="B39" s="254"/>
      <c r="C39" s="13"/>
      <c r="D39" s="14" t="s">
        <v>15</v>
      </c>
      <c r="E39" s="11"/>
      <c r="F39" s="10">
        <f t="shared" si="0"/>
        <v>4</v>
      </c>
      <c r="G39" s="9">
        <v>1</v>
      </c>
      <c r="H39" s="8">
        <f t="shared" si="3"/>
        <v>25</v>
      </c>
      <c r="I39" s="9">
        <v>3</v>
      </c>
      <c r="J39" s="8">
        <f t="shared" si="1"/>
        <v>75</v>
      </c>
      <c r="K39" s="9">
        <v>0</v>
      </c>
      <c r="L39" s="8">
        <f t="shared" si="2"/>
        <v>0</v>
      </c>
      <c r="AA39" s="9">
        <v>4</v>
      </c>
      <c r="AB39" s="140" t="str">
        <f t="shared" si="4"/>
        <v/>
      </c>
      <c r="AC39" s="140" t="str">
        <f t="shared" si="5"/>
        <v/>
      </c>
    </row>
    <row r="40" spans="1:29" ht="23.1" customHeight="1">
      <c r="A40" s="254"/>
      <c r="B40" s="254"/>
      <c r="C40" s="13"/>
      <c r="D40" s="14" t="s">
        <v>14</v>
      </c>
      <c r="E40" s="11"/>
      <c r="F40" s="10">
        <f t="shared" si="0"/>
        <v>91</v>
      </c>
      <c r="G40" s="9">
        <v>26</v>
      </c>
      <c r="H40" s="8">
        <f t="shared" si="3"/>
        <v>28.571428571428569</v>
      </c>
      <c r="I40" s="9">
        <v>64</v>
      </c>
      <c r="J40" s="8">
        <f t="shared" si="1"/>
        <v>70.329670329670336</v>
      </c>
      <c r="K40" s="9">
        <v>1</v>
      </c>
      <c r="L40" s="8">
        <f t="shared" si="2"/>
        <v>1.098901098901099</v>
      </c>
      <c r="AA40" s="9">
        <v>91</v>
      </c>
      <c r="AB40" s="140" t="str">
        <f t="shared" si="4"/>
        <v/>
      </c>
      <c r="AC40" s="140" t="str">
        <f t="shared" si="5"/>
        <v/>
      </c>
    </row>
    <row r="41" spans="1:29" ht="23.1" customHeight="1">
      <c r="A41" s="254"/>
      <c r="B41" s="254"/>
      <c r="C41" s="13"/>
      <c r="D41" s="14" t="s">
        <v>13</v>
      </c>
      <c r="E41" s="11"/>
      <c r="F41" s="10">
        <f t="shared" si="0"/>
        <v>19</v>
      </c>
      <c r="G41" s="9">
        <v>14</v>
      </c>
      <c r="H41" s="8">
        <f t="shared" si="3"/>
        <v>73.68421052631578</v>
      </c>
      <c r="I41" s="9">
        <v>3</v>
      </c>
      <c r="J41" s="8">
        <f t="shared" si="1"/>
        <v>15.789473684210526</v>
      </c>
      <c r="K41" s="9">
        <v>2</v>
      </c>
      <c r="L41" s="8">
        <f t="shared" si="2"/>
        <v>10.526315789473683</v>
      </c>
      <c r="AA41" s="9">
        <v>19</v>
      </c>
      <c r="AB41" s="140" t="str">
        <f t="shared" si="4"/>
        <v/>
      </c>
      <c r="AC41" s="140" t="str">
        <f t="shared" si="5"/>
        <v/>
      </c>
    </row>
    <row r="42" spans="1:29" ht="23.1" customHeight="1">
      <c r="A42" s="254"/>
      <c r="B42" s="254"/>
      <c r="C42" s="13"/>
      <c r="D42" s="14" t="s">
        <v>12</v>
      </c>
      <c r="E42" s="11"/>
      <c r="F42" s="10">
        <f t="shared" si="0"/>
        <v>14</v>
      </c>
      <c r="G42" s="9">
        <v>6</v>
      </c>
      <c r="H42" s="8">
        <f t="shared" si="3"/>
        <v>42.857142857142854</v>
      </c>
      <c r="I42" s="9">
        <v>7</v>
      </c>
      <c r="J42" s="8">
        <f t="shared" si="1"/>
        <v>50</v>
      </c>
      <c r="K42" s="9">
        <v>1</v>
      </c>
      <c r="L42" s="8">
        <f t="shared" si="2"/>
        <v>7.1428571428571423</v>
      </c>
      <c r="AA42" s="9">
        <v>14</v>
      </c>
      <c r="AB42" s="140" t="str">
        <f t="shared" si="4"/>
        <v/>
      </c>
      <c r="AC42" s="140" t="str">
        <f t="shared" si="5"/>
        <v/>
      </c>
    </row>
    <row r="43" spans="1:29" ht="23.1" customHeight="1">
      <c r="A43" s="254"/>
      <c r="B43" s="254"/>
      <c r="C43" s="13"/>
      <c r="D43" s="14" t="s">
        <v>11</v>
      </c>
      <c r="E43" s="11"/>
      <c r="F43" s="10">
        <f t="shared" si="0"/>
        <v>32</v>
      </c>
      <c r="G43" s="9">
        <v>14</v>
      </c>
      <c r="H43" s="8">
        <f t="shared" si="3"/>
        <v>43.75</v>
      </c>
      <c r="I43" s="9">
        <v>17</v>
      </c>
      <c r="J43" s="8">
        <f t="shared" si="1"/>
        <v>53.125</v>
      </c>
      <c r="K43" s="9">
        <v>1</v>
      </c>
      <c r="L43" s="8">
        <f t="shared" si="2"/>
        <v>3.125</v>
      </c>
      <c r="AA43" s="9">
        <v>32</v>
      </c>
      <c r="AB43" s="140" t="str">
        <f t="shared" si="4"/>
        <v/>
      </c>
      <c r="AC43" s="140" t="str">
        <f t="shared" si="5"/>
        <v/>
      </c>
    </row>
    <row r="44" spans="1:29" ht="23.1" customHeight="1">
      <c r="A44" s="254"/>
      <c r="B44" s="254"/>
      <c r="C44" s="13"/>
      <c r="D44" s="14" t="s">
        <v>10</v>
      </c>
      <c r="E44" s="11"/>
      <c r="F44" s="10">
        <f t="shared" si="0"/>
        <v>176</v>
      </c>
      <c r="G44" s="9">
        <v>55</v>
      </c>
      <c r="H44" s="8">
        <f t="shared" si="3"/>
        <v>31.25</v>
      </c>
      <c r="I44" s="9">
        <v>120</v>
      </c>
      <c r="J44" s="8">
        <f t="shared" si="1"/>
        <v>68.181818181818173</v>
      </c>
      <c r="K44" s="9">
        <v>1</v>
      </c>
      <c r="L44" s="8">
        <f t="shared" si="2"/>
        <v>0.56818181818181823</v>
      </c>
      <c r="AA44" s="9">
        <v>176</v>
      </c>
      <c r="AB44" s="140" t="str">
        <f t="shared" si="4"/>
        <v/>
      </c>
      <c r="AC44" s="140" t="str">
        <f t="shared" si="5"/>
        <v/>
      </c>
    </row>
    <row r="45" spans="1:29" ht="23.1" customHeight="1">
      <c r="A45" s="254"/>
      <c r="B45" s="254"/>
      <c r="C45" s="13"/>
      <c r="D45" s="14" t="s">
        <v>9</v>
      </c>
      <c r="E45" s="11"/>
      <c r="F45" s="10">
        <f t="shared" si="0"/>
        <v>21</v>
      </c>
      <c r="G45" s="9">
        <v>14</v>
      </c>
      <c r="H45" s="8">
        <f t="shared" si="3"/>
        <v>66.666666666666657</v>
      </c>
      <c r="I45" s="9">
        <v>5</v>
      </c>
      <c r="J45" s="8">
        <f t="shared" si="1"/>
        <v>23.809523809523807</v>
      </c>
      <c r="K45" s="9">
        <v>2</v>
      </c>
      <c r="L45" s="8">
        <f t="shared" si="2"/>
        <v>9.5238095238095237</v>
      </c>
      <c r="AA45" s="9">
        <v>21</v>
      </c>
      <c r="AB45" s="140" t="str">
        <f t="shared" si="4"/>
        <v/>
      </c>
      <c r="AC45" s="140" t="str">
        <f t="shared" si="5"/>
        <v/>
      </c>
    </row>
    <row r="46" spans="1:29" ht="23.1" customHeight="1">
      <c r="A46" s="254"/>
      <c r="B46" s="254"/>
      <c r="C46" s="13"/>
      <c r="D46" s="14" t="s">
        <v>8</v>
      </c>
      <c r="E46" s="11"/>
      <c r="F46" s="10">
        <f t="shared" si="0"/>
        <v>9</v>
      </c>
      <c r="G46" s="9">
        <v>5</v>
      </c>
      <c r="H46" s="8">
        <f t="shared" si="3"/>
        <v>55.555555555555557</v>
      </c>
      <c r="I46" s="9">
        <v>4</v>
      </c>
      <c r="J46" s="8">
        <f t="shared" si="1"/>
        <v>44.444444444444443</v>
      </c>
      <c r="K46" s="9">
        <v>0</v>
      </c>
      <c r="L46" s="8">
        <f t="shared" si="2"/>
        <v>0</v>
      </c>
      <c r="AA46" s="9">
        <v>9</v>
      </c>
      <c r="AB46" s="140" t="str">
        <f t="shared" si="4"/>
        <v/>
      </c>
      <c r="AC46" s="140" t="str">
        <f t="shared" si="5"/>
        <v/>
      </c>
    </row>
    <row r="47" spans="1:29" ht="24" customHeight="1">
      <c r="A47" s="254"/>
      <c r="B47" s="254"/>
      <c r="C47" s="13"/>
      <c r="D47" s="12" t="s">
        <v>7</v>
      </c>
      <c r="E47" s="11"/>
      <c r="F47" s="10">
        <f t="shared" si="0"/>
        <v>18</v>
      </c>
      <c r="G47" s="9">
        <v>12</v>
      </c>
      <c r="H47" s="8">
        <f t="shared" si="3"/>
        <v>66.666666666666657</v>
      </c>
      <c r="I47" s="9">
        <v>6</v>
      </c>
      <c r="J47" s="8">
        <f t="shared" si="1"/>
        <v>33.333333333333329</v>
      </c>
      <c r="K47" s="9">
        <v>0</v>
      </c>
      <c r="L47" s="8">
        <f t="shared" si="2"/>
        <v>0</v>
      </c>
      <c r="AA47" s="9">
        <v>18</v>
      </c>
      <c r="AB47" s="140" t="str">
        <f t="shared" si="4"/>
        <v/>
      </c>
      <c r="AC47" s="140" t="str">
        <f t="shared" si="5"/>
        <v/>
      </c>
    </row>
    <row r="48" spans="1:29" ht="23.1" customHeight="1">
      <c r="A48" s="254"/>
      <c r="B48" s="254"/>
      <c r="C48" s="13"/>
      <c r="D48" s="14" t="s">
        <v>6</v>
      </c>
      <c r="E48" s="11"/>
      <c r="F48" s="10">
        <f t="shared" si="0"/>
        <v>49</v>
      </c>
      <c r="G48" s="9">
        <v>14</v>
      </c>
      <c r="H48" s="8">
        <f t="shared" si="3"/>
        <v>28.571428571428569</v>
      </c>
      <c r="I48" s="9">
        <v>34</v>
      </c>
      <c r="J48" s="8">
        <f t="shared" si="1"/>
        <v>69.387755102040813</v>
      </c>
      <c r="K48" s="9">
        <v>1</v>
      </c>
      <c r="L48" s="8">
        <f t="shared" si="2"/>
        <v>2.0408163265306123</v>
      </c>
      <c r="AA48" s="9">
        <v>49</v>
      </c>
      <c r="AB48" s="140" t="str">
        <f t="shared" si="4"/>
        <v/>
      </c>
      <c r="AC48" s="140" t="str">
        <f t="shared" si="5"/>
        <v/>
      </c>
    </row>
    <row r="49" spans="1:30" ht="23.1" customHeight="1">
      <c r="A49" s="254"/>
      <c r="B49" s="254"/>
      <c r="C49" s="13"/>
      <c r="D49" s="14" t="s">
        <v>5</v>
      </c>
      <c r="E49" s="11"/>
      <c r="F49" s="10">
        <f t="shared" si="0"/>
        <v>24</v>
      </c>
      <c r="G49" s="9">
        <v>10</v>
      </c>
      <c r="H49" s="8">
        <f t="shared" si="3"/>
        <v>41.666666666666671</v>
      </c>
      <c r="I49" s="9">
        <v>13</v>
      </c>
      <c r="J49" s="8">
        <f t="shared" si="1"/>
        <v>54.166666666666664</v>
      </c>
      <c r="K49" s="9">
        <v>1</v>
      </c>
      <c r="L49" s="8">
        <f t="shared" si="2"/>
        <v>4.1666666666666661</v>
      </c>
      <c r="AA49" s="9">
        <v>24</v>
      </c>
      <c r="AB49" s="140" t="str">
        <f t="shared" si="4"/>
        <v/>
      </c>
      <c r="AC49" s="140" t="str">
        <f t="shared" si="5"/>
        <v/>
      </c>
    </row>
    <row r="50" spans="1:30" ht="23.1" customHeight="1">
      <c r="A50" s="254"/>
      <c r="B50" s="254"/>
      <c r="C50" s="13"/>
      <c r="D50" s="14" t="s">
        <v>4</v>
      </c>
      <c r="E50" s="11"/>
      <c r="F50" s="10">
        <f t="shared" si="0"/>
        <v>22</v>
      </c>
      <c r="G50" s="9">
        <v>11</v>
      </c>
      <c r="H50" s="8">
        <f t="shared" si="3"/>
        <v>50</v>
      </c>
      <c r="I50" s="9">
        <v>10</v>
      </c>
      <c r="J50" s="8">
        <f t="shared" si="1"/>
        <v>45.454545454545453</v>
      </c>
      <c r="K50" s="9">
        <v>1</v>
      </c>
      <c r="L50" s="8">
        <f t="shared" si="2"/>
        <v>4.5454545454545459</v>
      </c>
      <c r="AA50" s="9">
        <v>22</v>
      </c>
      <c r="AB50" s="140" t="str">
        <f t="shared" si="4"/>
        <v/>
      </c>
      <c r="AC50" s="140" t="str">
        <f t="shared" si="5"/>
        <v/>
      </c>
    </row>
    <row r="51" spans="1:30" ht="23.1" customHeight="1">
      <c r="A51" s="254"/>
      <c r="B51" s="254"/>
      <c r="C51" s="13"/>
      <c r="D51" s="14" t="s">
        <v>3</v>
      </c>
      <c r="E51" s="11"/>
      <c r="F51" s="10">
        <f t="shared" si="0"/>
        <v>168</v>
      </c>
      <c r="G51" s="9">
        <v>90</v>
      </c>
      <c r="H51" s="8">
        <f t="shared" si="3"/>
        <v>53.571428571428569</v>
      </c>
      <c r="I51" s="9">
        <v>75</v>
      </c>
      <c r="J51" s="8">
        <f t="shared" si="1"/>
        <v>44.642857142857146</v>
      </c>
      <c r="K51" s="9">
        <v>3</v>
      </c>
      <c r="L51" s="8">
        <f t="shared" si="2"/>
        <v>1.7857142857142856</v>
      </c>
      <c r="AA51" s="9">
        <v>168</v>
      </c>
      <c r="AB51" s="140" t="str">
        <f t="shared" si="4"/>
        <v/>
      </c>
      <c r="AC51" s="140" t="str">
        <f t="shared" si="5"/>
        <v/>
      </c>
    </row>
    <row r="52" spans="1:30" ht="23.1" customHeight="1">
      <c r="A52" s="254"/>
      <c r="B52" s="254"/>
      <c r="C52" s="13"/>
      <c r="D52" s="14" t="s">
        <v>2</v>
      </c>
      <c r="E52" s="11"/>
      <c r="F52" s="10">
        <f t="shared" si="0"/>
        <v>21</v>
      </c>
      <c r="G52" s="9">
        <v>11</v>
      </c>
      <c r="H52" s="8">
        <f t="shared" si="3"/>
        <v>52.380952380952387</v>
      </c>
      <c r="I52" s="9">
        <v>10</v>
      </c>
      <c r="J52" s="8">
        <f t="shared" si="1"/>
        <v>47.619047619047613</v>
      </c>
      <c r="K52" s="9">
        <v>0</v>
      </c>
      <c r="L52" s="8">
        <f t="shared" si="2"/>
        <v>0</v>
      </c>
      <c r="AA52" s="9">
        <v>21</v>
      </c>
      <c r="AB52" s="140" t="str">
        <f t="shared" si="4"/>
        <v/>
      </c>
      <c r="AC52" s="140" t="str">
        <f t="shared" si="5"/>
        <v/>
      </c>
    </row>
    <row r="53" spans="1:30" ht="24" customHeight="1" thickBot="1">
      <c r="A53" s="255"/>
      <c r="B53" s="255"/>
      <c r="C53" s="13"/>
      <c r="D53" s="12" t="s">
        <v>1</v>
      </c>
      <c r="E53" s="11"/>
      <c r="F53" s="10">
        <f t="shared" si="0"/>
        <v>56</v>
      </c>
      <c r="G53" s="9">
        <v>24</v>
      </c>
      <c r="H53" s="8">
        <f t="shared" si="3"/>
        <v>42.857142857142854</v>
      </c>
      <c r="I53" s="9">
        <v>32</v>
      </c>
      <c r="J53" s="8">
        <f t="shared" si="1"/>
        <v>57.142857142857139</v>
      </c>
      <c r="K53" s="9">
        <v>0</v>
      </c>
      <c r="L53" s="8">
        <f t="shared" si="2"/>
        <v>0</v>
      </c>
      <c r="AA53" s="9">
        <v>56</v>
      </c>
      <c r="AB53" s="141" t="str">
        <f t="shared" si="4"/>
        <v/>
      </c>
      <c r="AC53" s="141" t="str">
        <f t="shared" si="5"/>
        <v/>
      </c>
    </row>
    <row r="55" spans="1:30" ht="12.75" customHeight="1"/>
    <row r="56" spans="1:30" ht="12.75" customHeight="1"/>
    <row r="57" spans="1:30">
      <c r="D57" s="5"/>
    </row>
    <row r="60" spans="1:30">
      <c r="D60" s="166" t="s">
        <v>490</v>
      </c>
      <c r="E60" s="164"/>
      <c r="F60" s="165">
        <v>967</v>
      </c>
      <c r="G60" s="165">
        <v>446</v>
      </c>
      <c r="H60" s="165"/>
      <c r="I60" s="165">
        <v>500</v>
      </c>
      <c r="J60" s="165"/>
      <c r="K60" s="165">
        <v>21</v>
      </c>
      <c r="L60" s="165"/>
      <c r="M60" s="165"/>
      <c r="N60" s="165"/>
      <c r="O60" s="165"/>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446</v>
      </c>
      <c r="H61" s="165"/>
      <c r="I61" s="168">
        <f>IF(I60="","",SUM(I8:I12))</f>
        <v>500</v>
      </c>
      <c r="J61" s="165"/>
      <c r="K61" s="168">
        <f>IF(K60="","",SUM(K8:K12))</f>
        <v>21</v>
      </c>
      <c r="L61" s="165"/>
      <c r="M61" s="168" t="str">
        <f>IF(M60="","",SUM(M8:M12))</f>
        <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446</v>
      </c>
      <c r="H62" s="165"/>
      <c r="I62" s="168">
        <f>IF(I60="","",SUM(I13,I38))</f>
        <v>500</v>
      </c>
      <c r="J62" s="165"/>
      <c r="K62" s="168">
        <f>IF(K60="","",SUM(K13,K38))</f>
        <v>21</v>
      </c>
      <c r="L62" s="165"/>
      <c r="M62" s="168" t="str">
        <f>IF(M60="","",SUM(M13,M38))</f>
        <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139</v>
      </c>
      <c r="H63" s="165"/>
      <c r="I63" s="168">
        <f>IF(I60="","",SUM(I14:I37))</f>
        <v>97</v>
      </c>
      <c r="J63" s="165"/>
      <c r="K63" s="168">
        <f>IF(K60="","",SUM(K14:K37))</f>
        <v>7</v>
      </c>
      <c r="L63" s="165"/>
      <c r="M63" s="168" t="str">
        <f>IF(M60="","",SUM(M14:M37))</f>
        <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307</v>
      </c>
      <c r="H64" s="165"/>
      <c r="I64" s="168">
        <f>IF(I60="","",SUM(I39:I53))</f>
        <v>403</v>
      </c>
      <c r="J64" s="165"/>
      <c r="K64" s="168">
        <f>IF(K60="","",SUM(K39:K53))</f>
        <v>14</v>
      </c>
      <c r="L64" s="165"/>
      <c r="M64" s="168" t="str">
        <f>IF(M60="","",SUM(M39:M53))</f>
        <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1" spans="4:30">
      <c r="D71" s="5"/>
    </row>
    <row r="75" spans="4:30">
      <c r="D75" s="5"/>
    </row>
    <row r="77" spans="4:30">
      <c r="D77" s="5"/>
    </row>
    <row r="79" spans="4:30">
      <c r="D79" s="5"/>
    </row>
    <row r="81" spans="4:4">
      <c r="D81" s="5"/>
    </row>
    <row r="83" spans="4:4" ht="13.5" customHeight="1">
      <c r="D83" s="6"/>
    </row>
    <row r="84" spans="4:4" ht="13.5" customHeight="1"/>
    <row r="85" spans="4:4">
      <c r="D85" s="5"/>
    </row>
    <row r="87" spans="4:4">
      <c r="D87" s="5"/>
    </row>
    <row r="89" spans="4:4">
      <c r="D89" s="5"/>
    </row>
    <row r="91" spans="4:4">
      <c r="D91" s="5"/>
    </row>
    <row r="95" spans="4:4" ht="12.75" customHeight="1"/>
    <row r="96" spans="4:4" ht="12.75" customHeight="1"/>
  </sheetData>
  <mergeCells count="21">
    <mergeCell ref="K3:L4"/>
    <mergeCell ref="A7:E7"/>
    <mergeCell ref="A8:A12"/>
    <mergeCell ref="G3:H4"/>
    <mergeCell ref="J5:J6"/>
    <mergeCell ref="H5:H6"/>
    <mergeCell ref="L5:L6"/>
    <mergeCell ref="K5:K6"/>
    <mergeCell ref="B9:E9"/>
    <mergeCell ref="F3:F6"/>
    <mergeCell ref="I5:I6"/>
    <mergeCell ref="B10:E10"/>
    <mergeCell ref="A3:E6"/>
    <mergeCell ref="I3:J4"/>
    <mergeCell ref="B12:E12"/>
    <mergeCell ref="G5:G6"/>
    <mergeCell ref="B11:E11"/>
    <mergeCell ref="B8:E8"/>
    <mergeCell ref="A13:A53"/>
    <mergeCell ref="B13:B37"/>
    <mergeCell ref="B38:B53"/>
  </mergeCells>
  <phoneticPr fontId="4"/>
  <pageMargins left="0.59055118110236227" right="0.19685039370078741" top="0.39370078740157483" bottom="0.39370078740157483" header="0.51181102362204722" footer="0.51181102362204722"/>
  <pageSetup paperSize="9" scale="70" orientation="portrait" r:id="rId1"/>
  <headerFooter alignWithMargins="0"/>
  <ignoredErrors>
    <ignoredError sqref="H7:J7"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120"/>
  <sheetViews>
    <sheetView view="pageBreakPreview" zoomScaleNormal="100" zoomScaleSheetLayoutView="100" workbookViewId="0"/>
  </sheetViews>
  <sheetFormatPr defaultRowHeight="13.5"/>
  <cols>
    <col min="1" max="2" width="2.625" style="122" customWidth="1"/>
    <col min="3" max="3" width="1.375" style="122" customWidth="1"/>
    <col min="4" max="4" width="27.625" style="122" customWidth="1"/>
    <col min="5" max="5" width="1.375" style="122" customWidth="1"/>
    <col min="6" max="6" width="10.625" style="100" customWidth="1"/>
    <col min="7" max="17" width="8.625" style="100" customWidth="1"/>
    <col min="18" max="27" width="9" style="100"/>
    <col min="28" max="28" width="9" style="84"/>
    <col min="29" max="29" width="11.25" style="84" customWidth="1"/>
    <col min="30" max="16384" width="9" style="100"/>
  </cols>
  <sheetData>
    <row r="1" spans="1:29" ht="14.25">
      <c r="A1" s="121" t="s">
        <v>589</v>
      </c>
    </row>
    <row r="2" spans="1:29">
      <c r="Q2" s="124" t="s">
        <v>633</v>
      </c>
    </row>
    <row r="3" spans="1:29" ht="24" customHeight="1">
      <c r="A3" s="396" t="s">
        <v>64</v>
      </c>
      <c r="B3" s="397"/>
      <c r="C3" s="397"/>
      <c r="D3" s="397"/>
      <c r="E3" s="398"/>
      <c r="F3" s="297" t="s">
        <v>131</v>
      </c>
      <c r="G3" s="299" t="s">
        <v>155</v>
      </c>
      <c r="H3" s="299" t="s">
        <v>154</v>
      </c>
      <c r="I3" s="299" t="s">
        <v>146</v>
      </c>
      <c r="J3" s="297" t="s">
        <v>153</v>
      </c>
      <c r="K3" s="375"/>
      <c r="L3" s="375"/>
      <c r="M3" s="375"/>
      <c r="N3" s="379"/>
      <c r="O3" s="395" t="s">
        <v>152</v>
      </c>
      <c r="P3" s="395" t="s">
        <v>151</v>
      </c>
      <c r="Q3" s="395" t="s">
        <v>150</v>
      </c>
    </row>
    <row r="4" spans="1:29" ht="30" customHeight="1">
      <c r="A4" s="399"/>
      <c r="B4" s="400"/>
      <c r="C4" s="400"/>
      <c r="D4" s="400"/>
      <c r="E4" s="401"/>
      <c r="F4" s="405"/>
      <c r="G4" s="310"/>
      <c r="H4" s="310"/>
      <c r="I4" s="310"/>
      <c r="J4" s="332" t="s">
        <v>149</v>
      </c>
      <c r="K4" s="332" t="s">
        <v>148</v>
      </c>
      <c r="L4" s="332" t="s">
        <v>147</v>
      </c>
      <c r="M4" s="332" t="s">
        <v>146</v>
      </c>
      <c r="N4" s="406" t="s">
        <v>508</v>
      </c>
      <c r="O4" s="337"/>
      <c r="P4" s="337"/>
      <c r="Q4" s="337"/>
    </row>
    <row r="5" spans="1:29" ht="14.25" customHeight="1" thickBot="1">
      <c r="A5" s="399"/>
      <c r="B5" s="400"/>
      <c r="C5" s="400"/>
      <c r="D5" s="400"/>
      <c r="E5" s="401"/>
      <c r="F5" s="405"/>
      <c r="G5" s="310"/>
      <c r="H5" s="310"/>
      <c r="I5" s="310"/>
      <c r="J5" s="332"/>
      <c r="K5" s="332"/>
      <c r="L5" s="332"/>
      <c r="M5" s="332"/>
      <c r="N5" s="406"/>
      <c r="O5" s="337"/>
      <c r="P5" s="337"/>
      <c r="Q5" s="337"/>
      <c r="R5" s="123"/>
    </row>
    <row r="6" spans="1:29" ht="21" customHeight="1" thickBot="1">
      <c r="A6" s="402"/>
      <c r="B6" s="403"/>
      <c r="C6" s="403"/>
      <c r="D6" s="403"/>
      <c r="E6" s="404"/>
      <c r="F6" s="298"/>
      <c r="G6" s="311"/>
      <c r="H6" s="311"/>
      <c r="I6" s="311"/>
      <c r="J6" s="332"/>
      <c r="K6" s="332"/>
      <c r="L6" s="332"/>
      <c r="M6" s="332"/>
      <c r="N6" s="406"/>
      <c r="O6" s="338"/>
      <c r="P6" s="338"/>
      <c r="Q6" s="338"/>
      <c r="S6" s="123"/>
      <c r="AB6" s="159">
        <f>SUM(AC7:AC100,F116:S120)</f>
        <v>0</v>
      </c>
      <c r="AC6" s="92"/>
    </row>
    <row r="7" spans="1:29" ht="12" customHeight="1">
      <c r="A7" s="346" t="s">
        <v>50</v>
      </c>
      <c r="B7" s="347"/>
      <c r="C7" s="347"/>
      <c r="D7" s="347"/>
      <c r="E7" s="348"/>
      <c r="F7" s="104">
        <f>IF(SUM(G7:I7)=SUM(J7:M7),SUM(G7:I7),"確認")</f>
        <v>446</v>
      </c>
      <c r="G7" s="104">
        <f t="shared" ref="G7:L7" si="0">SUM(G9,G11,G13,G15,G17)</f>
        <v>371</v>
      </c>
      <c r="H7" s="104">
        <f t="shared" si="0"/>
        <v>43</v>
      </c>
      <c r="I7" s="104">
        <f t="shared" si="0"/>
        <v>32</v>
      </c>
      <c r="J7" s="104">
        <f t="shared" si="0"/>
        <v>353</v>
      </c>
      <c r="K7" s="104">
        <f t="shared" si="0"/>
        <v>39</v>
      </c>
      <c r="L7" s="104">
        <f t="shared" si="0"/>
        <v>3</v>
      </c>
      <c r="M7" s="104">
        <f>SUM(M9,M11,M13,M15,M17)</f>
        <v>51</v>
      </c>
      <c r="N7" s="384">
        <v>2.2529550829999998</v>
      </c>
      <c r="O7" s="382">
        <f>SUM(O9:O18)</f>
        <v>842</v>
      </c>
      <c r="P7" s="382">
        <f>SUM(P9:P18)</f>
        <v>419</v>
      </c>
      <c r="Q7" s="386">
        <f>IF(P7=0,0,P7/O7)*100</f>
        <v>49.7624703087886</v>
      </c>
      <c r="R7" s="123"/>
      <c r="T7" s="130"/>
      <c r="AB7" s="153">
        <v>446</v>
      </c>
      <c r="AC7" s="153" t="str">
        <f>IF(F7=AB7,"",1)</f>
        <v/>
      </c>
    </row>
    <row r="8" spans="1:29" ht="12" customHeight="1">
      <c r="A8" s="349"/>
      <c r="B8" s="350"/>
      <c r="C8" s="350"/>
      <c r="D8" s="350"/>
      <c r="E8" s="351"/>
      <c r="F8" s="117">
        <f>SUM(G8:I8)</f>
        <v>1</v>
      </c>
      <c r="G8" s="107">
        <f>IF(G7=0,0,G7/$F7)</f>
        <v>0.83183856502242148</v>
      </c>
      <c r="H8" s="107">
        <f t="shared" ref="H8:M8" si="1">IF(H7=0,0,H7/$F7)</f>
        <v>9.641255605381166E-2</v>
      </c>
      <c r="I8" s="107">
        <f t="shared" si="1"/>
        <v>7.1748878923766815E-2</v>
      </c>
      <c r="J8" s="107">
        <f>IF(J7=0,0,J7/$F7)</f>
        <v>0.79147982062780264</v>
      </c>
      <c r="K8" s="107">
        <f t="shared" si="1"/>
        <v>8.744394618834081E-2</v>
      </c>
      <c r="L8" s="107">
        <f t="shared" si="1"/>
        <v>6.7264573991031393E-3</v>
      </c>
      <c r="M8" s="107">
        <f t="shared" si="1"/>
        <v>0.11434977578475336</v>
      </c>
      <c r="N8" s="385"/>
      <c r="O8" s="383"/>
      <c r="P8" s="383"/>
      <c r="Q8" s="387"/>
      <c r="R8" s="163"/>
      <c r="T8" s="130"/>
      <c r="AB8" s="154"/>
      <c r="AC8" s="154"/>
    </row>
    <row r="9" spans="1:29" ht="12" customHeight="1">
      <c r="A9" s="372" t="s">
        <v>49</v>
      </c>
      <c r="B9" s="389" t="s">
        <v>48</v>
      </c>
      <c r="C9" s="390"/>
      <c r="D9" s="390"/>
      <c r="E9" s="391"/>
      <c r="F9" s="104">
        <f>IF(SUM(G9:I9)=SUM(J9:M9),SUM(G9:I9),"確認")</f>
        <v>63</v>
      </c>
      <c r="G9" s="104">
        <v>42</v>
      </c>
      <c r="H9" s="104">
        <v>12</v>
      </c>
      <c r="I9" s="104">
        <v>9</v>
      </c>
      <c r="J9" s="104">
        <v>49</v>
      </c>
      <c r="K9" s="104">
        <v>2</v>
      </c>
      <c r="L9" s="104">
        <v>0</v>
      </c>
      <c r="M9" s="104">
        <v>12</v>
      </c>
      <c r="N9" s="384">
        <v>1.8103448275862069</v>
      </c>
      <c r="O9" s="382">
        <v>44</v>
      </c>
      <c r="P9" s="382">
        <v>16</v>
      </c>
      <c r="Q9" s="386">
        <f>IF(P9=0,0,P9/O9)*100</f>
        <v>36.363636363636367</v>
      </c>
      <c r="T9" s="137"/>
      <c r="AB9" s="155">
        <v>63</v>
      </c>
      <c r="AC9" s="155" t="str">
        <f>IF(F9=AB9,"",1)</f>
        <v/>
      </c>
    </row>
    <row r="10" spans="1:29" ht="12" customHeight="1">
      <c r="A10" s="373"/>
      <c r="B10" s="392"/>
      <c r="C10" s="393"/>
      <c r="D10" s="393"/>
      <c r="E10" s="394"/>
      <c r="F10" s="117">
        <f>SUM(G10:I10)</f>
        <v>1</v>
      </c>
      <c r="G10" s="107">
        <f t="shared" ref="G10:M10" si="2">IF(G9=0,0,G9/$F9)</f>
        <v>0.66666666666666663</v>
      </c>
      <c r="H10" s="107">
        <f t="shared" si="2"/>
        <v>0.19047619047619047</v>
      </c>
      <c r="I10" s="107">
        <f t="shared" si="2"/>
        <v>0.14285714285714285</v>
      </c>
      <c r="J10" s="107">
        <f t="shared" si="2"/>
        <v>0.77777777777777779</v>
      </c>
      <c r="K10" s="107">
        <f t="shared" si="2"/>
        <v>3.1746031746031744E-2</v>
      </c>
      <c r="L10" s="107">
        <f t="shared" si="2"/>
        <v>0</v>
      </c>
      <c r="M10" s="107">
        <f t="shared" si="2"/>
        <v>0.19047619047619047</v>
      </c>
      <c r="N10" s="385"/>
      <c r="O10" s="383"/>
      <c r="P10" s="383"/>
      <c r="Q10" s="387"/>
      <c r="R10" s="163"/>
      <c r="T10" s="137"/>
      <c r="AB10" s="154"/>
      <c r="AC10" s="154"/>
    </row>
    <row r="11" spans="1:29" ht="12" customHeight="1">
      <c r="A11" s="373"/>
      <c r="B11" s="389" t="s">
        <v>47</v>
      </c>
      <c r="C11" s="390"/>
      <c r="D11" s="390"/>
      <c r="E11" s="391"/>
      <c r="F11" s="104">
        <f>IF(SUM(G11:I11)=SUM(J11:M11),SUM(G11:I11),"確認")</f>
        <v>67</v>
      </c>
      <c r="G11" s="104">
        <v>60</v>
      </c>
      <c r="H11" s="104">
        <v>6</v>
      </c>
      <c r="I11" s="104">
        <v>1</v>
      </c>
      <c r="J11" s="104">
        <v>61</v>
      </c>
      <c r="K11" s="104">
        <v>2</v>
      </c>
      <c r="L11" s="104">
        <v>0</v>
      </c>
      <c r="M11" s="104">
        <v>4</v>
      </c>
      <c r="N11" s="384">
        <v>1.7611940298507462</v>
      </c>
      <c r="O11" s="382">
        <v>47</v>
      </c>
      <c r="P11" s="382">
        <v>15</v>
      </c>
      <c r="Q11" s="386">
        <f>IF(P11=0,0,P11/O11)*100</f>
        <v>31.914893617021278</v>
      </c>
      <c r="T11" s="137"/>
      <c r="AB11" s="155">
        <v>67</v>
      </c>
      <c r="AC11" s="155" t="str">
        <f>IF(F11=AB11,"",1)</f>
        <v/>
      </c>
    </row>
    <row r="12" spans="1:29" ht="12" customHeight="1">
      <c r="A12" s="373"/>
      <c r="B12" s="392"/>
      <c r="C12" s="393"/>
      <c r="D12" s="393"/>
      <c r="E12" s="394"/>
      <c r="F12" s="117">
        <f>SUM(G12:I12)</f>
        <v>1</v>
      </c>
      <c r="G12" s="107">
        <f t="shared" ref="G12:M12" si="3">IF(G11=0,0,G11/$F11)</f>
        <v>0.89552238805970152</v>
      </c>
      <c r="H12" s="107">
        <f t="shared" si="3"/>
        <v>8.9552238805970144E-2</v>
      </c>
      <c r="I12" s="107">
        <f t="shared" si="3"/>
        <v>1.4925373134328358E-2</v>
      </c>
      <c r="J12" s="107">
        <f t="shared" si="3"/>
        <v>0.91044776119402981</v>
      </c>
      <c r="K12" s="107">
        <f t="shared" si="3"/>
        <v>2.9850746268656716E-2</v>
      </c>
      <c r="L12" s="107">
        <f t="shared" si="3"/>
        <v>0</v>
      </c>
      <c r="M12" s="107">
        <f t="shared" si="3"/>
        <v>5.9701492537313432E-2</v>
      </c>
      <c r="N12" s="385"/>
      <c r="O12" s="383"/>
      <c r="P12" s="383"/>
      <c r="Q12" s="387"/>
      <c r="R12" s="163"/>
      <c r="T12" s="137"/>
      <c r="AB12" s="154"/>
      <c r="AC12" s="154"/>
    </row>
    <row r="13" spans="1:29" ht="12" customHeight="1">
      <c r="A13" s="373"/>
      <c r="B13" s="389" t="s">
        <v>46</v>
      </c>
      <c r="C13" s="390"/>
      <c r="D13" s="390"/>
      <c r="E13" s="391"/>
      <c r="F13" s="104">
        <f>IF(SUM(G13:I13)=SUM(J13:M13),SUM(G13:I13),"確認")</f>
        <v>125</v>
      </c>
      <c r="G13" s="104">
        <v>104</v>
      </c>
      <c r="H13" s="104">
        <v>13</v>
      </c>
      <c r="I13" s="104">
        <v>8</v>
      </c>
      <c r="J13" s="104">
        <v>102</v>
      </c>
      <c r="K13" s="104">
        <v>9</v>
      </c>
      <c r="L13" s="104">
        <v>2</v>
      </c>
      <c r="M13" s="104">
        <v>12</v>
      </c>
      <c r="N13" s="384">
        <v>2.2479338842975207</v>
      </c>
      <c r="O13" s="382">
        <v>209</v>
      </c>
      <c r="P13" s="382">
        <v>103</v>
      </c>
      <c r="Q13" s="386">
        <f>IF(P13=0,0,P13/O13)*100</f>
        <v>49.282296650717704</v>
      </c>
      <c r="T13" s="137"/>
      <c r="AB13" s="155">
        <v>125</v>
      </c>
      <c r="AC13" s="155" t="str">
        <f>IF(F13=AB13,"",1)</f>
        <v/>
      </c>
    </row>
    <row r="14" spans="1:29" ht="12" customHeight="1">
      <c r="A14" s="373"/>
      <c r="B14" s="392"/>
      <c r="C14" s="393"/>
      <c r="D14" s="393"/>
      <c r="E14" s="394"/>
      <c r="F14" s="117">
        <f>SUM(G14:I14)</f>
        <v>1</v>
      </c>
      <c r="G14" s="107">
        <f t="shared" ref="G14:M14" si="4">IF(G13=0,0,G13/$F13)</f>
        <v>0.83199999999999996</v>
      </c>
      <c r="H14" s="107">
        <f t="shared" si="4"/>
        <v>0.104</v>
      </c>
      <c r="I14" s="107">
        <f t="shared" si="4"/>
        <v>6.4000000000000001E-2</v>
      </c>
      <c r="J14" s="107">
        <f t="shared" si="4"/>
        <v>0.81599999999999995</v>
      </c>
      <c r="K14" s="107">
        <f t="shared" si="4"/>
        <v>7.1999999999999995E-2</v>
      </c>
      <c r="L14" s="107">
        <f t="shared" si="4"/>
        <v>1.6E-2</v>
      </c>
      <c r="M14" s="107">
        <f t="shared" si="4"/>
        <v>9.6000000000000002E-2</v>
      </c>
      <c r="N14" s="385"/>
      <c r="O14" s="383"/>
      <c r="P14" s="383"/>
      <c r="Q14" s="387"/>
      <c r="R14" s="163"/>
      <c r="T14" s="137"/>
      <c r="AB14" s="154"/>
      <c r="AC14" s="154"/>
    </row>
    <row r="15" spans="1:29" ht="12" customHeight="1">
      <c r="A15" s="373"/>
      <c r="B15" s="389" t="s">
        <v>45</v>
      </c>
      <c r="C15" s="390"/>
      <c r="D15" s="390"/>
      <c r="E15" s="391"/>
      <c r="F15" s="104">
        <f>IF(SUM(G15:I15)=SUM(J15:M15),SUM(G15:I15),"確認")</f>
        <v>43</v>
      </c>
      <c r="G15" s="104">
        <v>35</v>
      </c>
      <c r="H15" s="104">
        <v>5</v>
      </c>
      <c r="I15" s="104">
        <v>3</v>
      </c>
      <c r="J15" s="104">
        <v>34</v>
      </c>
      <c r="K15" s="104">
        <v>5</v>
      </c>
      <c r="L15" s="104">
        <v>0</v>
      </c>
      <c r="M15" s="104">
        <v>4</v>
      </c>
      <c r="N15" s="384">
        <v>2.4390243902439024</v>
      </c>
      <c r="O15" s="382">
        <v>148</v>
      </c>
      <c r="P15" s="382">
        <v>81</v>
      </c>
      <c r="Q15" s="386">
        <f>IF(P15=0,0,P15/O15)*100</f>
        <v>54.729729729729726</v>
      </c>
      <c r="T15" s="137"/>
      <c r="AB15" s="155">
        <v>43</v>
      </c>
      <c r="AC15" s="155" t="str">
        <f>IF(F15=AB15,"",1)</f>
        <v/>
      </c>
    </row>
    <row r="16" spans="1:29" ht="12" customHeight="1">
      <c r="A16" s="373"/>
      <c r="B16" s="392"/>
      <c r="C16" s="393"/>
      <c r="D16" s="393"/>
      <c r="E16" s="394"/>
      <c r="F16" s="117">
        <f>SUM(G16:I16)</f>
        <v>1</v>
      </c>
      <c r="G16" s="107">
        <f t="shared" ref="G16:M16" si="5">IF(G15=0,0,G15/$F15)</f>
        <v>0.81395348837209303</v>
      </c>
      <c r="H16" s="107">
        <f t="shared" si="5"/>
        <v>0.11627906976744186</v>
      </c>
      <c r="I16" s="107">
        <f t="shared" si="5"/>
        <v>6.9767441860465115E-2</v>
      </c>
      <c r="J16" s="107">
        <f t="shared" si="5"/>
        <v>0.79069767441860461</v>
      </c>
      <c r="K16" s="107">
        <f t="shared" si="5"/>
        <v>0.11627906976744186</v>
      </c>
      <c r="L16" s="107">
        <f t="shared" si="5"/>
        <v>0</v>
      </c>
      <c r="M16" s="107">
        <f t="shared" si="5"/>
        <v>9.3023255813953487E-2</v>
      </c>
      <c r="N16" s="385"/>
      <c r="O16" s="383"/>
      <c r="P16" s="383"/>
      <c r="Q16" s="387"/>
      <c r="R16" s="163"/>
      <c r="T16" s="137"/>
      <c r="AB16" s="154"/>
      <c r="AC16" s="154"/>
    </row>
    <row r="17" spans="1:29" ht="12" customHeight="1">
      <c r="A17" s="373"/>
      <c r="B17" s="389" t="s">
        <v>44</v>
      </c>
      <c r="C17" s="390"/>
      <c r="D17" s="390"/>
      <c r="E17" s="391"/>
      <c r="F17" s="104">
        <f>IF(SUM(G17:I17)=SUM(J17:M17),SUM(G17:I17),"確認")</f>
        <v>148</v>
      </c>
      <c r="G17" s="104">
        <v>130</v>
      </c>
      <c r="H17" s="104">
        <v>7</v>
      </c>
      <c r="I17" s="104">
        <v>11</v>
      </c>
      <c r="J17" s="104">
        <v>107</v>
      </c>
      <c r="K17" s="104">
        <v>21</v>
      </c>
      <c r="L17" s="104">
        <v>1</v>
      </c>
      <c r="M17" s="104">
        <v>19</v>
      </c>
      <c r="N17" s="384">
        <v>2.6323529411764706</v>
      </c>
      <c r="O17" s="382">
        <v>394</v>
      </c>
      <c r="P17" s="382">
        <v>204</v>
      </c>
      <c r="Q17" s="386">
        <f>IF(P17=0,0,P17/O17)*100</f>
        <v>51.776649746192895</v>
      </c>
      <c r="T17" s="137"/>
      <c r="AB17" s="155">
        <v>148</v>
      </c>
      <c r="AC17" s="155" t="str">
        <f>IF(F17=AB17,"",1)</f>
        <v/>
      </c>
    </row>
    <row r="18" spans="1:29" ht="12" customHeight="1">
      <c r="A18" s="374"/>
      <c r="B18" s="392"/>
      <c r="C18" s="393"/>
      <c r="D18" s="393"/>
      <c r="E18" s="394"/>
      <c r="F18" s="117">
        <f>SUM(G18:I18)</f>
        <v>1</v>
      </c>
      <c r="G18" s="107">
        <f t="shared" ref="G18:M18" si="6">IF(G17=0,0,G17/$F17)</f>
        <v>0.8783783783783784</v>
      </c>
      <c r="H18" s="107">
        <f t="shared" si="6"/>
        <v>4.72972972972973E-2</v>
      </c>
      <c r="I18" s="107">
        <f t="shared" si="6"/>
        <v>7.4324324324324328E-2</v>
      </c>
      <c r="J18" s="107">
        <f t="shared" si="6"/>
        <v>0.72297297297297303</v>
      </c>
      <c r="K18" s="107">
        <f t="shared" si="6"/>
        <v>0.14189189189189189</v>
      </c>
      <c r="L18" s="107">
        <f t="shared" si="6"/>
        <v>6.7567567567567571E-3</v>
      </c>
      <c r="M18" s="107">
        <f t="shared" si="6"/>
        <v>0.12837837837837837</v>
      </c>
      <c r="N18" s="385"/>
      <c r="O18" s="383"/>
      <c r="P18" s="383"/>
      <c r="Q18" s="387"/>
      <c r="R18" s="163"/>
      <c r="T18" s="137"/>
      <c r="AB18" s="156"/>
      <c r="AC18" s="154"/>
    </row>
    <row r="19" spans="1:29" ht="12" customHeight="1">
      <c r="A19" s="366" t="s">
        <v>43</v>
      </c>
      <c r="B19" s="366" t="s">
        <v>42</v>
      </c>
      <c r="C19" s="126"/>
      <c r="D19" s="308" t="s">
        <v>16</v>
      </c>
      <c r="E19" s="115"/>
      <c r="F19" s="104">
        <f>IF(SUM(G19:I19)=SUM(J19:M19),SUM(G19:I19),"確認")</f>
        <v>139</v>
      </c>
      <c r="G19" s="104">
        <f>SUM(G21,G23,G25,G27,G29,G31,G33,G35,G37,G39,G41,G43,G45,G47,G49,G51,G53,G55,G57,G59,G61,G63,G65,G67)</f>
        <v>111</v>
      </c>
      <c r="H19" s="104">
        <f t="shared" ref="H19:L19" si="7">SUM(H21,H23,H25,H27,H29,H31,H33,H35,H37,H39,H41,H43,H45,H47,H49,H51,H53,H55,H57,H59,H61,H63,H65,H67)</f>
        <v>19</v>
      </c>
      <c r="I19" s="104">
        <f t="shared" si="7"/>
        <v>9</v>
      </c>
      <c r="J19" s="104">
        <f t="shared" si="7"/>
        <v>111</v>
      </c>
      <c r="K19" s="104">
        <f t="shared" si="7"/>
        <v>14</v>
      </c>
      <c r="L19" s="104">
        <f t="shared" si="7"/>
        <v>1</v>
      </c>
      <c r="M19" s="104">
        <f>SUM(M21,M23,M25,M27,M29,M31,M33,M35,M37,M39,M41,M43,M45,M47,M49,M51,M53,M55,M57,M59,M61,M63,M65,M67)</f>
        <v>13</v>
      </c>
      <c r="N19" s="384">
        <v>2.3185185189999999</v>
      </c>
      <c r="O19" s="382">
        <f>SUM(O21:O68)</f>
        <v>459</v>
      </c>
      <c r="P19" s="382">
        <f>SUM(P21:P68)</f>
        <v>250</v>
      </c>
      <c r="Q19" s="386">
        <f>IF(P19=0,0,P19/O19)*100</f>
        <v>54.466230936819173</v>
      </c>
      <c r="S19" s="123"/>
      <c r="T19" s="137"/>
      <c r="AB19" s="155">
        <v>139</v>
      </c>
      <c r="AC19" s="155" t="str">
        <f>IF(F19=AB19,"",1)</f>
        <v/>
      </c>
    </row>
    <row r="20" spans="1:29" ht="12" customHeight="1">
      <c r="A20" s="367"/>
      <c r="B20" s="367"/>
      <c r="C20" s="127"/>
      <c r="D20" s="309"/>
      <c r="E20" s="116"/>
      <c r="F20" s="117">
        <f>SUM(G20:I20)</f>
        <v>1</v>
      </c>
      <c r="G20" s="107">
        <f t="shared" ref="G20:M20" si="8">IF(G19=0,0,G19/$F19)</f>
        <v>0.79856115107913672</v>
      </c>
      <c r="H20" s="107">
        <f t="shared" si="8"/>
        <v>0.1366906474820144</v>
      </c>
      <c r="I20" s="107">
        <f t="shared" si="8"/>
        <v>6.4748201438848921E-2</v>
      </c>
      <c r="J20" s="107">
        <f t="shared" si="8"/>
        <v>0.79856115107913672</v>
      </c>
      <c r="K20" s="107">
        <f t="shared" si="8"/>
        <v>0.10071942446043165</v>
      </c>
      <c r="L20" s="107">
        <f t="shared" si="8"/>
        <v>7.1942446043165471E-3</v>
      </c>
      <c r="M20" s="107">
        <f t="shared" si="8"/>
        <v>9.3525179856115109E-2</v>
      </c>
      <c r="N20" s="385"/>
      <c r="O20" s="383"/>
      <c r="P20" s="383"/>
      <c r="Q20" s="387"/>
      <c r="R20" s="163"/>
      <c r="T20" s="137"/>
      <c r="AB20" s="154"/>
      <c r="AC20" s="154"/>
    </row>
    <row r="21" spans="1:29" ht="12" customHeight="1">
      <c r="A21" s="367"/>
      <c r="B21" s="367"/>
      <c r="C21" s="126"/>
      <c r="D21" s="308" t="s">
        <v>41</v>
      </c>
      <c r="E21" s="115"/>
      <c r="F21" s="104">
        <f>IF(SUM(G21:I21)=SUM(J21:M21),SUM(G21:I21),"確認")</f>
        <v>16</v>
      </c>
      <c r="G21" s="104">
        <v>12</v>
      </c>
      <c r="H21" s="104">
        <v>3</v>
      </c>
      <c r="I21" s="104">
        <v>1</v>
      </c>
      <c r="J21" s="104">
        <v>13</v>
      </c>
      <c r="K21" s="104">
        <v>2</v>
      </c>
      <c r="L21" s="104">
        <v>0</v>
      </c>
      <c r="M21" s="104">
        <v>1</v>
      </c>
      <c r="N21" s="384">
        <v>2.4666666666666668</v>
      </c>
      <c r="O21" s="382">
        <v>44</v>
      </c>
      <c r="P21" s="382">
        <v>25</v>
      </c>
      <c r="Q21" s="386">
        <f>IF(P21=0,0,P21/O21)*100</f>
        <v>56.81818181818182</v>
      </c>
      <c r="T21" s="137"/>
      <c r="AB21" s="155">
        <v>16</v>
      </c>
      <c r="AC21" s="155" t="str">
        <f>IF(F21=AB21,"",1)</f>
        <v/>
      </c>
    </row>
    <row r="22" spans="1:29" ht="12" customHeight="1">
      <c r="A22" s="367"/>
      <c r="B22" s="367"/>
      <c r="C22" s="127"/>
      <c r="D22" s="309"/>
      <c r="E22" s="116"/>
      <c r="F22" s="117">
        <f>SUM(G22:I22)</f>
        <v>1</v>
      </c>
      <c r="G22" s="107">
        <f t="shared" ref="G22:M22" si="9">IF(G21=0,0,G21/$F21)</f>
        <v>0.75</v>
      </c>
      <c r="H22" s="107">
        <f t="shared" si="9"/>
        <v>0.1875</v>
      </c>
      <c r="I22" s="107">
        <f t="shared" si="9"/>
        <v>6.25E-2</v>
      </c>
      <c r="J22" s="107">
        <f t="shared" si="9"/>
        <v>0.8125</v>
      </c>
      <c r="K22" s="107">
        <f t="shared" si="9"/>
        <v>0.125</v>
      </c>
      <c r="L22" s="107">
        <f t="shared" si="9"/>
        <v>0</v>
      </c>
      <c r="M22" s="107">
        <f t="shared" si="9"/>
        <v>6.25E-2</v>
      </c>
      <c r="N22" s="385"/>
      <c r="O22" s="383"/>
      <c r="P22" s="383"/>
      <c r="Q22" s="387"/>
      <c r="R22" s="163"/>
      <c r="T22" s="137"/>
      <c r="AB22" s="154"/>
      <c r="AC22" s="154"/>
    </row>
    <row r="23" spans="1:29" ht="12" customHeight="1">
      <c r="A23" s="367"/>
      <c r="B23" s="367"/>
      <c r="C23" s="126"/>
      <c r="D23" s="308" t="s">
        <v>40</v>
      </c>
      <c r="E23" s="115"/>
      <c r="F23" s="104">
        <f>IF(SUM(G23:I23)=SUM(J23:M23),SUM(G23:I23),"確認")</f>
        <v>3</v>
      </c>
      <c r="G23" s="104">
        <v>1</v>
      </c>
      <c r="H23" s="104">
        <v>1</v>
      </c>
      <c r="I23" s="104">
        <v>1</v>
      </c>
      <c r="J23" s="104">
        <v>1</v>
      </c>
      <c r="K23" s="104">
        <v>0</v>
      </c>
      <c r="L23" s="104">
        <v>0</v>
      </c>
      <c r="M23" s="104">
        <v>2</v>
      </c>
      <c r="N23" s="384">
        <v>0.66666666666666663</v>
      </c>
      <c r="O23" s="382">
        <v>2</v>
      </c>
      <c r="P23" s="382">
        <v>2</v>
      </c>
      <c r="Q23" s="386">
        <f>IF(P23=0,0,P23/O23)*100</f>
        <v>100</v>
      </c>
      <c r="T23" s="137"/>
      <c r="AB23" s="155">
        <v>3</v>
      </c>
      <c r="AC23" s="155" t="str">
        <f>IF(F23=AB23,"",1)</f>
        <v/>
      </c>
    </row>
    <row r="24" spans="1:29" ht="12" customHeight="1">
      <c r="A24" s="367"/>
      <c r="B24" s="367"/>
      <c r="C24" s="127"/>
      <c r="D24" s="309"/>
      <c r="E24" s="116"/>
      <c r="F24" s="117">
        <f>SUM(G24:I24)</f>
        <v>1</v>
      </c>
      <c r="G24" s="107">
        <f t="shared" ref="G24:M24" si="10">IF(G23=0,0,G23/$F23)</f>
        <v>0.33333333333333331</v>
      </c>
      <c r="H24" s="107">
        <f t="shared" si="10"/>
        <v>0.33333333333333331</v>
      </c>
      <c r="I24" s="107">
        <f t="shared" si="10"/>
        <v>0.33333333333333331</v>
      </c>
      <c r="J24" s="107">
        <f t="shared" si="10"/>
        <v>0.33333333333333331</v>
      </c>
      <c r="K24" s="107">
        <f t="shared" si="10"/>
        <v>0</v>
      </c>
      <c r="L24" s="107">
        <f t="shared" si="10"/>
        <v>0</v>
      </c>
      <c r="M24" s="107">
        <f t="shared" si="10"/>
        <v>0.66666666666666663</v>
      </c>
      <c r="N24" s="385"/>
      <c r="O24" s="383"/>
      <c r="P24" s="383"/>
      <c r="Q24" s="387"/>
      <c r="R24" s="163"/>
      <c r="T24" s="137"/>
      <c r="AB24" s="154"/>
      <c r="AC24" s="154"/>
    </row>
    <row r="25" spans="1:29" ht="12" customHeight="1">
      <c r="A25" s="367"/>
      <c r="B25" s="367"/>
      <c r="C25" s="126"/>
      <c r="D25" s="308" t="s">
        <v>39</v>
      </c>
      <c r="E25" s="115"/>
      <c r="F25" s="104">
        <f>IF(SUM(G25:I25)=SUM(J25:M25),SUM(G25:I25),"確認")</f>
        <v>5</v>
      </c>
      <c r="G25" s="104">
        <v>2</v>
      </c>
      <c r="H25" s="104">
        <v>1</v>
      </c>
      <c r="I25" s="104">
        <v>2</v>
      </c>
      <c r="J25" s="104">
        <v>2</v>
      </c>
      <c r="K25" s="104">
        <v>0</v>
      </c>
      <c r="L25" s="104">
        <v>1</v>
      </c>
      <c r="M25" s="104">
        <v>2</v>
      </c>
      <c r="N25" s="384">
        <v>3.75</v>
      </c>
      <c r="O25" s="382">
        <v>6</v>
      </c>
      <c r="P25" s="382">
        <v>1</v>
      </c>
      <c r="Q25" s="386">
        <f>IF(P25=0,0,P25/O25)*100</f>
        <v>16.666666666666664</v>
      </c>
      <c r="T25" s="137"/>
      <c r="AB25" s="155">
        <v>5</v>
      </c>
      <c r="AC25" s="155" t="str">
        <f>IF(F25=AB25,"",1)</f>
        <v/>
      </c>
    </row>
    <row r="26" spans="1:29" ht="12" customHeight="1">
      <c r="A26" s="367"/>
      <c r="B26" s="367"/>
      <c r="C26" s="127"/>
      <c r="D26" s="309"/>
      <c r="E26" s="116"/>
      <c r="F26" s="117">
        <f>SUM(G26:I26)</f>
        <v>1</v>
      </c>
      <c r="G26" s="107">
        <f t="shared" ref="G26:M26" si="11">IF(G25=0,0,G25/$F25)</f>
        <v>0.4</v>
      </c>
      <c r="H26" s="107">
        <f t="shared" si="11"/>
        <v>0.2</v>
      </c>
      <c r="I26" s="107">
        <f t="shared" si="11"/>
        <v>0.4</v>
      </c>
      <c r="J26" s="107">
        <f t="shared" si="11"/>
        <v>0.4</v>
      </c>
      <c r="K26" s="107">
        <f t="shared" si="11"/>
        <v>0</v>
      </c>
      <c r="L26" s="107">
        <f t="shared" si="11"/>
        <v>0.2</v>
      </c>
      <c r="M26" s="107">
        <f t="shared" si="11"/>
        <v>0.4</v>
      </c>
      <c r="N26" s="385"/>
      <c r="O26" s="383"/>
      <c r="P26" s="383"/>
      <c r="Q26" s="387"/>
      <c r="R26" s="163"/>
      <c r="T26" s="137"/>
      <c r="AB26" s="154"/>
      <c r="AC26" s="154"/>
    </row>
    <row r="27" spans="1:29" ht="12" customHeight="1">
      <c r="A27" s="367"/>
      <c r="B27" s="367"/>
      <c r="C27" s="126"/>
      <c r="D27" s="308" t="s">
        <v>106</v>
      </c>
      <c r="E27" s="115"/>
      <c r="F27" s="104">
        <f>IF(SUM(G27:I27)=SUM(J27:M27),SUM(G27:I27),"確認")</f>
        <v>1</v>
      </c>
      <c r="G27" s="104">
        <v>0</v>
      </c>
      <c r="H27" s="104">
        <v>1</v>
      </c>
      <c r="I27" s="104">
        <v>0</v>
      </c>
      <c r="J27" s="104">
        <v>1</v>
      </c>
      <c r="K27" s="104">
        <v>0</v>
      </c>
      <c r="L27" s="104">
        <v>0</v>
      </c>
      <c r="M27" s="104">
        <v>0</v>
      </c>
      <c r="N27" s="384">
        <v>2</v>
      </c>
      <c r="O27" s="382">
        <v>0</v>
      </c>
      <c r="P27" s="382">
        <v>0</v>
      </c>
      <c r="Q27" s="386">
        <f>IF(P27=0,0,P27/O27)*100</f>
        <v>0</v>
      </c>
      <c r="T27" s="137"/>
      <c r="AB27" s="155">
        <v>1</v>
      </c>
      <c r="AC27" s="155" t="str">
        <f>IF(F27=AB27,"",1)</f>
        <v/>
      </c>
    </row>
    <row r="28" spans="1:29" ht="12" customHeight="1">
      <c r="A28" s="367"/>
      <c r="B28" s="367"/>
      <c r="C28" s="127"/>
      <c r="D28" s="309"/>
      <c r="E28" s="116"/>
      <c r="F28" s="117">
        <f>SUM(G28:I28)</f>
        <v>1</v>
      </c>
      <c r="G28" s="107">
        <f t="shared" ref="G28:M28" si="12">IF(G27=0,0,G27/$F27)</f>
        <v>0</v>
      </c>
      <c r="H28" s="107">
        <f t="shared" si="12"/>
        <v>1</v>
      </c>
      <c r="I28" s="107">
        <f t="shared" si="12"/>
        <v>0</v>
      </c>
      <c r="J28" s="107">
        <f t="shared" si="12"/>
        <v>1</v>
      </c>
      <c r="K28" s="107">
        <f t="shared" si="12"/>
        <v>0</v>
      </c>
      <c r="L28" s="107">
        <f t="shared" si="12"/>
        <v>0</v>
      </c>
      <c r="M28" s="107">
        <f t="shared" si="12"/>
        <v>0</v>
      </c>
      <c r="N28" s="385"/>
      <c r="O28" s="383"/>
      <c r="P28" s="383"/>
      <c r="Q28" s="387"/>
      <c r="R28" s="163"/>
      <c r="T28" s="137"/>
      <c r="AB28" s="154"/>
      <c r="AC28" s="154"/>
    </row>
    <row r="29" spans="1:29" ht="12" customHeight="1">
      <c r="A29" s="367"/>
      <c r="B29" s="367"/>
      <c r="C29" s="126"/>
      <c r="D29" s="308" t="s">
        <v>105</v>
      </c>
      <c r="E29" s="115"/>
      <c r="F29" s="104">
        <f>IF(SUM(G29:I29)=SUM(J29:M29),SUM(G29:I29),"確認")</f>
        <v>5</v>
      </c>
      <c r="G29" s="104">
        <v>2</v>
      </c>
      <c r="H29" s="104">
        <v>3</v>
      </c>
      <c r="I29" s="104">
        <v>0</v>
      </c>
      <c r="J29" s="104">
        <v>5</v>
      </c>
      <c r="K29" s="104">
        <v>0</v>
      </c>
      <c r="L29" s="104">
        <v>0</v>
      </c>
      <c r="M29" s="104">
        <v>0</v>
      </c>
      <c r="N29" s="384">
        <v>2</v>
      </c>
      <c r="O29" s="382">
        <v>4</v>
      </c>
      <c r="P29" s="382">
        <v>2</v>
      </c>
      <c r="Q29" s="386">
        <f>IF(P29=0,0,P29/O29)*100</f>
        <v>50</v>
      </c>
      <c r="T29" s="137"/>
      <c r="AB29" s="155">
        <v>5</v>
      </c>
      <c r="AC29" s="155" t="str">
        <f>IF(F29=AB29,"",1)</f>
        <v/>
      </c>
    </row>
    <row r="30" spans="1:29" ht="12" customHeight="1">
      <c r="A30" s="367"/>
      <c r="B30" s="367"/>
      <c r="C30" s="127"/>
      <c r="D30" s="309"/>
      <c r="E30" s="116"/>
      <c r="F30" s="117">
        <f>SUM(G30:I30)</f>
        <v>1</v>
      </c>
      <c r="G30" s="107">
        <f t="shared" ref="G30:M30" si="13">IF(G29=0,0,G29/$F29)</f>
        <v>0.4</v>
      </c>
      <c r="H30" s="107">
        <f t="shared" si="13"/>
        <v>0.6</v>
      </c>
      <c r="I30" s="107">
        <f t="shared" si="13"/>
        <v>0</v>
      </c>
      <c r="J30" s="107">
        <f t="shared" si="13"/>
        <v>1</v>
      </c>
      <c r="K30" s="107">
        <f t="shared" si="13"/>
        <v>0</v>
      </c>
      <c r="L30" s="107">
        <f t="shared" si="13"/>
        <v>0</v>
      </c>
      <c r="M30" s="107">
        <f t="shared" si="13"/>
        <v>0</v>
      </c>
      <c r="N30" s="385"/>
      <c r="O30" s="383"/>
      <c r="P30" s="383"/>
      <c r="Q30" s="387"/>
      <c r="R30" s="163"/>
      <c r="T30" s="137"/>
      <c r="AB30" s="154"/>
      <c r="AC30" s="154"/>
    </row>
    <row r="31" spans="1:29" ht="12" customHeight="1">
      <c r="A31" s="367"/>
      <c r="B31" s="367"/>
      <c r="C31" s="126"/>
      <c r="D31" s="308" t="s">
        <v>104</v>
      </c>
      <c r="E31" s="115"/>
      <c r="F31" s="104">
        <f>IF(SUM(G31:I31)=SUM(J31:M31),SUM(G31:I31),"確認")</f>
        <v>0</v>
      </c>
      <c r="G31" s="104">
        <v>0</v>
      </c>
      <c r="H31" s="104">
        <v>0</v>
      </c>
      <c r="I31" s="104">
        <v>0</v>
      </c>
      <c r="J31" s="104">
        <v>0</v>
      </c>
      <c r="K31" s="104">
        <v>0</v>
      </c>
      <c r="L31" s="104">
        <v>0</v>
      </c>
      <c r="M31" s="104">
        <v>0</v>
      </c>
      <c r="N31" s="384" t="s">
        <v>409</v>
      </c>
      <c r="O31" s="382">
        <v>2</v>
      </c>
      <c r="P31" s="382">
        <v>0</v>
      </c>
      <c r="Q31" s="386">
        <f>IF(P31=0,0,P31/O31)*100</f>
        <v>0</v>
      </c>
      <c r="T31" s="137"/>
      <c r="AB31" s="155">
        <v>0</v>
      </c>
      <c r="AC31" s="155" t="str">
        <f>IF(F31=AB31,"",1)</f>
        <v/>
      </c>
    </row>
    <row r="32" spans="1:29" ht="12" customHeight="1">
      <c r="A32" s="367"/>
      <c r="B32" s="367"/>
      <c r="C32" s="127"/>
      <c r="D32" s="309"/>
      <c r="E32" s="116"/>
      <c r="F32" s="117">
        <f>SUM(G32:I32)</f>
        <v>0</v>
      </c>
      <c r="G32" s="107">
        <f t="shared" ref="G32:M32" si="14">IF(G31=0,0,G31/$F31)</f>
        <v>0</v>
      </c>
      <c r="H32" s="107">
        <f t="shared" si="14"/>
        <v>0</v>
      </c>
      <c r="I32" s="107">
        <f t="shared" si="14"/>
        <v>0</v>
      </c>
      <c r="J32" s="107">
        <f t="shared" si="14"/>
        <v>0</v>
      </c>
      <c r="K32" s="107">
        <f t="shared" si="14"/>
        <v>0</v>
      </c>
      <c r="L32" s="107">
        <f t="shared" si="14"/>
        <v>0</v>
      </c>
      <c r="M32" s="107">
        <f t="shared" si="14"/>
        <v>0</v>
      </c>
      <c r="N32" s="385"/>
      <c r="O32" s="383"/>
      <c r="P32" s="383"/>
      <c r="Q32" s="387"/>
      <c r="R32" s="163"/>
      <c r="T32" s="137"/>
      <c r="AB32" s="154"/>
      <c r="AC32" s="154"/>
    </row>
    <row r="33" spans="1:29" ht="12" customHeight="1">
      <c r="A33" s="367"/>
      <c r="B33" s="367"/>
      <c r="C33" s="126"/>
      <c r="D33" s="308" t="s">
        <v>103</v>
      </c>
      <c r="E33" s="115"/>
      <c r="F33" s="104">
        <f>IF(SUM(G33:I33)=SUM(J33:M33),SUM(G33:I33),"確認")</f>
        <v>1</v>
      </c>
      <c r="G33" s="104">
        <v>1</v>
      </c>
      <c r="H33" s="104">
        <v>0</v>
      </c>
      <c r="I33" s="104">
        <v>0</v>
      </c>
      <c r="J33" s="104">
        <v>1</v>
      </c>
      <c r="K33" s="104">
        <v>0</v>
      </c>
      <c r="L33" s="104">
        <v>0</v>
      </c>
      <c r="M33" s="104">
        <v>0</v>
      </c>
      <c r="N33" s="384">
        <v>2</v>
      </c>
      <c r="O33" s="382">
        <v>6</v>
      </c>
      <c r="P33" s="382">
        <v>1</v>
      </c>
      <c r="Q33" s="386">
        <f>IF(P33=0,0,P33/O33)*100</f>
        <v>16.666666666666664</v>
      </c>
      <c r="T33" s="137"/>
      <c r="AB33" s="155">
        <v>1</v>
      </c>
      <c r="AC33" s="155" t="str">
        <f>IF(F33=AB33,"",1)</f>
        <v/>
      </c>
    </row>
    <row r="34" spans="1:29" ht="12" customHeight="1">
      <c r="A34" s="367"/>
      <c r="B34" s="367"/>
      <c r="C34" s="127"/>
      <c r="D34" s="309"/>
      <c r="E34" s="116"/>
      <c r="F34" s="117">
        <f>SUM(G34:I34)</f>
        <v>1</v>
      </c>
      <c r="G34" s="107">
        <f t="shared" ref="G34:M34" si="15">IF(G33=0,0,G33/$F33)</f>
        <v>1</v>
      </c>
      <c r="H34" s="107">
        <f t="shared" si="15"/>
        <v>0</v>
      </c>
      <c r="I34" s="107">
        <f t="shared" si="15"/>
        <v>0</v>
      </c>
      <c r="J34" s="107">
        <f t="shared" si="15"/>
        <v>1</v>
      </c>
      <c r="K34" s="107">
        <f t="shared" si="15"/>
        <v>0</v>
      </c>
      <c r="L34" s="107">
        <f t="shared" si="15"/>
        <v>0</v>
      </c>
      <c r="M34" s="107">
        <f t="shared" si="15"/>
        <v>0</v>
      </c>
      <c r="N34" s="385"/>
      <c r="O34" s="383"/>
      <c r="P34" s="383"/>
      <c r="Q34" s="387"/>
      <c r="R34" s="163"/>
      <c r="T34" s="137"/>
      <c r="AB34" s="154"/>
      <c r="AC34" s="154"/>
    </row>
    <row r="35" spans="1:29" ht="12" customHeight="1">
      <c r="A35" s="367"/>
      <c r="B35" s="367"/>
      <c r="C35" s="126"/>
      <c r="D35" s="308" t="s">
        <v>102</v>
      </c>
      <c r="E35" s="115"/>
      <c r="F35" s="104">
        <f>IF(SUM(G35:I35)=SUM(J35:M35),SUM(G35:I35),"確認")</f>
        <v>10</v>
      </c>
      <c r="G35" s="104">
        <v>8</v>
      </c>
      <c r="H35" s="104">
        <v>0</v>
      </c>
      <c r="I35" s="104">
        <v>2</v>
      </c>
      <c r="J35" s="104">
        <v>7</v>
      </c>
      <c r="K35" s="104">
        <v>1</v>
      </c>
      <c r="L35" s="104">
        <v>0</v>
      </c>
      <c r="M35" s="104">
        <v>2</v>
      </c>
      <c r="N35" s="384">
        <v>1.9</v>
      </c>
      <c r="O35" s="382">
        <v>61</v>
      </c>
      <c r="P35" s="382">
        <v>31</v>
      </c>
      <c r="Q35" s="386">
        <f>IF(P35=0,0,P35/O35)*100</f>
        <v>50.819672131147541</v>
      </c>
      <c r="T35" s="137"/>
      <c r="AB35" s="155">
        <v>10</v>
      </c>
      <c r="AC35" s="155" t="str">
        <f>IF(F35=AB35,"",1)</f>
        <v/>
      </c>
    </row>
    <row r="36" spans="1:29" ht="12" customHeight="1">
      <c r="A36" s="367"/>
      <c r="B36" s="367"/>
      <c r="C36" s="127"/>
      <c r="D36" s="309"/>
      <c r="E36" s="116"/>
      <c r="F36" s="117">
        <f>SUM(G36:I36)</f>
        <v>1</v>
      </c>
      <c r="G36" s="107">
        <f t="shared" ref="G36:M36" si="16">IF(G35=0,0,G35/$F35)</f>
        <v>0.8</v>
      </c>
      <c r="H36" s="107">
        <f t="shared" si="16"/>
        <v>0</v>
      </c>
      <c r="I36" s="107">
        <f t="shared" si="16"/>
        <v>0.2</v>
      </c>
      <c r="J36" s="107">
        <f t="shared" si="16"/>
        <v>0.7</v>
      </c>
      <c r="K36" s="107">
        <f t="shared" si="16"/>
        <v>0.1</v>
      </c>
      <c r="L36" s="107">
        <f t="shared" si="16"/>
        <v>0</v>
      </c>
      <c r="M36" s="107">
        <f t="shared" si="16"/>
        <v>0.2</v>
      </c>
      <c r="N36" s="385"/>
      <c r="O36" s="383"/>
      <c r="P36" s="383"/>
      <c r="Q36" s="387"/>
      <c r="R36" s="163"/>
      <c r="T36" s="137"/>
      <c r="AB36" s="154"/>
      <c r="AC36" s="154"/>
    </row>
    <row r="37" spans="1:29" ht="12" customHeight="1">
      <c r="A37" s="367"/>
      <c r="B37" s="367"/>
      <c r="C37" s="126"/>
      <c r="D37" s="308" t="s">
        <v>33</v>
      </c>
      <c r="E37" s="115"/>
      <c r="F37" s="104">
        <f>IF(SUM(G37:I37)=SUM(J37:M37),SUM(G37:I37),"確認")</f>
        <v>1</v>
      </c>
      <c r="G37" s="104">
        <v>1</v>
      </c>
      <c r="H37" s="104">
        <v>0</v>
      </c>
      <c r="I37" s="104">
        <v>0</v>
      </c>
      <c r="J37" s="104">
        <v>1</v>
      </c>
      <c r="K37" s="104">
        <v>0</v>
      </c>
      <c r="L37" s="104">
        <v>0</v>
      </c>
      <c r="M37" s="104">
        <v>0</v>
      </c>
      <c r="N37" s="384">
        <v>2</v>
      </c>
      <c r="O37" s="382">
        <v>0</v>
      </c>
      <c r="P37" s="382">
        <v>0</v>
      </c>
      <c r="Q37" s="386">
        <f>IF(P37=0,0,P37/O37)*100</f>
        <v>0</v>
      </c>
      <c r="T37" s="137"/>
      <c r="AB37" s="155">
        <v>1</v>
      </c>
      <c r="AC37" s="155" t="str">
        <f>IF(F37=AB37,"",1)</f>
        <v/>
      </c>
    </row>
    <row r="38" spans="1:29" ht="12" customHeight="1">
      <c r="A38" s="367"/>
      <c r="B38" s="367"/>
      <c r="C38" s="127"/>
      <c r="D38" s="309"/>
      <c r="E38" s="116"/>
      <c r="F38" s="117">
        <f>SUM(G38:I38)</f>
        <v>1</v>
      </c>
      <c r="G38" s="107">
        <f t="shared" ref="G38:M38" si="17">IF(G37=0,0,G37/$F37)</f>
        <v>1</v>
      </c>
      <c r="H38" s="107">
        <f t="shared" si="17"/>
        <v>0</v>
      </c>
      <c r="I38" s="107">
        <f t="shared" si="17"/>
        <v>0</v>
      </c>
      <c r="J38" s="107">
        <f t="shared" si="17"/>
        <v>1</v>
      </c>
      <c r="K38" s="107">
        <f t="shared" si="17"/>
        <v>0</v>
      </c>
      <c r="L38" s="107">
        <f t="shared" si="17"/>
        <v>0</v>
      </c>
      <c r="M38" s="107">
        <f t="shared" si="17"/>
        <v>0</v>
      </c>
      <c r="N38" s="385"/>
      <c r="O38" s="383"/>
      <c r="P38" s="383"/>
      <c r="Q38" s="387"/>
      <c r="R38" s="163"/>
      <c r="T38" s="137"/>
      <c r="AB38" s="154"/>
      <c r="AC38" s="154"/>
    </row>
    <row r="39" spans="1:29" ht="12" customHeight="1">
      <c r="A39" s="367"/>
      <c r="B39" s="367"/>
      <c r="C39" s="126"/>
      <c r="D39" s="308" t="s">
        <v>100</v>
      </c>
      <c r="E39" s="115"/>
      <c r="F39" s="104">
        <f>IF(SUM(G39:I39)=SUM(J39:M39),SUM(G39:I39),"確認")</f>
        <v>4</v>
      </c>
      <c r="G39" s="104">
        <v>2</v>
      </c>
      <c r="H39" s="104">
        <v>2</v>
      </c>
      <c r="I39" s="104">
        <v>0</v>
      </c>
      <c r="J39" s="104">
        <v>3</v>
      </c>
      <c r="K39" s="104">
        <v>0</v>
      </c>
      <c r="L39" s="104">
        <v>0</v>
      </c>
      <c r="M39" s="104">
        <v>1</v>
      </c>
      <c r="N39" s="384">
        <v>1.5</v>
      </c>
      <c r="O39" s="382">
        <v>16</v>
      </c>
      <c r="P39" s="382">
        <v>3</v>
      </c>
      <c r="Q39" s="386">
        <f>IF(P39=0,0,P39/O39)*100</f>
        <v>18.75</v>
      </c>
      <c r="T39" s="137"/>
      <c r="AB39" s="155">
        <v>4</v>
      </c>
      <c r="AC39" s="155" t="str">
        <f>IF(F39=AB39,"",1)</f>
        <v/>
      </c>
    </row>
    <row r="40" spans="1:29" ht="12" customHeight="1">
      <c r="A40" s="367"/>
      <c r="B40" s="367"/>
      <c r="C40" s="127"/>
      <c r="D40" s="309"/>
      <c r="E40" s="116"/>
      <c r="F40" s="117">
        <f>SUM(G40:I40)</f>
        <v>1</v>
      </c>
      <c r="G40" s="107">
        <f t="shared" ref="G40:M40" si="18">IF(G39=0,0,G39/$F39)</f>
        <v>0.5</v>
      </c>
      <c r="H40" s="107">
        <f t="shared" si="18"/>
        <v>0.5</v>
      </c>
      <c r="I40" s="107">
        <f t="shared" si="18"/>
        <v>0</v>
      </c>
      <c r="J40" s="107">
        <f t="shared" si="18"/>
        <v>0.75</v>
      </c>
      <c r="K40" s="107">
        <f t="shared" si="18"/>
        <v>0</v>
      </c>
      <c r="L40" s="107">
        <f t="shared" si="18"/>
        <v>0</v>
      </c>
      <c r="M40" s="107">
        <f t="shared" si="18"/>
        <v>0.25</v>
      </c>
      <c r="N40" s="385"/>
      <c r="O40" s="383"/>
      <c r="P40" s="383"/>
      <c r="Q40" s="387"/>
      <c r="R40" s="163"/>
      <c r="T40" s="137"/>
      <c r="AB40" s="154"/>
      <c r="AC40" s="154"/>
    </row>
    <row r="41" spans="1:29" ht="12" customHeight="1">
      <c r="A41" s="367"/>
      <c r="B41" s="367"/>
      <c r="C41" s="126"/>
      <c r="D41" s="308" t="s">
        <v>99</v>
      </c>
      <c r="E41" s="115"/>
      <c r="F41" s="104">
        <f>IF(SUM(G41:I41)=SUM(J41:M41),SUM(G41:I41),"確認")</f>
        <v>0</v>
      </c>
      <c r="G41" s="104">
        <v>0</v>
      </c>
      <c r="H41" s="104">
        <v>0</v>
      </c>
      <c r="I41" s="104">
        <v>0</v>
      </c>
      <c r="J41" s="104">
        <v>0</v>
      </c>
      <c r="K41" s="104">
        <v>0</v>
      </c>
      <c r="L41" s="104">
        <v>0</v>
      </c>
      <c r="M41" s="104">
        <v>0</v>
      </c>
      <c r="N41" s="384" t="s">
        <v>409</v>
      </c>
      <c r="O41" s="382">
        <v>0</v>
      </c>
      <c r="P41" s="382">
        <v>0</v>
      </c>
      <c r="Q41" s="386">
        <f>IF(P41=0,0,P41/O41)*100</f>
        <v>0</v>
      </c>
      <c r="T41" s="137"/>
      <c r="AB41" s="155">
        <v>0</v>
      </c>
      <c r="AC41" s="155" t="str">
        <f>IF(F41=AB41,"",1)</f>
        <v/>
      </c>
    </row>
    <row r="42" spans="1:29" ht="12" customHeight="1">
      <c r="A42" s="367"/>
      <c r="B42" s="367"/>
      <c r="C42" s="127"/>
      <c r="D42" s="309"/>
      <c r="E42" s="116"/>
      <c r="F42" s="117">
        <f>SUM(G42:I42)</f>
        <v>0</v>
      </c>
      <c r="G42" s="107">
        <f t="shared" ref="G42:M42" si="19">IF(G41=0,0,G41/$F41)</f>
        <v>0</v>
      </c>
      <c r="H42" s="107">
        <f t="shared" si="19"/>
        <v>0</v>
      </c>
      <c r="I42" s="107">
        <f t="shared" si="19"/>
        <v>0</v>
      </c>
      <c r="J42" s="107">
        <f t="shared" si="19"/>
        <v>0</v>
      </c>
      <c r="K42" s="107">
        <f t="shared" si="19"/>
        <v>0</v>
      </c>
      <c r="L42" s="107">
        <f t="shared" si="19"/>
        <v>0</v>
      </c>
      <c r="M42" s="107">
        <f t="shared" si="19"/>
        <v>0</v>
      </c>
      <c r="N42" s="385"/>
      <c r="O42" s="383"/>
      <c r="P42" s="383"/>
      <c r="Q42" s="387"/>
      <c r="R42" s="163"/>
      <c r="T42" s="137"/>
      <c r="AB42" s="154"/>
      <c r="AC42" s="154"/>
    </row>
    <row r="43" spans="1:29" ht="12" customHeight="1">
      <c r="A43" s="367"/>
      <c r="B43" s="367"/>
      <c r="C43" s="126"/>
      <c r="D43" s="308" t="s">
        <v>98</v>
      </c>
      <c r="E43" s="115"/>
      <c r="F43" s="104">
        <f>IF(SUM(G43:I43)=SUM(J43:M43),SUM(G43:I43),"確認")</f>
        <v>1</v>
      </c>
      <c r="G43" s="104">
        <v>1</v>
      </c>
      <c r="H43" s="104">
        <v>0</v>
      </c>
      <c r="I43" s="104">
        <v>0</v>
      </c>
      <c r="J43" s="104">
        <v>1</v>
      </c>
      <c r="K43" s="104">
        <v>0</v>
      </c>
      <c r="L43" s="104">
        <v>0</v>
      </c>
      <c r="M43" s="104">
        <v>0</v>
      </c>
      <c r="N43" s="384">
        <v>2</v>
      </c>
      <c r="O43" s="382">
        <v>1</v>
      </c>
      <c r="P43" s="382">
        <v>1</v>
      </c>
      <c r="Q43" s="386">
        <f>IF(P43=0,0,P43/O43)*100</f>
        <v>100</v>
      </c>
      <c r="T43" s="137"/>
      <c r="AB43" s="155">
        <v>1</v>
      </c>
      <c r="AC43" s="155" t="str">
        <f>IF(F43=AB43,"",1)</f>
        <v/>
      </c>
    </row>
    <row r="44" spans="1:29" ht="12" customHeight="1">
      <c r="A44" s="367"/>
      <c r="B44" s="367"/>
      <c r="C44" s="127"/>
      <c r="D44" s="309"/>
      <c r="E44" s="116"/>
      <c r="F44" s="117">
        <f>SUM(G44:I44)</f>
        <v>1</v>
      </c>
      <c r="G44" s="107">
        <f t="shared" ref="G44:M44" si="20">IF(G43=0,0,G43/$F43)</f>
        <v>1</v>
      </c>
      <c r="H44" s="107">
        <f t="shared" si="20"/>
        <v>0</v>
      </c>
      <c r="I44" s="107">
        <f t="shared" si="20"/>
        <v>0</v>
      </c>
      <c r="J44" s="107">
        <f t="shared" si="20"/>
        <v>1</v>
      </c>
      <c r="K44" s="107">
        <f t="shared" si="20"/>
        <v>0</v>
      </c>
      <c r="L44" s="107">
        <f t="shared" si="20"/>
        <v>0</v>
      </c>
      <c r="M44" s="107">
        <f t="shared" si="20"/>
        <v>0</v>
      </c>
      <c r="N44" s="385"/>
      <c r="O44" s="383"/>
      <c r="P44" s="383"/>
      <c r="Q44" s="387"/>
      <c r="R44" s="163"/>
      <c r="T44" s="137"/>
      <c r="AB44" s="154"/>
      <c r="AC44" s="154"/>
    </row>
    <row r="45" spans="1:29" ht="12" customHeight="1">
      <c r="A45" s="367"/>
      <c r="B45" s="367"/>
      <c r="C45" s="126"/>
      <c r="D45" s="308" t="s">
        <v>29</v>
      </c>
      <c r="E45" s="115"/>
      <c r="F45" s="104">
        <f>IF(SUM(G45:I45)=SUM(J45:M45),SUM(G45:I45),"確認")</f>
        <v>2</v>
      </c>
      <c r="G45" s="104">
        <v>2</v>
      </c>
      <c r="H45" s="104">
        <v>0</v>
      </c>
      <c r="I45" s="104">
        <v>0</v>
      </c>
      <c r="J45" s="104">
        <v>2</v>
      </c>
      <c r="K45" s="104">
        <v>0</v>
      </c>
      <c r="L45" s="104">
        <v>0</v>
      </c>
      <c r="M45" s="104">
        <v>0</v>
      </c>
      <c r="N45" s="384">
        <v>1.5</v>
      </c>
      <c r="O45" s="382">
        <v>4</v>
      </c>
      <c r="P45" s="382">
        <v>0</v>
      </c>
      <c r="Q45" s="386">
        <f>IF(P45=0,0,P45/O45)*100</f>
        <v>0</v>
      </c>
      <c r="T45" s="137"/>
      <c r="AB45" s="155">
        <v>2</v>
      </c>
      <c r="AC45" s="155" t="str">
        <f>IF(F45=AB45,"",1)</f>
        <v/>
      </c>
    </row>
    <row r="46" spans="1:29" ht="12" customHeight="1">
      <c r="A46" s="367"/>
      <c r="B46" s="367"/>
      <c r="C46" s="127"/>
      <c r="D46" s="309"/>
      <c r="E46" s="116"/>
      <c r="F46" s="117">
        <f>SUM(G46:I46)</f>
        <v>1</v>
      </c>
      <c r="G46" s="107">
        <f t="shared" ref="G46:M46" si="21">IF(G45=0,0,G45/$F45)</f>
        <v>1</v>
      </c>
      <c r="H46" s="107">
        <f t="shared" si="21"/>
        <v>0</v>
      </c>
      <c r="I46" s="107">
        <f t="shared" si="21"/>
        <v>0</v>
      </c>
      <c r="J46" s="107">
        <f t="shared" si="21"/>
        <v>1</v>
      </c>
      <c r="K46" s="107">
        <f t="shared" si="21"/>
        <v>0</v>
      </c>
      <c r="L46" s="107">
        <f t="shared" si="21"/>
        <v>0</v>
      </c>
      <c r="M46" s="107">
        <f t="shared" si="21"/>
        <v>0</v>
      </c>
      <c r="N46" s="385"/>
      <c r="O46" s="383"/>
      <c r="P46" s="383"/>
      <c r="Q46" s="387"/>
      <c r="R46" s="163"/>
      <c r="T46" s="137"/>
      <c r="AB46" s="154"/>
      <c r="AC46" s="154"/>
    </row>
    <row r="47" spans="1:29" ht="12" customHeight="1">
      <c r="A47" s="367"/>
      <c r="B47" s="367"/>
      <c r="C47" s="126"/>
      <c r="D47" s="308" t="s">
        <v>96</v>
      </c>
      <c r="E47" s="115"/>
      <c r="F47" s="104">
        <f>IF(SUM(G47:I47)=SUM(J47:M47),SUM(G47:I47),"確認")</f>
        <v>1</v>
      </c>
      <c r="G47" s="104">
        <v>1</v>
      </c>
      <c r="H47" s="104">
        <v>0</v>
      </c>
      <c r="I47" s="104">
        <v>0</v>
      </c>
      <c r="J47" s="104">
        <v>1</v>
      </c>
      <c r="K47" s="104">
        <v>0</v>
      </c>
      <c r="L47" s="104">
        <v>0</v>
      </c>
      <c r="M47" s="104">
        <v>0</v>
      </c>
      <c r="N47" s="384">
        <v>3</v>
      </c>
      <c r="O47" s="382">
        <v>5</v>
      </c>
      <c r="P47" s="382">
        <v>0</v>
      </c>
      <c r="Q47" s="386">
        <f>IF(P47=0,0,P47/O47)*100</f>
        <v>0</v>
      </c>
      <c r="T47" s="137"/>
      <c r="AB47" s="155">
        <v>1</v>
      </c>
      <c r="AC47" s="155" t="str">
        <f>IF(F47=AB47,"",1)</f>
        <v/>
      </c>
    </row>
    <row r="48" spans="1:29" ht="12" customHeight="1">
      <c r="A48" s="367"/>
      <c r="B48" s="367"/>
      <c r="C48" s="127"/>
      <c r="D48" s="309"/>
      <c r="E48" s="116"/>
      <c r="F48" s="117">
        <f>SUM(G48:I48)</f>
        <v>1</v>
      </c>
      <c r="G48" s="107">
        <f t="shared" ref="G48:M48" si="22">IF(G47=0,0,G47/$F47)</f>
        <v>1</v>
      </c>
      <c r="H48" s="107">
        <f t="shared" si="22"/>
        <v>0</v>
      </c>
      <c r="I48" s="107">
        <f t="shared" si="22"/>
        <v>0</v>
      </c>
      <c r="J48" s="107">
        <f t="shared" si="22"/>
        <v>1</v>
      </c>
      <c r="K48" s="107">
        <f t="shared" si="22"/>
        <v>0</v>
      </c>
      <c r="L48" s="107">
        <f t="shared" si="22"/>
        <v>0</v>
      </c>
      <c r="M48" s="107">
        <f t="shared" si="22"/>
        <v>0</v>
      </c>
      <c r="N48" s="385"/>
      <c r="O48" s="383"/>
      <c r="P48" s="383"/>
      <c r="Q48" s="387"/>
      <c r="R48" s="163"/>
      <c r="T48" s="137"/>
      <c r="AB48" s="154"/>
      <c r="AC48" s="154"/>
    </row>
    <row r="49" spans="1:29" ht="12" customHeight="1">
      <c r="A49" s="367"/>
      <c r="B49" s="367"/>
      <c r="C49" s="126"/>
      <c r="D49" s="308" t="s">
        <v>95</v>
      </c>
      <c r="E49" s="115"/>
      <c r="F49" s="104">
        <f>IF(SUM(G49:I49)=SUM(J49:M49),SUM(G49:I49),"確認")</f>
        <v>4</v>
      </c>
      <c r="G49" s="104">
        <v>4</v>
      </c>
      <c r="H49" s="104">
        <v>0</v>
      </c>
      <c r="I49" s="104">
        <v>0</v>
      </c>
      <c r="J49" s="104">
        <v>4</v>
      </c>
      <c r="K49" s="104">
        <v>0</v>
      </c>
      <c r="L49" s="104">
        <v>0</v>
      </c>
      <c r="M49" s="104">
        <v>0</v>
      </c>
      <c r="N49" s="384">
        <v>2.5</v>
      </c>
      <c r="O49" s="382">
        <v>18</v>
      </c>
      <c r="P49" s="382">
        <v>18</v>
      </c>
      <c r="Q49" s="386">
        <f>IF(P49=0,0,P49/O49)*100</f>
        <v>100</v>
      </c>
      <c r="T49" s="137"/>
      <c r="AB49" s="155">
        <v>4</v>
      </c>
      <c r="AC49" s="155" t="str">
        <f>IF(F49=AB49,"",1)</f>
        <v/>
      </c>
    </row>
    <row r="50" spans="1:29" ht="12" customHeight="1">
      <c r="A50" s="367"/>
      <c r="B50" s="367"/>
      <c r="C50" s="127"/>
      <c r="D50" s="309"/>
      <c r="E50" s="116"/>
      <c r="F50" s="117">
        <f>SUM(G50:I50)</f>
        <v>1</v>
      </c>
      <c r="G50" s="107">
        <f t="shared" ref="G50:M50" si="23">IF(G49=0,0,G49/$F49)</f>
        <v>1</v>
      </c>
      <c r="H50" s="107">
        <f t="shared" si="23"/>
        <v>0</v>
      </c>
      <c r="I50" s="107">
        <f t="shared" si="23"/>
        <v>0</v>
      </c>
      <c r="J50" s="107">
        <f t="shared" si="23"/>
        <v>1</v>
      </c>
      <c r="K50" s="107">
        <f t="shared" si="23"/>
        <v>0</v>
      </c>
      <c r="L50" s="107">
        <f t="shared" si="23"/>
        <v>0</v>
      </c>
      <c r="M50" s="107">
        <f t="shared" si="23"/>
        <v>0</v>
      </c>
      <c r="N50" s="385"/>
      <c r="O50" s="383"/>
      <c r="P50" s="383"/>
      <c r="Q50" s="387"/>
      <c r="R50" s="163"/>
      <c r="T50" s="137"/>
      <c r="AB50" s="154"/>
      <c r="AC50" s="154"/>
    </row>
    <row r="51" spans="1:29" ht="12" customHeight="1">
      <c r="A51" s="367"/>
      <c r="B51" s="367"/>
      <c r="C51" s="126"/>
      <c r="D51" s="308" t="s">
        <v>94</v>
      </c>
      <c r="E51" s="115"/>
      <c r="F51" s="104">
        <f>IF(SUM(G51:I51)=SUM(J51:M51),SUM(G51:I51),"確認")</f>
        <v>9</v>
      </c>
      <c r="G51" s="104">
        <v>8</v>
      </c>
      <c r="H51" s="104">
        <v>1</v>
      </c>
      <c r="I51" s="104">
        <v>0</v>
      </c>
      <c r="J51" s="104">
        <v>8</v>
      </c>
      <c r="K51" s="104">
        <v>1</v>
      </c>
      <c r="L51" s="104">
        <v>0</v>
      </c>
      <c r="M51" s="104">
        <v>0</v>
      </c>
      <c r="N51" s="384">
        <v>2.4444444444444446</v>
      </c>
      <c r="O51" s="382">
        <v>7</v>
      </c>
      <c r="P51" s="382">
        <v>6</v>
      </c>
      <c r="Q51" s="386">
        <f>IF(P51=0,0,P51/O51)*100</f>
        <v>85.714285714285708</v>
      </c>
      <c r="T51" s="137"/>
      <c r="AB51" s="155">
        <v>9</v>
      </c>
      <c r="AC51" s="155" t="str">
        <f>IF(F51=AB51,"",1)</f>
        <v/>
      </c>
    </row>
    <row r="52" spans="1:29" ht="12" customHeight="1">
      <c r="A52" s="367"/>
      <c r="B52" s="367"/>
      <c r="C52" s="127"/>
      <c r="D52" s="309"/>
      <c r="E52" s="116"/>
      <c r="F52" s="117">
        <f>SUM(G52:I52)</f>
        <v>1</v>
      </c>
      <c r="G52" s="107">
        <f t="shared" ref="G52:M52" si="24">IF(G51=0,0,G51/$F51)</f>
        <v>0.88888888888888884</v>
      </c>
      <c r="H52" s="107">
        <f t="shared" si="24"/>
        <v>0.1111111111111111</v>
      </c>
      <c r="I52" s="107">
        <f t="shared" si="24"/>
        <v>0</v>
      </c>
      <c r="J52" s="107">
        <f t="shared" si="24"/>
        <v>0.88888888888888884</v>
      </c>
      <c r="K52" s="107">
        <f t="shared" si="24"/>
        <v>0.1111111111111111</v>
      </c>
      <c r="L52" s="107">
        <f t="shared" si="24"/>
        <v>0</v>
      </c>
      <c r="M52" s="107">
        <f t="shared" si="24"/>
        <v>0</v>
      </c>
      <c r="N52" s="385"/>
      <c r="O52" s="383"/>
      <c r="P52" s="383"/>
      <c r="Q52" s="387"/>
      <c r="R52" s="163"/>
      <c r="T52" s="137"/>
      <c r="AB52" s="154"/>
      <c r="AC52" s="154"/>
    </row>
    <row r="53" spans="1:29" ht="12" customHeight="1">
      <c r="A53" s="367"/>
      <c r="B53" s="367"/>
      <c r="C53" s="126"/>
      <c r="D53" s="308" t="s">
        <v>93</v>
      </c>
      <c r="E53" s="115"/>
      <c r="F53" s="104">
        <f>IF(SUM(G53:I53)=SUM(J53:M53),SUM(G53:I53),"確認")</f>
        <v>3</v>
      </c>
      <c r="G53" s="104">
        <v>3</v>
      </c>
      <c r="H53" s="104">
        <v>0</v>
      </c>
      <c r="I53" s="104">
        <v>0</v>
      </c>
      <c r="J53" s="104">
        <v>3</v>
      </c>
      <c r="K53" s="104">
        <v>0</v>
      </c>
      <c r="L53" s="104">
        <v>0</v>
      </c>
      <c r="M53" s="104">
        <v>0</v>
      </c>
      <c r="N53" s="384">
        <v>2</v>
      </c>
      <c r="O53" s="382">
        <v>28</v>
      </c>
      <c r="P53" s="382">
        <v>23</v>
      </c>
      <c r="Q53" s="386">
        <f>IF(P53=0,0,P53/O53)*100</f>
        <v>82.142857142857139</v>
      </c>
      <c r="T53" s="137"/>
      <c r="AB53" s="155">
        <v>3</v>
      </c>
      <c r="AC53" s="155" t="str">
        <f>IF(F53=AB53,"",1)</f>
        <v/>
      </c>
    </row>
    <row r="54" spans="1:29" ht="12" customHeight="1">
      <c r="A54" s="367"/>
      <c r="B54" s="367"/>
      <c r="C54" s="127"/>
      <c r="D54" s="309"/>
      <c r="E54" s="116"/>
      <c r="F54" s="117">
        <f>SUM(G54:I54)</f>
        <v>1</v>
      </c>
      <c r="G54" s="107">
        <f t="shared" ref="G54:M54" si="25">IF(G53=0,0,G53/$F53)</f>
        <v>1</v>
      </c>
      <c r="H54" s="107">
        <f t="shared" si="25"/>
        <v>0</v>
      </c>
      <c r="I54" s="107">
        <f t="shared" si="25"/>
        <v>0</v>
      </c>
      <c r="J54" s="107">
        <f t="shared" si="25"/>
        <v>1</v>
      </c>
      <c r="K54" s="107">
        <f t="shared" si="25"/>
        <v>0</v>
      </c>
      <c r="L54" s="107">
        <f t="shared" si="25"/>
        <v>0</v>
      </c>
      <c r="M54" s="107">
        <f t="shared" si="25"/>
        <v>0</v>
      </c>
      <c r="N54" s="385"/>
      <c r="O54" s="383"/>
      <c r="P54" s="383"/>
      <c r="Q54" s="387"/>
      <c r="R54" s="163"/>
      <c r="T54" s="137"/>
      <c r="AB54" s="154"/>
      <c r="AC54" s="154"/>
    </row>
    <row r="55" spans="1:29" ht="12" customHeight="1">
      <c r="A55" s="367"/>
      <c r="B55" s="367"/>
      <c r="C55" s="126"/>
      <c r="D55" s="308" t="s">
        <v>24</v>
      </c>
      <c r="E55" s="115"/>
      <c r="F55" s="104">
        <f>IF(SUM(G55:I55)=SUM(J55:M55),SUM(G55:I55),"確認")</f>
        <v>22</v>
      </c>
      <c r="G55" s="104">
        <v>20</v>
      </c>
      <c r="H55" s="104">
        <v>1</v>
      </c>
      <c r="I55" s="104">
        <v>1</v>
      </c>
      <c r="J55" s="104">
        <v>19</v>
      </c>
      <c r="K55" s="104">
        <v>2</v>
      </c>
      <c r="L55" s="104">
        <v>0</v>
      </c>
      <c r="M55" s="104">
        <v>1</v>
      </c>
      <c r="N55" s="384">
        <v>2.1818181818181817</v>
      </c>
      <c r="O55" s="382">
        <v>69</v>
      </c>
      <c r="P55" s="382">
        <v>49</v>
      </c>
      <c r="Q55" s="386">
        <f>IF(P55=0,0,P55/O55)*100</f>
        <v>71.014492753623188</v>
      </c>
      <c r="T55" s="137"/>
      <c r="AB55" s="155">
        <v>22</v>
      </c>
      <c r="AC55" s="155" t="str">
        <f>IF(F55=AB55,"",1)</f>
        <v/>
      </c>
    </row>
    <row r="56" spans="1:29" ht="12" customHeight="1">
      <c r="A56" s="367"/>
      <c r="B56" s="367"/>
      <c r="C56" s="127"/>
      <c r="D56" s="309"/>
      <c r="E56" s="116"/>
      <c r="F56" s="117">
        <f>SUM(G56:I56)</f>
        <v>0.99999999999999989</v>
      </c>
      <c r="G56" s="107">
        <f t="shared" ref="G56:M56" si="26">IF(G55=0,0,G55/$F55)</f>
        <v>0.90909090909090906</v>
      </c>
      <c r="H56" s="107">
        <f t="shared" si="26"/>
        <v>4.5454545454545456E-2</v>
      </c>
      <c r="I56" s="107">
        <f t="shared" si="26"/>
        <v>4.5454545454545456E-2</v>
      </c>
      <c r="J56" s="107">
        <f t="shared" si="26"/>
        <v>0.86363636363636365</v>
      </c>
      <c r="K56" s="107">
        <f t="shared" si="26"/>
        <v>9.0909090909090912E-2</v>
      </c>
      <c r="L56" s="107">
        <f t="shared" si="26"/>
        <v>0</v>
      </c>
      <c r="M56" s="107">
        <f t="shared" si="26"/>
        <v>4.5454545454545456E-2</v>
      </c>
      <c r="N56" s="385"/>
      <c r="O56" s="383"/>
      <c r="P56" s="383"/>
      <c r="Q56" s="387"/>
      <c r="R56" s="163"/>
      <c r="T56" s="130"/>
      <c r="AB56" s="154"/>
      <c r="AC56" s="154"/>
    </row>
    <row r="57" spans="1:29" ht="12" customHeight="1">
      <c r="A57" s="367"/>
      <c r="B57" s="367"/>
      <c r="C57" s="126"/>
      <c r="D57" s="308" t="s">
        <v>91</v>
      </c>
      <c r="E57" s="115"/>
      <c r="F57" s="104">
        <f>IF(SUM(G57:I57)=SUM(J57:M57),SUM(G57:I57),"確認")</f>
        <v>2</v>
      </c>
      <c r="G57" s="104">
        <v>2</v>
      </c>
      <c r="H57" s="104">
        <v>0</v>
      </c>
      <c r="I57" s="104">
        <v>0</v>
      </c>
      <c r="J57" s="104">
        <v>2</v>
      </c>
      <c r="K57" s="104">
        <v>0</v>
      </c>
      <c r="L57" s="104">
        <v>0</v>
      </c>
      <c r="M57" s="104">
        <v>0</v>
      </c>
      <c r="N57" s="384">
        <v>3</v>
      </c>
      <c r="O57" s="382">
        <v>3</v>
      </c>
      <c r="P57" s="382">
        <v>0</v>
      </c>
      <c r="Q57" s="386">
        <f>IF(P57=0,0,P57/O57)*100</f>
        <v>0</v>
      </c>
      <c r="T57" s="130"/>
      <c r="AB57" s="155">
        <v>2</v>
      </c>
      <c r="AC57" s="155" t="str">
        <f>IF(F57=AB57,"",1)</f>
        <v/>
      </c>
    </row>
    <row r="58" spans="1:29" ht="12" customHeight="1">
      <c r="A58" s="367"/>
      <c r="B58" s="367"/>
      <c r="C58" s="127"/>
      <c r="D58" s="309"/>
      <c r="E58" s="116"/>
      <c r="F58" s="117">
        <f>SUM(G58:I58)</f>
        <v>1</v>
      </c>
      <c r="G58" s="107">
        <f t="shared" ref="G58:M58" si="27">IF(G57=0,0,G57/$F57)</f>
        <v>1</v>
      </c>
      <c r="H58" s="107">
        <f t="shared" si="27"/>
        <v>0</v>
      </c>
      <c r="I58" s="107">
        <f t="shared" si="27"/>
        <v>0</v>
      </c>
      <c r="J58" s="107">
        <f t="shared" si="27"/>
        <v>1</v>
      </c>
      <c r="K58" s="107">
        <f t="shared" si="27"/>
        <v>0</v>
      </c>
      <c r="L58" s="107">
        <f t="shared" si="27"/>
        <v>0</v>
      </c>
      <c r="M58" s="107">
        <f t="shared" si="27"/>
        <v>0</v>
      </c>
      <c r="N58" s="385"/>
      <c r="O58" s="383"/>
      <c r="P58" s="383"/>
      <c r="Q58" s="387"/>
      <c r="R58" s="163"/>
      <c r="T58" s="130"/>
      <c r="AB58" s="154"/>
      <c r="AC58" s="154"/>
    </row>
    <row r="59" spans="1:29" ht="12.75" customHeight="1">
      <c r="A59" s="367"/>
      <c r="B59" s="367"/>
      <c r="C59" s="126"/>
      <c r="D59" s="308" t="s">
        <v>22</v>
      </c>
      <c r="E59" s="115"/>
      <c r="F59" s="104">
        <f>IF(SUM(G59:I59)=SUM(J59:M59),SUM(G59:I59),"確認")</f>
        <v>19</v>
      </c>
      <c r="G59" s="104">
        <v>16</v>
      </c>
      <c r="H59" s="104">
        <v>2</v>
      </c>
      <c r="I59" s="104">
        <v>1</v>
      </c>
      <c r="J59" s="104">
        <v>14</v>
      </c>
      <c r="K59" s="104">
        <v>4</v>
      </c>
      <c r="L59" s="104">
        <v>0</v>
      </c>
      <c r="M59" s="104">
        <v>1</v>
      </c>
      <c r="N59" s="384">
        <v>2.6315789473684212</v>
      </c>
      <c r="O59" s="382">
        <v>83</v>
      </c>
      <c r="P59" s="382">
        <v>25</v>
      </c>
      <c r="Q59" s="386">
        <f>IF(P59=0,0,P59/O59)*100</f>
        <v>30.120481927710845</v>
      </c>
      <c r="T59" s="130"/>
      <c r="AB59" s="155">
        <v>19</v>
      </c>
      <c r="AC59" s="155" t="str">
        <f>IF(F59=AB59,"",1)</f>
        <v/>
      </c>
    </row>
    <row r="60" spans="1:29" ht="12.75" customHeight="1">
      <c r="A60" s="367"/>
      <c r="B60" s="367"/>
      <c r="C60" s="127"/>
      <c r="D60" s="309"/>
      <c r="E60" s="116"/>
      <c r="F60" s="117">
        <f>SUM(G60:I60)</f>
        <v>1</v>
      </c>
      <c r="G60" s="107">
        <f t="shared" ref="G60:M60" si="28">IF(G59=0,0,G59/$F59)</f>
        <v>0.84210526315789469</v>
      </c>
      <c r="H60" s="107">
        <f t="shared" si="28"/>
        <v>0.10526315789473684</v>
      </c>
      <c r="I60" s="107">
        <f t="shared" si="28"/>
        <v>5.2631578947368418E-2</v>
      </c>
      <c r="J60" s="107">
        <f t="shared" si="28"/>
        <v>0.73684210526315785</v>
      </c>
      <c r="K60" s="107">
        <f t="shared" si="28"/>
        <v>0.21052631578947367</v>
      </c>
      <c r="L60" s="107">
        <f t="shared" si="28"/>
        <v>0</v>
      </c>
      <c r="M60" s="107">
        <f t="shared" si="28"/>
        <v>5.2631578947368418E-2</v>
      </c>
      <c r="N60" s="385"/>
      <c r="O60" s="383"/>
      <c r="P60" s="383"/>
      <c r="Q60" s="387"/>
      <c r="R60" s="163"/>
      <c r="T60" s="130"/>
      <c r="AB60" s="154"/>
      <c r="AC60" s="154"/>
    </row>
    <row r="61" spans="1:29" ht="12" customHeight="1">
      <c r="A61" s="367"/>
      <c r="B61" s="367"/>
      <c r="C61" s="126"/>
      <c r="D61" s="308" t="s">
        <v>21</v>
      </c>
      <c r="E61" s="115"/>
      <c r="F61" s="104">
        <f>IF(SUM(G61:I61)=SUM(J61:M61),SUM(G61:I61),"確認")</f>
        <v>9</v>
      </c>
      <c r="G61" s="104">
        <v>9</v>
      </c>
      <c r="H61" s="104">
        <v>0</v>
      </c>
      <c r="I61" s="104">
        <v>0</v>
      </c>
      <c r="J61" s="104">
        <v>8</v>
      </c>
      <c r="K61" s="104">
        <v>1</v>
      </c>
      <c r="L61" s="104">
        <v>0</v>
      </c>
      <c r="M61" s="104">
        <v>0</v>
      </c>
      <c r="N61" s="384">
        <v>2.7777777777777777</v>
      </c>
      <c r="O61" s="382">
        <v>18</v>
      </c>
      <c r="P61" s="382">
        <v>7</v>
      </c>
      <c r="Q61" s="386">
        <f>IF(P61=0,0,P61/O61)*100</f>
        <v>38.888888888888893</v>
      </c>
      <c r="T61" s="130"/>
      <c r="AB61" s="155">
        <v>9</v>
      </c>
      <c r="AC61" s="155" t="str">
        <f>IF(F61=AB61,"",1)</f>
        <v/>
      </c>
    </row>
    <row r="62" spans="1:29" ht="12" customHeight="1">
      <c r="A62" s="367"/>
      <c r="B62" s="367"/>
      <c r="C62" s="127"/>
      <c r="D62" s="309"/>
      <c r="E62" s="116"/>
      <c r="F62" s="117">
        <f>SUM(G62:I62)</f>
        <v>1</v>
      </c>
      <c r="G62" s="107">
        <f t="shared" ref="G62:M62" si="29">IF(G61=0,0,G61/$F61)</f>
        <v>1</v>
      </c>
      <c r="H62" s="107">
        <f t="shared" si="29"/>
        <v>0</v>
      </c>
      <c r="I62" s="107">
        <f t="shared" si="29"/>
        <v>0</v>
      </c>
      <c r="J62" s="107">
        <f t="shared" si="29"/>
        <v>0.88888888888888884</v>
      </c>
      <c r="K62" s="107">
        <f t="shared" si="29"/>
        <v>0.1111111111111111</v>
      </c>
      <c r="L62" s="107">
        <f t="shared" si="29"/>
        <v>0</v>
      </c>
      <c r="M62" s="107">
        <f t="shared" si="29"/>
        <v>0</v>
      </c>
      <c r="N62" s="385"/>
      <c r="O62" s="383"/>
      <c r="P62" s="383"/>
      <c r="Q62" s="387"/>
      <c r="R62" s="163"/>
      <c r="T62" s="130"/>
      <c r="AB62" s="154"/>
      <c r="AC62" s="154"/>
    </row>
    <row r="63" spans="1:29" ht="12" customHeight="1">
      <c r="A63" s="367"/>
      <c r="B63" s="367"/>
      <c r="C63" s="126"/>
      <c r="D63" s="308" t="s">
        <v>20</v>
      </c>
      <c r="E63" s="115"/>
      <c r="F63" s="104">
        <f>IF(SUM(G63:I63)=SUM(J63:M63),SUM(G63:I63),"確認")</f>
        <v>5</v>
      </c>
      <c r="G63" s="104">
        <v>4</v>
      </c>
      <c r="H63" s="104">
        <v>1</v>
      </c>
      <c r="I63" s="104">
        <v>0</v>
      </c>
      <c r="J63" s="104">
        <v>2</v>
      </c>
      <c r="K63" s="104">
        <v>3</v>
      </c>
      <c r="L63" s="104">
        <v>0</v>
      </c>
      <c r="M63" s="104">
        <v>0</v>
      </c>
      <c r="N63" s="384">
        <v>3.8</v>
      </c>
      <c r="O63" s="382">
        <v>24</v>
      </c>
      <c r="P63" s="382">
        <v>16</v>
      </c>
      <c r="Q63" s="386">
        <f>IF(P63=0,0,P63/O63)*100</f>
        <v>66.666666666666657</v>
      </c>
      <c r="T63" s="130"/>
      <c r="AB63" s="155">
        <v>5</v>
      </c>
      <c r="AC63" s="155" t="str">
        <f>IF(F63=AB63,"",1)</f>
        <v/>
      </c>
    </row>
    <row r="64" spans="1:29" ht="12" customHeight="1">
      <c r="A64" s="367"/>
      <c r="B64" s="367"/>
      <c r="C64" s="127"/>
      <c r="D64" s="309"/>
      <c r="E64" s="116"/>
      <c r="F64" s="117">
        <f>SUM(G64:I64)</f>
        <v>1</v>
      </c>
      <c r="G64" s="107">
        <f t="shared" ref="G64:M64" si="30">IF(G63=0,0,G63/$F63)</f>
        <v>0.8</v>
      </c>
      <c r="H64" s="107">
        <f t="shared" si="30"/>
        <v>0.2</v>
      </c>
      <c r="I64" s="107">
        <f t="shared" si="30"/>
        <v>0</v>
      </c>
      <c r="J64" s="107">
        <f t="shared" si="30"/>
        <v>0.4</v>
      </c>
      <c r="K64" s="107">
        <f t="shared" si="30"/>
        <v>0.6</v>
      </c>
      <c r="L64" s="107">
        <f t="shared" si="30"/>
        <v>0</v>
      </c>
      <c r="M64" s="107">
        <f t="shared" si="30"/>
        <v>0</v>
      </c>
      <c r="N64" s="385"/>
      <c r="O64" s="383"/>
      <c r="P64" s="383"/>
      <c r="Q64" s="387"/>
      <c r="R64" s="163"/>
      <c r="T64" s="130"/>
      <c r="AB64" s="154"/>
      <c r="AC64" s="154"/>
    </row>
    <row r="65" spans="1:29" ht="12" customHeight="1">
      <c r="A65" s="367"/>
      <c r="B65" s="367"/>
      <c r="C65" s="126"/>
      <c r="D65" s="308" t="s">
        <v>19</v>
      </c>
      <c r="E65" s="115"/>
      <c r="F65" s="104">
        <f>IF(SUM(G65:I65)=SUM(J65:M65),SUM(G65:I65),"確認")</f>
        <v>12</v>
      </c>
      <c r="G65" s="104">
        <v>10</v>
      </c>
      <c r="H65" s="104">
        <v>2</v>
      </c>
      <c r="I65" s="104">
        <v>0</v>
      </c>
      <c r="J65" s="104">
        <v>10</v>
      </c>
      <c r="K65" s="104">
        <v>0</v>
      </c>
      <c r="L65" s="104">
        <v>0</v>
      </c>
      <c r="M65" s="104">
        <v>2</v>
      </c>
      <c r="N65" s="384">
        <v>2.1</v>
      </c>
      <c r="O65" s="382">
        <v>53</v>
      </c>
      <c r="P65" s="382">
        <v>38</v>
      </c>
      <c r="Q65" s="386">
        <f>IF(P65=0,0,P65/O65)*100</f>
        <v>71.698113207547166</v>
      </c>
      <c r="T65" s="130"/>
      <c r="AB65" s="155">
        <v>12</v>
      </c>
      <c r="AC65" s="155" t="str">
        <f>IF(F65=AB65,"",1)</f>
        <v/>
      </c>
    </row>
    <row r="66" spans="1:29" ht="12" customHeight="1">
      <c r="A66" s="367"/>
      <c r="B66" s="367"/>
      <c r="C66" s="127"/>
      <c r="D66" s="309"/>
      <c r="E66" s="116"/>
      <c r="F66" s="117">
        <f>SUM(G66:I66)</f>
        <v>1</v>
      </c>
      <c r="G66" s="107">
        <f t="shared" ref="G66:M66" si="31">IF(G65=0,0,G65/$F65)</f>
        <v>0.83333333333333337</v>
      </c>
      <c r="H66" s="107">
        <f t="shared" si="31"/>
        <v>0.16666666666666666</v>
      </c>
      <c r="I66" s="107">
        <f t="shared" si="31"/>
        <v>0</v>
      </c>
      <c r="J66" s="107">
        <f t="shared" si="31"/>
        <v>0.83333333333333337</v>
      </c>
      <c r="K66" s="107">
        <f t="shared" si="31"/>
        <v>0</v>
      </c>
      <c r="L66" s="107">
        <f t="shared" si="31"/>
        <v>0</v>
      </c>
      <c r="M66" s="107">
        <f t="shared" si="31"/>
        <v>0.16666666666666666</v>
      </c>
      <c r="N66" s="385"/>
      <c r="O66" s="383"/>
      <c r="P66" s="383"/>
      <c r="Q66" s="387"/>
      <c r="R66" s="163"/>
      <c r="T66" s="130"/>
      <c r="AB66" s="154"/>
      <c r="AC66" s="154"/>
    </row>
    <row r="67" spans="1:29" ht="12" customHeight="1">
      <c r="A67" s="367"/>
      <c r="B67" s="367"/>
      <c r="C67" s="126"/>
      <c r="D67" s="308" t="s">
        <v>87</v>
      </c>
      <c r="E67" s="115"/>
      <c r="F67" s="104">
        <f>IF(SUM(G67:I67)=SUM(J67:M67),SUM(G67:I67),"確認")</f>
        <v>4</v>
      </c>
      <c r="G67" s="104">
        <v>2</v>
      </c>
      <c r="H67" s="104">
        <v>1</v>
      </c>
      <c r="I67" s="104">
        <v>1</v>
      </c>
      <c r="J67" s="104">
        <v>3</v>
      </c>
      <c r="K67" s="104">
        <v>0</v>
      </c>
      <c r="L67" s="104">
        <v>0</v>
      </c>
      <c r="M67" s="104">
        <v>1</v>
      </c>
      <c r="N67" s="384">
        <v>0.75</v>
      </c>
      <c r="O67" s="382">
        <v>5</v>
      </c>
      <c r="P67" s="382">
        <v>2</v>
      </c>
      <c r="Q67" s="386">
        <f>IF(O67=0,0,IF(P67=0,0,P67/O67)*100)</f>
        <v>40</v>
      </c>
      <c r="T67" s="130"/>
      <c r="AB67" s="155">
        <v>4</v>
      </c>
      <c r="AC67" s="155" t="str">
        <f>IF(F67=AB67,"",1)</f>
        <v/>
      </c>
    </row>
    <row r="68" spans="1:29" ht="12" customHeight="1">
      <c r="A68" s="367"/>
      <c r="B68" s="368"/>
      <c r="C68" s="127"/>
      <c r="D68" s="309"/>
      <c r="E68" s="116"/>
      <c r="F68" s="117">
        <f>SUM(G68:I68)</f>
        <v>1</v>
      </c>
      <c r="G68" s="107">
        <f t="shared" ref="G68:M68" si="32">IF(G67=0,0,G67/$F67)</f>
        <v>0.5</v>
      </c>
      <c r="H68" s="107">
        <f t="shared" si="32"/>
        <v>0.25</v>
      </c>
      <c r="I68" s="107">
        <f t="shared" si="32"/>
        <v>0.25</v>
      </c>
      <c r="J68" s="107">
        <f t="shared" si="32"/>
        <v>0.75</v>
      </c>
      <c r="K68" s="107">
        <f t="shared" si="32"/>
        <v>0</v>
      </c>
      <c r="L68" s="107">
        <f t="shared" si="32"/>
        <v>0</v>
      </c>
      <c r="M68" s="107">
        <f t="shared" si="32"/>
        <v>0.25</v>
      </c>
      <c r="N68" s="385"/>
      <c r="O68" s="383"/>
      <c r="P68" s="383"/>
      <c r="Q68" s="387"/>
      <c r="R68" s="163"/>
      <c r="T68" s="130"/>
      <c r="AB68" s="154"/>
      <c r="AC68" s="154"/>
    </row>
    <row r="69" spans="1:29" ht="12" customHeight="1">
      <c r="A69" s="367"/>
      <c r="B69" s="366" t="s">
        <v>17</v>
      </c>
      <c r="C69" s="126"/>
      <c r="D69" s="308" t="s">
        <v>16</v>
      </c>
      <c r="E69" s="115"/>
      <c r="F69" s="104">
        <f>IF(SUM(G69:I69)=SUM(J69:M69),SUM(G69:I69),"確認")</f>
        <v>307</v>
      </c>
      <c r="G69" s="104">
        <f>SUM(G71,G73,G75,G77,G79,G81,G83,G85,G87,G89,G91,G93,G95,G97,G99)</f>
        <v>260</v>
      </c>
      <c r="H69" s="104">
        <f t="shared" ref="H69:L69" si="33">SUM(H71,H73,H75,H77,H79,H81,H83,H85,H87,H89,H91,H93,H95,H97,H99)</f>
        <v>24</v>
      </c>
      <c r="I69" s="104">
        <f t="shared" si="33"/>
        <v>23</v>
      </c>
      <c r="J69" s="104">
        <f t="shared" si="33"/>
        <v>242</v>
      </c>
      <c r="K69" s="104">
        <f t="shared" si="33"/>
        <v>25</v>
      </c>
      <c r="L69" s="104">
        <f t="shared" si="33"/>
        <v>2</v>
      </c>
      <c r="M69" s="104">
        <f>SUM(M71,M73,M75,M77,M79,M81,M83,M85,M87,M89,M91,M93,M95,M97,M99)</f>
        <v>38</v>
      </c>
      <c r="N69" s="384">
        <v>2.2222222220000001</v>
      </c>
      <c r="O69" s="382">
        <f>SUM(O71:O100)</f>
        <v>383</v>
      </c>
      <c r="P69" s="382">
        <f>SUM(P71:P100)</f>
        <v>169</v>
      </c>
      <c r="Q69" s="386">
        <f>IF(P69=0,0,P69/O69)*100</f>
        <v>44.125326370757179</v>
      </c>
      <c r="S69" s="123"/>
      <c r="T69" s="130"/>
      <c r="AB69" s="155">
        <v>307</v>
      </c>
      <c r="AC69" s="155" t="str">
        <f>IF(F69=AB69,"",1)</f>
        <v/>
      </c>
    </row>
    <row r="70" spans="1:29" ht="12" customHeight="1">
      <c r="A70" s="367"/>
      <c r="B70" s="367"/>
      <c r="C70" s="127"/>
      <c r="D70" s="309"/>
      <c r="E70" s="116"/>
      <c r="F70" s="117">
        <f>SUM(G70:I70)</f>
        <v>1</v>
      </c>
      <c r="G70" s="107">
        <f t="shared" ref="G70:M70" si="34">IF(G69=0,0,G69/$F69)</f>
        <v>0.84690553745928343</v>
      </c>
      <c r="H70" s="107">
        <f t="shared" si="34"/>
        <v>7.8175895765472306E-2</v>
      </c>
      <c r="I70" s="107">
        <f t="shared" si="34"/>
        <v>7.4918566775244305E-2</v>
      </c>
      <c r="J70" s="107">
        <f t="shared" si="34"/>
        <v>0.78827361563517917</v>
      </c>
      <c r="K70" s="107">
        <f t="shared" si="34"/>
        <v>8.143322475570032E-2</v>
      </c>
      <c r="L70" s="107">
        <f t="shared" si="34"/>
        <v>6.5146579804560263E-3</v>
      </c>
      <c r="M70" s="107">
        <f t="shared" si="34"/>
        <v>0.12377850162866449</v>
      </c>
      <c r="N70" s="385"/>
      <c r="O70" s="383"/>
      <c r="P70" s="383"/>
      <c r="Q70" s="387"/>
      <c r="R70" s="163"/>
      <c r="T70" s="130"/>
      <c r="AB70" s="154"/>
      <c r="AC70" s="154"/>
    </row>
    <row r="71" spans="1:29" ht="12" customHeight="1">
      <c r="A71" s="367"/>
      <c r="B71" s="367"/>
      <c r="C71" s="126"/>
      <c r="D71" s="308" t="s">
        <v>122</v>
      </c>
      <c r="E71" s="115"/>
      <c r="F71" s="104">
        <f>IF(SUM(G71:I71)=SUM(J71:M71),SUM(G71:I71),"確認")</f>
        <v>1</v>
      </c>
      <c r="G71" s="104">
        <v>1</v>
      </c>
      <c r="H71" s="104">
        <v>0</v>
      </c>
      <c r="I71" s="104">
        <v>0</v>
      </c>
      <c r="J71" s="104">
        <v>1</v>
      </c>
      <c r="K71" s="104">
        <v>0</v>
      </c>
      <c r="L71" s="104">
        <v>0</v>
      </c>
      <c r="M71" s="104">
        <v>0</v>
      </c>
      <c r="N71" s="384">
        <v>2</v>
      </c>
      <c r="O71" s="382">
        <v>1</v>
      </c>
      <c r="P71" s="382">
        <v>0</v>
      </c>
      <c r="Q71" s="386">
        <f>IF(P71=0,0,P71/O71)*100</f>
        <v>0</v>
      </c>
      <c r="T71" s="130"/>
      <c r="AB71" s="155">
        <v>1</v>
      </c>
      <c r="AC71" s="155" t="str">
        <f>IF(F71=AB71,"",1)</f>
        <v/>
      </c>
    </row>
    <row r="72" spans="1:29" ht="12" customHeight="1">
      <c r="A72" s="367"/>
      <c r="B72" s="367"/>
      <c r="C72" s="127"/>
      <c r="D72" s="309"/>
      <c r="E72" s="116"/>
      <c r="F72" s="117">
        <f>SUM(G72:I72)</f>
        <v>1</v>
      </c>
      <c r="G72" s="107">
        <f t="shared" ref="G72:M72" si="35">IF(G71=0,0,G71/$F71)</f>
        <v>1</v>
      </c>
      <c r="H72" s="107">
        <f t="shared" si="35"/>
        <v>0</v>
      </c>
      <c r="I72" s="107">
        <f t="shared" si="35"/>
        <v>0</v>
      </c>
      <c r="J72" s="107">
        <f t="shared" si="35"/>
        <v>1</v>
      </c>
      <c r="K72" s="107">
        <f t="shared" si="35"/>
        <v>0</v>
      </c>
      <c r="L72" s="107">
        <f t="shared" si="35"/>
        <v>0</v>
      </c>
      <c r="M72" s="107">
        <f t="shared" si="35"/>
        <v>0</v>
      </c>
      <c r="N72" s="385"/>
      <c r="O72" s="383"/>
      <c r="P72" s="383"/>
      <c r="Q72" s="387"/>
      <c r="R72" s="163"/>
      <c r="T72" s="130"/>
      <c r="AB72" s="154"/>
      <c r="AC72" s="154"/>
    </row>
    <row r="73" spans="1:29" ht="12" customHeight="1">
      <c r="A73" s="367"/>
      <c r="B73" s="367"/>
      <c r="C73" s="126"/>
      <c r="D73" s="308" t="s">
        <v>14</v>
      </c>
      <c r="E73" s="115"/>
      <c r="F73" s="104">
        <f>IF(SUM(G73:I73)=SUM(J73:M73),SUM(G73:I73),"確認")</f>
        <v>26</v>
      </c>
      <c r="G73" s="104">
        <v>20</v>
      </c>
      <c r="H73" s="104">
        <v>3</v>
      </c>
      <c r="I73" s="104">
        <v>3</v>
      </c>
      <c r="J73" s="104">
        <v>22</v>
      </c>
      <c r="K73" s="104">
        <v>0</v>
      </c>
      <c r="L73" s="104">
        <v>0</v>
      </c>
      <c r="M73" s="104">
        <v>4</v>
      </c>
      <c r="N73" s="384">
        <v>1.88</v>
      </c>
      <c r="O73" s="382">
        <v>52</v>
      </c>
      <c r="P73" s="382">
        <v>31</v>
      </c>
      <c r="Q73" s="386">
        <f>IF(P73=0,0,P73/O73)*100</f>
        <v>59.615384615384613</v>
      </c>
      <c r="T73" s="130"/>
      <c r="AB73" s="155">
        <v>26</v>
      </c>
      <c r="AC73" s="155" t="str">
        <f>IF(F73=AB73,"",1)</f>
        <v/>
      </c>
    </row>
    <row r="74" spans="1:29" ht="12" customHeight="1">
      <c r="A74" s="367"/>
      <c r="B74" s="367"/>
      <c r="C74" s="127"/>
      <c r="D74" s="309"/>
      <c r="E74" s="116"/>
      <c r="F74" s="117">
        <f>SUM(G74:I74)</f>
        <v>1</v>
      </c>
      <c r="G74" s="107">
        <f t="shared" ref="G74:M74" si="36">IF(G73=0,0,G73/$F73)</f>
        <v>0.76923076923076927</v>
      </c>
      <c r="H74" s="107">
        <f t="shared" si="36"/>
        <v>0.11538461538461539</v>
      </c>
      <c r="I74" s="107">
        <f t="shared" si="36"/>
        <v>0.11538461538461539</v>
      </c>
      <c r="J74" s="107">
        <f t="shared" si="36"/>
        <v>0.84615384615384615</v>
      </c>
      <c r="K74" s="107">
        <f t="shared" si="36"/>
        <v>0</v>
      </c>
      <c r="L74" s="107">
        <f t="shared" si="36"/>
        <v>0</v>
      </c>
      <c r="M74" s="107">
        <f t="shared" si="36"/>
        <v>0.15384615384615385</v>
      </c>
      <c r="N74" s="385"/>
      <c r="O74" s="383"/>
      <c r="P74" s="383"/>
      <c r="Q74" s="387"/>
      <c r="R74" s="163"/>
      <c r="T74" s="130"/>
      <c r="AB74" s="154"/>
      <c r="AC74" s="154"/>
    </row>
    <row r="75" spans="1:29" ht="12" customHeight="1">
      <c r="A75" s="367"/>
      <c r="B75" s="367"/>
      <c r="C75" s="126"/>
      <c r="D75" s="308" t="s">
        <v>13</v>
      </c>
      <c r="E75" s="115"/>
      <c r="F75" s="104">
        <f>IF(SUM(G75:I75)=SUM(J75:M75),SUM(G75:I75),"確認")</f>
        <v>14</v>
      </c>
      <c r="G75" s="104">
        <v>14</v>
      </c>
      <c r="H75" s="104">
        <v>0</v>
      </c>
      <c r="I75" s="104">
        <v>0</v>
      </c>
      <c r="J75" s="104">
        <v>6</v>
      </c>
      <c r="K75" s="104">
        <v>8</v>
      </c>
      <c r="L75" s="104">
        <v>0</v>
      </c>
      <c r="M75" s="104">
        <v>0</v>
      </c>
      <c r="N75" s="384">
        <v>3.7857142857142856</v>
      </c>
      <c r="O75" s="382">
        <v>10</v>
      </c>
      <c r="P75" s="382">
        <v>4</v>
      </c>
      <c r="Q75" s="386">
        <f>IF(P75=0,0,P75/O75)*100</f>
        <v>40</v>
      </c>
      <c r="T75" s="130"/>
      <c r="AB75" s="155">
        <v>14</v>
      </c>
      <c r="AC75" s="155" t="str">
        <f>IF(F75=AB75,"",1)</f>
        <v/>
      </c>
    </row>
    <row r="76" spans="1:29" ht="12" customHeight="1">
      <c r="A76" s="367"/>
      <c r="B76" s="367"/>
      <c r="C76" s="127"/>
      <c r="D76" s="309"/>
      <c r="E76" s="116"/>
      <c r="F76" s="117">
        <f>SUM(G76:I76)</f>
        <v>1</v>
      </c>
      <c r="G76" s="107">
        <f t="shared" ref="G76:M76" si="37">IF(G75=0,0,G75/$F75)</f>
        <v>1</v>
      </c>
      <c r="H76" s="107">
        <f t="shared" si="37"/>
        <v>0</v>
      </c>
      <c r="I76" s="107">
        <f t="shared" si="37"/>
        <v>0</v>
      </c>
      <c r="J76" s="107">
        <f t="shared" si="37"/>
        <v>0.42857142857142855</v>
      </c>
      <c r="K76" s="107">
        <f t="shared" si="37"/>
        <v>0.5714285714285714</v>
      </c>
      <c r="L76" s="107">
        <f t="shared" si="37"/>
        <v>0</v>
      </c>
      <c r="M76" s="107">
        <f t="shared" si="37"/>
        <v>0</v>
      </c>
      <c r="N76" s="385"/>
      <c r="O76" s="383"/>
      <c r="P76" s="383"/>
      <c r="Q76" s="387"/>
      <c r="R76" s="163"/>
      <c r="T76" s="130"/>
      <c r="AB76" s="154"/>
      <c r="AC76" s="154"/>
    </row>
    <row r="77" spans="1:29" ht="12" customHeight="1">
      <c r="A77" s="367"/>
      <c r="B77" s="367"/>
      <c r="C77" s="126"/>
      <c r="D77" s="308" t="s">
        <v>12</v>
      </c>
      <c r="E77" s="115"/>
      <c r="F77" s="104">
        <f>IF(SUM(G77:I77)=SUM(J77:M77),SUM(G77:I77),"確認")</f>
        <v>6</v>
      </c>
      <c r="G77" s="104">
        <v>3</v>
      </c>
      <c r="H77" s="104">
        <v>3</v>
      </c>
      <c r="I77" s="104">
        <v>0</v>
      </c>
      <c r="J77" s="104">
        <v>4</v>
      </c>
      <c r="K77" s="104">
        <v>2</v>
      </c>
      <c r="L77" s="104">
        <v>0</v>
      </c>
      <c r="M77" s="104">
        <v>0</v>
      </c>
      <c r="N77" s="384">
        <v>3</v>
      </c>
      <c r="O77" s="382">
        <v>8</v>
      </c>
      <c r="P77" s="382">
        <v>6</v>
      </c>
      <c r="Q77" s="386">
        <f>IF(P77=0,0,P77/O77)*100</f>
        <v>75</v>
      </c>
      <c r="T77" s="130"/>
      <c r="AB77" s="155">
        <v>6</v>
      </c>
      <c r="AC77" s="155" t="str">
        <f>IF(F77=AB77,"",1)</f>
        <v/>
      </c>
    </row>
    <row r="78" spans="1:29" ht="12" customHeight="1">
      <c r="A78" s="367"/>
      <c r="B78" s="367"/>
      <c r="C78" s="127"/>
      <c r="D78" s="309"/>
      <c r="E78" s="116"/>
      <c r="F78" s="117">
        <f>SUM(G78:I78)</f>
        <v>1</v>
      </c>
      <c r="G78" s="107">
        <f t="shared" ref="G78:M78" si="38">IF(G77=0,0,G77/$F77)</f>
        <v>0.5</v>
      </c>
      <c r="H78" s="107">
        <f t="shared" si="38"/>
        <v>0.5</v>
      </c>
      <c r="I78" s="107">
        <f t="shared" si="38"/>
        <v>0</v>
      </c>
      <c r="J78" s="107">
        <f t="shared" si="38"/>
        <v>0.66666666666666663</v>
      </c>
      <c r="K78" s="107">
        <f t="shared" si="38"/>
        <v>0.33333333333333331</v>
      </c>
      <c r="L78" s="107">
        <f t="shared" si="38"/>
        <v>0</v>
      </c>
      <c r="M78" s="107">
        <f t="shared" si="38"/>
        <v>0</v>
      </c>
      <c r="N78" s="385"/>
      <c r="O78" s="383"/>
      <c r="P78" s="383"/>
      <c r="Q78" s="387"/>
      <c r="R78" s="163"/>
      <c r="T78" s="130"/>
      <c r="AB78" s="154"/>
      <c r="AC78" s="154"/>
    </row>
    <row r="79" spans="1:29" ht="12" customHeight="1">
      <c r="A79" s="367"/>
      <c r="B79" s="367"/>
      <c r="C79" s="126"/>
      <c r="D79" s="308" t="s">
        <v>11</v>
      </c>
      <c r="E79" s="115"/>
      <c r="F79" s="104">
        <f>IF(SUM(G79:I79)=SUM(J79:M79),SUM(G79:I79),"確認")</f>
        <v>14</v>
      </c>
      <c r="G79" s="104">
        <v>9</v>
      </c>
      <c r="H79" s="104">
        <v>3</v>
      </c>
      <c r="I79" s="104">
        <v>2</v>
      </c>
      <c r="J79" s="104">
        <v>9</v>
      </c>
      <c r="K79" s="104">
        <v>3</v>
      </c>
      <c r="L79" s="104">
        <v>0</v>
      </c>
      <c r="M79" s="104">
        <v>2</v>
      </c>
      <c r="N79" s="384">
        <v>2.7692307692307692</v>
      </c>
      <c r="O79" s="382">
        <v>20</v>
      </c>
      <c r="P79" s="382">
        <v>5</v>
      </c>
      <c r="Q79" s="386">
        <f>IF(P79=0,0,P79/O79)*100</f>
        <v>25</v>
      </c>
      <c r="T79" s="130"/>
      <c r="AB79" s="155">
        <v>14</v>
      </c>
      <c r="AC79" s="155" t="str">
        <f>IF(F79=AB79,"",1)</f>
        <v/>
      </c>
    </row>
    <row r="80" spans="1:29" ht="12" customHeight="1">
      <c r="A80" s="367"/>
      <c r="B80" s="367"/>
      <c r="C80" s="127"/>
      <c r="D80" s="309"/>
      <c r="E80" s="116"/>
      <c r="F80" s="117">
        <f>SUM(G80:I80)</f>
        <v>1</v>
      </c>
      <c r="G80" s="107">
        <f t="shared" ref="G80:M80" si="39">IF(G79=0,0,G79/$F79)</f>
        <v>0.6428571428571429</v>
      </c>
      <c r="H80" s="107">
        <f t="shared" si="39"/>
        <v>0.21428571428571427</v>
      </c>
      <c r="I80" s="107">
        <f t="shared" si="39"/>
        <v>0.14285714285714285</v>
      </c>
      <c r="J80" s="107">
        <f t="shared" si="39"/>
        <v>0.6428571428571429</v>
      </c>
      <c r="K80" s="107">
        <f t="shared" si="39"/>
        <v>0.21428571428571427</v>
      </c>
      <c r="L80" s="107">
        <f t="shared" si="39"/>
        <v>0</v>
      </c>
      <c r="M80" s="107">
        <f t="shared" si="39"/>
        <v>0.14285714285714285</v>
      </c>
      <c r="N80" s="385"/>
      <c r="O80" s="383"/>
      <c r="P80" s="383"/>
      <c r="Q80" s="387"/>
      <c r="R80" s="163"/>
      <c r="T80" s="130"/>
      <c r="AB80" s="154"/>
      <c r="AC80" s="154"/>
    </row>
    <row r="81" spans="1:29" ht="12" customHeight="1">
      <c r="A81" s="367"/>
      <c r="B81" s="367"/>
      <c r="C81" s="126"/>
      <c r="D81" s="308" t="s">
        <v>10</v>
      </c>
      <c r="E81" s="115"/>
      <c r="F81" s="104">
        <f>IF(SUM(G81:I81)=SUM(J81:M81),SUM(G81:I81),"確認")</f>
        <v>55</v>
      </c>
      <c r="G81" s="104">
        <v>41</v>
      </c>
      <c r="H81" s="104">
        <v>7</v>
      </c>
      <c r="I81" s="104">
        <v>7</v>
      </c>
      <c r="J81" s="104">
        <v>37</v>
      </c>
      <c r="K81" s="104">
        <v>1</v>
      </c>
      <c r="L81" s="104">
        <v>2</v>
      </c>
      <c r="M81" s="104">
        <v>15</v>
      </c>
      <c r="N81" s="384">
        <v>2.0851063829787235</v>
      </c>
      <c r="O81" s="382">
        <v>38</v>
      </c>
      <c r="P81" s="382">
        <v>3</v>
      </c>
      <c r="Q81" s="386">
        <f>IF(P81=0,0,P81/O81)*100</f>
        <v>7.8947368421052628</v>
      </c>
      <c r="T81" s="130"/>
      <c r="AB81" s="155">
        <v>55</v>
      </c>
      <c r="AC81" s="155" t="str">
        <f>IF(F81=AB81,"",1)</f>
        <v/>
      </c>
    </row>
    <row r="82" spans="1:29" ht="12" customHeight="1">
      <c r="A82" s="367"/>
      <c r="B82" s="367"/>
      <c r="C82" s="127"/>
      <c r="D82" s="309"/>
      <c r="E82" s="116"/>
      <c r="F82" s="117">
        <f>SUM(G82:I82)</f>
        <v>1</v>
      </c>
      <c r="G82" s="107">
        <f t="shared" ref="G82:M82" si="40">IF(G81=0,0,G81/$F81)</f>
        <v>0.74545454545454548</v>
      </c>
      <c r="H82" s="107">
        <f t="shared" si="40"/>
        <v>0.12727272727272726</v>
      </c>
      <c r="I82" s="107">
        <f t="shared" si="40"/>
        <v>0.12727272727272726</v>
      </c>
      <c r="J82" s="107">
        <f t="shared" si="40"/>
        <v>0.67272727272727273</v>
      </c>
      <c r="K82" s="107">
        <f t="shared" si="40"/>
        <v>1.8181818181818181E-2</v>
      </c>
      <c r="L82" s="107">
        <f t="shared" si="40"/>
        <v>3.6363636363636362E-2</v>
      </c>
      <c r="M82" s="107">
        <f t="shared" si="40"/>
        <v>0.27272727272727271</v>
      </c>
      <c r="N82" s="385"/>
      <c r="O82" s="383"/>
      <c r="P82" s="383"/>
      <c r="Q82" s="387"/>
      <c r="R82" s="163"/>
      <c r="T82" s="130"/>
      <c r="AB82" s="154"/>
      <c r="AC82" s="154"/>
    </row>
    <row r="83" spans="1:29" ht="12" customHeight="1">
      <c r="A83" s="367"/>
      <c r="B83" s="367"/>
      <c r="C83" s="126"/>
      <c r="D83" s="308" t="s">
        <v>9</v>
      </c>
      <c r="E83" s="115"/>
      <c r="F83" s="104">
        <f>IF(SUM(G83:I83)=SUM(J83:M83),SUM(G83:I83),"確認")</f>
        <v>14</v>
      </c>
      <c r="G83" s="104">
        <v>13</v>
      </c>
      <c r="H83" s="104">
        <v>0</v>
      </c>
      <c r="I83" s="104">
        <v>1</v>
      </c>
      <c r="J83" s="104">
        <v>12</v>
      </c>
      <c r="K83" s="104">
        <v>0</v>
      </c>
      <c r="L83" s="104">
        <v>0</v>
      </c>
      <c r="M83" s="104">
        <v>2</v>
      </c>
      <c r="N83" s="384">
        <v>1.7857142857142858</v>
      </c>
      <c r="O83" s="382">
        <v>20</v>
      </c>
      <c r="P83" s="382">
        <v>8</v>
      </c>
      <c r="Q83" s="386">
        <f>IF(P83=0,0,P83/O83)*100</f>
        <v>40</v>
      </c>
      <c r="T83" s="130"/>
      <c r="AB83" s="155">
        <v>14</v>
      </c>
      <c r="AC83" s="155" t="str">
        <f>IF(F83=AB83,"",1)</f>
        <v/>
      </c>
    </row>
    <row r="84" spans="1:29" ht="12" customHeight="1">
      <c r="A84" s="367"/>
      <c r="B84" s="367"/>
      <c r="C84" s="127"/>
      <c r="D84" s="309"/>
      <c r="E84" s="116"/>
      <c r="F84" s="117">
        <f>SUM(G84:I84)</f>
        <v>1</v>
      </c>
      <c r="G84" s="107">
        <f t="shared" ref="G84:M84" si="41">IF(G83=0,0,G83/$F83)</f>
        <v>0.9285714285714286</v>
      </c>
      <c r="H84" s="107">
        <f t="shared" si="41"/>
        <v>0</v>
      </c>
      <c r="I84" s="107">
        <f t="shared" si="41"/>
        <v>7.1428571428571425E-2</v>
      </c>
      <c r="J84" s="107">
        <f t="shared" si="41"/>
        <v>0.8571428571428571</v>
      </c>
      <c r="K84" s="107">
        <f t="shared" si="41"/>
        <v>0</v>
      </c>
      <c r="L84" s="107">
        <f t="shared" si="41"/>
        <v>0</v>
      </c>
      <c r="M84" s="107">
        <f t="shared" si="41"/>
        <v>0.14285714285714285</v>
      </c>
      <c r="N84" s="385"/>
      <c r="O84" s="383"/>
      <c r="P84" s="383"/>
      <c r="Q84" s="387"/>
      <c r="R84" s="163"/>
      <c r="T84" s="130"/>
      <c r="AB84" s="154"/>
      <c r="AC84" s="154"/>
    </row>
    <row r="85" spans="1:29" ht="12" customHeight="1">
      <c r="A85" s="367"/>
      <c r="B85" s="367"/>
      <c r="C85" s="126"/>
      <c r="D85" s="308" t="s">
        <v>8</v>
      </c>
      <c r="E85" s="115"/>
      <c r="F85" s="104">
        <f>IF(SUM(G85:I85)=SUM(J85:M85),SUM(G85:I85),"確認")</f>
        <v>5</v>
      </c>
      <c r="G85" s="104">
        <v>5</v>
      </c>
      <c r="H85" s="104">
        <v>0</v>
      </c>
      <c r="I85" s="104">
        <v>0</v>
      </c>
      <c r="J85" s="104">
        <v>5</v>
      </c>
      <c r="K85" s="104">
        <v>0</v>
      </c>
      <c r="L85" s="104">
        <v>0</v>
      </c>
      <c r="M85" s="104">
        <v>0</v>
      </c>
      <c r="N85" s="384">
        <v>1.8</v>
      </c>
      <c r="O85" s="382">
        <v>2</v>
      </c>
      <c r="P85" s="382">
        <v>2</v>
      </c>
      <c r="Q85" s="386">
        <f>IF(P85=0,0,P85/O85)*100</f>
        <v>100</v>
      </c>
      <c r="T85" s="130"/>
      <c r="AB85" s="155">
        <v>5</v>
      </c>
      <c r="AC85" s="155" t="str">
        <f>IF(F85=AB85,"",1)</f>
        <v/>
      </c>
    </row>
    <row r="86" spans="1:29" ht="12" customHeight="1">
      <c r="A86" s="367"/>
      <c r="B86" s="367"/>
      <c r="C86" s="127"/>
      <c r="D86" s="309"/>
      <c r="E86" s="116"/>
      <c r="F86" s="117">
        <f>SUM(G86:I86)</f>
        <v>1</v>
      </c>
      <c r="G86" s="107">
        <f t="shared" ref="G86:M86" si="42">IF(G85=0,0,G85/$F85)</f>
        <v>1</v>
      </c>
      <c r="H86" s="107">
        <f t="shared" si="42"/>
        <v>0</v>
      </c>
      <c r="I86" s="107">
        <f t="shared" si="42"/>
        <v>0</v>
      </c>
      <c r="J86" s="107">
        <f t="shared" si="42"/>
        <v>1</v>
      </c>
      <c r="K86" s="107">
        <f t="shared" si="42"/>
        <v>0</v>
      </c>
      <c r="L86" s="107">
        <f t="shared" si="42"/>
        <v>0</v>
      </c>
      <c r="M86" s="107">
        <f t="shared" si="42"/>
        <v>0</v>
      </c>
      <c r="N86" s="385"/>
      <c r="O86" s="383"/>
      <c r="P86" s="383"/>
      <c r="Q86" s="387"/>
      <c r="R86" s="163"/>
      <c r="T86" s="130"/>
      <c r="AB86" s="154"/>
      <c r="AC86" s="154"/>
    </row>
    <row r="87" spans="1:29" ht="13.5" customHeight="1">
      <c r="A87" s="367"/>
      <c r="B87" s="367"/>
      <c r="C87" s="126"/>
      <c r="D87" s="388" t="s">
        <v>121</v>
      </c>
      <c r="E87" s="115"/>
      <c r="F87" s="104">
        <f>IF(SUM(G87:I87)=SUM(J87:M87),SUM(G87:I87),"確認")</f>
        <v>12</v>
      </c>
      <c r="G87" s="104">
        <v>11</v>
      </c>
      <c r="H87" s="104">
        <v>1</v>
      </c>
      <c r="I87" s="104">
        <v>0</v>
      </c>
      <c r="J87" s="104">
        <v>10</v>
      </c>
      <c r="K87" s="104">
        <v>1</v>
      </c>
      <c r="L87" s="104">
        <v>0</v>
      </c>
      <c r="M87" s="104">
        <v>1</v>
      </c>
      <c r="N87" s="384">
        <v>2.1818181818181817</v>
      </c>
      <c r="O87" s="382">
        <v>11</v>
      </c>
      <c r="P87" s="382">
        <v>5</v>
      </c>
      <c r="Q87" s="386">
        <f>IF(P87=0,0,P87/O87)*100</f>
        <v>45.454545454545453</v>
      </c>
      <c r="T87" s="130"/>
      <c r="AB87" s="155">
        <v>12</v>
      </c>
      <c r="AC87" s="155" t="str">
        <f>IF(F87=AB87,"",1)</f>
        <v/>
      </c>
    </row>
    <row r="88" spans="1:29" ht="13.5" customHeight="1">
      <c r="A88" s="367"/>
      <c r="B88" s="367"/>
      <c r="C88" s="127"/>
      <c r="D88" s="309"/>
      <c r="E88" s="116"/>
      <c r="F88" s="117">
        <f>SUM(G88:I88)</f>
        <v>1</v>
      </c>
      <c r="G88" s="107">
        <f t="shared" ref="G88:M88" si="43">IF(G87=0,0,G87/$F87)</f>
        <v>0.91666666666666663</v>
      </c>
      <c r="H88" s="107">
        <f t="shared" si="43"/>
        <v>8.3333333333333329E-2</v>
      </c>
      <c r="I88" s="107">
        <f t="shared" si="43"/>
        <v>0</v>
      </c>
      <c r="J88" s="107">
        <f t="shared" si="43"/>
        <v>0.83333333333333337</v>
      </c>
      <c r="K88" s="107">
        <f t="shared" si="43"/>
        <v>8.3333333333333329E-2</v>
      </c>
      <c r="L88" s="107">
        <f t="shared" si="43"/>
        <v>0</v>
      </c>
      <c r="M88" s="107">
        <f t="shared" si="43"/>
        <v>8.3333333333333329E-2</v>
      </c>
      <c r="N88" s="385"/>
      <c r="O88" s="383"/>
      <c r="P88" s="383"/>
      <c r="Q88" s="387"/>
      <c r="R88" s="163"/>
      <c r="T88" s="130"/>
      <c r="AB88" s="154"/>
      <c r="AC88" s="154"/>
    </row>
    <row r="89" spans="1:29" ht="12" customHeight="1">
      <c r="A89" s="367"/>
      <c r="B89" s="367"/>
      <c r="C89" s="126"/>
      <c r="D89" s="308" t="s">
        <v>6</v>
      </c>
      <c r="E89" s="115"/>
      <c r="F89" s="104">
        <f>IF(SUM(G89:I89)=SUM(J89:M89),SUM(G89:I89),"確認")</f>
        <v>14</v>
      </c>
      <c r="G89" s="104">
        <v>11</v>
      </c>
      <c r="H89" s="104">
        <v>3</v>
      </c>
      <c r="I89" s="104">
        <v>0</v>
      </c>
      <c r="J89" s="104">
        <v>12</v>
      </c>
      <c r="K89" s="104">
        <v>1</v>
      </c>
      <c r="L89" s="104">
        <v>0</v>
      </c>
      <c r="M89" s="104">
        <v>1</v>
      </c>
      <c r="N89" s="384">
        <v>2.3076923076923075</v>
      </c>
      <c r="O89" s="382">
        <v>14</v>
      </c>
      <c r="P89" s="382">
        <v>2</v>
      </c>
      <c r="Q89" s="386">
        <f>IF(P89=0,0,P89/O89)*100</f>
        <v>14.285714285714285</v>
      </c>
      <c r="T89" s="130"/>
      <c r="AB89" s="155">
        <v>14</v>
      </c>
      <c r="AC89" s="155" t="str">
        <f>IF(F89=AB89,"",1)</f>
        <v/>
      </c>
    </row>
    <row r="90" spans="1:29" ht="12" customHeight="1">
      <c r="A90" s="367"/>
      <c r="B90" s="367"/>
      <c r="C90" s="127"/>
      <c r="D90" s="309"/>
      <c r="E90" s="116"/>
      <c r="F90" s="117">
        <f>SUM(G90:I90)</f>
        <v>1</v>
      </c>
      <c r="G90" s="107">
        <f t="shared" ref="G90:M90" si="44">IF(G89=0,0,G89/$F89)</f>
        <v>0.7857142857142857</v>
      </c>
      <c r="H90" s="107">
        <f t="shared" si="44"/>
        <v>0.21428571428571427</v>
      </c>
      <c r="I90" s="107">
        <f t="shared" si="44"/>
        <v>0</v>
      </c>
      <c r="J90" s="107">
        <f t="shared" si="44"/>
        <v>0.8571428571428571</v>
      </c>
      <c r="K90" s="107">
        <f t="shared" si="44"/>
        <v>7.1428571428571425E-2</v>
      </c>
      <c r="L90" s="107">
        <f t="shared" si="44"/>
        <v>0</v>
      </c>
      <c r="M90" s="107">
        <f t="shared" si="44"/>
        <v>7.1428571428571425E-2</v>
      </c>
      <c r="N90" s="385"/>
      <c r="O90" s="383"/>
      <c r="P90" s="383"/>
      <c r="Q90" s="387"/>
      <c r="R90" s="163"/>
      <c r="T90" s="130"/>
      <c r="AB90" s="154"/>
      <c r="AC90" s="154"/>
    </row>
    <row r="91" spans="1:29" ht="12" customHeight="1">
      <c r="A91" s="367"/>
      <c r="B91" s="367"/>
      <c r="C91" s="126"/>
      <c r="D91" s="308" t="s">
        <v>5</v>
      </c>
      <c r="E91" s="115"/>
      <c r="F91" s="104">
        <f>IF(SUM(G91:I91)=SUM(J91:M91),SUM(G91:I91),"確認")</f>
        <v>10</v>
      </c>
      <c r="G91" s="104">
        <v>8</v>
      </c>
      <c r="H91" s="104">
        <v>2</v>
      </c>
      <c r="I91" s="104">
        <v>0</v>
      </c>
      <c r="J91" s="104">
        <v>9</v>
      </c>
      <c r="K91" s="104">
        <v>1</v>
      </c>
      <c r="L91" s="104">
        <v>0</v>
      </c>
      <c r="M91" s="104">
        <v>0</v>
      </c>
      <c r="N91" s="384">
        <v>2.5</v>
      </c>
      <c r="O91" s="382">
        <v>1</v>
      </c>
      <c r="P91" s="382">
        <v>1</v>
      </c>
      <c r="Q91" s="386">
        <f>IF(P91=0,0,P91/O91)*100</f>
        <v>100</v>
      </c>
      <c r="T91" s="130"/>
      <c r="AB91" s="155">
        <v>10</v>
      </c>
      <c r="AC91" s="155" t="str">
        <f>IF(F91=AB91,"",1)</f>
        <v/>
      </c>
    </row>
    <row r="92" spans="1:29" ht="12" customHeight="1">
      <c r="A92" s="367"/>
      <c r="B92" s="367"/>
      <c r="C92" s="127"/>
      <c r="D92" s="309"/>
      <c r="E92" s="116"/>
      <c r="F92" s="117">
        <f>SUM(G92:I92)</f>
        <v>1</v>
      </c>
      <c r="G92" s="107">
        <f t="shared" ref="G92:M92" si="45">IF(G91=0,0,G91/$F91)</f>
        <v>0.8</v>
      </c>
      <c r="H92" s="107">
        <f t="shared" si="45"/>
        <v>0.2</v>
      </c>
      <c r="I92" s="107">
        <f t="shared" si="45"/>
        <v>0</v>
      </c>
      <c r="J92" s="107">
        <f t="shared" si="45"/>
        <v>0.9</v>
      </c>
      <c r="K92" s="107">
        <f t="shared" si="45"/>
        <v>0.1</v>
      </c>
      <c r="L92" s="107">
        <f t="shared" si="45"/>
        <v>0</v>
      </c>
      <c r="M92" s="107">
        <f t="shared" si="45"/>
        <v>0</v>
      </c>
      <c r="N92" s="385"/>
      <c r="O92" s="383"/>
      <c r="P92" s="383"/>
      <c r="Q92" s="387"/>
      <c r="R92" s="163"/>
      <c r="T92" s="130"/>
      <c r="AB92" s="154"/>
      <c r="AC92" s="154"/>
    </row>
    <row r="93" spans="1:29" ht="12" customHeight="1">
      <c r="A93" s="367"/>
      <c r="B93" s="367"/>
      <c r="C93" s="126"/>
      <c r="D93" s="308" t="s">
        <v>4</v>
      </c>
      <c r="E93" s="115"/>
      <c r="F93" s="104">
        <f>IF(SUM(G93:I93)=SUM(J93:M93),SUM(G93:I93),"確認")</f>
        <v>11</v>
      </c>
      <c r="G93" s="104">
        <v>11</v>
      </c>
      <c r="H93" s="104">
        <v>0</v>
      </c>
      <c r="I93" s="104">
        <v>0</v>
      </c>
      <c r="J93" s="104">
        <v>10</v>
      </c>
      <c r="K93" s="104">
        <v>1</v>
      </c>
      <c r="L93" s="104">
        <v>0</v>
      </c>
      <c r="M93" s="104">
        <v>0</v>
      </c>
      <c r="N93" s="384">
        <v>2.4545454545454546</v>
      </c>
      <c r="O93" s="382">
        <v>12</v>
      </c>
      <c r="P93" s="382">
        <v>1</v>
      </c>
      <c r="Q93" s="386">
        <f>IF(P93=0,0,P93/O93)*100</f>
        <v>8.3333333333333321</v>
      </c>
      <c r="T93" s="130"/>
      <c r="AB93" s="155">
        <v>11</v>
      </c>
      <c r="AC93" s="155" t="str">
        <f>IF(F93=AB93,"",1)</f>
        <v/>
      </c>
    </row>
    <row r="94" spans="1:29" ht="12" customHeight="1">
      <c r="A94" s="367"/>
      <c r="B94" s="367"/>
      <c r="C94" s="127"/>
      <c r="D94" s="309"/>
      <c r="E94" s="116"/>
      <c r="F94" s="117">
        <f>SUM(G94:I94)</f>
        <v>1</v>
      </c>
      <c r="G94" s="107">
        <f t="shared" ref="G94:M94" si="46">IF(G93=0,0,G93/$F93)</f>
        <v>1</v>
      </c>
      <c r="H94" s="107">
        <f t="shared" si="46"/>
        <v>0</v>
      </c>
      <c r="I94" s="107">
        <f t="shared" si="46"/>
        <v>0</v>
      </c>
      <c r="J94" s="107">
        <f t="shared" si="46"/>
        <v>0.90909090909090906</v>
      </c>
      <c r="K94" s="107">
        <f t="shared" si="46"/>
        <v>9.0909090909090912E-2</v>
      </c>
      <c r="L94" s="107">
        <f t="shared" si="46"/>
        <v>0</v>
      </c>
      <c r="M94" s="107">
        <f t="shared" si="46"/>
        <v>0</v>
      </c>
      <c r="N94" s="385"/>
      <c r="O94" s="383"/>
      <c r="P94" s="383"/>
      <c r="Q94" s="387"/>
      <c r="R94" s="163"/>
      <c r="T94" s="130"/>
      <c r="AB94" s="154"/>
      <c r="AC94" s="154"/>
    </row>
    <row r="95" spans="1:29" ht="12" customHeight="1">
      <c r="A95" s="367"/>
      <c r="B95" s="367"/>
      <c r="C95" s="126"/>
      <c r="D95" s="308" t="s">
        <v>3</v>
      </c>
      <c r="E95" s="115"/>
      <c r="F95" s="104">
        <f>IF(SUM(G95:I95)=SUM(J95:M95),SUM(G95:I95),"確認")</f>
        <v>90</v>
      </c>
      <c r="G95" s="104">
        <v>81</v>
      </c>
      <c r="H95" s="104">
        <v>2</v>
      </c>
      <c r="I95" s="104">
        <v>7</v>
      </c>
      <c r="J95" s="104">
        <v>75</v>
      </c>
      <c r="K95" s="104">
        <v>6</v>
      </c>
      <c r="L95" s="104">
        <v>0</v>
      </c>
      <c r="M95" s="104">
        <v>9</v>
      </c>
      <c r="N95" s="384">
        <v>2.0229885057471266</v>
      </c>
      <c r="O95" s="382">
        <v>132</v>
      </c>
      <c r="P95" s="382">
        <v>73</v>
      </c>
      <c r="Q95" s="386">
        <f>IF(P95=0,0,P95/O95)*100</f>
        <v>55.303030303030297</v>
      </c>
      <c r="T95" s="130"/>
      <c r="AB95" s="155">
        <v>90</v>
      </c>
      <c r="AC95" s="155" t="str">
        <f>IF(F95=AB95,"",1)</f>
        <v/>
      </c>
    </row>
    <row r="96" spans="1:29" ht="12" customHeight="1">
      <c r="A96" s="367"/>
      <c r="B96" s="367"/>
      <c r="C96" s="127"/>
      <c r="D96" s="309"/>
      <c r="E96" s="116"/>
      <c r="F96" s="117">
        <f>SUM(G96:I96)</f>
        <v>1</v>
      </c>
      <c r="G96" s="107">
        <f t="shared" ref="G96:M96" si="47">IF(G95=0,0,G95/$F95)</f>
        <v>0.9</v>
      </c>
      <c r="H96" s="107">
        <f t="shared" si="47"/>
        <v>2.2222222222222223E-2</v>
      </c>
      <c r="I96" s="107">
        <f t="shared" si="47"/>
        <v>7.7777777777777779E-2</v>
      </c>
      <c r="J96" s="107">
        <f t="shared" si="47"/>
        <v>0.83333333333333337</v>
      </c>
      <c r="K96" s="107">
        <f t="shared" si="47"/>
        <v>6.6666666666666666E-2</v>
      </c>
      <c r="L96" s="107">
        <f t="shared" si="47"/>
        <v>0</v>
      </c>
      <c r="M96" s="107">
        <f t="shared" si="47"/>
        <v>0.1</v>
      </c>
      <c r="N96" s="385"/>
      <c r="O96" s="383"/>
      <c r="P96" s="383"/>
      <c r="Q96" s="387"/>
      <c r="R96" s="163"/>
      <c r="T96" s="130"/>
      <c r="AB96" s="154"/>
      <c r="AC96" s="154"/>
    </row>
    <row r="97" spans="1:31" ht="12" customHeight="1">
      <c r="A97" s="367"/>
      <c r="B97" s="367"/>
      <c r="C97" s="126"/>
      <c r="D97" s="308" t="s">
        <v>2</v>
      </c>
      <c r="E97" s="115"/>
      <c r="F97" s="104">
        <f>IF(SUM(G97:I97)=SUM(J97:M97),SUM(G97:I97),"確認")</f>
        <v>11</v>
      </c>
      <c r="G97" s="104">
        <v>10</v>
      </c>
      <c r="H97" s="104">
        <v>0</v>
      </c>
      <c r="I97" s="104">
        <v>1</v>
      </c>
      <c r="J97" s="104">
        <v>10</v>
      </c>
      <c r="K97" s="104">
        <v>0</v>
      </c>
      <c r="L97" s="104">
        <v>0</v>
      </c>
      <c r="M97" s="104">
        <v>1</v>
      </c>
      <c r="N97" s="384">
        <v>2.2000000000000002</v>
      </c>
      <c r="O97" s="382">
        <v>30</v>
      </c>
      <c r="P97" s="382">
        <v>9</v>
      </c>
      <c r="Q97" s="386">
        <f>IF(P97=0,0,P97/O97)*100</f>
        <v>30</v>
      </c>
      <c r="T97" s="130"/>
      <c r="AB97" s="155">
        <v>11</v>
      </c>
      <c r="AC97" s="155" t="str">
        <f>IF(F97=AB97,"",1)</f>
        <v/>
      </c>
    </row>
    <row r="98" spans="1:31" ht="12" customHeight="1">
      <c r="A98" s="367"/>
      <c r="B98" s="367"/>
      <c r="C98" s="127"/>
      <c r="D98" s="309"/>
      <c r="E98" s="116"/>
      <c r="F98" s="117">
        <f>SUM(G98:I98)</f>
        <v>1</v>
      </c>
      <c r="G98" s="107">
        <f t="shared" ref="G98:M98" si="48">IF(G97=0,0,G97/$F97)</f>
        <v>0.90909090909090906</v>
      </c>
      <c r="H98" s="107">
        <f t="shared" si="48"/>
        <v>0</v>
      </c>
      <c r="I98" s="107">
        <f t="shared" si="48"/>
        <v>9.0909090909090912E-2</v>
      </c>
      <c r="J98" s="107">
        <f t="shared" si="48"/>
        <v>0.90909090909090906</v>
      </c>
      <c r="K98" s="107">
        <f t="shared" si="48"/>
        <v>0</v>
      </c>
      <c r="L98" s="107">
        <f t="shared" si="48"/>
        <v>0</v>
      </c>
      <c r="M98" s="107">
        <f t="shared" si="48"/>
        <v>9.0909090909090912E-2</v>
      </c>
      <c r="N98" s="385"/>
      <c r="O98" s="383"/>
      <c r="P98" s="383"/>
      <c r="Q98" s="387"/>
      <c r="R98" s="163"/>
      <c r="T98" s="130"/>
      <c r="AB98" s="154"/>
      <c r="AC98" s="154"/>
    </row>
    <row r="99" spans="1:31" ht="12.75" customHeight="1">
      <c r="A99" s="367"/>
      <c r="B99" s="367"/>
      <c r="C99" s="126"/>
      <c r="D99" s="308" t="s">
        <v>1</v>
      </c>
      <c r="E99" s="115"/>
      <c r="F99" s="104">
        <f>IF(SUM(G99:I99)=SUM(J99:M99),SUM(G99:I99),"確認")</f>
        <v>24</v>
      </c>
      <c r="G99" s="104">
        <v>22</v>
      </c>
      <c r="H99" s="104">
        <v>0</v>
      </c>
      <c r="I99" s="104">
        <v>2</v>
      </c>
      <c r="J99" s="104">
        <v>20</v>
      </c>
      <c r="K99" s="104">
        <v>1</v>
      </c>
      <c r="L99" s="104">
        <v>0</v>
      </c>
      <c r="M99" s="104">
        <v>3</v>
      </c>
      <c r="N99" s="384">
        <v>2.2857142857142856</v>
      </c>
      <c r="O99" s="382">
        <v>32</v>
      </c>
      <c r="P99" s="382">
        <v>19</v>
      </c>
      <c r="Q99" s="386">
        <f>IF(P99=0,0,P99/O99)*100</f>
        <v>59.375</v>
      </c>
      <c r="T99" s="130"/>
      <c r="AB99" s="155">
        <v>24</v>
      </c>
      <c r="AC99" s="155" t="str">
        <f>IF(F99=AB99,"",1)</f>
        <v/>
      </c>
    </row>
    <row r="100" spans="1:31" ht="12.75" customHeight="1" thickBot="1">
      <c r="A100" s="368"/>
      <c r="B100" s="368"/>
      <c r="C100" s="127"/>
      <c r="D100" s="309"/>
      <c r="E100" s="116"/>
      <c r="F100" s="129">
        <f>SUM(G100:I100)</f>
        <v>1</v>
      </c>
      <c r="G100" s="107">
        <f t="shared" ref="G100:M100" si="49">IF(G99=0,0,G99/$F99)</f>
        <v>0.91666666666666663</v>
      </c>
      <c r="H100" s="107">
        <f t="shared" si="49"/>
        <v>0</v>
      </c>
      <c r="I100" s="107">
        <f t="shared" si="49"/>
        <v>8.3333333333333329E-2</v>
      </c>
      <c r="J100" s="107">
        <f t="shared" si="49"/>
        <v>0.83333333333333337</v>
      </c>
      <c r="K100" s="107">
        <f t="shared" si="49"/>
        <v>4.1666666666666664E-2</v>
      </c>
      <c r="L100" s="107">
        <f t="shared" si="49"/>
        <v>0</v>
      </c>
      <c r="M100" s="107">
        <f t="shared" si="49"/>
        <v>0.125</v>
      </c>
      <c r="N100" s="385"/>
      <c r="O100" s="383"/>
      <c r="P100" s="383"/>
      <c r="Q100" s="387"/>
      <c r="R100" s="163"/>
      <c r="AB100" s="157"/>
      <c r="AC100" s="158"/>
    </row>
    <row r="101" spans="1:31">
      <c r="O101" s="123" t="s">
        <v>610</v>
      </c>
      <c r="P101" s="123"/>
    </row>
    <row r="110" spans="1:31" s="3" customFormat="1">
      <c r="A110" s="4"/>
      <c r="B110" s="4"/>
      <c r="C110" s="4"/>
      <c r="D110" s="166" t="s">
        <v>490</v>
      </c>
      <c r="E110" s="164"/>
      <c r="F110" s="165">
        <v>446</v>
      </c>
      <c r="G110" s="165">
        <v>371</v>
      </c>
      <c r="H110" s="165">
        <v>43</v>
      </c>
      <c r="I110" s="165">
        <v>32</v>
      </c>
      <c r="J110" s="165">
        <v>353</v>
      </c>
      <c r="K110" s="165">
        <v>39</v>
      </c>
      <c r="L110" s="165">
        <v>3</v>
      </c>
      <c r="M110" s="165">
        <v>51</v>
      </c>
      <c r="N110" s="165"/>
      <c r="O110" s="165">
        <v>842</v>
      </c>
      <c r="P110" s="165">
        <v>419</v>
      </c>
      <c r="Q110" s="165"/>
      <c r="R110" s="165"/>
      <c r="S110" s="165"/>
      <c r="T110" s="72"/>
      <c r="U110" s="72"/>
      <c r="V110" s="72"/>
      <c r="W110" s="72"/>
      <c r="X110" s="72"/>
      <c r="Y110" s="72"/>
      <c r="Z110" s="72"/>
      <c r="AA110" s="72"/>
      <c r="AB110" s="72"/>
      <c r="AC110" s="72"/>
      <c r="AD110" s="72"/>
      <c r="AE110" s="72"/>
    </row>
    <row r="111" spans="1:31" s="3" customFormat="1">
      <c r="A111" s="4"/>
      <c r="B111" s="4"/>
      <c r="C111" s="4"/>
      <c r="D111" s="167" t="s">
        <v>49</v>
      </c>
      <c r="E111" s="164"/>
      <c r="F111" s="168">
        <f>IF(F110="","",SUM(F9,F11,F13,F15,F17))</f>
        <v>446</v>
      </c>
      <c r="G111" s="168">
        <f t="shared" ref="G111:S111" si="50">IF(G110="","",SUM(G9,G11,G13,G15,G17))</f>
        <v>371</v>
      </c>
      <c r="H111" s="168">
        <f t="shared" si="50"/>
        <v>43</v>
      </c>
      <c r="I111" s="168">
        <f t="shared" si="50"/>
        <v>32</v>
      </c>
      <c r="J111" s="168">
        <f t="shared" si="50"/>
        <v>353</v>
      </c>
      <c r="K111" s="168">
        <f t="shared" si="50"/>
        <v>39</v>
      </c>
      <c r="L111" s="168">
        <f t="shared" si="50"/>
        <v>3</v>
      </c>
      <c r="M111" s="168">
        <f t="shared" si="50"/>
        <v>51</v>
      </c>
      <c r="N111" s="168" t="str">
        <f t="shared" ref="N111" si="51">IF(N110="","",SUM(N9,N11,N13,N15,N17))</f>
        <v/>
      </c>
      <c r="O111" s="168">
        <f t="shared" si="50"/>
        <v>842</v>
      </c>
      <c r="P111" s="168">
        <f t="shared" si="50"/>
        <v>419</v>
      </c>
      <c r="Q111" s="168" t="str">
        <f t="shared" si="50"/>
        <v/>
      </c>
      <c r="R111" s="168" t="str">
        <f t="shared" si="50"/>
        <v/>
      </c>
      <c r="S111" s="168" t="str">
        <f t="shared" si="50"/>
        <v/>
      </c>
      <c r="T111" s="75"/>
      <c r="U111" s="72"/>
      <c r="V111" s="75"/>
      <c r="W111" s="72"/>
      <c r="X111" s="75"/>
      <c r="Y111" s="72"/>
      <c r="Z111" s="75"/>
      <c r="AA111" s="72"/>
      <c r="AB111" s="75"/>
      <c r="AC111" s="72"/>
      <c r="AD111" s="75"/>
      <c r="AE111" s="72"/>
    </row>
    <row r="112" spans="1:31" s="3" customFormat="1">
      <c r="A112" s="4"/>
      <c r="B112" s="4"/>
      <c r="C112" s="4"/>
      <c r="D112" s="167" t="s">
        <v>43</v>
      </c>
      <c r="E112" s="164"/>
      <c r="F112" s="168">
        <f>IF(F110="","",SUM(F19,F69))</f>
        <v>446</v>
      </c>
      <c r="G112" s="168">
        <f t="shared" ref="G112:S112" si="52">IF(G110="","",SUM(G19,G69))</f>
        <v>371</v>
      </c>
      <c r="H112" s="168">
        <f t="shared" si="52"/>
        <v>43</v>
      </c>
      <c r="I112" s="168">
        <f t="shared" si="52"/>
        <v>32</v>
      </c>
      <c r="J112" s="168">
        <f t="shared" si="52"/>
        <v>353</v>
      </c>
      <c r="K112" s="168">
        <f t="shared" si="52"/>
        <v>39</v>
      </c>
      <c r="L112" s="168">
        <f t="shared" si="52"/>
        <v>3</v>
      </c>
      <c r="M112" s="168">
        <f t="shared" si="52"/>
        <v>51</v>
      </c>
      <c r="N112" s="168" t="str">
        <f t="shared" ref="N112" si="53">IF(N110="","",SUM(N19,N69))</f>
        <v/>
      </c>
      <c r="O112" s="168">
        <f t="shared" si="52"/>
        <v>842</v>
      </c>
      <c r="P112" s="168">
        <f t="shared" si="52"/>
        <v>419</v>
      </c>
      <c r="Q112" s="168" t="str">
        <f t="shared" si="52"/>
        <v/>
      </c>
      <c r="R112" s="168" t="str">
        <f t="shared" si="52"/>
        <v/>
      </c>
      <c r="S112" s="168" t="str">
        <f t="shared" si="52"/>
        <v/>
      </c>
      <c r="T112" s="75"/>
      <c r="U112" s="72"/>
      <c r="V112" s="75"/>
      <c r="W112" s="72"/>
      <c r="X112" s="75"/>
      <c r="Y112" s="72"/>
      <c r="Z112" s="75"/>
      <c r="AA112" s="72"/>
      <c r="AB112" s="75"/>
      <c r="AC112" s="72"/>
      <c r="AD112" s="75"/>
      <c r="AE112" s="72"/>
    </row>
    <row r="113" spans="1:31" s="3" customFormat="1">
      <c r="A113" s="4"/>
      <c r="B113" s="4"/>
      <c r="C113" s="4"/>
      <c r="D113" s="169" t="s">
        <v>42</v>
      </c>
      <c r="E113" s="4"/>
      <c r="F113" s="168">
        <f>IF(F110="","",SUM(F21,F23,F25,F27,F29,F31,F33,F35,F37,F39,F41,F43,F45,F47,F49,F51,F53,F55,F57,F59,F61,F63,F65,F67))</f>
        <v>139</v>
      </c>
      <c r="G113" s="168">
        <f t="shared" ref="G113:S113" si="54">IF(G110="","",SUM(G21,G23,G25,G27,G29,G31,G33,G35,G37,G39,G41,G43,G45,G47,G49,G51,G53,G55,G57,G59,G61,G63,G65,G67))</f>
        <v>111</v>
      </c>
      <c r="H113" s="168">
        <f t="shared" si="54"/>
        <v>19</v>
      </c>
      <c r="I113" s="168">
        <f t="shared" si="54"/>
        <v>9</v>
      </c>
      <c r="J113" s="168">
        <f t="shared" si="54"/>
        <v>111</v>
      </c>
      <c r="K113" s="168">
        <f t="shared" si="54"/>
        <v>14</v>
      </c>
      <c r="L113" s="168">
        <f t="shared" si="54"/>
        <v>1</v>
      </c>
      <c r="M113" s="168">
        <f t="shared" si="54"/>
        <v>13</v>
      </c>
      <c r="N113" s="168" t="str">
        <f t="shared" ref="N113" si="55">IF(N110="","",SUM(N21,N23,N25,N27,N29,N31,N33,N35,N37,N39,N41,N43,N45,N47,N49,N51,N53,N55,N57,N59,N61,N63,N65,N67))</f>
        <v/>
      </c>
      <c r="O113" s="168">
        <f t="shared" si="54"/>
        <v>459</v>
      </c>
      <c r="P113" s="168">
        <f t="shared" si="54"/>
        <v>250</v>
      </c>
      <c r="Q113" s="168" t="str">
        <f t="shared" si="54"/>
        <v/>
      </c>
      <c r="R113" s="168" t="str">
        <f t="shared" si="54"/>
        <v/>
      </c>
      <c r="S113" s="168" t="str">
        <f t="shared" si="54"/>
        <v/>
      </c>
      <c r="T113" s="75"/>
      <c r="U113" s="72"/>
      <c r="V113" s="75"/>
      <c r="W113" s="72"/>
      <c r="X113" s="75"/>
      <c r="Y113" s="72"/>
      <c r="Z113" s="75"/>
      <c r="AA113" s="72"/>
      <c r="AB113" s="75"/>
      <c r="AC113" s="72"/>
      <c r="AD113" s="75"/>
      <c r="AE113" s="72"/>
    </row>
    <row r="114" spans="1:31" s="3" customFormat="1">
      <c r="A114" s="4"/>
      <c r="B114" s="4"/>
      <c r="C114" s="4"/>
      <c r="D114" s="170" t="s">
        <v>491</v>
      </c>
      <c r="E114" s="4"/>
      <c r="F114" s="168">
        <f>IF(F110="","",SUM(F71,F73,F75,F77,F79,F81,F83,F85,F87,F89,F91,F93,F95,F97,F99))</f>
        <v>307</v>
      </c>
      <c r="G114" s="168">
        <f t="shared" ref="G114:S114" si="56">IF(G110="","",SUM(G71,G73,G75,G77,G79,G81,G83,G85,G87,G89,G91,G93,G95,G97,G99))</f>
        <v>260</v>
      </c>
      <c r="H114" s="168">
        <f t="shared" si="56"/>
        <v>24</v>
      </c>
      <c r="I114" s="168">
        <f t="shared" si="56"/>
        <v>23</v>
      </c>
      <c r="J114" s="168">
        <f t="shared" si="56"/>
        <v>242</v>
      </c>
      <c r="K114" s="168">
        <f t="shared" si="56"/>
        <v>25</v>
      </c>
      <c r="L114" s="168">
        <f t="shared" si="56"/>
        <v>2</v>
      </c>
      <c r="M114" s="168">
        <f t="shared" si="56"/>
        <v>38</v>
      </c>
      <c r="N114" s="168" t="str">
        <f t="shared" ref="N114" si="57">IF(N110="","",SUM(N71,N73,N75,N77,N79,N81,N83,N85,N87,N89,N91,N93,N95,N97,N99))</f>
        <v/>
      </c>
      <c r="O114" s="168">
        <f t="shared" si="56"/>
        <v>383</v>
      </c>
      <c r="P114" s="168">
        <f t="shared" si="56"/>
        <v>169</v>
      </c>
      <c r="Q114" s="168" t="str">
        <f t="shared" si="56"/>
        <v/>
      </c>
      <c r="R114" s="168" t="str">
        <f t="shared" si="56"/>
        <v/>
      </c>
      <c r="S114" s="168" t="str">
        <f t="shared" si="56"/>
        <v/>
      </c>
      <c r="T114" s="75"/>
      <c r="U114" s="72"/>
      <c r="V114" s="75"/>
      <c r="W114" s="72"/>
      <c r="X114" s="75"/>
      <c r="Y114" s="72"/>
      <c r="Z114" s="75"/>
      <c r="AA114" s="72"/>
      <c r="AB114" s="75"/>
      <c r="AC114" s="72"/>
      <c r="AD114" s="75"/>
      <c r="AE114" s="72"/>
    </row>
    <row r="115" spans="1:31" s="3" customFormat="1">
      <c r="A115" s="4"/>
      <c r="B115" s="4"/>
      <c r="C115" s="4"/>
      <c r="D115" s="4"/>
      <c r="E115" s="4"/>
      <c r="T115" s="72"/>
      <c r="U115" s="72"/>
      <c r="V115" s="72"/>
      <c r="W115" s="72"/>
      <c r="X115" s="72"/>
      <c r="Y115" s="72"/>
      <c r="Z115" s="72"/>
      <c r="AA115" s="72"/>
      <c r="AB115" s="72"/>
      <c r="AC115" s="72"/>
      <c r="AD115" s="72"/>
      <c r="AE115" s="72"/>
    </row>
    <row r="116" spans="1:31" s="3" customFormat="1">
      <c r="A116" s="4"/>
      <c r="B116" s="4"/>
      <c r="C116" s="4"/>
      <c r="D116" s="166" t="s">
        <v>490</v>
      </c>
      <c r="E116" s="4"/>
      <c r="F116" s="165" t="str">
        <f>IF(F110="","",IF(F7=F110,"",1))</f>
        <v/>
      </c>
      <c r="G116" s="165" t="str">
        <f t="shared" ref="G116:S116" si="58">IF(G110="","",IF(G7=G110,"",1))</f>
        <v/>
      </c>
      <c r="H116" s="165" t="str">
        <f t="shared" si="58"/>
        <v/>
      </c>
      <c r="I116" s="165" t="str">
        <f t="shared" si="58"/>
        <v/>
      </c>
      <c r="J116" s="165" t="str">
        <f t="shared" si="58"/>
        <v/>
      </c>
      <c r="K116" s="165" t="str">
        <f t="shared" si="58"/>
        <v/>
      </c>
      <c r="L116" s="165" t="str">
        <f t="shared" si="58"/>
        <v/>
      </c>
      <c r="M116" s="165" t="str">
        <f t="shared" si="58"/>
        <v/>
      </c>
      <c r="N116" s="165" t="str">
        <f t="shared" ref="N116" si="59">IF(N110="","",IF(N7=N110,"",1))</f>
        <v/>
      </c>
      <c r="O116" s="165" t="str">
        <f t="shared" si="58"/>
        <v/>
      </c>
      <c r="P116" s="165" t="str">
        <f t="shared" si="58"/>
        <v/>
      </c>
      <c r="Q116" s="165" t="str">
        <f t="shared" si="58"/>
        <v/>
      </c>
      <c r="R116" s="165" t="str">
        <f t="shared" si="58"/>
        <v/>
      </c>
      <c r="S116" s="165" t="str">
        <f t="shared" si="58"/>
        <v/>
      </c>
      <c r="T116" s="72"/>
      <c r="U116" s="72"/>
      <c r="V116" s="72"/>
      <c r="W116" s="72"/>
      <c r="X116" s="72"/>
      <c r="Y116" s="72"/>
      <c r="Z116" s="72"/>
      <c r="AA116" s="72"/>
      <c r="AB116" s="72"/>
      <c r="AC116" s="72"/>
      <c r="AD116" s="72"/>
      <c r="AE116" s="72"/>
    </row>
    <row r="117" spans="1:31" s="3" customFormat="1">
      <c r="A117" s="4"/>
      <c r="B117" s="4"/>
      <c r="C117" s="4"/>
      <c r="D117" s="167" t="s">
        <v>49</v>
      </c>
      <c r="E117" s="4"/>
      <c r="F117" s="165" t="str">
        <f>IF(F110="","",IF(F110=F111,"",1))</f>
        <v/>
      </c>
      <c r="G117" s="165" t="str">
        <f t="shared" ref="G117:S117" si="60">IF(G110="","",IF(G110=G111,"",1))</f>
        <v/>
      </c>
      <c r="H117" s="165" t="str">
        <f t="shared" si="60"/>
        <v/>
      </c>
      <c r="I117" s="165" t="str">
        <f t="shared" si="60"/>
        <v/>
      </c>
      <c r="J117" s="165" t="str">
        <f t="shared" si="60"/>
        <v/>
      </c>
      <c r="K117" s="165" t="str">
        <f t="shared" si="60"/>
        <v/>
      </c>
      <c r="L117" s="165" t="str">
        <f t="shared" si="60"/>
        <v/>
      </c>
      <c r="M117" s="165" t="str">
        <f t="shared" si="60"/>
        <v/>
      </c>
      <c r="N117" s="165" t="str">
        <f t="shared" ref="N117" si="61">IF(N110="","",IF(N110=N111,"",1))</f>
        <v/>
      </c>
      <c r="O117" s="165" t="str">
        <f t="shared" si="60"/>
        <v/>
      </c>
      <c r="P117" s="165" t="str">
        <f t="shared" si="60"/>
        <v/>
      </c>
      <c r="Q117" s="165" t="str">
        <f t="shared" si="60"/>
        <v/>
      </c>
      <c r="R117" s="165" t="str">
        <f t="shared" si="60"/>
        <v/>
      </c>
      <c r="S117" s="165" t="str">
        <f t="shared" si="60"/>
        <v/>
      </c>
      <c r="T117" s="72"/>
      <c r="U117" s="72"/>
      <c r="V117" s="72"/>
      <c r="W117" s="72"/>
      <c r="X117" s="72"/>
      <c r="Y117" s="72"/>
      <c r="Z117" s="72"/>
      <c r="AA117" s="72"/>
      <c r="AB117" s="72"/>
      <c r="AC117" s="72"/>
      <c r="AD117" s="72"/>
      <c r="AE117" s="72"/>
    </row>
    <row r="118" spans="1:31" s="3" customFormat="1">
      <c r="A118" s="4"/>
      <c r="B118" s="4"/>
      <c r="C118" s="4"/>
      <c r="D118" s="167" t="s">
        <v>43</v>
      </c>
      <c r="E118" s="4"/>
      <c r="F118" s="165" t="str">
        <f>IF(F110="","",IF(F110=F112,"",1))</f>
        <v/>
      </c>
      <c r="G118" s="165" t="str">
        <f t="shared" ref="G118:S118" si="62">IF(G110="","",IF(G110=G112,"",1))</f>
        <v/>
      </c>
      <c r="H118" s="165" t="str">
        <f t="shared" si="62"/>
        <v/>
      </c>
      <c r="I118" s="165" t="str">
        <f t="shared" si="62"/>
        <v/>
      </c>
      <c r="J118" s="165" t="str">
        <f t="shared" si="62"/>
        <v/>
      </c>
      <c r="K118" s="165" t="str">
        <f t="shared" si="62"/>
        <v/>
      </c>
      <c r="L118" s="165" t="str">
        <f t="shared" si="62"/>
        <v/>
      </c>
      <c r="M118" s="165" t="str">
        <f t="shared" si="62"/>
        <v/>
      </c>
      <c r="N118" s="165" t="str">
        <f t="shared" ref="N118" si="63">IF(N110="","",IF(N110=N112,"",1))</f>
        <v/>
      </c>
      <c r="O118" s="165" t="str">
        <f t="shared" si="62"/>
        <v/>
      </c>
      <c r="P118" s="165" t="str">
        <f t="shared" si="62"/>
        <v/>
      </c>
      <c r="Q118" s="165" t="str">
        <f t="shared" si="62"/>
        <v/>
      </c>
      <c r="R118" s="165" t="str">
        <f t="shared" si="62"/>
        <v/>
      </c>
      <c r="S118" s="165" t="str">
        <f t="shared" si="62"/>
        <v/>
      </c>
      <c r="T118" s="72"/>
      <c r="U118" s="72"/>
      <c r="V118" s="72"/>
      <c r="W118" s="72"/>
      <c r="X118" s="72"/>
      <c r="Y118" s="72"/>
      <c r="Z118" s="72"/>
      <c r="AA118" s="72"/>
      <c r="AB118" s="72"/>
      <c r="AC118" s="72"/>
      <c r="AD118" s="72"/>
      <c r="AE118" s="72"/>
    </row>
    <row r="119" spans="1:31" s="3" customFormat="1">
      <c r="A119" s="4"/>
      <c r="B119" s="4"/>
      <c r="C119" s="4"/>
      <c r="D119" s="169" t="s">
        <v>42</v>
      </c>
      <c r="E119" s="4"/>
      <c r="F119" s="165" t="str">
        <f>IF(F110="","",IF(F19=F113,"",1))</f>
        <v/>
      </c>
      <c r="G119" s="165" t="str">
        <f t="shared" ref="G119:S119" si="64">IF(G110="","",IF(G19=G113,"",1))</f>
        <v/>
      </c>
      <c r="H119" s="165" t="str">
        <f t="shared" si="64"/>
        <v/>
      </c>
      <c r="I119" s="165" t="str">
        <f t="shared" si="64"/>
        <v/>
      </c>
      <c r="J119" s="165" t="str">
        <f t="shared" si="64"/>
        <v/>
      </c>
      <c r="K119" s="165" t="str">
        <f t="shared" si="64"/>
        <v/>
      </c>
      <c r="L119" s="165" t="str">
        <f t="shared" si="64"/>
        <v/>
      </c>
      <c r="M119" s="165" t="str">
        <f t="shared" si="64"/>
        <v/>
      </c>
      <c r="N119" s="165" t="str">
        <f t="shared" ref="N119" si="65">IF(N110="","",IF(N19=N113,"",1))</f>
        <v/>
      </c>
      <c r="O119" s="165" t="str">
        <f t="shared" si="64"/>
        <v/>
      </c>
      <c r="P119" s="165" t="str">
        <f t="shared" si="64"/>
        <v/>
      </c>
      <c r="Q119" s="165" t="str">
        <f t="shared" si="64"/>
        <v/>
      </c>
      <c r="R119" s="165" t="str">
        <f t="shared" si="64"/>
        <v/>
      </c>
      <c r="S119" s="165" t="str">
        <f t="shared" si="64"/>
        <v/>
      </c>
      <c r="T119" s="72"/>
      <c r="U119" s="72"/>
      <c r="V119" s="72"/>
      <c r="W119" s="72"/>
      <c r="X119" s="72"/>
      <c r="Y119" s="72"/>
      <c r="Z119" s="72"/>
      <c r="AA119" s="72"/>
      <c r="AB119" s="72"/>
      <c r="AC119" s="72"/>
      <c r="AD119" s="72"/>
      <c r="AE119" s="72"/>
    </row>
    <row r="120" spans="1:31" s="3" customFormat="1">
      <c r="A120" s="4"/>
      <c r="B120" s="4"/>
      <c r="C120" s="4"/>
      <c r="D120" s="170" t="s">
        <v>491</v>
      </c>
      <c r="E120" s="4"/>
      <c r="F120" s="165" t="str">
        <f>IF(F110="","",IF(F69=F114,"",1))</f>
        <v/>
      </c>
      <c r="G120" s="165" t="str">
        <f t="shared" ref="G120:S120" si="66">IF(G110="","",IF(G69=G114,"",1))</f>
        <v/>
      </c>
      <c r="H120" s="165" t="str">
        <f t="shared" si="66"/>
        <v/>
      </c>
      <c r="I120" s="165" t="str">
        <f t="shared" si="66"/>
        <v/>
      </c>
      <c r="J120" s="165" t="str">
        <f t="shared" si="66"/>
        <v/>
      </c>
      <c r="K120" s="165" t="str">
        <f t="shared" si="66"/>
        <v/>
      </c>
      <c r="L120" s="165" t="str">
        <f t="shared" si="66"/>
        <v/>
      </c>
      <c r="M120" s="165" t="str">
        <f t="shared" si="66"/>
        <v/>
      </c>
      <c r="N120" s="165" t="str">
        <f t="shared" ref="N120" si="67">IF(N110="","",IF(N69=N114,"",1))</f>
        <v/>
      </c>
      <c r="O120" s="165" t="str">
        <f t="shared" si="66"/>
        <v/>
      </c>
      <c r="P120" s="165" t="str">
        <f t="shared" si="66"/>
        <v/>
      </c>
      <c r="Q120" s="165" t="str">
        <f t="shared" si="66"/>
        <v/>
      </c>
      <c r="R120" s="165" t="str">
        <f t="shared" si="66"/>
        <v/>
      </c>
      <c r="S120" s="165" t="str">
        <f t="shared" si="66"/>
        <v/>
      </c>
      <c r="T120" s="72"/>
      <c r="U120" s="72"/>
      <c r="V120" s="72"/>
      <c r="W120" s="72"/>
      <c r="X120" s="72"/>
      <c r="Y120" s="72"/>
      <c r="Z120" s="72"/>
      <c r="AA120" s="72"/>
      <c r="AB120" s="72"/>
      <c r="AC120" s="72"/>
      <c r="AD120" s="72"/>
      <c r="AE120" s="72"/>
    </row>
  </sheetData>
  <mergeCells count="253">
    <mergeCell ref="O3:O6"/>
    <mergeCell ref="P3:P6"/>
    <mergeCell ref="Q3:Q6"/>
    <mergeCell ref="J4:J6"/>
    <mergeCell ref="K4:K6"/>
    <mergeCell ref="L4:L6"/>
    <mergeCell ref="M4:M6"/>
    <mergeCell ref="A3:E6"/>
    <mergeCell ref="F3:F6"/>
    <mergeCell ref="G3:G6"/>
    <mergeCell ref="H3:H6"/>
    <mergeCell ref="I3:I6"/>
    <mergeCell ref="N4:N6"/>
    <mergeCell ref="J3:N3"/>
    <mergeCell ref="A7:E8"/>
    <mergeCell ref="N7:N8"/>
    <mergeCell ref="O7:O8"/>
    <mergeCell ref="Q7:Q8"/>
    <mergeCell ref="A9:A18"/>
    <mergeCell ref="B9:E10"/>
    <mergeCell ref="N9:N10"/>
    <mergeCell ref="O9:O10"/>
    <mergeCell ref="Q9:Q10"/>
    <mergeCell ref="B11:E12"/>
    <mergeCell ref="B15:E16"/>
    <mergeCell ref="N15:N16"/>
    <mergeCell ref="O15:O16"/>
    <mergeCell ref="Q15:Q16"/>
    <mergeCell ref="B17:E18"/>
    <mergeCell ref="N17:N18"/>
    <mergeCell ref="O17:O18"/>
    <mergeCell ref="Q17:Q18"/>
    <mergeCell ref="N11:N12"/>
    <mergeCell ref="O11:O12"/>
    <mergeCell ref="Q11:Q12"/>
    <mergeCell ref="B13:E14"/>
    <mergeCell ref="N13:N14"/>
    <mergeCell ref="O13:O14"/>
    <mergeCell ref="Q13:Q14"/>
    <mergeCell ref="D23:D24"/>
    <mergeCell ref="N23:N24"/>
    <mergeCell ref="O23:O24"/>
    <mergeCell ref="Q23:Q24"/>
    <mergeCell ref="D25:D26"/>
    <mergeCell ref="N25:N26"/>
    <mergeCell ref="O25:O26"/>
    <mergeCell ref="Q25:Q26"/>
    <mergeCell ref="P25:P26"/>
    <mergeCell ref="A19:A100"/>
    <mergeCell ref="B19:B68"/>
    <mergeCell ref="D19:D20"/>
    <mergeCell ref="N19:N20"/>
    <mergeCell ref="O19:O20"/>
    <mergeCell ref="Q19:Q20"/>
    <mergeCell ref="D21:D22"/>
    <mergeCell ref="N21:N22"/>
    <mergeCell ref="O21:O22"/>
    <mergeCell ref="Q21:Q22"/>
    <mergeCell ref="D31:D32"/>
    <mergeCell ref="N31:N32"/>
    <mergeCell ref="O31:O32"/>
    <mergeCell ref="Q31:Q32"/>
    <mergeCell ref="D33:D34"/>
    <mergeCell ref="N33:N34"/>
    <mergeCell ref="O33:O34"/>
    <mergeCell ref="Q33:Q34"/>
    <mergeCell ref="D27:D28"/>
    <mergeCell ref="N27:N28"/>
    <mergeCell ref="O27:O28"/>
    <mergeCell ref="Q27:Q28"/>
    <mergeCell ref="D29:D30"/>
    <mergeCell ref="N29:N30"/>
    <mergeCell ref="O29:O30"/>
    <mergeCell ref="Q29:Q30"/>
    <mergeCell ref="D39:D40"/>
    <mergeCell ref="N39:N40"/>
    <mergeCell ref="O39:O40"/>
    <mergeCell ref="Q39:Q40"/>
    <mergeCell ref="D41:D42"/>
    <mergeCell ref="N41:N42"/>
    <mergeCell ref="O41:O42"/>
    <mergeCell ref="Q41:Q42"/>
    <mergeCell ref="D35:D36"/>
    <mergeCell ref="N35:N36"/>
    <mergeCell ref="O35:O36"/>
    <mergeCell ref="Q35:Q36"/>
    <mergeCell ref="D37:D38"/>
    <mergeCell ref="N37:N38"/>
    <mergeCell ref="O37:O38"/>
    <mergeCell ref="Q37:Q38"/>
    <mergeCell ref="D47:D48"/>
    <mergeCell ref="N47:N48"/>
    <mergeCell ref="O47:O48"/>
    <mergeCell ref="Q47:Q48"/>
    <mergeCell ref="D49:D50"/>
    <mergeCell ref="N49:N50"/>
    <mergeCell ref="O49:O50"/>
    <mergeCell ref="Q49:Q50"/>
    <mergeCell ref="D43:D44"/>
    <mergeCell ref="N43:N44"/>
    <mergeCell ref="O43:O44"/>
    <mergeCell ref="Q43:Q44"/>
    <mergeCell ref="D45:D46"/>
    <mergeCell ref="N45:N46"/>
    <mergeCell ref="O45:O46"/>
    <mergeCell ref="Q45:Q46"/>
    <mergeCell ref="P45:P46"/>
    <mergeCell ref="P47:P48"/>
    <mergeCell ref="P49:P50"/>
    <mergeCell ref="D55:D56"/>
    <mergeCell ref="N55:N56"/>
    <mergeCell ref="O55:O56"/>
    <mergeCell ref="Q55:Q56"/>
    <mergeCell ref="D57:D58"/>
    <mergeCell ref="N57:N58"/>
    <mergeCell ref="O57:O58"/>
    <mergeCell ref="Q57:Q58"/>
    <mergeCell ref="D51:D52"/>
    <mergeCell ref="N51:N52"/>
    <mergeCell ref="O51:O52"/>
    <mergeCell ref="Q51:Q52"/>
    <mergeCell ref="D53:D54"/>
    <mergeCell ref="N53:N54"/>
    <mergeCell ref="O53:O54"/>
    <mergeCell ref="Q53:Q54"/>
    <mergeCell ref="P51:P52"/>
    <mergeCell ref="P53:P54"/>
    <mergeCell ref="P55:P56"/>
    <mergeCell ref="P57:P58"/>
    <mergeCell ref="D63:D64"/>
    <mergeCell ref="N63:N64"/>
    <mergeCell ref="O63:O64"/>
    <mergeCell ref="Q63:Q64"/>
    <mergeCell ref="D65:D66"/>
    <mergeCell ref="N65:N66"/>
    <mergeCell ref="O65:O66"/>
    <mergeCell ref="Q65:Q66"/>
    <mergeCell ref="D59:D60"/>
    <mergeCell ref="N59:N60"/>
    <mergeCell ref="O59:O60"/>
    <mergeCell ref="Q59:Q60"/>
    <mergeCell ref="D61:D62"/>
    <mergeCell ref="N61:N62"/>
    <mergeCell ref="O61:O62"/>
    <mergeCell ref="Q61:Q62"/>
    <mergeCell ref="P59:P60"/>
    <mergeCell ref="P61:P62"/>
    <mergeCell ref="P63:P64"/>
    <mergeCell ref="P65:P66"/>
    <mergeCell ref="D67:D68"/>
    <mergeCell ref="N67:N68"/>
    <mergeCell ref="O67:O68"/>
    <mergeCell ref="Q67:Q68"/>
    <mergeCell ref="B69:B100"/>
    <mergeCell ref="D69:D70"/>
    <mergeCell ref="N69:N70"/>
    <mergeCell ref="O69:O70"/>
    <mergeCell ref="Q69:Q70"/>
    <mergeCell ref="D71:D72"/>
    <mergeCell ref="D75:D76"/>
    <mergeCell ref="N75:N76"/>
    <mergeCell ref="O75:O76"/>
    <mergeCell ref="Q75:Q76"/>
    <mergeCell ref="D77:D78"/>
    <mergeCell ref="N77:N78"/>
    <mergeCell ref="O77:O78"/>
    <mergeCell ref="Q77:Q78"/>
    <mergeCell ref="N71:N72"/>
    <mergeCell ref="O71:O72"/>
    <mergeCell ref="Q71:Q72"/>
    <mergeCell ref="D73:D74"/>
    <mergeCell ref="N73:N74"/>
    <mergeCell ref="O73:O74"/>
    <mergeCell ref="Q73:Q74"/>
    <mergeCell ref="D83:D84"/>
    <mergeCell ref="N83:N84"/>
    <mergeCell ref="O83:O84"/>
    <mergeCell ref="Q83:Q84"/>
    <mergeCell ref="D85:D86"/>
    <mergeCell ref="N85:N86"/>
    <mergeCell ref="O85:O86"/>
    <mergeCell ref="Q85:Q86"/>
    <mergeCell ref="D79:D80"/>
    <mergeCell ref="N79:N80"/>
    <mergeCell ref="O79:O80"/>
    <mergeCell ref="Q79:Q80"/>
    <mergeCell ref="D81:D82"/>
    <mergeCell ref="N81:N82"/>
    <mergeCell ref="O81:O82"/>
    <mergeCell ref="Q81:Q82"/>
    <mergeCell ref="P85:P86"/>
    <mergeCell ref="D91:D92"/>
    <mergeCell ref="N91:N92"/>
    <mergeCell ref="O91:O92"/>
    <mergeCell ref="Q91:Q92"/>
    <mergeCell ref="D93:D94"/>
    <mergeCell ref="N93:N94"/>
    <mergeCell ref="O93:O94"/>
    <mergeCell ref="Q93:Q94"/>
    <mergeCell ref="D87:D88"/>
    <mergeCell ref="N87:N88"/>
    <mergeCell ref="O87:O88"/>
    <mergeCell ref="Q87:Q88"/>
    <mergeCell ref="D89:D90"/>
    <mergeCell ref="N89:N90"/>
    <mergeCell ref="O89:O90"/>
    <mergeCell ref="Q89:Q90"/>
    <mergeCell ref="P87:P88"/>
    <mergeCell ref="P89:P90"/>
    <mergeCell ref="P91:P92"/>
    <mergeCell ref="P93:P94"/>
    <mergeCell ref="D99:D100"/>
    <mergeCell ref="N99:N100"/>
    <mergeCell ref="O99:O100"/>
    <mergeCell ref="Q99:Q100"/>
    <mergeCell ref="D95:D96"/>
    <mergeCell ref="N95:N96"/>
    <mergeCell ref="O95:O96"/>
    <mergeCell ref="Q95:Q96"/>
    <mergeCell ref="D97:D98"/>
    <mergeCell ref="N97:N98"/>
    <mergeCell ref="O97:O98"/>
    <mergeCell ref="Q97:Q98"/>
    <mergeCell ref="P95:P96"/>
    <mergeCell ref="P97:P98"/>
    <mergeCell ref="P99:P100"/>
    <mergeCell ref="P7:P8"/>
    <mergeCell ref="P9:P10"/>
    <mergeCell ref="P11:P12"/>
    <mergeCell ref="P13:P14"/>
    <mergeCell ref="P15:P16"/>
    <mergeCell ref="P17:P18"/>
    <mergeCell ref="P19:P20"/>
    <mergeCell ref="P21:P22"/>
    <mergeCell ref="P23:P24"/>
    <mergeCell ref="P27:P28"/>
    <mergeCell ref="P29:P30"/>
    <mergeCell ref="P31:P32"/>
    <mergeCell ref="P33:P34"/>
    <mergeCell ref="P35:P36"/>
    <mergeCell ref="P37:P38"/>
    <mergeCell ref="P39:P40"/>
    <mergeCell ref="P41:P42"/>
    <mergeCell ref="P43:P44"/>
    <mergeCell ref="P67:P68"/>
    <mergeCell ref="P69:P70"/>
    <mergeCell ref="P71:P72"/>
    <mergeCell ref="P73:P74"/>
    <mergeCell ref="P75:P76"/>
    <mergeCell ref="P77:P78"/>
    <mergeCell ref="P79:P80"/>
    <mergeCell ref="P81:P82"/>
    <mergeCell ref="P83:P84"/>
  </mergeCells>
  <phoneticPr fontId="4"/>
  <pageMargins left="0.59055118110236227" right="0.19685039370078741" top="0.39370078740157483" bottom="0.39370078740157483" header="0.51181102362204722" footer="0.51181102362204722"/>
  <pageSetup paperSize="9" scale="68" orientation="portrait" r:id="rId1"/>
  <headerFooter alignWithMargins="0"/>
  <ignoredErrors>
    <ignoredError sqref="F8 F100:M100 F12:F20 F9:F10 F22:F99"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O2" sqref="O2"/>
    </sheetView>
  </sheetViews>
  <sheetFormatPr defaultRowHeight="13.5"/>
  <cols>
    <col min="1" max="2" width="2.625" style="4" customWidth="1"/>
    <col min="3" max="3" width="1.375" style="4" customWidth="1"/>
    <col min="4" max="4" width="27.625" style="4" customWidth="1"/>
    <col min="5" max="5" width="1.375" style="4" customWidth="1"/>
    <col min="6" max="9" width="10.625" style="3" customWidth="1"/>
    <col min="10" max="15" width="8.125" style="3" customWidth="1"/>
    <col min="16" max="26" width="9" style="3"/>
    <col min="27" max="27" width="9" style="84"/>
    <col min="28" max="28" width="11.25" style="84" customWidth="1"/>
    <col min="29" max="16384" width="9" style="3"/>
  </cols>
  <sheetData>
    <row r="1" spans="1:28" ht="14.25">
      <c r="A1" s="18" t="s">
        <v>496</v>
      </c>
    </row>
    <row r="2" spans="1:28">
      <c r="O2" s="46" t="s">
        <v>633</v>
      </c>
    </row>
    <row r="3" spans="1:28" ht="18.75" customHeight="1">
      <c r="A3" s="314" t="s">
        <v>64</v>
      </c>
      <c r="B3" s="315"/>
      <c r="C3" s="315"/>
      <c r="D3" s="315"/>
      <c r="E3" s="316"/>
      <c r="F3" s="249" t="s">
        <v>131</v>
      </c>
      <c r="G3" s="297" t="s">
        <v>240</v>
      </c>
      <c r="H3" s="375"/>
      <c r="I3" s="379"/>
      <c r="J3" s="297" t="s">
        <v>239</v>
      </c>
      <c r="K3" s="375"/>
      <c r="L3" s="375"/>
      <c r="M3" s="375"/>
      <c r="N3" s="375"/>
      <c r="O3" s="379"/>
    </row>
    <row r="4" spans="1:28" ht="18.75" customHeight="1">
      <c r="A4" s="317"/>
      <c r="B4" s="318"/>
      <c r="C4" s="318"/>
      <c r="D4" s="318"/>
      <c r="E4" s="319"/>
      <c r="F4" s="250"/>
      <c r="G4" s="299" t="s">
        <v>137</v>
      </c>
      <c r="H4" s="299" t="s">
        <v>136</v>
      </c>
      <c r="I4" s="299" t="s">
        <v>146</v>
      </c>
      <c r="J4" s="297" t="s">
        <v>238</v>
      </c>
      <c r="K4" s="375"/>
      <c r="L4" s="375"/>
      <c r="M4" s="375"/>
      <c r="N4" s="299" t="s">
        <v>237</v>
      </c>
      <c r="O4" s="395" t="s">
        <v>132</v>
      </c>
    </row>
    <row r="5" spans="1:28" ht="44.25" customHeight="1" thickBot="1">
      <c r="A5" s="317"/>
      <c r="B5" s="318"/>
      <c r="C5" s="318"/>
      <c r="D5" s="318"/>
      <c r="E5" s="319"/>
      <c r="F5" s="250"/>
      <c r="G5" s="310"/>
      <c r="H5" s="310"/>
      <c r="I5" s="310"/>
      <c r="J5" s="291" t="s">
        <v>236</v>
      </c>
      <c r="K5" s="395" t="s">
        <v>235</v>
      </c>
      <c r="L5" s="291" t="s">
        <v>234</v>
      </c>
      <c r="M5" s="291" t="s">
        <v>233</v>
      </c>
      <c r="N5" s="310"/>
      <c r="O5" s="337"/>
    </row>
    <row r="6" spans="1:28" ht="24.75" customHeight="1" thickBot="1">
      <c r="A6" s="320"/>
      <c r="B6" s="321"/>
      <c r="C6" s="321"/>
      <c r="D6" s="321"/>
      <c r="E6" s="322"/>
      <c r="F6" s="232"/>
      <c r="G6" s="311"/>
      <c r="H6" s="311"/>
      <c r="I6" s="311"/>
      <c r="J6" s="293"/>
      <c r="K6" s="338"/>
      <c r="L6" s="293"/>
      <c r="M6" s="293"/>
      <c r="N6" s="311"/>
      <c r="O6" s="338"/>
      <c r="AA6" s="159">
        <f>SUM(AB7:AB100,E116:R120)</f>
        <v>0</v>
      </c>
      <c r="AB6" s="92"/>
    </row>
    <row r="7" spans="1:28" ht="12" customHeight="1">
      <c r="A7" s="240" t="s">
        <v>50</v>
      </c>
      <c r="B7" s="241"/>
      <c r="C7" s="241"/>
      <c r="D7" s="241"/>
      <c r="E7" s="242"/>
      <c r="F7" s="41">
        <f t="shared" ref="F7:F70" si="0">SUM(G7:O7)/2</f>
        <v>967</v>
      </c>
      <c r="G7" s="41">
        <f>SUM(G9,G11,G13,G15,G17)</f>
        <v>800</v>
      </c>
      <c r="H7" s="41">
        <f t="shared" ref="H7:O7" si="1">SUM(H9,H11,H13,H15,H17)</f>
        <v>111</v>
      </c>
      <c r="I7" s="41">
        <f t="shared" si="1"/>
        <v>56</v>
      </c>
      <c r="J7" s="41">
        <f>SUM(J9,J11,J13,J15,J17)</f>
        <v>412</v>
      </c>
      <c r="K7" s="41">
        <f>SUM(K9,K11,K13,K15,K17)</f>
        <v>16</v>
      </c>
      <c r="L7" s="41">
        <f t="shared" si="1"/>
        <v>166</v>
      </c>
      <c r="M7" s="41">
        <f t="shared" si="1"/>
        <v>61</v>
      </c>
      <c r="N7" s="41">
        <f t="shared" si="1"/>
        <v>235</v>
      </c>
      <c r="O7" s="41">
        <f t="shared" si="1"/>
        <v>77</v>
      </c>
      <c r="P7" s="54">
        <f>SUM(J7:M7)</f>
        <v>655</v>
      </c>
      <c r="AA7" s="153">
        <v>967</v>
      </c>
      <c r="AB7" s="153" t="str">
        <f>IF(F7=AA7,"",1)</f>
        <v/>
      </c>
    </row>
    <row r="8" spans="1:28" ht="12" customHeight="1">
      <c r="A8" s="243"/>
      <c r="B8" s="244"/>
      <c r="C8" s="244"/>
      <c r="D8" s="244"/>
      <c r="E8" s="245"/>
      <c r="F8" s="44">
        <f>SUM(G8:O8)/2</f>
        <v>1.0000000000000002</v>
      </c>
      <c r="G8" s="37">
        <f>IF(G7=0,0,G7/$F7)</f>
        <v>0.82730093071354704</v>
      </c>
      <c r="H8" s="37">
        <f t="shared" ref="H8:I8" si="2">IF(H7=0,0,H7/$F7)</f>
        <v>0.11478800413650465</v>
      </c>
      <c r="I8" s="37">
        <f t="shared" si="2"/>
        <v>5.7911065149948295E-2</v>
      </c>
      <c r="J8" s="37">
        <f>IF(J7=0,0,J7/$F7)</f>
        <v>0.42605997931747674</v>
      </c>
      <c r="K8" s="37">
        <f t="shared" ref="K8:O8" si="3">IF(K7=0,0,K7/$F7)</f>
        <v>1.6546018614270942E-2</v>
      </c>
      <c r="L8" s="37">
        <f t="shared" si="3"/>
        <v>0.17166494312306102</v>
      </c>
      <c r="M8" s="37">
        <f t="shared" si="3"/>
        <v>6.3081695966907964E-2</v>
      </c>
      <c r="N8" s="37">
        <f t="shared" si="3"/>
        <v>0.24301964839710444</v>
      </c>
      <c r="O8" s="37">
        <f t="shared" si="3"/>
        <v>7.9627714581178899E-2</v>
      </c>
      <c r="AA8" s="154"/>
      <c r="AB8" s="154"/>
    </row>
    <row r="9" spans="1:28" ht="12" customHeight="1">
      <c r="A9" s="256" t="s">
        <v>49</v>
      </c>
      <c r="B9" s="323" t="s">
        <v>48</v>
      </c>
      <c r="C9" s="324"/>
      <c r="D9" s="324"/>
      <c r="E9" s="325"/>
      <c r="F9" s="41">
        <f>SUM(G9:O9)/2</f>
        <v>323</v>
      </c>
      <c r="G9" s="41">
        <v>195</v>
      </c>
      <c r="H9" s="41">
        <v>87</v>
      </c>
      <c r="I9" s="41">
        <v>41</v>
      </c>
      <c r="J9" s="41">
        <v>72</v>
      </c>
      <c r="K9" s="41">
        <v>3</v>
      </c>
      <c r="L9" s="41">
        <v>29</v>
      </c>
      <c r="M9" s="41">
        <v>11</v>
      </c>
      <c r="N9" s="41">
        <v>159</v>
      </c>
      <c r="O9" s="41">
        <v>49</v>
      </c>
      <c r="P9" s="54">
        <f t="shared" ref="P9" si="4">SUM(J9:M9)</f>
        <v>115</v>
      </c>
      <c r="AA9" s="155">
        <v>323</v>
      </c>
      <c r="AB9" s="155" t="str">
        <f>IF(F9=AA9,"",1)</f>
        <v/>
      </c>
    </row>
    <row r="10" spans="1:28" ht="12" customHeight="1">
      <c r="A10" s="257"/>
      <c r="B10" s="326"/>
      <c r="C10" s="327"/>
      <c r="D10" s="327"/>
      <c r="E10" s="328"/>
      <c r="F10" s="44">
        <f t="shared" si="0"/>
        <v>1</v>
      </c>
      <c r="G10" s="37">
        <f>IF(G9=0,0,G9/$F9)</f>
        <v>0.60371517027863775</v>
      </c>
      <c r="H10" s="37">
        <f>IF(H9=0,0,H9/$F9)</f>
        <v>0.26934984520123839</v>
      </c>
      <c r="I10" s="37">
        <f>IF(I9=0,0,I9/$F9)</f>
        <v>0.12693498452012383</v>
      </c>
      <c r="J10" s="37">
        <f>IF(J9=0,0,J9/$F9)</f>
        <v>0.22291021671826625</v>
      </c>
      <c r="K10" s="37">
        <f>IF(K9=0,0,K9/$F9)</f>
        <v>9.2879256965944269E-3</v>
      </c>
      <c r="L10" s="37">
        <f t="shared" ref="L10" si="5">IF(L9=0,0,L9/$F9)</f>
        <v>8.9783281733746126E-2</v>
      </c>
      <c r="M10" s="37">
        <f>IF(M9=0,0,M9/$F9)</f>
        <v>3.4055727554179564E-2</v>
      </c>
      <c r="N10" s="37">
        <f>IF(N9=0,0,N9/$F9)</f>
        <v>0.49226006191950467</v>
      </c>
      <c r="O10" s="37">
        <f>IF(O9=0,0,O9/$F9)</f>
        <v>0.15170278637770898</v>
      </c>
      <c r="AA10" s="154"/>
      <c r="AB10" s="154"/>
    </row>
    <row r="11" spans="1:28" ht="12" customHeight="1">
      <c r="A11" s="257"/>
      <c r="B11" s="323" t="s">
        <v>47</v>
      </c>
      <c r="C11" s="324"/>
      <c r="D11" s="324"/>
      <c r="E11" s="325"/>
      <c r="F11" s="41">
        <f t="shared" si="0"/>
        <v>145</v>
      </c>
      <c r="G11" s="41">
        <v>128</v>
      </c>
      <c r="H11" s="41">
        <v>10</v>
      </c>
      <c r="I11" s="41">
        <v>7</v>
      </c>
      <c r="J11" s="41">
        <v>82</v>
      </c>
      <c r="K11" s="41">
        <v>2</v>
      </c>
      <c r="L11" s="41">
        <v>26</v>
      </c>
      <c r="M11" s="41">
        <v>2</v>
      </c>
      <c r="N11" s="41">
        <v>23</v>
      </c>
      <c r="O11" s="41">
        <v>10</v>
      </c>
      <c r="P11" s="54">
        <f t="shared" ref="P11" si="6">SUM(J11:M11)</f>
        <v>112</v>
      </c>
      <c r="AA11" s="155">
        <v>145</v>
      </c>
      <c r="AB11" s="155" t="str">
        <f>IF(F11=AA11,"",1)</f>
        <v/>
      </c>
    </row>
    <row r="12" spans="1:28" ht="12" customHeight="1">
      <c r="A12" s="257"/>
      <c r="B12" s="326"/>
      <c r="C12" s="327"/>
      <c r="D12" s="327"/>
      <c r="E12" s="328"/>
      <c r="F12" s="44">
        <f t="shared" si="0"/>
        <v>1</v>
      </c>
      <c r="G12" s="37">
        <f t="shared" ref="G12" si="7">IF(G11=0,0,G11/$F11)</f>
        <v>0.88275862068965516</v>
      </c>
      <c r="H12" s="37">
        <f t="shared" ref="H12" si="8">IF(H11=0,0,H11/$F11)</f>
        <v>6.8965517241379309E-2</v>
      </c>
      <c r="I12" s="37">
        <f t="shared" ref="I12" si="9">IF(I11=0,0,I11/$F11)</f>
        <v>4.8275862068965517E-2</v>
      </c>
      <c r="J12" s="37">
        <f t="shared" ref="J12" si="10">IF(J11=0,0,J11/$F11)</f>
        <v>0.56551724137931036</v>
      </c>
      <c r="K12" s="37">
        <f t="shared" ref="K12:L12" si="11">IF(K11=0,0,K11/$F11)</f>
        <v>1.3793103448275862E-2</v>
      </c>
      <c r="L12" s="37">
        <f t="shared" si="11"/>
        <v>0.1793103448275862</v>
      </c>
      <c r="M12" s="37">
        <f t="shared" ref="M12" si="12">IF(M11=0,0,M11/$F11)</f>
        <v>1.3793103448275862E-2</v>
      </c>
      <c r="N12" s="37">
        <f t="shared" ref="N12" si="13">IF(N11=0,0,N11/$F11)</f>
        <v>0.15862068965517243</v>
      </c>
      <c r="O12" s="37">
        <f t="shared" ref="O12" si="14">IF(O11=0,0,O11/$F11)</f>
        <v>6.8965517241379309E-2</v>
      </c>
      <c r="AA12" s="154"/>
      <c r="AB12" s="154"/>
    </row>
    <row r="13" spans="1:28" ht="12" customHeight="1">
      <c r="A13" s="257"/>
      <c r="B13" s="323" t="s">
        <v>46</v>
      </c>
      <c r="C13" s="324"/>
      <c r="D13" s="324"/>
      <c r="E13" s="325"/>
      <c r="F13" s="41">
        <f t="shared" si="0"/>
        <v>218</v>
      </c>
      <c r="G13" s="41">
        <v>205</v>
      </c>
      <c r="H13" s="41">
        <v>9</v>
      </c>
      <c r="I13" s="41">
        <v>4</v>
      </c>
      <c r="J13" s="41">
        <v>119</v>
      </c>
      <c r="K13" s="41">
        <v>5</v>
      </c>
      <c r="L13" s="41">
        <v>50</v>
      </c>
      <c r="M13" s="41">
        <v>7</v>
      </c>
      <c r="N13" s="41">
        <v>28</v>
      </c>
      <c r="O13" s="41">
        <v>9</v>
      </c>
      <c r="P13" s="54">
        <f t="shared" ref="P13" si="15">SUM(J13:M13)</f>
        <v>181</v>
      </c>
      <c r="AA13" s="155">
        <v>218</v>
      </c>
      <c r="AB13" s="155" t="str">
        <f>IF(F13=AA13,"",1)</f>
        <v/>
      </c>
    </row>
    <row r="14" spans="1:28" ht="12" customHeight="1">
      <c r="A14" s="257"/>
      <c r="B14" s="326"/>
      <c r="C14" s="327"/>
      <c r="D14" s="327"/>
      <c r="E14" s="328"/>
      <c r="F14" s="44">
        <f t="shared" si="0"/>
        <v>1</v>
      </c>
      <c r="G14" s="37">
        <f t="shared" ref="G14" si="16">IF(G13=0,0,G13/$F13)</f>
        <v>0.94036697247706424</v>
      </c>
      <c r="H14" s="37">
        <f t="shared" ref="H14" si="17">IF(H13=0,0,H13/$F13)</f>
        <v>4.1284403669724773E-2</v>
      </c>
      <c r="I14" s="37">
        <f t="shared" ref="I14" si="18">IF(I13=0,0,I13/$F13)</f>
        <v>1.834862385321101E-2</v>
      </c>
      <c r="J14" s="37">
        <f t="shared" ref="J14" si="19">IF(J13=0,0,J13/$F13)</f>
        <v>0.54587155963302747</v>
      </c>
      <c r="K14" s="37">
        <f t="shared" ref="K14:L14" si="20">IF(K13=0,0,K13/$F13)</f>
        <v>2.2935779816513763E-2</v>
      </c>
      <c r="L14" s="37">
        <f t="shared" si="20"/>
        <v>0.22935779816513763</v>
      </c>
      <c r="M14" s="37">
        <f t="shared" ref="M14" si="21">IF(M13=0,0,M13/$F13)</f>
        <v>3.2110091743119268E-2</v>
      </c>
      <c r="N14" s="37">
        <f t="shared" ref="N14" si="22">IF(N13=0,0,N13/$F13)</f>
        <v>0.12844036697247707</v>
      </c>
      <c r="O14" s="37">
        <f t="shared" ref="O14" si="23">IF(O13=0,0,O13/$F13)</f>
        <v>4.1284403669724773E-2</v>
      </c>
      <c r="AA14" s="154"/>
      <c r="AB14" s="154"/>
    </row>
    <row r="15" spans="1:28" ht="12" customHeight="1">
      <c r="A15" s="257"/>
      <c r="B15" s="323" t="s">
        <v>45</v>
      </c>
      <c r="C15" s="324"/>
      <c r="D15" s="324"/>
      <c r="E15" s="325"/>
      <c r="F15" s="41">
        <f t="shared" si="0"/>
        <v>66</v>
      </c>
      <c r="G15" s="41">
        <v>65</v>
      </c>
      <c r="H15" s="41">
        <v>1</v>
      </c>
      <c r="I15" s="41">
        <v>0</v>
      </c>
      <c r="J15" s="41">
        <v>43</v>
      </c>
      <c r="K15" s="41">
        <v>0</v>
      </c>
      <c r="L15" s="41">
        <v>11</v>
      </c>
      <c r="M15" s="41">
        <v>7</v>
      </c>
      <c r="N15" s="41">
        <v>4</v>
      </c>
      <c r="O15" s="41">
        <v>1</v>
      </c>
      <c r="P15" s="54">
        <f t="shared" ref="P15" si="24">SUM(J15:M15)</f>
        <v>61</v>
      </c>
      <c r="AA15" s="155">
        <v>66</v>
      </c>
      <c r="AB15" s="155" t="str">
        <f>IF(F15=AA15,"",1)</f>
        <v/>
      </c>
    </row>
    <row r="16" spans="1:28" ht="12" customHeight="1">
      <c r="A16" s="257"/>
      <c r="B16" s="326"/>
      <c r="C16" s="327"/>
      <c r="D16" s="327"/>
      <c r="E16" s="328"/>
      <c r="F16" s="44">
        <f t="shared" si="0"/>
        <v>0.99999999999999989</v>
      </c>
      <c r="G16" s="37">
        <f t="shared" ref="G16" si="25">IF(G15=0,0,G15/$F15)</f>
        <v>0.98484848484848486</v>
      </c>
      <c r="H16" s="37">
        <f t="shared" ref="H16" si="26">IF(H15=0,0,H15/$F15)</f>
        <v>1.5151515151515152E-2</v>
      </c>
      <c r="I16" s="37">
        <f t="shared" ref="I16" si="27">IF(I15=0,0,I15/$F15)</f>
        <v>0</v>
      </c>
      <c r="J16" s="37">
        <f t="shared" ref="J16" si="28">IF(J15=0,0,J15/$F15)</f>
        <v>0.65151515151515149</v>
      </c>
      <c r="K16" s="37">
        <f t="shared" ref="K16:L16" si="29">IF(K15=0,0,K15/$F15)</f>
        <v>0</v>
      </c>
      <c r="L16" s="37">
        <f t="shared" si="29"/>
        <v>0.16666666666666666</v>
      </c>
      <c r="M16" s="37">
        <f t="shared" ref="M16" si="30">IF(M15=0,0,M15/$F15)</f>
        <v>0.10606060606060606</v>
      </c>
      <c r="N16" s="37">
        <f t="shared" ref="N16" si="31">IF(N15=0,0,N15/$F15)</f>
        <v>6.0606060606060608E-2</v>
      </c>
      <c r="O16" s="37">
        <f t="shared" ref="O16" si="32">IF(O15=0,0,O15/$F15)</f>
        <v>1.5151515151515152E-2</v>
      </c>
      <c r="AA16" s="154"/>
      <c r="AB16" s="154"/>
    </row>
    <row r="17" spans="1:28" ht="12" customHeight="1">
      <c r="A17" s="257"/>
      <c r="B17" s="323" t="s">
        <v>44</v>
      </c>
      <c r="C17" s="324"/>
      <c r="D17" s="324"/>
      <c r="E17" s="325"/>
      <c r="F17" s="41">
        <f t="shared" si="0"/>
        <v>215</v>
      </c>
      <c r="G17" s="41">
        <v>207</v>
      </c>
      <c r="H17" s="41">
        <v>4</v>
      </c>
      <c r="I17" s="41">
        <v>4</v>
      </c>
      <c r="J17" s="41">
        <v>96</v>
      </c>
      <c r="K17" s="41">
        <v>6</v>
      </c>
      <c r="L17" s="41">
        <v>50</v>
      </c>
      <c r="M17" s="41">
        <v>34</v>
      </c>
      <c r="N17" s="41">
        <v>21</v>
      </c>
      <c r="O17" s="41">
        <v>8</v>
      </c>
      <c r="P17" s="54">
        <f t="shared" ref="P17" si="33">SUM(J17:M17)</f>
        <v>186</v>
      </c>
      <c r="AA17" s="155">
        <v>215</v>
      </c>
      <c r="AB17" s="155" t="str">
        <f>IF(F17=AA17,"",1)</f>
        <v/>
      </c>
    </row>
    <row r="18" spans="1:28" ht="12" customHeight="1">
      <c r="A18" s="258"/>
      <c r="B18" s="326"/>
      <c r="C18" s="327"/>
      <c r="D18" s="327"/>
      <c r="E18" s="328"/>
      <c r="F18" s="44">
        <f t="shared" si="0"/>
        <v>1</v>
      </c>
      <c r="G18" s="37">
        <f t="shared" ref="G18" si="34">IF(G17=0,0,G17/$F17)</f>
        <v>0.96279069767441861</v>
      </c>
      <c r="H18" s="37">
        <f t="shared" ref="H18" si="35">IF(H17=0,0,H17/$F17)</f>
        <v>1.8604651162790697E-2</v>
      </c>
      <c r="I18" s="37">
        <f t="shared" ref="I18" si="36">IF(I17=0,0,I17/$F17)</f>
        <v>1.8604651162790697E-2</v>
      </c>
      <c r="J18" s="37">
        <f t="shared" ref="J18" si="37">IF(J17=0,0,J17/$F17)</f>
        <v>0.44651162790697674</v>
      </c>
      <c r="K18" s="37">
        <f t="shared" ref="K18:L18" si="38">IF(K17=0,0,K17/$F17)</f>
        <v>2.7906976744186046E-2</v>
      </c>
      <c r="L18" s="37">
        <f t="shared" si="38"/>
        <v>0.23255813953488372</v>
      </c>
      <c r="M18" s="37">
        <f t="shared" ref="M18" si="39">IF(M17=0,0,M17/$F17)</f>
        <v>0.15813953488372093</v>
      </c>
      <c r="N18" s="37">
        <f t="shared" ref="N18" si="40">IF(N17=0,0,N17/$F17)</f>
        <v>9.7674418604651161E-2</v>
      </c>
      <c r="O18" s="37">
        <f t="shared" ref="O18" si="41">IF(O17=0,0,O17/$F17)</f>
        <v>3.7209302325581395E-2</v>
      </c>
      <c r="AA18" s="156"/>
      <c r="AB18" s="154"/>
    </row>
    <row r="19" spans="1:28" ht="12" customHeight="1">
      <c r="A19" s="253" t="s">
        <v>43</v>
      </c>
      <c r="B19" s="253" t="s">
        <v>42</v>
      </c>
      <c r="C19" s="43"/>
      <c r="D19" s="305" t="s">
        <v>16</v>
      </c>
      <c r="E19" s="42"/>
      <c r="F19" s="41">
        <f>SUM(G19:O19)/2</f>
        <v>243</v>
      </c>
      <c r="G19" s="41">
        <f>SUM(G21,G23,G25,G27,G29,G31,G33,G35,G37,G39,G41,G43,G45,G47,G49,G51,G53,G55,G57,G59,G61,G63,G65,G67)</f>
        <v>209</v>
      </c>
      <c r="H19" s="41">
        <f t="shared" ref="H19:O19" si="42">SUM(H21,H23,H25,H27,H29,H31,H33,H35,H37,H39,H41,H43,H45,H47,H49,H51,H53,H55,H57,H59,H61,H63,H65,H67)</f>
        <v>20</v>
      </c>
      <c r="I19" s="41">
        <f t="shared" si="42"/>
        <v>14</v>
      </c>
      <c r="J19" s="41">
        <f>SUM(J21,J23,J25,J27,J29,J31,J33,J35,J37,J39,J41,J43,J45,J47,J49,J51,J53,J55,J57,J59,J61,J63,J65,J67)</f>
        <v>109</v>
      </c>
      <c r="K19" s="41">
        <f t="shared" si="42"/>
        <v>5</v>
      </c>
      <c r="L19" s="41">
        <f t="shared" si="42"/>
        <v>41</v>
      </c>
      <c r="M19" s="41">
        <f t="shared" si="42"/>
        <v>22</v>
      </c>
      <c r="N19" s="41">
        <f t="shared" si="42"/>
        <v>48</v>
      </c>
      <c r="O19" s="41">
        <f t="shared" si="42"/>
        <v>18</v>
      </c>
      <c r="P19" s="54">
        <f t="shared" ref="P19" si="43">SUM(J19:M19)</f>
        <v>177</v>
      </c>
      <c r="Q19" s="54"/>
      <c r="AA19" s="155">
        <v>243</v>
      </c>
      <c r="AB19" s="155" t="str">
        <f>IF(F19=AA19,"",1)</f>
        <v/>
      </c>
    </row>
    <row r="20" spans="1:28" ht="12" customHeight="1">
      <c r="A20" s="254"/>
      <c r="B20" s="254"/>
      <c r="C20" s="40"/>
      <c r="D20" s="306"/>
      <c r="E20" s="39"/>
      <c r="F20" s="44">
        <f>SUM(G20:O20)/2</f>
        <v>1</v>
      </c>
      <c r="G20" s="37">
        <f>IF(G19=0,0,G19/$F19)</f>
        <v>0.86008230452674894</v>
      </c>
      <c r="H20" s="37">
        <f t="shared" ref="H20" si="44">IF(H19=0,0,H19/$F19)</f>
        <v>8.2304526748971193E-2</v>
      </c>
      <c r="I20" s="37">
        <f t="shared" ref="I20" si="45">IF(I19=0,0,I19/$F19)</f>
        <v>5.7613168724279837E-2</v>
      </c>
      <c r="J20" s="37">
        <f t="shared" ref="J20" si="46">IF(J19=0,0,J19/$F19)</f>
        <v>0.44855967078189302</v>
      </c>
      <c r="K20" s="37">
        <f t="shared" ref="K20:L20" si="47">IF(K19=0,0,K19/$F19)</f>
        <v>2.0576131687242798E-2</v>
      </c>
      <c r="L20" s="37">
        <f t="shared" si="47"/>
        <v>0.16872427983539096</v>
      </c>
      <c r="M20" s="37">
        <f t="shared" ref="M20" si="48">IF(M19=0,0,M19/$F19)</f>
        <v>9.0534979423868317E-2</v>
      </c>
      <c r="N20" s="37">
        <f t="shared" ref="N20" si="49">IF(N19=0,0,N19/$F19)</f>
        <v>0.19753086419753085</v>
      </c>
      <c r="O20" s="37">
        <f t="shared" ref="O20" si="50">IF(O19=0,0,O19/$F19)</f>
        <v>7.407407407407407E-2</v>
      </c>
      <c r="Q20" s="54"/>
      <c r="R20" s="54"/>
      <c r="S20" s="54"/>
      <c r="T20" s="54"/>
      <c r="U20" s="54"/>
      <c r="V20" s="54"/>
      <c r="AA20" s="154"/>
      <c r="AB20" s="154"/>
    </row>
    <row r="21" spans="1:28" ht="12" customHeight="1">
      <c r="A21" s="254"/>
      <c r="B21" s="254"/>
      <c r="C21" s="43"/>
      <c r="D21" s="305" t="s">
        <v>368</v>
      </c>
      <c r="E21" s="42"/>
      <c r="F21" s="41">
        <f t="shared" si="0"/>
        <v>32</v>
      </c>
      <c r="G21" s="41">
        <v>28</v>
      </c>
      <c r="H21" s="41">
        <v>2</v>
      </c>
      <c r="I21" s="41">
        <v>2</v>
      </c>
      <c r="J21" s="41">
        <v>14</v>
      </c>
      <c r="K21" s="41">
        <v>0</v>
      </c>
      <c r="L21" s="41">
        <v>4</v>
      </c>
      <c r="M21" s="41">
        <v>4</v>
      </c>
      <c r="N21" s="41">
        <v>7</v>
      </c>
      <c r="O21" s="41">
        <v>3</v>
      </c>
      <c r="P21" s="54">
        <f t="shared" ref="P21" si="51">SUM(J21:M21)</f>
        <v>22</v>
      </c>
      <c r="AA21" s="155">
        <v>32</v>
      </c>
      <c r="AB21" s="155" t="str">
        <f>IF(F21=AA21,"",1)</f>
        <v/>
      </c>
    </row>
    <row r="22" spans="1:28" ht="12" customHeight="1">
      <c r="A22" s="254"/>
      <c r="B22" s="254"/>
      <c r="C22" s="40"/>
      <c r="D22" s="306"/>
      <c r="E22" s="39"/>
      <c r="F22" s="44">
        <f t="shared" si="0"/>
        <v>1</v>
      </c>
      <c r="G22" s="37">
        <f t="shared" ref="G22" si="52">IF(G21=0,0,G21/$F21)</f>
        <v>0.875</v>
      </c>
      <c r="H22" s="37">
        <f t="shared" ref="H22" si="53">IF(H21=0,0,H21/$F21)</f>
        <v>6.25E-2</v>
      </c>
      <c r="I22" s="37">
        <f t="shared" ref="I22" si="54">IF(I21=0,0,I21/$F21)</f>
        <v>6.25E-2</v>
      </c>
      <c r="J22" s="37">
        <f t="shared" ref="J22" si="55">IF(J21=0,0,J21/$F21)</f>
        <v>0.4375</v>
      </c>
      <c r="K22" s="37">
        <f t="shared" ref="K22:L22" si="56">IF(K21=0,0,K21/$F21)</f>
        <v>0</v>
      </c>
      <c r="L22" s="37">
        <f t="shared" si="56"/>
        <v>0.125</v>
      </c>
      <c r="M22" s="37">
        <f t="shared" ref="M22" si="57">IF(M21=0,0,M21/$F21)</f>
        <v>0.125</v>
      </c>
      <c r="N22" s="37">
        <f t="shared" ref="N22" si="58">IF(N21=0,0,N21/$F21)</f>
        <v>0.21875</v>
      </c>
      <c r="O22" s="37">
        <f t="shared" ref="O22" si="59">IF(O21=0,0,O21/$F21)</f>
        <v>9.375E-2</v>
      </c>
      <c r="AA22" s="154"/>
      <c r="AB22" s="154"/>
    </row>
    <row r="23" spans="1:28" ht="12" customHeight="1">
      <c r="A23" s="254"/>
      <c r="B23" s="254"/>
      <c r="C23" s="43"/>
      <c r="D23" s="305" t="s">
        <v>369</v>
      </c>
      <c r="E23" s="42"/>
      <c r="F23" s="41">
        <f t="shared" si="0"/>
        <v>4</v>
      </c>
      <c r="G23" s="41">
        <v>3</v>
      </c>
      <c r="H23" s="41">
        <v>1</v>
      </c>
      <c r="I23" s="41">
        <v>0</v>
      </c>
      <c r="J23" s="41">
        <v>3</v>
      </c>
      <c r="K23" s="41">
        <v>0</v>
      </c>
      <c r="L23" s="41">
        <v>0</v>
      </c>
      <c r="M23" s="41">
        <v>0</v>
      </c>
      <c r="N23" s="41">
        <v>1</v>
      </c>
      <c r="O23" s="41">
        <v>0</v>
      </c>
      <c r="P23" s="54">
        <f t="shared" ref="P23" si="60">SUM(J23:M23)</f>
        <v>3</v>
      </c>
      <c r="AA23" s="155">
        <v>4</v>
      </c>
      <c r="AB23" s="155" t="str">
        <f>IF(F23=AA23,"",1)</f>
        <v/>
      </c>
    </row>
    <row r="24" spans="1:28" ht="12" customHeight="1">
      <c r="A24" s="254"/>
      <c r="B24" s="254"/>
      <c r="C24" s="40"/>
      <c r="D24" s="306"/>
      <c r="E24" s="39"/>
      <c r="F24" s="44">
        <f t="shared" si="0"/>
        <v>1</v>
      </c>
      <c r="G24" s="37">
        <f t="shared" ref="G24" si="61">IF(G23=0,0,G23/$F23)</f>
        <v>0.75</v>
      </c>
      <c r="H24" s="37">
        <f t="shared" ref="H24" si="62">IF(H23=0,0,H23/$F23)</f>
        <v>0.25</v>
      </c>
      <c r="I24" s="37">
        <f t="shared" ref="I24" si="63">IF(I23=0,0,I23/$F23)</f>
        <v>0</v>
      </c>
      <c r="J24" s="37">
        <f t="shared" ref="J24" si="64">IF(J23=0,0,J23/$F23)</f>
        <v>0.75</v>
      </c>
      <c r="K24" s="37">
        <f t="shared" ref="K24:L24" si="65">IF(K23=0,0,K23/$F23)</f>
        <v>0</v>
      </c>
      <c r="L24" s="37">
        <f t="shared" si="65"/>
        <v>0</v>
      </c>
      <c r="M24" s="37">
        <f t="shared" ref="M24" si="66">IF(M23=0,0,M23/$F23)</f>
        <v>0</v>
      </c>
      <c r="N24" s="37">
        <f t="shared" ref="N24" si="67">IF(N23=0,0,N23/$F23)</f>
        <v>0.25</v>
      </c>
      <c r="O24" s="37">
        <f t="shared" ref="O24" si="68">IF(O23=0,0,O23/$F23)</f>
        <v>0</v>
      </c>
      <c r="AA24" s="154"/>
      <c r="AB24" s="154"/>
    </row>
    <row r="25" spans="1:28" ht="12" customHeight="1">
      <c r="A25" s="254"/>
      <c r="B25" s="254"/>
      <c r="C25" s="43"/>
      <c r="D25" s="308" t="s">
        <v>370</v>
      </c>
      <c r="E25" s="115"/>
      <c r="F25" s="104">
        <f t="shared" si="0"/>
        <v>16</v>
      </c>
      <c r="G25" s="104">
        <v>14</v>
      </c>
      <c r="H25" s="104">
        <v>0</v>
      </c>
      <c r="I25" s="104">
        <v>2</v>
      </c>
      <c r="J25" s="41">
        <v>7</v>
      </c>
      <c r="K25" s="41">
        <v>1</v>
      </c>
      <c r="L25" s="41">
        <v>2</v>
      </c>
      <c r="M25" s="41">
        <v>0</v>
      </c>
      <c r="N25" s="41">
        <v>4</v>
      </c>
      <c r="O25" s="41">
        <v>2</v>
      </c>
      <c r="P25" s="54">
        <f t="shared" ref="P25" si="69">SUM(J25:M25)</f>
        <v>10</v>
      </c>
      <c r="AA25" s="155">
        <v>16</v>
      </c>
      <c r="AB25" s="155" t="str">
        <f>IF(F25=AA25,"",1)</f>
        <v/>
      </c>
    </row>
    <row r="26" spans="1:28" ht="12" customHeight="1">
      <c r="A26" s="254"/>
      <c r="B26" s="254"/>
      <c r="C26" s="40"/>
      <c r="D26" s="309"/>
      <c r="E26" s="116"/>
      <c r="F26" s="117">
        <f t="shared" si="0"/>
        <v>1</v>
      </c>
      <c r="G26" s="107">
        <f t="shared" ref="G26" si="70">IF(G25=0,0,G25/$F25)</f>
        <v>0.875</v>
      </c>
      <c r="H26" s="107">
        <f t="shared" ref="H26" si="71">IF(H25=0,0,H25/$F25)</f>
        <v>0</v>
      </c>
      <c r="I26" s="107">
        <f t="shared" ref="I26" si="72">IF(I25=0,0,I25/$F25)</f>
        <v>0.125</v>
      </c>
      <c r="J26" s="37">
        <f t="shared" ref="J26" si="73">IF(J25=0,0,J25/$F25)</f>
        <v>0.4375</v>
      </c>
      <c r="K26" s="37">
        <f t="shared" ref="K26:L26" si="74">IF(K25=0,0,K25/$F25)</f>
        <v>6.25E-2</v>
      </c>
      <c r="L26" s="37">
        <f t="shared" si="74"/>
        <v>0.125</v>
      </c>
      <c r="M26" s="37">
        <f t="shared" ref="M26" si="75">IF(M25=0,0,M25/$F25)</f>
        <v>0</v>
      </c>
      <c r="N26" s="37">
        <f t="shared" ref="N26" si="76">IF(N25=0,0,N25/$F25)</f>
        <v>0.25</v>
      </c>
      <c r="O26" s="37">
        <f t="shared" ref="O26" si="77">IF(O25=0,0,O25/$F25)</f>
        <v>0.125</v>
      </c>
      <c r="AA26" s="154"/>
      <c r="AB26" s="154"/>
    </row>
    <row r="27" spans="1:28" ht="12" customHeight="1">
      <c r="A27" s="254"/>
      <c r="B27" s="254"/>
      <c r="C27" s="43"/>
      <c r="D27" s="305" t="s">
        <v>371</v>
      </c>
      <c r="E27" s="42"/>
      <c r="F27" s="41">
        <f t="shared" si="0"/>
        <v>3</v>
      </c>
      <c r="G27" s="41">
        <v>1</v>
      </c>
      <c r="H27" s="41">
        <v>1</v>
      </c>
      <c r="I27" s="41">
        <v>1</v>
      </c>
      <c r="J27" s="41">
        <v>1</v>
      </c>
      <c r="K27" s="41">
        <v>0</v>
      </c>
      <c r="L27" s="41">
        <v>0</v>
      </c>
      <c r="M27" s="41">
        <v>0</v>
      </c>
      <c r="N27" s="41">
        <v>1</v>
      </c>
      <c r="O27" s="41">
        <v>1</v>
      </c>
      <c r="P27" s="54">
        <f t="shared" ref="P27" si="78">SUM(J27:M27)</f>
        <v>1</v>
      </c>
      <c r="AA27" s="155">
        <v>3</v>
      </c>
      <c r="AB27" s="155" t="str">
        <f>IF(F27=AA27,"",1)</f>
        <v/>
      </c>
    </row>
    <row r="28" spans="1:28" ht="12" customHeight="1">
      <c r="A28" s="254"/>
      <c r="B28" s="254"/>
      <c r="C28" s="40"/>
      <c r="D28" s="306"/>
      <c r="E28" s="39"/>
      <c r="F28" s="44">
        <f t="shared" si="0"/>
        <v>0.99999999999999989</v>
      </c>
      <c r="G28" s="37">
        <f t="shared" ref="G28" si="79">IF(G27=0,0,G27/$F27)</f>
        <v>0.33333333333333331</v>
      </c>
      <c r="H28" s="37">
        <f t="shared" ref="H28" si="80">IF(H27=0,0,H27/$F27)</f>
        <v>0.33333333333333331</v>
      </c>
      <c r="I28" s="37">
        <f t="shared" ref="I28" si="81">IF(I27=0,0,I27/$F27)</f>
        <v>0.33333333333333331</v>
      </c>
      <c r="J28" s="37">
        <f t="shared" ref="J28" si="82">IF(J27=0,0,J27/$F27)</f>
        <v>0.33333333333333331</v>
      </c>
      <c r="K28" s="37">
        <f t="shared" ref="K28:L28" si="83">IF(K27=0,0,K27/$F27)</f>
        <v>0</v>
      </c>
      <c r="L28" s="37">
        <f t="shared" si="83"/>
        <v>0</v>
      </c>
      <c r="M28" s="37">
        <f t="shared" ref="M28" si="84">IF(M27=0,0,M27/$F27)</f>
        <v>0</v>
      </c>
      <c r="N28" s="37">
        <f t="shared" ref="N28" si="85">IF(N27=0,0,N27/$F27)</f>
        <v>0.33333333333333331</v>
      </c>
      <c r="O28" s="37">
        <f t="shared" ref="O28" si="86">IF(O27=0,0,O27/$F27)</f>
        <v>0.33333333333333331</v>
      </c>
      <c r="AA28" s="154"/>
      <c r="AB28" s="154"/>
    </row>
    <row r="29" spans="1:28" ht="12" customHeight="1">
      <c r="A29" s="254"/>
      <c r="B29" s="254"/>
      <c r="C29" s="43"/>
      <c r="D29" s="305" t="s">
        <v>372</v>
      </c>
      <c r="E29" s="42"/>
      <c r="F29" s="41">
        <f t="shared" si="0"/>
        <v>7</v>
      </c>
      <c r="G29" s="41">
        <v>6</v>
      </c>
      <c r="H29" s="41">
        <v>1</v>
      </c>
      <c r="I29" s="41">
        <v>0</v>
      </c>
      <c r="J29" s="41">
        <v>2</v>
      </c>
      <c r="K29" s="41">
        <v>0</v>
      </c>
      <c r="L29" s="41">
        <v>3</v>
      </c>
      <c r="M29" s="41">
        <v>0</v>
      </c>
      <c r="N29" s="41">
        <v>2</v>
      </c>
      <c r="O29" s="41">
        <v>0</v>
      </c>
      <c r="P29" s="54">
        <f t="shared" ref="P29" si="87">SUM(J29:M29)</f>
        <v>5</v>
      </c>
      <c r="AA29" s="155">
        <v>7</v>
      </c>
      <c r="AB29" s="155" t="str">
        <f>IF(F29=AA29,"",1)</f>
        <v/>
      </c>
    </row>
    <row r="30" spans="1:28" ht="12" customHeight="1">
      <c r="A30" s="254"/>
      <c r="B30" s="254"/>
      <c r="C30" s="40"/>
      <c r="D30" s="306"/>
      <c r="E30" s="39"/>
      <c r="F30" s="44">
        <f t="shared" si="0"/>
        <v>1</v>
      </c>
      <c r="G30" s="37">
        <f t="shared" ref="G30" si="88">IF(G29=0,0,G29/$F29)</f>
        <v>0.8571428571428571</v>
      </c>
      <c r="H30" s="37">
        <f t="shared" ref="H30" si="89">IF(H29=0,0,H29/$F29)</f>
        <v>0.14285714285714285</v>
      </c>
      <c r="I30" s="37">
        <f t="shared" ref="I30" si="90">IF(I29=0,0,I29/$F29)</f>
        <v>0</v>
      </c>
      <c r="J30" s="37">
        <f t="shared" ref="J30" si="91">IF(J29=0,0,J29/$F29)</f>
        <v>0.2857142857142857</v>
      </c>
      <c r="K30" s="37">
        <f t="shared" ref="K30:L30" si="92">IF(K29=0,0,K29/$F29)</f>
        <v>0</v>
      </c>
      <c r="L30" s="37">
        <f t="shared" si="92"/>
        <v>0.42857142857142855</v>
      </c>
      <c r="M30" s="37">
        <f t="shared" ref="M30" si="93">IF(M29=0,0,M29/$F29)</f>
        <v>0</v>
      </c>
      <c r="N30" s="37">
        <f t="shared" ref="N30" si="94">IF(N29=0,0,N29/$F29)</f>
        <v>0.2857142857142857</v>
      </c>
      <c r="O30" s="37">
        <f t="shared" ref="O30" si="95">IF(O29=0,0,O29/$F29)</f>
        <v>0</v>
      </c>
      <c r="AA30" s="154"/>
      <c r="AB30" s="154"/>
    </row>
    <row r="31" spans="1:28" ht="12" customHeight="1">
      <c r="A31" s="254"/>
      <c r="B31" s="254"/>
      <c r="C31" s="43"/>
      <c r="D31" s="305" t="s">
        <v>373</v>
      </c>
      <c r="E31" s="42"/>
      <c r="F31" s="41">
        <f t="shared" si="0"/>
        <v>2</v>
      </c>
      <c r="G31" s="41">
        <v>2</v>
      </c>
      <c r="H31" s="41">
        <v>0</v>
      </c>
      <c r="I31" s="41">
        <v>0</v>
      </c>
      <c r="J31" s="41">
        <v>1</v>
      </c>
      <c r="K31" s="41">
        <v>0</v>
      </c>
      <c r="L31" s="41">
        <v>0</v>
      </c>
      <c r="M31" s="41">
        <v>1</v>
      </c>
      <c r="N31" s="41">
        <v>0</v>
      </c>
      <c r="O31" s="41">
        <v>0</v>
      </c>
      <c r="P31" s="54">
        <f t="shared" ref="P31" si="96">SUM(J31:M31)</f>
        <v>2</v>
      </c>
      <c r="AA31" s="155">
        <v>2</v>
      </c>
      <c r="AB31" s="155" t="str">
        <f>IF(F31=AA31,"",1)</f>
        <v/>
      </c>
    </row>
    <row r="32" spans="1:28" ht="12" customHeight="1">
      <c r="A32" s="254"/>
      <c r="B32" s="254"/>
      <c r="C32" s="40"/>
      <c r="D32" s="306"/>
      <c r="E32" s="39"/>
      <c r="F32" s="44">
        <f t="shared" si="0"/>
        <v>1</v>
      </c>
      <c r="G32" s="37">
        <f t="shared" ref="G32" si="97">IF(G31=0,0,G31/$F31)</f>
        <v>1</v>
      </c>
      <c r="H32" s="37">
        <f t="shared" ref="H32" si="98">IF(H31=0,0,H31/$F31)</f>
        <v>0</v>
      </c>
      <c r="I32" s="37">
        <f t="shared" ref="I32" si="99">IF(I31=0,0,I31/$F31)</f>
        <v>0</v>
      </c>
      <c r="J32" s="37">
        <f t="shared" ref="J32" si="100">IF(J31=0,0,J31/$F31)</f>
        <v>0.5</v>
      </c>
      <c r="K32" s="37">
        <f t="shared" ref="K32:L32" si="101">IF(K31=0,0,K31/$F31)</f>
        <v>0</v>
      </c>
      <c r="L32" s="37">
        <f t="shared" si="101"/>
        <v>0</v>
      </c>
      <c r="M32" s="37">
        <f t="shared" ref="M32" si="102">IF(M31=0,0,M31/$F31)</f>
        <v>0.5</v>
      </c>
      <c r="N32" s="37">
        <f t="shared" ref="N32" si="103">IF(N31=0,0,N31/$F31)</f>
        <v>0</v>
      </c>
      <c r="O32" s="37">
        <f t="shared" ref="O32" si="104">IF(O31=0,0,O31/$F31)</f>
        <v>0</v>
      </c>
      <c r="AA32" s="154"/>
      <c r="AB32" s="154"/>
    </row>
    <row r="33" spans="1:28" ht="12" customHeight="1">
      <c r="A33" s="254"/>
      <c r="B33" s="254"/>
      <c r="C33" s="43"/>
      <c r="D33" s="305" t="s">
        <v>374</v>
      </c>
      <c r="E33" s="42"/>
      <c r="F33" s="41">
        <f t="shared" si="0"/>
        <v>5</v>
      </c>
      <c r="G33" s="41">
        <v>3</v>
      </c>
      <c r="H33" s="41">
        <v>1</v>
      </c>
      <c r="I33" s="41">
        <v>1</v>
      </c>
      <c r="J33" s="41">
        <v>2</v>
      </c>
      <c r="K33" s="41">
        <v>1</v>
      </c>
      <c r="L33" s="41">
        <v>0</v>
      </c>
      <c r="M33" s="41">
        <v>0</v>
      </c>
      <c r="N33" s="41">
        <v>1</v>
      </c>
      <c r="O33" s="41">
        <v>1</v>
      </c>
      <c r="P33" s="54">
        <f t="shared" ref="P33" si="105">SUM(J33:M33)</f>
        <v>3</v>
      </c>
      <c r="AA33" s="155">
        <v>5</v>
      </c>
      <c r="AB33" s="155" t="str">
        <f>IF(F33=AA33,"",1)</f>
        <v/>
      </c>
    </row>
    <row r="34" spans="1:28" ht="12" customHeight="1">
      <c r="A34" s="254"/>
      <c r="B34" s="254"/>
      <c r="C34" s="40"/>
      <c r="D34" s="306"/>
      <c r="E34" s="39"/>
      <c r="F34" s="44">
        <f t="shared" si="0"/>
        <v>0.99999999999999989</v>
      </c>
      <c r="G34" s="37">
        <f t="shared" ref="G34" si="106">IF(G33=0,0,G33/$F33)</f>
        <v>0.6</v>
      </c>
      <c r="H34" s="37">
        <f t="shared" ref="H34" si="107">IF(H33=0,0,H33/$F33)</f>
        <v>0.2</v>
      </c>
      <c r="I34" s="37">
        <f t="shared" ref="I34" si="108">IF(I33=0,0,I33/$F33)</f>
        <v>0.2</v>
      </c>
      <c r="J34" s="37">
        <f t="shared" ref="J34" si="109">IF(J33=0,0,J33/$F33)</f>
        <v>0.4</v>
      </c>
      <c r="K34" s="37">
        <f t="shared" ref="K34:L34" si="110">IF(K33=0,0,K33/$F33)</f>
        <v>0.2</v>
      </c>
      <c r="L34" s="37">
        <f t="shared" si="110"/>
        <v>0</v>
      </c>
      <c r="M34" s="37">
        <f t="shared" ref="M34" si="111">IF(M33=0,0,M33/$F33)</f>
        <v>0</v>
      </c>
      <c r="N34" s="37">
        <f t="shared" ref="N34" si="112">IF(N33=0,0,N33/$F33)</f>
        <v>0.2</v>
      </c>
      <c r="O34" s="37">
        <f t="shared" ref="O34" si="113">IF(O33=0,0,O33/$F33)</f>
        <v>0.2</v>
      </c>
      <c r="AA34" s="154"/>
      <c r="AB34" s="154"/>
    </row>
    <row r="35" spans="1:28" ht="12" customHeight="1">
      <c r="A35" s="254"/>
      <c r="B35" s="254"/>
      <c r="C35" s="43"/>
      <c r="D35" s="305" t="s">
        <v>375</v>
      </c>
      <c r="E35" s="42"/>
      <c r="F35" s="41">
        <f t="shared" si="0"/>
        <v>10</v>
      </c>
      <c r="G35" s="41">
        <v>10</v>
      </c>
      <c r="H35" s="41">
        <v>0</v>
      </c>
      <c r="I35" s="41">
        <v>0</v>
      </c>
      <c r="J35" s="41">
        <v>4</v>
      </c>
      <c r="K35" s="41">
        <v>0</v>
      </c>
      <c r="L35" s="41">
        <v>3</v>
      </c>
      <c r="M35" s="41">
        <v>3</v>
      </c>
      <c r="N35" s="41">
        <v>0</v>
      </c>
      <c r="O35" s="41">
        <v>0</v>
      </c>
      <c r="P35" s="54">
        <f t="shared" ref="P35" si="114">SUM(J35:M35)</f>
        <v>10</v>
      </c>
      <c r="AA35" s="155">
        <v>10</v>
      </c>
      <c r="AB35" s="155" t="str">
        <f>IF(F35=AA35,"",1)</f>
        <v/>
      </c>
    </row>
    <row r="36" spans="1:28" ht="12" customHeight="1">
      <c r="A36" s="254"/>
      <c r="B36" s="254"/>
      <c r="C36" s="40"/>
      <c r="D36" s="306"/>
      <c r="E36" s="39"/>
      <c r="F36" s="44">
        <f t="shared" si="0"/>
        <v>1</v>
      </c>
      <c r="G36" s="37">
        <f t="shared" ref="G36" si="115">IF(G35=0,0,G35/$F35)</f>
        <v>1</v>
      </c>
      <c r="H36" s="37">
        <f t="shared" ref="H36" si="116">IF(H35=0,0,H35/$F35)</f>
        <v>0</v>
      </c>
      <c r="I36" s="37">
        <f t="shared" ref="I36" si="117">IF(I35=0,0,I35/$F35)</f>
        <v>0</v>
      </c>
      <c r="J36" s="37">
        <f t="shared" ref="J36" si="118">IF(J35=0,0,J35/$F35)</f>
        <v>0.4</v>
      </c>
      <c r="K36" s="37">
        <f t="shared" ref="K36:L36" si="119">IF(K35=0,0,K35/$F35)</f>
        <v>0</v>
      </c>
      <c r="L36" s="37">
        <f t="shared" si="119"/>
        <v>0.3</v>
      </c>
      <c r="M36" s="37">
        <f t="shared" ref="M36" si="120">IF(M35=0,0,M35/$F35)</f>
        <v>0.3</v>
      </c>
      <c r="N36" s="37">
        <f t="shared" ref="N36" si="121">IF(N35=0,0,N35/$F35)</f>
        <v>0</v>
      </c>
      <c r="O36" s="37">
        <f t="shared" ref="O36" si="122">IF(O35=0,0,O35/$F35)</f>
        <v>0</v>
      </c>
      <c r="AA36" s="154"/>
      <c r="AB36" s="154"/>
    </row>
    <row r="37" spans="1:28" ht="12" customHeight="1">
      <c r="A37" s="254"/>
      <c r="B37" s="254"/>
      <c r="C37" s="43"/>
      <c r="D37" s="305" t="s">
        <v>376</v>
      </c>
      <c r="E37" s="42"/>
      <c r="F37" s="41">
        <f t="shared" si="0"/>
        <v>1</v>
      </c>
      <c r="G37" s="41">
        <v>1</v>
      </c>
      <c r="H37" s="41">
        <v>0</v>
      </c>
      <c r="I37" s="41">
        <v>0</v>
      </c>
      <c r="J37" s="41">
        <v>0</v>
      </c>
      <c r="K37" s="41">
        <v>0</v>
      </c>
      <c r="L37" s="41">
        <v>0</v>
      </c>
      <c r="M37" s="41">
        <v>0</v>
      </c>
      <c r="N37" s="41">
        <v>1</v>
      </c>
      <c r="O37" s="41">
        <v>0</v>
      </c>
      <c r="P37" s="54">
        <f t="shared" ref="P37" si="123">SUM(J37:M37)</f>
        <v>0</v>
      </c>
      <c r="AA37" s="155">
        <v>1</v>
      </c>
      <c r="AB37" s="155" t="str">
        <f>IF(F37=AA37,"",1)</f>
        <v/>
      </c>
    </row>
    <row r="38" spans="1:28" ht="12" customHeight="1">
      <c r="A38" s="254"/>
      <c r="B38" s="254"/>
      <c r="C38" s="40"/>
      <c r="D38" s="306"/>
      <c r="E38" s="39"/>
      <c r="F38" s="44">
        <f t="shared" si="0"/>
        <v>1</v>
      </c>
      <c r="G38" s="37">
        <f t="shared" ref="G38" si="124">IF(G37=0,0,G37/$F37)</f>
        <v>1</v>
      </c>
      <c r="H38" s="37">
        <f t="shared" ref="H38" si="125">IF(H37=0,0,H37/$F37)</f>
        <v>0</v>
      </c>
      <c r="I38" s="37">
        <f t="shared" ref="I38" si="126">IF(I37=0,0,I37/$F37)</f>
        <v>0</v>
      </c>
      <c r="J38" s="37">
        <f t="shared" ref="J38" si="127">IF(J37=0,0,J37/$F37)</f>
        <v>0</v>
      </c>
      <c r="K38" s="37">
        <f t="shared" ref="K38:L38" si="128">IF(K37=0,0,K37/$F37)</f>
        <v>0</v>
      </c>
      <c r="L38" s="37">
        <f t="shared" si="128"/>
        <v>0</v>
      </c>
      <c r="M38" s="37">
        <f t="shared" ref="M38" si="129">IF(M37=0,0,M37/$F37)</f>
        <v>0</v>
      </c>
      <c r="N38" s="37">
        <f t="shared" ref="N38" si="130">IF(N37=0,0,N37/$F37)</f>
        <v>1</v>
      </c>
      <c r="O38" s="37">
        <f t="shared" ref="O38" si="131">IF(O37=0,0,O37/$F37)</f>
        <v>0</v>
      </c>
      <c r="AA38" s="154"/>
      <c r="AB38" s="154"/>
    </row>
    <row r="39" spans="1:28" ht="12" customHeight="1">
      <c r="A39" s="254"/>
      <c r="B39" s="254"/>
      <c r="C39" s="43"/>
      <c r="D39" s="305" t="s">
        <v>377</v>
      </c>
      <c r="E39" s="42"/>
      <c r="F39" s="41">
        <f t="shared" si="0"/>
        <v>6</v>
      </c>
      <c r="G39" s="41">
        <v>5</v>
      </c>
      <c r="H39" s="41">
        <v>1</v>
      </c>
      <c r="I39" s="41">
        <v>0</v>
      </c>
      <c r="J39" s="41">
        <v>4</v>
      </c>
      <c r="K39" s="41">
        <v>0</v>
      </c>
      <c r="L39" s="41">
        <v>1</v>
      </c>
      <c r="M39" s="135">
        <v>0</v>
      </c>
      <c r="N39" s="41">
        <v>1</v>
      </c>
      <c r="O39" s="41">
        <v>0</v>
      </c>
      <c r="P39" s="54">
        <f t="shared" ref="P39" si="132">SUM(J39:M39)</f>
        <v>5</v>
      </c>
      <c r="AA39" s="155">
        <v>6</v>
      </c>
      <c r="AB39" s="155" t="str">
        <f>IF(F39=AA39,"",1)</f>
        <v/>
      </c>
    </row>
    <row r="40" spans="1:28" ht="12" customHeight="1">
      <c r="A40" s="254"/>
      <c r="B40" s="254"/>
      <c r="C40" s="40"/>
      <c r="D40" s="306"/>
      <c r="E40" s="39"/>
      <c r="F40" s="44">
        <f t="shared" si="0"/>
        <v>1</v>
      </c>
      <c r="G40" s="37">
        <f t="shared" ref="G40" si="133">IF(G39=0,0,G39/$F39)</f>
        <v>0.83333333333333337</v>
      </c>
      <c r="H40" s="37">
        <f t="shared" ref="H40" si="134">IF(H39=0,0,H39/$F39)</f>
        <v>0.16666666666666666</v>
      </c>
      <c r="I40" s="37">
        <f t="shared" ref="I40" si="135">IF(I39=0,0,I39/$F39)</f>
        <v>0</v>
      </c>
      <c r="J40" s="37">
        <f t="shared" ref="J40" si="136">IF(J39=0,0,J39/$F39)</f>
        <v>0.66666666666666663</v>
      </c>
      <c r="K40" s="37">
        <f t="shared" ref="K40:L40" si="137">IF(K39=0,0,K39/$F39)</f>
        <v>0</v>
      </c>
      <c r="L40" s="37">
        <f t="shared" si="137"/>
        <v>0.16666666666666666</v>
      </c>
      <c r="M40" s="136">
        <f t="shared" ref="M40" si="138">IF(M39=0,0,M39/$F39)</f>
        <v>0</v>
      </c>
      <c r="N40" s="37">
        <f t="shared" ref="N40" si="139">IF(N39=0,0,N39/$F39)</f>
        <v>0.16666666666666666</v>
      </c>
      <c r="O40" s="37">
        <f t="shared" ref="O40" si="140">IF(O39=0,0,O39/$F39)</f>
        <v>0</v>
      </c>
      <c r="AA40" s="154"/>
      <c r="AB40" s="154"/>
    </row>
    <row r="41" spans="1:28" ht="12" customHeight="1">
      <c r="A41" s="254"/>
      <c r="B41" s="254"/>
      <c r="C41" s="43"/>
      <c r="D41" s="305" t="s">
        <v>378</v>
      </c>
      <c r="E41" s="42"/>
      <c r="F41" s="41">
        <f t="shared" si="0"/>
        <v>1</v>
      </c>
      <c r="G41" s="41">
        <v>1</v>
      </c>
      <c r="H41" s="41">
        <v>0</v>
      </c>
      <c r="I41" s="41">
        <v>0</v>
      </c>
      <c r="J41" s="41">
        <v>1</v>
      </c>
      <c r="K41" s="41">
        <v>0</v>
      </c>
      <c r="L41" s="41">
        <v>0</v>
      </c>
      <c r="M41" s="135">
        <v>0</v>
      </c>
      <c r="N41" s="41">
        <v>0</v>
      </c>
      <c r="O41" s="41">
        <v>0</v>
      </c>
      <c r="P41" s="54">
        <f t="shared" ref="P41" si="141">SUM(J41:M41)</f>
        <v>1</v>
      </c>
      <c r="AA41" s="155">
        <v>1</v>
      </c>
      <c r="AB41" s="155" t="str">
        <f>IF(F41=AA41,"",1)</f>
        <v/>
      </c>
    </row>
    <row r="42" spans="1:28" ht="12" customHeight="1">
      <c r="A42" s="254"/>
      <c r="B42" s="254"/>
      <c r="C42" s="40"/>
      <c r="D42" s="306"/>
      <c r="E42" s="39"/>
      <c r="F42" s="44">
        <f t="shared" si="0"/>
        <v>1</v>
      </c>
      <c r="G42" s="37">
        <f t="shared" ref="G42" si="142">IF(G41=0,0,G41/$F41)</f>
        <v>1</v>
      </c>
      <c r="H42" s="37">
        <f t="shared" ref="H42" si="143">IF(H41=0,0,H41/$F41)</f>
        <v>0</v>
      </c>
      <c r="I42" s="37">
        <f>IF(I41=0,0,I41/$F41)</f>
        <v>0</v>
      </c>
      <c r="J42" s="37">
        <f t="shared" ref="J42" si="144">IF(J41=0,0,J41/$F41)</f>
        <v>1</v>
      </c>
      <c r="K42" s="37">
        <f t="shared" ref="K42:L42" si="145">IF(K41=0,0,K41/$F41)</f>
        <v>0</v>
      </c>
      <c r="L42" s="37">
        <f t="shared" si="145"/>
        <v>0</v>
      </c>
      <c r="M42" s="136">
        <f t="shared" ref="M42" si="146">IF(M41=0,0,M41/$F41)</f>
        <v>0</v>
      </c>
      <c r="N42" s="37">
        <f t="shared" ref="N42" si="147">IF(N41=0,0,N41/$F41)</f>
        <v>0</v>
      </c>
      <c r="O42" s="37">
        <f>IF(O41=0,0,O41/$F41)</f>
        <v>0</v>
      </c>
      <c r="AA42" s="154"/>
      <c r="AB42" s="154"/>
    </row>
    <row r="43" spans="1:28" ht="12" customHeight="1">
      <c r="A43" s="254"/>
      <c r="B43" s="254"/>
      <c r="C43" s="43"/>
      <c r="D43" s="305" t="s">
        <v>379</v>
      </c>
      <c r="E43" s="42"/>
      <c r="F43" s="41">
        <f t="shared" si="0"/>
        <v>2</v>
      </c>
      <c r="G43" s="41">
        <v>1</v>
      </c>
      <c r="H43" s="41">
        <v>0</v>
      </c>
      <c r="I43" s="41">
        <v>1</v>
      </c>
      <c r="J43" s="41">
        <v>0</v>
      </c>
      <c r="K43" s="41">
        <v>0</v>
      </c>
      <c r="L43" s="41">
        <v>1</v>
      </c>
      <c r="M43" s="41">
        <v>0</v>
      </c>
      <c r="N43" s="41">
        <v>0</v>
      </c>
      <c r="O43" s="41">
        <v>1</v>
      </c>
      <c r="P43" s="54">
        <f t="shared" ref="P43" si="148">SUM(J43:M43)</f>
        <v>1</v>
      </c>
      <c r="AA43" s="155">
        <v>2</v>
      </c>
      <c r="AB43" s="155" t="str">
        <f>IF(F43=AA43,"",1)</f>
        <v/>
      </c>
    </row>
    <row r="44" spans="1:28" ht="12" customHeight="1">
      <c r="A44" s="254"/>
      <c r="B44" s="254"/>
      <c r="C44" s="40"/>
      <c r="D44" s="306"/>
      <c r="E44" s="39"/>
      <c r="F44" s="44">
        <f t="shared" si="0"/>
        <v>1</v>
      </c>
      <c r="G44" s="37">
        <f t="shared" ref="G44" si="149">IF(G43=0,0,G43/$F43)</f>
        <v>0.5</v>
      </c>
      <c r="H44" s="37">
        <f t="shared" ref="H44" si="150">IF(H43=0,0,H43/$F43)</f>
        <v>0</v>
      </c>
      <c r="I44" s="37">
        <f t="shared" ref="I44" si="151">IF(I43=0,0,I43/$F43)</f>
        <v>0.5</v>
      </c>
      <c r="J44" s="37">
        <f t="shared" ref="J44" si="152">IF(J43=0,0,J43/$F43)</f>
        <v>0</v>
      </c>
      <c r="K44" s="37">
        <f t="shared" ref="K44:L44" si="153">IF(K43=0,0,K43/$F43)</f>
        <v>0</v>
      </c>
      <c r="L44" s="37">
        <f t="shared" si="153"/>
        <v>0.5</v>
      </c>
      <c r="M44" s="37">
        <f t="shared" ref="M44" si="154">IF(M43=0,0,M43/$F43)</f>
        <v>0</v>
      </c>
      <c r="N44" s="37">
        <f t="shared" ref="N44" si="155">IF(N43=0,0,N43/$F43)</f>
        <v>0</v>
      </c>
      <c r="O44" s="37">
        <f t="shared" ref="O44" si="156">IF(O43=0,0,O43/$F43)</f>
        <v>0.5</v>
      </c>
      <c r="AA44" s="154"/>
      <c r="AB44" s="154"/>
    </row>
    <row r="45" spans="1:28" ht="12" customHeight="1">
      <c r="A45" s="254"/>
      <c r="B45" s="254"/>
      <c r="C45" s="43"/>
      <c r="D45" s="305" t="s">
        <v>380</v>
      </c>
      <c r="E45" s="42"/>
      <c r="F45" s="41">
        <f t="shared" si="0"/>
        <v>9</v>
      </c>
      <c r="G45" s="41">
        <v>7</v>
      </c>
      <c r="H45" s="41">
        <v>1</v>
      </c>
      <c r="I45" s="41">
        <v>1</v>
      </c>
      <c r="J45" s="41">
        <v>4</v>
      </c>
      <c r="K45" s="41">
        <v>0</v>
      </c>
      <c r="L45" s="41">
        <v>1</v>
      </c>
      <c r="M45" s="41">
        <v>0</v>
      </c>
      <c r="N45" s="41">
        <v>3</v>
      </c>
      <c r="O45" s="41">
        <v>1</v>
      </c>
      <c r="P45" s="54">
        <f t="shared" ref="P45" si="157">SUM(J45:M45)</f>
        <v>5</v>
      </c>
      <c r="AA45" s="155">
        <v>9</v>
      </c>
      <c r="AB45" s="155" t="str">
        <f>IF(F45=AA45,"",1)</f>
        <v/>
      </c>
    </row>
    <row r="46" spans="1:28" ht="12" customHeight="1">
      <c r="A46" s="254"/>
      <c r="B46" s="254"/>
      <c r="C46" s="40"/>
      <c r="D46" s="306"/>
      <c r="E46" s="39"/>
      <c r="F46" s="44">
        <f t="shared" si="0"/>
        <v>1</v>
      </c>
      <c r="G46" s="37">
        <f t="shared" ref="G46" si="158">IF(G45=0,0,G45/$F45)</f>
        <v>0.77777777777777779</v>
      </c>
      <c r="H46" s="37">
        <f t="shared" ref="H46" si="159">IF(H45=0,0,H45/$F45)</f>
        <v>0.1111111111111111</v>
      </c>
      <c r="I46" s="37">
        <f t="shared" ref="I46" si="160">IF(I45=0,0,I45/$F45)</f>
        <v>0.1111111111111111</v>
      </c>
      <c r="J46" s="37">
        <f t="shared" ref="J46" si="161">IF(J45=0,0,J45/$F45)</f>
        <v>0.44444444444444442</v>
      </c>
      <c r="K46" s="37">
        <f t="shared" ref="K46:L46" si="162">IF(K45=0,0,K45/$F45)</f>
        <v>0</v>
      </c>
      <c r="L46" s="37">
        <f t="shared" si="162"/>
        <v>0.1111111111111111</v>
      </c>
      <c r="M46" s="37">
        <f t="shared" ref="M46" si="163">IF(M45=0,0,M45/$F45)</f>
        <v>0</v>
      </c>
      <c r="N46" s="37">
        <f t="shared" ref="N46" si="164">IF(N45=0,0,N45/$F45)</f>
        <v>0.33333333333333331</v>
      </c>
      <c r="O46" s="37">
        <f t="shared" ref="O46" si="165">IF(O45=0,0,O45/$F45)</f>
        <v>0.1111111111111111</v>
      </c>
      <c r="AA46" s="154"/>
      <c r="AB46" s="154"/>
    </row>
    <row r="47" spans="1:28" ht="11.25" customHeight="1">
      <c r="A47" s="254"/>
      <c r="B47" s="254"/>
      <c r="C47" s="43"/>
      <c r="D47" s="305" t="s">
        <v>381</v>
      </c>
      <c r="E47" s="42"/>
      <c r="F47" s="41">
        <f t="shared" si="0"/>
        <v>5</v>
      </c>
      <c r="G47" s="41">
        <v>3</v>
      </c>
      <c r="H47" s="41">
        <v>1</v>
      </c>
      <c r="I47" s="41">
        <v>1</v>
      </c>
      <c r="J47" s="41">
        <v>2</v>
      </c>
      <c r="K47" s="41">
        <v>0</v>
      </c>
      <c r="L47" s="41">
        <v>0</v>
      </c>
      <c r="M47" s="41">
        <v>0</v>
      </c>
      <c r="N47" s="41">
        <v>2</v>
      </c>
      <c r="O47" s="41">
        <v>1</v>
      </c>
      <c r="P47" s="54">
        <f t="shared" ref="P47" si="166">SUM(J47:M47)</f>
        <v>2</v>
      </c>
      <c r="AA47" s="155">
        <v>5</v>
      </c>
      <c r="AB47" s="155" t="str">
        <f>IF(F47=AA47,"",1)</f>
        <v/>
      </c>
    </row>
    <row r="48" spans="1:28" ht="12" customHeight="1">
      <c r="A48" s="254"/>
      <c r="B48" s="254"/>
      <c r="C48" s="40"/>
      <c r="D48" s="306"/>
      <c r="E48" s="39"/>
      <c r="F48" s="44">
        <f t="shared" si="0"/>
        <v>0.99999999999999989</v>
      </c>
      <c r="G48" s="37">
        <f t="shared" ref="G48" si="167">IF(G47=0,0,G47/$F47)</f>
        <v>0.6</v>
      </c>
      <c r="H48" s="37">
        <f t="shared" ref="H48" si="168">IF(H47=0,0,H47/$F47)</f>
        <v>0.2</v>
      </c>
      <c r="I48" s="37">
        <f t="shared" ref="I48" si="169">IF(I47=0,0,I47/$F47)</f>
        <v>0.2</v>
      </c>
      <c r="J48" s="37">
        <f t="shared" ref="J48" si="170">IF(J47=0,0,J47/$F47)</f>
        <v>0.4</v>
      </c>
      <c r="K48" s="37">
        <f t="shared" ref="K48:L48" si="171">IF(K47=0,0,K47/$F47)</f>
        <v>0</v>
      </c>
      <c r="L48" s="37">
        <f t="shared" si="171"/>
        <v>0</v>
      </c>
      <c r="M48" s="37">
        <f t="shared" ref="M48" si="172">IF(M47=0,0,M47/$F47)</f>
        <v>0</v>
      </c>
      <c r="N48" s="37">
        <f t="shared" ref="N48" si="173">IF(N47=0,0,N47/$F47)</f>
        <v>0.4</v>
      </c>
      <c r="O48" s="37">
        <f t="shared" ref="O48" si="174">IF(O47=0,0,O47/$F47)</f>
        <v>0.2</v>
      </c>
      <c r="AA48" s="154"/>
      <c r="AB48" s="154"/>
    </row>
    <row r="49" spans="1:28" ht="12" customHeight="1">
      <c r="A49" s="254"/>
      <c r="B49" s="254"/>
      <c r="C49" s="43"/>
      <c r="D49" s="305" t="s">
        <v>382</v>
      </c>
      <c r="E49" s="42"/>
      <c r="F49" s="41">
        <f t="shared" si="0"/>
        <v>5</v>
      </c>
      <c r="G49" s="41">
        <v>3</v>
      </c>
      <c r="H49" s="41">
        <v>1</v>
      </c>
      <c r="I49" s="41">
        <v>1</v>
      </c>
      <c r="J49" s="41">
        <v>2</v>
      </c>
      <c r="K49" s="41">
        <v>0</v>
      </c>
      <c r="L49" s="41">
        <v>1</v>
      </c>
      <c r="M49" s="41">
        <v>0</v>
      </c>
      <c r="N49" s="41">
        <v>1</v>
      </c>
      <c r="O49" s="41">
        <v>1</v>
      </c>
      <c r="P49" s="54">
        <f t="shared" ref="P49" si="175">SUM(J49:M49)</f>
        <v>3</v>
      </c>
      <c r="AA49" s="155">
        <v>5</v>
      </c>
      <c r="AB49" s="155" t="str">
        <f>IF(F49=AA49,"",1)</f>
        <v/>
      </c>
    </row>
    <row r="50" spans="1:28" ht="12" customHeight="1">
      <c r="A50" s="254"/>
      <c r="B50" s="254"/>
      <c r="C50" s="40"/>
      <c r="D50" s="306"/>
      <c r="E50" s="39"/>
      <c r="F50" s="44">
        <f t="shared" si="0"/>
        <v>0.99999999999999989</v>
      </c>
      <c r="G50" s="37">
        <f t="shared" ref="G50" si="176">IF(G49=0,0,G49/$F49)</f>
        <v>0.6</v>
      </c>
      <c r="H50" s="37">
        <f t="shared" ref="H50" si="177">IF(H49=0,0,H49/$F49)</f>
        <v>0.2</v>
      </c>
      <c r="I50" s="37">
        <f t="shared" ref="I50" si="178">IF(I49=0,0,I49/$F49)</f>
        <v>0.2</v>
      </c>
      <c r="J50" s="37">
        <f t="shared" ref="J50" si="179">IF(J49=0,0,J49/$F49)</f>
        <v>0.4</v>
      </c>
      <c r="K50" s="37">
        <f t="shared" ref="K50:L50" si="180">IF(K49=0,0,K49/$F49)</f>
        <v>0</v>
      </c>
      <c r="L50" s="37">
        <f t="shared" si="180"/>
        <v>0.2</v>
      </c>
      <c r="M50" s="37">
        <f t="shared" ref="M50" si="181">IF(M49=0,0,M49/$F49)</f>
        <v>0</v>
      </c>
      <c r="N50" s="37">
        <f t="shared" ref="N50" si="182">IF(N49=0,0,N49/$F49)</f>
        <v>0.2</v>
      </c>
      <c r="O50" s="37">
        <f t="shared" ref="O50" si="183">IF(O49=0,0,O49/$F49)</f>
        <v>0.2</v>
      </c>
      <c r="AA50" s="154"/>
      <c r="AB50" s="154"/>
    </row>
    <row r="51" spans="1:28" ht="12" customHeight="1">
      <c r="A51" s="254"/>
      <c r="B51" s="254"/>
      <c r="C51" s="43"/>
      <c r="D51" s="305" t="s">
        <v>383</v>
      </c>
      <c r="E51" s="42"/>
      <c r="F51" s="41">
        <f t="shared" si="0"/>
        <v>15</v>
      </c>
      <c r="G51" s="41">
        <v>13</v>
      </c>
      <c r="H51" s="41">
        <v>2</v>
      </c>
      <c r="I51" s="41">
        <v>0</v>
      </c>
      <c r="J51" s="41">
        <v>6</v>
      </c>
      <c r="K51" s="41">
        <v>0</v>
      </c>
      <c r="L51" s="41">
        <v>5</v>
      </c>
      <c r="M51" s="41">
        <v>0</v>
      </c>
      <c r="N51" s="41">
        <v>3</v>
      </c>
      <c r="O51" s="41">
        <v>1</v>
      </c>
      <c r="P51" s="54">
        <f t="shared" ref="P51" si="184">SUM(J51:M51)</f>
        <v>11</v>
      </c>
      <c r="AA51" s="155">
        <v>15</v>
      </c>
      <c r="AB51" s="155" t="str">
        <f>IF(F51=AA51,"",1)</f>
        <v/>
      </c>
    </row>
    <row r="52" spans="1:28" ht="12" customHeight="1">
      <c r="A52" s="254"/>
      <c r="B52" s="254"/>
      <c r="C52" s="40"/>
      <c r="D52" s="306"/>
      <c r="E52" s="39"/>
      <c r="F52" s="44">
        <f t="shared" si="0"/>
        <v>0.99999999999999989</v>
      </c>
      <c r="G52" s="37">
        <f t="shared" ref="G52" si="185">IF(G51=0,0,G51/$F51)</f>
        <v>0.8666666666666667</v>
      </c>
      <c r="H52" s="37">
        <f t="shared" ref="H52" si="186">IF(H51=0,0,H51/$F51)</f>
        <v>0.13333333333333333</v>
      </c>
      <c r="I52" s="37">
        <f t="shared" ref="I52" si="187">IF(I51=0,0,I51/$F51)</f>
        <v>0</v>
      </c>
      <c r="J52" s="37">
        <f t="shared" ref="J52" si="188">IF(J51=0,0,J51/$F51)</f>
        <v>0.4</v>
      </c>
      <c r="K52" s="37">
        <f t="shared" ref="K52:L52" si="189">IF(K51=0,0,K51/$F51)</f>
        <v>0</v>
      </c>
      <c r="L52" s="37">
        <f t="shared" si="189"/>
        <v>0.33333333333333331</v>
      </c>
      <c r="M52" s="37">
        <f t="shared" ref="M52" si="190">IF(M51=0,0,M51/$F51)</f>
        <v>0</v>
      </c>
      <c r="N52" s="37">
        <f t="shared" ref="N52" si="191">IF(N51=0,0,N51/$F51)</f>
        <v>0.2</v>
      </c>
      <c r="O52" s="37">
        <f t="shared" ref="O52" si="192">IF(O51=0,0,O51/$F51)</f>
        <v>6.6666666666666666E-2</v>
      </c>
      <c r="AA52" s="154"/>
      <c r="AB52" s="154"/>
    </row>
    <row r="53" spans="1:28" ht="12" customHeight="1">
      <c r="A53" s="254"/>
      <c r="B53" s="254"/>
      <c r="C53" s="43"/>
      <c r="D53" s="305" t="s">
        <v>384</v>
      </c>
      <c r="E53" s="42"/>
      <c r="F53" s="41">
        <f t="shared" si="0"/>
        <v>6</v>
      </c>
      <c r="G53" s="41">
        <v>4</v>
      </c>
      <c r="H53" s="41">
        <v>2</v>
      </c>
      <c r="I53" s="41">
        <v>0</v>
      </c>
      <c r="J53" s="41">
        <v>4</v>
      </c>
      <c r="K53" s="41">
        <v>0</v>
      </c>
      <c r="L53" s="41">
        <v>0</v>
      </c>
      <c r="M53" s="41">
        <v>0</v>
      </c>
      <c r="N53" s="41">
        <v>2</v>
      </c>
      <c r="O53" s="41">
        <v>0</v>
      </c>
      <c r="P53" s="54">
        <f t="shared" ref="P53" si="193">SUM(J53:M53)</f>
        <v>4</v>
      </c>
      <c r="AA53" s="155">
        <v>6</v>
      </c>
      <c r="AB53" s="155" t="str">
        <f>IF(F53=AA53,"",1)</f>
        <v/>
      </c>
    </row>
    <row r="54" spans="1:28" ht="12" customHeight="1">
      <c r="A54" s="254"/>
      <c r="B54" s="254"/>
      <c r="C54" s="40"/>
      <c r="D54" s="306"/>
      <c r="E54" s="39"/>
      <c r="F54" s="44">
        <f t="shared" si="0"/>
        <v>0.99999999999999989</v>
      </c>
      <c r="G54" s="37">
        <f t="shared" ref="G54" si="194">IF(G53=0,0,G53/$F53)</f>
        <v>0.66666666666666663</v>
      </c>
      <c r="H54" s="37">
        <f t="shared" ref="H54" si="195">IF(H53=0,0,H53/$F53)</f>
        <v>0.33333333333333331</v>
      </c>
      <c r="I54" s="37">
        <f t="shared" ref="I54" si="196">IF(I53=0,0,I53/$F53)</f>
        <v>0</v>
      </c>
      <c r="J54" s="37">
        <f t="shared" ref="J54" si="197">IF(J53=0,0,J53/$F53)</f>
        <v>0.66666666666666663</v>
      </c>
      <c r="K54" s="37">
        <f t="shared" ref="K54:L54" si="198">IF(K53=0,0,K53/$F53)</f>
        <v>0</v>
      </c>
      <c r="L54" s="37">
        <f t="shared" si="198"/>
        <v>0</v>
      </c>
      <c r="M54" s="37">
        <f t="shared" ref="M54" si="199">IF(M53=0,0,M53/$F53)</f>
        <v>0</v>
      </c>
      <c r="N54" s="37">
        <f t="shared" ref="N54" si="200">IF(N53=0,0,N53/$F53)</f>
        <v>0.33333333333333331</v>
      </c>
      <c r="O54" s="37">
        <f t="shared" ref="O54" si="201">IF(O53=0,0,O53/$F53)</f>
        <v>0</v>
      </c>
      <c r="AA54" s="154"/>
      <c r="AB54" s="154"/>
    </row>
    <row r="55" spans="1:28" ht="12" customHeight="1">
      <c r="A55" s="254"/>
      <c r="B55" s="254"/>
      <c r="C55" s="43"/>
      <c r="D55" s="305" t="s">
        <v>385</v>
      </c>
      <c r="E55" s="42"/>
      <c r="F55" s="41">
        <f t="shared" si="0"/>
        <v>33</v>
      </c>
      <c r="G55" s="41">
        <v>26</v>
      </c>
      <c r="H55" s="41">
        <v>4</v>
      </c>
      <c r="I55" s="41">
        <v>3</v>
      </c>
      <c r="J55" s="41">
        <v>13</v>
      </c>
      <c r="K55" s="41">
        <v>1</v>
      </c>
      <c r="L55" s="41">
        <v>8</v>
      </c>
      <c r="M55" s="41">
        <v>2</v>
      </c>
      <c r="N55" s="41">
        <v>6</v>
      </c>
      <c r="O55" s="41">
        <v>3</v>
      </c>
      <c r="P55" s="54">
        <f t="shared" ref="P55" si="202">SUM(J55:M55)</f>
        <v>24</v>
      </c>
      <c r="AA55" s="155">
        <v>33</v>
      </c>
      <c r="AB55" s="155" t="str">
        <f>IF(F55=AA55,"",1)</f>
        <v/>
      </c>
    </row>
    <row r="56" spans="1:28" ht="12" customHeight="1">
      <c r="A56" s="254"/>
      <c r="B56" s="254"/>
      <c r="C56" s="40"/>
      <c r="D56" s="306"/>
      <c r="E56" s="39"/>
      <c r="F56" s="44">
        <f t="shared" si="0"/>
        <v>1</v>
      </c>
      <c r="G56" s="37">
        <f t="shared" ref="G56" si="203">IF(G55=0,0,G55/$F55)</f>
        <v>0.78787878787878785</v>
      </c>
      <c r="H56" s="37">
        <f t="shared" ref="H56" si="204">IF(H55=0,0,H55/$F55)</f>
        <v>0.12121212121212122</v>
      </c>
      <c r="I56" s="37">
        <f t="shared" ref="I56" si="205">IF(I55=0,0,I55/$F55)</f>
        <v>9.0909090909090912E-2</v>
      </c>
      <c r="J56" s="37">
        <f t="shared" ref="J56" si="206">IF(J55=0,0,J55/$F55)</f>
        <v>0.39393939393939392</v>
      </c>
      <c r="K56" s="37">
        <f t="shared" ref="K56:L56" si="207">IF(K55=0,0,K55/$F55)</f>
        <v>3.0303030303030304E-2</v>
      </c>
      <c r="L56" s="37">
        <f t="shared" si="207"/>
        <v>0.24242424242424243</v>
      </c>
      <c r="M56" s="37">
        <f t="shared" ref="M56" si="208">IF(M55=0,0,M55/$F55)</f>
        <v>6.0606060606060608E-2</v>
      </c>
      <c r="N56" s="37">
        <f t="shared" ref="N56" si="209">IF(N55=0,0,N55/$F55)</f>
        <v>0.18181818181818182</v>
      </c>
      <c r="O56" s="37">
        <f t="shared" ref="O56" si="210">IF(O55=0,0,O55/$F55)</f>
        <v>9.0909090909090912E-2</v>
      </c>
      <c r="AA56" s="154"/>
      <c r="AB56" s="154"/>
    </row>
    <row r="57" spans="1:28" ht="12" customHeight="1">
      <c r="A57" s="254"/>
      <c r="B57" s="254"/>
      <c r="C57" s="43"/>
      <c r="D57" s="305" t="s">
        <v>386</v>
      </c>
      <c r="E57" s="42"/>
      <c r="F57" s="41">
        <f t="shared" si="0"/>
        <v>7</v>
      </c>
      <c r="G57" s="41">
        <v>6</v>
      </c>
      <c r="H57" s="41">
        <v>0</v>
      </c>
      <c r="I57" s="41">
        <v>1</v>
      </c>
      <c r="J57" s="41">
        <v>5</v>
      </c>
      <c r="K57" s="41">
        <v>0</v>
      </c>
      <c r="L57" s="41">
        <v>1</v>
      </c>
      <c r="M57" s="41">
        <v>0</v>
      </c>
      <c r="N57" s="41">
        <v>0</v>
      </c>
      <c r="O57" s="41">
        <v>1</v>
      </c>
      <c r="P57" s="54">
        <f t="shared" ref="P57" si="211">SUM(J57:M57)</f>
        <v>6</v>
      </c>
      <c r="AA57" s="155">
        <v>7</v>
      </c>
      <c r="AB57" s="155" t="str">
        <f>IF(F57=AA57,"",1)</f>
        <v/>
      </c>
    </row>
    <row r="58" spans="1:28" ht="12" customHeight="1">
      <c r="A58" s="254"/>
      <c r="B58" s="254"/>
      <c r="C58" s="40"/>
      <c r="D58" s="306"/>
      <c r="E58" s="39"/>
      <c r="F58" s="44">
        <f t="shared" si="0"/>
        <v>1</v>
      </c>
      <c r="G58" s="37">
        <f t="shared" ref="G58" si="212">IF(G57=0,0,G57/$F57)</f>
        <v>0.8571428571428571</v>
      </c>
      <c r="H58" s="37">
        <f t="shared" ref="H58" si="213">IF(H57=0,0,H57/$F57)</f>
        <v>0</v>
      </c>
      <c r="I58" s="37">
        <f t="shared" ref="I58" si="214">IF(I57=0,0,I57/$F57)</f>
        <v>0.14285714285714285</v>
      </c>
      <c r="J58" s="37">
        <f t="shared" ref="J58" si="215">IF(J57=0,0,J57/$F57)</f>
        <v>0.7142857142857143</v>
      </c>
      <c r="K58" s="37">
        <f t="shared" ref="K58:L58" si="216">IF(K57=0,0,K57/$F57)</f>
        <v>0</v>
      </c>
      <c r="L58" s="37">
        <f t="shared" si="216"/>
        <v>0.14285714285714285</v>
      </c>
      <c r="M58" s="37">
        <f t="shared" ref="M58" si="217">IF(M57=0,0,M57/$F57)</f>
        <v>0</v>
      </c>
      <c r="N58" s="37">
        <f t="shared" ref="N58" si="218">IF(N57=0,0,N57/$F57)</f>
        <v>0</v>
      </c>
      <c r="O58" s="37">
        <f t="shared" ref="O58" si="219">IF(O57=0,0,O57/$F57)</f>
        <v>0.14285714285714285</v>
      </c>
      <c r="AA58" s="154"/>
      <c r="AB58" s="154"/>
    </row>
    <row r="59" spans="1:28" ht="12.75" customHeight="1">
      <c r="A59" s="254"/>
      <c r="B59" s="254"/>
      <c r="C59" s="43"/>
      <c r="D59" s="305" t="s">
        <v>387</v>
      </c>
      <c r="E59" s="42"/>
      <c r="F59" s="41">
        <f t="shared" si="0"/>
        <v>29</v>
      </c>
      <c r="G59" s="41">
        <v>27</v>
      </c>
      <c r="H59" s="41">
        <v>2</v>
      </c>
      <c r="I59" s="41">
        <v>0</v>
      </c>
      <c r="J59" s="41">
        <v>10</v>
      </c>
      <c r="K59" s="41">
        <v>1</v>
      </c>
      <c r="L59" s="41">
        <v>5</v>
      </c>
      <c r="M59" s="41">
        <v>5</v>
      </c>
      <c r="N59" s="41">
        <v>8</v>
      </c>
      <c r="O59" s="41">
        <v>0</v>
      </c>
      <c r="P59" s="54">
        <f t="shared" ref="P59" si="220">SUM(J59:M59)</f>
        <v>21</v>
      </c>
      <c r="AA59" s="155">
        <v>29</v>
      </c>
      <c r="AB59" s="155" t="str">
        <f>IF(F59=AA59,"",1)</f>
        <v/>
      </c>
    </row>
    <row r="60" spans="1:28" ht="12.75" customHeight="1">
      <c r="A60" s="254"/>
      <c r="B60" s="254"/>
      <c r="C60" s="40"/>
      <c r="D60" s="306"/>
      <c r="E60" s="39"/>
      <c r="F60" s="44">
        <f t="shared" si="0"/>
        <v>1.0000000000000002</v>
      </c>
      <c r="G60" s="37">
        <f t="shared" ref="G60" si="221">IF(G59=0,0,G59/$F59)</f>
        <v>0.93103448275862066</v>
      </c>
      <c r="H60" s="37">
        <f t="shared" ref="H60" si="222">IF(H59=0,0,H59/$F59)</f>
        <v>6.8965517241379309E-2</v>
      </c>
      <c r="I60" s="37">
        <f t="shared" ref="I60" si="223">IF(I59=0,0,I59/$F59)</f>
        <v>0</v>
      </c>
      <c r="J60" s="37">
        <f t="shared" ref="J60" si="224">IF(J59=0,0,J59/$F59)</f>
        <v>0.34482758620689657</v>
      </c>
      <c r="K60" s="37">
        <f t="shared" ref="K60:L60" si="225">IF(K59=0,0,K59/$F59)</f>
        <v>3.4482758620689655E-2</v>
      </c>
      <c r="L60" s="37">
        <f t="shared" si="225"/>
        <v>0.17241379310344829</v>
      </c>
      <c r="M60" s="37">
        <f t="shared" ref="M60" si="226">IF(M59=0,0,M59/$F59)</f>
        <v>0.17241379310344829</v>
      </c>
      <c r="N60" s="37">
        <f t="shared" ref="N60" si="227">IF(N59=0,0,N59/$F59)</f>
        <v>0.27586206896551724</v>
      </c>
      <c r="O60" s="37">
        <f t="shared" ref="O60" si="228">IF(O59=0,0,O59/$F59)</f>
        <v>0</v>
      </c>
      <c r="AA60" s="154"/>
      <c r="AB60" s="154"/>
    </row>
    <row r="61" spans="1:28" ht="12" customHeight="1">
      <c r="A61" s="254"/>
      <c r="B61" s="254"/>
      <c r="C61" s="43"/>
      <c r="D61" s="305" t="s">
        <v>21</v>
      </c>
      <c r="E61" s="42"/>
      <c r="F61" s="41">
        <f t="shared" si="0"/>
        <v>15</v>
      </c>
      <c r="G61" s="41">
        <v>15</v>
      </c>
      <c r="H61" s="41">
        <v>0</v>
      </c>
      <c r="I61" s="41">
        <v>0</v>
      </c>
      <c r="J61" s="41">
        <v>4</v>
      </c>
      <c r="K61" s="41">
        <v>1</v>
      </c>
      <c r="L61" s="41">
        <v>5</v>
      </c>
      <c r="M61" s="41">
        <v>3</v>
      </c>
      <c r="N61" s="41">
        <v>1</v>
      </c>
      <c r="O61" s="41">
        <v>1</v>
      </c>
      <c r="P61" s="54">
        <f t="shared" ref="P61" si="229">SUM(J61:M61)</f>
        <v>13</v>
      </c>
      <c r="AA61" s="155">
        <v>15</v>
      </c>
      <c r="AB61" s="155" t="str">
        <f>IF(F61=AA61,"",1)</f>
        <v/>
      </c>
    </row>
    <row r="62" spans="1:28" ht="12" customHeight="1">
      <c r="A62" s="254"/>
      <c r="B62" s="254"/>
      <c r="C62" s="40"/>
      <c r="D62" s="306"/>
      <c r="E62" s="39"/>
      <c r="F62" s="44">
        <f t="shared" si="0"/>
        <v>0.99999999999999989</v>
      </c>
      <c r="G62" s="37">
        <f t="shared" ref="G62" si="230">IF(G61=0,0,G61/$F61)</f>
        <v>1</v>
      </c>
      <c r="H62" s="37">
        <f t="shared" ref="H62" si="231">IF(H61=0,0,H61/$F61)</f>
        <v>0</v>
      </c>
      <c r="I62" s="37">
        <f t="shared" ref="I62" si="232">IF(I61=0,0,I61/$F61)</f>
        <v>0</v>
      </c>
      <c r="J62" s="37">
        <f t="shared" ref="J62" si="233">IF(J61=0,0,J61/$F61)</f>
        <v>0.26666666666666666</v>
      </c>
      <c r="K62" s="37">
        <f t="shared" ref="K62:L62" si="234">IF(K61=0,0,K61/$F61)</f>
        <v>6.6666666666666666E-2</v>
      </c>
      <c r="L62" s="37">
        <f t="shared" si="234"/>
        <v>0.33333333333333331</v>
      </c>
      <c r="M62" s="37">
        <f t="shared" ref="M62" si="235">IF(M61=0,0,M61/$F61)</f>
        <v>0.2</v>
      </c>
      <c r="N62" s="37">
        <f t="shared" ref="N62" si="236">IF(N61=0,0,N61/$F61)</f>
        <v>6.6666666666666666E-2</v>
      </c>
      <c r="O62" s="37">
        <f t="shared" ref="O62" si="237">IF(O61=0,0,O61/$F61)</f>
        <v>6.6666666666666666E-2</v>
      </c>
      <c r="AA62" s="154"/>
      <c r="AB62" s="154"/>
    </row>
    <row r="63" spans="1:28" ht="12" customHeight="1">
      <c r="A63" s="254"/>
      <c r="B63" s="254"/>
      <c r="C63" s="43"/>
      <c r="D63" s="305" t="s">
        <v>388</v>
      </c>
      <c r="E63" s="42"/>
      <c r="F63" s="41">
        <f t="shared" si="0"/>
        <v>7</v>
      </c>
      <c r="G63" s="41">
        <v>7</v>
      </c>
      <c r="H63" s="41">
        <v>0</v>
      </c>
      <c r="I63" s="41">
        <v>0</v>
      </c>
      <c r="J63" s="41">
        <v>6</v>
      </c>
      <c r="K63" s="41">
        <v>0</v>
      </c>
      <c r="L63" s="41">
        <v>0</v>
      </c>
      <c r="M63" s="41">
        <v>1</v>
      </c>
      <c r="N63" s="41">
        <v>0</v>
      </c>
      <c r="O63" s="41">
        <v>0</v>
      </c>
      <c r="P63" s="54">
        <f t="shared" ref="P63" si="238">SUM(J63:M63)</f>
        <v>7</v>
      </c>
      <c r="AA63" s="155">
        <v>7</v>
      </c>
      <c r="AB63" s="155" t="str">
        <f>IF(F63=AA63,"",1)</f>
        <v/>
      </c>
    </row>
    <row r="64" spans="1:28" ht="12" customHeight="1">
      <c r="A64" s="254"/>
      <c r="B64" s="254"/>
      <c r="C64" s="40"/>
      <c r="D64" s="306"/>
      <c r="E64" s="39"/>
      <c r="F64" s="44">
        <f t="shared" si="0"/>
        <v>1</v>
      </c>
      <c r="G64" s="37">
        <f t="shared" ref="G64" si="239">IF(G63=0,0,G63/$F63)</f>
        <v>1</v>
      </c>
      <c r="H64" s="37">
        <f t="shared" ref="H64" si="240">IF(H63=0,0,H63/$F63)</f>
        <v>0</v>
      </c>
      <c r="I64" s="37">
        <f t="shared" ref="I64" si="241">IF(I63=0,0,I63/$F63)</f>
        <v>0</v>
      </c>
      <c r="J64" s="37">
        <f t="shared" ref="J64" si="242">IF(J63=0,0,J63/$F63)</f>
        <v>0.8571428571428571</v>
      </c>
      <c r="K64" s="37">
        <f t="shared" ref="K64:L64" si="243">IF(K63=0,0,K63/$F63)</f>
        <v>0</v>
      </c>
      <c r="L64" s="37">
        <f t="shared" si="243"/>
        <v>0</v>
      </c>
      <c r="M64" s="37">
        <f t="shared" ref="M64" si="244">IF(M63=0,0,M63/$F63)</f>
        <v>0.14285714285714285</v>
      </c>
      <c r="N64" s="37">
        <f t="shared" ref="N64" si="245">IF(N63=0,0,N63/$F63)</f>
        <v>0</v>
      </c>
      <c r="O64" s="37">
        <f t="shared" ref="O64" si="246">IF(O63=0,0,O63/$F63)</f>
        <v>0</v>
      </c>
      <c r="AA64" s="154"/>
      <c r="AB64" s="154"/>
    </row>
    <row r="65" spans="1:28" ht="12" customHeight="1">
      <c r="A65" s="254"/>
      <c r="B65" s="254"/>
      <c r="C65" s="43"/>
      <c r="D65" s="305" t="s">
        <v>389</v>
      </c>
      <c r="E65" s="42"/>
      <c r="F65" s="41">
        <f t="shared" si="0"/>
        <v>17</v>
      </c>
      <c r="G65" s="41">
        <v>17</v>
      </c>
      <c r="H65" s="41">
        <v>0</v>
      </c>
      <c r="I65" s="41">
        <v>0</v>
      </c>
      <c r="J65" s="41">
        <v>12</v>
      </c>
      <c r="K65" s="41">
        <v>0</v>
      </c>
      <c r="L65" s="41">
        <v>0</v>
      </c>
      <c r="M65" s="41">
        <v>3</v>
      </c>
      <c r="N65" s="41">
        <v>1</v>
      </c>
      <c r="O65" s="41">
        <v>1</v>
      </c>
      <c r="P65" s="54">
        <f t="shared" ref="P65" si="247">SUM(J65:M65)</f>
        <v>15</v>
      </c>
      <c r="AA65" s="155">
        <v>17</v>
      </c>
      <c r="AB65" s="155" t="str">
        <f>IF(F65=AA65,"",1)</f>
        <v/>
      </c>
    </row>
    <row r="66" spans="1:28" ht="12" customHeight="1">
      <c r="A66" s="254"/>
      <c r="B66" s="254"/>
      <c r="C66" s="40"/>
      <c r="D66" s="306"/>
      <c r="E66" s="39"/>
      <c r="F66" s="44">
        <f t="shared" si="0"/>
        <v>1</v>
      </c>
      <c r="G66" s="37">
        <f t="shared" ref="G66" si="248">IF(G65=0,0,G65/$F65)</f>
        <v>1</v>
      </c>
      <c r="H66" s="37">
        <f t="shared" ref="H66" si="249">IF(H65=0,0,H65/$F65)</f>
        <v>0</v>
      </c>
      <c r="I66" s="37">
        <f t="shared" ref="I66" si="250">IF(I65=0,0,I65/$F65)</f>
        <v>0</v>
      </c>
      <c r="J66" s="37">
        <f t="shared" ref="J66" si="251">IF(J65=0,0,J65/$F65)</f>
        <v>0.70588235294117652</v>
      </c>
      <c r="K66" s="37">
        <f t="shared" ref="K66:L66" si="252">IF(K65=0,0,K65/$F65)</f>
        <v>0</v>
      </c>
      <c r="L66" s="37">
        <f t="shared" si="252"/>
        <v>0</v>
      </c>
      <c r="M66" s="37">
        <f t="shared" ref="M66" si="253">IF(M65=0,0,M65/$F65)</f>
        <v>0.17647058823529413</v>
      </c>
      <c r="N66" s="37">
        <f t="shared" ref="N66" si="254">IF(N65=0,0,N65/$F65)</f>
        <v>5.8823529411764705E-2</v>
      </c>
      <c r="O66" s="37">
        <f t="shared" ref="O66" si="255">IF(O65=0,0,O65/$F65)</f>
        <v>5.8823529411764705E-2</v>
      </c>
      <c r="AA66" s="154"/>
      <c r="AB66" s="154"/>
    </row>
    <row r="67" spans="1:28" ht="12" customHeight="1">
      <c r="A67" s="254"/>
      <c r="B67" s="254"/>
      <c r="C67" s="43"/>
      <c r="D67" s="305" t="s">
        <v>390</v>
      </c>
      <c r="E67" s="42"/>
      <c r="F67" s="41">
        <f t="shared" si="0"/>
        <v>6</v>
      </c>
      <c r="G67" s="41">
        <v>6</v>
      </c>
      <c r="H67" s="41">
        <v>0</v>
      </c>
      <c r="I67" s="41">
        <v>0</v>
      </c>
      <c r="J67" s="41">
        <v>2</v>
      </c>
      <c r="K67" s="41">
        <v>0</v>
      </c>
      <c r="L67" s="41">
        <v>1</v>
      </c>
      <c r="M67" s="41">
        <v>0</v>
      </c>
      <c r="N67" s="41">
        <v>3</v>
      </c>
      <c r="O67" s="41">
        <v>0</v>
      </c>
      <c r="P67" s="54">
        <f t="shared" ref="P67" si="256">SUM(J67:M67)</f>
        <v>3</v>
      </c>
      <c r="AA67" s="155">
        <v>6</v>
      </c>
      <c r="AB67" s="155" t="str">
        <f>IF(F67=AA67,"",1)</f>
        <v/>
      </c>
    </row>
    <row r="68" spans="1:28" ht="12" customHeight="1">
      <c r="A68" s="254"/>
      <c r="B68" s="255"/>
      <c r="C68" s="40"/>
      <c r="D68" s="306"/>
      <c r="E68" s="39"/>
      <c r="F68" s="44">
        <f t="shared" si="0"/>
        <v>1</v>
      </c>
      <c r="G68" s="37">
        <f t="shared" ref="G68" si="257">IF(G67=0,0,G67/$F67)</f>
        <v>1</v>
      </c>
      <c r="H68" s="37">
        <f t="shared" ref="H68" si="258">IF(H67=0,0,H67/$F67)</f>
        <v>0</v>
      </c>
      <c r="I68" s="37">
        <f t="shared" ref="I68" si="259">IF(I67=0,0,I67/$F67)</f>
        <v>0</v>
      </c>
      <c r="J68" s="37">
        <f t="shared" ref="J68" si="260">IF(J67=0,0,J67/$F67)</f>
        <v>0.33333333333333331</v>
      </c>
      <c r="K68" s="37">
        <f t="shared" ref="K68:L68" si="261">IF(K67=0,0,K67/$F67)</f>
        <v>0</v>
      </c>
      <c r="L68" s="37">
        <f t="shared" si="261"/>
        <v>0.16666666666666666</v>
      </c>
      <c r="M68" s="37">
        <f t="shared" ref="M68" si="262">IF(M67=0,0,M67/$F67)</f>
        <v>0</v>
      </c>
      <c r="N68" s="37">
        <f t="shared" ref="N68" si="263">IF(N67=0,0,N67/$F67)</f>
        <v>0.5</v>
      </c>
      <c r="O68" s="37">
        <f t="shared" ref="O68" si="264">IF(O67=0,0,O67/$F67)</f>
        <v>0</v>
      </c>
      <c r="AA68" s="154"/>
      <c r="AB68" s="154"/>
    </row>
    <row r="69" spans="1:28" ht="12" customHeight="1">
      <c r="A69" s="254"/>
      <c r="B69" s="253" t="s">
        <v>17</v>
      </c>
      <c r="C69" s="43"/>
      <c r="D69" s="305" t="s">
        <v>16</v>
      </c>
      <c r="E69" s="42"/>
      <c r="F69" s="41">
        <f>SUM(G69:O69)/2</f>
        <v>724</v>
      </c>
      <c r="G69" s="41">
        <f t="shared" ref="G69:I69" si="265">SUM(G71,G73,G75,G77,G79,G81,G83,G85,G87,G89,G91,G93,G95,G97,G99)</f>
        <v>591</v>
      </c>
      <c r="H69" s="41">
        <f t="shared" si="265"/>
        <v>91</v>
      </c>
      <c r="I69" s="41">
        <f t="shared" si="265"/>
        <v>42</v>
      </c>
      <c r="J69" s="41">
        <f>SUM(J71,J73,J75,J77,J79,J81,J83,J85,J87,J89,J91,J93,J95,J97,J99)</f>
        <v>303</v>
      </c>
      <c r="K69" s="41">
        <f t="shared" ref="K69:O69" si="266">SUM(K71,K73,K75,K77,K79,K81,K83,K85,K87,K89,K91,K93,K95,K97,K99)</f>
        <v>11</v>
      </c>
      <c r="L69" s="41">
        <f t="shared" si="266"/>
        <v>125</v>
      </c>
      <c r="M69" s="41">
        <f t="shared" si="266"/>
        <v>39</v>
      </c>
      <c r="N69" s="41">
        <f t="shared" si="266"/>
        <v>187</v>
      </c>
      <c r="O69" s="41">
        <f t="shared" si="266"/>
        <v>59</v>
      </c>
      <c r="P69" s="54">
        <f t="shared" ref="P69" si="267">SUM(J69:M69)</f>
        <v>478</v>
      </c>
      <c r="AA69" s="155">
        <v>724</v>
      </c>
      <c r="AB69" s="155" t="str">
        <f>IF(F69=AA69,"",1)</f>
        <v/>
      </c>
    </row>
    <row r="70" spans="1:28" ht="12" customHeight="1">
      <c r="A70" s="254"/>
      <c r="B70" s="254"/>
      <c r="C70" s="40"/>
      <c r="D70" s="306"/>
      <c r="E70" s="39"/>
      <c r="F70" s="44">
        <f t="shared" si="0"/>
        <v>1</v>
      </c>
      <c r="G70" s="37">
        <f t="shared" ref="G70" si="268">IF(G69=0,0,G69/$F69)</f>
        <v>0.81629834254143652</v>
      </c>
      <c r="H70" s="37">
        <f t="shared" ref="H70" si="269">IF(H69=0,0,H69/$F69)</f>
        <v>0.12569060773480664</v>
      </c>
      <c r="I70" s="37">
        <f t="shared" ref="I70" si="270">IF(I69=0,0,I69/$F69)</f>
        <v>5.8011049723756904E-2</v>
      </c>
      <c r="J70" s="37">
        <f t="shared" ref="J70" si="271">IF(J69=0,0,J69/$F69)</f>
        <v>0.41850828729281769</v>
      </c>
      <c r="K70" s="37">
        <f t="shared" ref="K70:L70" si="272">IF(K69=0,0,K69/$F69)</f>
        <v>1.5193370165745856E-2</v>
      </c>
      <c r="L70" s="37">
        <f t="shared" si="272"/>
        <v>0.17265193370165746</v>
      </c>
      <c r="M70" s="37">
        <f t="shared" ref="M70" si="273">IF(M69=0,0,M69/$F69)</f>
        <v>5.3867403314917128E-2</v>
      </c>
      <c r="N70" s="37">
        <f t="shared" ref="N70" si="274">IF(N69=0,0,N69/$F69)</f>
        <v>0.25828729281767954</v>
      </c>
      <c r="O70" s="37">
        <f t="shared" ref="O70" si="275">IF(O69=0,0,O69/$F69)</f>
        <v>8.1491712707182321E-2</v>
      </c>
      <c r="AA70" s="154"/>
      <c r="AB70" s="154"/>
    </row>
    <row r="71" spans="1:28" ht="12" customHeight="1">
      <c r="A71" s="254"/>
      <c r="B71" s="254"/>
      <c r="C71" s="43"/>
      <c r="D71" s="305" t="s">
        <v>122</v>
      </c>
      <c r="E71" s="42"/>
      <c r="F71" s="41">
        <f t="shared" ref="F71" si="276">SUM(G71:O71)/2</f>
        <v>4</v>
      </c>
      <c r="G71" s="41">
        <v>4</v>
      </c>
      <c r="H71" s="41">
        <v>0</v>
      </c>
      <c r="I71" s="41">
        <v>0</v>
      </c>
      <c r="J71" s="41">
        <v>1</v>
      </c>
      <c r="K71" s="41">
        <v>0</v>
      </c>
      <c r="L71" s="41">
        <v>1</v>
      </c>
      <c r="M71" s="41">
        <v>0</v>
      </c>
      <c r="N71" s="41">
        <v>1</v>
      </c>
      <c r="O71" s="41">
        <v>1</v>
      </c>
      <c r="P71" s="54">
        <f t="shared" ref="P71" si="277">SUM(J71:M71)</f>
        <v>2</v>
      </c>
      <c r="AA71" s="155">
        <v>4</v>
      </c>
      <c r="AB71" s="155" t="str">
        <f>IF(F71=AA71,"",1)</f>
        <v/>
      </c>
    </row>
    <row r="72" spans="1:28" ht="12" customHeight="1">
      <c r="A72" s="254"/>
      <c r="B72" s="254"/>
      <c r="C72" s="40"/>
      <c r="D72" s="306"/>
      <c r="E72" s="39"/>
      <c r="F72" s="44">
        <f t="shared" ref="F72:F100" si="278">SUM(G72:O72)/2</f>
        <v>1</v>
      </c>
      <c r="G72" s="37">
        <f t="shared" ref="G72" si="279">IF(G71=0,0,G71/$F71)</f>
        <v>1</v>
      </c>
      <c r="H72" s="37">
        <f t="shared" ref="H72" si="280">IF(H71=0,0,H71/$F71)</f>
        <v>0</v>
      </c>
      <c r="I72" s="37">
        <f t="shared" ref="I72" si="281">IF(I71=0,0,I71/$F71)</f>
        <v>0</v>
      </c>
      <c r="J72" s="37">
        <f t="shared" ref="J72" si="282">IF(J71=0,0,J71/$F71)</f>
        <v>0.25</v>
      </c>
      <c r="K72" s="37">
        <f t="shared" ref="K72:L72" si="283">IF(K71=0,0,K71/$F71)</f>
        <v>0</v>
      </c>
      <c r="L72" s="37">
        <f t="shared" si="283"/>
        <v>0.25</v>
      </c>
      <c r="M72" s="37">
        <f t="shared" ref="M72" si="284">IF(M71=0,0,M71/$F71)</f>
        <v>0</v>
      </c>
      <c r="N72" s="37">
        <f t="shared" ref="N72" si="285">IF(N71=0,0,N71/$F71)</f>
        <v>0.25</v>
      </c>
      <c r="O72" s="37">
        <f t="shared" ref="O72" si="286">IF(O71=0,0,O71/$F71)</f>
        <v>0.25</v>
      </c>
      <c r="AA72" s="154"/>
      <c r="AB72" s="154"/>
    </row>
    <row r="73" spans="1:28" ht="12" customHeight="1">
      <c r="A73" s="254"/>
      <c r="B73" s="254"/>
      <c r="C73" s="43"/>
      <c r="D73" s="305" t="s">
        <v>14</v>
      </c>
      <c r="E73" s="42"/>
      <c r="F73" s="41">
        <f t="shared" si="278"/>
        <v>91</v>
      </c>
      <c r="G73" s="41">
        <v>58</v>
      </c>
      <c r="H73" s="41">
        <v>26</v>
      </c>
      <c r="I73" s="41">
        <v>7</v>
      </c>
      <c r="J73" s="41">
        <v>27</v>
      </c>
      <c r="K73" s="41">
        <v>2</v>
      </c>
      <c r="L73" s="41">
        <v>7</v>
      </c>
      <c r="M73" s="41">
        <v>4</v>
      </c>
      <c r="N73" s="41">
        <v>43</v>
      </c>
      <c r="O73" s="41">
        <v>8</v>
      </c>
      <c r="P73" s="54">
        <f t="shared" ref="P73" si="287">SUM(J73:M73)</f>
        <v>40</v>
      </c>
      <c r="AA73" s="155">
        <v>91</v>
      </c>
      <c r="AB73" s="155" t="str">
        <f>IF(F73=AA73,"",1)</f>
        <v/>
      </c>
    </row>
    <row r="74" spans="1:28" ht="12" customHeight="1">
      <c r="A74" s="254"/>
      <c r="B74" s="254"/>
      <c r="C74" s="40"/>
      <c r="D74" s="306"/>
      <c r="E74" s="39"/>
      <c r="F74" s="44">
        <f t="shared" si="278"/>
        <v>0.99999999999999989</v>
      </c>
      <c r="G74" s="37">
        <f t="shared" ref="G74" si="288">IF(G73=0,0,G73/$F73)</f>
        <v>0.63736263736263732</v>
      </c>
      <c r="H74" s="37">
        <f t="shared" ref="H74" si="289">IF(H73=0,0,H73/$F73)</f>
        <v>0.2857142857142857</v>
      </c>
      <c r="I74" s="37">
        <f t="shared" ref="I74" si="290">IF(I73=0,0,I73/$F73)</f>
        <v>7.6923076923076927E-2</v>
      </c>
      <c r="J74" s="37">
        <f t="shared" ref="J74" si="291">IF(J73=0,0,J73/$F73)</f>
        <v>0.2967032967032967</v>
      </c>
      <c r="K74" s="37">
        <f t="shared" ref="K74:L74" si="292">IF(K73=0,0,K73/$F73)</f>
        <v>2.197802197802198E-2</v>
      </c>
      <c r="L74" s="37">
        <f t="shared" si="292"/>
        <v>7.6923076923076927E-2</v>
      </c>
      <c r="M74" s="37">
        <f t="shared" ref="M74" si="293">IF(M73=0,0,M73/$F73)</f>
        <v>4.3956043956043959E-2</v>
      </c>
      <c r="N74" s="37">
        <f t="shared" ref="N74" si="294">IF(N73=0,0,N73/$F73)</f>
        <v>0.47252747252747251</v>
      </c>
      <c r="O74" s="37">
        <f t="shared" ref="O74" si="295">IF(O73=0,0,O73/$F73)</f>
        <v>8.7912087912087919E-2</v>
      </c>
      <c r="AA74" s="154"/>
      <c r="AB74" s="154"/>
    </row>
    <row r="75" spans="1:28" ht="12" customHeight="1">
      <c r="A75" s="254"/>
      <c r="B75" s="254"/>
      <c r="C75" s="43"/>
      <c r="D75" s="305" t="s">
        <v>13</v>
      </c>
      <c r="E75" s="42"/>
      <c r="F75" s="41">
        <f t="shared" si="278"/>
        <v>19</v>
      </c>
      <c r="G75" s="41">
        <v>18</v>
      </c>
      <c r="H75" s="41">
        <v>0</v>
      </c>
      <c r="I75" s="41">
        <v>1</v>
      </c>
      <c r="J75" s="41">
        <v>7</v>
      </c>
      <c r="K75" s="41">
        <v>0</v>
      </c>
      <c r="L75" s="41">
        <v>2</v>
      </c>
      <c r="M75" s="41">
        <v>8</v>
      </c>
      <c r="N75" s="41">
        <v>1</v>
      </c>
      <c r="O75" s="41">
        <v>1</v>
      </c>
      <c r="P75" s="54">
        <f t="shared" ref="P75" si="296">SUM(J75:M75)</f>
        <v>17</v>
      </c>
      <c r="AA75" s="155">
        <v>19</v>
      </c>
      <c r="AB75" s="155" t="str">
        <f>IF(F75=AA75,"",1)</f>
        <v/>
      </c>
    </row>
    <row r="76" spans="1:28" ht="12" customHeight="1">
      <c r="A76" s="254"/>
      <c r="B76" s="254"/>
      <c r="C76" s="40"/>
      <c r="D76" s="306"/>
      <c r="E76" s="39"/>
      <c r="F76" s="44">
        <f t="shared" si="278"/>
        <v>1</v>
      </c>
      <c r="G76" s="37">
        <f t="shared" ref="G76" si="297">IF(G75=0,0,G75/$F75)</f>
        <v>0.94736842105263153</v>
      </c>
      <c r="H76" s="37">
        <f t="shared" ref="H76" si="298">IF(H75=0,0,H75/$F75)</f>
        <v>0</v>
      </c>
      <c r="I76" s="37">
        <f t="shared" ref="I76" si="299">IF(I75=0,0,I75/$F75)</f>
        <v>5.2631578947368418E-2</v>
      </c>
      <c r="J76" s="37">
        <f t="shared" ref="J76" si="300">IF(J75=0,0,J75/$F75)</f>
        <v>0.36842105263157893</v>
      </c>
      <c r="K76" s="37">
        <f t="shared" ref="K76:L76" si="301">IF(K75=0,0,K75/$F75)</f>
        <v>0</v>
      </c>
      <c r="L76" s="37">
        <f t="shared" si="301"/>
        <v>0.10526315789473684</v>
      </c>
      <c r="M76" s="37">
        <f t="shared" ref="M76" si="302">IF(M75=0,0,M75/$F75)</f>
        <v>0.42105263157894735</v>
      </c>
      <c r="N76" s="37">
        <f t="shared" ref="N76" si="303">IF(N75=0,0,N75/$F75)</f>
        <v>5.2631578947368418E-2</v>
      </c>
      <c r="O76" s="37">
        <f t="shared" ref="O76" si="304">IF(O75=0,0,O75/$F75)</f>
        <v>5.2631578947368418E-2</v>
      </c>
      <c r="AA76" s="154"/>
      <c r="AB76" s="154"/>
    </row>
    <row r="77" spans="1:28" ht="12" customHeight="1">
      <c r="A77" s="254"/>
      <c r="B77" s="254"/>
      <c r="C77" s="43"/>
      <c r="D77" s="305" t="s">
        <v>12</v>
      </c>
      <c r="E77" s="42"/>
      <c r="F77" s="41">
        <f t="shared" si="278"/>
        <v>14</v>
      </c>
      <c r="G77" s="41">
        <v>12</v>
      </c>
      <c r="H77" s="41">
        <v>1</v>
      </c>
      <c r="I77" s="41">
        <v>1</v>
      </c>
      <c r="J77" s="41">
        <v>5</v>
      </c>
      <c r="K77" s="41">
        <v>1</v>
      </c>
      <c r="L77" s="41">
        <v>3</v>
      </c>
      <c r="M77" s="41">
        <v>1</v>
      </c>
      <c r="N77" s="41">
        <v>3</v>
      </c>
      <c r="O77" s="41">
        <v>1</v>
      </c>
      <c r="P77" s="54">
        <f t="shared" ref="P77" si="305">SUM(J77:M77)</f>
        <v>10</v>
      </c>
      <c r="AA77" s="155">
        <v>14</v>
      </c>
      <c r="AB77" s="155" t="str">
        <f>IF(F77=AA77,"",1)</f>
        <v/>
      </c>
    </row>
    <row r="78" spans="1:28" ht="12" customHeight="1">
      <c r="A78" s="254"/>
      <c r="B78" s="254"/>
      <c r="C78" s="40"/>
      <c r="D78" s="306"/>
      <c r="E78" s="39"/>
      <c r="F78" s="44">
        <f t="shared" si="278"/>
        <v>0.99999999999999978</v>
      </c>
      <c r="G78" s="37">
        <f t="shared" ref="G78" si="306">IF(G77=0,0,G77/$F77)</f>
        <v>0.8571428571428571</v>
      </c>
      <c r="H78" s="37">
        <f t="shared" ref="H78" si="307">IF(H77=0,0,H77/$F77)</f>
        <v>7.1428571428571425E-2</v>
      </c>
      <c r="I78" s="37">
        <f t="shared" ref="I78" si="308">IF(I77=0,0,I77/$F77)</f>
        <v>7.1428571428571425E-2</v>
      </c>
      <c r="J78" s="37">
        <f t="shared" ref="J78" si="309">IF(J77=0,0,J77/$F77)</f>
        <v>0.35714285714285715</v>
      </c>
      <c r="K78" s="37">
        <f t="shared" ref="K78:L78" si="310">IF(K77=0,0,K77/$F77)</f>
        <v>7.1428571428571425E-2</v>
      </c>
      <c r="L78" s="37">
        <f t="shared" si="310"/>
        <v>0.21428571428571427</v>
      </c>
      <c r="M78" s="37">
        <f t="shared" ref="M78" si="311">IF(M77=0,0,M77/$F77)</f>
        <v>7.1428571428571425E-2</v>
      </c>
      <c r="N78" s="37">
        <f t="shared" ref="N78" si="312">IF(N77=0,0,N77/$F77)</f>
        <v>0.21428571428571427</v>
      </c>
      <c r="O78" s="37">
        <f t="shared" ref="O78" si="313">IF(O77=0,0,O77/$F77)</f>
        <v>7.1428571428571425E-2</v>
      </c>
      <c r="AA78" s="154"/>
      <c r="AB78" s="154"/>
    </row>
    <row r="79" spans="1:28" ht="12" customHeight="1">
      <c r="A79" s="254"/>
      <c r="B79" s="254"/>
      <c r="C79" s="43"/>
      <c r="D79" s="305" t="s">
        <v>11</v>
      </c>
      <c r="E79" s="42"/>
      <c r="F79" s="41">
        <f t="shared" si="278"/>
        <v>32</v>
      </c>
      <c r="G79" s="41">
        <v>26</v>
      </c>
      <c r="H79" s="41">
        <v>4</v>
      </c>
      <c r="I79" s="41">
        <v>2</v>
      </c>
      <c r="J79" s="41">
        <v>12</v>
      </c>
      <c r="K79" s="41">
        <v>0</v>
      </c>
      <c r="L79" s="41">
        <v>8</v>
      </c>
      <c r="M79" s="41">
        <v>0</v>
      </c>
      <c r="N79" s="41">
        <v>9</v>
      </c>
      <c r="O79" s="41">
        <v>3</v>
      </c>
      <c r="P79" s="54">
        <f t="shared" ref="P79" si="314">SUM(J79:M79)</f>
        <v>20</v>
      </c>
      <c r="AA79" s="155">
        <v>32</v>
      </c>
      <c r="AB79" s="155" t="str">
        <f>IF(F79=AA79,"",1)</f>
        <v/>
      </c>
    </row>
    <row r="80" spans="1:28" ht="12" customHeight="1">
      <c r="A80" s="254"/>
      <c r="B80" s="254"/>
      <c r="C80" s="40"/>
      <c r="D80" s="306"/>
      <c r="E80" s="39"/>
      <c r="F80" s="44">
        <f t="shared" si="278"/>
        <v>1</v>
      </c>
      <c r="G80" s="37">
        <f t="shared" ref="G80" si="315">IF(G79=0,0,G79/$F79)</f>
        <v>0.8125</v>
      </c>
      <c r="H80" s="37">
        <f t="shared" ref="H80" si="316">IF(H79=0,0,H79/$F79)</f>
        <v>0.125</v>
      </c>
      <c r="I80" s="37">
        <f t="shared" ref="I80" si="317">IF(I79=0,0,I79/$F79)</f>
        <v>6.25E-2</v>
      </c>
      <c r="J80" s="37">
        <f t="shared" ref="J80" si="318">IF(J79=0,0,J79/$F79)</f>
        <v>0.375</v>
      </c>
      <c r="K80" s="37">
        <f t="shared" ref="K80:L80" si="319">IF(K79=0,0,K79/$F79)</f>
        <v>0</v>
      </c>
      <c r="L80" s="37">
        <f t="shared" si="319"/>
        <v>0.25</v>
      </c>
      <c r="M80" s="37">
        <f t="shared" ref="M80" si="320">IF(M79=0,0,M79/$F79)</f>
        <v>0</v>
      </c>
      <c r="N80" s="37">
        <f t="shared" ref="N80" si="321">IF(N79=0,0,N79/$F79)</f>
        <v>0.28125</v>
      </c>
      <c r="O80" s="37">
        <f t="shared" ref="O80" si="322">IF(O79=0,0,O79/$F79)</f>
        <v>9.375E-2</v>
      </c>
      <c r="AA80" s="154"/>
      <c r="AB80" s="154"/>
    </row>
    <row r="81" spans="1:28" ht="12" customHeight="1">
      <c r="A81" s="254"/>
      <c r="B81" s="254"/>
      <c r="C81" s="43"/>
      <c r="D81" s="305" t="s">
        <v>10</v>
      </c>
      <c r="E81" s="42"/>
      <c r="F81" s="41">
        <f t="shared" si="278"/>
        <v>176</v>
      </c>
      <c r="G81" s="41">
        <v>141</v>
      </c>
      <c r="H81" s="41">
        <v>20</v>
      </c>
      <c r="I81" s="41">
        <v>15</v>
      </c>
      <c r="J81" s="41">
        <v>70</v>
      </c>
      <c r="K81" s="41">
        <v>1</v>
      </c>
      <c r="L81" s="41">
        <v>22</v>
      </c>
      <c r="M81" s="41">
        <v>16</v>
      </c>
      <c r="N81" s="41">
        <v>47</v>
      </c>
      <c r="O81" s="41">
        <v>20</v>
      </c>
      <c r="P81" s="54">
        <f t="shared" ref="P81" si="323">SUM(J81:M81)</f>
        <v>109</v>
      </c>
      <c r="AA81" s="155">
        <v>176</v>
      </c>
      <c r="AB81" s="155" t="str">
        <f>IF(F81=AA81,"",1)</f>
        <v/>
      </c>
    </row>
    <row r="82" spans="1:28" ht="12" customHeight="1">
      <c r="A82" s="254"/>
      <c r="B82" s="254"/>
      <c r="C82" s="40"/>
      <c r="D82" s="306"/>
      <c r="E82" s="39"/>
      <c r="F82" s="44">
        <f t="shared" si="278"/>
        <v>0.99999999999999989</v>
      </c>
      <c r="G82" s="37">
        <f t="shared" ref="G82" si="324">IF(G81=0,0,G81/$F81)</f>
        <v>0.80113636363636365</v>
      </c>
      <c r="H82" s="37">
        <f t="shared" ref="H82" si="325">IF(H81=0,0,H81/$F81)</f>
        <v>0.11363636363636363</v>
      </c>
      <c r="I82" s="37">
        <f t="shared" ref="I82" si="326">IF(I81=0,0,I81/$F81)</f>
        <v>8.5227272727272721E-2</v>
      </c>
      <c r="J82" s="37">
        <f t="shared" ref="J82" si="327">IF(J81=0,0,J81/$F81)</f>
        <v>0.39772727272727271</v>
      </c>
      <c r="K82" s="37">
        <f t="shared" ref="K82:L82" si="328">IF(K81=0,0,K81/$F81)</f>
        <v>5.681818181818182E-3</v>
      </c>
      <c r="L82" s="37">
        <f t="shared" si="328"/>
        <v>0.125</v>
      </c>
      <c r="M82" s="37">
        <f t="shared" ref="M82" si="329">IF(M81=0,0,M81/$F81)</f>
        <v>9.0909090909090912E-2</v>
      </c>
      <c r="N82" s="37">
        <f t="shared" ref="N82" si="330">IF(N81=0,0,N81/$F81)</f>
        <v>0.26704545454545453</v>
      </c>
      <c r="O82" s="37">
        <f t="shared" ref="O82" si="331">IF(O81=0,0,O81/$F81)</f>
        <v>0.11363636363636363</v>
      </c>
      <c r="AA82" s="154"/>
      <c r="AB82" s="154"/>
    </row>
    <row r="83" spans="1:28" ht="12" customHeight="1">
      <c r="A83" s="254"/>
      <c r="B83" s="254"/>
      <c r="C83" s="43"/>
      <c r="D83" s="305" t="s">
        <v>9</v>
      </c>
      <c r="E83" s="42"/>
      <c r="F83" s="41">
        <f t="shared" si="278"/>
        <v>21</v>
      </c>
      <c r="G83" s="41">
        <v>20</v>
      </c>
      <c r="H83" s="41">
        <v>0</v>
      </c>
      <c r="I83" s="41">
        <v>1</v>
      </c>
      <c r="J83" s="41">
        <v>2</v>
      </c>
      <c r="K83" s="41">
        <v>1</v>
      </c>
      <c r="L83" s="41">
        <v>12</v>
      </c>
      <c r="M83" s="41">
        <v>0</v>
      </c>
      <c r="N83" s="41">
        <v>4</v>
      </c>
      <c r="O83" s="41">
        <v>2</v>
      </c>
      <c r="P83" s="54">
        <f t="shared" ref="P83" si="332">SUM(J83:M83)</f>
        <v>15</v>
      </c>
      <c r="AA83" s="155">
        <v>21</v>
      </c>
      <c r="AB83" s="155" t="str">
        <f>IF(F83=AA83,"",1)</f>
        <v/>
      </c>
    </row>
    <row r="84" spans="1:28" ht="12" customHeight="1">
      <c r="A84" s="254"/>
      <c r="B84" s="254"/>
      <c r="C84" s="40"/>
      <c r="D84" s="306"/>
      <c r="E84" s="39"/>
      <c r="F84" s="44">
        <f t="shared" si="278"/>
        <v>1</v>
      </c>
      <c r="G84" s="37">
        <f t="shared" ref="G84" si="333">IF(G83=0,0,G83/$F83)</f>
        <v>0.95238095238095233</v>
      </c>
      <c r="H84" s="37">
        <f t="shared" ref="H84" si="334">IF(H83=0,0,H83/$F83)</f>
        <v>0</v>
      </c>
      <c r="I84" s="37">
        <f t="shared" ref="I84" si="335">IF(I83=0,0,I83/$F83)</f>
        <v>4.7619047619047616E-2</v>
      </c>
      <c r="J84" s="37">
        <f t="shared" ref="J84" si="336">IF(J83=0,0,J83/$F83)</f>
        <v>9.5238095238095233E-2</v>
      </c>
      <c r="K84" s="37">
        <f t="shared" ref="K84:L84" si="337">IF(K83=0,0,K83/$F83)</f>
        <v>4.7619047619047616E-2</v>
      </c>
      <c r="L84" s="37">
        <f t="shared" si="337"/>
        <v>0.5714285714285714</v>
      </c>
      <c r="M84" s="37">
        <f t="shared" ref="M84" si="338">IF(M83=0,0,M83/$F83)</f>
        <v>0</v>
      </c>
      <c r="N84" s="37">
        <f t="shared" ref="N84" si="339">IF(N83=0,0,N83/$F83)</f>
        <v>0.19047619047619047</v>
      </c>
      <c r="O84" s="37">
        <f t="shared" ref="O84" si="340">IF(O83=0,0,O83/$F83)</f>
        <v>9.5238095238095233E-2</v>
      </c>
      <c r="AA84" s="154"/>
      <c r="AB84" s="154"/>
    </row>
    <row r="85" spans="1:28" ht="12" customHeight="1">
      <c r="A85" s="254"/>
      <c r="B85" s="254"/>
      <c r="C85" s="43"/>
      <c r="D85" s="305" t="s">
        <v>8</v>
      </c>
      <c r="E85" s="42"/>
      <c r="F85" s="41">
        <f t="shared" si="278"/>
        <v>9</v>
      </c>
      <c r="G85" s="41">
        <v>9</v>
      </c>
      <c r="H85" s="41">
        <v>0</v>
      </c>
      <c r="I85" s="41">
        <v>0</v>
      </c>
      <c r="J85" s="41">
        <v>4</v>
      </c>
      <c r="K85" s="41">
        <v>0</v>
      </c>
      <c r="L85" s="41">
        <v>2</v>
      </c>
      <c r="M85" s="41">
        <v>0</v>
      </c>
      <c r="N85" s="41">
        <v>3</v>
      </c>
      <c r="O85" s="41">
        <v>0</v>
      </c>
      <c r="P85" s="54">
        <f t="shared" ref="P85" si="341">SUM(J85:M85)</f>
        <v>6</v>
      </c>
      <c r="AA85" s="155">
        <v>9</v>
      </c>
      <c r="AB85" s="155" t="str">
        <f>IF(F85=AA85,"",1)</f>
        <v/>
      </c>
    </row>
    <row r="86" spans="1:28" ht="12" customHeight="1">
      <c r="A86" s="254"/>
      <c r="B86" s="254"/>
      <c r="C86" s="40"/>
      <c r="D86" s="306"/>
      <c r="E86" s="39"/>
      <c r="F86" s="44">
        <f t="shared" si="278"/>
        <v>0.99999999999999989</v>
      </c>
      <c r="G86" s="37">
        <f t="shared" ref="G86" si="342">IF(G85=0,0,G85/$F85)</f>
        <v>1</v>
      </c>
      <c r="H86" s="37">
        <f t="shared" ref="H86" si="343">IF(H85=0,0,H85/$F85)</f>
        <v>0</v>
      </c>
      <c r="I86" s="37">
        <f t="shared" ref="I86" si="344">IF(I85=0,0,I85/$F85)</f>
        <v>0</v>
      </c>
      <c r="J86" s="37">
        <f t="shared" ref="J86" si="345">IF(J85=0,0,J85/$F85)</f>
        <v>0.44444444444444442</v>
      </c>
      <c r="K86" s="37">
        <f t="shared" ref="K86:L86" si="346">IF(K85=0,0,K85/$F85)</f>
        <v>0</v>
      </c>
      <c r="L86" s="37">
        <f t="shared" si="346"/>
        <v>0.22222222222222221</v>
      </c>
      <c r="M86" s="37">
        <f t="shared" ref="M86" si="347">IF(M85=0,0,M85/$F85)</f>
        <v>0</v>
      </c>
      <c r="N86" s="37">
        <f t="shared" ref="N86" si="348">IF(N85=0,0,N85/$F85)</f>
        <v>0.33333333333333331</v>
      </c>
      <c r="O86" s="37">
        <f t="shared" ref="O86" si="349">IF(O85=0,0,O85/$F85)</f>
        <v>0</v>
      </c>
      <c r="AA86" s="154"/>
      <c r="AB86" s="154"/>
    </row>
    <row r="87" spans="1:28" ht="13.5" customHeight="1">
      <c r="A87" s="254"/>
      <c r="B87" s="254"/>
      <c r="C87" s="43"/>
      <c r="D87" s="307" t="s">
        <v>121</v>
      </c>
      <c r="E87" s="42"/>
      <c r="F87" s="41">
        <f t="shared" si="278"/>
        <v>18</v>
      </c>
      <c r="G87" s="41">
        <v>17</v>
      </c>
      <c r="H87" s="41">
        <v>1</v>
      </c>
      <c r="I87" s="41">
        <v>0</v>
      </c>
      <c r="J87" s="41">
        <v>8</v>
      </c>
      <c r="K87" s="41">
        <v>1</v>
      </c>
      <c r="L87" s="41">
        <v>5</v>
      </c>
      <c r="M87" s="41">
        <v>1</v>
      </c>
      <c r="N87" s="41">
        <v>2</v>
      </c>
      <c r="O87" s="41">
        <v>1</v>
      </c>
      <c r="P87" s="54">
        <f t="shared" ref="P87" si="350">SUM(J87:M87)</f>
        <v>15</v>
      </c>
      <c r="AA87" s="155">
        <v>18</v>
      </c>
      <c r="AB87" s="155" t="str">
        <f>IF(F87=AA87,"",1)</f>
        <v/>
      </c>
    </row>
    <row r="88" spans="1:28" ht="13.5" customHeight="1">
      <c r="A88" s="254"/>
      <c r="B88" s="254"/>
      <c r="C88" s="40"/>
      <c r="D88" s="306"/>
      <c r="E88" s="39"/>
      <c r="F88" s="44">
        <f t="shared" si="278"/>
        <v>1</v>
      </c>
      <c r="G88" s="37">
        <f t="shared" ref="G88" si="351">IF(G87=0,0,G87/$F87)</f>
        <v>0.94444444444444442</v>
      </c>
      <c r="H88" s="37">
        <f t="shared" ref="H88" si="352">IF(H87=0,0,H87/$F87)</f>
        <v>5.5555555555555552E-2</v>
      </c>
      <c r="I88" s="37">
        <f t="shared" ref="I88" si="353">IF(I87=0,0,I87/$F87)</f>
        <v>0</v>
      </c>
      <c r="J88" s="37">
        <f t="shared" ref="J88" si="354">IF(J87=0,0,J87/$F87)</f>
        <v>0.44444444444444442</v>
      </c>
      <c r="K88" s="37">
        <f t="shared" ref="K88:L88" si="355">IF(K87=0,0,K87/$F87)</f>
        <v>5.5555555555555552E-2</v>
      </c>
      <c r="L88" s="37">
        <f t="shared" si="355"/>
        <v>0.27777777777777779</v>
      </c>
      <c r="M88" s="37">
        <f t="shared" ref="M88" si="356">IF(M87=0,0,M87/$F87)</f>
        <v>5.5555555555555552E-2</v>
      </c>
      <c r="N88" s="37">
        <f t="shared" ref="N88" si="357">IF(N87=0,0,N87/$F87)</f>
        <v>0.1111111111111111</v>
      </c>
      <c r="O88" s="37">
        <f t="shared" ref="O88" si="358">IF(O87=0,0,O87/$F87)</f>
        <v>5.5555555555555552E-2</v>
      </c>
      <c r="AA88" s="154"/>
      <c r="AB88" s="154"/>
    </row>
    <row r="89" spans="1:28" ht="12" customHeight="1">
      <c r="A89" s="254"/>
      <c r="B89" s="254"/>
      <c r="C89" s="43"/>
      <c r="D89" s="305" t="s">
        <v>6</v>
      </c>
      <c r="E89" s="42"/>
      <c r="F89" s="41">
        <f t="shared" si="278"/>
        <v>49</v>
      </c>
      <c r="G89" s="41">
        <v>34</v>
      </c>
      <c r="H89" s="41">
        <v>10</v>
      </c>
      <c r="I89" s="41">
        <v>5</v>
      </c>
      <c r="J89" s="41">
        <v>13</v>
      </c>
      <c r="K89" s="41">
        <v>2</v>
      </c>
      <c r="L89" s="41">
        <v>7</v>
      </c>
      <c r="M89" s="41">
        <v>5</v>
      </c>
      <c r="N89" s="41">
        <v>16</v>
      </c>
      <c r="O89" s="41">
        <v>6</v>
      </c>
      <c r="P89" s="54">
        <f t="shared" ref="P89" si="359">SUM(J89:M89)</f>
        <v>27</v>
      </c>
      <c r="AA89" s="155">
        <v>49</v>
      </c>
      <c r="AB89" s="155" t="str">
        <f>IF(F89=AA89,"",1)</f>
        <v/>
      </c>
    </row>
    <row r="90" spans="1:28" ht="12" customHeight="1">
      <c r="A90" s="254"/>
      <c r="B90" s="254"/>
      <c r="C90" s="40"/>
      <c r="D90" s="306"/>
      <c r="E90" s="39"/>
      <c r="F90" s="44">
        <f t="shared" si="278"/>
        <v>0.99999999999999989</v>
      </c>
      <c r="G90" s="37">
        <f t="shared" ref="G90" si="360">IF(G89=0,0,G89/$F89)</f>
        <v>0.69387755102040816</v>
      </c>
      <c r="H90" s="37">
        <f t="shared" ref="H90" si="361">IF(H89=0,0,H89/$F89)</f>
        <v>0.20408163265306123</v>
      </c>
      <c r="I90" s="37">
        <f t="shared" ref="I90" si="362">IF(I89=0,0,I89/$F89)</f>
        <v>0.10204081632653061</v>
      </c>
      <c r="J90" s="37">
        <f t="shared" ref="J90" si="363">IF(J89=0,0,J89/$F89)</f>
        <v>0.26530612244897961</v>
      </c>
      <c r="K90" s="37">
        <f t="shared" ref="K90:L90" si="364">IF(K89=0,0,K89/$F89)</f>
        <v>4.0816326530612242E-2</v>
      </c>
      <c r="L90" s="37">
        <f t="shared" si="364"/>
        <v>0.14285714285714285</v>
      </c>
      <c r="M90" s="37">
        <f t="shared" ref="M90" si="365">IF(M89=0,0,M89/$F89)</f>
        <v>0.10204081632653061</v>
      </c>
      <c r="N90" s="37">
        <f t="shared" ref="N90" si="366">IF(N89=0,0,N89/$F89)</f>
        <v>0.32653061224489793</v>
      </c>
      <c r="O90" s="37">
        <f t="shared" ref="O90" si="367">IF(O89=0,0,O89/$F89)</f>
        <v>0.12244897959183673</v>
      </c>
      <c r="AA90" s="154"/>
      <c r="AB90" s="154"/>
    </row>
    <row r="91" spans="1:28" ht="12" customHeight="1">
      <c r="A91" s="254"/>
      <c r="B91" s="254"/>
      <c r="C91" s="43"/>
      <c r="D91" s="305" t="s">
        <v>5</v>
      </c>
      <c r="E91" s="42"/>
      <c r="F91" s="41">
        <f t="shared" si="278"/>
        <v>24</v>
      </c>
      <c r="G91" s="41">
        <v>21</v>
      </c>
      <c r="H91" s="41">
        <v>2</v>
      </c>
      <c r="I91" s="41">
        <v>1</v>
      </c>
      <c r="J91" s="41">
        <v>14</v>
      </c>
      <c r="K91" s="41">
        <v>0</v>
      </c>
      <c r="L91" s="41">
        <v>3</v>
      </c>
      <c r="M91" s="41">
        <v>0</v>
      </c>
      <c r="N91" s="41">
        <v>6</v>
      </c>
      <c r="O91" s="41">
        <v>1</v>
      </c>
      <c r="P91" s="54">
        <f t="shared" ref="P91" si="368">SUM(J91:M91)</f>
        <v>17</v>
      </c>
      <c r="AA91" s="155">
        <v>24</v>
      </c>
      <c r="AB91" s="155" t="str">
        <f>IF(F91=AA91,"",1)</f>
        <v/>
      </c>
    </row>
    <row r="92" spans="1:28" ht="12" customHeight="1">
      <c r="A92" s="254"/>
      <c r="B92" s="254"/>
      <c r="C92" s="40"/>
      <c r="D92" s="306"/>
      <c r="E92" s="39"/>
      <c r="F92" s="44">
        <f t="shared" si="278"/>
        <v>1</v>
      </c>
      <c r="G92" s="37">
        <f t="shared" ref="G92" si="369">IF(G91=0,0,G91/$F91)</f>
        <v>0.875</v>
      </c>
      <c r="H92" s="37">
        <f t="shared" ref="H92" si="370">IF(H91=0,0,H91/$F91)</f>
        <v>8.3333333333333329E-2</v>
      </c>
      <c r="I92" s="37">
        <f t="shared" ref="I92" si="371">IF(I91=0,0,I91/$F91)</f>
        <v>4.1666666666666664E-2</v>
      </c>
      <c r="J92" s="37">
        <f t="shared" ref="J92" si="372">IF(J91=0,0,J91/$F91)</f>
        <v>0.58333333333333337</v>
      </c>
      <c r="K92" s="37">
        <f t="shared" ref="K92:L92" si="373">IF(K91=0,0,K91/$F91)</f>
        <v>0</v>
      </c>
      <c r="L92" s="37">
        <f t="shared" si="373"/>
        <v>0.125</v>
      </c>
      <c r="M92" s="37">
        <f t="shared" ref="M92" si="374">IF(M91=0,0,M91/$F91)</f>
        <v>0</v>
      </c>
      <c r="N92" s="37">
        <f t="shared" ref="N92" si="375">IF(N91=0,0,N91/$F91)</f>
        <v>0.25</v>
      </c>
      <c r="O92" s="37">
        <f t="shared" ref="O92" si="376">IF(O91=0,0,O91/$F91)</f>
        <v>4.1666666666666664E-2</v>
      </c>
      <c r="AA92" s="154"/>
      <c r="AB92" s="154"/>
    </row>
    <row r="93" spans="1:28" ht="12" customHeight="1">
      <c r="A93" s="254"/>
      <c r="B93" s="254"/>
      <c r="C93" s="43"/>
      <c r="D93" s="305" t="s">
        <v>4</v>
      </c>
      <c r="E93" s="42"/>
      <c r="F93" s="41">
        <f t="shared" si="278"/>
        <v>22</v>
      </c>
      <c r="G93" s="41">
        <v>20</v>
      </c>
      <c r="H93" s="41">
        <v>2</v>
      </c>
      <c r="I93" s="41">
        <v>0</v>
      </c>
      <c r="J93" s="41">
        <v>15</v>
      </c>
      <c r="K93" s="41">
        <v>0</v>
      </c>
      <c r="L93" s="41">
        <v>3</v>
      </c>
      <c r="M93" s="41">
        <v>0</v>
      </c>
      <c r="N93" s="41">
        <v>4</v>
      </c>
      <c r="O93" s="41">
        <v>0</v>
      </c>
      <c r="P93" s="54">
        <f t="shared" ref="P93" si="377">SUM(J93:M93)</f>
        <v>18</v>
      </c>
      <c r="AA93" s="155">
        <v>22</v>
      </c>
      <c r="AB93" s="155" t="str">
        <f>IF(F93=AA93,"",1)</f>
        <v/>
      </c>
    </row>
    <row r="94" spans="1:28" ht="12" customHeight="1">
      <c r="A94" s="254"/>
      <c r="B94" s="254"/>
      <c r="C94" s="40"/>
      <c r="D94" s="306"/>
      <c r="E94" s="39"/>
      <c r="F94" s="44">
        <f t="shared" si="278"/>
        <v>0.99999999999999989</v>
      </c>
      <c r="G94" s="37">
        <f t="shared" ref="G94" si="378">IF(G93=0,0,G93/$F93)</f>
        <v>0.90909090909090906</v>
      </c>
      <c r="H94" s="37">
        <f t="shared" ref="H94" si="379">IF(H93=0,0,H93/$F93)</f>
        <v>9.0909090909090912E-2</v>
      </c>
      <c r="I94" s="37">
        <f t="shared" ref="I94" si="380">IF(I93=0,0,I93/$F93)</f>
        <v>0</v>
      </c>
      <c r="J94" s="37">
        <f t="shared" ref="J94" si="381">IF(J93=0,0,J93/$F93)</f>
        <v>0.68181818181818177</v>
      </c>
      <c r="K94" s="37">
        <f t="shared" ref="K94:L94" si="382">IF(K93=0,0,K93/$F93)</f>
        <v>0</v>
      </c>
      <c r="L94" s="37">
        <f t="shared" si="382"/>
        <v>0.13636363636363635</v>
      </c>
      <c r="M94" s="37">
        <f t="shared" ref="M94" si="383">IF(M93=0,0,M93/$F93)</f>
        <v>0</v>
      </c>
      <c r="N94" s="37">
        <f t="shared" ref="N94" si="384">IF(N93=0,0,N93/$F93)</f>
        <v>0.18181818181818182</v>
      </c>
      <c r="O94" s="37">
        <f t="shared" ref="O94" si="385">IF(O93=0,0,O93/$F93)</f>
        <v>0</v>
      </c>
      <c r="AA94" s="154"/>
      <c r="AB94" s="154"/>
    </row>
    <row r="95" spans="1:28" ht="12" customHeight="1">
      <c r="A95" s="254"/>
      <c r="B95" s="254"/>
      <c r="C95" s="43"/>
      <c r="D95" s="305" t="s">
        <v>3</v>
      </c>
      <c r="E95" s="42"/>
      <c r="F95" s="41">
        <f t="shared" si="278"/>
        <v>168</v>
      </c>
      <c r="G95" s="41">
        <v>143</v>
      </c>
      <c r="H95" s="41">
        <v>16</v>
      </c>
      <c r="I95" s="41">
        <v>9</v>
      </c>
      <c r="J95" s="41">
        <v>87</v>
      </c>
      <c r="K95" s="41">
        <v>1</v>
      </c>
      <c r="L95" s="41">
        <v>31</v>
      </c>
      <c r="M95" s="41">
        <v>3</v>
      </c>
      <c r="N95" s="41">
        <v>33</v>
      </c>
      <c r="O95" s="41">
        <v>13</v>
      </c>
      <c r="P95" s="54">
        <f t="shared" ref="P95" si="386">SUM(J95:M95)</f>
        <v>122</v>
      </c>
      <c r="AA95" s="155">
        <v>168</v>
      </c>
      <c r="AB95" s="155" t="str">
        <f>IF(F95=AA95,"",1)</f>
        <v/>
      </c>
    </row>
    <row r="96" spans="1:28" ht="12" customHeight="1">
      <c r="A96" s="254"/>
      <c r="B96" s="254"/>
      <c r="C96" s="40"/>
      <c r="D96" s="306"/>
      <c r="E96" s="39"/>
      <c r="F96" s="44">
        <f t="shared" si="278"/>
        <v>0.99999999999999989</v>
      </c>
      <c r="G96" s="37">
        <f t="shared" ref="G96" si="387">IF(G95=0,0,G95/$F95)</f>
        <v>0.85119047619047616</v>
      </c>
      <c r="H96" s="37">
        <f t="shared" ref="H96" si="388">IF(H95=0,0,H95/$F95)</f>
        <v>9.5238095238095233E-2</v>
      </c>
      <c r="I96" s="37">
        <f t="shared" ref="I96" si="389">IF(I95=0,0,I95/$F95)</f>
        <v>5.3571428571428568E-2</v>
      </c>
      <c r="J96" s="37">
        <f t="shared" ref="J96" si="390">IF(J95=0,0,J95/$F95)</f>
        <v>0.5178571428571429</v>
      </c>
      <c r="K96" s="37">
        <f t="shared" ref="K96:L96" si="391">IF(K95=0,0,K95/$F95)</f>
        <v>5.9523809523809521E-3</v>
      </c>
      <c r="L96" s="37">
        <f t="shared" si="391"/>
        <v>0.18452380952380953</v>
      </c>
      <c r="M96" s="37">
        <f t="shared" ref="M96" si="392">IF(M95=0,0,M95/$F95)</f>
        <v>1.7857142857142856E-2</v>
      </c>
      <c r="N96" s="37">
        <f t="shared" ref="N96" si="393">IF(N95=0,0,N95/$F95)</f>
        <v>0.19642857142857142</v>
      </c>
      <c r="O96" s="37">
        <f t="shared" ref="O96" si="394">IF(O95=0,0,O95/$F95)</f>
        <v>7.7380952380952384E-2</v>
      </c>
      <c r="AA96" s="154"/>
      <c r="AB96" s="154"/>
    </row>
    <row r="97" spans="1:30" ht="12" customHeight="1">
      <c r="A97" s="254"/>
      <c r="B97" s="254"/>
      <c r="C97" s="43"/>
      <c r="D97" s="305" t="s">
        <v>2</v>
      </c>
      <c r="E97" s="42"/>
      <c r="F97" s="41">
        <f t="shared" si="278"/>
        <v>21</v>
      </c>
      <c r="G97" s="41">
        <v>21</v>
      </c>
      <c r="H97" s="41">
        <v>0</v>
      </c>
      <c r="I97" s="41">
        <v>0</v>
      </c>
      <c r="J97" s="41">
        <v>11</v>
      </c>
      <c r="K97" s="41">
        <v>1</v>
      </c>
      <c r="L97" s="41">
        <v>5</v>
      </c>
      <c r="M97" s="41">
        <v>0</v>
      </c>
      <c r="N97" s="41">
        <v>2</v>
      </c>
      <c r="O97" s="41">
        <v>2</v>
      </c>
      <c r="P97" s="54">
        <f t="shared" ref="P97" si="395">SUM(J97:M97)</f>
        <v>17</v>
      </c>
      <c r="AA97" s="155">
        <v>21</v>
      </c>
      <c r="AB97" s="155" t="str">
        <f>IF(F97=AA97,"",1)</f>
        <v/>
      </c>
    </row>
    <row r="98" spans="1:30" ht="12" customHeight="1">
      <c r="A98" s="254"/>
      <c r="B98" s="254"/>
      <c r="C98" s="40"/>
      <c r="D98" s="306"/>
      <c r="E98" s="39"/>
      <c r="F98" s="44">
        <f t="shared" si="278"/>
        <v>1</v>
      </c>
      <c r="G98" s="37">
        <f t="shared" ref="G98" si="396">IF(G97=0,0,G97/$F97)</f>
        <v>1</v>
      </c>
      <c r="H98" s="37">
        <f t="shared" ref="H98" si="397">IF(H97=0,0,H97/$F97)</f>
        <v>0</v>
      </c>
      <c r="I98" s="37">
        <f t="shared" ref="I98" si="398">IF(I97=0,0,I97/$F97)</f>
        <v>0</v>
      </c>
      <c r="J98" s="37">
        <f t="shared" ref="J98" si="399">IF(J97=0,0,J97/$F97)</f>
        <v>0.52380952380952384</v>
      </c>
      <c r="K98" s="37">
        <f>IF(K97=0,0,K97/$F97)</f>
        <v>4.7619047619047616E-2</v>
      </c>
      <c r="L98" s="37">
        <f t="shared" ref="L98" si="400">IF(L97=0,0,L97/$F97)</f>
        <v>0.23809523809523808</v>
      </c>
      <c r="M98" s="37">
        <f t="shared" ref="M98" si="401">IF(M97=0,0,M97/$F97)</f>
        <v>0</v>
      </c>
      <c r="N98" s="37">
        <f t="shared" ref="N98" si="402">IF(N97=0,0,N97/$F97)</f>
        <v>9.5238095238095233E-2</v>
      </c>
      <c r="O98" s="37">
        <f t="shared" ref="O98" si="403">IF(O97=0,0,O97/$F97)</f>
        <v>9.5238095238095233E-2</v>
      </c>
      <c r="AA98" s="154"/>
      <c r="AB98" s="154"/>
    </row>
    <row r="99" spans="1:30" ht="12.75" customHeight="1">
      <c r="A99" s="254"/>
      <c r="B99" s="254"/>
      <c r="C99" s="43"/>
      <c r="D99" s="305" t="s">
        <v>1</v>
      </c>
      <c r="E99" s="42"/>
      <c r="F99" s="41">
        <f>SUM(G99:O99)/2</f>
        <v>56</v>
      </c>
      <c r="G99" s="41">
        <v>47</v>
      </c>
      <c r="H99" s="41">
        <v>9</v>
      </c>
      <c r="I99" s="41">
        <v>0</v>
      </c>
      <c r="J99" s="41">
        <v>27</v>
      </c>
      <c r="K99" s="41">
        <v>1</v>
      </c>
      <c r="L99" s="41">
        <v>14</v>
      </c>
      <c r="M99" s="41">
        <v>1</v>
      </c>
      <c r="N99" s="41">
        <v>13</v>
      </c>
      <c r="O99" s="41">
        <v>0</v>
      </c>
      <c r="P99" s="54">
        <f t="shared" ref="P99" si="404">SUM(J99:M99)</f>
        <v>43</v>
      </c>
      <c r="AA99" s="155">
        <v>56</v>
      </c>
      <c r="AB99" s="155" t="str">
        <f>IF(F99=AA99,"",1)</f>
        <v/>
      </c>
    </row>
    <row r="100" spans="1:30" ht="12.75" customHeight="1" thickBot="1">
      <c r="A100" s="255"/>
      <c r="B100" s="255"/>
      <c r="C100" s="40"/>
      <c r="D100" s="306"/>
      <c r="E100" s="39"/>
      <c r="F100" s="38">
        <f t="shared" si="278"/>
        <v>1</v>
      </c>
      <c r="G100" s="37">
        <f t="shared" ref="G100:O100" si="405">IF(G99=0,0,G99/$F99)</f>
        <v>0.8392857142857143</v>
      </c>
      <c r="H100" s="37">
        <f t="shared" si="405"/>
        <v>0.16071428571428573</v>
      </c>
      <c r="I100" s="37">
        <f t="shared" si="405"/>
        <v>0</v>
      </c>
      <c r="J100" s="37">
        <f t="shared" si="405"/>
        <v>0.48214285714285715</v>
      </c>
      <c r="K100" s="37">
        <f t="shared" si="405"/>
        <v>1.7857142857142856E-2</v>
      </c>
      <c r="L100" s="37">
        <f t="shared" si="405"/>
        <v>0.25</v>
      </c>
      <c r="M100" s="37">
        <f t="shared" si="405"/>
        <v>1.7857142857142856E-2</v>
      </c>
      <c r="N100" s="37">
        <f t="shared" si="405"/>
        <v>0.23214285714285715</v>
      </c>
      <c r="O100" s="37">
        <f t="shared" si="405"/>
        <v>0</v>
      </c>
      <c r="AA100" s="157"/>
      <c r="AB100" s="158"/>
    </row>
    <row r="110" spans="1:30">
      <c r="D110" s="166" t="s">
        <v>490</v>
      </c>
      <c r="E110" s="164"/>
      <c r="F110" s="165">
        <v>967</v>
      </c>
      <c r="G110" s="165">
        <v>800</v>
      </c>
      <c r="H110" s="165">
        <v>111</v>
      </c>
      <c r="I110" s="165">
        <v>56</v>
      </c>
      <c r="J110" s="165">
        <v>412</v>
      </c>
      <c r="K110" s="165">
        <v>16</v>
      </c>
      <c r="L110" s="165">
        <v>166</v>
      </c>
      <c r="M110" s="165">
        <v>61</v>
      </c>
      <c r="N110" s="165">
        <v>235</v>
      </c>
      <c r="O110" s="165">
        <v>77</v>
      </c>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406">IF(G110="","",SUM(G9,G11,G13,G15,G17))</f>
        <v>800</v>
      </c>
      <c r="H111" s="168">
        <f t="shared" si="406"/>
        <v>111</v>
      </c>
      <c r="I111" s="168">
        <f t="shared" si="406"/>
        <v>56</v>
      </c>
      <c r="J111" s="168">
        <f t="shared" si="406"/>
        <v>412</v>
      </c>
      <c r="K111" s="168">
        <f t="shared" si="406"/>
        <v>16</v>
      </c>
      <c r="L111" s="168">
        <f t="shared" si="406"/>
        <v>166</v>
      </c>
      <c r="M111" s="168">
        <f t="shared" si="406"/>
        <v>61</v>
      </c>
      <c r="N111" s="168">
        <f t="shared" si="406"/>
        <v>235</v>
      </c>
      <c r="O111" s="168">
        <f t="shared" si="406"/>
        <v>77</v>
      </c>
      <c r="P111" s="168" t="str">
        <f t="shared" si="406"/>
        <v/>
      </c>
      <c r="Q111" s="168" t="str">
        <f t="shared" si="406"/>
        <v/>
      </c>
      <c r="R111" s="168" t="str">
        <f t="shared" si="406"/>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407">IF(G110="","",SUM(G19,G69))</f>
        <v>800</v>
      </c>
      <c r="H112" s="168">
        <f t="shared" si="407"/>
        <v>111</v>
      </c>
      <c r="I112" s="168">
        <f t="shared" si="407"/>
        <v>56</v>
      </c>
      <c r="J112" s="168">
        <f t="shared" si="407"/>
        <v>412</v>
      </c>
      <c r="K112" s="168">
        <f t="shared" si="407"/>
        <v>16</v>
      </c>
      <c r="L112" s="168">
        <f t="shared" si="407"/>
        <v>166</v>
      </c>
      <c r="M112" s="168">
        <f t="shared" si="407"/>
        <v>61</v>
      </c>
      <c r="N112" s="168">
        <f t="shared" si="407"/>
        <v>235</v>
      </c>
      <c r="O112" s="168">
        <f t="shared" si="407"/>
        <v>77</v>
      </c>
      <c r="P112" s="168" t="str">
        <f t="shared" si="407"/>
        <v/>
      </c>
      <c r="Q112" s="168" t="str">
        <f t="shared" si="407"/>
        <v/>
      </c>
      <c r="R112" s="168" t="str">
        <f t="shared" si="407"/>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408">IF(G110="","",SUM(G21,G23,G25,G27,G29,G31,G33,G35,G37,G39,G41,G43,G45,G47,G49,G51,G53,G55,G57,G59,G61,G63,G65,G67))</f>
        <v>209</v>
      </c>
      <c r="H113" s="168">
        <f t="shared" si="408"/>
        <v>20</v>
      </c>
      <c r="I113" s="168">
        <f t="shared" si="408"/>
        <v>14</v>
      </c>
      <c r="J113" s="168">
        <f t="shared" si="408"/>
        <v>109</v>
      </c>
      <c r="K113" s="168">
        <f t="shared" si="408"/>
        <v>5</v>
      </c>
      <c r="L113" s="168">
        <f t="shared" si="408"/>
        <v>41</v>
      </c>
      <c r="M113" s="168">
        <f t="shared" si="408"/>
        <v>22</v>
      </c>
      <c r="N113" s="168">
        <f t="shared" si="408"/>
        <v>48</v>
      </c>
      <c r="O113" s="168">
        <f t="shared" si="408"/>
        <v>18</v>
      </c>
      <c r="P113" s="168" t="str">
        <f t="shared" si="408"/>
        <v/>
      </c>
      <c r="Q113" s="168" t="str">
        <f t="shared" si="408"/>
        <v/>
      </c>
      <c r="R113" s="168" t="str">
        <f t="shared" si="408"/>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409">IF(G110="","",SUM(G71,G73,G75,G77,G79,G81,G83,G85,G87,G89,G91,G93,G95,G97,G99))</f>
        <v>591</v>
      </c>
      <c r="H114" s="168">
        <f t="shared" si="409"/>
        <v>91</v>
      </c>
      <c r="I114" s="168">
        <f t="shared" si="409"/>
        <v>42</v>
      </c>
      <c r="J114" s="168">
        <f t="shared" si="409"/>
        <v>303</v>
      </c>
      <c r="K114" s="168">
        <f t="shared" si="409"/>
        <v>11</v>
      </c>
      <c r="L114" s="168">
        <f t="shared" si="409"/>
        <v>125</v>
      </c>
      <c r="M114" s="168">
        <f t="shared" si="409"/>
        <v>39</v>
      </c>
      <c r="N114" s="168">
        <f t="shared" si="409"/>
        <v>187</v>
      </c>
      <c r="O114" s="168">
        <f t="shared" si="409"/>
        <v>59</v>
      </c>
      <c r="P114" s="168" t="str">
        <f t="shared" si="409"/>
        <v/>
      </c>
      <c r="Q114" s="168" t="str">
        <f t="shared" si="409"/>
        <v/>
      </c>
      <c r="R114" s="168" t="str">
        <f t="shared" si="409"/>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410">IF(G110="","",IF(G7=G110,"",1))</f>
        <v/>
      </c>
      <c r="H116" s="165" t="str">
        <f t="shared" si="410"/>
        <v/>
      </c>
      <c r="I116" s="165" t="str">
        <f t="shared" si="410"/>
        <v/>
      </c>
      <c r="J116" s="165" t="str">
        <f t="shared" si="410"/>
        <v/>
      </c>
      <c r="K116" s="165" t="str">
        <f t="shared" si="410"/>
        <v/>
      </c>
      <c r="L116" s="165" t="str">
        <f t="shared" si="410"/>
        <v/>
      </c>
      <c r="M116" s="165" t="str">
        <f t="shared" si="410"/>
        <v/>
      </c>
      <c r="N116" s="165" t="str">
        <f t="shared" si="410"/>
        <v/>
      </c>
      <c r="O116" s="165" t="str">
        <f t="shared" si="410"/>
        <v/>
      </c>
      <c r="P116" s="165" t="str">
        <f t="shared" si="410"/>
        <v/>
      </c>
      <c r="Q116" s="165" t="str">
        <f t="shared" si="410"/>
        <v/>
      </c>
      <c r="R116" s="165" t="str">
        <f t="shared" si="410"/>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411">IF(G110="","",IF(G110=G111,"",1))</f>
        <v/>
      </c>
      <c r="H117" s="165" t="str">
        <f t="shared" si="411"/>
        <v/>
      </c>
      <c r="I117" s="165" t="str">
        <f t="shared" si="411"/>
        <v/>
      </c>
      <c r="J117" s="165" t="str">
        <f t="shared" si="411"/>
        <v/>
      </c>
      <c r="K117" s="165" t="str">
        <f t="shared" si="411"/>
        <v/>
      </c>
      <c r="L117" s="165" t="str">
        <f t="shared" si="411"/>
        <v/>
      </c>
      <c r="M117" s="165" t="str">
        <f t="shared" si="411"/>
        <v/>
      </c>
      <c r="N117" s="165" t="str">
        <f t="shared" si="411"/>
        <v/>
      </c>
      <c r="O117" s="165" t="str">
        <f t="shared" si="411"/>
        <v/>
      </c>
      <c r="P117" s="165" t="str">
        <f t="shared" si="411"/>
        <v/>
      </c>
      <c r="Q117" s="165" t="str">
        <f t="shared" si="411"/>
        <v/>
      </c>
      <c r="R117" s="165" t="str">
        <f t="shared" si="411"/>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412">IF(G110="","",IF(G110=G112,"",1))</f>
        <v/>
      </c>
      <c r="H118" s="165" t="str">
        <f t="shared" si="412"/>
        <v/>
      </c>
      <c r="I118" s="165" t="str">
        <f t="shared" si="412"/>
        <v/>
      </c>
      <c r="J118" s="165" t="str">
        <f t="shared" si="412"/>
        <v/>
      </c>
      <c r="K118" s="165" t="str">
        <f t="shared" si="412"/>
        <v/>
      </c>
      <c r="L118" s="165" t="str">
        <f t="shared" si="412"/>
        <v/>
      </c>
      <c r="M118" s="165" t="str">
        <f t="shared" si="412"/>
        <v/>
      </c>
      <c r="N118" s="165" t="str">
        <f t="shared" si="412"/>
        <v/>
      </c>
      <c r="O118" s="165" t="str">
        <f t="shared" si="412"/>
        <v/>
      </c>
      <c r="P118" s="165" t="str">
        <f t="shared" si="412"/>
        <v/>
      </c>
      <c r="Q118" s="165" t="str">
        <f t="shared" si="412"/>
        <v/>
      </c>
      <c r="R118" s="165" t="str">
        <f t="shared" si="412"/>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413">IF(G110="","",IF(G19=G113,"",1))</f>
        <v/>
      </c>
      <c r="H119" s="165" t="str">
        <f t="shared" si="413"/>
        <v/>
      </c>
      <c r="I119" s="165" t="str">
        <f t="shared" si="413"/>
        <v/>
      </c>
      <c r="J119" s="165" t="str">
        <f t="shared" si="413"/>
        <v/>
      </c>
      <c r="K119" s="165" t="str">
        <f t="shared" si="413"/>
        <v/>
      </c>
      <c r="L119" s="165" t="str">
        <f t="shared" si="413"/>
        <v/>
      </c>
      <c r="M119" s="165" t="str">
        <f t="shared" si="413"/>
        <v/>
      </c>
      <c r="N119" s="165" t="str">
        <f t="shared" si="413"/>
        <v/>
      </c>
      <c r="O119" s="165" t="str">
        <f t="shared" si="413"/>
        <v/>
      </c>
      <c r="P119" s="165" t="str">
        <f t="shared" si="413"/>
        <v/>
      </c>
      <c r="Q119" s="165" t="str">
        <f t="shared" si="413"/>
        <v/>
      </c>
      <c r="R119" s="165" t="str">
        <f t="shared" si="413"/>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414">IF(G110="","",IF(G69=G114,"",1))</f>
        <v/>
      </c>
      <c r="H120" s="165" t="str">
        <f t="shared" si="414"/>
        <v/>
      </c>
      <c r="I120" s="165" t="str">
        <f t="shared" si="414"/>
        <v/>
      </c>
      <c r="J120" s="165" t="str">
        <f t="shared" si="414"/>
        <v/>
      </c>
      <c r="K120" s="165" t="str">
        <f t="shared" si="414"/>
        <v/>
      </c>
      <c r="L120" s="165" t="str">
        <f t="shared" si="414"/>
        <v/>
      </c>
      <c r="M120" s="165" t="str">
        <f t="shared" si="414"/>
        <v/>
      </c>
      <c r="N120" s="165" t="str">
        <f t="shared" si="414"/>
        <v/>
      </c>
      <c r="O120" s="165" t="str">
        <f t="shared" si="414"/>
        <v/>
      </c>
      <c r="P120" s="165" t="str">
        <f t="shared" si="414"/>
        <v/>
      </c>
      <c r="Q120" s="165" t="str">
        <f t="shared" si="414"/>
        <v/>
      </c>
      <c r="R120" s="165" t="str">
        <f t="shared" si="414"/>
        <v/>
      </c>
      <c r="S120" s="72"/>
      <c r="T120" s="72"/>
      <c r="U120" s="72"/>
      <c r="V120" s="72"/>
      <c r="W120" s="72"/>
      <c r="X120" s="72"/>
      <c r="Y120" s="72"/>
      <c r="Z120" s="72"/>
      <c r="AA120" s="72"/>
      <c r="AB120" s="72"/>
      <c r="AC120" s="72"/>
      <c r="AD120" s="72"/>
    </row>
  </sheetData>
  <mergeCells count="65">
    <mergeCell ref="J3:O3"/>
    <mergeCell ref="J4:M4"/>
    <mergeCell ref="G4:G6"/>
    <mergeCell ref="H4:H6"/>
    <mergeCell ref="I4:I6"/>
    <mergeCell ref="N4:N6"/>
    <mergeCell ref="G3:I3"/>
    <mergeCell ref="D51:D52"/>
    <mergeCell ref="D53:D54"/>
    <mergeCell ref="D55:D56"/>
    <mergeCell ref="D57:D58"/>
    <mergeCell ref="D77:D78"/>
    <mergeCell ref="D79:D80"/>
    <mergeCell ref="D81:D82"/>
    <mergeCell ref="D83:D84"/>
    <mergeCell ref="O4:O6"/>
    <mergeCell ref="M5:M6"/>
    <mergeCell ref="L5:L6"/>
    <mergeCell ref="K5:K6"/>
    <mergeCell ref="J5:J6"/>
    <mergeCell ref="D59:D60"/>
    <mergeCell ref="D61:D62"/>
    <mergeCell ref="D63:D64"/>
    <mergeCell ref="D65:D66"/>
    <mergeCell ref="D67:D68"/>
    <mergeCell ref="D43:D44"/>
    <mergeCell ref="D45:D46"/>
    <mergeCell ref="B17:E18"/>
    <mergeCell ref="D93:D94"/>
    <mergeCell ref="D95:D96"/>
    <mergeCell ref="D97:D98"/>
    <mergeCell ref="D99:D100"/>
    <mergeCell ref="D87:D88"/>
    <mergeCell ref="D85:D86"/>
    <mergeCell ref="D89:D90"/>
    <mergeCell ref="D47:D48"/>
    <mergeCell ref="D49:D50"/>
    <mergeCell ref="A19:A100"/>
    <mergeCell ref="B19:B68"/>
    <mergeCell ref="D19:D20"/>
    <mergeCell ref="D21:D22"/>
    <mergeCell ref="D23:D24"/>
    <mergeCell ref="D25:D26"/>
    <mergeCell ref="B69:B100"/>
    <mergeCell ref="D69:D70"/>
    <mergeCell ref="D71:D72"/>
    <mergeCell ref="D73:D74"/>
    <mergeCell ref="D75:D76"/>
    <mergeCell ref="D91:D92"/>
    <mergeCell ref="D37:D38"/>
    <mergeCell ref="D39:D40"/>
    <mergeCell ref="D41:D42"/>
    <mergeCell ref="F3:F6"/>
    <mergeCell ref="A7:E8"/>
    <mergeCell ref="A9:A18"/>
    <mergeCell ref="B9:E10"/>
    <mergeCell ref="B11:E12"/>
    <mergeCell ref="B13:E14"/>
    <mergeCell ref="B15:E16"/>
    <mergeCell ref="A3:E6"/>
    <mergeCell ref="D31:D32"/>
    <mergeCell ref="D33:D34"/>
    <mergeCell ref="D27:D28"/>
    <mergeCell ref="D29:D30"/>
    <mergeCell ref="D35:D36"/>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M3" sqref="M3:R3"/>
    </sheetView>
  </sheetViews>
  <sheetFormatPr defaultRowHeight="13.5"/>
  <cols>
    <col min="1" max="2" width="2.625" style="4" customWidth="1"/>
    <col min="3" max="3" width="1.375" style="4" customWidth="1"/>
    <col min="4" max="4" width="27.625" style="4" customWidth="1"/>
    <col min="5" max="5" width="1.375" style="4" customWidth="1"/>
    <col min="6" max="18" width="8.125" style="3" customWidth="1"/>
    <col min="19" max="26" width="9" style="3"/>
    <col min="27" max="27" width="9" style="84"/>
    <col min="28" max="28" width="11.25" style="84" customWidth="1"/>
    <col min="29" max="16384" width="9" style="3"/>
  </cols>
  <sheetData>
    <row r="1" spans="1:28" ht="14.25">
      <c r="A1" s="18" t="s">
        <v>497</v>
      </c>
    </row>
    <row r="2" spans="1:28">
      <c r="R2" s="46" t="s">
        <v>633</v>
      </c>
    </row>
    <row r="3" spans="1:28" ht="18.75" customHeight="1">
      <c r="A3" s="314" t="s">
        <v>64</v>
      </c>
      <c r="B3" s="315"/>
      <c r="C3" s="315"/>
      <c r="D3" s="315"/>
      <c r="E3" s="316"/>
      <c r="F3" s="249" t="s">
        <v>63</v>
      </c>
      <c r="G3" s="355" t="s">
        <v>254</v>
      </c>
      <c r="H3" s="407"/>
      <c r="I3" s="407"/>
      <c r="J3" s="407"/>
      <c r="K3" s="407"/>
      <c r="L3" s="408"/>
      <c r="M3" s="355" t="s">
        <v>253</v>
      </c>
      <c r="N3" s="407"/>
      <c r="O3" s="407"/>
      <c r="P3" s="407"/>
      <c r="Q3" s="407"/>
      <c r="R3" s="408"/>
    </row>
    <row r="4" spans="1:28" ht="18.75" customHeight="1">
      <c r="A4" s="317"/>
      <c r="B4" s="318"/>
      <c r="C4" s="318"/>
      <c r="D4" s="318"/>
      <c r="E4" s="319"/>
      <c r="F4" s="250"/>
      <c r="G4" s="355" t="s">
        <v>238</v>
      </c>
      <c r="H4" s="407"/>
      <c r="I4" s="407"/>
      <c r="J4" s="407"/>
      <c r="K4" s="395" t="s">
        <v>237</v>
      </c>
      <c r="L4" s="395" t="s">
        <v>132</v>
      </c>
      <c r="M4" s="355" t="s">
        <v>238</v>
      </c>
      <c r="N4" s="407"/>
      <c r="O4" s="407"/>
      <c r="P4" s="407"/>
      <c r="Q4" s="395" t="s">
        <v>237</v>
      </c>
      <c r="R4" s="395" t="s">
        <v>132</v>
      </c>
    </row>
    <row r="5" spans="1:28" ht="44.25" customHeight="1" thickBot="1">
      <c r="A5" s="317"/>
      <c r="B5" s="318"/>
      <c r="C5" s="318"/>
      <c r="D5" s="318"/>
      <c r="E5" s="319"/>
      <c r="F5" s="250"/>
      <c r="G5" s="291" t="s">
        <v>236</v>
      </c>
      <c r="H5" s="395" t="s">
        <v>235</v>
      </c>
      <c r="I5" s="291" t="s">
        <v>234</v>
      </c>
      <c r="J5" s="291" t="s">
        <v>233</v>
      </c>
      <c r="K5" s="337"/>
      <c r="L5" s="337"/>
      <c r="M5" s="291" t="s">
        <v>236</v>
      </c>
      <c r="N5" s="395" t="s">
        <v>235</v>
      </c>
      <c r="O5" s="291" t="s">
        <v>234</v>
      </c>
      <c r="P5" s="291" t="s">
        <v>233</v>
      </c>
      <c r="Q5" s="337"/>
      <c r="R5" s="337"/>
    </row>
    <row r="6" spans="1:28" ht="24.75" customHeight="1" thickBot="1">
      <c r="A6" s="320"/>
      <c r="B6" s="321"/>
      <c r="C6" s="321"/>
      <c r="D6" s="321"/>
      <c r="E6" s="322"/>
      <c r="F6" s="232"/>
      <c r="G6" s="293"/>
      <c r="H6" s="338"/>
      <c r="I6" s="293"/>
      <c r="J6" s="293"/>
      <c r="K6" s="338"/>
      <c r="L6" s="338"/>
      <c r="M6" s="293"/>
      <c r="N6" s="338"/>
      <c r="O6" s="293"/>
      <c r="P6" s="293"/>
      <c r="Q6" s="338"/>
      <c r="R6" s="338"/>
      <c r="AA6" s="159">
        <f>SUM(AB7:AB100,E116:R120)</f>
        <v>0</v>
      </c>
      <c r="AB6" s="92"/>
    </row>
    <row r="7" spans="1:28" ht="12" customHeight="1">
      <c r="A7" s="240" t="s">
        <v>50</v>
      </c>
      <c r="B7" s="241"/>
      <c r="C7" s="241"/>
      <c r="D7" s="241"/>
      <c r="E7" s="242"/>
      <c r="F7" s="41">
        <f>SUM(G7:R7)/2</f>
        <v>967</v>
      </c>
      <c r="G7" s="41">
        <f t="shared" ref="G7:R7" si="0">SUM(G9,G11,G13,G15,G17)</f>
        <v>421</v>
      </c>
      <c r="H7" s="41">
        <f t="shared" si="0"/>
        <v>30</v>
      </c>
      <c r="I7" s="41">
        <f t="shared" si="0"/>
        <v>115</v>
      </c>
      <c r="J7" s="41">
        <f t="shared" si="0"/>
        <v>119</v>
      </c>
      <c r="K7" s="41">
        <f t="shared" si="0"/>
        <v>207</v>
      </c>
      <c r="L7" s="41">
        <f t="shared" si="0"/>
        <v>75</v>
      </c>
      <c r="M7" s="41">
        <f t="shared" si="0"/>
        <v>28</v>
      </c>
      <c r="N7" s="41">
        <f t="shared" si="0"/>
        <v>4</v>
      </c>
      <c r="O7" s="41">
        <f t="shared" si="0"/>
        <v>9</v>
      </c>
      <c r="P7" s="41">
        <f t="shared" si="0"/>
        <v>77</v>
      </c>
      <c r="Q7" s="41">
        <f t="shared" si="0"/>
        <v>747</v>
      </c>
      <c r="R7" s="41">
        <f t="shared" si="0"/>
        <v>102</v>
      </c>
      <c r="S7" s="54">
        <f>SUM(G7:J7)</f>
        <v>685</v>
      </c>
      <c r="T7" s="54">
        <f>SUM(M7:P7)</f>
        <v>118</v>
      </c>
      <c r="AA7" s="210">
        <v>967</v>
      </c>
      <c r="AB7" s="153" t="str">
        <f>IF(F7=AA7,"",1)</f>
        <v/>
      </c>
    </row>
    <row r="8" spans="1:28" ht="12" customHeight="1">
      <c r="A8" s="243"/>
      <c r="B8" s="244"/>
      <c r="C8" s="244"/>
      <c r="D8" s="244"/>
      <c r="E8" s="245"/>
      <c r="F8" s="44">
        <f>SUM(G8:R8)/2</f>
        <v>1.0000000000000002</v>
      </c>
      <c r="G8" s="37">
        <f t="shared" ref="G8:R8" si="1">IF(G7=0,0,G7/$F7)</f>
        <v>0.43536711478800416</v>
      </c>
      <c r="H8" s="37">
        <f t="shared" si="1"/>
        <v>3.1023784901758014E-2</v>
      </c>
      <c r="I8" s="37">
        <f t="shared" si="1"/>
        <v>0.11892450879007239</v>
      </c>
      <c r="J8" s="37">
        <f t="shared" si="1"/>
        <v>0.12306101344364012</v>
      </c>
      <c r="K8" s="37">
        <f t="shared" si="1"/>
        <v>0.21406411582213031</v>
      </c>
      <c r="L8" s="37">
        <f t="shared" si="1"/>
        <v>7.7559462254395042E-2</v>
      </c>
      <c r="M8" s="37">
        <f t="shared" si="1"/>
        <v>2.8955532574974147E-2</v>
      </c>
      <c r="N8" s="37">
        <f t="shared" si="1"/>
        <v>4.1365046535677356E-3</v>
      </c>
      <c r="O8" s="37">
        <f t="shared" si="1"/>
        <v>9.3071354705274046E-3</v>
      </c>
      <c r="P8" s="37">
        <f t="shared" si="1"/>
        <v>7.9627714581178899E-2</v>
      </c>
      <c r="Q8" s="37">
        <f t="shared" si="1"/>
        <v>0.77249224405377459</v>
      </c>
      <c r="R8" s="37">
        <f t="shared" si="1"/>
        <v>0.10548086866597725</v>
      </c>
      <c r="AA8" s="211"/>
      <c r="AB8" s="154"/>
    </row>
    <row r="9" spans="1:28" ht="12" customHeight="1">
      <c r="A9" s="256" t="s">
        <v>49</v>
      </c>
      <c r="B9" s="323" t="s">
        <v>48</v>
      </c>
      <c r="C9" s="324"/>
      <c r="D9" s="324"/>
      <c r="E9" s="325"/>
      <c r="F9" s="41">
        <f t="shared" ref="F9:F72" si="2">SUM(G9:R9)/2</f>
        <v>323</v>
      </c>
      <c r="G9" s="41">
        <v>97</v>
      </c>
      <c r="H9" s="41">
        <v>2</v>
      </c>
      <c r="I9" s="41">
        <v>13</v>
      </c>
      <c r="J9" s="41">
        <v>16</v>
      </c>
      <c r="K9" s="41">
        <v>148</v>
      </c>
      <c r="L9" s="41">
        <v>47</v>
      </c>
      <c r="M9" s="41">
        <v>6</v>
      </c>
      <c r="N9" s="41">
        <v>1</v>
      </c>
      <c r="O9" s="41">
        <v>1</v>
      </c>
      <c r="P9" s="41">
        <v>15</v>
      </c>
      <c r="Q9" s="41">
        <v>243</v>
      </c>
      <c r="R9" s="41">
        <v>57</v>
      </c>
      <c r="S9" s="54">
        <f t="shared" ref="S9" si="3">SUM(G9:J9)</f>
        <v>128</v>
      </c>
      <c r="T9" s="54">
        <f t="shared" ref="T9" si="4">SUM(M9:P9)</f>
        <v>23</v>
      </c>
      <c r="AA9" s="212">
        <v>323</v>
      </c>
      <c r="AB9" s="155" t="str">
        <f>IF(F9=AA9,"",1)</f>
        <v/>
      </c>
    </row>
    <row r="10" spans="1:28" ht="12" customHeight="1">
      <c r="A10" s="257"/>
      <c r="B10" s="326"/>
      <c r="C10" s="327"/>
      <c r="D10" s="327"/>
      <c r="E10" s="328"/>
      <c r="F10" s="44">
        <f t="shared" si="2"/>
        <v>1</v>
      </c>
      <c r="G10" s="37">
        <f>IF(G9=0,0,G9/$F9)</f>
        <v>0.30030959752321984</v>
      </c>
      <c r="H10" s="37">
        <f>IF(H9=0,0,H9/$F9)</f>
        <v>6.1919504643962852E-3</v>
      </c>
      <c r="I10" s="37">
        <f>IF(I9=0,0,I9/$F9)</f>
        <v>4.0247678018575851E-2</v>
      </c>
      <c r="J10" s="37">
        <f>IF(J9=0,0,J9/$F9)</f>
        <v>4.9535603715170282E-2</v>
      </c>
      <c r="K10" s="37">
        <f>IF(K9=0,0,K9/$F9)</f>
        <v>0.45820433436532509</v>
      </c>
      <c r="L10" s="37">
        <f t="shared" ref="L10" si="5">IF(L9=0,0,L9/$F9)</f>
        <v>0.14551083591331268</v>
      </c>
      <c r="M10" s="37">
        <f>IF(M9=0,0,M9/$F9)</f>
        <v>1.8575851393188854E-2</v>
      </c>
      <c r="N10" s="37">
        <f>IF(N9=0,0,N9/$F9)</f>
        <v>3.0959752321981426E-3</v>
      </c>
      <c r="O10" s="37">
        <f>IF(O9=0,0,O9/$F9)</f>
        <v>3.0959752321981426E-3</v>
      </c>
      <c r="P10" s="37">
        <f t="shared" ref="P10:R10" si="6">IF(P9=0,0,P9/$F9)</f>
        <v>4.6439628482972138E-2</v>
      </c>
      <c r="Q10" s="37">
        <f t="shared" si="6"/>
        <v>0.75232198142414863</v>
      </c>
      <c r="R10" s="37">
        <f t="shared" si="6"/>
        <v>0.17647058823529413</v>
      </c>
      <c r="AA10" s="213"/>
      <c r="AB10" s="154"/>
    </row>
    <row r="11" spans="1:28" ht="12" customHeight="1">
      <c r="A11" s="257"/>
      <c r="B11" s="323" t="s">
        <v>47</v>
      </c>
      <c r="C11" s="324"/>
      <c r="D11" s="324"/>
      <c r="E11" s="325"/>
      <c r="F11" s="41">
        <f t="shared" si="2"/>
        <v>145</v>
      </c>
      <c r="G11" s="41">
        <v>86</v>
      </c>
      <c r="H11" s="41">
        <v>1</v>
      </c>
      <c r="I11" s="41">
        <v>22</v>
      </c>
      <c r="J11" s="41">
        <v>3</v>
      </c>
      <c r="K11" s="41">
        <v>22</v>
      </c>
      <c r="L11" s="41">
        <v>11</v>
      </c>
      <c r="M11" s="41">
        <v>7</v>
      </c>
      <c r="N11" s="41">
        <v>0</v>
      </c>
      <c r="O11" s="41">
        <v>2</v>
      </c>
      <c r="P11" s="41">
        <v>3</v>
      </c>
      <c r="Q11" s="41">
        <v>120</v>
      </c>
      <c r="R11" s="41">
        <v>13</v>
      </c>
      <c r="S11" s="54">
        <f t="shared" ref="S11" si="7">SUM(G11:J11)</f>
        <v>112</v>
      </c>
      <c r="T11" s="54">
        <f t="shared" ref="T11" si="8">SUM(M11:P11)</f>
        <v>12</v>
      </c>
      <c r="AA11" s="212">
        <v>145</v>
      </c>
      <c r="AB11" s="155" t="str">
        <f>IF(F11=AA11,"",1)</f>
        <v/>
      </c>
    </row>
    <row r="12" spans="1:28" ht="12" customHeight="1">
      <c r="A12" s="257"/>
      <c r="B12" s="326"/>
      <c r="C12" s="327"/>
      <c r="D12" s="327"/>
      <c r="E12" s="328"/>
      <c r="F12" s="44">
        <f t="shared" si="2"/>
        <v>1</v>
      </c>
      <c r="G12" s="37">
        <f t="shared" ref="G12:R12" si="9">IF(G11=0,0,G11/$F11)</f>
        <v>0.59310344827586203</v>
      </c>
      <c r="H12" s="37">
        <f t="shared" si="9"/>
        <v>6.8965517241379309E-3</v>
      </c>
      <c r="I12" s="37">
        <f t="shared" si="9"/>
        <v>0.15172413793103448</v>
      </c>
      <c r="J12" s="37">
        <f t="shared" si="9"/>
        <v>2.0689655172413793E-2</v>
      </c>
      <c r="K12" s="37">
        <f t="shared" si="9"/>
        <v>0.15172413793103448</v>
      </c>
      <c r="L12" s="37">
        <f t="shared" si="9"/>
        <v>7.586206896551724E-2</v>
      </c>
      <c r="M12" s="37">
        <f t="shared" si="9"/>
        <v>4.8275862068965517E-2</v>
      </c>
      <c r="N12" s="37">
        <f t="shared" si="9"/>
        <v>0</v>
      </c>
      <c r="O12" s="37">
        <f t="shared" si="9"/>
        <v>1.3793103448275862E-2</v>
      </c>
      <c r="P12" s="37">
        <f t="shared" si="9"/>
        <v>2.0689655172413793E-2</v>
      </c>
      <c r="Q12" s="37">
        <f t="shared" si="9"/>
        <v>0.82758620689655171</v>
      </c>
      <c r="R12" s="37">
        <f t="shared" si="9"/>
        <v>8.9655172413793102E-2</v>
      </c>
      <c r="AA12" s="213"/>
      <c r="AB12" s="154"/>
    </row>
    <row r="13" spans="1:28" ht="12" customHeight="1">
      <c r="A13" s="257"/>
      <c r="B13" s="323" t="s">
        <v>46</v>
      </c>
      <c r="C13" s="324"/>
      <c r="D13" s="324"/>
      <c r="E13" s="325"/>
      <c r="F13" s="41">
        <f t="shared" si="2"/>
        <v>218</v>
      </c>
      <c r="G13" s="41">
        <v>133</v>
      </c>
      <c r="H13" s="41">
        <v>6</v>
      </c>
      <c r="I13" s="41">
        <v>32</v>
      </c>
      <c r="J13" s="41">
        <v>17</v>
      </c>
      <c r="K13" s="41">
        <v>22</v>
      </c>
      <c r="L13" s="41">
        <v>8</v>
      </c>
      <c r="M13" s="41">
        <v>9</v>
      </c>
      <c r="N13" s="41">
        <v>0</v>
      </c>
      <c r="O13" s="41">
        <v>2</v>
      </c>
      <c r="P13" s="41">
        <v>11</v>
      </c>
      <c r="Q13" s="41">
        <v>178</v>
      </c>
      <c r="R13" s="41">
        <v>18</v>
      </c>
      <c r="S13" s="54">
        <f t="shared" ref="S13" si="10">SUM(G13:J13)</f>
        <v>188</v>
      </c>
      <c r="T13" s="54">
        <f t="shared" ref="T13" si="11">SUM(M13:P13)</f>
        <v>22</v>
      </c>
      <c r="AA13" s="212">
        <v>218</v>
      </c>
      <c r="AB13" s="155" t="str">
        <f>IF(F13=AA13,"",1)</f>
        <v/>
      </c>
    </row>
    <row r="14" spans="1:28" ht="12" customHeight="1">
      <c r="A14" s="257"/>
      <c r="B14" s="326"/>
      <c r="C14" s="327"/>
      <c r="D14" s="327"/>
      <c r="E14" s="328"/>
      <c r="F14" s="44">
        <f t="shared" si="2"/>
        <v>1</v>
      </c>
      <c r="G14" s="37">
        <f t="shared" ref="G14:R14" si="12">IF(G13=0,0,G13/$F13)</f>
        <v>0.61009174311926606</v>
      </c>
      <c r="H14" s="37">
        <f t="shared" si="12"/>
        <v>2.7522935779816515E-2</v>
      </c>
      <c r="I14" s="37">
        <f t="shared" si="12"/>
        <v>0.14678899082568808</v>
      </c>
      <c r="J14" s="37">
        <f t="shared" si="12"/>
        <v>7.7981651376146793E-2</v>
      </c>
      <c r="K14" s="37">
        <f t="shared" si="12"/>
        <v>0.10091743119266056</v>
      </c>
      <c r="L14" s="37">
        <f t="shared" si="12"/>
        <v>3.669724770642202E-2</v>
      </c>
      <c r="M14" s="37">
        <f t="shared" si="12"/>
        <v>4.1284403669724773E-2</v>
      </c>
      <c r="N14" s="37">
        <f t="shared" si="12"/>
        <v>0</v>
      </c>
      <c r="O14" s="37">
        <f t="shared" si="12"/>
        <v>9.1743119266055051E-3</v>
      </c>
      <c r="P14" s="37">
        <f t="shared" si="12"/>
        <v>5.0458715596330278E-2</v>
      </c>
      <c r="Q14" s="37">
        <f t="shared" si="12"/>
        <v>0.8165137614678899</v>
      </c>
      <c r="R14" s="37">
        <f t="shared" si="12"/>
        <v>8.2568807339449546E-2</v>
      </c>
      <c r="AA14" s="213"/>
      <c r="AB14" s="154"/>
    </row>
    <row r="15" spans="1:28" ht="12" customHeight="1">
      <c r="A15" s="257"/>
      <c r="B15" s="323" t="s">
        <v>45</v>
      </c>
      <c r="C15" s="324"/>
      <c r="D15" s="324"/>
      <c r="E15" s="325"/>
      <c r="F15" s="41">
        <f t="shared" si="2"/>
        <v>66</v>
      </c>
      <c r="G15" s="41">
        <v>33</v>
      </c>
      <c r="H15" s="41">
        <v>1</v>
      </c>
      <c r="I15" s="41">
        <v>14</v>
      </c>
      <c r="J15" s="41">
        <v>14</v>
      </c>
      <c r="K15" s="41">
        <v>3</v>
      </c>
      <c r="L15" s="41">
        <v>1</v>
      </c>
      <c r="M15" s="41">
        <v>0</v>
      </c>
      <c r="N15" s="41">
        <v>0</v>
      </c>
      <c r="O15" s="41">
        <v>0</v>
      </c>
      <c r="P15" s="41">
        <v>11</v>
      </c>
      <c r="Q15" s="41">
        <v>54</v>
      </c>
      <c r="R15" s="41">
        <v>1</v>
      </c>
      <c r="S15" s="54">
        <f t="shared" ref="S15" si="13">SUM(G15:J15)</f>
        <v>62</v>
      </c>
      <c r="T15" s="54">
        <f t="shared" ref="T15" si="14">SUM(M15:P15)</f>
        <v>11</v>
      </c>
      <c r="AA15" s="212">
        <v>66</v>
      </c>
      <c r="AB15" s="155" t="str">
        <f>IF(F15=AA15,"",1)</f>
        <v/>
      </c>
    </row>
    <row r="16" spans="1:28" ht="12" customHeight="1">
      <c r="A16" s="257"/>
      <c r="B16" s="326"/>
      <c r="C16" s="327"/>
      <c r="D16" s="327"/>
      <c r="E16" s="328"/>
      <c r="F16" s="44">
        <f t="shared" si="2"/>
        <v>1</v>
      </c>
      <c r="G16" s="37">
        <f t="shared" ref="G16:R16" si="15">IF(G15=0,0,G15/$F15)</f>
        <v>0.5</v>
      </c>
      <c r="H16" s="37">
        <f t="shared" si="15"/>
        <v>1.5151515151515152E-2</v>
      </c>
      <c r="I16" s="37">
        <f t="shared" si="15"/>
        <v>0.21212121212121213</v>
      </c>
      <c r="J16" s="37">
        <f t="shared" si="15"/>
        <v>0.21212121212121213</v>
      </c>
      <c r="K16" s="37">
        <f t="shared" si="15"/>
        <v>4.5454545454545456E-2</v>
      </c>
      <c r="L16" s="37">
        <f t="shared" si="15"/>
        <v>1.5151515151515152E-2</v>
      </c>
      <c r="M16" s="37">
        <f t="shared" si="15"/>
        <v>0</v>
      </c>
      <c r="N16" s="37">
        <f t="shared" si="15"/>
        <v>0</v>
      </c>
      <c r="O16" s="37">
        <f t="shared" si="15"/>
        <v>0</v>
      </c>
      <c r="P16" s="37">
        <f t="shared" si="15"/>
        <v>0.16666666666666666</v>
      </c>
      <c r="Q16" s="37">
        <f t="shared" si="15"/>
        <v>0.81818181818181823</v>
      </c>
      <c r="R16" s="37">
        <f t="shared" si="15"/>
        <v>1.5151515151515152E-2</v>
      </c>
      <c r="AA16" s="213"/>
      <c r="AB16" s="154"/>
    </row>
    <row r="17" spans="1:28" ht="12" customHeight="1">
      <c r="A17" s="257"/>
      <c r="B17" s="323" t="s">
        <v>44</v>
      </c>
      <c r="C17" s="324"/>
      <c r="D17" s="324"/>
      <c r="E17" s="325"/>
      <c r="F17" s="41">
        <f t="shared" si="2"/>
        <v>215</v>
      </c>
      <c r="G17" s="41">
        <v>72</v>
      </c>
      <c r="H17" s="41">
        <v>20</v>
      </c>
      <c r="I17" s="41">
        <v>34</v>
      </c>
      <c r="J17" s="41">
        <v>69</v>
      </c>
      <c r="K17" s="41">
        <v>12</v>
      </c>
      <c r="L17" s="41">
        <v>8</v>
      </c>
      <c r="M17" s="41">
        <v>6</v>
      </c>
      <c r="N17" s="41">
        <v>3</v>
      </c>
      <c r="O17" s="41">
        <v>4</v>
      </c>
      <c r="P17" s="41">
        <v>37</v>
      </c>
      <c r="Q17" s="41">
        <v>152</v>
      </c>
      <c r="R17" s="41">
        <v>13</v>
      </c>
      <c r="S17" s="54">
        <f t="shared" ref="S17" si="16">SUM(G17:J17)</f>
        <v>195</v>
      </c>
      <c r="T17" s="54">
        <f t="shared" ref="T17" si="17">SUM(M17:P17)</f>
        <v>50</v>
      </c>
      <c r="AA17" s="212">
        <v>215</v>
      </c>
      <c r="AB17" s="155" t="str">
        <f>IF(F17=AA17,"",1)</f>
        <v/>
      </c>
    </row>
    <row r="18" spans="1:28" ht="12" customHeight="1">
      <c r="A18" s="258"/>
      <c r="B18" s="326"/>
      <c r="C18" s="327"/>
      <c r="D18" s="327"/>
      <c r="E18" s="328"/>
      <c r="F18" s="44">
        <f t="shared" si="2"/>
        <v>1</v>
      </c>
      <c r="G18" s="37">
        <f t="shared" ref="G18:R18" si="18">IF(G17=0,0,G17/$F17)</f>
        <v>0.33488372093023255</v>
      </c>
      <c r="H18" s="37">
        <f t="shared" si="18"/>
        <v>9.3023255813953487E-2</v>
      </c>
      <c r="I18" s="37">
        <f t="shared" si="18"/>
        <v>0.15813953488372093</v>
      </c>
      <c r="J18" s="37">
        <f t="shared" si="18"/>
        <v>0.32093023255813952</v>
      </c>
      <c r="K18" s="37">
        <f t="shared" si="18"/>
        <v>5.5813953488372092E-2</v>
      </c>
      <c r="L18" s="37">
        <f t="shared" si="18"/>
        <v>3.7209302325581395E-2</v>
      </c>
      <c r="M18" s="37">
        <f t="shared" si="18"/>
        <v>2.7906976744186046E-2</v>
      </c>
      <c r="N18" s="37">
        <f t="shared" si="18"/>
        <v>1.3953488372093023E-2</v>
      </c>
      <c r="O18" s="37">
        <f t="shared" si="18"/>
        <v>1.8604651162790697E-2</v>
      </c>
      <c r="P18" s="37">
        <f t="shared" si="18"/>
        <v>0.17209302325581396</v>
      </c>
      <c r="Q18" s="37">
        <f t="shared" si="18"/>
        <v>0.7069767441860465</v>
      </c>
      <c r="R18" s="37">
        <f t="shared" si="18"/>
        <v>6.0465116279069767E-2</v>
      </c>
      <c r="AA18" s="213"/>
      <c r="AB18" s="154"/>
    </row>
    <row r="19" spans="1:28" ht="12" customHeight="1">
      <c r="A19" s="253" t="s">
        <v>43</v>
      </c>
      <c r="B19" s="253" t="s">
        <v>42</v>
      </c>
      <c r="C19" s="43"/>
      <c r="D19" s="305" t="s">
        <v>16</v>
      </c>
      <c r="E19" s="42"/>
      <c r="F19" s="41">
        <f t="shared" si="2"/>
        <v>243</v>
      </c>
      <c r="G19" s="41">
        <f t="shared" ref="G19:R19" si="19">SUM(G21,G23,G25,G27,G29,G31,G33,G35,G37,G39,G41,G43,G45,G47,G49,G51,G53,G55,G57,G59,G61,G63,G65,G67)</f>
        <v>95</v>
      </c>
      <c r="H19" s="41">
        <f t="shared" si="19"/>
        <v>11</v>
      </c>
      <c r="I19" s="41">
        <f t="shared" si="19"/>
        <v>33</v>
      </c>
      <c r="J19" s="41">
        <f t="shared" si="19"/>
        <v>46</v>
      </c>
      <c r="K19" s="41">
        <f t="shared" si="19"/>
        <v>40</v>
      </c>
      <c r="L19" s="41">
        <f t="shared" si="19"/>
        <v>18</v>
      </c>
      <c r="M19" s="41">
        <f t="shared" si="19"/>
        <v>3</v>
      </c>
      <c r="N19" s="41">
        <f t="shared" si="19"/>
        <v>1</v>
      </c>
      <c r="O19" s="41">
        <f t="shared" si="19"/>
        <v>3</v>
      </c>
      <c r="P19" s="41">
        <f t="shared" si="19"/>
        <v>27</v>
      </c>
      <c r="Q19" s="41">
        <f t="shared" si="19"/>
        <v>185</v>
      </c>
      <c r="R19" s="41">
        <f t="shared" si="19"/>
        <v>24</v>
      </c>
      <c r="S19" s="54">
        <f t="shared" ref="S19" si="20">SUM(G19:J19)</f>
        <v>185</v>
      </c>
      <c r="T19" s="54">
        <f t="shared" ref="T19" si="21">SUM(M19:P19)</f>
        <v>34</v>
      </c>
      <c r="AA19" s="214">
        <v>243</v>
      </c>
      <c r="AB19" s="155" t="str">
        <f>IF(F19=AA19,"",1)</f>
        <v/>
      </c>
    </row>
    <row r="20" spans="1:28" ht="12" customHeight="1">
      <c r="A20" s="254"/>
      <c r="B20" s="254"/>
      <c r="C20" s="40"/>
      <c r="D20" s="306"/>
      <c r="E20" s="39"/>
      <c r="F20" s="44">
        <f t="shared" si="2"/>
        <v>1</v>
      </c>
      <c r="G20" s="37">
        <f t="shared" ref="G20:R20" si="22">IF(G19=0,0,G19/$F19)</f>
        <v>0.39094650205761317</v>
      </c>
      <c r="H20" s="37">
        <f t="shared" si="22"/>
        <v>4.5267489711934158E-2</v>
      </c>
      <c r="I20" s="37">
        <f t="shared" si="22"/>
        <v>0.13580246913580246</v>
      </c>
      <c r="J20" s="37">
        <f t="shared" si="22"/>
        <v>0.18930041152263374</v>
      </c>
      <c r="K20" s="37">
        <f t="shared" si="22"/>
        <v>0.16460905349794239</v>
      </c>
      <c r="L20" s="37">
        <f t="shared" si="22"/>
        <v>7.407407407407407E-2</v>
      </c>
      <c r="M20" s="37">
        <f t="shared" si="22"/>
        <v>1.2345679012345678E-2</v>
      </c>
      <c r="N20" s="37">
        <f t="shared" si="22"/>
        <v>4.11522633744856E-3</v>
      </c>
      <c r="O20" s="37">
        <f t="shared" si="22"/>
        <v>1.2345679012345678E-2</v>
      </c>
      <c r="P20" s="37">
        <f t="shared" si="22"/>
        <v>0.1111111111111111</v>
      </c>
      <c r="Q20" s="37">
        <f t="shared" si="22"/>
        <v>0.76131687242798352</v>
      </c>
      <c r="R20" s="37">
        <f t="shared" si="22"/>
        <v>9.8765432098765427E-2</v>
      </c>
      <c r="AA20" s="215"/>
      <c r="AB20" s="154"/>
    </row>
    <row r="21" spans="1:28" ht="12" customHeight="1">
      <c r="A21" s="254"/>
      <c r="B21" s="254"/>
      <c r="C21" s="43"/>
      <c r="D21" s="305" t="s">
        <v>368</v>
      </c>
      <c r="E21" s="42"/>
      <c r="F21" s="41">
        <f t="shared" si="2"/>
        <v>32</v>
      </c>
      <c r="G21" s="41">
        <v>14</v>
      </c>
      <c r="H21" s="41">
        <v>0</v>
      </c>
      <c r="I21" s="41">
        <v>5</v>
      </c>
      <c r="J21" s="41">
        <v>5</v>
      </c>
      <c r="K21" s="41">
        <v>6</v>
      </c>
      <c r="L21" s="41">
        <v>2</v>
      </c>
      <c r="M21" s="41">
        <v>0</v>
      </c>
      <c r="N21" s="41">
        <v>0</v>
      </c>
      <c r="O21" s="41">
        <v>0</v>
      </c>
      <c r="P21" s="41">
        <v>2</v>
      </c>
      <c r="Q21" s="41">
        <v>27</v>
      </c>
      <c r="R21" s="41">
        <v>3</v>
      </c>
      <c r="S21" s="54">
        <f t="shared" ref="S21" si="23">SUM(G21:J21)</f>
        <v>24</v>
      </c>
      <c r="T21" s="54">
        <f t="shared" ref="T21" si="24">SUM(M21:P21)</f>
        <v>2</v>
      </c>
      <c r="AA21" s="214">
        <v>32</v>
      </c>
      <c r="AB21" s="155" t="str">
        <f>IF(F21=AA21,"",1)</f>
        <v/>
      </c>
    </row>
    <row r="22" spans="1:28" ht="12" customHeight="1">
      <c r="A22" s="254"/>
      <c r="B22" s="254"/>
      <c r="C22" s="40"/>
      <c r="D22" s="306"/>
      <c r="E22" s="39"/>
      <c r="F22" s="44">
        <f t="shared" si="2"/>
        <v>1</v>
      </c>
      <c r="G22" s="37">
        <f t="shared" ref="G22:R22" si="25">IF(G21=0,0,G21/$F21)</f>
        <v>0.4375</v>
      </c>
      <c r="H22" s="37">
        <f t="shared" si="25"/>
        <v>0</v>
      </c>
      <c r="I22" s="37">
        <f t="shared" si="25"/>
        <v>0.15625</v>
      </c>
      <c r="J22" s="37">
        <f t="shared" si="25"/>
        <v>0.15625</v>
      </c>
      <c r="K22" s="37">
        <f t="shared" si="25"/>
        <v>0.1875</v>
      </c>
      <c r="L22" s="37">
        <f t="shared" si="25"/>
        <v>6.25E-2</v>
      </c>
      <c r="M22" s="37">
        <f t="shared" si="25"/>
        <v>0</v>
      </c>
      <c r="N22" s="37">
        <f t="shared" si="25"/>
        <v>0</v>
      </c>
      <c r="O22" s="37">
        <f t="shared" si="25"/>
        <v>0</v>
      </c>
      <c r="P22" s="37">
        <f t="shared" si="25"/>
        <v>6.25E-2</v>
      </c>
      <c r="Q22" s="37">
        <f t="shared" si="25"/>
        <v>0.84375</v>
      </c>
      <c r="R22" s="37">
        <f t="shared" si="25"/>
        <v>9.375E-2</v>
      </c>
      <c r="AA22" s="215"/>
      <c r="AB22" s="154"/>
    </row>
    <row r="23" spans="1:28" ht="12" customHeight="1">
      <c r="A23" s="254"/>
      <c r="B23" s="254"/>
      <c r="C23" s="43"/>
      <c r="D23" s="305" t="s">
        <v>369</v>
      </c>
      <c r="E23" s="42"/>
      <c r="F23" s="41">
        <f t="shared" si="2"/>
        <v>4</v>
      </c>
      <c r="G23" s="41">
        <v>3</v>
      </c>
      <c r="H23" s="41">
        <v>0</v>
      </c>
      <c r="I23" s="41">
        <v>0</v>
      </c>
      <c r="J23" s="41">
        <v>0</v>
      </c>
      <c r="K23" s="41">
        <v>1</v>
      </c>
      <c r="L23" s="41">
        <v>0</v>
      </c>
      <c r="M23" s="41">
        <v>0</v>
      </c>
      <c r="N23" s="41">
        <v>0</v>
      </c>
      <c r="O23" s="41">
        <v>0</v>
      </c>
      <c r="P23" s="41">
        <v>0</v>
      </c>
      <c r="Q23" s="41">
        <v>4</v>
      </c>
      <c r="R23" s="41">
        <v>0</v>
      </c>
      <c r="S23" s="54">
        <f t="shared" ref="S23" si="26">SUM(G23:J23)</f>
        <v>3</v>
      </c>
      <c r="T23" s="54">
        <f t="shared" ref="T23" si="27">SUM(M23:P23)</f>
        <v>0</v>
      </c>
      <c r="AA23" s="214">
        <v>4</v>
      </c>
      <c r="AB23" s="155" t="str">
        <f>IF(F23=AA23,"",1)</f>
        <v/>
      </c>
    </row>
    <row r="24" spans="1:28" ht="12" customHeight="1">
      <c r="A24" s="254"/>
      <c r="B24" s="254"/>
      <c r="C24" s="40"/>
      <c r="D24" s="306"/>
      <c r="E24" s="39"/>
      <c r="F24" s="44">
        <f t="shared" si="2"/>
        <v>1</v>
      </c>
      <c r="G24" s="37">
        <f t="shared" ref="G24:R24" si="28">IF(G23=0,0,G23/$F23)</f>
        <v>0.75</v>
      </c>
      <c r="H24" s="37">
        <f t="shared" si="28"/>
        <v>0</v>
      </c>
      <c r="I24" s="37">
        <f t="shared" si="28"/>
        <v>0</v>
      </c>
      <c r="J24" s="37">
        <f t="shared" si="28"/>
        <v>0</v>
      </c>
      <c r="K24" s="37">
        <f t="shared" si="28"/>
        <v>0.25</v>
      </c>
      <c r="L24" s="37">
        <f t="shared" si="28"/>
        <v>0</v>
      </c>
      <c r="M24" s="37">
        <f t="shared" si="28"/>
        <v>0</v>
      </c>
      <c r="N24" s="37">
        <f t="shared" si="28"/>
        <v>0</v>
      </c>
      <c r="O24" s="37">
        <f t="shared" si="28"/>
        <v>0</v>
      </c>
      <c r="P24" s="37">
        <f t="shared" si="28"/>
        <v>0</v>
      </c>
      <c r="Q24" s="37">
        <f t="shared" si="28"/>
        <v>1</v>
      </c>
      <c r="R24" s="37">
        <f t="shared" si="28"/>
        <v>0</v>
      </c>
      <c r="AA24" s="215"/>
      <c r="AB24" s="154"/>
    </row>
    <row r="25" spans="1:28" ht="12" customHeight="1">
      <c r="A25" s="254"/>
      <c r="B25" s="254"/>
      <c r="C25" s="43"/>
      <c r="D25" s="308" t="s">
        <v>370</v>
      </c>
      <c r="E25" s="115"/>
      <c r="F25" s="104">
        <f t="shared" si="2"/>
        <v>16</v>
      </c>
      <c r="G25" s="104">
        <v>7</v>
      </c>
      <c r="H25" s="104">
        <v>1</v>
      </c>
      <c r="I25" s="41">
        <v>0</v>
      </c>
      <c r="J25" s="41">
        <v>1</v>
      </c>
      <c r="K25" s="41">
        <v>5</v>
      </c>
      <c r="L25" s="41">
        <v>2</v>
      </c>
      <c r="M25" s="41">
        <v>0</v>
      </c>
      <c r="N25" s="41">
        <v>0</v>
      </c>
      <c r="O25" s="41">
        <v>0</v>
      </c>
      <c r="P25" s="41">
        <v>0</v>
      </c>
      <c r="Q25" s="41">
        <v>12</v>
      </c>
      <c r="R25" s="41">
        <v>4</v>
      </c>
      <c r="S25" s="54">
        <f t="shared" ref="S25" si="29">SUM(G25:J25)</f>
        <v>9</v>
      </c>
      <c r="T25" s="54">
        <f t="shared" ref="T25" si="30">SUM(M25:P25)</f>
        <v>0</v>
      </c>
      <c r="AA25" s="214">
        <v>16</v>
      </c>
      <c r="AB25" s="155" t="str">
        <f>IF(F25=AA25,"",1)</f>
        <v/>
      </c>
    </row>
    <row r="26" spans="1:28" ht="12" customHeight="1">
      <c r="A26" s="254"/>
      <c r="B26" s="254"/>
      <c r="C26" s="40"/>
      <c r="D26" s="309"/>
      <c r="E26" s="116"/>
      <c r="F26" s="117">
        <f t="shared" si="2"/>
        <v>1</v>
      </c>
      <c r="G26" s="107">
        <f t="shared" ref="G26:R26" si="31">IF(G25=0,0,G25/$F25)</f>
        <v>0.4375</v>
      </c>
      <c r="H26" s="107">
        <f t="shared" si="31"/>
        <v>6.25E-2</v>
      </c>
      <c r="I26" s="37">
        <f t="shared" si="31"/>
        <v>0</v>
      </c>
      <c r="J26" s="37">
        <f t="shared" si="31"/>
        <v>6.25E-2</v>
      </c>
      <c r="K26" s="37">
        <f t="shared" si="31"/>
        <v>0.3125</v>
      </c>
      <c r="L26" s="37">
        <f t="shared" si="31"/>
        <v>0.125</v>
      </c>
      <c r="M26" s="37">
        <f t="shared" si="31"/>
        <v>0</v>
      </c>
      <c r="N26" s="37">
        <f t="shared" si="31"/>
        <v>0</v>
      </c>
      <c r="O26" s="37">
        <f t="shared" si="31"/>
        <v>0</v>
      </c>
      <c r="P26" s="37">
        <f t="shared" si="31"/>
        <v>0</v>
      </c>
      <c r="Q26" s="37">
        <f t="shared" si="31"/>
        <v>0.75</v>
      </c>
      <c r="R26" s="37">
        <f t="shared" si="31"/>
        <v>0.25</v>
      </c>
      <c r="AA26" s="215"/>
      <c r="AB26" s="154"/>
    </row>
    <row r="27" spans="1:28" ht="12" customHeight="1">
      <c r="A27" s="254"/>
      <c r="B27" s="254"/>
      <c r="C27" s="43"/>
      <c r="D27" s="305" t="s">
        <v>371</v>
      </c>
      <c r="E27" s="42"/>
      <c r="F27" s="41">
        <f t="shared" si="2"/>
        <v>3</v>
      </c>
      <c r="G27" s="41">
        <v>1</v>
      </c>
      <c r="H27" s="41">
        <v>0</v>
      </c>
      <c r="I27" s="41">
        <v>0</v>
      </c>
      <c r="J27" s="41">
        <v>0</v>
      </c>
      <c r="K27" s="41">
        <v>1</v>
      </c>
      <c r="L27" s="41">
        <v>1</v>
      </c>
      <c r="M27" s="41">
        <v>0</v>
      </c>
      <c r="N27" s="41">
        <v>0</v>
      </c>
      <c r="O27" s="41">
        <v>0</v>
      </c>
      <c r="P27" s="41">
        <v>0</v>
      </c>
      <c r="Q27" s="41">
        <v>2</v>
      </c>
      <c r="R27" s="41">
        <v>1</v>
      </c>
      <c r="S27" s="54">
        <f t="shared" ref="S27" si="32">SUM(G27:J27)</f>
        <v>1</v>
      </c>
      <c r="T27" s="54">
        <f t="shared" ref="T27" si="33">SUM(M27:P27)</f>
        <v>0</v>
      </c>
      <c r="AA27" s="214">
        <v>3</v>
      </c>
      <c r="AB27" s="155" t="str">
        <f>IF(F27=AA27,"",1)</f>
        <v/>
      </c>
    </row>
    <row r="28" spans="1:28" ht="12" customHeight="1">
      <c r="A28" s="254"/>
      <c r="B28" s="254"/>
      <c r="C28" s="40"/>
      <c r="D28" s="306"/>
      <c r="E28" s="39"/>
      <c r="F28" s="44">
        <f t="shared" si="2"/>
        <v>0.99999999999999989</v>
      </c>
      <c r="G28" s="37">
        <f t="shared" ref="G28:R28" si="34">IF(G27=0,0,G27/$F27)</f>
        <v>0.33333333333333331</v>
      </c>
      <c r="H28" s="37">
        <f t="shared" si="34"/>
        <v>0</v>
      </c>
      <c r="I28" s="37">
        <f t="shared" si="34"/>
        <v>0</v>
      </c>
      <c r="J28" s="37">
        <f t="shared" si="34"/>
        <v>0</v>
      </c>
      <c r="K28" s="37">
        <f t="shared" si="34"/>
        <v>0.33333333333333331</v>
      </c>
      <c r="L28" s="37">
        <f t="shared" si="34"/>
        <v>0.33333333333333331</v>
      </c>
      <c r="M28" s="37">
        <f t="shared" si="34"/>
        <v>0</v>
      </c>
      <c r="N28" s="37">
        <f t="shared" si="34"/>
        <v>0</v>
      </c>
      <c r="O28" s="37">
        <f t="shared" si="34"/>
        <v>0</v>
      </c>
      <c r="P28" s="37">
        <f t="shared" si="34"/>
        <v>0</v>
      </c>
      <c r="Q28" s="37">
        <f t="shared" si="34"/>
        <v>0.66666666666666663</v>
      </c>
      <c r="R28" s="37">
        <f t="shared" si="34"/>
        <v>0.33333333333333331</v>
      </c>
      <c r="AA28" s="215"/>
      <c r="AB28" s="154"/>
    </row>
    <row r="29" spans="1:28" ht="12" customHeight="1">
      <c r="A29" s="254"/>
      <c r="B29" s="254"/>
      <c r="C29" s="43"/>
      <c r="D29" s="305" t="s">
        <v>372</v>
      </c>
      <c r="E29" s="42"/>
      <c r="F29" s="41">
        <f t="shared" si="2"/>
        <v>7</v>
      </c>
      <c r="G29" s="41">
        <v>1</v>
      </c>
      <c r="H29" s="41">
        <v>0</v>
      </c>
      <c r="I29" s="41">
        <v>3</v>
      </c>
      <c r="J29" s="41">
        <v>1</v>
      </c>
      <c r="K29" s="41">
        <v>2</v>
      </c>
      <c r="L29" s="41">
        <v>0</v>
      </c>
      <c r="M29" s="41">
        <v>0</v>
      </c>
      <c r="N29" s="41">
        <v>0</v>
      </c>
      <c r="O29" s="41">
        <v>0</v>
      </c>
      <c r="P29" s="41">
        <v>1</v>
      </c>
      <c r="Q29" s="41">
        <v>6</v>
      </c>
      <c r="R29" s="41">
        <v>0</v>
      </c>
      <c r="S29" s="54">
        <f t="shared" ref="S29" si="35">SUM(G29:J29)</f>
        <v>5</v>
      </c>
      <c r="T29" s="54">
        <f t="shared" ref="T29" si="36">SUM(M29:P29)</f>
        <v>1</v>
      </c>
      <c r="AA29" s="214">
        <v>7</v>
      </c>
      <c r="AB29" s="155" t="str">
        <f>IF(F29=AA29,"",1)</f>
        <v/>
      </c>
    </row>
    <row r="30" spans="1:28" ht="12" customHeight="1">
      <c r="A30" s="254"/>
      <c r="B30" s="254"/>
      <c r="C30" s="40"/>
      <c r="D30" s="306"/>
      <c r="E30" s="39"/>
      <c r="F30" s="44">
        <f t="shared" si="2"/>
        <v>1</v>
      </c>
      <c r="G30" s="37">
        <f t="shared" ref="G30:R30" si="37">IF(G29=0,0,G29/$F29)</f>
        <v>0.14285714285714285</v>
      </c>
      <c r="H30" s="37">
        <f t="shared" si="37"/>
        <v>0</v>
      </c>
      <c r="I30" s="37">
        <f t="shared" si="37"/>
        <v>0.42857142857142855</v>
      </c>
      <c r="J30" s="37">
        <f t="shared" si="37"/>
        <v>0.14285714285714285</v>
      </c>
      <c r="K30" s="37">
        <f t="shared" si="37"/>
        <v>0.2857142857142857</v>
      </c>
      <c r="L30" s="37">
        <f t="shared" si="37"/>
        <v>0</v>
      </c>
      <c r="M30" s="37">
        <f t="shared" si="37"/>
        <v>0</v>
      </c>
      <c r="N30" s="37">
        <f t="shared" si="37"/>
        <v>0</v>
      </c>
      <c r="O30" s="37">
        <f t="shared" si="37"/>
        <v>0</v>
      </c>
      <c r="P30" s="37">
        <f t="shared" si="37"/>
        <v>0.14285714285714285</v>
      </c>
      <c r="Q30" s="37">
        <f t="shared" si="37"/>
        <v>0.8571428571428571</v>
      </c>
      <c r="R30" s="37">
        <f t="shared" si="37"/>
        <v>0</v>
      </c>
      <c r="AA30" s="215"/>
      <c r="AB30" s="154"/>
    </row>
    <row r="31" spans="1:28" ht="12" customHeight="1">
      <c r="A31" s="254"/>
      <c r="B31" s="254"/>
      <c r="C31" s="43"/>
      <c r="D31" s="305" t="s">
        <v>373</v>
      </c>
      <c r="E31" s="42"/>
      <c r="F31" s="41">
        <f t="shared" si="2"/>
        <v>2</v>
      </c>
      <c r="G31" s="41">
        <v>1</v>
      </c>
      <c r="H31" s="41">
        <v>0</v>
      </c>
      <c r="I31" s="41">
        <v>0</v>
      </c>
      <c r="J31" s="41">
        <v>1</v>
      </c>
      <c r="K31" s="41">
        <v>0</v>
      </c>
      <c r="L31" s="41">
        <v>0</v>
      </c>
      <c r="M31" s="41">
        <v>0</v>
      </c>
      <c r="N31" s="41">
        <v>0</v>
      </c>
      <c r="O31" s="41">
        <v>0</v>
      </c>
      <c r="P31" s="41">
        <v>1</v>
      </c>
      <c r="Q31" s="41">
        <v>1</v>
      </c>
      <c r="R31" s="41">
        <v>0</v>
      </c>
      <c r="S31" s="54">
        <f t="shared" ref="S31" si="38">SUM(G31:J31)</f>
        <v>2</v>
      </c>
      <c r="T31" s="54">
        <f t="shared" ref="T31" si="39">SUM(M31:P31)</f>
        <v>1</v>
      </c>
      <c r="AA31" s="214">
        <v>2</v>
      </c>
      <c r="AB31" s="155" t="str">
        <f>IF(F31=AA31,"",1)</f>
        <v/>
      </c>
    </row>
    <row r="32" spans="1:28" ht="12" customHeight="1">
      <c r="A32" s="254"/>
      <c r="B32" s="254"/>
      <c r="C32" s="40"/>
      <c r="D32" s="306"/>
      <c r="E32" s="39"/>
      <c r="F32" s="44">
        <f t="shared" si="2"/>
        <v>1</v>
      </c>
      <c r="G32" s="37">
        <f t="shared" ref="G32:R32" si="40">IF(G31=0,0,G31/$F31)</f>
        <v>0.5</v>
      </c>
      <c r="H32" s="37">
        <f t="shared" si="40"/>
        <v>0</v>
      </c>
      <c r="I32" s="37">
        <f t="shared" si="40"/>
        <v>0</v>
      </c>
      <c r="J32" s="37">
        <f t="shared" si="40"/>
        <v>0.5</v>
      </c>
      <c r="K32" s="37">
        <f t="shared" si="40"/>
        <v>0</v>
      </c>
      <c r="L32" s="37">
        <f t="shared" si="40"/>
        <v>0</v>
      </c>
      <c r="M32" s="37">
        <f t="shared" si="40"/>
        <v>0</v>
      </c>
      <c r="N32" s="37">
        <f t="shared" si="40"/>
        <v>0</v>
      </c>
      <c r="O32" s="37">
        <f t="shared" si="40"/>
        <v>0</v>
      </c>
      <c r="P32" s="37">
        <f t="shared" si="40"/>
        <v>0.5</v>
      </c>
      <c r="Q32" s="37">
        <f t="shared" si="40"/>
        <v>0.5</v>
      </c>
      <c r="R32" s="37">
        <f t="shared" si="40"/>
        <v>0</v>
      </c>
      <c r="AA32" s="215"/>
      <c r="AB32" s="154"/>
    </row>
    <row r="33" spans="1:28" ht="12" customHeight="1">
      <c r="A33" s="254"/>
      <c r="B33" s="254"/>
      <c r="C33" s="43"/>
      <c r="D33" s="305" t="s">
        <v>374</v>
      </c>
      <c r="E33" s="42"/>
      <c r="F33" s="41">
        <f t="shared" si="2"/>
        <v>5</v>
      </c>
      <c r="G33" s="41">
        <v>2</v>
      </c>
      <c r="H33" s="41">
        <v>1</v>
      </c>
      <c r="I33" s="41">
        <v>0</v>
      </c>
      <c r="J33" s="41">
        <v>0</v>
      </c>
      <c r="K33" s="41">
        <v>1</v>
      </c>
      <c r="L33" s="41">
        <v>1</v>
      </c>
      <c r="M33" s="41">
        <v>0</v>
      </c>
      <c r="N33" s="41">
        <v>0</v>
      </c>
      <c r="O33" s="41">
        <v>0</v>
      </c>
      <c r="P33" s="41">
        <v>0</v>
      </c>
      <c r="Q33" s="41">
        <v>3</v>
      </c>
      <c r="R33" s="41">
        <v>2</v>
      </c>
      <c r="S33" s="54">
        <f t="shared" ref="S33" si="41">SUM(G33:J33)</f>
        <v>3</v>
      </c>
      <c r="T33" s="54">
        <f t="shared" ref="T33" si="42">SUM(M33:P33)</f>
        <v>0</v>
      </c>
      <c r="AA33" s="214">
        <v>5</v>
      </c>
      <c r="AB33" s="155" t="str">
        <f>IF(F33=AA33,"",1)</f>
        <v/>
      </c>
    </row>
    <row r="34" spans="1:28" ht="12" customHeight="1">
      <c r="A34" s="254"/>
      <c r="B34" s="254"/>
      <c r="C34" s="40"/>
      <c r="D34" s="306"/>
      <c r="E34" s="39"/>
      <c r="F34" s="44">
        <f t="shared" si="2"/>
        <v>1</v>
      </c>
      <c r="G34" s="37">
        <f t="shared" ref="G34:R34" si="43">IF(G33=0,0,G33/$F33)</f>
        <v>0.4</v>
      </c>
      <c r="H34" s="37">
        <f t="shared" si="43"/>
        <v>0.2</v>
      </c>
      <c r="I34" s="37">
        <f t="shared" si="43"/>
        <v>0</v>
      </c>
      <c r="J34" s="37">
        <f t="shared" si="43"/>
        <v>0</v>
      </c>
      <c r="K34" s="37">
        <f t="shared" si="43"/>
        <v>0.2</v>
      </c>
      <c r="L34" s="37">
        <f t="shared" si="43"/>
        <v>0.2</v>
      </c>
      <c r="M34" s="37">
        <f t="shared" si="43"/>
        <v>0</v>
      </c>
      <c r="N34" s="37">
        <f t="shared" si="43"/>
        <v>0</v>
      </c>
      <c r="O34" s="37">
        <f t="shared" si="43"/>
        <v>0</v>
      </c>
      <c r="P34" s="37">
        <f t="shared" si="43"/>
        <v>0</v>
      </c>
      <c r="Q34" s="37">
        <f t="shared" si="43"/>
        <v>0.6</v>
      </c>
      <c r="R34" s="37">
        <f t="shared" si="43"/>
        <v>0.4</v>
      </c>
      <c r="AA34" s="215"/>
      <c r="AB34" s="154"/>
    </row>
    <row r="35" spans="1:28" ht="12" customHeight="1">
      <c r="A35" s="254"/>
      <c r="B35" s="254"/>
      <c r="C35" s="43"/>
      <c r="D35" s="305" t="s">
        <v>375</v>
      </c>
      <c r="E35" s="42"/>
      <c r="F35" s="41">
        <f t="shared" si="2"/>
        <v>10</v>
      </c>
      <c r="G35" s="41">
        <v>3</v>
      </c>
      <c r="H35" s="41">
        <v>0</v>
      </c>
      <c r="I35" s="41">
        <v>2</v>
      </c>
      <c r="J35" s="41">
        <v>5</v>
      </c>
      <c r="K35" s="41">
        <v>0</v>
      </c>
      <c r="L35" s="41">
        <v>0</v>
      </c>
      <c r="M35" s="41">
        <v>0</v>
      </c>
      <c r="N35" s="41">
        <v>0</v>
      </c>
      <c r="O35" s="41">
        <v>0</v>
      </c>
      <c r="P35" s="41">
        <v>3</v>
      </c>
      <c r="Q35" s="41">
        <v>7</v>
      </c>
      <c r="R35" s="41">
        <v>0</v>
      </c>
      <c r="S35" s="54">
        <f t="shared" ref="S35" si="44">SUM(G35:J35)</f>
        <v>10</v>
      </c>
      <c r="T35" s="54">
        <f t="shared" ref="T35" si="45">SUM(M35:P35)</f>
        <v>3</v>
      </c>
      <c r="AA35" s="214">
        <v>10</v>
      </c>
      <c r="AB35" s="155" t="str">
        <f>IF(F35=AA35,"",1)</f>
        <v/>
      </c>
    </row>
    <row r="36" spans="1:28" ht="12" customHeight="1">
      <c r="A36" s="254"/>
      <c r="B36" s="254"/>
      <c r="C36" s="40"/>
      <c r="D36" s="306"/>
      <c r="E36" s="39"/>
      <c r="F36" s="44">
        <f t="shared" si="2"/>
        <v>1</v>
      </c>
      <c r="G36" s="37">
        <f t="shared" ref="G36:R36" si="46">IF(G35=0,0,G35/$F35)</f>
        <v>0.3</v>
      </c>
      <c r="H36" s="37">
        <f t="shared" si="46"/>
        <v>0</v>
      </c>
      <c r="I36" s="37">
        <f t="shared" si="46"/>
        <v>0.2</v>
      </c>
      <c r="J36" s="37">
        <f t="shared" si="46"/>
        <v>0.5</v>
      </c>
      <c r="K36" s="37">
        <f t="shared" si="46"/>
        <v>0</v>
      </c>
      <c r="L36" s="37">
        <f t="shared" si="46"/>
        <v>0</v>
      </c>
      <c r="M36" s="37">
        <f t="shared" si="46"/>
        <v>0</v>
      </c>
      <c r="N36" s="37">
        <f t="shared" si="46"/>
        <v>0</v>
      </c>
      <c r="O36" s="37">
        <f t="shared" si="46"/>
        <v>0</v>
      </c>
      <c r="P36" s="37">
        <f t="shared" si="46"/>
        <v>0.3</v>
      </c>
      <c r="Q36" s="37">
        <f t="shared" si="46"/>
        <v>0.7</v>
      </c>
      <c r="R36" s="37">
        <f t="shared" si="46"/>
        <v>0</v>
      </c>
      <c r="AA36" s="215"/>
      <c r="AB36" s="154"/>
    </row>
    <row r="37" spans="1:28" ht="12" customHeight="1">
      <c r="A37" s="254"/>
      <c r="B37" s="254"/>
      <c r="C37" s="43"/>
      <c r="D37" s="305" t="s">
        <v>376</v>
      </c>
      <c r="E37" s="42"/>
      <c r="F37" s="41">
        <f t="shared" si="2"/>
        <v>1</v>
      </c>
      <c r="G37" s="41">
        <v>1</v>
      </c>
      <c r="H37" s="41">
        <v>0</v>
      </c>
      <c r="I37" s="41">
        <v>0</v>
      </c>
      <c r="J37" s="41">
        <v>0</v>
      </c>
      <c r="K37" s="41">
        <v>0</v>
      </c>
      <c r="L37" s="41">
        <v>0</v>
      </c>
      <c r="M37" s="41">
        <v>0</v>
      </c>
      <c r="N37" s="41">
        <v>0</v>
      </c>
      <c r="O37" s="41">
        <v>0</v>
      </c>
      <c r="P37" s="41">
        <v>0</v>
      </c>
      <c r="Q37" s="41">
        <v>1</v>
      </c>
      <c r="R37" s="41">
        <v>0</v>
      </c>
      <c r="S37" s="54">
        <f t="shared" ref="S37" si="47">SUM(G37:J37)</f>
        <v>1</v>
      </c>
      <c r="T37" s="54">
        <f t="shared" ref="T37" si="48">SUM(M37:P37)</f>
        <v>0</v>
      </c>
      <c r="AA37" s="214">
        <v>1</v>
      </c>
      <c r="AB37" s="155" t="str">
        <f>IF(F37=AA37,"",1)</f>
        <v/>
      </c>
    </row>
    <row r="38" spans="1:28" ht="12" customHeight="1">
      <c r="A38" s="254"/>
      <c r="B38" s="254"/>
      <c r="C38" s="40"/>
      <c r="D38" s="306"/>
      <c r="E38" s="39"/>
      <c r="F38" s="44">
        <f t="shared" si="2"/>
        <v>1</v>
      </c>
      <c r="G38" s="37">
        <f t="shared" ref="G38:R38" si="49">IF(G37=0,0,G37/$F37)</f>
        <v>1</v>
      </c>
      <c r="H38" s="37">
        <f t="shared" si="49"/>
        <v>0</v>
      </c>
      <c r="I38" s="37">
        <f t="shared" si="49"/>
        <v>0</v>
      </c>
      <c r="J38" s="37">
        <f t="shared" si="49"/>
        <v>0</v>
      </c>
      <c r="K38" s="37">
        <f t="shared" si="49"/>
        <v>0</v>
      </c>
      <c r="L38" s="37">
        <f t="shared" si="49"/>
        <v>0</v>
      </c>
      <c r="M38" s="37">
        <f t="shared" si="49"/>
        <v>0</v>
      </c>
      <c r="N38" s="37">
        <f t="shared" si="49"/>
        <v>0</v>
      </c>
      <c r="O38" s="37">
        <f t="shared" si="49"/>
        <v>0</v>
      </c>
      <c r="P38" s="37">
        <f t="shared" si="49"/>
        <v>0</v>
      </c>
      <c r="Q38" s="37">
        <f t="shared" si="49"/>
        <v>1</v>
      </c>
      <c r="R38" s="37">
        <f t="shared" si="49"/>
        <v>0</v>
      </c>
      <c r="AA38" s="215"/>
      <c r="AB38" s="154"/>
    </row>
    <row r="39" spans="1:28" ht="12" customHeight="1">
      <c r="A39" s="254"/>
      <c r="B39" s="254"/>
      <c r="C39" s="43"/>
      <c r="D39" s="305" t="s">
        <v>377</v>
      </c>
      <c r="E39" s="42"/>
      <c r="F39" s="41">
        <f t="shared" si="2"/>
        <v>6</v>
      </c>
      <c r="G39" s="41">
        <v>4</v>
      </c>
      <c r="H39" s="41">
        <v>0</v>
      </c>
      <c r="I39" s="41">
        <v>1</v>
      </c>
      <c r="J39" s="41">
        <v>0</v>
      </c>
      <c r="K39" s="41">
        <v>1</v>
      </c>
      <c r="L39" s="41">
        <v>0</v>
      </c>
      <c r="M39" s="41">
        <v>0</v>
      </c>
      <c r="N39" s="41">
        <v>0</v>
      </c>
      <c r="O39" s="41">
        <v>0</v>
      </c>
      <c r="P39" s="41">
        <v>0</v>
      </c>
      <c r="Q39" s="41">
        <v>6</v>
      </c>
      <c r="R39" s="41">
        <v>0</v>
      </c>
      <c r="S39" s="54">
        <f t="shared" ref="S39" si="50">SUM(G39:J39)</f>
        <v>5</v>
      </c>
      <c r="T39" s="54">
        <f t="shared" ref="T39" si="51">SUM(M39:P39)</f>
        <v>0</v>
      </c>
      <c r="AA39" s="214">
        <v>6</v>
      </c>
      <c r="AB39" s="155" t="str">
        <f>IF(F39=AA39,"",1)</f>
        <v/>
      </c>
    </row>
    <row r="40" spans="1:28" ht="12" customHeight="1">
      <c r="A40" s="254"/>
      <c r="B40" s="254"/>
      <c r="C40" s="40"/>
      <c r="D40" s="306"/>
      <c r="E40" s="39"/>
      <c r="F40" s="44">
        <f t="shared" si="2"/>
        <v>1</v>
      </c>
      <c r="G40" s="37">
        <f t="shared" ref="G40:R40" si="52">IF(G39=0,0,G39/$F39)</f>
        <v>0.66666666666666663</v>
      </c>
      <c r="H40" s="37">
        <f t="shared" si="52"/>
        <v>0</v>
      </c>
      <c r="I40" s="37">
        <f t="shared" si="52"/>
        <v>0.16666666666666666</v>
      </c>
      <c r="J40" s="37">
        <f t="shared" si="52"/>
        <v>0</v>
      </c>
      <c r="K40" s="37">
        <f t="shared" si="52"/>
        <v>0.16666666666666666</v>
      </c>
      <c r="L40" s="37">
        <f t="shared" si="52"/>
        <v>0</v>
      </c>
      <c r="M40" s="37">
        <f t="shared" si="52"/>
        <v>0</v>
      </c>
      <c r="N40" s="37">
        <f t="shared" si="52"/>
        <v>0</v>
      </c>
      <c r="O40" s="37">
        <f t="shared" si="52"/>
        <v>0</v>
      </c>
      <c r="P40" s="37">
        <f t="shared" si="52"/>
        <v>0</v>
      </c>
      <c r="Q40" s="37">
        <f t="shared" si="52"/>
        <v>1</v>
      </c>
      <c r="R40" s="37">
        <f t="shared" si="52"/>
        <v>0</v>
      </c>
      <c r="AA40" s="215"/>
      <c r="AB40" s="154"/>
    </row>
    <row r="41" spans="1:28" ht="12" customHeight="1">
      <c r="A41" s="254"/>
      <c r="B41" s="254"/>
      <c r="C41" s="43"/>
      <c r="D41" s="305" t="s">
        <v>378</v>
      </c>
      <c r="E41" s="42"/>
      <c r="F41" s="41">
        <f t="shared" si="2"/>
        <v>1</v>
      </c>
      <c r="G41" s="41">
        <v>1</v>
      </c>
      <c r="H41" s="41">
        <v>0</v>
      </c>
      <c r="I41" s="41">
        <v>0</v>
      </c>
      <c r="J41" s="41">
        <v>0</v>
      </c>
      <c r="K41" s="41">
        <v>0</v>
      </c>
      <c r="L41" s="41">
        <v>0</v>
      </c>
      <c r="M41" s="41">
        <v>0</v>
      </c>
      <c r="N41" s="41">
        <v>0</v>
      </c>
      <c r="O41" s="41">
        <v>0</v>
      </c>
      <c r="P41" s="41">
        <v>0</v>
      </c>
      <c r="Q41" s="41">
        <v>1</v>
      </c>
      <c r="R41" s="41">
        <v>0</v>
      </c>
      <c r="S41" s="54">
        <f t="shared" ref="S41" si="53">SUM(G41:J41)</f>
        <v>1</v>
      </c>
      <c r="T41" s="54">
        <f t="shared" ref="T41" si="54">SUM(M41:P41)</f>
        <v>0</v>
      </c>
      <c r="AA41" s="214">
        <v>1</v>
      </c>
      <c r="AB41" s="155" t="str">
        <f>IF(F41=AA41,"",1)</f>
        <v/>
      </c>
    </row>
    <row r="42" spans="1:28" ht="12" customHeight="1">
      <c r="A42" s="254"/>
      <c r="B42" s="254"/>
      <c r="C42" s="40"/>
      <c r="D42" s="306"/>
      <c r="E42" s="39"/>
      <c r="F42" s="44">
        <f t="shared" si="2"/>
        <v>1</v>
      </c>
      <c r="G42" s="37">
        <f t="shared" ref="G42:R42" si="55">IF(G41=0,0,G41/$F41)</f>
        <v>1</v>
      </c>
      <c r="H42" s="37">
        <f t="shared" si="55"/>
        <v>0</v>
      </c>
      <c r="I42" s="37">
        <f t="shared" si="55"/>
        <v>0</v>
      </c>
      <c r="J42" s="37">
        <f t="shared" si="55"/>
        <v>0</v>
      </c>
      <c r="K42" s="37">
        <f t="shared" si="55"/>
        <v>0</v>
      </c>
      <c r="L42" s="37">
        <f t="shared" si="55"/>
        <v>0</v>
      </c>
      <c r="M42" s="37">
        <f t="shared" si="55"/>
        <v>0</v>
      </c>
      <c r="N42" s="37">
        <f t="shared" si="55"/>
        <v>0</v>
      </c>
      <c r="O42" s="37">
        <f t="shared" si="55"/>
        <v>0</v>
      </c>
      <c r="P42" s="37">
        <f t="shared" si="55"/>
        <v>0</v>
      </c>
      <c r="Q42" s="37">
        <f t="shared" si="55"/>
        <v>1</v>
      </c>
      <c r="R42" s="37">
        <f t="shared" si="55"/>
        <v>0</v>
      </c>
      <c r="AA42" s="215"/>
      <c r="AB42" s="154"/>
    </row>
    <row r="43" spans="1:28" ht="12" customHeight="1">
      <c r="A43" s="254"/>
      <c r="B43" s="254"/>
      <c r="C43" s="43"/>
      <c r="D43" s="305" t="s">
        <v>379</v>
      </c>
      <c r="E43" s="42"/>
      <c r="F43" s="41">
        <f t="shared" si="2"/>
        <v>2</v>
      </c>
      <c r="G43" s="41">
        <v>0</v>
      </c>
      <c r="H43" s="41">
        <v>0</v>
      </c>
      <c r="I43" s="41">
        <v>1</v>
      </c>
      <c r="J43" s="41">
        <v>0</v>
      </c>
      <c r="K43" s="41">
        <v>0</v>
      </c>
      <c r="L43" s="41">
        <v>1</v>
      </c>
      <c r="M43" s="41">
        <v>0</v>
      </c>
      <c r="N43" s="41">
        <v>0</v>
      </c>
      <c r="O43" s="41">
        <v>0</v>
      </c>
      <c r="P43" s="41">
        <v>0</v>
      </c>
      <c r="Q43" s="41">
        <v>1</v>
      </c>
      <c r="R43" s="41">
        <v>1</v>
      </c>
      <c r="S43" s="54">
        <f t="shared" ref="S43" si="56">SUM(G43:J43)</f>
        <v>1</v>
      </c>
      <c r="T43" s="54">
        <f t="shared" ref="T43" si="57">SUM(M43:P43)</f>
        <v>0</v>
      </c>
      <c r="AA43" s="214">
        <v>2</v>
      </c>
      <c r="AB43" s="155" t="str">
        <f>IF(F43=AA43,"",1)</f>
        <v/>
      </c>
    </row>
    <row r="44" spans="1:28" ht="12" customHeight="1">
      <c r="A44" s="254"/>
      <c r="B44" s="254"/>
      <c r="C44" s="40"/>
      <c r="D44" s="306"/>
      <c r="E44" s="39"/>
      <c r="F44" s="44">
        <f t="shared" si="2"/>
        <v>1</v>
      </c>
      <c r="G44" s="37">
        <f t="shared" ref="G44:R44" si="58">IF(G43=0,0,G43/$F43)</f>
        <v>0</v>
      </c>
      <c r="H44" s="37">
        <f t="shared" si="58"/>
        <v>0</v>
      </c>
      <c r="I44" s="37">
        <f t="shared" si="58"/>
        <v>0.5</v>
      </c>
      <c r="J44" s="37">
        <f t="shared" si="58"/>
        <v>0</v>
      </c>
      <c r="K44" s="37">
        <f t="shared" si="58"/>
        <v>0</v>
      </c>
      <c r="L44" s="37">
        <f t="shared" si="58"/>
        <v>0.5</v>
      </c>
      <c r="M44" s="37">
        <f t="shared" si="58"/>
        <v>0</v>
      </c>
      <c r="N44" s="37">
        <f t="shared" si="58"/>
        <v>0</v>
      </c>
      <c r="O44" s="37">
        <f t="shared" si="58"/>
        <v>0</v>
      </c>
      <c r="P44" s="37">
        <f t="shared" si="58"/>
        <v>0</v>
      </c>
      <c r="Q44" s="37">
        <f t="shared" si="58"/>
        <v>0.5</v>
      </c>
      <c r="R44" s="37">
        <f t="shared" si="58"/>
        <v>0.5</v>
      </c>
      <c r="AA44" s="215"/>
      <c r="AB44" s="154"/>
    </row>
    <row r="45" spans="1:28" ht="12" customHeight="1">
      <c r="A45" s="254"/>
      <c r="B45" s="254"/>
      <c r="C45" s="43"/>
      <c r="D45" s="305" t="s">
        <v>380</v>
      </c>
      <c r="E45" s="42"/>
      <c r="F45" s="41">
        <f t="shared" si="2"/>
        <v>9</v>
      </c>
      <c r="G45" s="41">
        <v>2</v>
      </c>
      <c r="H45" s="41">
        <v>0</v>
      </c>
      <c r="I45" s="41">
        <v>1</v>
      </c>
      <c r="J45" s="41">
        <v>2</v>
      </c>
      <c r="K45" s="41">
        <v>3</v>
      </c>
      <c r="L45" s="41">
        <v>1</v>
      </c>
      <c r="M45" s="41">
        <v>0</v>
      </c>
      <c r="N45" s="41">
        <v>0</v>
      </c>
      <c r="O45" s="41">
        <v>0</v>
      </c>
      <c r="P45" s="41">
        <v>2</v>
      </c>
      <c r="Q45" s="41">
        <v>5</v>
      </c>
      <c r="R45" s="41">
        <v>2</v>
      </c>
      <c r="S45" s="54">
        <f t="shared" ref="S45" si="59">SUM(G45:J45)</f>
        <v>5</v>
      </c>
      <c r="T45" s="54">
        <f t="shared" ref="T45" si="60">SUM(M45:P45)</f>
        <v>2</v>
      </c>
      <c r="AA45" s="214">
        <v>9</v>
      </c>
      <c r="AB45" s="155" t="str">
        <f>IF(F45=AA45,"",1)</f>
        <v/>
      </c>
    </row>
    <row r="46" spans="1:28" ht="12" customHeight="1">
      <c r="A46" s="254"/>
      <c r="B46" s="254"/>
      <c r="C46" s="40"/>
      <c r="D46" s="306"/>
      <c r="E46" s="39"/>
      <c r="F46" s="44">
        <f t="shared" si="2"/>
        <v>1</v>
      </c>
      <c r="G46" s="37">
        <f t="shared" ref="G46:R46" si="61">IF(G45=0,0,G45/$F45)</f>
        <v>0.22222222222222221</v>
      </c>
      <c r="H46" s="37">
        <f t="shared" si="61"/>
        <v>0</v>
      </c>
      <c r="I46" s="37">
        <f t="shared" si="61"/>
        <v>0.1111111111111111</v>
      </c>
      <c r="J46" s="37">
        <f t="shared" si="61"/>
        <v>0.22222222222222221</v>
      </c>
      <c r="K46" s="37">
        <f t="shared" si="61"/>
        <v>0.33333333333333331</v>
      </c>
      <c r="L46" s="37">
        <f t="shared" si="61"/>
        <v>0.1111111111111111</v>
      </c>
      <c r="M46" s="37">
        <f t="shared" si="61"/>
        <v>0</v>
      </c>
      <c r="N46" s="37">
        <f t="shared" si="61"/>
        <v>0</v>
      </c>
      <c r="O46" s="37">
        <f t="shared" si="61"/>
        <v>0</v>
      </c>
      <c r="P46" s="37">
        <f t="shared" si="61"/>
        <v>0.22222222222222221</v>
      </c>
      <c r="Q46" s="37">
        <f t="shared" si="61"/>
        <v>0.55555555555555558</v>
      </c>
      <c r="R46" s="37">
        <f t="shared" si="61"/>
        <v>0.22222222222222221</v>
      </c>
      <c r="AA46" s="215"/>
      <c r="AB46" s="154"/>
    </row>
    <row r="47" spans="1:28" ht="11.25" customHeight="1">
      <c r="A47" s="254"/>
      <c r="B47" s="254"/>
      <c r="C47" s="43"/>
      <c r="D47" s="305" t="s">
        <v>381</v>
      </c>
      <c r="E47" s="42"/>
      <c r="F47" s="41">
        <f t="shared" si="2"/>
        <v>5</v>
      </c>
      <c r="G47" s="41">
        <v>2</v>
      </c>
      <c r="H47" s="41">
        <v>0</v>
      </c>
      <c r="I47" s="41">
        <v>0</v>
      </c>
      <c r="J47" s="41">
        <v>1</v>
      </c>
      <c r="K47" s="41">
        <v>1</v>
      </c>
      <c r="L47" s="41">
        <v>1</v>
      </c>
      <c r="M47" s="41">
        <v>0</v>
      </c>
      <c r="N47" s="41">
        <v>0</v>
      </c>
      <c r="O47" s="41">
        <v>0</v>
      </c>
      <c r="P47" s="41">
        <v>0</v>
      </c>
      <c r="Q47" s="41">
        <v>2</v>
      </c>
      <c r="R47" s="41">
        <v>3</v>
      </c>
      <c r="S47" s="54">
        <f t="shared" ref="S47" si="62">SUM(G47:J47)</f>
        <v>3</v>
      </c>
      <c r="T47" s="54">
        <f t="shared" ref="T47" si="63">SUM(M47:P47)</f>
        <v>0</v>
      </c>
      <c r="AA47" s="214">
        <v>5</v>
      </c>
      <c r="AB47" s="155" t="str">
        <f>IF(F47=AA47,"",1)</f>
        <v/>
      </c>
    </row>
    <row r="48" spans="1:28" ht="12" customHeight="1">
      <c r="A48" s="254"/>
      <c r="B48" s="254"/>
      <c r="C48" s="40"/>
      <c r="D48" s="306"/>
      <c r="E48" s="39"/>
      <c r="F48" s="44">
        <f t="shared" si="2"/>
        <v>1</v>
      </c>
      <c r="G48" s="37">
        <f t="shared" ref="G48:R48" si="64">IF(G47=0,0,G47/$F47)</f>
        <v>0.4</v>
      </c>
      <c r="H48" s="37">
        <f t="shared" si="64"/>
        <v>0</v>
      </c>
      <c r="I48" s="37">
        <f t="shared" si="64"/>
        <v>0</v>
      </c>
      <c r="J48" s="37">
        <f t="shared" si="64"/>
        <v>0.2</v>
      </c>
      <c r="K48" s="37">
        <f t="shared" si="64"/>
        <v>0.2</v>
      </c>
      <c r="L48" s="37">
        <f t="shared" si="64"/>
        <v>0.2</v>
      </c>
      <c r="M48" s="37">
        <f t="shared" si="64"/>
        <v>0</v>
      </c>
      <c r="N48" s="37">
        <f t="shared" si="64"/>
        <v>0</v>
      </c>
      <c r="O48" s="37">
        <f t="shared" si="64"/>
        <v>0</v>
      </c>
      <c r="P48" s="37">
        <f t="shared" si="64"/>
        <v>0</v>
      </c>
      <c r="Q48" s="37">
        <f t="shared" si="64"/>
        <v>0.4</v>
      </c>
      <c r="R48" s="37">
        <f t="shared" si="64"/>
        <v>0.6</v>
      </c>
      <c r="AA48" s="215"/>
      <c r="AB48" s="154"/>
    </row>
    <row r="49" spans="1:28" ht="12" customHeight="1">
      <c r="A49" s="254"/>
      <c r="B49" s="254"/>
      <c r="C49" s="43"/>
      <c r="D49" s="305" t="s">
        <v>382</v>
      </c>
      <c r="E49" s="42"/>
      <c r="F49" s="41">
        <f t="shared" si="2"/>
        <v>5</v>
      </c>
      <c r="G49" s="41">
        <v>2</v>
      </c>
      <c r="H49" s="41">
        <v>0</v>
      </c>
      <c r="I49" s="41">
        <v>1</v>
      </c>
      <c r="J49" s="41">
        <v>0</v>
      </c>
      <c r="K49" s="41">
        <v>1</v>
      </c>
      <c r="L49" s="41">
        <v>1</v>
      </c>
      <c r="M49" s="41">
        <v>0</v>
      </c>
      <c r="N49" s="41">
        <v>0</v>
      </c>
      <c r="O49" s="41">
        <v>1</v>
      </c>
      <c r="P49" s="41">
        <v>0</v>
      </c>
      <c r="Q49" s="41">
        <v>3</v>
      </c>
      <c r="R49" s="41">
        <v>1</v>
      </c>
      <c r="S49" s="54">
        <f t="shared" ref="S49" si="65">SUM(G49:J49)</f>
        <v>3</v>
      </c>
      <c r="T49" s="54">
        <f t="shared" ref="T49" si="66">SUM(M49:P49)</f>
        <v>1</v>
      </c>
      <c r="AA49" s="214">
        <v>5</v>
      </c>
      <c r="AB49" s="155" t="str">
        <f>IF(F49=AA49,"",1)</f>
        <v/>
      </c>
    </row>
    <row r="50" spans="1:28" ht="12" customHeight="1">
      <c r="A50" s="254"/>
      <c r="B50" s="254"/>
      <c r="C50" s="40"/>
      <c r="D50" s="306"/>
      <c r="E50" s="39"/>
      <c r="F50" s="44">
        <f t="shared" si="2"/>
        <v>0.99999999999999989</v>
      </c>
      <c r="G50" s="37">
        <f t="shared" ref="G50:R50" si="67">IF(G49=0,0,G49/$F49)</f>
        <v>0.4</v>
      </c>
      <c r="H50" s="37">
        <f t="shared" si="67"/>
        <v>0</v>
      </c>
      <c r="I50" s="37">
        <f t="shared" si="67"/>
        <v>0.2</v>
      </c>
      <c r="J50" s="37">
        <f t="shared" si="67"/>
        <v>0</v>
      </c>
      <c r="K50" s="37">
        <f t="shared" si="67"/>
        <v>0.2</v>
      </c>
      <c r="L50" s="37">
        <f t="shared" si="67"/>
        <v>0.2</v>
      </c>
      <c r="M50" s="37">
        <f t="shared" si="67"/>
        <v>0</v>
      </c>
      <c r="N50" s="37">
        <f t="shared" si="67"/>
        <v>0</v>
      </c>
      <c r="O50" s="37">
        <f t="shared" si="67"/>
        <v>0.2</v>
      </c>
      <c r="P50" s="37">
        <f t="shared" si="67"/>
        <v>0</v>
      </c>
      <c r="Q50" s="37">
        <f t="shared" si="67"/>
        <v>0.6</v>
      </c>
      <c r="R50" s="37">
        <f t="shared" si="67"/>
        <v>0.2</v>
      </c>
      <c r="AA50" s="215"/>
      <c r="AB50" s="154"/>
    </row>
    <row r="51" spans="1:28" ht="12" customHeight="1">
      <c r="A51" s="254"/>
      <c r="B51" s="254"/>
      <c r="C51" s="43"/>
      <c r="D51" s="305" t="s">
        <v>383</v>
      </c>
      <c r="E51" s="42"/>
      <c r="F51" s="41">
        <f t="shared" si="2"/>
        <v>15</v>
      </c>
      <c r="G51" s="41">
        <v>6</v>
      </c>
      <c r="H51" s="41">
        <v>0</v>
      </c>
      <c r="I51" s="41">
        <v>5</v>
      </c>
      <c r="J51" s="41">
        <v>0</v>
      </c>
      <c r="K51" s="41">
        <v>4</v>
      </c>
      <c r="L51" s="41">
        <v>0</v>
      </c>
      <c r="M51" s="41">
        <v>1</v>
      </c>
      <c r="N51" s="41">
        <v>0</v>
      </c>
      <c r="O51" s="41">
        <v>1</v>
      </c>
      <c r="P51" s="41">
        <v>0</v>
      </c>
      <c r="Q51" s="41">
        <v>13</v>
      </c>
      <c r="R51" s="41">
        <v>0</v>
      </c>
      <c r="S51" s="54">
        <f t="shared" ref="S51" si="68">SUM(G51:J51)</f>
        <v>11</v>
      </c>
      <c r="T51" s="54">
        <f t="shared" ref="T51" si="69">SUM(M51:P51)</f>
        <v>2</v>
      </c>
      <c r="AA51" s="214">
        <v>15</v>
      </c>
      <c r="AB51" s="155" t="str">
        <f>IF(F51=AA51,"",1)</f>
        <v/>
      </c>
    </row>
    <row r="52" spans="1:28" ht="12" customHeight="1">
      <c r="A52" s="254"/>
      <c r="B52" s="254"/>
      <c r="C52" s="40"/>
      <c r="D52" s="306"/>
      <c r="E52" s="39"/>
      <c r="F52" s="44">
        <f t="shared" si="2"/>
        <v>1</v>
      </c>
      <c r="G52" s="37">
        <f t="shared" ref="G52:R52" si="70">IF(G51=0,0,G51/$F51)</f>
        <v>0.4</v>
      </c>
      <c r="H52" s="37">
        <f t="shared" si="70"/>
        <v>0</v>
      </c>
      <c r="I52" s="37">
        <f t="shared" si="70"/>
        <v>0.33333333333333331</v>
      </c>
      <c r="J52" s="37">
        <f t="shared" si="70"/>
        <v>0</v>
      </c>
      <c r="K52" s="37">
        <f t="shared" si="70"/>
        <v>0.26666666666666666</v>
      </c>
      <c r="L52" s="37">
        <f t="shared" si="70"/>
        <v>0</v>
      </c>
      <c r="M52" s="37">
        <f t="shared" si="70"/>
        <v>6.6666666666666666E-2</v>
      </c>
      <c r="N52" s="37">
        <f t="shared" si="70"/>
        <v>0</v>
      </c>
      <c r="O52" s="37">
        <f t="shared" si="70"/>
        <v>6.6666666666666666E-2</v>
      </c>
      <c r="P52" s="37">
        <f t="shared" si="70"/>
        <v>0</v>
      </c>
      <c r="Q52" s="37">
        <f t="shared" si="70"/>
        <v>0.8666666666666667</v>
      </c>
      <c r="R52" s="37">
        <f t="shared" si="70"/>
        <v>0</v>
      </c>
      <c r="AA52" s="215"/>
      <c r="AB52" s="154"/>
    </row>
    <row r="53" spans="1:28" ht="12" customHeight="1">
      <c r="A53" s="254"/>
      <c r="B53" s="254"/>
      <c r="C53" s="43"/>
      <c r="D53" s="305" t="s">
        <v>384</v>
      </c>
      <c r="E53" s="42"/>
      <c r="F53" s="41">
        <f t="shared" si="2"/>
        <v>6</v>
      </c>
      <c r="G53" s="41">
        <v>3</v>
      </c>
      <c r="H53" s="41">
        <v>0</v>
      </c>
      <c r="I53" s="41">
        <v>0</v>
      </c>
      <c r="J53" s="41">
        <v>1</v>
      </c>
      <c r="K53" s="41">
        <v>2</v>
      </c>
      <c r="L53" s="41">
        <v>0</v>
      </c>
      <c r="M53" s="41">
        <v>0</v>
      </c>
      <c r="N53" s="41">
        <v>0</v>
      </c>
      <c r="O53" s="41">
        <v>0</v>
      </c>
      <c r="P53" s="41">
        <v>0</v>
      </c>
      <c r="Q53" s="41">
        <v>6</v>
      </c>
      <c r="R53" s="41">
        <v>0</v>
      </c>
      <c r="S53" s="54">
        <f t="shared" ref="S53" si="71">SUM(G53:J53)</f>
        <v>4</v>
      </c>
      <c r="T53" s="54">
        <f t="shared" ref="T53" si="72">SUM(M53:P53)</f>
        <v>0</v>
      </c>
      <c r="AA53" s="214">
        <v>6</v>
      </c>
      <c r="AB53" s="155" t="str">
        <f>IF(F53=AA53,"",1)</f>
        <v/>
      </c>
    </row>
    <row r="54" spans="1:28" ht="12" customHeight="1">
      <c r="A54" s="254"/>
      <c r="B54" s="254"/>
      <c r="C54" s="40"/>
      <c r="D54" s="306"/>
      <c r="E54" s="39"/>
      <c r="F54" s="44">
        <f t="shared" si="2"/>
        <v>1</v>
      </c>
      <c r="G54" s="37">
        <f t="shared" ref="G54:R54" si="73">IF(G53=0,0,G53/$F53)</f>
        <v>0.5</v>
      </c>
      <c r="H54" s="37">
        <f t="shared" si="73"/>
        <v>0</v>
      </c>
      <c r="I54" s="37">
        <f t="shared" si="73"/>
        <v>0</v>
      </c>
      <c r="J54" s="37">
        <f t="shared" si="73"/>
        <v>0.16666666666666666</v>
      </c>
      <c r="K54" s="37">
        <f t="shared" si="73"/>
        <v>0.33333333333333331</v>
      </c>
      <c r="L54" s="37">
        <f t="shared" si="73"/>
        <v>0</v>
      </c>
      <c r="M54" s="37">
        <f t="shared" si="73"/>
        <v>0</v>
      </c>
      <c r="N54" s="37">
        <f t="shared" si="73"/>
        <v>0</v>
      </c>
      <c r="O54" s="37">
        <f t="shared" si="73"/>
        <v>0</v>
      </c>
      <c r="P54" s="37">
        <f t="shared" si="73"/>
        <v>0</v>
      </c>
      <c r="Q54" s="37">
        <f t="shared" si="73"/>
        <v>1</v>
      </c>
      <c r="R54" s="37">
        <f t="shared" si="73"/>
        <v>0</v>
      </c>
      <c r="AA54" s="215"/>
      <c r="AB54" s="154"/>
    </row>
    <row r="55" spans="1:28" ht="12" customHeight="1">
      <c r="A55" s="254"/>
      <c r="B55" s="254"/>
      <c r="C55" s="43"/>
      <c r="D55" s="305" t="s">
        <v>385</v>
      </c>
      <c r="E55" s="42"/>
      <c r="F55" s="41">
        <f t="shared" si="2"/>
        <v>33</v>
      </c>
      <c r="G55" s="41">
        <v>11</v>
      </c>
      <c r="H55" s="41">
        <v>1</v>
      </c>
      <c r="I55" s="41">
        <v>6</v>
      </c>
      <c r="J55" s="41">
        <v>6</v>
      </c>
      <c r="K55" s="41">
        <v>6</v>
      </c>
      <c r="L55" s="41">
        <v>3</v>
      </c>
      <c r="M55" s="41">
        <v>0</v>
      </c>
      <c r="N55" s="41">
        <v>0</v>
      </c>
      <c r="O55" s="41">
        <v>1</v>
      </c>
      <c r="P55" s="41">
        <v>3</v>
      </c>
      <c r="Q55" s="41">
        <v>24</v>
      </c>
      <c r="R55" s="41">
        <v>5</v>
      </c>
      <c r="S55" s="54">
        <f t="shared" ref="S55" si="74">SUM(G55:J55)</f>
        <v>24</v>
      </c>
      <c r="T55" s="54">
        <f t="shared" ref="T55" si="75">SUM(M55:P55)</f>
        <v>4</v>
      </c>
      <c r="AA55" s="214">
        <v>33</v>
      </c>
      <c r="AB55" s="155" t="str">
        <f>IF(F55=AA55,"",1)</f>
        <v/>
      </c>
    </row>
    <row r="56" spans="1:28" ht="12" customHeight="1">
      <c r="A56" s="254"/>
      <c r="B56" s="254"/>
      <c r="C56" s="40"/>
      <c r="D56" s="306"/>
      <c r="E56" s="39"/>
      <c r="F56" s="44">
        <f t="shared" si="2"/>
        <v>1</v>
      </c>
      <c r="G56" s="37">
        <f t="shared" ref="G56:R56" si="76">IF(G55=0,0,G55/$F55)</f>
        <v>0.33333333333333331</v>
      </c>
      <c r="H56" s="37">
        <f t="shared" si="76"/>
        <v>3.0303030303030304E-2</v>
      </c>
      <c r="I56" s="37">
        <f t="shared" si="76"/>
        <v>0.18181818181818182</v>
      </c>
      <c r="J56" s="37">
        <f t="shared" si="76"/>
        <v>0.18181818181818182</v>
      </c>
      <c r="K56" s="37">
        <f t="shared" si="76"/>
        <v>0.18181818181818182</v>
      </c>
      <c r="L56" s="37">
        <f t="shared" si="76"/>
        <v>9.0909090909090912E-2</v>
      </c>
      <c r="M56" s="37">
        <f t="shared" si="76"/>
        <v>0</v>
      </c>
      <c r="N56" s="37">
        <f t="shared" si="76"/>
        <v>0</v>
      </c>
      <c r="O56" s="37">
        <f t="shared" si="76"/>
        <v>3.0303030303030304E-2</v>
      </c>
      <c r="P56" s="37">
        <f t="shared" si="76"/>
        <v>9.0909090909090912E-2</v>
      </c>
      <c r="Q56" s="37">
        <f t="shared" si="76"/>
        <v>0.72727272727272729</v>
      </c>
      <c r="R56" s="37">
        <f t="shared" si="76"/>
        <v>0.15151515151515152</v>
      </c>
      <c r="AA56" s="215"/>
      <c r="AB56" s="154"/>
    </row>
    <row r="57" spans="1:28" ht="12" customHeight="1">
      <c r="A57" s="254"/>
      <c r="B57" s="254"/>
      <c r="C57" s="43"/>
      <c r="D57" s="305" t="s">
        <v>386</v>
      </c>
      <c r="E57" s="42"/>
      <c r="F57" s="41">
        <f t="shared" si="2"/>
        <v>7</v>
      </c>
      <c r="G57" s="41">
        <v>5</v>
      </c>
      <c r="H57" s="41">
        <v>0</v>
      </c>
      <c r="I57" s="41">
        <v>0</v>
      </c>
      <c r="J57" s="41">
        <v>1</v>
      </c>
      <c r="K57" s="41">
        <v>0</v>
      </c>
      <c r="L57" s="41">
        <v>1</v>
      </c>
      <c r="M57" s="41">
        <v>0</v>
      </c>
      <c r="N57" s="41">
        <v>0</v>
      </c>
      <c r="O57" s="41">
        <v>0</v>
      </c>
      <c r="P57" s="41">
        <v>0</v>
      </c>
      <c r="Q57" s="41">
        <v>6</v>
      </c>
      <c r="R57" s="41">
        <v>1</v>
      </c>
      <c r="S57" s="54">
        <f t="shared" ref="S57" si="77">SUM(G57:J57)</f>
        <v>6</v>
      </c>
      <c r="T57" s="54">
        <f t="shared" ref="T57" si="78">SUM(M57:P57)</f>
        <v>0</v>
      </c>
      <c r="AA57" s="214">
        <v>7</v>
      </c>
      <c r="AB57" s="155" t="str">
        <f>IF(F57=AA57,"",1)</f>
        <v/>
      </c>
    </row>
    <row r="58" spans="1:28" ht="12" customHeight="1">
      <c r="A58" s="254"/>
      <c r="B58" s="254"/>
      <c r="C58" s="40"/>
      <c r="D58" s="306"/>
      <c r="E58" s="39"/>
      <c r="F58" s="44">
        <f t="shared" si="2"/>
        <v>1</v>
      </c>
      <c r="G58" s="37">
        <f t="shared" ref="G58:R58" si="79">IF(G57=0,0,G57/$F57)</f>
        <v>0.7142857142857143</v>
      </c>
      <c r="H58" s="37">
        <f t="shared" si="79"/>
        <v>0</v>
      </c>
      <c r="I58" s="37">
        <f t="shared" si="79"/>
        <v>0</v>
      </c>
      <c r="J58" s="37">
        <f t="shared" si="79"/>
        <v>0.14285714285714285</v>
      </c>
      <c r="K58" s="37">
        <f t="shared" si="79"/>
        <v>0</v>
      </c>
      <c r="L58" s="37">
        <f t="shared" si="79"/>
        <v>0.14285714285714285</v>
      </c>
      <c r="M58" s="37">
        <f t="shared" si="79"/>
        <v>0</v>
      </c>
      <c r="N58" s="37">
        <f t="shared" si="79"/>
        <v>0</v>
      </c>
      <c r="O58" s="37">
        <f t="shared" si="79"/>
        <v>0</v>
      </c>
      <c r="P58" s="37">
        <f t="shared" si="79"/>
        <v>0</v>
      </c>
      <c r="Q58" s="37">
        <f t="shared" si="79"/>
        <v>0.8571428571428571</v>
      </c>
      <c r="R58" s="37">
        <f t="shared" si="79"/>
        <v>0.14285714285714285</v>
      </c>
      <c r="AA58" s="215"/>
      <c r="AB58" s="154"/>
    </row>
    <row r="59" spans="1:28" ht="12.75" customHeight="1">
      <c r="A59" s="254"/>
      <c r="B59" s="254"/>
      <c r="C59" s="43"/>
      <c r="D59" s="305" t="s">
        <v>387</v>
      </c>
      <c r="E59" s="42"/>
      <c r="F59" s="41">
        <f t="shared" si="2"/>
        <v>29</v>
      </c>
      <c r="G59" s="41">
        <v>6</v>
      </c>
      <c r="H59" s="41">
        <v>2</v>
      </c>
      <c r="I59" s="41">
        <v>5</v>
      </c>
      <c r="J59" s="41">
        <v>10</v>
      </c>
      <c r="K59" s="41">
        <v>5</v>
      </c>
      <c r="L59" s="41">
        <v>1</v>
      </c>
      <c r="M59" s="41">
        <v>1</v>
      </c>
      <c r="N59" s="41">
        <v>1</v>
      </c>
      <c r="O59" s="41">
        <v>0</v>
      </c>
      <c r="P59" s="41">
        <v>8</v>
      </c>
      <c r="Q59" s="41">
        <v>19</v>
      </c>
      <c r="R59" s="41">
        <v>0</v>
      </c>
      <c r="S59" s="54">
        <f t="shared" ref="S59" si="80">SUM(G59:J59)</f>
        <v>23</v>
      </c>
      <c r="T59" s="54">
        <f t="shared" ref="T59" si="81">SUM(M59:P59)</f>
        <v>10</v>
      </c>
      <c r="AA59" s="214">
        <v>29</v>
      </c>
      <c r="AB59" s="155" t="str">
        <f>IF(F59=AA59,"",1)</f>
        <v/>
      </c>
    </row>
    <row r="60" spans="1:28" ht="12.75" customHeight="1">
      <c r="A60" s="254"/>
      <c r="B60" s="254"/>
      <c r="C60" s="40"/>
      <c r="D60" s="306"/>
      <c r="E60" s="39"/>
      <c r="F60" s="44">
        <f t="shared" si="2"/>
        <v>1</v>
      </c>
      <c r="G60" s="37">
        <f t="shared" ref="G60:R60" si="82">IF(G59=0,0,G59/$F59)</f>
        <v>0.20689655172413793</v>
      </c>
      <c r="H60" s="37">
        <f t="shared" si="82"/>
        <v>6.8965517241379309E-2</v>
      </c>
      <c r="I60" s="37">
        <f t="shared" si="82"/>
        <v>0.17241379310344829</v>
      </c>
      <c r="J60" s="37">
        <f t="shared" si="82"/>
        <v>0.34482758620689657</v>
      </c>
      <c r="K60" s="37">
        <f t="shared" si="82"/>
        <v>0.17241379310344829</v>
      </c>
      <c r="L60" s="37">
        <f t="shared" si="82"/>
        <v>3.4482758620689655E-2</v>
      </c>
      <c r="M60" s="37">
        <f t="shared" si="82"/>
        <v>3.4482758620689655E-2</v>
      </c>
      <c r="N60" s="37">
        <f t="shared" si="82"/>
        <v>3.4482758620689655E-2</v>
      </c>
      <c r="O60" s="37">
        <f t="shared" si="82"/>
        <v>0</v>
      </c>
      <c r="P60" s="37">
        <f t="shared" si="82"/>
        <v>0.27586206896551724</v>
      </c>
      <c r="Q60" s="37">
        <f t="shared" si="82"/>
        <v>0.65517241379310343</v>
      </c>
      <c r="R60" s="37">
        <f t="shared" si="82"/>
        <v>0</v>
      </c>
      <c r="AA60" s="215"/>
      <c r="AB60" s="154"/>
    </row>
    <row r="61" spans="1:28" ht="12" customHeight="1">
      <c r="A61" s="254"/>
      <c r="B61" s="254"/>
      <c r="C61" s="43"/>
      <c r="D61" s="305" t="s">
        <v>21</v>
      </c>
      <c r="E61" s="42"/>
      <c r="F61" s="41">
        <f t="shared" si="2"/>
        <v>15</v>
      </c>
      <c r="G61" s="41">
        <v>6</v>
      </c>
      <c r="H61" s="41">
        <v>2</v>
      </c>
      <c r="I61" s="41">
        <v>1</v>
      </c>
      <c r="J61" s="41">
        <v>4</v>
      </c>
      <c r="K61" s="41">
        <v>1</v>
      </c>
      <c r="L61" s="41">
        <v>1</v>
      </c>
      <c r="M61" s="41">
        <v>1</v>
      </c>
      <c r="N61" s="41">
        <v>0</v>
      </c>
      <c r="O61" s="41">
        <v>0</v>
      </c>
      <c r="P61" s="41">
        <v>0</v>
      </c>
      <c r="Q61" s="41">
        <v>14</v>
      </c>
      <c r="R61" s="41">
        <v>0</v>
      </c>
      <c r="S61" s="54">
        <f t="shared" ref="S61" si="83">SUM(G61:J61)</f>
        <v>13</v>
      </c>
      <c r="T61" s="54">
        <f t="shared" ref="T61" si="84">SUM(M61:P61)</f>
        <v>1</v>
      </c>
      <c r="AA61" s="214">
        <v>15</v>
      </c>
      <c r="AB61" s="155" t="str">
        <f>IF(F61=AA61,"",1)</f>
        <v/>
      </c>
    </row>
    <row r="62" spans="1:28" ht="12" customHeight="1">
      <c r="A62" s="254"/>
      <c r="B62" s="254"/>
      <c r="C62" s="40"/>
      <c r="D62" s="306"/>
      <c r="E62" s="39"/>
      <c r="F62" s="44">
        <f t="shared" si="2"/>
        <v>1</v>
      </c>
      <c r="G62" s="37">
        <f t="shared" ref="G62:R62" si="85">IF(G61=0,0,G61/$F61)</f>
        <v>0.4</v>
      </c>
      <c r="H62" s="37">
        <f t="shared" si="85"/>
        <v>0.13333333333333333</v>
      </c>
      <c r="I62" s="37">
        <f t="shared" si="85"/>
        <v>6.6666666666666666E-2</v>
      </c>
      <c r="J62" s="37">
        <f t="shared" si="85"/>
        <v>0.26666666666666666</v>
      </c>
      <c r="K62" s="37">
        <f t="shared" si="85"/>
        <v>6.6666666666666666E-2</v>
      </c>
      <c r="L62" s="37">
        <f t="shared" si="85"/>
        <v>6.6666666666666666E-2</v>
      </c>
      <c r="M62" s="37">
        <f t="shared" si="85"/>
        <v>6.6666666666666666E-2</v>
      </c>
      <c r="N62" s="37">
        <f t="shared" si="85"/>
        <v>0</v>
      </c>
      <c r="O62" s="37">
        <f t="shared" si="85"/>
        <v>0</v>
      </c>
      <c r="P62" s="37">
        <f t="shared" si="85"/>
        <v>0</v>
      </c>
      <c r="Q62" s="37">
        <f t="shared" si="85"/>
        <v>0.93333333333333335</v>
      </c>
      <c r="R62" s="37">
        <f t="shared" si="85"/>
        <v>0</v>
      </c>
      <c r="AA62" s="215"/>
      <c r="AB62" s="154"/>
    </row>
    <row r="63" spans="1:28" ht="12" customHeight="1">
      <c r="A63" s="254"/>
      <c r="B63" s="254"/>
      <c r="C63" s="43"/>
      <c r="D63" s="305" t="s">
        <v>388</v>
      </c>
      <c r="E63" s="42"/>
      <c r="F63" s="41">
        <f t="shared" si="2"/>
        <v>7</v>
      </c>
      <c r="G63" s="41">
        <v>4</v>
      </c>
      <c r="H63" s="41">
        <v>0</v>
      </c>
      <c r="I63" s="41">
        <v>1</v>
      </c>
      <c r="J63" s="41">
        <v>2</v>
      </c>
      <c r="K63" s="41">
        <v>0</v>
      </c>
      <c r="L63" s="41">
        <v>0</v>
      </c>
      <c r="M63" s="41">
        <v>0</v>
      </c>
      <c r="N63" s="41">
        <v>0</v>
      </c>
      <c r="O63" s="41">
        <v>0</v>
      </c>
      <c r="P63" s="41">
        <v>2</v>
      </c>
      <c r="Q63" s="41">
        <v>5</v>
      </c>
      <c r="R63" s="41">
        <v>0</v>
      </c>
      <c r="S63" s="54">
        <f t="shared" ref="S63" si="86">SUM(G63:J63)</f>
        <v>7</v>
      </c>
      <c r="T63" s="54">
        <f t="shared" ref="T63" si="87">SUM(M63:P63)</f>
        <v>2</v>
      </c>
      <c r="AA63" s="214">
        <v>7</v>
      </c>
      <c r="AB63" s="155" t="str">
        <f>IF(F63=AA63,"",1)</f>
        <v/>
      </c>
    </row>
    <row r="64" spans="1:28" ht="12" customHeight="1">
      <c r="A64" s="254"/>
      <c r="B64" s="254"/>
      <c r="C64" s="40"/>
      <c r="D64" s="306"/>
      <c r="E64" s="39"/>
      <c r="F64" s="44">
        <f t="shared" si="2"/>
        <v>1</v>
      </c>
      <c r="G64" s="37">
        <f t="shared" ref="G64:R64" si="88">IF(G63=0,0,G63/$F63)</f>
        <v>0.5714285714285714</v>
      </c>
      <c r="H64" s="37">
        <f t="shared" si="88"/>
        <v>0</v>
      </c>
      <c r="I64" s="37">
        <f t="shared" si="88"/>
        <v>0.14285714285714285</v>
      </c>
      <c r="J64" s="37">
        <f t="shared" si="88"/>
        <v>0.2857142857142857</v>
      </c>
      <c r="K64" s="37">
        <f t="shared" si="88"/>
        <v>0</v>
      </c>
      <c r="L64" s="37">
        <f t="shared" si="88"/>
        <v>0</v>
      </c>
      <c r="M64" s="37">
        <f t="shared" si="88"/>
        <v>0</v>
      </c>
      <c r="N64" s="37">
        <f t="shared" si="88"/>
        <v>0</v>
      </c>
      <c r="O64" s="37">
        <f t="shared" si="88"/>
        <v>0</v>
      </c>
      <c r="P64" s="37">
        <f t="shared" si="88"/>
        <v>0.2857142857142857</v>
      </c>
      <c r="Q64" s="37">
        <f t="shared" si="88"/>
        <v>0.7142857142857143</v>
      </c>
      <c r="R64" s="37">
        <f t="shared" si="88"/>
        <v>0</v>
      </c>
      <c r="AA64" s="215"/>
      <c r="AB64" s="154"/>
    </row>
    <row r="65" spans="1:28" ht="12" customHeight="1">
      <c r="A65" s="254"/>
      <c r="B65" s="254"/>
      <c r="C65" s="43"/>
      <c r="D65" s="305" t="s">
        <v>389</v>
      </c>
      <c r="E65" s="42"/>
      <c r="F65" s="41">
        <f t="shared" si="2"/>
        <v>17</v>
      </c>
      <c r="G65" s="41">
        <v>7</v>
      </c>
      <c r="H65" s="41">
        <v>3</v>
      </c>
      <c r="I65" s="41">
        <v>1</v>
      </c>
      <c r="J65" s="41">
        <v>4</v>
      </c>
      <c r="K65" s="41">
        <v>0</v>
      </c>
      <c r="L65" s="41">
        <v>2</v>
      </c>
      <c r="M65" s="41">
        <v>0</v>
      </c>
      <c r="N65" s="41">
        <v>0</v>
      </c>
      <c r="O65" s="41">
        <v>0</v>
      </c>
      <c r="P65" s="41">
        <v>4</v>
      </c>
      <c r="Q65" s="41">
        <v>12</v>
      </c>
      <c r="R65" s="41">
        <v>1</v>
      </c>
      <c r="S65" s="54">
        <f t="shared" ref="S65" si="89">SUM(G65:J65)</f>
        <v>15</v>
      </c>
      <c r="T65" s="54">
        <f t="shared" ref="T65" si="90">SUM(M65:P65)</f>
        <v>4</v>
      </c>
      <c r="AA65" s="214">
        <v>17</v>
      </c>
      <c r="AB65" s="155" t="str">
        <f>IF(F65=AA65,"",1)</f>
        <v/>
      </c>
    </row>
    <row r="66" spans="1:28" ht="12" customHeight="1">
      <c r="A66" s="254"/>
      <c r="B66" s="254"/>
      <c r="C66" s="40"/>
      <c r="D66" s="306"/>
      <c r="E66" s="39"/>
      <c r="F66" s="44">
        <f t="shared" si="2"/>
        <v>1</v>
      </c>
      <c r="G66" s="37">
        <f t="shared" ref="G66:R66" si="91">IF(G65=0,0,G65/$F65)</f>
        <v>0.41176470588235292</v>
      </c>
      <c r="H66" s="37">
        <f t="shared" si="91"/>
        <v>0.17647058823529413</v>
      </c>
      <c r="I66" s="37">
        <f t="shared" si="91"/>
        <v>5.8823529411764705E-2</v>
      </c>
      <c r="J66" s="37">
        <f t="shared" si="91"/>
        <v>0.23529411764705882</v>
      </c>
      <c r="K66" s="37">
        <f t="shared" si="91"/>
        <v>0</v>
      </c>
      <c r="L66" s="37">
        <f t="shared" si="91"/>
        <v>0.11764705882352941</v>
      </c>
      <c r="M66" s="37">
        <f t="shared" si="91"/>
        <v>0</v>
      </c>
      <c r="N66" s="37">
        <f t="shared" si="91"/>
        <v>0</v>
      </c>
      <c r="O66" s="37">
        <f t="shared" si="91"/>
        <v>0</v>
      </c>
      <c r="P66" s="37">
        <f t="shared" si="91"/>
        <v>0.23529411764705882</v>
      </c>
      <c r="Q66" s="37">
        <f t="shared" si="91"/>
        <v>0.70588235294117652</v>
      </c>
      <c r="R66" s="37">
        <f t="shared" si="91"/>
        <v>5.8823529411764705E-2</v>
      </c>
      <c r="AA66" s="215"/>
      <c r="AB66" s="154"/>
    </row>
    <row r="67" spans="1:28" ht="12" customHeight="1">
      <c r="A67" s="254"/>
      <c r="B67" s="254"/>
      <c r="C67" s="43"/>
      <c r="D67" s="305" t="s">
        <v>390</v>
      </c>
      <c r="E67" s="42"/>
      <c r="F67" s="41">
        <f t="shared" si="2"/>
        <v>6</v>
      </c>
      <c r="G67" s="41">
        <v>3</v>
      </c>
      <c r="H67" s="41">
        <v>1</v>
      </c>
      <c r="I67" s="41">
        <v>0</v>
      </c>
      <c r="J67" s="41">
        <v>2</v>
      </c>
      <c r="K67" s="41">
        <v>0</v>
      </c>
      <c r="L67" s="41">
        <v>0</v>
      </c>
      <c r="M67" s="41">
        <v>0</v>
      </c>
      <c r="N67" s="41">
        <v>0</v>
      </c>
      <c r="O67" s="41">
        <v>0</v>
      </c>
      <c r="P67" s="41">
        <v>1</v>
      </c>
      <c r="Q67" s="41">
        <v>5</v>
      </c>
      <c r="R67" s="41">
        <v>0</v>
      </c>
      <c r="S67" s="54">
        <f t="shared" ref="S67" si="92">SUM(G67:J67)</f>
        <v>6</v>
      </c>
      <c r="T67" s="54">
        <f t="shared" ref="T67" si="93">SUM(M67:P67)</f>
        <v>1</v>
      </c>
      <c r="AA67" s="214">
        <v>6</v>
      </c>
      <c r="AB67" s="155" t="str">
        <f>IF(F67=AA67,"",1)</f>
        <v/>
      </c>
    </row>
    <row r="68" spans="1:28" ht="12" customHeight="1">
      <c r="A68" s="254"/>
      <c r="B68" s="255"/>
      <c r="C68" s="40"/>
      <c r="D68" s="306"/>
      <c r="E68" s="39"/>
      <c r="F68" s="44">
        <f t="shared" si="2"/>
        <v>1</v>
      </c>
      <c r="G68" s="37">
        <f t="shared" ref="G68:R68" si="94">IF(G67=0,0,G67/$F67)</f>
        <v>0.5</v>
      </c>
      <c r="H68" s="37">
        <f t="shared" si="94"/>
        <v>0.16666666666666666</v>
      </c>
      <c r="I68" s="37">
        <f t="shared" si="94"/>
        <v>0</v>
      </c>
      <c r="J68" s="37">
        <f t="shared" si="94"/>
        <v>0.33333333333333331</v>
      </c>
      <c r="K68" s="37">
        <f t="shared" si="94"/>
        <v>0</v>
      </c>
      <c r="L68" s="37">
        <f t="shared" si="94"/>
        <v>0</v>
      </c>
      <c r="M68" s="37">
        <f t="shared" si="94"/>
        <v>0</v>
      </c>
      <c r="N68" s="37">
        <f t="shared" si="94"/>
        <v>0</v>
      </c>
      <c r="O68" s="37">
        <f t="shared" si="94"/>
        <v>0</v>
      </c>
      <c r="P68" s="37">
        <f t="shared" si="94"/>
        <v>0.16666666666666666</v>
      </c>
      <c r="Q68" s="37">
        <f t="shared" si="94"/>
        <v>0.83333333333333337</v>
      </c>
      <c r="R68" s="37">
        <f t="shared" si="94"/>
        <v>0</v>
      </c>
      <c r="AA68" s="215"/>
      <c r="AB68" s="154"/>
    </row>
    <row r="69" spans="1:28" ht="12" customHeight="1">
      <c r="A69" s="254"/>
      <c r="B69" s="253" t="s">
        <v>17</v>
      </c>
      <c r="C69" s="43"/>
      <c r="D69" s="305" t="s">
        <v>16</v>
      </c>
      <c r="E69" s="42"/>
      <c r="F69" s="41">
        <f t="shared" si="2"/>
        <v>724</v>
      </c>
      <c r="G69" s="41">
        <f t="shared" ref="G69:R69" si="95">SUM(G71,G73,G75,G77,G79,G81,G83,G85,G87,G89,G91,G93,G95,G97,G99)</f>
        <v>326</v>
      </c>
      <c r="H69" s="41">
        <f t="shared" si="95"/>
        <v>19</v>
      </c>
      <c r="I69" s="41">
        <f t="shared" si="95"/>
        <v>82</v>
      </c>
      <c r="J69" s="41">
        <f t="shared" si="95"/>
        <v>73</v>
      </c>
      <c r="K69" s="41">
        <f t="shared" si="95"/>
        <v>167</v>
      </c>
      <c r="L69" s="41">
        <f t="shared" si="95"/>
        <v>57</v>
      </c>
      <c r="M69" s="41">
        <f t="shared" si="95"/>
        <v>25</v>
      </c>
      <c r="N69" s="41">
        <f t="shared" si="95"/>
        <v>3</v>
      </c>
      <c r="O69" s="41">
        <f t="shared" si="95"/>
        <v>6</v>
      </c>
      <c r="P69" s="41">
        <f t="shared" si="95"/>
        <v>50</v>
      </c>
      <c r="Q69" s="41">
        <f t="shared" si="95"/>
        <v>562</v>
      </c>
      <c r="R69" s="41">
        <f t="shared" si="95"/>
        <v>78</v>
      </c>
      <c r="S69" s="54">
        <f t="shared" ref="S69" si="96">SUM(G69:J69)</f>
        <v>500</v>
      </c>
      <c r="T69" s="54">
        <f t="shared" ref="T69" si="97">SUM(M69:P69)</f>
        <v>84</v>
      </c>
      <c r="AA69" s="214">
        <v>724</v>
      </c>
      <c r="AB69" s="155" t="str">
        <f>IF(F69=AA69,"",1)</f>
        <v/>
      </c>
    </row>
    <row r="70" spans="1:28" ht="12" customHeight="1">
      <c r="A70" s="254"/>
      <c r="B70" s="254"/>
      <c r="C70" s="40"/>
      <c r="D70" s="306"/>
      <c r="E70" s="39"/>
      <c r="F70" s="44">
        <f t="shared" si="2"/>
        <v>1</v>
      </c>
      <c r="G70" s="37">
        <f t="shared" ref="G70:R70" si="98">IF(G69=0,0,G69/$F69)</f>
        <v>0.45027624309392267</v>
      </c>
      <c r="H70" s="37">
        <f t="shared" si="98"/>
        <v>2.6243093922651933E-2</v>
      </c>
      <c r="I70" s="37">
        <f t="shared" si="98"/>
        <v>0.1132596685082873</v>
      </c>
      <c r="J70" s="37">
        <f t="shared" si="98"/>
        <v>0.10082872928176796</v>
      </c>
      <c r="K70" s="37">
        <f t="shared" si="98"/>
        <v>0.23066298342541436</v>
      </c>
      <c r="L70" s="37">
        <f t="shared" si="98"/>
        <v>7.8729281767955794E-2</v>
      </c>
      <c r="M70" s="37">
        <f t="shared" si="98"/>
        <v>3.4530386740331494E-2</v>
      </c>
      <c r="N70" s="37">
        <f t="shared" si="98"/>
        <v>4.1436464088397788E-3</v>
      </c>
      <c r="O70" s="37">
        <f t="shared" si="98"/>
        <v>8.2872928176795577E-3</v>
      </c>
      <c r="P70" s="37">
        <f t="shared" si="98"/>
        <v>6.9060773480662987E-2</v>
      </c>
      <c r="Q70" s="37">
        <f t="shared" si="98"/>
        <v>0.77624309392265189</v>
      </c>
      <c r="R70" s="37">
        <f t="shared" si="98"/>
        <v>0.10773480662983426</v>
      </c>
      <c r="AA70" s="215"/>
      <c r="AB70" s="154"/>
    </row>
    <row r="71" spans="1:28" ht="12" customHeight="1">
      <c r="A71" s="254"/>
      <c r="B71" s="254"/>
      <c r="C71" s="43"/>
      <c r="D71" s="305" t="s">
        <v>252</v>
      </c>
      <c r="E71" s="42"/>
      <c r="F71" s="41">
        <f t="shared" si="2"/>
        <v>4</v>
      </c>
      <c r="G71" s="41">
        <v>2</v>
      </c>
      <c r="H71" s="41">
        <v>0</v>
      </c>
      <c r="I71" s="41">
        <v>1</v>
      </c>
      <c r="J71" s="41">
        <v>0</v>
      </c>
      <c r="K71" s="41">
        <v>1</v>
      </c>
      <c r="L71" s="41">
        <v>0</v>
      </c>
      <c r="M71" s="41">
        <v>0</v>
      </c>
      <c r="N71" s="41">
        <v>0</v>
      </c>
      <c r="O71" s="41">
        <v>0</v>
      </c>
      <c r="P71" s="41">
        <v>0</v>
      </c>
      <c r="Q71" s="41">
        <v>3</v>
      </c>
      <c r="R71" s="41">
        <v>1</v>
      </c>
      <c r="S71" s="54">
        <f t="shared" ref="S71" si="99">SUM(G71:J71)</f>
        <v>3</v>
      </c>
      <c r="T71" s="54">
        <f t="shared" ref="T71" si="100">SUM(M71:P71)</f>
        <v>0</v>
      </c>
      <c r="AA71" s="214">
        <v>4</v>
      </c>
      <c r="AB71" s="155" t="str">
        <f>IF(F71=AA71,"",1)</f>
        <v/>
      </c>
    </row>
    <row r="72" spans="1:28" ht="12" customHeight="1">
      <c r="A72" s="254"/>
      <c r="B72" s="254"/>
      <c r="C72" s="40"/>
      <c r="D72" s="306"/>
      <c r="E72" s="39"/>
      <c r="F72" s="44">
        <f t="shared" si="2"/>
        <v>1</v>
      </c>
      <c r="G72" s="37">
        <f t="shared" ref="G72:R72" si="101">IF(G71=0,0,G71/$F71)</f>
        <v>0.5</v>
      </c>
      <c r="H72" s="37">
        <f t="shared" si="101"/>
        <v>0</v>
      </c>
      <c r="I72" s="37">
        <f t="shared" si="101"/>
        <v>0.25</v>
      </c>
      <c r="J72" s="37">
        <f t="shared" si="101"/>
        <v>0</v>
      </c>
      <c r="K72" s="37">
        <f t="shared" si="101"/>
        <v>0.25</v>
      </c>
      <c r="L72" s="37">
        <f t="shared" si="101"/>
        <v>0</v>
      </c>
      <c r="M72" s="37">
        <f t="shared" si="101"/>
        <v>0</v>
      </c>
      <c r="N72" s="37">
        <f t="shared" si="101"/>
        <v>0</v>
      </c>
      <c r="O72" s="37">
        <f t="shared" si="101"/>
        <v>0</v>
      </c>
      <c r="P72" s="37">
        <f t="shared" si="101"/>
        <v>0</v>
      </c>
      <c r="Q72" s="37">
        <f t="shared" si="101"/>
        <v>0.75</v>
      </c>
      <c r="R72" s="37">
        <f t="shared" si="101"/>
        <v>0.25</v>
      </c>
      <c r="AA72" s="215"/>
      <c r="AB72" s="154"/>
    </row>
    <row r="73" spans="1:28" ht="12" customHeight="1">
      <c r="A73" s="254"/>
      <c r="B73" s="254"/>
      <c r="C73" s="43"/>
      <c r="D73" s="305" t="s">
        <v>251</v>
      </c>
      <c r="E73" s="42"/>
      <c r="F73" s="41">
        <f t="shared" ref="F73:F100" si="102">SUM(G73:R73)/2</f>
        <v>91</v>
      </c>
      <c r="G73" s="41">
        <v>29</v>
      </c>
      <c r="H73" s="41">
        <v>1</v>
      </c>
      <c r="I73" s="41">
        <v>7</v>
      </c>
      <c r="J73" s="41">
        <v>4</v>
      </c>
      <c r="K73" s="41">
        <v>42</v>
      </c>
      <c r="L73" s="41">
        <v>8</v>
      </c>
      <c r="M73" s="41">
        <v>3</v>
      </c>
      <c r="N73" s="41">
        <v>0</v>
      </c>
      <c r="O73" s="41">
        <v>0</v>
      </c>
      <c r="P73" s="41">
        <v>0</v>
      </c>
      <c r="Q73" s="41">
        <v>81</v>
      </c>
      <c r="R73" s="41">
        <v>7</v>
      </c>
      <c r="S73" s="54">
        <f t="shared" ref="S73" si="103">SUM(G73:J73)</f>
        <v>41</v>
      </c>
      <c r="T73" s="54">
        <f t="shared" ref="T73" si="104">SUM(M73:P73)</f>
        <v>3</v>
      </c>
      <c r="AA73" s="214">
        <v>91</v>
      </c>
      <c r="AB73" s="155" t="str">
        <f>IF(F73=AA73,"",1)</f>
        <v/>
      </c>
    </row>
    <row r="74" spans="1:28" ht="12" customHeight="1">
      <c r="A74" s="254"/>
      <c r="B74" s="254"/>
      <c r="C74" s="40"/>
      <c r="D74" s="306"/>
      <c r="E74" s="39"/>
      <c r="F74" s="44">
        <f t="shared" si="102"/>
        <v>1</v>
      </c>
      <c r="G74" s="37">
        <f t="shared" ref="G74:R74" si="105">IF(G73=0,0,G73/$F73)</f>
        <v>0.31868131868131866</v>
      </c>
      <c r="H74" s="37">
        <f t="shared" si="105"/>
        <v>1.098901098901099E-2</v>
      </c>
      <c r="I74" s="37">
        <f t="shared" si="105"/>
        <v>7.6923076923076927E-2</v>
      </c>
      <c r="J74" s="37">
        <f t="shared" si="105"/>
        <v>4.3956043956043959E-2</v>
      </c>
      <c r="K74" s="37">
        <f t="shared" si="105"/>
        <v>0.46153846153846156</v>
      </c>
      <c r="L74" s="37">
        <f t="shared" si="105"/>
        <v>8.7912087912087919E-2</v>
      </c>
      <c r="M74" s="37">
        <f t="shared" si="105"/>
        <v>3.2967032967032968E-2</v>
      </c>
      <c r="N74" s="37">
        <f t="shared" si="105"/>
        <v>0</v>
      </c>
      <c r="O74" s="37">
        <f t="shared" si="105"/>
        <v>0</v>
      </c>
      <c r="P74" s="37">
        <f t="shared" si="105"/>
        <v>0</v>
      </c>
      <c r="Q74" s="37">
        <f t="shared" si="105"/>
        <v>0.89010989010989006</v>
      </c>
      <c r="R74" s="37">
        <f t="shared" si="105"/>
        <v>7.6923076923076927E-2</v>
      </c>
      <c r="AA74" s="215"/>
      <c r="AB74" s="154"/>
    </row>
    <row r="75" spans="1:28" ht="12" customHeight="1">
      <c r="A75" s="254"/>
      <c r="B75" s="254"/>
      <c r="C75" s="43"/>
      <c r="D75" s="305" t="s">
        <v>13</v>
      </c>
      <c r="E75" s="42"/>
      <c r="F75" s="41">
        <f t="shared" si="102"/>
        <v>19</v>
      </c>
      <c r="G75" s="41">
        <v>7</v>
      </c>
      <c r="H75" s="41">
        <v>0</v>
      </c>
      <c r="I75" s="41">
        <v>1</v>
      </c>
      <c r="J75" s="41">
        <v>9</v>
      </c>
      <c r="K75" s="41">
        <v>1</v>
      </c>
      <c r="L75" s="41">
        <v>1</v>
      </c>
      <c r="M75" s="41">
        <v>0</v>
      </c>
      <c r="N75" s="41">
        <v>0</v>
      </c>
      <c r="O75" s="41">
        <v>0</v>
      </c>
      <c r="P75" s="41">
        <v>9</v>
      </c>
      <c r="Q75" s="41">
        <v>9</v>
      </c>
      <c r="R75" s="41">
        <v>1</v>
      </c>
      <c r="S75" s="54">
        <f t="shared" ref="S75" si="106">SUM(G75:J75)</f>
        <v>17</v>
      </c>
      <c r="T75" s="54">
        <f t="shared" ref="T75" si="107">SUM(M75:P75)</f>
        <v>9</v>
      </c>
      <c r="AA75" s="214">
        <v>19</v>
      </c>
      <c r="AB75" s="155" t="str">
        <f>IF(F75=AA75,"",1)</f>
        <v/>
      </c>
    </row>
    <row r="76" spans="1:28" ht="12" customHeight="1">
      <c r="A76" s="254"/>
      <c r="B76" s="254"/>
      <c r="C76" s="40"/>
      <c r="D76" s="306"/>
      <c r="E76" s="39"/>
      <c r="F76" s="44">
        <f t="shared" si="102"/>
        <v>0.99999999999999978</v>
      </c>
      <c r="G76" s="37">
        <f t="shared" ref="G76:R76" si="108">IF(G75=0,0,G75/$F75)</f>
        <v>0.36842105263157893</v>
      </c>
      <c r="H76" s="37">
        <f t="shared" si="108"/>
        <v>0</v>
      </c>
      <c r="I76" s="37">
        <f t="shared" si="108"/>
        <v>5.2631578947368418E-2</v>
      </c>
      <c r="J76" s="37">
        <f t="shared" si="108"/>
        <v>0.47368421052631576</v>
      </c>
      <c r="K76" s="37">
        <f t="shared" si="108"/>
        <v>5.2631578947368418E-2</v>
      </c>
      <c r="L76" s="37">
        <f t="shared" si="108"/>
        <v>5.2631578947368418E-2</v>
      </c>
      <c r="M76" s="37">
        <f t="shared" si="108"/>
        <v>0</v>
      </c>
      <c r="N76" s="37">
        <f t="shared" si="108"/>
        <v>0</v>
      </c>
      <c r="O76" s="37">
        <f t="shared" si="108"/>
        <v>0</v>
      </c>
      <c r="P76" s="37">
        <f t="shared" si="108"/>
        <v>0.47368421052631576</v>
      </c>
      <c r="Q76" s="37">
        <f t="shared" si="108"/>
        <v>0.47368421052631576</v>
      </c>
      <c r="R76" s="37">
        <f t="shared" si="108"/>
        <v>5.2631578947368418E-2</v>
      </c>
      <c r="AA76" s="215"/>
      <c r="AB76" s="154"/>
    </row>
    <row r="77" spans="1:28" ht="12" customHeight="1">
      <c r="A77" s="254"/>
      <c r="B77" s="254"/>
      <c r="C77" s="43"/>
      <c r="D77" s="305" t="s">
        <v>250</v>
      </c>
      <c r="E77" s="42"/>
      <c r="F77" s="41">
        <f t="shared" si="102"/>
        <v>14</v>
      </c>
      <c r="G77" s="41">
        <v>7</v>
      </c>
      <c r="H77" s="41">
        <v>0</v>
      </c>
      <c r="I77" s="41">
        <v>0</v>
      </c>
      <c r="J77" s="41">
        <v>3</v>
      </c>
      <c r="K77" s="41">
        <v>3</v>
      </c>
      <c r="L77" s="41">
        <v>1</v>
      </c>
      <c r="M77" s="41">
        <v>0</v>
      </c>
      <c r="N77" s="41">
        <v>0</v>
      </c>
      <c r="O77" s="41">
        <v>0</v>
      </c>
      <c r="P77" s="41">
        <v>2</v>
      </c>
      <c r="Q77" s="41">
        <v>10</v>
      </c>
      <c r="R77" s="41">
        <v>2</v>
      </c>
      <c r="S77" s="54">
        <f t="shared" ref="S77" si="109">SUM(G77:J77)</f>
        <v>10</v>
      </c>
      <c r="T77" s="54">
        <f t="shared" ref="T77" si="110">SUM(M77:P77)</f>
        <v>2</v>
      </c>
      <c r="AA77" s="214">
        <v>14</v>
      </c>
      <c r="AB77" s="155" t="str">
        <f>IF(F77=AA77,"",1)</f>
        <v/>
      </c>
    </row>
    <row r="78" spans="1:28" ht="12" customHeight="1">
      <c r="A78" s="254"/>
      <c r="B78" s="254"/>
      <c r="C78" s="40"/>
      <c r="D78" s="306"/>
      <c r="E78" s="39"/>
      <c r="F78" s="44">
        <f t="shared" si="102"/>
        <v>1</v>
      </c>
      <c r="G78" s="37">
        <f t="shared" ref="G78:R78" si="111">IF(G77=0,0,G77/$F77)</f>
        <v>0.5</v>
      </c>
      <c r="H78" s="37">
        <f t="shared" si="111"/>
        <v>0</v>
      </c>
      <c r="I78" s="37">
        <f t="shared" si="111"/>
        <v>0</v>
      </c>
      <c r="J78" s="37">
        <f t="shared" si="111"/>
        <v>0.21428571428571427</v>
      </c>
      <c r="K78" s="37">
        <f t="shared" si="111"/>
        <v>0.21428571428571427</v>
      </c>
      <c r="L78" s="37">
        <f t="shared" si="111"/>
        <v>7.1428571428571425E-2</v>
      </c>
      <c r="M78" s="37">
        <f t="shared" si="111"/>
        <v>0</v>
      </c>
      <c r="N78" s="37">
        <f t="shared" si="111"/>
        <v>0</v>
      </c>
      <c r="O78" s="37">
        <f t="shared" si="111"/>
        <v>0</v>
      </c>
      <c r="P78" s="37">
        <f t="shared" si="111"/>
        <v>0.14285714285714285</v>
      </c>
      <c r="Q78" s="37">
        <f t="shared" si="111"/>
        <v>0.7142857142857143</v>
      </c>
      <c r="R78" s="37">
        <f t="shared" si="111"/>
        <v>0.14285714285714285</v>
      </c>
      <c r="AA78" s="215"/>
      <c r="AB78" s="154"/>
    </row>
    <row r="79" spans="1:28" ht="12" customHeight="1">
      <c r="A79" s="254"/>
      <c r="B79" s="254"/>
      <c r="C79" s="43"/>
      <c r="D79" s="305" t="s">
        <v>249</v>
      </c>
      <c r="E79" s="42"/>
      <c r="F79" s="41">
        <f t="shared" si="102"/>
        <v>32</v>
      </c>
      <c r="G79" s="41">
        <v>16</v>
      </c>
      <c r="H79" s="41">
        <v>0</v>
      </c>
      <c r="I79" s="41">
        <v>2</v>
      </c>
      <c r="J79" s="41">
        <v>4</v>
      </c>
      <c r="K79" s="41">
        <v>6</v>
      </c>
      <c r="L79" s="41">
        <v>4</v>
      </c>
      <c r="M79" s="41">
        <v>1</v>
      </c>
      <c r="N79" s="41">
        <v>0</v>
      </c>
      <c r="O79" s="41">
        <v>0</v>
      </c>
      <c r="P79" s="41">
        <v>1</v>
      </c>
      <c r="Q79" s="41">
        <v>23</v>
      </c>
      <c r="R79" s="41">
        <v>7</v>
      </c>
      <c r="S79" s="54">
        <f t="shared" ref="S79" si="112">SUM(G79:J79)</f>
        <v>22</v>
      </c>
      <c r="T79" s="54">
        <f t="shared" ref="T79" si="113">SUM(M79:P79)</f>
        <v>2</v>
      </c>
      <c r="AA79" s="214">
        <v>32</v>
      </c>
      <c r="AB79" s="155" t="str">
        <f>IF(F79=AA79,"",1)</f>
        <v/>
      </c>
    </row>
    <row r="80" spans="1:28" ht="12" customHeight="1">
      <c r="A80" s="254"/>
      <c r="B80" s="254"/>
      <c r="C80" s="40"/>
      <c r="D80" s="306"/>
      <c r="E80" s="39"/>
      <c r="F80" s="44">
        <f t="shared" si="102"/>
        <v>1</v>
      </c>
      <c r="G80" s="37">
        <f t="shared" ref="G80:R80" si="114">IF(G79=0,0,G79/$F79)</f>
        <v>0.5</v>
      </c>
      <c r="H80" s="37">
        <f t="shared" si="114"/>
        <v>0</v>
      </c>
      <c r="I80" s="37">
        <f t="shared" si="114"/>
        <v>6.25E-2</v>
      </c>
      <c r="J80" s="37">
        <f t="shared" si="114"/>
        <v>0.125</v>
      </c>
      <c r="K80" s="37">
        <f t="shared" si="114"/>
        <v>0.1875</v>
      </c>
      <c r="L80" s="37">
        <f t="shared" si="114"/>
        <v>0.125</v>
      </c>
      <c r="M80" s="37">
        <f t="shared" si="114"/>
        <v>3.125E-2</v>
      </c>
      <c r="N80" s="37">
        <f t="shared" si="114"/>
        <v>0</v>
      </c>
      <c r="O80" s="37">
        <f t="shared" si="114"/>
        <v>0</v>
      </c>
      <c r="P80" s="37">
        <f t="shared" si="114"/>
        <v>3.125E-2</v>
      </c>
      <c r="Q80" s="37">
        <f t="shared" si="114"/>
        <v>0.71875</v>
      </c>
      <c r="R80" s="37">
        <f t="shared" si="114"/>
        <v>0.21875</v>
      </c>
      <c r="AA80" s="215"/>
      <c r="AB80" s="154"/>
    </row>
    <row r="81" spans="1:28" ht="12" customHeight="1">
      <c r="A81" s="254"/>
      <c r="B81" s="254"/>
      <c r="C81" s="43"/>
      <c r="D81" s="305" t="s">
        <v>10</v>
      </c>
      <c r="E81" s="42"/>
      <c r="F81" s="41">
        <f t="shared" si="102"/>
        <v>176</v>
      </c>
      <c r="G81" s="41">
        <v>71</v>
      </c>
      <c r="H81" s="41">
        <v>7</v>
      </c>
      <c r="I81" s="41">
        <v>17</v>
      </c>
      <c r="J81" s="41">
        <v>23</v>
      </c>
      <c r="K81" s="41">
        <v>41</v>
      </c>
      <c r="L81" s="41">
        <v>17</v>
      </c>
      <c r="M81" s="41">
        <v>10</v>
      </c>
      <c r="N81" s="41">
        <v>1</v>
      </c>
      <c r="O81" s="41">
        <v>2</v>
      </c>
      <c r="P81" s="41">
        <v>16</v>
      </c>
      <c r="Q81" s="41">
        <v>125</v>
      </c>
      <c r="R81" s="41">
        <v>22</v>
      </c>
      <c r="S81" s="54">
        <f t="shared" ref="S81" si="115">SUM(G81:J81)</f>
        <v>118</v>
      </c>
      <c r="T81" s="54">
        <f t="shared" ref="T81" si="116">SUM(M81:P81)</f>
        <v>29</v>
      </c>
      <c r="AA81" s="214">
        <v>176</v>
      </c>
      <c r="AB81" s="155" t="str">
        <f>IF(F81=AA81,"",1)</f>
        <v/>
      </c>
    </row>
    <row r="82" spans="1:28" ht="12" customHeight="1">
      <c r="A82" s="254"/>
      <c r="B82" s="254"/>
      <c r="C82" s="40"/>
      <c r="D82" s="306"/>
      <c r="E82" s="39"/>
      <c r="F82" s="44">
        <f t="shared" si="102"/>
        <v>0.99999999999999989</v>
      </c>
      <c r="G82" s="37">
        <f t="shared" ref="G82:R82" si="117">IF(G81=0,0,G81/$F81)</f>
        <v>0.40340909090909088</v>
      </c>
      <c r="H82" s="37">
        <f t="shared" si="117"/>
        <v>3.9772727272727272E-2</v>
      </c>
      <c r="I82" s="37">
        <f t="shared" si="117"/>
        <v>9.6590909090909088E-2</v>
      </c>
      <c r="J82" s="37">
        <f t="shared" si="117"/>
        <v>0.13068181818181818</v>
      </c>
      <c r="K82" s="37">
        <f t="shared" si="117"/>
        <v>0.23295454545454544</v>
      </c>
      <c r="L82" s="37">
        <f t="shared" si="117"/>
        <v>9.6590909090909088E-2</v>
      </c>
      <c r="M82" s="37">
        <f t="shared" si="117"/>
        <v>5.6818181818181816E-2</v>
      </c>
      <c r="N82" s="37">
        <f t="shared" si="117"/>
        <v>5.681818181818182E-3</v>
      </c>
      <c r="O82" s="37">
        <f t="shared" si="117"/>
        <v>1.1363636363636364E-2</v>
      </c>
      <c r="P82" s="37">
        <f t="shared" si="117"/>
        <v>9.0909090909090912E-2</v>
      </c>
      <c r="Q82" s="37">
        <f t="shared" si="117"/>
        <v>0.71022727272727271</v>
      </c>
      <c r="R82" s="37">
        <f t="shared" si="117"/>
        <v>0.125</v>
      </c>
      <c r="AA82" s="215"/>
      <c r="AB82" s="154"/>
    </row>
    <row r="83" spans="1:28" ht="12" customHeight="1">
      <c r="A83" s="254"/>
      <c r="B83" s="254"/>
      <c r="C83" s="43"/>
      <c r="D83" s="305" t="s">
        <v>9</v>
      </c>
      <c r="E83" s="42"/>
      <c r="F83" s="41">
        <f t="shared" si="102"/>
        <v>21</v>
      </c>
      <c r="G83" s="41">
        <v>11</v>
      </c>
      <c r="H83" s="41">
        <v>2</v>
      </c>
      <c r="I83" s="41">
        <v>5</v>
      </c>
      <c r="J83" s="41">
        <v>1</v>
      </c>
      <c r="K83" s="41">
        <v>1</v>
      </c>
      <c r="L83" s="41">
        <v>1</v>
      </c>
      <c r="M83" s="41">
        <v>0</v>
      </c>
      <c r="N83" s="41">
        <v>1</v>
      </c>
      <c r="O83" s="41">
        <v>0</v>
      </c>
      <c r="P83" s="41">
        <v>7</v>
      </c>
      <c r="Q83" s="41">
        <v>11</v>
      </c>
      <c r="R83" s="41">
        <v>2</v>
      </c>
      <c r="S83" s="54">
        <f t="shared" ref="S83" si="118">SUM(G83:J83)</f>
        <v>19</v>
      </c>
      <c r="T83" s="54">
        <f t="shared" ref="T83" si="119">SUM(M83:P83)</f>
        <v>8</v>
      </c>
      <c r="AA83" s="214">
        <v>21</v>
      </c>
      <c r="AB83" s="155" t="str">
        <f>IF(F83=AA83,"",1)</f>
        <v/>
      </c>
    </row>
    <row r="84" spans="1:28" ht="12" customHeight="1">
      <c r="A84" s="254"/>
      <c r="B84" s="254"/>
      <c r="C84" s="40"/>
      <c r="D84" s="306"/>
      <c r="E84" s="39"/>
      <c r="F84" s="44">
        <f t="shared" si="102"/>
        <v>1.0000000000000002</v>
      </c>
      <c r="G84" s="37">
        <f t="shared" ref="G84:R84" si="120">IF(G83=0,0,G83/$F83)</f>
        <v>0.52380952380952384</v>
      </c>
      <c r="H84" s="37">
        <f t="shared" si="120"/>
        <v>9.5238095238095233E-2</v>
      </c>
      <c r="I84" s="37">
        <f t="shared" si="120"/>
        <v>0.23809523809523808</v>
      </c>
      <c r="J84" s="37">
        <f t="shared" si="120"/>
        <v>4.7619047619047616E-2</v>
      </c>
      <c r="K84" s="37">
        <f t="shared" si="120"/>
        <v>4.7619047619047616E-2</v>
      </c>
      <c r="L84" s="37">
        <f t="shared" si="120"/>
        <v>4.7619047619047616E-2</v>
      </c>
      <c r="M84" s="37">
        <f t="shared" si="120"/>
        <v>0</v>
      </c>
      <c r="N84" s="37">
        <f t="shared" si="120"/>
        <v>4.7619047619047616E-2</v>
      </c>
      <c r="O84" s="37">
        <f t="shared" si="120"/>
        <v>0</v>
      </c>
      <c r="P84" s="37">
        <f t="shared" si="120"/>
        <v>0.33333333333333331</v>
      </c>
      <c r="Q84" s="37">
        <f t="shared" si="120"/>
        <v>0.52380952380952384</v>
      </c>
      <c r="R84" s="37">
        <f t="shared" si="120"/>
        <v>9.5238095238095233E-2</v>
      </c>
      <c r="AA84" s="215"/>
      <c r="AB84" s="154"/>
    </row>
    <row r="85" spans="1:28" ht="12" customHeight="1">
      <c r="A85" s="254"/>
      <c r="B85" s="254"/>
      <c r="C85" s="43"/>
      <c r="D85" s="305" t="s">
        <v>248</v>
      </c>
      <c r="E85" s="42"/>
      <c r="F85" s="41">
        <f t="shared" si="102"/>
        <v>9</v>
      </c>
      <c r="G85" s="41">
        <v>3</v>
      </c>
      <c r="H85" s="41">
        <v>1</v>
      </c>
      <c r="I85" s="41">
        <v>3</v>
      </c>
      <c r="J85" s="41">
        <v>1</v>
      </c>
      <c r="K85" s="41">
        <v>1</v>
      </c>
      <c r="L85" s="41">
        <v>0</v>
      </c>
      <c r="M85" s="41">
        <v>0</v>
      </c>
      <c r="N85" s="41">
        <v>1</v>
      </c>
      <c r="O85" s="41">
        <v>0</v>
      </c>
      <c r="P85" s="41">
        <v>0</v>
      </c>
      <c r="Q85" s="41">
        <v>7</v>
      </c>
      <c r="R85" s="41">
        <v>1</v>
      </c>
      <c r="S85" s="54">
        <f t="shared" ref="S85" si="121">SUM(G85:J85)</f>
        <v>8</v>
      </c>
      <c r="T85" s="54">
        <f t="shared" ref="T85" si="122">SUM(M85:P85)</f>
        <v>1</v>
      </c>
      <c r="AA85" s="214">
        <v>9</v>
      </c>
      <c r="AB85" s="155" t="str">
        <f>IF(F85=AA85,"",1)</f>
        <v/>
      </c>
    </row>
    <row r="86" spans="1:28" ht="12" customHeight="1">
      <c r="A86" s="254"/>
      <c r="B86" s="254"/>
      <c r="C86" s="40"/>
      <c r="D86" s="306"/>
      <c r="E86" s="39"/>
      <c r="F86" s="44">
        <f t="shared" si="102"/>
        <v>1</v>
      </c>
      <c r="G86" s="37">
        <f t="shared" ref="G86:R86" si="123">IF(G85=0,0,G85/$F85)</f>
        <v>0.33333333333333331</v>
      </c>
      <c r="H86" s="37">
        <f t="shared" si="123"/>
        <v>0.1111111111111111</v>
      </c>
      <c r="I86" s="37">
        <f t="shared" si="123"/>
        <v>0.33333333333333331</v>
      </c>
      <c r="J86" s="37">
        <f t="shared" si="123"/>
        <v>0.1111111111111111</v>
      </c>
      <c r="K86" s="37">
        <f t="shared" si="123"/>
        <v>0.1111111111111111</v>
      </c>
      <c r="L86" s="37">
        <f t="shared" si="123"/>
        <v>0</v>
      </c>
      <c r="M86" s="37">
        <f t="shared" si="123"/>
        <v>0</v>
      </c>
      <c r="N86" s="37">
        <f t="shared" si="123"/>
        <v>0.1111111111111111</v>
      </c>
      <c r="O86" s="37">
        <f t="shared" si="123"/>
        <v>0</v>
      </c>
      <c r="P86" s="37">
        <f t="shared" si="123"/>
        <v>0</v>
      </c>
      <c r="Q86" s="37">
        <f t="shared" si="123"/>
        <v>0.77777777777777779</v>
      </c>
      <c r="R86" s="37">
        <f t="shared" si="123"/>
        <v>0.1111111111111111</v>
      </c>
      <c r="AA86" s="215"/>
      <c r="AB86" s="154"/>
    </row>
    <row r="87" spans="1:28" ht="13.5" customHeight="1">
      <c r="A87" s="254"/>
      <c r="B87" s="254"/>
      <c r="C87" s="43"/>
      <c r="D87" s="307" t="s">
        <v>247</v>
      </c>
      <c r="E87" s="42"/>
      <c r="F87" s="41">
        <f t="shared" si="102"/>
        <v>18</v>
      </c>
      <c r="G87" s="41">
        <v>9</v>
      </c>
      <c r="H87" s="41">
        <v>1</v>
      </c>
      <c r="I87" s="41">
        <v>3</v>
      </c>
      <c r="J87" s="41">
        <v>3</v>
      </c>
      <c r="K87" s="41">
        <v>1</v>
      </c>
      <c r="L87" s="41">
        <v>1</v>
      </c>
      <c r="M87" s="41">
        <v>1</v>
      </c>
      <c r="N87" s="41">
        <v>0</v>
      </c>
      <c r="O87" s="41">
        <v>0</v>
      </c>
      <c r="P87" s="41">
        <v>1</v>
      </c>
      <c r="Q87" s="41">
        <v>15</v>
      </c>
      <c r="R87" s="41">
        <v>1</v>
      </c>
      <c r="S87" s="54">
        <f t="shared" ref="S87" si="124">SUM(G87:J87)</f>
        <v>16</v>
      </c>
      <c r="T87" s="54">
        <f t="shared" ref="T87" si="125">SUM(M87:P87)</f>
        <v>2</v>
      </c>
      <c r="AA87" s="214">
        <v>18</v>
      </c>
      <c r="AB87" s="155" t="str">
        <f>IF(F87=AA87,"",1)</f>
        <v/>
      </c>
    </row>
    <row r="88" spans="1:28" ht="13.5" customHeight="1">
      <c r="A88" s="254"/>
      <c r="B88" s="254"/>
      <c r="C88" s="40"/>
      <c r="D88" s="306"/>
      <c r="E88" s="39"/>
      <c r="F88" s="44">
        <f t="shared" si="102"/>
        <v>1</v>
      </c>
      <c r="G88" s="37">
        <f t="shared" ref="G88:R88" si="126">IF(G87=0,0,G87/$F87)</f>
        <v>0.5</v>
      </c>
      <c r="H88" s="37">
        <f t="shared" si="126"/>
        <v>5.5555555555555552E-2</v>
      </c>
      <c r="I88" s="37">
        <f t="shared" si="126"/>
        <v>0.16666666666666666</v>
      </c>
      <c r="J88" s="37">
        <f t="shared" si="126"/>
        <v>0.16666666666666666</v>
      </c>
      <c r="K88" s="37">
        <f t="shared" si="126"/>
        <v>5.5555555555555552E-2</v>
      </c>
      <c r="L88" s="37">
        <f t="shared" si="126"/>
        <v>5.5555555555555552E-2</v>
      </c>
      <c r="M88" s="37">
        <f t="shared" si="126"/>
        <v>5.5555555555555552E-2</v>
      </c>
      <c r="N88" s="37">
        <f t="shared" si="126"/>
        <v>0</v>
      </c>
      <c r="O88" s="37">
        <f t="shared" si="126"/>
        <v>0</v>
      </c>
      <c r="P88" s="37">
        <f t="shared" si="126"/>
        <v>5.5555555555555552E-2</v>
      </c>
      <c r="Q88" s="37">
        <f t="shared" si="126"/>
        <v>0.83333333333333337</v>
      </c>
      <c r="R88" s="37">
        <f t="shared" si="126"/>
        <v>5.5555555555555552E-2</v>
      </c>
      <c r="AA88" s="215"/>
      <c r="AB88" s="154"/>
    </row>
    <row r="89" spans="1:28" ht="12" customHeight="1">
      <c r="A89" s="254"/>
      <c r="B89" s="254"/>
      <c r="C89" s="43"/>
      <c r="D89" s="305" t="s">
        <v>246</v>
      </c>
      <c r="E89" s="42"/>
      <c r="F89" s="41">
        <f t="shared" si="102"/>
        <v>49</v>
      </c>
      <c r="G89" s="41">
        <v>14</v>
      </c>
      <c r="H89" s="41">
        <v>1</v>
      </c>
      <c r="I89" s="41">
        <v>2</v>
      </c>
      <c r="J89" s="41">
        <v>9</v>
      </c>
      <c r="K89" s="41">
        <v>16</v>
      </c>
      <c r="L89" s="41">
        <v>7</v>
      </c>
      <c r="M89" s="41">
        <v>1</v>
      </c>
      <c r="N89" s="41">
        <v>0</v>
      </c>
      <c r="O89" s="41">
        <v>0</v>
      </c>
      <c r="P89" s="41">
        <v>1</v>
      </c>
      <c r="Q89" s="41">
        <v>40</v>
      </c>
      <c r="R89" s="41">
        <v>7</v>
      </c>
      <c r="S89" s="54">
        <f t="shared" ref="S89" si="127">SUM(G89:J89)</f>
        <v>26</v>
      </c>
      <c r="T89" s="54">
        <f t="shared" ref="T89" si="128">SUM(M89:P89)</f>
        <v>2</v>
      </c>
      <c r="AA89" s="214">
        <v>49</v>
      </c>
      <c r="AB89" s="155" t="str">
        <f>IF(F89=AA89,"",1)</f>
        <v/>
      </c>
    </row>
    <row r="90" spans="1:28" ht="12" customHeight="1">
      <c r="A90" s="254"/>
      <c r="B90" s="254"/>
      <c r="C90" s="40"/>
      <c r="D90" s="306"/>
      <c r="E90" s="39"/>
      <c r="F90" s="44">
        <f t="shared" si="102"/>
        <v>1</v>
      </c>
      <c r="G90" s="37">
        <f t="shared" ref="G90:R90" si="129">IF(G89=0,0,G89/$F89)</f>
        <v>0.2857142857142857</v>
      </c>
      <c r="H90" s="37">
        <f t="shared" si="129"/>
        <v>2.0408163265306121E-2</v>
      </c>
      <c r="I90" s="37">
        <f t="shared" si="129"/>
        <v>4.0816326530612242E-2</v>
      </c>
      <c r="J90" s="37">
        <f t="shared" si="129"/>
        <v>0.18367346938775511</v>
      </c>
      <c r="K90" s="37">
        <f t="shared" si="129"/>
        <v>0.32653061224489793</v>
      </c>
      <c r="L90" s="37">
        <f t="shared" si="129"/>
        <v>0.14285714285714285</v>
      </c>
      <c r="M90" s="37">
        <f t="shared" si="129"/>
        <v>2.0408163265306121E-2</v>
      </c>
      <c r="N90" s="37">
        <f t="shared" si="129"/>
        <v>0</v>
      </c>
      <c r="O90" s="37">
        <f t="shared" si="129"/>
        <v>0</v>
      </c>
      <c r="P90" s="37">
        <f t="shared" si="129"/>
        <v>2.0408163265306121E-2</v>
      </c>
      <c r="Q90" s="37">
        <f t="shared" si="129"/>
        <v>0.81632653061224492</v>
      </c>
      <c r="R90" s="37">
        <f t="shared" si="129"/>
        <v>0.14285714285714285</v>
      </c>
      <c r="AA90" s="215"/>
      <c r="AB90" s="154"/>
    </row>
    <row r="91" spans="1:28" ht="12" customHeight="1">
      <c r="A91" s="254"/>
      <c r="B91" s="254"/>
      <c r="C91" s="43"/>
      <c r="D91" s="305" t="s">
        <v>245</v>
      </c>
      <c r="E91" s="42"/>
      <c r="F91" s="41">
        <f t="shared" si="102"/>
        <v>24</v>
      </c>
      <c r="G91" s="41">
        <v>11</v>
      </c>
      <c r="H91" s="41">
        <v>3</v>
      </c>
      <c r="I91" s="41">
        <v>2</v>
      </c>
      <c r="J91" s="41">
        <v>2</v>
      </c>
      <c r="K91" s="41">
        <v>4</v>
      </c>
      <c r="L91" s="41">
        <v>2</v>
      </c>
      <c r="M91" s="41">
        <v>1</v>
      </c>
      <c r="N91" s="41">
        <v>0</v>
      </c>
      <c r="O91" s="41">
        <v>0</v>
      </c>
      <c r="P91" s="41">
        <v>2</v>
      </c>
      <c r="Q91" s="41">
        <v>20</v>
      </c>
      <c r="R91" s="41">
        <v>1</v>
      </c>
      <c r="S91" s="54">
        <f t="shared" ref="S91" si="130">SUM(G91:J91)</f>
        <v>18</v>
      </c>
      <c r="T91" s="54">
        <f t="shared" ref="T91" si="131">SUM(M91:P91)</f>
        <v>3</v>
      </c>
      <c r="AA91" s="214">
        <v>24</v>
      </c>
      <c r="AB91" s="155" t="str">
        <f>IF(F91=AA91,"",1)</f>
        <v/>
      </c>
    </row>
    <row r="92" spans="1:28" ht="12" customHeight="1">
      <c r="A92" s="254"/>
      <c r="B92" s="254"/>
      <c r="C92" s="40"/>
      <c r="D92" s="306"/>
      <c r="E92" s="39"/>
      <c r="F92" s="44">
        <f t="shared" si="102"/>
        <v>1</v>
      </c>
      <c r="G92" s="37">
        <f t="shared" ref="G92:R92" si="132">IF(G91=0,0,G91/$F91)</f>
        <v>0.45833333333333331</v>
      </c>
      <c r="H92" s="37">
        <f t="shared" si="132"/>
        <v>0.125</v>
      </c>
      <c r="I92" s="37">
        <f t="shared" si="132"/>
        <v>8.3333333333333329E-2</v>
      </c>
      <c r="J92" s="37">
        <f t="shared" si="132"/>
        <v>8.3333333333333329E-2</v>
      </c>
      <c r="K92" s="37">
        <f t="shared" si="132"/>
        <v>0.16666666666666666</v>
      </c>
      <c r="L92" s="37">
        <f t="shared" si="132"/>
        <v>8.3333333333333329E-2</v>
      </c>
      <c r="M92" s="37">
        <f t="shared" si="132"/>
        <v>4.1666666666666664E-2</v>
      </c>
      <c r="N92" s="37">
        <f t="shared" si="132"/>
        <v>0</v>
      </c>
      <c r="O92" s="37">
        <f t="shared" si="132"/>
        <v>0</v>
      </c>
      <c r="P92" s="37">
        <f t="shared" si="132"/>
        <v>8.3333333333333329E-2</v>
      </c>
      <c r="Q92" s="37">
        <f t="shared" si="132"/>
        <v>0.83333333333333337</v>
      </c>
      <c r="R92" s="37">
        <f t="shared" si="132"/>
        <v>4.1666666666666664E-2</v>
      </c>
      <c r="AA92" s="215"/>
      <c r="AB92" s="154"/>
    </row>
    <row r="93" spans="1:28" ht="12" customHeight="1">
      <c r="A93" s="254"/>
      <c r="B93" s="254"/>
      <c r="C93" s="43"/>
      <c r="D93" s="305" t="s">
        <v>244</v>
      </c>
      <c r="E93" s="42"/>
      <c r="F93" s="41">
        <f t="shared" si="102"/>
        <v>22</v>
      </c>
      <c r="G93" s="41">
        <v>12</v>
      </c>
      <c r="H93" s="41">
        <v>0</v>
      </c>
      <c r="I93" s="41">
        <v>5</v>
      </c>
      <c r="J93" s="41">
        <v>2</v>
      </c>
      <c r="K93" s="41">
        <v>3</v>
      </c>
      <c r="L93" s="41">
        <v>0</v>
      </c>
      <c r="M93" s="41">
        <v>2</v>
      </c>
      <c r="N93" s="41">
        <v>0</v>
      </c>
      <c r="O93" s="41">
        <v>1</v>
      </c>
      <c r="P93" s="41">
        <v>2</v>
      </c>
      <c r="Q93" s="41">
        <v>16</v>
      </c>
      <c r="R93" s="41">
        <v>1</v>
      </c>
      <c r="S93" s="54">
        <f t="shared" ref="S93" si="133">SUM(G93:J93)</f>
        <v>19</v>
      </c>
      <c r="T93" s="54">
        <f t="shared" ref="T93" si="134">SUM(M93:P93)</f>
        <v>5</v>
      </c>
      <c r="AA93" s="214">
        <v>22</v>
      </c>
      <c r="AB93" s="155" t="str">
        <f>IF(F93=AA93,"",1)</f>
        <v/>
      </c>
    </row>
    <row r="94" spans="1:28" ht="12" customHeight="1">
      <c r="A94" s="254"/>
      <c r="B94" s="254"/>
      <c r="C94" s="40"/>
      <c r="D94" s="306"/>
      <c r="E94" s="39"/>
      <c r="F94" s="44">
        <f t="shared" si="102"/>
        <v>0.99999999999999989</v>
      </c>
      <c r="G94" s="37">
        <f t="shared" ref="G94:R94" si="135">IF(G93=0,0,G93/$F93)</f>
        <v>0.54545454545454541</v>
      </c>
      <c r="H94" s="37">
        <f t="shared" si="135"/>
        <v>0</v>
      </c>
      <c r="I94" s="37">
        <f t="shared" si="135"/>
        <v>0.22727272727272727</v>
      </c>
      <c r="J94" s="37">
        <f t="shared" si="135"/>
        <v>9.0909090909090912E-2</v>
      </c>
      <c r="K94" s="37">
        <f t="shared" si="135"/>
        <v>0.13636363636363635</v>
      </c>
      <c r="L94" s="37">
        <f t="shared" si="135"/>
        <v>0</v>
      </c>
      <c r="M94" s="37">
        <f t="shared" si="135"/>
        <v>9.0909090909090912E-2</v>
      </c>
      <c r="N94" s="37">
        <f t="shared" si="135"/>
        <v>0</v>
      </c>
      <c r="O94" s="37">
        <f t="shared" si="135"/>
        <v>4.5454545454545456E-2</v>
      </c>
      <c r="P94" s="37">
        <f t="shared" si="135"/>
        <v>9.0909090909090912E-2</v>
      </c>
      <c r="Q94" s="37">
        <f t="shared" si="135"/>
        <v>0.72727272727272729</v>
      </c>
      <c r="R94" s="37">
        <f t="shared" si="135"/>
        <v>4.5454545454545456E-2</v>
      </c>
      <c r="AA94" s="215"/>
      <c r="AB94" s="154"/>
    </row>
    <row r="95" spans="1:28" ht="12" customHeight="1">
      <c r="A95" s="254"/>
      <c r="B95" s="254"/>
      <c r="C95" s="43"/>
      <c r="D95" s="305" t="s">
        <v>243</v>
      </c>
      <c r="E95" s="42"/>
      <c r="F95" s="41">
        <f t="shared" si="102"/>
        <v>168</v>
      </c>
      <c r="G95" s="41">
        <v>90</v>
      </c>
      <c r="H95" s="41">
        <v>1</v>
      </c>
      <c r="I95" s="41">
        <v>27</v>
      </c>
      <c r="J95" s="41">
        <v>9</v>
      </c>
      <c r="K95" s="41">
        <v>29</v>
      </c>
      <c r="L95" s="41">
        <v>12</v>
      </c>
      <c r="M95" s="41">
        <v>5</v>
      </c>
      <c r="N95" s="41">
        <v>0</v>
      </c>
      <c r="O95" s="41">
        <v>2</v>
      </c>
      <c r="P95" s="41">
        <v>5</v>
      </c>
      <c r="Q95" s="41">
        <v>135</v>
      </c>
      <c r="R95" s="41">
        <v>21</v>
      </c>
      <c r="S95" s="54">
        <f t="shared" ref="S95" si="136">SUM(G95:J95)</f>
        <v>127</v>
      </c>
      <c r="T95" s="54">
        <f t="shared" ref="T95" si="137">SUM(M95:P95)</f>
        <v>12</v>
      </c>
      <c r="AA95" s="214">
        <v>168</v>
      </c>
      <c r="AB95" s="155" t="str">
        <f>IF(F95=AA95,"",1)</f>
        <v/>
      </c>
    </row>
    <row r="96" spans="1:28" ht="12" customHeight="1">
      <c r="A96" s="254"/>
      <c r="B96" s="254"/>
      <c r="C96" s="40"/>
      <c r="D96" s="306"/>
      <c r="E96" s="39"/>
      <c r="F96" s="44">
        <f t="shared" si="102"/>
        <v>0.99999999999999989</v>
      </c>
      <c r="G96" s="37">
        <f t="shared" ref="G96:R96" si="138">IF(G95=0,0,G95/$F95)</f>
        <v>0.5357142857142857</v>
      </c>
      <c r="H96" s="37">
        <f t="shared" si="138"/>
        <v>5.9523809523809521E-3</v>
      </c>
      <c r="I96" s="37">
        <f t="shared" si="138"/>
        <v>0.16071428571428573</v>
      </c>
      <c r="J96" s="37">
        <f t="shared" si="138"/>
        <v>5.3571428571428568E-2</v>
      </c>
      <c r="K96" s="37">
        <f t="shared" si="138"/>
        <v>0.17261904761904762</v>
      </c>
      <c r="L96" s="37">
        <f t="shared" si="138"/>
        <v>7.1428571428571425E-2</v>
      </c>
      <c r="M96" s="37">
        <f t="shared" si="138"/>
        <v>2.976190476190476E-2</v>
      </c>
      <c r="N96" s="37">
        <f t="shared" si="138"/>
        <v>0</v>
      </c>
      <c r="O96" s="37">
        <f t="shared" si="138"/>
        <v>1.1904761904761904E-2</v>
      </c>
      <c r="P96" s="37">
        <f t="shared" si="138"/>
        <v>2.976190476190476E-2</v>
      </c>
      <c r="Q96" s="37">
        <f t="shared" si="138"/>
        <v>0.8035714285714286</v>
      </c>
      <c r="R96" s="37">
        <f t="shared" si="138"/>
        <v>0.125</v>
      </c>
      <c r="AA96" s="215"/>
      <c r="AB96" s="154"/>
    </row>
    <row r="97" spans="1:30" ht="12" customHeight="1">
      <c r="A97" s="254"/>
      <c r="B97" s="254"/>
      <c r="C97" s="43"/>
      <c r="D97" s="305" t="s">
        <v>242</v>
      </c>
      <c r="E97" s="42"/>
      <c r="F97" s="41">
        <f t="shared" si="102"/>
        <v>21</v>
      </c>
      <c r="G97" s="41">
        <v>11</v>
      </c>
      <c r="H97" s="41">
        <v>1</v>
      </c>
      <c r="I97" s="41">
        <v>1</v>
      </c>
      <c r="J97" s="41">
        <v>1</v>
      </c>
      <c r="K97" s="41">
        <v>5</v>
      </c>
      <c r="L97" s="41">
        <v>2</v>
      </c>
      <c r="M97" s="41">
        <v>0</v>
      </c>
      <c r="N97" s="41">
        <v>0</v>
      </c>
      <c r="O97" s="41">
        <v>0</v>
      </c>
      <c r="P97" s="41">
        <v>2</v>
      </c>
      <c r="Q97" s="41">
        <v>16</v>
      </c>
      <c r="R97" s="41">
        <v>3</v>
      </c>
      <c r="S97" s="54">
        <f t="shared" ref="S97" si="139">SUM(G97:J97)</f>
        <v>14</v>
      </c>
      <c r="T97" s="54">
        <f t="shared" ref="T97" si="140">SUM(M97:P97)</f>
        <v>2</v>
      </c>
      <c r="AA97" s="214">
        <v>21</v>
      </c>
      <c r="AB97" s="155" t="str">
        <f>IF(F97=AA97,"",1)</f>
        <v/>
      </c>
    </row>
    <row r="98" spans="1:30" ht="12" customHeight="1">
      <c r="A98" s="254"/>
      <c r="B98" s="254"/>
      <c r="C98" s="40"/>
      <c r="D98" s="306"/>
      <c r="E98" s="39"/>
      <c r="F98" s="44">
        <f t="shared" si="102"/>
        <v>1</v>
      </c>
      <c r="G98" s="37">
        <f t="shared" ref="G98:R98" si="141">IF(G97=0,0,G97/$F97)</f>
        <v>0.52380952380952384</v>
      </c>
      <c r="H98" s="37">
        <f t="shared" si="141"/>
        <v>4.7619047619047616E-2</v>
      </c>
      <c r="I98" s="37">
        <f t="shared" si="141"/>
        <v>4.7619047619047616E-2</v>
      </c>
      <c r="J98" s="37">
        <f t="shared" si="141"/>
        <v>4.7619047619047616E-2</v>
      </c>
      <c r="K98" s="37">
        <f t="shared" si="141"/>
        <v>0.23809523809523808</v>
      </c>
      <c r="L98" s="37">
        <f t="shared" si="141"/>
        <v>9.5238095238095233E-2</v>
      </c>
      <c r="M98" s="37">
        <f t="shared" si="141"/>
        <v>0</v>
      </c>
      <c r="N98" s="37">
        <f t="shared" si="141"/>
        <v>0</v>
      </c>
      <c r="O98" s="37">
        <f t="shared" si="141"/>
        <v>0</v>
      </c>
      <c r="P98" s="37">
        <f t="shared" si="141"/>
        <v>9.5238095238095233E-2</v>
      </c>
      <c r="Q98" s="37">
        <f t="shared" si="141"/>
        <v>0.76190476190476186</v>
      </c>
      <c r="R98" s="37">
        <f t="shared" si="141"/>
        <v>0.14285714285714285</v>
      </c>
      <c r="AA98" s="215"/>
      <c r="AB98" s="154"/>
    </row>
    <row r="99" spans="1:30" ht="12.75" customHeight="1">
      <c r="A99" s="254"/>
      <c r="B99" s="254"/>
      <c r="C99" s="43"/>
      <c r="D99" s="305" t="s">
        <v>241</v>
      </c>
      <c r="E99" s="42"/>
      <c r="F99" s="41">
        <f t="shared" si="102"/>
        <v>56</v>
      </c>
      <c r="G99" s="41">
        <v>33</v>
      </c>
      <c r="H99" s="41">
        <v>1</v>
      </c>
      <c r="I99" s="41">
        <v>6</v>
      </c>
      <c r="J99" s="41">
        <v>2</v>
      </c>
      <c r="K99" s="41">
        <v>13</v>
      </c>
      <c r="L99" s="41">
        <v>1</v>
      </c>
      <c r="M99" s="41">
        <v>1</v>
      </c>
      <c r="N99" s="41">
        <v>0</v>
      </c>
      <c r="O99" s="41">
        <v>1</v>
      </c>
      <c r="P99" s="41">
        <v>2</v>
      </c>
      <c r="Q99" s="41">
        <v>51</v>
      </c>
      <c r="R99" s="41">
        <v>1</v>
      </c>
      <c r="S99" s="54">
        <f t="shared" ref="S99" si="142">SUM(G99:J99)</f>
        <v>42</v>
      </c>
      <c r="T99" s="54">
        <f t="shared" ref="T99" si="143">SUM(M99:P99)</f>
        <v>4</v>
      </c>
      <c r="AA99" s="214">
        <v>56</v>
      </c>
      <c r="AB99" s="155" t="str">
        <f>IF(F99=AA99,"",1)</f>
        <v/>
      </c>
    </row>
    <row r="100" spans="1:30" ht="12.75" customHeight="1" thickBot="1">
      <c r="A100" s="255"/>
      <c r="B100" s="255"/>
      <c r="C100" s="40"/>
      <c r="D100" s="306"/>
      <c r="E100" s="39"/>
      <c r="F100" s="38">
        <f t="shared" si="102"/>
        <v>1</v>
      </c>
      <c r="G100" s="37">
        <f t="shared" ref="G100:R100" si="144">IF(G99=0,0,G99/$F99)</f>
        <v>0.5892857142857143</v>
      </c>
      <c r="H100" s="37">
        <f t="shared" si="144"/>
        <v>1.7857142857142856E-2</v>
      </c>
      <c r="I100" s="37">
        <f t="shared" si="144"/>
        <v>0.10714285714285714</v>
      </c>
      <c r="J100" s="37">
        <f t="shared" si="144"/>
        <v>3.5714285714285712E-2</v>
      </c>
      <c r="K100" s="37">
        <f t="shared" si="144"/>
        <v>0.23214285714285715</v>
      </c>
      <c r="L100" s="37">
        <f t="shared" si="144"/>
        <v>1.7857142857142856E-2</v>
      </c>
      <c r="M100" s="37">
        <f t="shared" si="144"/>
        <v>1.7857142857142856E-2</v>
      </c>
      <c r="N100" s="37">
        <f t="shared" si="144"/>
        <v>0</v>
      </c>
      <c r="O100" s="37">
        <f t="shared" si="144"/>
        <v>1.7857142857142856E-2</v>
      </c>
      <c r="P100" s="37">
        <f t="shared" si="144"/>
        <v>3.5714285714285712E-2</v>
      </c>
      <c r="Q100" s="37">
        <f t="shared" si="144"/>
        <v>0.9107142857142857</v>
      </c>
      <c r="R100" s="37">
        <f t="shared" si="144"/>
        <v>1.7857142857142856E-2</v>
      </c>
      <c r="AA100" s="39"/>
      <c r="AB100" s="158"/>
    </row>
    <row r="110" spans="1:30">
      <c r="D110" s="166" t="s">
        <v>490</v>
      </c>
      <c r="E110" s="164"/>
      <c r="F110" s="165">
        <v>967</v>
      </c>
      <c r="G110" s="165">
        <v>421</v>
      </c>
      <c r="H110" s="165">
        <v>30</v>
      </c>
      <c r="I110" s="165">
        <v>115</v>
      </c>
      <c r="J110" s="165">
        <v>119</v>
      </c>
      <c r="K110" s="165">
        <v>207</v>
      </c>
      <c r="L110" s="165">
        <v>75</v>
      </c>
      <c r="M110" s="165">
        <v>28</v>
      </c>
      <c r="N110" s="165">
        <v>4</v>
      </c>
      <c r="O110" s="165">
        <v>9</v>
      </c>
      <c r="P110" s="165">
        <v>77</v>
      </c>
      <c r="Q110" s="165">
        <v>747</v>
      </c>
      <c r="R110" s="165">
        <v>102</v>
      </c>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145">IF(G110="","",SUM(G9,G11,G13,G15,G17))</f>
        <v>421</v>
      </c>
      <c r="H111" s="168">
        <f t="shared" si="145"/>
        <v>30</v>
      </c>
      <c r="I111" s="168">
        <f t="shared" si="145"/>
        <v>115</v>
      </c>
      <c r="J111" s="168">
        <f t="shared" si="145"/>
        <v>119</v>
      </c>
      <c r="K111" s="168">
        <f t="shared" si="145"/>
        <v>207</v>
      </c>
      <c r="L111" s="168">
        <f t="shared" si="145"/>
        <v>75</v>
      </c>
      <c r="M111" s="168">
        <f t="shared" si="145"/>
        <v>28</v>
      </c>
      <c r="N111" s="168">
        <f t="shared" si="145"/>
        <v>4</v>
      </c>
      <c r="O111" s="168">
        <f t="shared" si="145"/>
        <v>9</v>
      </c>
      <c r="P111" s="168">
        <f t="shared" si="145"/>
        <v>77</v>
      </c>
      <c r="Q111" s="168">
        <f t="shared" si="145"/>
        <v>747</v>
      </c>
      <c r="R111" s="168">
        <f t="shared" si="145"/>
        <v>102</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146">IF(G110="","",SUM(G19,G69))</f>
        <v>421</v>
      </c>
      <c r="H112" s="168">
        <f t="shared" si="146"/>
        <v>30</v>
      </c>
      <c r="I112" s="168">
        <f t="shared" si="146"/>
        <v>115</v>
      </c>
      <c r="J112" s="168">
        <f t="shared" si="146"/>
        <v>119</v>
      </c>
      <c r="K112" s="168">
        <f t="shared" si="146"/>
        <v>207</v>
      </c>
      <c r="L112" s="168">
        <f t="shared" si="146"/>
        <v>75</v>
      </c>
      <c r="M112" s="168">
        <f t="shared" si="146"/>
        <v>28</v>
      </c>
      <c r="N112" s="168">
        <f t="shared" si="146"/>
        <v>4</v>
      </c>
      <c r="O112" s="168">
        <f t="shared" si="146"/>
        <v>9</v>
      </c>
      <c r="P112" s="168">
        <f t="shared" si="146"/>
        <v>77</v>
      </c>
      <c r="Q112" s="168">
        <f t="shared" si="146"/>
        <v>747</v>
      </c>
      <c r="R112" s="168">
        <f t="shared" si="146"/>
        <v>102</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147">IF(G110="","",SUM(G21,G23,G25,G27,G29,G31,G33,G35,G37,G39,G41,G43,G45,G47,G49,G51,G53,G55,G57,G59,G61,G63,G65,G67))</f>
        <v>95</v>
      </c>
      <c r="H113" s="168">
        <f t="shared" si="147"/>
        <v>11</v>
      </c>
      <c r="I113" s="168">
        <f t="shared" si="147"/>
        <v>33</v>
      </c>
      <c r="J113" s="168">
        <f t="shared" si="147"/>
        <v>46</v>
      </c>
      <c r="K113" s="168">
        <f t="shared" si="147"/>
        <v>40</v>
      </c>
      <c r="L113" s="168">
        <f t="shared" si="147"/>
        <v>18</v>
      </c>
      <c r="M113" s="168">
        <f t="shared" si="147"/>
        <v>3</v>
      </c>
      <c r="N113" s="168">
        <f t="shared" si="147"/>
        <v>1</v>
      </c>
      <c r="O113" s="168">
        <f t="shared" si="147"/>
        <v>3</v>
      </c>
      <c r="P113" s="168">
        <f t="shared" si="147"/>
        <v>27</v>
      </c>
      <c r="Q113" s="168">
        <f t="shared" si="147"/>
        <v>185</v>
      </c>
      <c r="R113" s="168">
        <f t="shared" si="147"/>
        <v>24</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148">IF(G110="","",SUM(G71,G73,G75,G77,G79,G81,G83,G85,G87,G89,G91,G93,G95,G97,G99))</f>
        <v>326</v>
      </c>
      <c r="H114" s="168">
        <f t="shared" si="148"/>
        <v>19</v>
      </c>
      <c r="I114" s="168">
        <f t="shared" si="148"/>
        <v>82</v>
      </c>
      <c r="J114" s="168">
        <f t="shared" si="148"/>
        <v>73</v>
      </c>
      <c r="K114" s="168">
        <f t="shared" si="148"/>
        <v>167</v>
      </c>
      <c r="L114" s="168">
        <f t="shared" si="148"/>
        <v>57</v>
      </c>
      <c r="M114" s="168">
        <f t="shared" si="148"/>
        <v>25</v>
      </c>
      <c r="N114" s="168">
        <f t="shared" si="148"/>
        <v>3</v>
      </c>
      <c r="O114" s="168">
        <f t="shared" si="148"/>
        <v>6</v>
      </c>
      <c r="P114" s="168">
        <f t="shared" si="148"/>
        <v>50</v>
      </c>
      <c r="Q114" s="168">
        <f t="shared" si="148"/>
        <v>562</v>
      </c>
      <c r="R114" s="168">
        <f t="shared" si="148"/>
        <v>78</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149">IF(G110="","",IF(G7=G110,"",1))</f>
        <v/>
      </c>
      <c r="H116" s="165" t="str">
        <f t="shared" si="149"/>
        <v/>
      </c>
      <c r="I116" s="165" t="str">
        <f t="shared" si="149"/>
        <v/>
      </c>
      <c r="J116" s="165" t="str">
        <f t="shared" si="149"/>
        <v/>
      </c>
      <c r="K116" s="165" t="str">
        <f t="shared" si="149"/>
        <v/>
      </c>
      <c r="L116" s="165" t="str">
        <f t="shared" si="149"/>
        <v/>
      </c>
      <c r="M116" s="165" t="str">
        <f t="shared" si="149"/>
        <v/>
      </c>
      <c r="N116" s="165" t="str">
        <f t="shared" si="149"/>
        <v/>
      </c>
      <c r="O116" s="165" t="str">
        <f t="shared" si="149"/>
        <v/>
      </c>
      <c r="P116" s="165" t="str">
        <f t="shared" si="149"/>
        <v/>
      </c>
      <c r="Q116" s="165" t="str">
        <f t="shared" si="149"/>
        <v/>
      </c>
      <c r="R116" s="165" t="str">
        <f t="shared" si="149"/>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150">IF(G110="","",IF(G110=G111,"",1))</f>
        <v/>
      </c>
      <c r="H117" s="165" t="str">
        <f t="shared" si="150"/>
        <v/>
      </c>
      <c r="I117" s="165" t="str">
        <f t="shared" si="150"/>
        <v/>
      </c>
      <c r="J117" s="165" t="str">
        <f t="shared" si="150"/>
        <v/>
      </c>
      <c r="K117" s="165" t="str">
        <f t="shared" si="150"/>
        <v/>
      </c>
      <c r="L117" s="165" t="str">
        <f t="shared" si="150"/>
        <v/>
      </c>
      <c r="M117" s="165" t="str">
        <f t="shared" si="150"/>
        <v/>
      </c>
      <c r="N117" s="165" t="str">
        <f t="shared" si="150"/>
        <v/>
      </c>
      <c r="O117" s="165" t="str">
        <f t="shared" si="150"/>
        <v/>
      </c>
      <c r="P117" s="165" t="str">
        <f t="shared" si="150"/>
        <v/>
      </c>
      <c r="Q117" s="165" t="str">
        <f t="shared" si="150"/>
        <v/>
      </c>
      <c r="R117" s="165" t="str">
        <f t="shared" si="150"/>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151">IF(G110="","",IF(G110=G112,"",1))</f>
        <v/>
      </c>
      <c r="H118" s="165" t="str">
        <f t="shared" si="151"/>
        <v/>
      </c>
      <c r="I118" s="165" t="str">
        <f t="shared" si="151"/>
        <v/>
      </c>
      <c r="J118" s="165" t="str">
        <f t="shared" si="151"/>
        <v/>
      </c>
      <c r="K118" s="165" t="str">
        <f t="shared" si="151"/>
        <v/>
      </c>
      <c r="L118" s="165" t="str">
        <f t="shared" si="151"/>
        <v/>
      </c>
      <c r="M118" s="165" t="str">
        <f t="shared" si="151"/>
        <v/>
      </c>
      <c r="N118" s="165" t="str">
        <f t="shared" si="151"/>
        <v/>
      </c>
      <c r="O118" s="165" t="str">
        <f t="shared" si="151"/>
        <v/>
      </c>
      <c r="P118" s="165" t="str">
        <f t="shared" si="151"/>
        <v/>
      </c>
      <c r="Q118" s="165" t="str">
        <f t="shared" si="151"/>
        <v/>
      </c>
      <c r="R118" s="165" t="str">
        <f t="shared" si="151"/>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152">IF(G110="","",IF(G19=G113,"",1))</f>
        <v/>
      </c>
      <c r="H119" s="165" t="str">
        <f t="shared" si="152"/>
        <v/>
      </c>
      <c r="I119" s="165" t="str">
        <f t="shared" si="152"/>
        <v/>
      </c>
      <c r="J119" s="165" t="str">
        <f t="shared" si="152"/>
        <v/>
      </c>
      <c r="K119" s="165" t="str">
        <f t="shared" si="152"/>
        <v/>
      </c>
      <c r="L119" s="165" t="str">
        <f t="shared" si="152"/>
        <v/>
      </c>
      <c r="M119" s="165" t="str">
        <f t="shared" si="152"/>
        <v/>
      </c>
      <c r="N119" s="165" t="str">
        <f t="shared" si="152"/>
        <v/>
      </c>
      <c r="O119" s="165" t="str">
        <f t="shared" si="152"/>
        <v/>
      </c>
      <c r="P119" s="165" t="str">
        <f t="shared" si="152"/>
        <v/>
      </c>
      <c r="Q119" s="165" t="str">
        <f t="shared" si="152"/>
        <v/>
      </c>
      <c r="R119" s="165" t="str">
        <f t="shared" si="152"/>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153">IF(G110="","",IF(G69=G114,"",1))</f>
        <v/>
      </c>
      <c r="H120" s="165" t="str">
        <f t="shared" si="153"/>
        <v/>
      </c>
      <c r="I120" s="165" t="str">
        <f t="shared" si="153"/>
        <v/>
      </c>
      <c r="J120" s="165" t="str">
        <f t="shared" si="153"/>
        <v/>
      </c>
      <c r="K120" s="165" t="str">
        <f t="shared" si="153"/>
        <v/>
      </c>
      <c r="L120" s="165" t="str">
        <f t="shared" si="153"/>
        <v/>
      </c>
      <c r="M120" s="165" t="str">
        <f t="shared" si="153"/>
        <v/>
      </c>
      <c r="N120" s="165" t="str">
        <f t="shared" si="153"/>
        <v/>
      </c>
      <c r="O120" s="165" t="str">
        <f t="shared" si="153"/>
        <v/>
      </c>
      <c r="P120" s="165" t="str">
        <f t="shared" si="153"/>
        <v/>
      </c>
      <c r="Q120" s="165" t="str">
        <f t="shared" si="153"/>
        <v/>
      </c>
      <c r="R120" s="165" t="str">
        <f t="shared" si="153"/>
        <v/>
      </c>
      <c r="S120" s="72"/>
      <c r="T120" s="72"/>
      <c r="U120" s="72"/>
      <c r="V120" s="72"/>
      <c r="W120" s="72"/>
      <c r="X120" s="72"/>
      <c r="Y120" s="72"/>
      <c r="Z120" s="72"/>
      <c r="AA120" s="72"/>
      <c r="AB120" s="72"/>
      <c r="AC120" s="72"/>
      <c r="AD120" s="72"/>
    </row>
  </sheetData>
  <mergeCells count="69">
    <mergeCell ref="G3:L3"/>
    <mergeCell ref="M3:R3"/>
    <mergeCell ref="G4:J4"/>
    <mergeCell ref="M4:P4"/>
    <mergeCell ref="K4:K6"/>
    <mergeCell ref="L4:L6"/>
    <mergeCell ref="R4:R6"/>
    <mergeCell ref="M5:M6"/>
    <mergeCell ref="N5:N6"/>
    <mergeCell ref="O5:O6"/>
    <mergeCell ref="P5:P6"/>
    <mergeCell ref="G5:G6"/>
    <mergeCell ref="H5:H6"/>
    <mergeCell ref="I5:I6"/>
    <mergeCell ref="J5:J6"/>
    <mergeCell ref="Q4:Q6"/>
    <mergeCell ref="D53:D54"/>
    <mergeCell ref="D67:D68"/>
    <mergeCell ref="B69:B100"/>
    <mergeCell ref="D69:D70"/>
    <mergeCell ref="D83:D84"/>
    <mergeCell ref="D85:D86"/>
    <mergeCell ref="D87:D88"/>
    <mergeCell ref="D79:D80"/>
    <mergeCell ref="D81:D82"/>
    <mergeCell ref="D93:D94"/>
    <mergeCell ref="D95:D96"/>
    <mergeCell ref="D65:D66"/>
    <mergeCell ref="D99:D100"/>
    <mergeCell ref="A3:E6"/>
    <mergeCell ref="F3:F6"/>
    <mergeCell ref="A7:E8"/>
    <mergeCell ref="A9:A18"/>
    <mergeCell ref="D43:D44"/>
    <mergeCell ref="A19:A100"/>
    <mergeCell ref="B19:B68"/>
    <mergeCell ref="D19:D20"/>
    <mergeCell ref="D21:D22"/>
    <mergeCell ref="D23:D24"/>
    <mergeCell ref="D25:D26"/>
    <mergeCell ref="D27:D28"/>
    <mergeCell ref="D29:D30"/>
    <mergeCell ref="D31:D32"/>
    <mergeCell ref="D33:D34"/>
    <mergeCell ref="D35:D36"/>
    <mergeCell ref="D45:D46"/>
    <mergeCell ref="D47:D48"/>
    <mergeCell ref="D49:D50"/>
    <mergeCell ref="D51:D52"/>
    <mergeCell ref="D97:D98"/>
    <mergeCell ref="D77:D78"/>
    <mergeCell ref="D71:D72"/>
    <mergeCell ref="D73:D74"/>
    <mergeCell ref="D75:D76"/>
    <mergeCell ref="D59:D60"/>
    <mergeCell ref="D61:D62"/>
    <mergeCell ref="D63:D64"/>
    <mergeCell ref="D55:D56"/>
    <mergeCell ref="D57:D58"/>
    <mergeCell ref="D89:D90"/>
    <mergeCell ref="D91:D92"/>
    <mergeCell ref="D37:D38"/>
    <mergeCell ref="D39:D40"/>
    <mergeCell ref="D41:D42"/>
    <mergeCell ref="B9:E10"/>
    <mergeCell ref="B11:E12"/>
    <mergeCell ref="B13:E14"/>
    <mergeCell ref="B15:E16"/>
    <mergeCell ref="B17:E18"/>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M3" sqref="M3:R3"/>
    </sheetView>
  </sheetViews>
  <sheetFormatPr defaultRowHeight="13.5"/>
  <cols>
    <col min="1" max="2" width="2.625" style="4" customWidth="1"/>
    <col min="3" max="3" width="1.375" style="4" customWidth="1"/>
    <col min="4" max="4" width="27.625" style="4" customWidth="1"/>
    <col min="5" max="5" width="1.375" style="4" customWidth="1"/>
    <col min="6" max="18" width="8.125" style="3" customWidth="1"/>
    <col min="19" max="26" width="9" style="3"/>
    <col min="27" max="27" width="9" style="84"/>
    <col min="28" max="28" width="11.25" style="84" customWidth="1"/>
    <col min="29" max="16384" width="9" style="3"/>
  </cols>
  <sheetData>
    <row r="1" spans="1:28" ht="14.25">
      <c r="A1" s="18" t="s">
        <v>498</v>
      </c>
    </row>
    <row r="2" spans="1:28">
      <c r="R2" s="46" t="s">
        <v>633</v>
      </c>
    </row>
    <row r="3" spans="1:28" ht="18.75" customHeight="1">
      <c r="A3" s="314" t="s">
        <v>64</v>
      </c>
      <c r="B3" s="315"/>
      <c r="C3" s="315"/>
      <c r="D3" s="315"/>
      <c r="E3" s="316"/>
      <c r="F3" s="249" t="s">
        <v>63</v>
      </c>
      <c r="G3" s="355" t="s">
        <v>268</v>
      </c>
      <c r="H3" s="407"/>
      <c r="I3" s="407"/>
      <c r="J3" s="407"/>
      <c r="K3" s="407"/>
      <c r="L3" s="408"/>
      <c r="M3" s="355" t="s">
        <v>267</v>
      </c>
      <c r="N3" s="407"/>
      <c r="O3" s="407"/>
      <c r="P3" s="407"/>
      <c r="Q3" s="407"/>
      <c r="R3" s="408"/>
    </row>
    <row r="4" spans="1:28" ht="18.75" customHeight="1">
      <c r="A4" s="317"/>
      <c r="B4" s="318"/>
      <c r="C4" s="318"/>
      <c r="D4" s="318"/>
      <c r="E4" s="319"/>
      <c r="F4" s="250"/>
      <c r="G4" s="355" t="s">
        <v>238</v>
      </c>
      <c r="H4" s="407"/>
      <c r="I4" s="407"/>
      <c r="J4" s="407"/>
      <c r="K4" s="395" t="s">
        <v>237</v>
      </c>
      <c r="L4" s="395" t="s">
        <v>132</v>
      </c>
      <c r="M4" s="355" t="s">
        <v>238</v>
      </c>
      <c r="N4" s="407"/>
      <c r="O4" s="407"/>
      <c r="P4" s="407"/>
      <c r="Q4" s="395" t="s">
        <v>237</v>
      </c>
      <c r="R4" s="395" t="s">
        <v>132</v>
      </c>
    </row>
    <row r="5" spans="1:28" ht="44.25" customHeight="1" thickBot="1">
      <c r="A5" s="317"/>
      <c r="B5" s="318"/>
      <c r="C5" s="318"/>
      <c r="D5" s="318"/>
      <c r="E5" s="319"/>
      <c r="F5" s="250"/>
      <c r="G5" s="291" t="s">
        <v>236</v>
      </c>
      <c r="H5" s="395" t="s">
        <v>235</v>
      </c>
      <c r="I5" s="291" t="s">
        <v>234</v>
      </c>
      <c r="J5" s="291" t="s">
        <v>233</v>
      </c>
      <c r="K5" s="337"/>
      <c r="L5" s="337"/>
      <c r="M5" s="291" t="s">
        <v>236</v>
      </c>
      <c r="N5" s="395" t="s">
        <v>235</v>
      </c>
      <c r="O5" s="291" t="s">
        <v>234</v>
      </c>
      <c r="P5" s="291" t="s">
        <v>233</v>
      </c>
      <c r="Q5" s="337"/>
      <c r="R5" s="337"/>
    </row>
    <row r="6" spans="1:28" ht="24.75" customHeight="1" thickBot="1">
      <c r="A6" s="320"/>
      <c r="B6" s="321"/>
      <c r="C6" s="321"/>
      <c r="D6" s="321"/>
      <c r="E6" s="322"/>
      <c r="F6" s="232"/>
      <c r="G6" s="293"/>
      <c r="H6" s="338"/>
      <c r="I6" s="293"/>
      <c r="J6" s="293"/>
      <c r="K6" s="338"/>
      <c r="L6" s="338"/>
      <c r="M6" s="293"/>
      <c r="N6" s="338"/>
      <c r="O6" s="293"/>
      <c r="P6" s="293"/>
      <c r="Q6" s="338"/>
      <c r="R6" s="338"/>
      <c r="AA6" s="159">
        <f>SUM(AB7:AB100,E116:R120)</f>
        <v>0</v>
      </c>
      <c r="AB6" s="92"/>
    </row>
    <row r="7" spans="1:28" ht="12" customHeight="1">
      <c r="A7" s="240" t="s">
        <v>50</v>
      </c>
      <c r="B7" s="241"/>
      <c r="C7" s="241"/>
      <c r="D7" s="241"/>
      <c r="E7" s="242"/>
      <c r="F7" s="41">
        <f>SUM(G7:R7)/2</f>
        <v>967</v>
      </c>
      <c r="G7" s="41">
        <f t="shared" ref="G7:R7" si="0">SUM(G9,G11,G13,G15,G17)</f>
        <v>150</v>
      </c>
      <c r="H7" s="41">
        <f t="shared" si="0"/>
        <v>11</v>
      </c>
      <c r="I7" s="41">
        <f t="shared" si="0"/>
        <v>45</v>
      </c>
      <c r="J7" s="41">
        <f t="shared" si="0"/>
        <v>91</v>
      </c>
      <c r="K7" s="41">
        <f t="shared" si="0"/>
        <v>577</v>
      </c>
      <c r="L7" s="41">
        <f t="shared" si="0"/>
        <v>93</v>
      </c>
      <c r="M7" s="41">
        <f t="shared" si="0"/>
        <v>20</v>
      </c>
      <c r="N7" s="41">
        <f t="shared" si="0"/>
        <v>13</v>
      </c>
      <c r="O7" s="41">
        <f t="shared" si="0"/>
        <v>40</v>
      </c>
      <c r="P7" s="41">
        <f t="shared" si="0"/>
        <v>10</v>
      </c>
      <c r="Q7" s="41">
        <f t="shared" si="0"/>
        <v>787</v>
      </c>
      <c r="R7" s="41">
        <f t="shared" si="0"/>
        <v>97</v>
      </c>
      <c r="S7" s="54">
        <f>SUM(G7:J7)</f>
        <v>297</v>
      </c>
      <c r="T7" s="54">
        <f>SUM(M7:P7)</f>
        <v>83</v>
      </c>
      <c r="AA7" s="210">
        <v>967</v>
      </c>
      <c r="AB7" s="153" t="str">
        <f>IF(F7=AA7,"",1)</f>
        <v/>
      </c>
    </row>
    <row r="8" spans="1:28" ht="12" customHeight="1">
      <c r="A8" s="243"/>
      <c r="B8" s="244"/>
      <c r="C8" s="244"/>
      <c r="D8" s="244"/>
      <c r="E8" s="245"/>
      <c r="F8" s="44">
        <f>SUM(G8:R8)/2</f>
        <v>1</v>
      </c>
      <c r="G8" s="37">
        <f t="shared" ref="G8:R8" si="1">IF(G7=0,0,G7/$F7)</f>
        <v>0.15511892450879008</v>
      </c>
      <c r="H8" s="37">
        <f t="shared" si="1"/>
        <v>1.1375387797311272E-2</v>
      </c>
      <c r="I8" s="37">
        <f t="shared" si="1"/>
        <v>4.6535677352637021E-2</v>
      </c>
      <c r="J8" s="37">
        <f t="shared" si="1"/>
        <v>9.4105480868665978E-2</v>
      </c>
      <c r="K8" s="37">
        <f t="shared" si="1"/>
        <v>0.59669079627714583</v>
      </c>
      <c r="L8" s="37">
        <f t="shared" si="1"/>
        <v>9.6173733195449848E-2</v>
      </c>
      <c r="M8" s="37">
        <f t="shared" si="1"/>
        <v>2.0682523267838676E-2</v>
      </c>
      <c r="N8" s="37">
        <f t="shared" si="1"/>
        <v>1.344364012409514E-2</v>
      </c>
      <c r="O8" s="37">
        <f t="shared" si="1"/>
        <v>4.1365046535677352E-2</v>
      </c>
      <c r="P8" s="37">
        <f t="shared" si="1"/>
        <v>1.0341261633919338E-2</v>
      </c>
      <c r="Q8" s="37">
        <f t="shared" si="1"/>
        <v>0.81385729058945189</v>
      </c>
      <c r="R8" s="37">
        <f t="shared" si="1"/>
        <v>0.10031023784901758</v>
      </c>
      <c r="AA8" s="211"/>
      <c r="AB8" s="154"/>
    </row>
    <row r="9" spans="1:28" ht="12" customHeight="1">
      <c r="A9" s="256" t="s">
        <v>49</v>
      </c>
      <c r="B9" s="323" t="s">
        <v>48</v>
      </c>
      <c r="C9" s="324"/>
      <c r="D9" s="324"/>
      <c r="E9" s="325"/>
      <c r="F9" s="41">
        <f t="shared" ref="F9:F72" si="2">SUM(G9:R9)/2</f>
        <v>323</v>
      </c>
      <c r="G9" s="41">
        <v>36</v>
      </c>
      <c r="H9" s="41">
        <v>1</v>
      </c>
      <c r="I9" s="41">
        <v>3</v>
      </c>
      <c r="J9" s="41">
        <v>25</v>
      </c>
      <c r="K9" s="41">
        <v>204</v>
      </c>
      <c r="L9" s="41">
        <v>54</v>
      </c>
      <c r="M9" s="41">
        <v>3</v>
      </c>
      <c r="N9" s="41">
        <v>0</v>
      </c>
      <c r="O9" s="41">
        <v>1</v>
      </c>
      <c r="P9" s="41">
        <v>2</v>
      </c>
      <c r="Q9" s="41">
        <v>265</v>
      </c>
      <c r="R9" s="41">
        <v>52</v>
      </c>
      <c r="S9" s="54">
        <f t="shared" ref="S9" si="3">SUM(G9:J9)</f>
        <v>65</v>
      </c>
      <c r="T9" s="54">
        <f t="shared" ref="T9" si="4">SUM(M9:P9)</f>
        <v>6</v>
      </c>
      <c r="AA9" s="212">
        <v>323</v>
      </c>
      <c r="AB9" s="155" t="str">
        <f>IF(F9=AA9,"",1)</f>
        <v/>
      </c>
    </row>
    <row r="10" spans="1:28" ht="12" customHeight="1">
      <c r="A10" s="257"/>
      <c r="B10" s="326"/>
      <c r="C10" s="327"/>
      <c r="D10" s="327"/>
      <c r="E10" s="328"/>
      <c r="F10" s="44">
        <f t="shared" si="2"/>
        <v>1.0000000000000002</v>
      </c>
      <c r="G10" s="37">
        <f>IF(G9=0,0,G9/$F9)</f>
        <v>0.11145510835913312</v>
      </c>
      <c r="H10" s="37">
        <f>IF(H9=0,0,H9/$F9)</f>
        <v>3.0959752321981426E-3</v>
      </c>
      <c r="I10" s="37">
        <f>IF(I9=0,0,I9/$F9)</f>
        <v>9.2879256965944269E-3</v>
      </c>
      <c r="J10" s="37">
        <f>IF(J9=0,0,J9/$F9)</f>
        <v>7.7399380804953566E-2</v>
      </c>
      <c r="K10" s="37">
        <f>IF(K9=0,0,K9/$F9)</f>
        <v>0.63157894736842102</v>
      </c>
      <c r="L10" s="37">
        <f t="shared" ref="L10" si="5">IF(L9=0,0,L9/$F9)</f>
        <v>0.16718266253869968</v>
      </c>
      <c r="M10" s="37">
        <f>IF(M9=0,0,M9/$F9)</f>
        <v>9.2879256965944269E-3</v>
      </c>
      <c r="N10" s="37">
        <f>IF(N9=0,0,N9/$F9)</f>
        <v>0</v>
      </c>
      <c r="O10" s="37">
        <f>IF(O9=0,0,O9/$F9)</f>
        <v>3.0959752321981426E-3</v>
      </c>
      <c r="P10" s="37">
        <f t="shared" ref="P10:R10" si="6">IF(P9=0,0,P9/$F9)</f>
        <v>6.1919504643962852E-3</v>
      </c>
      <c r="Q10" s="37">
        <f t="shared" si="6"/>
        <v>0.82043343653250778</v>
      </c>
      <c r="R10" s="37">
        <f t="shared" si="6"/>
        <v>0.1609907120743034</v>
      </c>
      <c r="AA10" s="213"/>
      <c r="AB10" s="154"/>
    </row>
    <row r="11" spans="1:28" ht="12" customHeight="1">
      <c r="A11" s="257"/>
      <c r="B11" s="323" t="s">
        <v>47</v>
      </c>
      <c r="C11" s="324"/>
      <c r="D11" s="324"/>
      <c r="E11" s="325"/>
      <c r="F11" s="41">
        <f t="shared" si="2"/>
        <v>145</v>
      </c>
      <c r="G11" s="41">
        <v>31</v>
      </c>
      <c r="H11" s="41">
        <v>1</v>
      </c>
      <c r="I11" s="41">
        <v>7</v>
      </c>
      <c r="J11" s="41">
        <v>2</v>
      </c>
      <c r="K11" s="41">
        <v>88</v>
      </c>
      <c r="L11" s="41">
        <v>16</v>
      </c>
      <c r="M11" s="41">
        <v>0</v>
      </c>
      <c r="N11" s="41">
        <v>1</v>
      </c>
      <c r="O11" s="41">
        <v>2</v>
      </c>
      <c r="P11" s="41">
        <v>0</v>
      </c>
      <c r="Q11" s="41">
        <v>129</v>
      </c>
      <c r="R11" s="41">
        <v>13</v>
      </c>
      <c r="S11" s="54">
        <f t="shared" ref="S11" si="7">SUM(G11:J11)</f>
        <v>41</v>
      </c>
      <c r="T11" s="54">
        <f t="shared" ref="T11" si="8">SUM(M11:P11)</f>
        <v>3</v>
      </c>
      <c r="AA11" s="212">
        <v>145</v>
      </c>
      <c r="AB11" s="155" t="str">
        <f>IF(F11=AA11,"",1)</f>
        <v/>
      </c>
    </row>
    <row r="12" spans="1:28" ht="12" customHeight="1">
      <c r="A12" s="257"/>
      <c r="B12" s="326"/>
      <c r="C12" s="327"/>
      <c r="D12" s="327"/>
      <c r="E12" s="328"/>
      <c r="F12" s="44">
        <f t="shared" si="2"/>
        <v>1</v>
      </c>
      <c r="G12" s="37">
        <f t="shared" ref="G12:R12" si="9">IF(G11=0,0,G11/$F11)</f>
        <v>0.21379310344827587</v>
      </c>
      <c r="H12" s="37">
        <f t="shared" si="9"/>
        <v>6.8965517241379309E-3</v>
      </c>
      <c r="I12" s="37">
        <f t="shared" si="9"/>
        <v>4.8275862068965517E-2</v>
      </c>
      <c r="J12" s="37">
        <f t="shared" si="9"/>
        <v>1.3793103448275862E-2</v>
      </c>
      <c r="K12" s="37">
        <f t="shared" si="9"/>
        <v>0.60689655172413792</v>
      </c>
      <c r="L12" s="37">
        <f t="shared" si="9"/>
        <v>0.1103448275862069</v>
      </c>
      <c r="M12" s="37">
        <f t="shared" si="9"/>
        <v>0</v>
      </c>
      <c r="N12" s="37">
        <f t="shared" si="9"/>
        <v>6.8965517241379309E-3</v>
      </c>
      <c r="O12" s="37">
        <f t="shared" si="9"/>
        <v>1.3793103448275862E-2</v>
      </c>
      <c r="P12" s="37">
        <f t="shared" si="9"/>
        <v>0</v>
      </c>
      <c r="Q12" s="37">
        <f t="shared" si="9"/>
        <v>0.8896551724137931</v>
      </c>
      <c r="R12" s="37">
        <f t="shared" si="9"/>
        <v>8.9655172413793102E-2</v>
      </c>
      <c r="AA12" s="213"/>
      <c r="AB12" s="154"/>
    </row>
    <row r="13" spans="1:28" ht="12" customHeight="1">
      <c r="A13" s="257"/>
      <c r="B13" s="323" t="s">
        <v>46</v>
      </c>
      <c r="C13" s="324"/>
      <c r="D13" s="324"/>
      <c r="E13" s="325"/>
      <c r="F13" s="41">
        <f t="shared" si="2"/>
        <v>218</v>
      </c>
      <c r="G13" s="41">
        <v>48</v>
      </c>
      <c r="H13" s="41">
        <v>2</v>
      </c>
      <c r="I13" s="41">
        <v>12</v>
      </c>
      <c r="J13" s="41">
        <v>11</v>
      </c>
      <c r="K13" s="41">
        <v>131</v>
      </c>
      <c r="L13" s="41">
        <v>14</v>
      </c>
      <c r="M13" s="41">
        <v>8</v>
      </c>
      <c r="N13" s="41">
        <v>4</v>
      </c>
      <c r="O13" s="41">
        <v>4</v>
      </c>
      <c r="P13" s="41">
        <v>1</v>
      </c>
      <c r="Q13" s="41">
        <v>185</v>
      </c>
      <c r="R13" s="41">
        <v>16</v>
      </c>
      <c r="S13" s="54">
        <f t="shared" ref="S13" si="10">SUM(G13:J13)</f>
        <v>73</v>
      </c>
      <c r="T13" s="54">
        <f t="shared" ref="T13" si="11">SUM(M13:P13)</f>
        <v>17</v>
      </c>
      <c r="AA13" s="212">
        <v>218</v>
      </c>
      <c r="AB13" s="155" t="str">
        <f>IF(F13=AA13,"",1)</f>
        <v/>
      </c>
    </row>
    <row r="14" spans="1:28" ht="12" customHeight="1">
      <c r="A14" s="257"/>
      <c r="B14" s="326"/>
      <c r="C14" s="327"/>
      <c r="D14" s="327"/>
      <c r="E14" s="328"/>
      <c r="F14" s="44">
        <f t="shared" si="2"/>
        <v>1</v>
      </c>
      <c r="G14" s="37">
        <f t="shared" ref="G14:R14" si="12">IF(G13=0,0,G13/$F13)</f>
        <v>0.22018348623853212</v>
      </c>
      <c r="H14" s="37">
        <f t="shared" si="12"/>
        <v>9.1743119266055051E-3</v>
      </c>
      <c r="I14" s="37">
        <f t="shared" si="12"/>
        <v>5.5045871559633031E-2</v>
      </c>
      <c r="J14" s="37">
        <f t="shared" si="12"/>
        <v>5.0458715596330278E-2</v>
      </c>
      <c r="K14" s="37">
        <f t="shared" si="12"/>
        <v>0.6009174311926605</v>
      </c>
      <c r="L14" s="37">
        <f t="shared" si="12"/>
        <v>6.4220183486238536E-2</v>
      </c>
      <c r="M14" s="37">
        <f t="shared" si="12"/>
        <v>3.669724770642202E-2</v>
      </c>
      <c r="N14" s="37">
        <f t="shared" si="12"/>
        <v>1.834862385321101E-2</v>
      </c>
      <c r="O14" s="37">
        <f t="shared" si="12"/>
        <v>1.834862385321101E-2</v>
      </c>
      <c r="P14" s="37">
        <f t="shared" si="12"/>
        <v>4.5871559633027525E-3</v>
      </c>
      <c r="Q14" s="37">
        <f t="shared" si="12"/>
        <v>0.84862385321100919</v>
      </c>
      <c r="R14" s="37">
        <f t="shared" si="12"/>
        <v>7.3394495412844041E-2</v>
      </c>
      <c r="AA14" s="213"/>
      <c r="AB14" s="154"/>
    </row>
    <row r="15" spans="1:28" ht="12" customHeight="1">
      <c r="A15" s="257"/>
      <c r="B15" s="323" t="s">
        <v>45</v>
      </c>
      <c r="C15" s="324"/>
      <c r="D15" s="324"/>
      <c r="E15" s="325"/>
      <c r="F15" s="41">
        <f t="shared" si="2"/>
        <v>66</v>
      </c>
      <c r="G15" s="41">
        <v>10</v>
      </c>
      <c r="H15" s="41">
        <v>0</v>
      </c>
      <c r="I15" s="41">
        <v>9</v>
      </c>
      <c r="J15" s="41">
        <v>11</v>
      </c>
      <c r="K15" s="41">
        <v>35</v>
      </c>
      <c r="L15" s="41">
        <v>1</v>
      </c>
      <c r="M15" s="41">
        <v>1</v>
      </c>
      <c r="N15" s="41">
        <v>0</v>
      </c>
      <c r="O15" s="41">
        <v>2</v>
      </c>
      <c r="P15" s="41">
        <v>3</v>
      </c>
      <c r="Q15" s="41">
        <v>59</v>
      </c>
      <c r="R15" s="41">
        <v>1</v>
      </c>
      <c r="S15" s="54">
        <f t="shared" ref="S15" si="13">SUM(G15:J15)</f>
        <v>30</v>
      </c>
      <c r="T15" s="54">
        <f t="shared" ref="T15" si="14">SUM(M15:P15)</f>
        <v>6</v>
      </c>
      <c r="AA15" s="212">
        <v>66</v>
      </c>
      <c r="AB15" s="155" t="str">
        <f>IF(F15=AA15,"",1)</f>
        <v/>
      </c>
    </row>
    <row r="16" spans="1:28" ht="12" customHeight="1">
      <c r="A16" s="257"/>
      <c r="B16" s="326"/>
      <c r="C16" s="327"/>
      <c r="D16" s="327"/>
      <c r="E16" s="328"/>
      <c r="F16" s="44">
        <f t="shared" si="2"/>
        <v>1</v>
      </c>
      <c r="G16" s="37">
        <f t="shared" ref="G16:R16" si="15">IF(G15=0,0,G15/$F15)</f>
        <v>0.15151515151515152</v>
      </c>
      <c r="H16" s="37">
        <f t="shared" si="15"/>
        <v>0</v>
      </c>
      <c r="I16" s="37">
        <f t="shared" si="15"/>
        <v>0.13636363636363635</v>
      </c>
      <c r="J16" s="37">
        <f t="shared" si="15"/>
        <v>0.16666666666666666</v>
      </c>
      <c r="K16" s="37">
        <f t="shared" si="15"/>
        <v>0.53030303030303028</v>
      </c>
      <c r="L16" s="37">
        <f t="shared" si="15"/>
        <v>1.5151515151515152E-2</v>
      </c>
      <c r="M16" s="37">
        <f t="shared" si="15"/>
        <v>1.5151515151515152E-2</v>
      </c>
      <c r="N16" s="37">
        <f t="shared" si="15"/>
        <v>0</v>
      </c>
      <c r="O16" s="37">
        <f t="shared" si="15"/>
        <v>3.0303030303030304E-2</v>
      </c>
      <c r="P16" s="37">
        <f t="shared" si="15"/>
        <v>4.5454545454545456E-2</v>
      </c>
      <c r="Q16" s="37">
        <f t="shared" si="15"/>
        <v>0.89393939393939392</v>
      </c>
      <c r="R16" s="37">
        <f t="shared" si="15"/>
        <v>1.5151515151515152E-2</v>
      </c>
      <c r="AA16" s="213"/>
      <c r="AB16" s="154"/>
    </row>
    <row r="17" spans="1:28" ht="12" customHeight="1">
      <c r="A17" s="257"/>
      <c r="B17" s="323" t="s">
        <v>44</v>
      </c>
      <c r="C17" s="324"/>
      <c r="D17" s="324"/>
      <c r="E17" s="325"/>
      <c r="F17" s="41">
        <f t="shared" si="2"/>
        <v>215</v>
      </c>
      <c r="G17" s="41">
        <v>25</v>
      </c>
      <c r="H17" s="41">
        <v>7</v>
      </c>
      <c r="I17" s="41">
        <v>14</v>
      </c>
      <c r="J17" s="41">
        <v>42</v>
      </c>
      <c r="K17" s="41">
        <v>119</v>
      </c>
      <c r="L17" s="41">
        <v>8</v>
      </c>
      <c r="M17" s="41">
        <v>8</v>
      </c>
      <c r="N17" s="41">
        <v>8</v>
      </c>
      <c r="O17" s="41">
        <v>31</v>
      </c>
      <c r="P17" s="41">
        <v>4</v>
      </c>
      <c r="Q17" s="41">
        <v>149</v>
      </c>
      <c r="R17" s="41">
        <v>15</v>
      </c>
      <c r="S17" s="54">
        <f t="shared" ref="S17" si="16">SUM(G17:J17)</f>
        <v>88</v>
      </c>
      <c r="T17" s="54">
        <f t="shared" ref="T17" si="17">SUM(M17:P17)</f>
        <v>51</v>
      </c>
      <c r="AA17" s="212">
        <v>215</v>
      </c>
      <c r="AB17" s="155" t="str">
        <f>IF(F17=AA17,"",1)</f>
        <v/>
      </c>
    </row>
    <row r="18" spans="1:28" ht="12" customHeight="1">
      <c r="A18" s="258"/>
      <c r="B18" s="326"/>
      <c r="C18" s="327"/>
      <c r="D18" s="327"/>
      <c r="E18" s="328"/>
      <c r="F18" s="44">
        <f t="shared" si="2"/>
        <v>0.99999999999999978</v>
      </c>
      <c r="G18" s="37">
        <f t="shared" ref="G18:R18" si="18">IF(G17=0,0,G17/$F17)</f>
        <v>0.11627906976744186</v>
      </c>
      <c r="H18" s="37">
        <f t="shared" si="18"/>
        <v>3.255813953488372E-2</v>
      </c>
      <c r="I18" s="37">
        <f t="shared" si="18"/>
        <v>6.5116279069767441E-2</v>
      </c>
      <c r="J18" s="37">
        <f t="shared" si="18"/>
        <v>0.19534883720930232</v>
      </c>
      <c r="K18" s="37">
        <f t="shared" si="18"/>
        <v>0.55348837209302326</v>
      </c>
      <c r="L18" s="37">
        <f t="shared" si="18"/>
        <v>3.7209302325581395E-2</v>
      </c>
      <c r="M18" s="37">
        <f t="shared" si="18"/>
        <v>3.7209302325581395E-2</v>
      </c>
      <c r="N18" s="37">
        <f t="shared" si="18"/>
        <v>3.7209302325581395E-2</v>
      </c>
      <c r="O18" s="37">
        <f t="shared" si="18"/>
        <v>0.14418604651162792</v>
      </c>
      <c r="P18" s="37">
        <f t="shared" si="18"/>
        <v>1.8604651162790697E-2</v>
      </c>
      <c r="Q18" s="37">
        <f t="shared" si="18"/>
        <v>0.69302325581395352</v>
      </c>
      <c r="R18" s="37">
        <f t="shared" si="18"/>
        <v>6.9767441860465115E-2</v>
      </c>
      <c r="AA18" s="213"/>
      <c r="AB18" s="154"/>
    </row>
    <row r="19" spans="1:28" ht="12" customHeight="1">
      <c r="A19" s="253" t="s">
        <v>43</v>
      </c>
      <c r="B19" s="253" t="s">
        <v>42</v>
      </c>
      <c r="C19" s="43"/>
      <c r="D19" s="305" t="s">
        <v>16</v>
      </c>
      <c r="E19" s="42"/>
      <c r="F19" s="41">
        <f t="shared" si="2"/>
        <v>243</v>
      </c>
      <c r="G19" s="41">
        <f t="shared" ref="G19:R19" si="19">SUM(G21,G23,G25,G27,G29,G31,G33,G35,G37,G39,G41,G43,G45,G47,G49,G51,G53,G55,G57,G59,G61,G63,G65,G67)</f>
        <v>37</v>
      </c>
      <c r="H19" s="41">
        <f t="shared" si="19"/>
        <v>4</v>
      </c>
      <c r="I19" s="41">
        <f t="shared" si="19"/>
        <v>16</v>
      </c>
      <c r="J19" s="41">
        <f t="shared" si="19"/>
        <v>32</v>
      </c>
      <c r="K19" s="41">
        <f t="shared" si="19"/>
        <v>131</v>
      </c>
      <c r="L19" s="41">
        <f t="shared" si="19"/>
        <v>23</v>
      </c>
      <c r="M19" s="41">
        <f t="shared" si="19"/>
        <v>2</v>
      </c>
      <c r="N19" s="41">
        <f t="shared" si="19"/>
        <v>1</v>
      </c>
      <c r="O19" s="41">
        <f t="shared" si="19"/>
        <v>7</v>
      </c>
      <c r="P19" s="41">
        <f t="shared" si="19"/>
        <v>2</v>
      </c>
      <c r="Q19" s="41">
        <f t="shared" si="19"/>
        <v>208</v>
      </c>
      <c r="R19" s="41">
        <f t="shared" si="19"/>
        <v>23</v>
      </c>
      <c r="S19" s="54">
        <f t="shared" ref="S19" si="20">SUM(G19:J19)</f>
        <v>89</v>
      </c>
      <c r="T19" s="54">
        <f t="shared" ref="T19" si="21">SUM(M19:P19)</f>
        <v>12</v>
      </c>
      <c r="AA19" s="214">
        <v>243</v>
      </c>
      <c r="AB19" s="155" t="str">
        <f>IF(F19=AA19,"",1)</f>
        <v/>
      </c>
    </row>
    <row r="20" spans="1:28" ht="12" customHeight="1">
      <c r="A20" s="254"/>
      <c r="B20" s="254"/>
      <c r="C20" s="40"/>
      <c r="D20" s="306"/>
      <c r="E20" s="39"/>
      <c r="F20" s="44">
        <f t="shared" si="2"/>
        <v>0.99999999999999989</v>
      </c>
      <c r="G20" s="37">
        <f t="shared" ref="G20:R20" si="22">IF(G19=0,0,G19/$F19)</f>
        <v>0.15226337448559671</v>
      </c>
      <c r="H20" s="37">
        <f t="shared" si="22"/>
        <v>1.646090534979424E-2</v>
      </c>
      <c r="I20" s="37">
        <f t="shared" si="22"/>
        <v>6.584362139917696E-2</v>
      </c>
      <c r="J20" s="37">
        <f t="shared" si="22"/>
        <v>0.13168724279835392</v>
      </c>
      <c r="K20" s="37">
        <f t="shared" si="22"/>
        <v>0.53909465020576131</v>
      </c>
      <c r="L20" s="37">
        <f t="shared" si="22"/>
        <v>9.4650205761316872E-2</v>
      </c>
      <c r="M20" s="37">
        <f t="shared" si="22"/>
        <v>8.23045267489712E-3</v>
      </c>
      <c r="N20" s="37">
        <f t="shared" si="22"/>
        <v>4.11522633744856E-3</v>
      </c>
      <c r="O20" s="37">
        <f t="shared" si="22"/>
        <v>2.8806584362139918E-2</v>
      </c>
      <c r="P20" s="37">
        <f t="shared" si="22"/>
        <v>8.23045267489712E-3</v>
      </c>
      <c r="Q20" s="37">
        <f t="shared" si="22"/>
        <v>0.8559670781893004</v>
      </c>
      <c r="R20" s="37">
        <f t="shared" si="22"/>
        <v>9.4650205761316872E-2</v>
      </c>
      <c r="AA20" s="215"/>
      <c r="AB20" s="154"/>
    </row>
    <row r="21" spans="1:28" ht="12" customHeight="1">
      <c r="A21" s="254"/>
      <c r="B21" s="254"/>
      <c r="C21" s="43"/>
      <c r="D21" s="305" t="s">
        <v>368</v>
      </c>
      <c r="E21" s="42"/>
      <c r="F21" s="41">
        <f t="shared" si="2"/>
        <v>32</v>
      </c>
      <c r="G21" s="41">
        <v>5</v>
      </c>
      <c r="H21" s="41">
        <v>0</v>
      </c>
      <c r="I21" s="41">
        <v>1</v>
      </c>
      <c r="J21" s="41">
        <v>7</v>
      </c>
      <c r="K21" s="41">
        <v>15</v>
      </c>
      <c r="L21" s="41">
        <v>4</v>
      </c>
      <c r="M21" s="41">
        <v>0</v>
      </c>
      <c r="N21" s="41">
        <v>0</v>
      </c>
      <c r="O21" s="41">
        <v>3</v>
      </c>
      <c r="P21" s="41">
        <v>0</v>
      </c>
      <c r="Q21" s="41">
        <v>26</v>
      </c>
      <c r="R21" s="41">
        <v>3</v>
      </c>
      <c r="S21" s="54">
        <f t="shared" ref="S21" si="23">SUM(G21:J21)</f>
        <v>13</v>
      </c>
      <c r="T21" s="54">
        <f t="shared" ref="T21" si="24">SUM(M21:P21)</f>
        <v>3</v>
      </c>
      <c r="AA21" s="214">
        <v>32</v>
      </c>
      <c r="AB21" s="155" t="str">
        <f>IF(F21=AA21,"",1)</f>
        <v/>
      </c>
    </row>
    <row r="22" spans="1:28" ht="12" customHeight="1">
      <c r="A22" s="254"/>
      <c r="B22" s="254"/>
      <c r="C22" s="40"/>
      <c r="D22" s="306"/>
      <c r="E22" s="39"/>
      <c r="F22" s="44">
        <f t="shared" si="2"/>
        <v>1</v>
      </c>
      <c r="G22" s="37">
        <f t="shared" ref="G22:R22" si="25">IF(G21=0,0,G21/$F21)</f>
        <v>0.15625</v>
      </c>
      <c r="H22" s="37">
        <f t="shared" si="25"/>
        <v>0</v>
      </c>
      <c r="I22" s="37">
        <f t="shared" si="25"/>
        <v>3.125E-2</v>
      </c>
      <c r="J22" s="37">
        <f t="shared" si="25"/>
        <v>0.21875</v>
      </c>
      <c r="K22" s="37">
        <f t="shared" si="25"/>
        <v>0.46875</v>
      </c>
      <c r="L22" s="37">
        <f t="shared" si="25"/>
        <v>0.125</v>
      </c>
      <c r="M22" s="37">
        <f t="shared" si="25"/>
        <v>0</v>
      </c>
      <c r="N22" s="37">
        <f t="shared" si="25"/>
        <v>0</v>
      </c>
      <c r="O22" s="37">
        <f t="shared" si="25"/>
        <v>9.375E-2</v>
      </c>
      <c r="P22" s="37">
        <f t="shared" si="25"/>
        <v>0</v>
      </c>
      <c r="Q22" s="37">
        <f t="shared" si="25"/>
        <v>0.8125</v>
      </c>
      <c r="R22" s="37">
        <f t="shared" si="25"/>
        <v>9.375E-2</v>
      </c>
      <c r="AA22" s="215"/>
      <c r="AB22" s="154"/>
    </row>
    <row r="23" spans="1:28" ht="12" customHeight="1">
      <c r="A23" s="254"/>
      <c r="B23" s="254"/>
      <c r="C23" s="43"/>
      <c r="D23" s="305" t="s">
        <v>369</v>
      </c>
      <c r="E23" s="42"/>
      <c r="F23" s="41">
        <f t="shared" si="2"/>
        <v>4</v>
      </c>
      <c r="G23" s="41">
        <v>2</v>
      </c>
      <c r="H23" s="41">
        <v>0</v>
      </c>
      <c r="I23" s="41">
        <v>0</v>
      </c>
      <c r="J23" s="41">
        <v>0</v>
      </c>
      <c r="K23" s="41">
        <v>2</v>
      </c>
      <c r="L23" s="41">
        <v>0</v>
      </c>
      <c r="M23" s="41">
        <v>0</v>
      </c>
      <c r="N23" s="41">
        <v>0</v>
      </c>
      <c r="O23" s="41">
        <v>0</v>
      </c>
      <c r="P23" s="41">
        <v>0</v>
      </c>
      <c r="Q23" s="41">
        <v>4</v>
      </c>
      <c r="R23" s="41">
        <v>0</v>
      </c>
      <c r="S23" s="54">
        <f t="shared" ref="S23" si="26">SUM(G23:J23)</f>
        <v>2</v>
      </c>
      <c r="T23" s="54">
        <f t="shared" ref="T23" si="27">SUM(M23:P23)</f>
        <v>0</v>
      </c>
      <c r="AA23" s="214">
        <v>4</v>
      </c>
      <c r="AB23" s="155" t="str">
        <f>IF(F23=AA23,"",1)</f>
        <v/>
      </c>
    </row>
    <row r="24" spans="1:28" ht="12" customHeight="1">
      <c r="A24" s="254"/>
      <c r="B24" s="254"/>
      <c r="C24" s="40"/>
      <c r="D24" s="306"/>
      <c r="E24" s="39"/>
      <c r="F24" s="44">
        <f t="shared" si="2"/>
        <v>1</v>
      </c>
      <c r="G24" s="37">
        <f t="shared" ref="G24:R24" si="28">IF(G23=0,0,G23/$F23)</f>
        <v>0.5</v>
      </c>
      <c r="H24" s="37">
        <f t="shared" si="28"/>
        <v>0</v>
      </c>
      <c r="I24" s="37">
        <f t="shared" si="28"/>
        <v>0</v>
      </c>
      <c r="J24" s="37">
        <f t="shared" si="28"/>
        <v>0</v>
      </c>
      <c r="K24" s="37">
        <f t="shared" si="28"/>
        <v>0.5</v>
      </c>
      <c r="L24" s="37">
        <f t="shared" si="28"/>
        <v>0</v>
      </c>
      <c r="M24" s="37">
        <f t="shared" si="28"/>
        <v>0</v>
      </c>
      <c r="N24" s="37">
        <f t="shared" si="28"/>
        <v>0</v>
      </c>
      <c r="O24" s="37">
        <f t="shared" si="28"/>
        <v>0</v>
      </c>
      <c r="P24" s="37">
        <f t="shared" si="28"/>
        <v>0</v>
      </c>
      <c r="Q24" s="37">
        <f t="shared" si="28"/>
        <v>1</v>
      </c>
      <c r="R24" s="37">
        <f t="shared" si="28"/>
        <v>0</v>
      </c>
      <c r="AA24" s="215"/>
      <c r="AB24" s="154"/>
    </row>
    <row r="25" spans="1:28" ht="12" customHeight="1">
      <c r="A25" s="254"/>
      <c r="B25" s="254"/>
      <c r="C25" s="43"/>
      <c r="D25" s="308" t="s">
        <v>370</v>
      </c>
      <c r="E25" s="115"/>
      <c r="F25" s="104">
        <f t="shared" si="2"/>
        <v>16</v>
      </c>
      <c r="G25" s="104">
        <v>2</v>
      </c>
      <c r="H25" s="104">
        <v>0</v>
      </c>
      <c r="I25" s="41">
        <v>2</v>
      </c>
      <c r="J25" s="41">
        <v>0</v>
      </c>
      <c r="K25" s="41">
        <v>10</v>
      </c>
      <c r="L25" s="41">
        <v>2</v>
      </c>
      <c r="M25" s="41">
        <v>0</v>
      </c>
      <c r="N25" s="41">
        <v>0</v>
      </c>
      <c r="O25" s="41">
        <v>0</v>
      </c>
      <c r="P25" s="41">
        <v>0</v>
      </c>
      <c r="Q25" s="41">
        <v>14</v>
      </c>
      <c r="R25" s="41">
        <v>2</v>
      </c>
      <c r="S25" s="54">
        <f t="shared" ref="S25" si="29">SUM(G25:J25)</f>
        <v>4</v>
      </c>
      <c r="T25" s="54">
        <f t="shared" ref="T25" si="30">SUM(M25:P25)</f>
        <v>0</v>
      </c>
      <c r="AA25" s="214">
        <v>16</v>
      </c>
      <c r="AB25" s="155" t="str">
        <f>IF(F25=AA25,"",1)</f>
        <v/>
      </c>
    </row>
    <row r="26" spans="1:28" ht="12" customHeight="1">
      <c r="A26" s="254"/>
      <c r="B26" s="254"/>
      <c r="C26" s="40"/>
      <c r="D26" s="309"/>
      <c r="E26" s="116"/>
      <c r="F26" s="117">
        <f t="shared" si="2"/>
        <v>1</v>
      </c>
      <c r="G26" s="107">
        <f t="shared" ref="G26:R26" si="31">IF(G25=0,0,G25/$F25)</f>
        <v>0.125</v>
      </c>
      <c r="H26" s="107">
        <f t="shared" si="31"/>
        <v>0</v>
      </c>
      <c r="I26" s="37">
        <f t="shared" si="31"/>
        <v>0.125</v>
      </c>
      <c r="J26" s="37">
        <f t="shared" si="31"/>
        <v>0</v>
      </c>
      <c r="K26" s="37">
        <f t="shared" si="31"/>
        <v>0.625</v>
      </c>
      <c r="L26" s="37">
        <f t="shared" si="31"/>
        <v>0.125</v>
      </c>
      <c r="M26" s="37">
        <f t="shared" si="31"/>
        <v>0</v>
      </c>
      <c r="N26" s="37">
        <f t="shared" si="31"/>
        <v>0</v>
      </c>
      <c r="O26" s="37">
        <f t="shared" si="31"/>
        <v>0</v>
      </c>
      <c r="P26" s="37">
        <f t="shared" si="31"/>
        <v>0</v>
      </c>
      <c r="Q26" s="37">
        <f t="shared" si="31"/>
        <v>0.875</v>
      </c>
      <c r="R26" s="37">
        <f t="shared" si="31"/>
        <v>0.125</v>
      </c>
      <c r="AA26" s="215"/>
      <c r="AB26" s="154"/>
    </row>
    <row r="27" spans="1:28" ht="12" customHeight="1">
      <c r="A27" s="254"/>
      <c r="B27" s="254"/>
      <c r="C27" s="43"/>
      <c r="D27" s="305" t="s">
        <v>371</v>
      </c>
      <c r="E27" s="42"/>
      <c r="F27" s="41">
        <f t="shared" si="2"/>
        <v>3</v>
      </c>
      <c r="G27" s="41">
        <v>1</v>
      </c>
      <c r="H27" s="41">
        <v>0</v>
      </c>
      <c r="I27" s="41">
        <v>0</v>
      </c>
      <c r="J27" s="41">
        <v>0</v>
      </c>
      <c r="K27" s="41">
        <v>1</v>
      </c>
      <c r="L27" s="41">
        <v>1</v>
      </c>
      <c r="M27" s="41">
        <v>0</v>
      </c>
      <c r="N27" s="41">
        <v>0</v>
      </c>
      <c r="O27" s="41">
        <v>0</v>
      </c>
      <c r="P27" s="41">
        <v>0</v>
      </c>
      <c r="Q27" s="41">
        <v>2</v>
      </c>
      <c r="R27" s="41">
        <v>1</v>
      </c>
      <c r="S27" s="54">
        <f t="shared" ref="S27" si="32">SUM(G27:J27)</f>
        <v>1</v>
      </c>
      <c r="T27" s="54">
        <f t="shared" ref="T27" si="33">SUM(M27:P27)</f>
        <v>0</v>
      </c>
      <c r="AA27" s="214">
        <v>3</v>
      </c>
      <c r="AB27" s="155" t="str">
        <f>IF(F27=AA27,"",1)</f>
        <v/>
      </c>
    </row>
    <row r="28" spans="1:28" ht="12" customHeight="1">
      <c r="A28" s="254"/>
      <c r="B28" s="254"/>
      <c r="C28" s="40"/>
      <c r="D28" s="306"/>
      <c r="E28" s="39"/>
      <c r="F28" s="44">
        <f t="shared" si="2"/>
        <v>0.99999999999999989</v>
      </c>
      <c r="G28" s="37">
        <f t="shared" ref="G28:R28" si="34">IF(G27=0,0,G27/$F27)</f>
        <v>0.33333333333333331</v>
      </c>
      <c r="H28" s="37">
        <f t="shared" si="34"/>
        <v>0</v>
      </c>
      <c r="I28" s="37">
        <f t="shared" si="34"/>
        <v>0</v>
      </c>
      <c r="J28" s="37">
        <f t="shared" si="34"/>
        <v>0</v>
      </c>
      <c r="K28" s="37">
        <f t="shared" si="34"/>
        <v>0.33333333333333331</v>
      </c>
      <c r="L28" s="37">
        <f t="shared" si="34"/>
        <v>0.33333333333333331</v>
      </c>
      <c r="M28" s="37">
        <f t="shared" si="34"/>
        <v>0</v>
      </c>
      <c r="N28" s="37">
        <f t="shared" si="34"/>
        <v>0</v>
      </c>
      <c r="O28" s="37">
        <f t="shared" si="34"/>
        <v>0</v>
      </c>
      <c r="P28" s="37">
        <f t="shared" si="34"/>
        <v>0</v>
      </c>
      <c r="Q28" s="37">
        <f t="shared" si="34"/>
        <v>0.66666666666666663</v>
      </c>
      <c r="R28" s="37">
        <f t="shared" si="34"/>
        <v>0.33333333333333331</v>
      </c>
      <c r="AA28" s="215"/>
      <c r="AB28" s="154"/>
    </row>
    <row r="29" spans="1:28" ht="12" customHeight="1">
      <c r="A29" s="254"/>
      <c r="B29" s="254"/>
      <c r="C29" s="43"/>
      <c r="D29" s="305" t="s">
        <v>372</v>
      </c>
      <c r="E29" s="42"/>
      <c r="F29" s="41">
        <f t="shared" si="2"/>
        <v>7</v>
      </c>
      <c r="G29" s="41">
        <v>1</v>
      </c>
      <c r="H29" s="41">
        <v>0</v>
      </c>
      <c r="I29" s="41">
        <v>2</v>
      </c>
      <c r="J29" s="41">
        <v>0</v>
      </c>
      <c r="K29" s="41">
        <v>4</v>
      </c>
      <c r="L29" s="41">
        <v>0</v>
      </c>
      <c r="M29" s="41">
        <v>0</v>
      </c>
      <c r="N29" s="41">
        <v>0</v>
      </c>
      <c r="O29" s="41">
        <v>0</v>
      </c>
      <c r="P29" s="41">
        <v>0</v>
      </c>
      <c r="Q29" s="41">
        <v>7</v>
      </c>
      <c r="R29" s="41">
        <v>0</v>
      </c>
      <c r="S29" s="54">
        <f t="shared" ref="S29" si="35">SUM(G29:J29)</f>
        <v>3</v>
      </c>
      <c r="T29" s="54">
        <f t="shared" ref="T29" si="36">SUM(M29:P29)</f>
        <v>0</v>
      </c>
      <c r="AA29" s="214">
        <v>7</v>
      </c>
      <c r="AB29" s="155" t="str">
        <f>IF(F29=AA29,"",1)</f>
        <v/>
      </c>
    </row>
    <row r="30" spans="1:28" ht="12" customHeight="1">
      <c r="A30" s="254"/>
      <c r="B30" s="254"/>
      <c r="C30" s="40"/>
      <c r="D30" s="306"/>
      <c r="E30" s="39"/>
      <c r="F30" s="44">
        <f t="shared" si="2"/>
        <v>1</v>
      </c>
      <c r="G30" s="37">
        <f t="shared" ref="G30:R30" si="37">IF(G29=0,0,G29/$F29)</f>
        <v>0.14285714285714285</v>
      </c>
      <c r="H30" s="37">
        <f t="shared" si="37"/>
        <v>0</v>
      </c>
      <c r="I30" s="37">
        <f t="shared" si="37"/>
        <v>0.2857142857142857</v>
      </c>
      <c r="J30" s="37">
        <f t="shared" si="37"/>
        <v>0</v>
      </c>
      <c r="K30" s="37">
        <f t="shared" si="37"/>
        <v>0.5714285714285714</v>
      </c>
      <c r="L30" s="37">
        <f t="shared" si="37"/>
        <v>0</v>
      </c>
      <c r="M30" s="37">
        <f t="shared" si="37"/>
        <v>0</v>
      </c>
      <c r="N30" s="37">
        <f t="shared" si="37"/>
        <v>0</v>
      </c>
      <c r="O30" s="37">
        <f t="shared" si="37"/>
        <v>0</v>
      </c>
      <c r="P30" s="37">
        <f t="shared" si="37"/>
        <v>0</v>
      </c>
      <c r="Q30" s="37">
        <f t="shared" si="37"/>
        <v>1</v>
      </c>
      <c r="R30" s="37">
        <f t="shared" si="37"/>
        <v>0</v>
      </c>
      <c r="AA30" s="215"/>
      <c r="AB30" s="154"/>
    </row>
    <row r="31" spans="1:28" ht="12" customHeight="1">
      <c r="A31" s="254"/>
      <c r="B31" s="254"/>
      <c r="C31" s="43"/>
      <c r="D31" s="305" t="s">
        <v>373</v>
      </c>
      <c r="E31" s="42"/>
      <c r="F31" s="41">
        <f t="shared" si="2"/>
        <v>2</v>
      </c>
      <c r="G31" s="41">
        <v>0</v>
      </c>
      <c r="H31" s="41">
        <v>0</v>
      </c>
      <c r="I31" s="41">
        <v>0</v>
      </c>
      <c r="J31" s="41">
        <v>0</v>
      </c>
      <c r="K31" s="41">
        <v>2</v>
      </c>
      <c r="L31" s="41">
        <v>0</v>
      </c>
      <c r="M31" s="41">
        <v>0</v>
      </c>
      <c r="N31" s="41">
        <v>0</v>
      </c>
      <c r="O31" s="41">
        <v>0</v>
      </c>
      <c r="P31" s="41">
        <v>0</v>
      </c>
      <c r="Q31" s="41">
        <v>2</v>
      </c>
      <c r="R31" s="41">
        <v>0</v>
      </c>
      <c r="S31" s="54">
        <f t="shared" ref="S31" si="38">SUM(G31:J31)</f>
        <v>0</v>
      </c>
      <c r="T31" s="54">
        <f t="shared" ref="T31" si="39">SUM(M31:P31)</f>
        <v>0</v>
      </c>
      <c r="AA31" s="214">
        <v>2</v>
      </c>
      <c r="AB31" s="155" t="str">
        <f>IF(F31=AA31,"",1)</f>
        <v/>
      </c>
    </row>
    <row r="32" spans="1:28" ht="12" customHeight="1">
      <c r="A32" s="254"/>
      <c r="B32" s="254"/>
      <c r="C32" s="40"/>
      <c r="D32" s="306"/>
      <c r="E32" s="39"/>
      <c r="F32" s="44">
        <f t="shared" si="2"/>
        <v>1</v>
      </c>
      <c r="G32" s="37">
        <f t="shared" ref="G32:R32" si="40">IF(G31=0,0,G31/$F31)</f>
        <v>0</v>
      </c>
      <c r="H32" s="37">
        <f t="shared" si="40"/>
        <v>0</v>
      </c>
      <c r="I32" s="37">
        <f t="shared" si="40"/>
        <v>0</v>
      </c>
      <c r="J32" s="37">
        <f t="shared" si="40"/>
        <v>0</v>
      </c>
      <c r="K32" s="37">
        <f t="shared" si="40"/>
        <v>1</v>
      </c>
      <c r="L32" s="37">
        <f t="shared" si="40"/>
        <v>0</v>
      </c>
      <c r="M32" s="37">
        <f t="shared" si="40"/>
        <v>0</v>
      </c>
      <c r="N32" s="37">
        <f t="shared" si="40"/>
        <v>0</v>
      </c>
      <c r="O32" s="37">
        <f t="shared" si="40"/>
        <v>0</v>
      </c>
      <c r="P32" s="37">
        <f t="shared" si="40"/>
        <v>0</v>
      </c>
      <c r="Q32" s="37">
        <f t="shared" si="40"/>
        <v>1</v>
      </c>
      <c r="R32" s="37">
        <f t="shared" si="40"/>
        <v>0</v>
      </c>
      <c r="AA32" s="215"/>
      <c r="AB32" s="154"/>
    </row>
    <row r="33" spans="1:28" ht="12" customHeight="1">
      <c r="A33" s="254"/>
      <c r="B33" s="254"/>
      <c r="C33" s="43"/>
      <c r="D33" s="305" t="s">
        <v>374</v>
      </c>
      <c r="E33" s="42"/>
      <c r="F33" s="41">
        <f t="shared" si="2"/>
        <v>5</v>
      </c>
      <c r="G33" s="41">
        <v>0</v>
      </c>
      <c r="H33" s="41">
        <v>0</v>
      </c>
      <c r="I33" s="41">
        <v>0</v>
      </c>
      <c r="J33" s="41">
        <v>0</v>
      </c>
      <c r="K33" s="41">
        <v>3</v>
      </c>
      <c r="L33" s="41">
        <v>2</v>
      </c>
      <c r="M33" s="41">
        <v>0</v>
      </c>
      <c r="N33" s="41">
        <v>0</v>
      </c>
      <c r="O33" s="41">
        <v>0</v>
      </c>
      <c r="P33" s="41">
        <v>0</v>
      </c>
      <c r="Q33" s="41">
        <v>3</v>
      </c>
      <c r="R33" s="41">
        <v>2</v>
      </c>
      <c r="S33" s="54">
        <f t="shared" ref="S33" si="41">SUM(G33:J33)</f>
        <v>0</v>
      </c>
      <c r="T33" s="54">
        <f t="shared" ref="T33" si="42">SUM(M33:P33)</f>
        <v>0</v>
      </c>
      <c r="AA33" s="214">
        <v>5</v>
      </c>
      <c r="AB33" s="155" t="str">
        <f>IF(F33=AA33,"",1)</f>
        <v/>
      </c>
    </row>
    <row r="34" spans="1:28" ht="12" customHeight="1">
      <c r="A34" s="254"/>
      <c r="B34" s="254"/>
      <c r="C34" s="40"/>
      <c r="D34" s="306"/>
      <c r="E34" s="39"/>
      <c r="F34" s="44">
        <f t="shared" si="2"/>
        <v>1</v>
      </c>
      <c r="G34" s="37">
        <f t="shared" ref="G34:R34" si="43">IF(G33=0,0,G33/$F33)</f>
        <v>0</v>
      </c>
      <c r="H34" s="37">
        <f t="shared" si="43"/>
        <v>0</v>
      </c>
      <c r="I34" s="37">
        <f t="shared" si="43"/>
        <v>0</v>
      </c>
      <c r="J34" s="37">
        <f t="shared" si="43"/>
        <v>0</v>
      </c>
      <c r="K34" s="37">
        <f t="shared" si="43"/>
        <v>0.6</v>
      </c>
      <c r="L34" s="37">
        <f t="shared" si="43"/>
        <v>0.4</v>
      </c>
      <c r="M34" s="37">
        <f t="shared" si="43"/>
        <v>0</v>
      </c>
      <c r="N34" s="37">
        <f t="shared" si="43"/>
        <v>0</v>
      </c>
      <c r="O34" s="37">
        <f t="shared" si="43"/>
        <v>0</v>
      </c>
      <c r="P34" s="37">
        <f t="shared" si="43"/>
        <v>0</v>
      </c>
      <c r="Q34" s="37">
        <f t="shared" si="43"/>
        <v>0.6</v>
      </c>
      <c r="R34" s="37">
        <f t="shared" si="43"/>
        <v>0.4</v>
      </c>
      <c r="AA34" s="215"/>
      <c r="AB34" s="154"/>
    </row>
    <row r="35" spans="1:28" ht="12" customHeight="1">
      <c r="A35" s="254"/>
      <c r="B35" s="254"/>
      <c r="C35" s="43"/>
      <c r="D35" s="305" t="s">
        <v>375</v>
      </c>
      <c r="E35" s="42"/>
      <c r="F35" s="41">
        <f t="shared" si="2"/>
        <v>10</v>
      </c>
      <c r="G35" s="41">
        <v>2</v>
      </c>
      <c r="H35" s="41">
        <v>0</v>
      </c>
      <c r="I35" s="41">
        <v>0</v>
      </c>
      <c r="J35" s="41">
        <v>3</v>
      </c>
      <c r="K35" s="41">
        <v>5</v>
      </c>
      <c r="L35" s="41">
        <v>0</v>
      </c>
      <c r="M35" s="41">
        <v>1</v>
      </c>
      <c r="N35" s="41">
        <v>0</v>
      </c>
      <c r="O35" s="41">
        <v>4</v>
      </c>
      <c r="P35" s="41">
        <v>1</v>
      </c>
      <c r="Q35" s="41">
        <v>4</v>
      </c>
      <c r="R35" s="41">
        <v>0</v>
      </c>
      <c r="S35" s="54">
        <f t="shared" ref="S35" si="44">SUM(G35:J35)</f>
        <v>5</v>
      </c>
      <c r="T35" s="54">
        <f t="shared" ref="T35" si="45">SUM(M35:P35)</f>
        <v>6</v>
      </c>
      <c r="AA35" s="214">
        <v>10</v>
      </c>
      <c r="AB35" s="155" t="str">
        <f>IF(F35=AA35,"",1)</f>
        <v/>
      </c>
    </row>
    <row r="36" spans="1:28" ht="12" customHeight="1">
      <c r="A36" s="254"/>
      <c r="B36" s="254"/>
      <c r="C36" s="40"/>
      <c r="D36" s="306"/>
      <c r="E36" s="39"/>
      <c r="F36" s="44">
        <f t="shared" si="2"/>
        <v>1</v>
      </c>
      <c r="G36" s="37">
        <f t="shared" ref="G36:R36" si="46">IF(G35=0,0,G35/$F35)</f>
        <v>0.2</v>
      </c>
      <c r="H36" s="37">
        <f t="shared" si="46"/>
        <v>0</v>
      </c>
      <c r="I36" s="37">
        <f t="shared" si="46"/>
        <v>0</v>
      </c>
      <c r="J36" s="37">
        <f t="shared" si="46"/>
        <v>0.3</v>
      </c>
      <c r="K36" s="37">
        <f t="shared" si="46"/>
        <v>0.5</v>
      </c>
      <c r="L36" s="37">
        <f t="shared" si="46"/>
        <v>0</v>
      </c>
      <c r="M36" s="37">
        <f t="shared" si="46"/>
        <v>0.1</v>
      </c>
      <c r="N36" s="37">
        <f t="shared" si="46"/>
        <v>0</v>
      </c>
      <c r="O36" s="37">
        <f t="shared" si="46"/>
        <v>0.4</v>
      </c>
      <c r="P36" s="37">
        <f t="shared" si="46"/>
        <v>0.1</v>
      </c>
      <c r="Q36" s="37">
        <f t="shared" si="46"/>
        <v>0.4</v>
      </c>
      <c r="R36" s="37">
        <f t="shared" si="46"/>
        <v>0</v>
      </c>
      <c r="AA36" s="215"/>
      <c r="AB36" s="154"/>
    </row>
    <row r="37" spans="1:28" ht="12" customHeight="1">
      <c r="A37" s="254"/>
      <c r="B37" s="254"/>
      <c r="C37" s="43"/>
      <c r="D37" s="305" t="s">
        <v>376</v>
      </c>
      <c r="E37" s="42"/>
      <c r="F37" s="41">
        <f t="shared" si="2"/>
        <v>1</v>
      </c>
      <c r="G37" s="41">
        <v>0</v>
      </c>
      <c r="H37" s="41">
        <v>0</v>
      </c>
      <c r="I37" s="41">
        <v>0</v>
      </c>
      <c r="J37" s="41">
        <v>0</v>
      </c>
      <c r="K37" s="41">
        <v>1</v>
      </c>
      <c r="L37" s="41">
        <v>0</v>
      </c>
      <c r="M37" s="41">
        <v>0</v>
      </c>
      <c r="N37" s="41">
        <v>0</v>
      </c>
      <c r="O37" s="41">
        <v>0</v>
      </c>
      <c r="P37" s="41">
        <v>0</v>
      </c>
      <c r="Q37" s="41">
        <v>1</v>
      </c>
      <c r="R37" s="41">
        <v>0</v>
      </c>
      <c r="S37" s="54">
        <f t="shared" ref="S37" si="47">SUM(G37:J37)</f>
        <v>0</v>
      </c>
      <c r="T37" s="54">
        <f t="shared" ref="T37" si="48">SUM(M37:P37)</f>
        <v>0</v>
      </c>
      <c r="AA37" s="214">
        <v>1</v>
      </c>
      <c r="AB37" s="155" t="str">
        <f>IF(F37=AA37,"",1)</f>
        <v/>
      </c>
    </row>
    <row r="38" spans="1:28" ht="12" customHeight="1">
      <c r="A38" s="254"/>
      <c r="B38" s="254"/>
      <c r="C38" s="40"/>
      <c r="D38" s="306"/>
      <c r="E38" s="39"/>
      <c r="F38" s="44">
        <f t="shared" si="2"/>
        <v>1</v>
      </c>
      <c r="G38" s="37">
        <f t="shared" ref="G38:R38" si="49">IF(G37=0,0,G37/$F37)</f>
        <v>0</v>
      </c>
      <c r="H38" s="37">
        <f t="shared" si="49"/>
        <v>0</v>
      </c>
      <c r="I38" s="37">
        <f t="shared" si="49"/>
        <v>0</v>
      </c>
      <c r="J38" s="37">
        <f t="shared" si="49"/>
        <v>0</v>
      </c>
      <c r="K38" s="37">
        <f t="shared" si="49"/>
        <v>1</v>
      </c>
      <c r="L38" s="37">
        <f t="shared" si="49"/>
        <v>0</v>
      </c>
      <c r="M38" s="37">
        <f t="shared" si="49"/>
        <v>0</v>
      </c>
      <c r="N38" s="37">
        <f t="shared" si="49"/>
        <v>0</v>
      </c>
      <c r="O38" s="37">
        <f t="shared" si="49"/>
        <v>0</v>
      </c>
      <c r="P38" s="37">
        <f t="shared" si="49"/>
        <v>0</v>
      </c>
      <c r="Q38" s="37">
        <f t="shared" si="49"/>
        <v>1</v>
      </c>
      <c r="R38" s="37">
        <f t="shared" si="49"/>
        <v>0</v>
      </c>
      <c r="AA38" s="215"/>
      <c r="AB38" s="154"/>
    </row>
    <row r="39" spans="1:28" ht="12" customHeight="1">
      <c r="A39" s="254"/>
      <c r="B39" s="254"/>
      <c r="C39" s="43"/>
      <c r="D39" s="305" t="s">
        <v>377</v>
      </c>
      <c r="E39" s="42"/>
      <c r="F39" s="41">
        <f t="shared" si="2"/>
        <v>6</v>
      </c>
      <c r="G39" s="41">
        <v>0</v>
      </c>
      <c r="H39" s="41">
        <v>0</v>
      </c>
      <c r="I39" s="41">
        <v>0</v>
      </c>
      <c r="J39" s="41">
        <v>0</v>
      </c>
      <c r="K39" s="41">
        <v>6</v>
      </c>
      <c r="L39" s="41">
        <v>0</v>
      </c>
      <c r="M39" s="41">
        <v>0</v>
      </c>
      <c r="N39" s="41">
        <v>0</v>
      </c>
      <c r="O39" s="41">
        <v>0</v>
      </c>
      <c r="P39" s="41">
        <v>0</v>
      </c>
      <c r="Q39" s="41">
        <v>6</v>
      </c>
      <c r="R39" s="41">
        <v>0</v>
      </c>
      <c r="S39" s="54">
        <f t="shared" ref="S39" si="50">SUM(G39:J39)</f>
        <v>0</v>
      </c>
      <c r="T39" s="54">
        <f t="shared" ref="T39" si="51">SUM(M39:P39)</f>
        <v>0</v>
      </c>
      <c r="AA39" s="214">
        <v>6</v>
      </c>
      <c r="AB39" s="155" t="str">
        <f>IF(F39=AA39,"",1)</f>
        <v/>
      </c>
    </row>
    <row r="40" spans="1:28" ht="12" customHeight="1">
      <c r="A40" s="254"/>
      <c r="B40" s="254"/>
      <c r="C40" s="40"/>
      <c r="D40" s="306"/>
      <c r="E40" s="39"/>
      <c r="F40" s="44">
        <f t="shared" si="2"/>
        <v>1</v>
      </c>
      <c r="G40" s="37">
        <f t="shared" ref="G40:R40" si="52">IF(G39=0,0,G39/$F39)</f>
        <v>0</v>
      </c>
      <c r="H40" s="37">
        <f t="shared" si="52"/>
        <v>0</v>
      </c>
      <c r="I40" s="37">
        <f t="shared" si="52"/>
        <v>0</v>
      </c>
      <c r="J40" s="37">
        <f t="shared" si="52"/>
        <v>0</v>
      </c>
      <c r="K40" s="37">
        <f t="shared" si="52"/>
        <v>1</v>
      </c>
      <c r="L40" s="37">
        <f t="shared" si="52"/>
        <v>0</v>
      </c>
      <c r="M40" s="37">
        <f t="shared" si="52"/>
        <v>0</v>
      </c>
      <c r="N40" s="37">
        <f t="shared" si="52"/>
        <v>0</v>
      </c>
      <c r="O40" s="37">
        <f t="shared" si="52"/>
        <v>0</v>
      </c>
      <c r="P40" s="37">
        <f t="shared" si="52"/>
        <v>0</v>
      </c>
      <c r="Q40" s="37">
        <f t="shared" si="52"/>
        <v>1</v>
      </c>
      <c r="R40" s="37">
        <f t="shared" si="52"/>
        <v>0</v>
      </c>
      <c r="AA40" s="215"/>
      <c r="AB40" s="154"/>
    </row>
    <row r="41" spans="1:28" ht="12" customHeight="1">
      <c r="A41" s="254"/>
      <c r="B41" s="254"/>
      <c r="C41" s="43"/>
      <c r="D41" s="305" t="s">
        <v>378</v>
      </c>
      <c r="E41" s="42"/>
      <c r="F41" s="41">
        <f t="shared" si="2"/>
        <v>1</v>
      </c>
      <c r="G41" s="41">
        <v>0</v>
      </c>
      <c r="H41" s="41">
        <v>0</v>
      </c>
      <c r="I41" s="41">
        <v>0</v>
      </c>
      <c r="J41" s="41">
        <v>0</v>
      </c>
      <c r="K41" s="41">
        <v>1</v>
      </c>
      <c r="L41" s="41">
        <v>0</v>
      </c>
      <c r="M41" s="41">
        <v>0</v>
      </c>
      <c r="N41" s="41">
        <v>0</v>
      </c>
      <c r="O41" s="41">
        <v>0</v>
      </c>
      <c r="P41" s="41">
        <v>0</v>
      </c>
      <c r="Q41" s="41">
        <v>1</v>
      </c>
      <c r="R41" s="41">
        <v>0</v>
      </c>
      <c r="S41" s="54">
        <f t="shared" ref="S41" si="53">SUM(G41:J41)</f>
        <v>0</v>
      </c>
      <c r="T41" s="54">
        <f t="shared" ref="T41" si="54">SUM(M41:P41)</f>
        <v>0</v>
      </c>
      <c r="AA41" s="214">
        <v>1</v>
      </c>
      <c r="AB41" s="155" t="str">
        <f>IF(F41=AA41,"",1)</f>
        <v/>
      </c>
    </row>
    <row r="42" spans="1:28" ht="12" customHeight="1">
      <c r="A42" s="254"/>
      <c r="B42" s="254"/>
      <c r="C42" s="40"/>
      <c r="D42" s="306"/>
      <c r="E42" s="39"/>
      <c r="F42" s="44">
        <f t="shared" si="2"/>
        <v>1</v>
      </c>
      <c r="G42" s="37">
        <f t="shared" ref="G42:R42" si="55">IF(G41=0,0,G41/$F41)</f>
        <v>0</v>
      </c>
      <c r="H42" s="37">
        <f t="shared" si="55"/>
        <v>0</v>
      </c>
      <c r="I42" s="37">
        <f t="shared" si="55"/>
        <v>0</v>
      </c>
      <c r="J42" s="37">
        <f t="shared" si="55"/>
        <v>0</v>
      </c>
      <c r="K42" s="37">
        <f t="shared" si="55"/>
        <v>1</v>
      </c>
      <c r="L42" s="37">
        <f t="shared" si="55"/>
        <v>0</v>
      </c>
      <c r="M42" s="37">
        <f t="shared" si="55"/>
        <v>0</v>
      </c>
      <c r="N42" s="37">
        <f t="shared" si="55"/>
        <v>0</v>
      </c>
      <c r="O42" s="37">
        <f t="shared" si="55"/>
        <v>0</v>
      </c>
      <c r="P42" s="37">
        <f t="shared" si="55"/>
        <v>0</v>
      </c>
      <c r="Q42" s="37">
        <f t="shared" si="55"/>
        <v>1</v>
      </c>
      <c r="R42" s="37">
        <f t="shared" si="55"/>
        <v>0</v>
      </c>
      <c r="AA42" s="215"/>
      <c r="AB42" s="154"/>
    </row>
    <row r="43" spans="1:28" ht="12" customHeight="1">
      <c r="A43" s="254"/>
      <c r="B43" s="254"/>
      <c r="C43" s="43"/>
      <c r="D43" s="305" t="s">
        <v>379</v>
      </c>
      <c r="E43" s="42"/>
      <c r="F43" s="41">
        <f t="shared" si="2"/>
        <v>2</v>
      </c>
      <c r="G43" s="41">
        <v>0</v>
      </c>
      <c r="H43" s="41">
        <v>0</v>
      </c>
      <c r="I43" s="41">
        <v>0</v>
      </c>
      <c r="J43" s="41">
        <v>0</v>
      </c>
      <c r="K43" s="41">
        <v>1</v>
      </c>
      <c r="L43" s="41">
        <v>1</v>
      </c>
      <c r="M43" s="41">
        <v>0</v>
      </c>
      <c r="N43" s="41">
        <v>0</v>
      </c>
      <c r="O43" s="41">
        <v>0</v>
      </c>
      <c r="P43" s="41">
        <v>0</v>
      </c>
      <c r="Q43" s="41">
        <v>1</v>
      </c>
      <c r="R43" s="41">
        <v>1</v>
      </c>
      <c r="S43" s="54">
        <f t="shared" ref="S43" si="56">SUM(G43:J43)</f>
        <v>0</v>
      </c>
      <c r="T43" s="54">
        <f t="shared" ref="T43" si="57">SUM(M43:P43)</f>
        <v>0</v>
      </c>
      <c r="AA43" s="214">
        <v>2</v>
      </c>
      <c r="AB43" s="155" t="str">
        <f>IF(F43=AA43,"",1)</f>
        <v/>
      </c>
    </row>
    <row r="44" spans="1:28" ht="12" customHeight="1">
      <c r="A44" s="254"/>
      <c r="B44" s="254"/>
      <c r="C44" s="40"/>
      <c r="D44" s="306"/>
      <c r="E44" s="39"/>
      <c r="F44" s="44">
        <f t="shared" si="2"/>
        <v>1</v>
      </c>
      <c r="G44" s="37">
        <f t="shared" ref="G44:R44" si="58">IF(G43=0,0,G43/$F43)</f>
        <v>0</v>
      </c>
      <c r="H44" s="37">
        <f t="shared" si="58"/>
        <v>0</v>
      </c>
      <c r="I44" s="37">
        <f t="shared" si="58"/>
        <v>0</v>
      </c>
      <c r="J44" s="37">
        <f t="shared" si="58"/>
        <v>0</v>
      </c>
      <c r="K44" s="37">
        <f t="shared" si="58"/>
        <v>0.5</v>
      </c>
      <c r="L44" s="37">
        <f t="shared" si="58"/>
        <v>0.5</v>
      </c>
      <c r="M44" s="37">
        <f t="shared" si="58"/>
        <v>0</v>
      </c>
      <c r="N44" s="37">
        <f t="shared" si="58"/>
        <v>0</v>
      </c>
      <c r="O44" s="37">
        <f t="shared" si="58"/>
        <v>0</v>
      </c>
      <c r="P44" s="37">
        <f t="shared" si="58"/>
        <v>0</v>
      </c>
      <c r="Q44" s="37">
        <f t="shared" si="58"/>
        <v>0.5</v>
      </c>
      <c r="R44" s="37">
        <f t="shared" si="58"/>
        <v>0.5</v>
      </c>
      <c r="AA44" s="215"/>
      <c r="AB44" s="154"/>
    </row>
    <row r="45" spans="1:28" ht="12" customHeight="1">
      <c r="A45" s="254"/>
      <c r="B45" s="254"/>
      <c r="C45" s="43"/>
      <c r="D45" s="305" t="s">
        <v>380</v>
      </c>
      <c r="E45" s="42"/>
      <c r="F45" s="41">
        <f t="shared" si="2"/>
        <v>9</v>
      </c>
      <c r="G45" s="41">
        <v>0</v>
      </c>
      <c r="H45" s="41">
        <v>0</v>
      </c>
      <c r="I45" s="41">
        <v>1</v>
      </c>
      <c r="J45" s="41">
        <v>1</v>
      </c>
      <c r="K45" s="41">
        <v>6</v>
      </c>
      <c r="L45" s="41">
        <v>1</v>
      </c>
      <c r="M45" s="41">
        <v>0</v>
      </c>
      <c r="N45" s="41">
        <v>0</v>
      </c>
      <c r="O45" s="41">
        <v>0</v>
      </c>
      <c r="P45" s="41">
        <v>0</v>
      </c>
      <c r="Q45" s="41">
        <v>8</v>
      </c>
      <c r="R45" s="41">
        <v>1</v>
      </c>
      <c r="S45" s="54">
        <f t="shared" ref="S45" si="59">SUM(G45:J45)</f>
        <v>2</v>
      </c>
      <c r="T45" s="54">
        <f t="shared" ref="T45" si="60">SUM(M45:P45)</f>
        <v>0</v>
      </c>
      <c r="AA45" s="214">
        <v>9</v>
      </c>
      <c r="AB45" s="155" t="str">
        <f>IF(F45=AA45,"",1)</f>
        <v/>
      </c>
    </row>
    <row r="46" spans="1:28" ht="12" customHeight="1">
      <c r="A46" s="254"/>
      <c r="B46" s="254"/>
      <c r="C46" s="40"/>
      <c r="D46" s="306"/>
      <c r="E46" s="39"/>
      <c r="F46" s="44">
        <f t="shared" si="2"/>
        <v>1</v>
      </c>
      <c r="G46" s="37">
        <f t="shared" ref="G46:R46" si="61">IF(G45=0,0,G45/$F45)</f>
        <v>0</v>
      </c>
      <c r="H46" s="37">
        <f t="shared" si="61"/>
        <v>0</v>
      </c>
      <c r="I46" s="37">
        <f t="shared" si="61"/>
        <v>0.1111111111111111</v>
      </c>
      <c r="J46" s="37">
        <f t="shared" si="61"/>
        <v>0.1111111111111111</v>
      </c>
      <c r="K46" s="37">
        <f t="shared" si="61"/>
        <v>0.66666666666666663</v>
      </c>
      <c r="L46" s="37">
        <f t="shared" si="61"/>
        <v>0.1111111111111111</v>
      </c>
      <c r="M46" s="37">
        <f t="shared" si="61"/>
        <v>0</v>
      </c>
      <c r="N46" s="37">
        <f t="shared" si="61"/>
        <v>0</v>
      </c>
      <c r="O46" s="37">
        <f t="shared" si="61"/>
        <v>0</v>
      </c>
      <c r="P46" s="37">
        <f t="shared" si="61"/>
        <v>0</v>
      </c>
      <c r="Q46" s="37">
        <f t="shared" si="61"/>
        <v>0.88888888888888884</v>
      </c>
      <c r="R46" s="37">
        <f t="shared" si="61"/>
        <v>0.1111111111111111</v>
      </c>
      <c r="AA46" s="215"/>
      <c r="AB46" s="154"/>
    </row>
    <row r="47" spans="1:28" ht="11.25" customHeight="1">
      <c r="A47" s="254"/>
      <c r="B47" s="254"/>
      <c r="C47" s="43"/>
      <c r="D47" s="305" t="s">
        <v>381</v>
      </c>
      <c r="E47" s="42"/>
      <c r="F47" s="41">
        <f t="shared" si="2"/>
        <v>5</v>
      </c>
      <c r="G47" s="41">
        <v>2</v>
      </c>
      <c r="H47" s="41">
        <v>0</v>
      </c>
      <c r="I47" s="41">
        <v>0</v>
      </c>
      <c r="J47" s="41">
        <v>1</v>
      </c>
      <c r="K47" s="41">
        <v>1</v>
      </c>
      <c r="L47" s="41">
        <v>1</v>
      </c>
      <c r="M47" s="41">
        <v>0</v>
      </c>
      <c r="N47" s="41">
        <v>0</v>
      </c>
      <c r="O47" s="41">
        <v>0</v>
      </c>
      <c r="P47" s="41">
        <v>0</v>
      </c>
      <c r="Q47" s="41">
        <v>2</v>
      </c>
      <c r="R47" s="41">
        <v>3</v>
      </c>
      <c r="S47" s="54">
        <f t="shared" ref="S47" si="62">SUM(G47:J47)</f>
        <v>3</v>
      </c>
      <c r="T47" s="54">
        <f t="shared" ref="T47" si="63">SUM(M47:P47)</f>
        <v>0</v>
      </c>
      <c r="AA47" s="214">
        <v>5</v>
      </c>
      <c r="AB47" s="155" t="str">
        <f>IF(F47=AA47,"",1)</f>
        <v/>
      </c>
    </row>
    <row r="48" spans="1:28" ht="12" customHeight="1">
      <c r="A48" s="254"/>
      <c r="B48" s="254"/>
      <c r="C48" s="40"/>
      <c r="D48" s="306"/>
      <c r="E48" s="39"/>
      <c r="F48" s="44">
        <f t="shared" si="2"/>
        <v>1</v>
      </c>
      <c r="G48" s="37">
        <f t="shared" ref="G48:R48" si="64">IF(G47=0,0,G47/$F47)</f>
        <v>0.4</v>
      </c>
      <c r="H48" s="37">
        <f t="shared" si="64"/>
        <v>0</v>
      </c>
      <c r="I48" s="37">
        <f t="shared" si="64"/>
        <v>0</v>
      </c>
      <c r="J48" s="37">
        <f t="shared" si="64"/>
        <v>0.2</v>
      </c>
      <c r="K48" s="37">
        <f t="shared" si="64"/>
        <v>0.2</v>
      </c>
      <c r="L48" s="37">
        <f t="shared" si="64"/>
        <v>0.2</v>
      </c>
      <c r="M48" s="37">
        <f t="shared" si="64"/>
        <v>0</v>
      </c>
      <c r="N48" s="37">
        <f t="shared" si="64"/>
        <v>0</v>
      </c>
      <c r="O48" s="37">
        <f t="shared" si="64"/>
        <v>0</v>
      </c>
      <c r="P48" s="37">
        <f t="shared" si="64"/>
        <v>0</v>
      </c>
      <c r="Q48" s="37">
        <f t="shared" si="64"/>
        <v>0.4</v>
      </c>
      <c r="R48" s="37">
        <f t="shared" si="64"/>
        <v>0.6</v>
      </c>
      <c r="AA48" s="215"/>
      <c r="AB48" s="154"/>
    </row>
    <row r="49" spans="1:28" ht="12" customHeight="1">
      <c r="A49" s="254"/>
      <c r="B49" s="254"/>
      <c r="C49" s="43"/>
      <c r="D49" s="305" t="s">
        <v>382</v>
      </c>
      <c r="E49" s="42"/>
      <c r="F49" s="41">
        <f t="shared" si="2"/>
        <v>5</v>
      </c>
      <c r="G49" s="41">
        <v>0</v>
      </c>
      <c r="H49" s="41">
        <v>0</v>
      </c>
      <c r="I49" s="41">
        <v>1</v>
      </c>
      <c r="J49" s="41">
        <v>0</v>
      </c>
      <c r="K49" s="41">
        <v>3</v>
      </c>
      <c r="L49" s="41">
        <v>1</v>
      </c>
      <c r="M49" s="41">
        <v>0</v>
      </c>
      <c r="N49" s="41">
        <v>0</v>
      </c>
      <c r="O49" s="41">
        <v>0</v>
      </c>
      <c r="P49" s="41">
        <v>0</v>
      </c>
      <c r="Q49" s="41">
        <v>4</v>
      </c>
      <c r="R49" s="41">
        <v>1</v>
      </c>
      <c r="S49" s="54">
        <f t="shared" ref="S49" si="65">SUM(G49:J49)</f>
        <v>1</v>
      </c>
      <c r="T49" s="54">
        <f t="shared" ref="T49" si="66">SUM(M49:P49)</f>
        <v>0</v>
      </c>
      <c r="AA49" s="214">
        <v>5</v>
      </c>
      <c r="AB49" s="155" t="str">
        <f>IF(F49=AA49,"",1)</f>
        <v/>
      </c>
    </row>
    <row r="50" spans="1:28" ht="12" customHeight="1">
      <c r="A50" s="254"/>
      <c r="B50" s="254"/>
      <c r="C50" s="40"/>
      <c r="D50" s="306"/>
      <c r="E50" s="39"/>
      <c r="F50" s="44">
        <f t="shared" si="2"/>
        <v>1</v>
      </c>
      <c r="G50" s="37">
        <f t="shared" ref="G50:R50" si="67">IF(G49=0,0,G49/$F49)</f>
        <v>0</v>
      </c>
      <c r="H50" s="37">
        <f t="shared" si="67"/>
        <v>0</v>
      </c>
      <c r="I50" s="37">
        <f t="shared" si="67"/>
        <v>0.2</v>
      </c>
      <c r="J50" s="37">
        <f t="shared" si="67"/>
        <v>0</v>
      </c>
      <c r="K50" s="37">
        <f t="shared" si="67"/>
        <v>0.6</v>
      </c>
      <c r="L50" s="37">
        <f t="shared" si="67"/>
        <v>0.2</v>
      </c>
      <c r="M50" s="37">
        <f t="shared" si="67"/>
        <v>0</v>
      </c>
      <c r="N50" s="37">
        <f t="shared" si="67"/>
        <v>0</v>
      </c>
      <c r="O50" s="37">
        <f t="shared" si="67"/>
        <v>0</v>
      </c>
      <c r="P50" s="37">
        <f t="shared" si="67"/>
        <v>0</v>
      </c>
      <c r="Q50" s="37">
        <f t="shared" si="67"/>
        <v>0.8</v>
      </c>
      <c r="R50" s="37">
        <f t="shared" si="67"/>
        <v>0.2</v>
      </c>
      <c r="AA50" s="215"/>
      <c r="AB50" s="154"/>
    </row>
    <row r="51" spans="1:28" ht="12" customHeight="1">
      <c r="A51" s="254"/>
      <c r="B51" s="254"/>
      <c r="C51" s="43"/>
      <c r="D51" s="305" t="s">
        <v>383</v>
      </c>
      <c r="E51" s="42"/>
      <c r="F51" s="41">
        <f t="shared" si="2"/>
        <v>15</v>
      </c>
      <c r="G51" s="41">
        <v>1</v>
      </c>
      <c r="H51" s="41">
        <v>0</v>
      </c>
      <c r="I51" s="41">
        <v>2</v>
      </c>
      <c r="J51" s="41">
        <v>1</v>
      </c>
      <c r="K51" s="41">
        <v>10</v>
      </c>
      <c r="L51" s="41">
        <v>1</v>
      </c>
      <c r="M51" s="41">
        <v>0</v>
      </c>
      <c r="N51" s="41">
        <v>1</v>
      </c>
      <c r="O51" s="41">
        <v>0</v>
      </c>
      <c r="P51" s="41">
        <v>0</v>
      </c>
      <c r="Q51" s="41">
        <v>14</v>
      </c>
      <c r="R51" s="41">
        <v>0</v>
      </c>
      <c r="S51" s="54">
        <f t="shared" ref="S51" si="68">SUM(G51:J51)</f>
        <v>4</v>
      </c>
      <c r="T51" s="54">
        <f t="shared" ref="T51" si="69">SUM(M51:P51)</f>
        <v>1</v>
      </c>
      <c r="AA51" s="214">
        <v>15</v>
      </c>
      <c r="AB51" s="155" t="str">
        <f>IF(F51=AA51,"",1)</f>
        <v/>
      </c>
    </row>
    <row r="52" spans="1:28" ht="12" customHeight="1">
      <c r="A52" s="254"/>
      <c r="B52" s="254"/>
      <c r="C52" s="40"/>
      <c r="D52" s="306"/>
      <c r="E52" s="39"/>
      <c r="F52" s="44">
        <f t="shared" si="2"/>
        <v>1</v>
      </c>
      <c r="G52" s="37">
        <f t="shared" ref="G52:R52" si="70">IF(G51=0,0,G51/$F51)</f>
        <v>6.6666666666666666E-2</v>
      </c>
      <c r="H52" s="37">
        <f t="shared" si="70"/>
        <v>0</v>
      </c>
      <c r="I52" s="37">
        <f t="shared" si="70"/>
        <v>0.13333333333333333</v>
      </c>
      <c r="J52" s="37">
        <f t="shared" si="70"/>
        <v>6.6666666666666666E-2</v>
      </c>
      <c r="K52" s="37">
        <f t="shared" si="70"/>
        <v>0.66666666666666663</v>
      </c>
      <c r="L52" s="37">
        <f t="shared" si="70"/>
        <v>6.6666666666666666E-2</v>
      </c>
      <c r="M52" s="37">
        <f t="shared" si="70"/>
        <v>0</v>
      </c>
      <c r="N52" s="37">
        <f t="shared" si="70"/>
        <v>6.6666666666666666E-2</v>
      </c>
      <c r="O52" s="37">
        <f t="shared" si="70"/>
        <v>0</v>
      </c>
      <c r="P52" s="37">
        <f t="shared" si="70"/>
        <v>0</v>
      </c>
      <c r="Q52" s="37">
        <f t="shared" si="70"/>
        <v>0.93333333333333335</v>
      </c>
      <c r="R52" s="37">
        <f t="shared" si="70"/>
        <v>0</v>
      </c>
      <c r="AA52" s="215"/>
      <c r="AB52" s="154"/>
    </row>
    <row r="53" spans="1:28" ht="12" customHeight="1">
      <c r="A53" s="254"/>
      <c r="B53" s="254"/>
      <c r="C53" s="43"/>
      <c r="D53" s="305" t="s">
        <v>384</v>
      </c>
      <c r="E53" s="42"/>
      <c r="F53" s="41">
        <f t="shared" si="2"/>
        <v>6</v>
      </c>
      <c r="G53" s="41">
        <v>1</v>
      </c>
      <c r="H53" s="41">
        <v>0</v>
      </c>
      <c r="I53" s="41">
        <v>0</v>
      </c>
      <c r="J53" s="41">
        <v>0</v>
      </c>
      <c r="K53" s="41">
        <v>5</v>
      </c>
      <c r="L53" s="41">
        <v>0</v>
      </c>
      <c r="M53" s="41">
        <v>0</v>
      </c>
      <c r="N53" s="41">
        <v>0</v>
      </c>
      <c r="O53" s="41">
        <v>0</v>
      </c>
      <c r="P53" s="41">
        <v>0</v>
      </c>
      <c r="Q53" s="41">
        <v>6</v>
      </c>
      <c r="R53" s="41">
        <v>0</v>
      </c>
      <c r="S53" s="54">
        <f t="shared" ref="S53" si="71">SUM(G53:J53)</f>
        <v>1</v>
      </c>
      <c r="T53" s="54">
        <f t="shared" ref="T53" si="72">SUM(M53:P53)</f>
        <v>0</v>
      </c>
      <c r="AA53" s="214">
        <v>6</v>
      </c>
      <c r="AB53" s="155" t="str">
        <f>IF(F53=AA53,"",1)</f>
        <v/>
      </c>
    </row>
    <row r="54" spans="1:28" ht="12" customHeight="1">
      <c r="A54" s="254"/>
      <c r="B54" s="254"/>
      <c r="C54" s="40"/>
      <c r="D54" s="306"/>
      <c r="E54" s="39"/>
      <c r="F54" s="44">
        <f t="shared" si="2"/>
        <v>1</v>
      </c>
      <c r="G54" s="37">
        <f t="shared" ref="G54:R54" si="73">IF(G53=0,0,G53/$F53)</f>
        <v>0.16666666666666666</v>
      </c>
      <c r="H54" s="37">
        <f t="shared" si="73"/>
        <v>0</v>
      </c>
      <c r="I54" s="37">
        <f t="shared" si="73"/>
        <v>0</v>
      </c>
      <c r="J54" s="37">
        <f t="shared" si="73"/>
        <v>0</v>
      </c>
      <c r="K54" s="37">
        <f t="shared" si="73"/>
        <v>0.83333333333333337</v>
      </c>
      <c r="L54" s="37">
        <f t="shared" si="73"/>
        <v>0</v>
      </c>
      <c r="M54" s="37">
        <f t="shared" si="73"/>
        <v>0</v>
      </c>
      <c r="N54" s="37">
        <f t="shared" si="73"/>
        <v>0</v>
      </c>
      <c r="O54" s="37">
        <f t="shared" si="73"/>
        <v>0</v>
      </c>
      <c r="P54" s="37">
        <f t="shared" si="73"/>
        <v>0</v>
      </c>
      <c r="Q54" s="37">
        <f t="shared" si="73"/>
        <v>1</v>
      </c>
      <c r="R54" s="37">
        <f t="shared" si="73"/>
        <v>0</v>
      </c>
      <c r="AA54" s="215"/>
      <c r="AB54" s="154"/>
    </row>
    <row r="55" spans="1:28" ht="12" customHeight="1">
      <c r="A55" s="254"/>
      <c r="B55" s="254"/>
      <c r="C55" s="43"/>
      <c r="D55" s="305" t="s">
        <v>385</v>
      </c>
      <c r="E55" s="42"/>
      <c r="F55" s="41">
        <f t="shared" si="2"/>
        <v>33</v>
      </c>
      <c r="G55" s="41">
        <v>6</v>
      </c>
      <c r="H55" s="41">
        <v>1</v>
      </c>
      <c r="I55" s="41">
        <v>3</v>
      </c>
      <c r="J55" s="41">
        <v>2</v>
      </c>
      <c r="K55" s="41">
        <v>17</v>
      </c>
      <c r="L55" s="41">
        <v>4</v>
      </c>
      <c r="M55" s="41">
        <v>1</v>
      </c>
      <c r="N55" s="41">
        <v>0</v>
      </c>
      <c r="O55" s="41">
        <v>0</v>
      </c>
      <c r="P55" s="41">
        <v>0</v>
      </c>
      <c r="Q55" s="41">
        <v>27</v>
      </c>
      <c r="R55" s="41">
        <v>5</v>
      </c>
      <c r="S55" s="54">
        <f t="shared" ref="S55" si="74">SUM(G55:J55)</f>
        <v>12</v>
      </c>
      <c r="T55" s="54">
        <f t="shared" ref="T55" si="75">SUM(M55:P55)</f>
        <v>1</v>
      </c>
      <c r="AA55" s="214">
        <v>33</v>
      </c>
      <c r="AB55" s="155" t="str">
        <f>IF(F55=AA55,"",1)</f>
        <v/>
      </c>
    </row>
    <row r="56" spans="1:28" ht="12" customHeight="1">
      <c r="A56" s="254"/>
      <c r="B56" s="254"/>
      <c r="C56" s="40"/>
      <c r="D56" s="306"/>
      <c r="E56" s="39"/>
      <c r="F56" s="44">
        <f t="shared" si="2"/>
        <v>1</v>
      </c>
      <c r="G56" s="37">
        <f t="shared" ref="G56:R56" si="76">IF(G55=0,0,G55/$F55)</f>
        <v>0.18181818181818182</v>
      </c>
      <c r="H56" s="37">
        <f t="shared" si="76"/>
        <v>3.0303030303030304E-2</v>
      </c>
      <c r="I56" s="37">
        <f t="shared" si="76"/>
        <v>9.0909090909090912E-2</v>
      </c>
      <c r="J56" s="37">
        <f t="shared" si="76"/>
        <v>6.0606060606060608E-2</v>
      </c>
      <c r="K56" s="37">
        <f t="shared" si="76"/>
        <v>0.51515151515151514</v>
      </c>
      <c r="L56" s="37">
        <f t="shared" si="76"/>
        <v>0.12121212121212122</v>
      </c>
      <c r="M56" s="37">
        <f t="shared" si="76"/>
        <v>3.0303030303030304E-2</v>
      </c>
      <c r="N56" s="37">
        <f t="shared" si="76"/>
        <v>0</v>
      </c>
      <c r="O56" s="37">
        <f t="shared" si="76"/>
        <v>0</v>
      </c>
      <c r="P56" s="37">
        <f t="shared" si="76"/>
        <v>0</v>
      </c>
      <c r="Q56" s="37">
        <f t="shared" si="76"/>
        <v>0.81818181818181823</v>
      </c>
      <c r="R56" s="37">
        <f t="shared" si="76"/>
        <v>0.15151515151515152</v>
      </c>
      <c r="AA56" s="215"/>
      <c r="AB56" s="154"/>
    </row>
    <row r="57" spans="1:28" ht="12" customHeight="1">
      <c r="A57" s="254"/>
      <c r="B57" s="254"/>
      <c r="C57" s="43"/>
      <c r="D57" s="305" t="s">
        <v>386</v>
      </c>
      <c r="E57" s="42"/>
      <c r="F57" s="41">
        <f t="shared" si="2"/>
        <v>7</v>
      </c>
      <c r="G57" s="41">
        <v>2</v>
      </c>
      <c r="H57" s="41">
        <v>0</v>
      </c>
      <c r="I57" s="41">
        <v>1</v>
      </c>
      <c r="J57" s="41">
        <v>0</v>
      </c>
      <c r="K57" s="41">
        <v>3</v>
      </c>
      <c r="L57" s="41">
        <v>1</v>
      </c>
      <c r="M57" s="41">
        <v>0</v>
      </c>
      <c r="N57" s="41">
        <v>0</v>
      </c>
      <c r="O57" s="41">
        <v>0</v>
      </c>
      <c r="P57" s="41">
        <v>0</v>
      </c>
      <c r="Q57" s="41">
        <v>6</v>
      </c>
      <c r="R57" s="41">
        <v>1</v>
      </c>
      <c r="S57" s="54">
        <f t="shared" ref="S57" si="77">SUM(G57:J57)</f>
        <v>3</v>
      </c>
      <c r="T57" s="54">
        <f t="shared" ref="T57" si="78">SUM(M57:P57)</f>
        <v>0</v>
      </c>
      <c r="AA57" s="214">
        <v>7</v>
      </c>
      <c r="AB57" s="155" t="str">
        <f>IF(F57=AA57,"",1)</f>
        <v/>
      </c>
    </row>
    <row r="58" spans="1:28" ht="12" customHeight="1">
      <c r="A58" s="254"/>
      <c r="B58" s="254"/>
      <c r="C58" s="40"/>
      <c r="D58" s="306"/>
      <c r="E58" s="39"/>
      <c r="F58" s="44">
        <f t="shared" si="2"/>
        <v>1</v>
      </c>
      <c r="G58" s="37">
        <f t="shared" ref="G58:R58" si="79">IF(G57=0,0,G57/$F57)</f>
        <v>0.2857142857142857</v>
      </c>
      <c r="H58" s="37">
        <f t="shared" si="79"/>
        <v>0</v>
      </c>
      <c r="I58" s="37">
        <f t="shared" si="79"/>
        <v>0.14285714285714285</v>
      </c>
      <c r="J58" s="37">
        <f t="shared" si="79"/>
        <v>0</v>
      </c>
      <c r="K58" s="37">
        <f t="shared" si="79"/>
        <v>0.42857142857142855</v>
      </c>
      <c r="L58" s="37">
        <f t="shared" si="79"/>
        <v>0.14285714285714285</v>
      </c>
      <c r="M58" s="37">
        <f t="shared" si="79"/>
        <v>0</v>
      </c>
      <c r="N58" s="37">
        <f t="shared" si="79"/>
        <v>0</v>
      </c>
      <c r="O58" s="37">
        <f t="shared" si="79"/>
        <v>0</v>
      </c>
      <c r="P58" s="37">
        <f t="shared" si="79"/>
        <v>0</v>
      </c>
      <c r="Q58" s="37">
        <f t="shared" si="79"/>
        <v>0.8571428571428571</v>
      </c>
      <c r="R58" s="37">
        <f t="shared" si="79"/>
        <v>0.14285714285714285</v>
      </c>
      <c r="AA58" s="215"/>
      <c r="AB58" s="154"/>
    </row>
    <row r="59" spans="1:28" ht="12.75" customHeight="1">
      <c r="A59" s="254"/>
      <c r="B59" s="254"/>
      <c r="C59" s="43"/>
      <c r="D59" s="305" t="s">
        <v>387</v>
      </c>
      <c r="E59" s="42"/>
      <c r="F59" s="41">
        <f t="shared" si="2"/>
        <v>29</v>
      </c>
      <c r="G59" s="41">
        <v>5</v>
      </c>
      <c r="H59" s="41">
        <v>0</v>
      </c>
      <c r="I59" s="41">
        <v>1</v>
      </c>
      <c r="J59" s="41">
        <v>9</v>
      </c>
      <c r="K59" s="41">
        <v>13</v>
      </c>
      <c r="L59" s="41">
        <v>1</v>
      </c>
      <c r="M59" s="41">
        <v>0</v>
      </c>
      <c r="N59" s="41">
        <v>0</v>
      </c>
      <c r="O59" s="41">
        <v>0</v>
      </c>
      <c r="P59" s="41">
        <v>0</v>
      </c>
      <c r="Q59" s="41">
        <v>29</v>
      </c>
      <c r="R59" s="41">
        <v>0</v>
      </c>
      <c r="S59" s="54">
        <f t="shared" ref="S59" si="80">SUM(G59:J59)</f>
        <v>15</v>
      </c>
      <c r="T59" s="54">
        <f t="shared" ref="T59" si="81">SUM(M59:P59)</f>
        <v>0</v>
      </c>
      <c r="AA59" s="214">
        <v>29</v>
      </c>
      <c r="AB59" s="155" t="str">
        <f>IF(F59=AA59,"",1)</f>
        <v/>
      </c>
    </row>
    <row r="60" spans="1:28" ht="12.75" customHeight="1">
      <c r="A60" s="254"/>
      <c r="B60" s="254"/>
      <c r="C60" s="40"/>
      <c r="D60" s="306"/>
      <c r="E60" s="39"/>
      <c r="F60" s="44">
        <f t="shared" si="2"/>
        <v>1</v>
      </c>
      <c r="G60" s="37">
        <f t="shared" ref="G60:R60" si="82">IF(G59=0,0,G59/$F59)</f>
        <v>0.17241379310344829</v>
      </c>
      <c r="H60" s="37">
        <f t="shared" si="82"/>
        <v>0</v>
      </c>
      <c r="I60" s="37">
        <f t="shared" si="82"/>
        <v>3.4482758620689655E-2</v>
      </c>
      <c r="J60" s="37">
        <f t="shared" si="82"/>
        <v>0.31034482758620691</v>
      </c>
      <c r="K60" s="37">
        <f t="shared" si="82"/>
        <v>0.44827586206896552</v>
      </c>
      <c r="L60" s="37">
        <f t="shared" si="82"/>
        <v>3.4482758620689655E-2</v>
      </c>
      <c r="M60" s="37">
        <f t="shared" si="82"/>
        <v>0</v>
      </c>
      <c r="N60" s="37">
        <f t="shared" si="82"/>
        <v>0</v>
      </c>
      <c r="O60" s="37">
        <f t="shared" si="82"/>
        <v>0</v>
      </c>
      <c r="P60" s="37">
        <f t="shared" si="82"/>
        <v>0</v>
      </c>
      <c r="Q60" s="37">
        <f t="shared" si="82"/>
        <v>1</v>
      </c>
      <c r="R60" s="37">
        <f t="shared" si="82"/>
        <v>0</v>
      </c>
      <c r="AA60" s="215"/>
      <c r="AB60" s="154"/>
    </row>
    <row r="61" spans="1:28" ht="12" customHeight="1">
      <c r="A61" s="254"/>
      <c r="B61" s="254"/>
      <c r="C61" s="43"/>
      <c r="D61" s="305" t="s">
        <v>21</v>
      </c>
      <c r="E61" s="42"/>
      <c r="F61" s="41">
        <f t="shared" si="2"/>
        <v>15</v>
      </c>
      <c r="G61" s="41">
        <v>3</v>
      </c>
      <c r="H61" s="41">
        <v>2</v>
      </c>
      <c r="I61" s="41">
        <v>1</v>
      </c>
      <c r="J61" s="41">
        <v>3</v>
      </c>
      <c r="K61" s="41">
        <v>5</v>
      </c>
      <c r="L61" s="41">
        <v>1</v>
      </c>
      <c r="M61" s="41">
        <v>0</v>
      </c>
      <c r="N61" s="41">
        <v>0</v>
      </c>
      <c r="O61" s="41">
        <v>0</v>
      </c>
      <c r="P61" s="41">
        <v>0</v>
      </c>
      <c r="Q61" s="41">
        <v>14</v>
      </c>
      <c r="R61" s="41">
        <v>1</v>
      </c>
      <c r="S61" s="54">
        <f t="shared" ref="S61" si="83">SUM(G61:J61)</f>
        <v>9</v>
      </c>
      <c r="T61" s="54">
        <f t="shared" ref="T61" si="84">SUM(M61:P61)</f>
        <v>0</v>
      </c>
      <c r="AA61" s="214">
        <v>15</v>
      </c>
      <c r="AB61" s="155" t="str">
        <f>IF(F61=AA61,"",1)</f>
        <v/>
      </c>
    </row>
    <row r="62" spans="1:28" ht="12" customHeight="1">
      <c r="A62" s="254"/>
      <c r="B62" s="254"/>
      <c r="C62" s="40"/>
      <c r="D62" s="306"/>
      <c r="E62" s="39"/>
      <c r="F62" s="44">
        <f t="shared" si="2"/>
        <v>1</v>
      </c>
      <c r="G62" s="37">
        <f t="shared" ref="G62:R62" si="85">IF(G61=0,0,G61/$F61)</f>
        <v>0.2</v>
      </c>
      <c r="H62" s="37">
        <f t="shared" si="85"/>
        <v>0.13333333333333333</v>
      </c>
      <c r="I62" s="37">
        <f t="shared" si="85"/>
        <v>6.6666666666666666E-2</v>
      </c>
      <c r="J62" s="37">
        <f t="shared" si="85"/>
        <v>0.2</v>
      </c>
      <c r="K62" s="37">
        <f t="shared" si="85"/>
        <v>0.33333333333333331</v>
      </c>
      <c r="L62" s="37">
        <f t="shared" si="85"/>
        <v>6.6666666666666666E-2</v>
      </c>
      <c r="M62" s="37">
        <f t="shared" si="85"/>
        <v>0</v>
      </c>
      <c r="N62" s="37">
        <f t="shared" si="85"/>
        <v>0</v>
      </c>
      <c r="O62" s="37">
        <f t="shared" si="85"/>
        <v>0</v>
      </c>
      <c r="P62" s="37">
        <f t="shared" si="85"/>
        <v>0</v>
      </c>
      <c r="Q62" s="37">
        <f t="shared" si="85"/>
        <v>0.93333333333333335</v>
      </c>
      <c r="R62" s="37">
        <f t="shared" si="85"/>
        <v>6.6666666666666666E-2</v>
      </c>
      <c r="AA62" s="215"/>
      <c r="AB62" s="154"/>
    </row>
    <row r="63" spans="1:28" ht="12" customHeight="1">
      <c r="A63" s="254"/>
      <c r="B63" s="254"/>
      <c r="C63" s="43"/>
      <c r="D63" s="305" t="s">
        <v>388</v>
      </c>
      <c r="E63" s="42"/>
      <c r="F63" s="41">
        <f t="shared" si="2"/>
        <v>7</v>
      </c>
      <c r="G63" s="41">
        <v>1</v>
      </c>
      <c r="H63" s="41">
        <v>0</v>
      </c>
      <c r="I63" s="41">
        <v>0</v>
      </c>
      <c r="J63" s="41">
        <v>0</v>
      </c>
      <c r="K63" s="41">
        <v>6</v>
      </c>
      <c r="L63" s="41">
        <v>0</v>
      </c>
      <c r="M63" s="41">
        <v>0</v>
      </c>
      <c r="N63" s="41">
        <v>0</v>
      </c>
      <c r="O63" s="41">
        <v>0</v>
      </c>
      <c r="P63" s="41">
        <v>0</v>
      </c>
      <c r="Q63" s="41">
        <v>7</v>
      </c>
      <c r="R63" s="41">
        <v>0</v>
      </c>
      <c r="S63" s="54">
        <f t="shared" ref="S63" si="86">SUM(G63:J63)</f>
        <v>1</v>
      </c>
      <c r="T63" s="54">
        <f t="shared" ref="T63" si="87">SUM(M63:P63)</f>
        <v>0</v>
      </c>
      <c r="AA63" s="214">
        <v>7</v>
      </c>
      <c r="AB63" s="155" t="str">
        <f>IF(F63=AA63,"",1)</f>
        <v/>
      </c>
    </row>
    <row r="64" spans="1:28" ht="12" customHeight="1">
      <c r="A64" s="254"/>
      <c r="B64" s="254"/>
      <c r="C64" s="40"/>
      <c r="D64" s="306"/>
      <c r="E64" s="39"/>
      <c r="F64" s="44">
        <f t="shared" si="2"/>
        <v>1</v>
      </c>
      <c r="G64" s="37">
        <f t="shared" ref="G64:R64" si="88">IF(G63=0,0,G63/$F63)</f>
        <v>0.14285714285714285</v>
      </c>
      <c r="H64" s="37">
        <f t="shared" si="88"/>
        <v>0</v>
      </c>
      <c r="I64" s="37">
        <f t="shared" si="88"/>
        <v>0</v>
      </c>
      <c r="J64" s="37">
        <f t="shared" si="88"/>
        <v>0</v>
      </c>
      <c r="K64" s="37">
        <f t="shared" si="88"/>
        <v>0.8571428571428571</v>
      </c>
      <c r="L64" s="37">
        <f t="shared" si="88"/>
        <v>0</v>
      </c>
      <c r="M64" s="37">
        <f t="shared" si="88"/>
        <v>0</v>
      </c>
      <c r="N64" s="37">
        <f t="shared" si="88"/>
        <v>0</v>
      </c>
      <c r="O64" s="37">
        <f t="shared" si="88"/>
        <v>0</v>
      </c>
      <c r="P64" s="37">
        <f t="shared" si="88"/>
        <v>0</v>
      </c>
      <c r="Q64" s="37">
        <f t="shared" si="88"/>
        <v>1</v>
      </c>
      <c r="R64" s="37">
        <f t="shared" si="88"/>
        <v>0</v>
      </c>
      <c r="AA64" s="215"/>
      <c r="AB64" s="154"/>
    </row>
    <row r="65" spans="1:28" ht="12" customHeight="1">
      <c r="A65" s="254"/>
      <c r="B65" s="254"/>
      <c r="C65" s="43"/>
      <c r="D65" s="305" t="s">
        <v>389</v>
      </c>
      <c r="E65" s="42"/>
      <c r="F65" s="41">
        <f t="shared" si="2"/>
        <v>17</v>
      </c>
      <c r="G65" s="41">
        <v>3</v>
      </c>
      <c r="H65" s="41">
        <v>1</v>
      </c>
      <c r="I65" s="41">
        <v>1</v>
      </c>
      <c r="J65" s="41">
        <v>3</v>
      </c>
      <c r="K65" s="41">
        <v>7</v>
      </c>
      <c r="L65" s="41">
        <v>2</v>
      </c>
      <c r="M65" s="41">
        <v>0</v>
      </c>
      <c r="N65" s="41">
        <v>0</v>
      </c>
      <c r="O65" s="41">
        <v>0</v>
      </c>
      <c r="P65" s="41">
        <v>1</v>
      </c>
      <c r="Q65" s="41">
        <v>14</v>
      </c>
      <c r="R65" s="41">
        <v>2</v>
      </c>
      <c r="S65" s="54">
        <f t="shared" ref="S65" si="89">SUM(G65:J65)</f>
        <v>8</v>
      </c>
      <c r="T65" s="54">
        <f t="shared" ref="T65" si="90">SUM(M65:P65)</f>
        <v>1</v>
      </c>
      <c r="AA65" s="214">
        <v>17</v>
      </c>
      <c r="AB65" s="155" t="str">
        <f>IF(F65=AA65,"",1)</f>
        <v/>
      </c>
    </row>
    <row r="66" spans="1:28" ht="12" customHeight="1">
      <c r="A66" s="254"/>
      <c r="B66" s="254"/>
      <c r="C66" s="40"/>
      <c r="D66" s="306"/>
      <c r="E66" s="39"/>
      <c r="F66" s="44">
        <f t="shared" si="2"/>
        <v>1</v>
      </c>
      <c r="G66" s="37">
        <f t="shared" ref="G66:R66" si="91">IF(G65=0,0,G65/$F65)</f>
        <v>0.17647058823529413</v>
      </c>
      <c r="H66" s="37">
        <f t="shared" si="91"/>
        <v>5.8823529411764705E-2</v>
      </c>
      <c r="I66" s="37">
        <f t="shared" si="91"/>
        <v>5.8823529411764705E-2</v>
      </c>
      <c r="J66" s="37">
        <f t="shared" si="91"/>
        <v>0.17647058823529413</v>
      </c>
      <c r="K66" s="37">
        <f t="shared" si="91"/>
        <v>0.41176470588235292</v>
      </c>
      <c r="L66" s="37">
        <f t="shared" si="91"/>
        <v>0.11764705882352941</v>
      </c>
      <c r="M66" s="37">
        <f t="shared" si="91"/>
        <v>0</v>
      </c>
      <c r="N66" s="37">
        <f t="shared" si="91"/>
        <v>0</v>
      </c>
      <c r="O66" s="37">
        <f t="shared" si="91"/>
        <v>0</v>
      </c>
      <c r="P66" s="37">
        <f t="shared" si="91"/>
        <v>5.8823529411764705E-2</v>
      </c>
      <c r="Q66" s="37">
        <f t="shared" si="91"/>
        <v>0.82352941176470584</v>
      </c>
      <c r="R66" s="37">
        <f t="shared" si="91"/>
        <v>0.11764705882352941</v>
      </c>
      <c r="AA66" s="215"/>
      <c r="AB66" s="154"/>
    </row>
    <row r="67" spans="1:28" ht="12" customHeight="1">
      <c r="A67" s="254"/>
      <c r="B67" s="254"/>
      <c r="C67" s="43"/>
      <c r="D67" s="305" t="s">
        <v>390</v>
      </c>
      <c r="E67" s="42"/>
      <c r="F67" s="41">
        <f t="shared" si="2"/>
        <v>6</v>
      </c>
      <c r="G67" s="41">
        <v>0</v>
      </c>
      <c r="H67" s="41">
        <v>0</v>
      </c>
      <c r="I67" s="41">
        <v>0</v>
      </c>
      <c r="J67" s="41">
        <v>2</v>
      </c>
      <c r="K67" s="41">
        <v>4</v>
      </c>
      <c r="L67" s="41">
        <v>0</v>
      </c>
      <c r="M67" s="41">
        <v>0</v>
      </c>
      <c r="N67" s="41">
        <v>0</v>
      </c>
      <c r="O67" s="41">
        <v>0</v>
      </c>
      <c r="P67" s="41">
        <v>0</v>
      </c>
      <c r="Q67" s="41">
        <v>6</v>
      </c>
      <c r="R67" s="41">
        <v>0</v>
      </c>
      <c r="S67" s="54">
        <f t="shared" ref="S67" si="92">SUM(G67:J67)</f>
        <v>2</v>
      </c>
      <c r="T67" s="54">
        <f t="shared" ref="T67" si="93">SUM(M67:P67)</f>
        <v>0</v>
      </c>
      <c r="AA67" s="214">
        <v>6</v>
      </c>
      <c r="AB67" s="155" t="str">
        <f>IF(F67=AA67,"",1)</f>
        <v/>
      </c>
    </row>
    <row r="68" spans="1:28" ht="12" customHeight="1">
      <c r="A68" s="254"/>
      <c r="B68" s="255"/>
      <c r="C68" s="40"/>
      <c r="D68" s="306"/>
      <c r="E68" s="39"/>
      <c r="F68" s="44">
        <f t="shared" si="2"/>
        <v>1</v>
      </c>
      <c r="G68" s="37">
        <f t="shared" ref="G68:R68" si="94">IF(G67=0,0,G67/$F67)</f>
        <v>0</v>
      </c>
      <c r="H68" s="37">
        <f t="shared" si="94"/>
        <v>0</v>
      </c>
      <c r="I68" s="37">
        <f t="shared" si="94"/>
        <v>0</v>
      </c>
      <c r="J68" s="37">
        <f t="shared" si="94"/>
        <v>0.33333333333333331</v>
      </c>
      <c r="K68" s="37">
        <f t="shared" si="94"/>
        <v>0.66666666666666663</v>
      </c>
      <c r="L68" s="37">
        <f t="shared" si="94"/>
        <v>0</v>
      </c>
      <c r="M68" s="37">
        <f t="shared" si="94"/>
        <v>0</v>
      </c>
      <c r="N68" s="37">
        <f t="shared" si="94"/>
        <v>0</v>
      </c>
      <c r="O68" s="37">
        <f t="shared" si="94"/>
        <v>0</v>
      </c>
      <c r="P68" s="37">
        <f t="shared" si="94"/>
        <v>0</v>
      </c>
      <c r="Q68" s="37">
        <f t="shared" si="94"/>
        <v>1</v>
      </c>
      <c r="R68" s="37">
        <f t="shared" si="94"/>
        <v>0</v>
      </c>
      <c r="AA68" s="215"/>
      <c r="AB68" s="154"/>
    </row>
    <row r="69" spans="1:28" ht="12" customHeight="1">
      <c r="A69" s="254"/>
      <c r="B69" s="253" t="s">
        <v>17</v>
      </c>
      <c r="C69" s="43"/>
      <c r="D69" s="305" t="s">
        <v>16</v>
      </c>
      <c r="E69" s="42"/>
      <c r="F69" s="41">
        <f t="shared" si="2"/>
        <v>724</v>
      </c>
      <c r="G69" s="41">
        <f t="shared" ref="G69:R69" si="95">SUM(G71,G73,G75,G77,G79,G81,G83,G85,G87,G89,G91,G93,G95,G97,G99)</f>
        <v>113</v>
      </c>
      <c r="H69" s="41">
        <f t="shared" si="95"/>
        <v>7</v>
      </c>
      <c r="I69" s="41">
        <f t="shared" si="95"/>
        <v>29</v>
      </c>
      <c r="J69" s="41">
        <f t="shared" si="95"/>
        <v>59</v>
      </c>
      <c r="K69" s="41">
        <f t="shared" si="95"/>
        <v>446</v>
      </c>
      <c r="L69" s="41">
        <f t="shared" si="95"/>
        <v>70</v>
      </c>
      <c r="M69" s="41">
        <f t="shared" si="95"/>
        <v>18</v>
      </c>
      <c r="N69" s="41">
        <f t="shared" si="95"/>
        <v>12</v>
      </c>
      <c r="O69" s="41">
        <f t="shared" si="95"/>
        <v>33</v>
      </c>
      <c r="P69" s="41">
        <f t="shared" si="95"/>
        <v>8</v>
      </c>
      <c r="Q69" s="41">
        <f t="shared" si="95"/>
        <v>579</v>
      </c>
      <c r="R69" s="41">
        <f t="shared" si="95"/>
        <v>74</v>
      </c>
      <c r="S69" s="54">
        <f t="shared" ref="S69" si="96">SUM(G69:J69)</f>
        <v>208</v>
      </c>
      <c r="T69" s="54">
        <f t="shared" ref="T69" si="97">SUM(M69:P69)</f>
        <v>71</v>
      </c>
      <c r="AA69" s="214">
        <v>724</v>
      </c>
      <c r="AB69" s="155" t="str">
        <f>IF(F69=AA69,"",1)</f>
        <v/>
      </c>
    </row>
    <row r="70" spans="1:28" ht="12" customHeight="1">
      <c r="A70" s="254"/>
      <c r="B70" s="254"/>
      <c r="C70" s="40"/>
      <c r="D70" s="306"/>
      <c r="E70" s="39"/>
      <c r="F70" s="44">
        <f t="shared" si="2"/>
        <v>1</v>
      </c>
      <c r="G70" s="37">
        <f t="shared" ref="G70:R70" si="98">IF(G69=0,0,G69/$F69)</f>
        <v>0.15607734806629833</v>
      </c>
      <c r="H70" s="37">
        <f t="shared" si="98"/>
        <v>9.6685082872928173E-3</v>
      </c>
      <c r="I70" s="37">
        <f t="shared" si="98"/>
        <v>4.0055248618784532E-2</v>
      </c>
      <c r="J70" s="37">
        <f t="shared" si="98"/>
        <v>8.1491712707182321E-2</v>
      </c>
      <c r="K70" s="37">
        <f t="shared" si="98"/>
        <v>0.61602209944751385</v>
      </c>
      <c r="L70" s="37">
        <f t="shared" si="98"/>
        <v>9.668508287292818E-2</v>
      </c>
      <c r="M70" s="37">
        <f t="shared" si="98"/>
        <v>2.4861878453038673E-2</v>
      </c>
      <c r="N70" s="37">
        <f t="shared" si="98"/>
        <v>1.6574585635359115E-2</v>
      </c>
      <c r="O70" s="37">
        <f t="shared" si="98"/>
        <v>4.5580110497237571E-2</v>
      </c>
      <c r="P70" s="37">
        <f t="shared" si="98"/>
        <v>1.1049723756906077E-2</v>
      </c>
      <c r="Q70" s="37">
        <f t="shared" si="98"/>
        <v>0.79972375690607733</v>
      </c>
      <c r="R70" s="37">
        <f t="shared" si="98"/>
        <v>0.10220994475138122</v>
      </c>
      <c r="AA70" s="215"/>
      <c r="AB70" s="154"/>
    </row>
    <row r="71" spans="1:28" ht="12" customHeight="1">
      <c r="A71" s="254"/>
      <c r="B71" s="254"/>
      <c r="C71" s="43"/>
      <c r="D71" s="305" t="s">
        <v>266</v>
      </c>
      <c r="E71" s="42"/>
      <c r="F71" s="41">
        <f t="shared" si="2"/>
        <v>4</v>
      </c>
      <c r="G71" s="41">
        <v>1</v>
      </c>
      <c r="H71" s="41">
        <v>0</v>
      </c>
      <c r="I71" s="41">
        <v>0</v>
      </c>
      <c r="J71" s="41">
        <v>0</v>
      </c>
      <c r="K71" s="41">
        <v>2</v>
      </c>
      <c r="L71" s="41">
        <v>1</v>
      </c>
      <c r="M71" s="41">
        <v>0</v>
      </c>
      <c r="N71" s="41">
        <v>0</v>
      </c>
      <c r="O71" s="41">
        <v>0</v>
      </c>
      <c r="P71" s="41">
        <v>0</v>
      </c>
      <c r="Q71" s="41">
        <v>3</v>
      </c>
      <c r="R71" s="41">
        <v>1</v>
      </c>
      <c r="S71" s="54">
        <f t="shared" ref="S71" si="99">SUM(G71:J71)</f>
        <v>1</v>
      </c>
      <c r="T71" s="54">
        <f t="shared" ref="T71" si="100">SUM(M71:P71)</f>
        <v>0</v>
      </c>
      <c r="AA71" s="214">
        <v>4</v>
      </c>
      <c r="AB71" s="155" t="str">
        <f>IF(F71=AA71,"",1)</f>
        <v/>
      </c>
    </row>
    <row r="72" spans="1:28" ht="12" customHeight="1">
      <c r="A72" s="254"/>
      <c r="B72" s="254"/>
      <c r="C72" s="40"/>
      <c r="D72" s="306"/>
      <c r="E72" s="39"/>
      <c r="F72" s="44">
        <f t="shared" si="2"/>
        <v>1</v>
      </c>
      <c r="G72" s="37">
        <f t="shared" ref="G72:R72" si="101">IF(G71=0,0,G71/$F71)</f>
        <v>0.25</v>
      </c>
      <c r="H72" s="37">
        <f t="shared" si="101"/>
        <v>0</v>
      </c>
      <c r="I72" s="37">
        <f t="shared" si="101"/>
        <v>0</v>
      </c>
      <c r="J72" s="37">
        <f t="shared" si="101"/>
        <v>0</v>
      </c>
      <c r="K72" s="37">
        <f t="shared" si="101"/>
        <v>0.5</v>
      </c>
      <c r="L72" s="37">
        <f t="shared" si="101"/>
        <v>0.25</v>
      </c>
      <c r="M72" s="37">
        <f t="shared" si="101"/>
        <v>0</v>
      </c>
      <c r="N72" s="37">
        <f t="shared" si="101"/>
        <v>0</v>
      </c>
      <c r="O72" s="37">
        <f t="shared" si="101"/>
        <v>0</v>
      </c>
      <c r="P72" s="37">
        <f t="shared" si="101"/>
        <v>0</v>
      </c>
      <c r="Q72" s="37">
        <f t="shared" si="101"/>
        <v>0.75</v>
      </c>
      <c r="R72" s="37">
        <f t="shared" si="101"/>
        <v>0.25</v>
      </c>
      <c r="AA72" s="215"/>
      <c r="AB72" s="154"/>
    </row>
    <row r="73" spans="1:28" ht="12" customHeight="1">
      <c r="A73" s="254"/>
      <c r="B73" s="254"/>
      <c r="C73" s="43"/>
      <c r="D73" s="305" t="s">
        <v>265</v>
      </c>
      <c r="E73" s="42"/>
      <c r="F73" s="41">
        <f t="shared" ref="F73:F100" si="102">SUM(G73:R73)/2</f>
        <v>91</v>
      </c>
      <c r="G73" s="41">
        <v>10</v>
      </c>
      <c r="H73" s="41">
        <v>1</v>
      </c>
      <c r="I73" s="41">
        <v>2</v>
      </c>
      <c r="J73" s="41">
        <v>5</v>
      </c>
      <c r="K73" s="41">
        <v>64</v>
      </c>
      <c r="L73" s="41">
        <v>9</v>
      </c>
      <c r="M73" s="41">
        <v>1</v>
      </c>
      <c r="N73" s="41">
        <v>0</v>
      </c>
      <c r="O73" s="41">
        <v>0</v>
      </c>
      <c r="P73" s="41">
        <v>0</v>
      </c>
      <c r="Q73" s="41">
        <v>82</v>
      </c>
      <c r="R73" s="41">
        <v>8</v>
      </c>
      <c r="S73" s="54">
        <f t="shared" ref="S73" si="103">SUM(G73:J73)</f>
        <v>18</v>
      </c>
      <c r="T73" s="54">
        <f t="shared" ref="T73" si="104">SUM(M73:P73)</f>
        <v>1</v>
      </c>
      <c r="AA73" s="214">
        <v>91</v>
      </c>
      <c r="AB73" s="155" t="str">
        <f>IF(F73=AA73,"",1)</f>
        <v/>
      </c>
    </row>
    <row r="74" spans="1:28" ht="12" customHeight="1">
      <c r="A74" s="254"/>
      <c r="B74" s="254"/>
      <c r="C74" s="40"/>
      <c r="D74" s="306"/>
      <c r="E74" s="39"/>
      <c r="F74" s="44">
        <f t="shared" si="102"/>
        <v>0.99999999999999989</v>
      </c>
      <c r="G74" s="37">
        <f t="shared" ref="G74:R74" si="105">IF(G73=0,0,G73/$F73)</f>
        <v>0.10989010989010989</v>
      </c>
      <c r="H74" s="37">
        <f t="shared" si="105"/>
        <v>1.098901098901099E-2</v>
      </c>
      <c r="I74" s="37">
        <f t="shared" si="105"/>
        <v>2.197802197802198E-2</v>
      </c>
      <c r="J74" s="37">
        <f t="shared" si="105"/>
        <v>5.4945054945054944E-2</v>
      </c>
      <c r="K74" s="37">
        <f t="shared" si="105"/>
        <v>0.70329670329670335</v>
      </c>
      <c r="L74" s="37">
        <f t="shared" si="105"/>
        <v>9.8901098901098897E-2</v>
      </c>
      <c r="M74" s="37">
        <f t="shared" si="105"/>
        <v>1.098901098901099E-2</v>
      </c>
      <c r="N74" s="37">
        <f t="shared" si="105"/>
        <v>0</v>
      </c>
      <c r="O74" s="37">
        <f t="shared" si="105"/>
        <v>0</v>
      </c>
      <c r="P74" s="37">
        <f t="shared" si="105"/>
        <v>0</v>
      </c>
      <c r="Q74" s="37">
        <f t="shared" si="105"/>
        <v>0.90109890109890112</v>
      </c>
      <c r="R74" s="37">
        <f t="shared" si="105"/>
        <v>8.7912087912087919E-2</v>
      </c>
      <c r="AA74" s="215"/>
      <c r="AB74" s="154"/>
    </row>
    <row r="75" spans="1:28" ht="12" customHeight="1">
      <c r="A75" s="254"/>
      <c r="B75" s="254"/>
      <c r="C75" s="43"/>
      <c r="D75" s="305" t="s">
        <v>13</v>
      </c>
      <c r="E75" s="42"/>
      <c r="F75" s="41">
        <f t="shared" si="102"/>
        <v>19</v>
      </c>
      <c r="G75" s="41">
        <v>2</v>
      </c>
      <c r="H75" s="41">
        <v>0</v>
      </c>
      <c r="I75" s="41">
        <v>0</v>
      </c>
      <c r="J75" s="41">
        <v>0</v>
      </c>
      <c r="K75" s="41">
        <v>16</v>
      </c>
      <c r="L75" s="41">
        <v>1</v>
      </c>
      <c r="M75" s="41">
        <v>0</v>
      </c>
      <c r="N75" s="41">
        <v>0</v>
      </c>
      <c r="O75" s="41">
        <v>7</v>
      </c>
      <c r="P75" s="41">
        <v>0</v>
      </c>
      <c r="Q75" s="41">
        <v>11</v>
      </c>
      <c r="R75" s="41">
        <v>1</v>
      </c>
      <c r="S75" s="54">
        <f t="shared" ref="S75" si="106">SUM(G75:J75)</f>
        <v>2</v>
      </c>
      <c r="T75" s="54">
        <f t="shared" ref="T75" si="107">SUM(M75:P75)</f>
        <v>7</v>
      </c>
      <c r="AA75" s="214">
        <v>19</v>
      </c>
      <c r="AB75" s="155" t="str">
        <f>IF(F75=AA75,"",1)</f>
        <v/>
      </c>
    </row>
    <row r="76" spans="1:28" ht="12" customHeight="1">
      <c r="A76" s="254"/>
      <c r="B76" s="254"/>
      <c r="C76" s="40"/>
      <c r="D76" s="306"/>
      <c r="E76" s="39"/>
      <c r="F76" s="44">
        <f t="shared" si="102"/>
        <v>1</v>
      </c>
      <c r="G76" s="37">
        <f t="shared" ref="G76:R76" si="108">IF(G75=0,0,G75/$F75)</f>
        <v>0.10526315789473684</v>
      </c>
      <c r="H76" s="37">
        <f t="shared" si="108"/>
        <v>0</v>
      </c>
      <c r="I76" s="37">
        <f t="shared" si="108"/>
        <v>0</v>
      </c>
      <c r="J76" s="37">
        <f t="shared" si="108"/>
        <v>0</v>
      </c>
      <c r="K76" s="37">
        <f t="shared" si="108"/>
        <v>0.84210526315789469</v>
      </c>
      <c r="L76" s="37">
        <f t="shared" si="108"/>
        <v>5.2631578947368418E-2</v>
      </c>
      <c r="M76" s="37">
        <f t="shared" si="108"/>
        <v>0</v>
      </c>
      <c r="N76" s="37">
        <f t="shared" si="108"/>
        <v>0</v>
      </c>
      <c r="O76" s="37">
        <f t="shared" si="108"/>
        <v>0.36842105263157893</v>
      </c>
      <c r="P76" s="37">
        <f t="shared" si="108"/>
        <v>0</v>
      </c>
      <c r="Q76" s="37">
        <f t="shared" si="108"/>
        <v>0.57894736842105265</v>
      </c>
      <c r="R76" s="37">
        <f t="shared" si="108"/>
        <v>5.2631578947368418E-2</v>
      </c>
      <c r="AA76" s="215"/>
      <c r="AB76" s="154"/>
    </row>
    <row r="77" spans="1:28" ht="12" customHeight="1">
      <c r="A77" s="254"/>
      <c r="B77" s="254"/>
      <c r="C77" s="43"/>
      <c r="D77" s="305" t="s">
        <v>264</v>
      </c>
      <c r="E77" s="42"/>
      <c r="F77" s="41">
        <f t="shared" si="102"/>
        <v>14</v>
      </c>
      <c r="G77" s="41">
        <v>2</v>
      </c>
      <c r="H77" s="41">
        <v>0</v>
      </c>
      <c r="I77" s="41">
        <v>0</v>
      </c>
      <c r="J77" s="41">
        <v>3</v>
      </c>
      <c r="K77" s="41">
        <v>7</v>
      </c>
      <c r="L77" s="41">
        <v>2</v>
      </c>
      <c r="M77" s="41">
        <v>0</v>
      </c>
      <c r="N77" s="41">
        <v>0</v>
      </c>
      <c r="O77" s="41">
        <v>0</v>
      </c>
      <c r="P77" s="41">
        <v>1</v>
      </c>
      <c r="Q77" s="41">
        <v>11</v>
      </c>
      <c r="R77" s="41">
        <v>2</v>
      </c>
      <c r="S77" s="54">
        <f t="shared" ref="S77" si="109">SUM(G77:J77)</f>
        <v>5</v>
      </c>
      <c r="T77" s="54">
        <f t="shared" ref="T77" si="110">SUM(M77:P77)</f>
        <v>1</v>
      </c>
      <c r="AA77" s="214">
        <v>14</v>
      </c>
      <c r="AB77" s="155" t="str">
        <f>IF(F77=AA77,"",1)</f>
        <v/>
      </c>
    </row>
    <row r="78" spans="1:28" ht="12" customHeight="1">
      <c r="A78" s="254"/>
      <c r="B78" s="254"/>
      <c r="C78" s="40"/>
      <c r="D78" s="306"/>
      <c r="E78" s="39"/>
      <c r="F78" s="44">
        <f t="shared" si="102"/>
        <v>1</v>
      </c>
      <c r="G78" s="37">
        <f t="shared" ref="G78:R78" si="111">IF(G77=0,0,G77/$F77)</f>
        <v>0.14285714285714285</v>
      </c>
      <c r="H78" s="37">
        <f t="shared" si="111"/>
        <v>0</v>
      </c>
      <c r="I78" s="37">
        <f t="shared" si="111"/>
        <v>0</v>
      </c>
      <c r="J78" s="37">
        <f t="shared" si="111"/>
        <v>0.21428571428571427</v>
      </c>
      <c r="K78" s="37">
        <f t="shared" si="111"/>
        <v>0.5</v>
      </c>
      <c r="L78" s="37">
        <f t="shared" si="111"/>
        <v>0.14285714285714285</v>
      </c>
      <c r="M78" s="37">
        <f t="shared" si="111"/>
        <v>0</v>
      </c>
      <c r="N78" s="37">
        <f t="shared" si="111"/>
        <v>0</v>
      </c>
      <c r="O78" s="37">
        <f t="shared" si="111"/>
        <v>0</v>
      </c>
      <c r="P78" s="37">
        <f t="shared" si="111"/>
        <v>7.1428571428571425E-2</v>
      </c>
      <c r="Q78" s="37">
        <f t="shared" si="111"/>
        <v>0.7857142857142857</v>
      </c>
      <c r="R78" s="37">
        <f t="shared" si="111"/>
        <v>0.14285714285714285</v>
      </c>
      <c r="AA78" s="215"/>
      <c r="AB78" s="154"/>
    </row>
    <row r="79" spans="1:28" ht="12" customHeight="1">
      <c r="A79" s="254"/>
      <c r="B79" s="254"/>
      <c r="C79" s="43"/>
      <c r="D79" s="305" t="s">
        <v>263</v>
      </c>
      <c r="E79" s="42"/>
      <c r="F79" s="41">
        <f t="shared" si="102"/>
        <v>32</v>
      </c>
      <c r="G79" s="41">
        <v>10</v>
      </c>
      <c r="H79" s="41">
        <v>0</v>
      </c>
      <c r="I79" s="41">
        <v>2</v>
      </c>
      <c r="J79" s="41">
        <v>2</v>
      </c>
      <c r="K79" s="41">
        <v>15</v>
      </c>
      <c r="L79" s="41">
        <v>3</v>
      </c>
      <c r="M79" s="41">
        <v>0</v>
      </c>
      <c r="N79" s="41">
        <v>0</v>
      </c>
      <c r="O79" s="41">
        <v>0</v>
      </c>
      <c r="P79" s="41">
        <v>0</v>
      </c>
      <c r="Q79" s="41">
        <v>27</v>
      </c>
      <c r="R79" s="41">
        <v>5</v>
      </c>
      <c r="S79" s="54">
        <f t="shared" ref="S79" si="112">SUM(G79:J79)</f>
        <v>14</v>
      </c>
      <c r="T79" s="54">
        <f t="shared" ref="T79" si="113">SUM(M79:P79)</f>
        <v>0</v>
      </c>
      <c r="AA79" s="214">
        <v>32</v>
      </c>
      <c r="AB79" s="155" t="str">
        <f>IF(F79=AA79,"",1)</f>
        <v/>
      </c>
    </row>
    <row r="80" spans="1:28" ht="12" customHeight="1">
      <c r="A80" s="254"/>
      <c r="B80" s="254"/>
      <c r="C80" s="40"/>
      <c r="D80" s="306"/>
      <c r="E80" s="39"/>
      <c r="F80" s="44">
        <f t="shared" si="102"/>
        <v>1</v>
      </c>
      <c r="G80" s="37">
        <f t="shared" ref="G80:R80" si="114">IF(G79=0,0,G79/$F79)</f>
        <v>0.3125</v>
      </c>
      <c r="H80" s="37">
        <f t="shared" si="114"/>
        <v>0</v>
      </c>
      <c r="I80" s="37">
        <f t="shared" si="114"/>
        <v>6.25E-2</v>
      </c>
      <c r="J80" s="37">
        <f t="shared" si="114"/>
        <v>6.25E-2</v>
      </c>
      <c r="K80" s="37">
        <f t="shared" si="114"/>
        <v>0.46875</v>
      </c>
      <c r="L80" s="37">
        <f t="shared" si="114"/>
        <v>9.375E-2</v>
      </c>
      <c r="M80" s="37">
        <f t="shared" si="114"/>
        <v>0</v>
      </c>
      <c r="N80" s="37">
        <f t="shared" si="114"/>
        <v>0</v>
      </c>
      <c r="O80" s="37">
        <f t="shared" si="114"/>
        <v>0</v>
      </c>
      <c r="P80" s="37">
        <f t="shared" si="114"/>
        <v>0</v>
      </c>
      <c r="Q80" s="37">
        <f t="shared" si="114"/>
        <v>0.84375</v>
      </c>
      <c r="R80" s="37">
        <f t="shared" si="114"/>
        <v>0.15625</v>
      </c>
      <c r="AA80" s="215"/>
      <c r="AB80" s="154"/>
    </row>
    <row r="81" spans="1:28" ht="12" customHeight="1">
      <c r="A81" s="254"/>
      <c r="B81" s="254"/>
      <c r="C81" s="43"/>
      <c r="D81" s="305" t="s">
        <v>10</v>
      </c>
      <c r="E81" s="42"/>
      <c r="F81" s="41">
        <f t="shared" si="102"/>
        <v>176</v>
      </c>
      <c r="G81" s="41">
        <v>29</v>
      </c>
      <c r="H81" s="41">
        <v>1</v>
      </c>
      <c r="I81" s="41">
        <v>4</v>
      </c>
      <c r="J81" s="41">
        <v>18</v>
      </c>
      <c r="K81" s="41">
        <v>101</v>
      </c>
      <c r="L81" s="41">
        <v>23</v>
      </c>
      <c r="M81" s="41">
        <v>2</v>
      </c>
      <c r="N81" s="41">
        <v>1</v>
      </c>
      <c r="O81" s="41">
        <v>0</v>
      </c>
      <c r="P81" s="41">
        <v>0</v>
      </c>
      <c r="Q81" s="41">
        <v>152</v>
      </c>
      <c r="R81" s="41">
        <v>21</v>
      </c>
      <c r="S81" s="54">
        <f t="shared" ref="S81" si="115">SUM(G81:J81)</f>
        <v>52</v>
      </c>
      <c r="T81" s="54">
        <f t="shared" ref="T81" si="116">SUM(M81:P81)</f>
        <v>3</v>
      </c>
      <c r="AA81" s="214">
        <v>176</v>
      </c>
      <c r="AB81" s="155" t="str">
        <f>IF(F81=AA81,"",1)</f>
        <v/>
      </c>
    </row>
    <row r="82" spans="1:28" ht="12" customHeight="1">
      <c r="A82" s="254"/>
      <c r="B82" s="254"/>
      <c r="C82" s="40"/>
      <c r="D82" s="306"/>
      <c r="E82" s="39"/>
      <c r="F82" s="44">
        <f t="shared" si="102"/>
        <v>1</v>
      </c>
      <c r="G82" s="37">
        <f t="shared" ref="G82:R82" si="117">IF(G81=0,0,G81/$F81)</f>
        <v>0.16477272727272727</v>
      </c>
      <c r="H82" s="37">
        <f t="shared" si="117"/>
        <v>5.681818181818182E-3</v>
      </c>
      <c r="I82" s="37">
        <f t="shared" si="117"/>
        <v>2.2727272727272728E-2</v>
      </c>
      <c r="J82" s="37">
        <f t="shared" si="117"/>
        <v>0.10227272727272728</v>
      </c>
      <c r="K82" s="37">
        <f t="shared" si="117"/>
        <v>0.57386363636363635</v>
      </c>
      <c r="L82" s="37">
        <f t="shared" si="117"/>
        <v>0.13068181818181818</v>
      </c>
      <c r="M82" s="37">
        <f t="shared" si="117"/>
        <v>1.1363636363636364E-2</v>
      </c>
      <c r="N82" s="37">
        <f t="shared" si="117"/>
        <v>5.681818181818182E-3</v>
      </c>
      <c r="O82" s="37">
        <f t="shared" si="117"/>
        <v>0</v>
      </c>
      <c r="P82" s="37">
        <f t="shared" si="117"/>
        <v>0</v>
      </c>
      <c r="Q82" s="37">
        <f t="shared" si="117"/>
        <v>0.86363636363636365</v>
      </c>
      <c r="R82" s="37">
        <f t="shared" si="117"/>
        <v>0.11931818181818182</v>
      </c>
      <c r="AA82" s="215"/>
      <c r="AB82" s="154"/>
    </row>
    <row r="83" spans="1:28" ht="12" customHeight="1">
      <c r="A83" s="254"/>
      <c r="B83" s="254"/>
      <c r="C83" s="43"/>
      <c r="D83" s="305" t="s">
        <v>9</v>
      </c>
      <c r="E83" s="42"/>
      <c r="F83" s="41">
        <f t="shared" si="102"/>
        <v>21</v>
      </c>
      <c r="G83" s="41">
        <v>2</v>
      </c>
      <c r="H83" s="41">
        <v>1</v>
      </c>
      <c r="I83" s="41">
        <v>1</v>
      </c>
      <c r="J83" s="41">
        <v>0</v>
      </c>
      <c r="K83" s="41">
        <v>16</v>
      </c>
      <c r="L83" s="41">
        <v>1</v>
      </c>
      <c r="M83" s="41">
        <v>1</v>
      </c>
      <c r="N83" s="41">
        <v>0</v>
      </c>
      <c r="O83" s="41">
        <v>3</v>
      </c>
      <c r="P83" s="41">
        <v>2</v>
      </c>
      <c r="Q83" s="41">
        <v>12</v>
      </c>
      <c r="R83" s="41">
        <v>3</v>
      </c>
      <c r="S83" s="54">
        <f t="shared" ref="S83" si="118">SUM(G83:J83)</f>
        <v>4</v>
      </c>
      <c r="T83" s="54">
        <f t="shared" ref="T83" si="119">SUM(M83:P83)</f>
        <v>6</v>
      </c>
      <c r="AA83" s="214">
        <v>21</v>
      </c>
      <c r="AB83" s="155" t="str">
        <f>IF(F83=AA83,"",1)</f>
        <v/>
      </c>
    </row>
    <row r="84" spans="1:28" ht="12" customHeight="1">
      <c r="A84" s="254"/>
      <c r="B84" s="254"/>
      <c r="C84" s="40"/>
      <c r="D84" s="306"/>
      <c r="E84" s="39"/>
      <c r="F84" s="44">
        <f t="shared" si="102"/>
        <v>0.99999999999999989</v>
      </c>
      <c r="G84" s="37">
        <f t="shared" ref="G84:R84" si="120">IF(G83=0,0,G83/$F83)</f>
        <v>9.5238095238095233E-2</v>
      </c>
      <c r="H84" s="37">
        <f t="shared" si="120"/>
        <v>4.7619047619047616E-2</v>
      </c>
      <c r="I84" s="37">
        <f t="shared" si="120"/>
        <v>4.7619047619047616E-2</v>
      </c>
      <c r="J84" s="37">
        <f t="shared" si="120"/>
        <v>0</v>
      </c>
      <c r="K84" s="37">
        <f t="shared" si="120"/>
        <v>0.76190476190476186</v>
      </c>
      <c r="L84" s="37">
        <f t="shared" si="120"/>
        <v>4.7619047619047616E-2</v>
      </c>
      <c r="M84" s="37">
        <f t="shared" si="120"/>
        <v>4.7619047619047616E-2</v>
      </c>
      <c r="N84" s="37">
        <f t="shared" si="120"/>
        <v>0</v>
      </c>
      <c r="O84" s="37">
        <f t="shared" si="120"/>
        <v>0.14285714285714285</v>
      </c>
      <c r="P84" s="37">
        <f t="shared" si="120"/>
        <v>9.5238095238095233E-2</v>
      </c>
      <c r="Q84" s="37">
        <f t="shared" si="120"/>
        <v>0.5714285714285714</v>
      </c>
      <c r="R84" s="37">
        <f t="shared" si="120"/>
        <v>0.14285714285714285</v>
      </c>
      <c r="AA84" s="215"/>
      <c r="AB84" s="154"/>
    </row>
    <row r="85" spans="1:28" ht="12" customHeight="1">
      <c r="A85" s="254"/>
      <c r="B85" s="254"/>
      <c r="C85" s="43"/>
      <c r="D85" s="305" t="s">
        <v>262</v>
      </c>
      <c r="E85" s="42"/>
      <c r="F85" s="41">
        <f t="shared" si="102"/>
        <v>9</v>
      </c>
      <c r="G85" s="41">
        <v>2</v>
      </c>
      <c r="H85" s="41">
        <v>1</v>
      </c>
      <c r="I85" s="41">
        <v>0</v>
      </c>
      <c r="J85" s="41">
        <v>1</v>
      </c>
      <c r="K85" s="41">
        <v>5</v>
      </c>
      <c r="L85" s="41">
        <v>0</v>
      </c>
      <c r="M85" s="41">
        <v>0</v>
      </c>
      <c r="N85" s="41">
        <v>1</v>
      </c>
      <c r="O85" s="41">
        <v>0</v>
      </c>
      <c r="P85" s="41">
        <v>0</v>
      </c>
      <c r="Q85" s="41">
        <v>8</v>
      </c>
      <c r="R85" s="41">
        <v>0</v>
      </c>
      <c r="S85" s="54">
        <f t="shared" ref="S85" si="121">SUM(G85:J85)</f>
        <v>4</v>
      </c>
      <c r="T85" s="54">
        <f t="shared" ref="T85" si="122">SUM(M85:P85)</f>
        <v>1</v>
      </c>
      <c r="AA85" s="214">
        <v>9</v>
      </c>
      <c r="AB85" s="155" t="str">
        <f>IF(F85=AA85,"",1)</f>
        <v/>
      </c>
    </row>
    <row r="86" spans="1:28" ht="12" customHeight="1">
      <c r="A86" s="254"/>
      <c r="B86" s="254"/>
      <c r="C86" s="40"/>
      <c r="D86" s="306"/>
      <c r="E86" s="39"/>
      <c r="F86" s="44">
        <f t="shared" si="102"/>
        <v>1</v>
      </c>
      <c r="G86" s="37">
        <f t="shared" ref="G86:R86" si="123">IF(G85=0,0,G85/$F85)</f>
        <v>0.22222222222222221</v>
      </c>
      <c r="H86" s="37">
        <f t="shared" si="123"/>
        <v>0.1111111111111111</v>
      </c>
      <c r="I86" s="37">
        <f t="shared" si="123"/>
        <v>0</v>
      </c>
      <c r="J86" s="37">
        <f t="shared" si="123"/>
        <v>0.1111111111111111</v>
      </c>
      <c r="K86" s="37">
        <f t="shared" si="123"/>
        <v>0.55555555555555558</v>
      </c>
      <c r="L86" s="37">
        <f t="shared" si="123"/>
        <v>0</v>
      </c>
      <c r="M86" s="37">
        <f t="shared" si="123"/>
        <v>0</v>
      </c>
      <c r="N86" s="37">
        <f t="shared" si="123"/>
        <v>0.1111111111111111</v>
      </c>
      <c r="O86" s="37">
        <f t="shared" si="123"/>
        <v>0</v>
      </c>
      <c r="P86" s="37">
        <f t="shared" si="123"/>
        <v>0</v>
      </c>
      <c r="Q86" s="37">
        <f t="shared" si="123"/>
        <v>0.88888888888888884</v>
      </c>
      <c r="R86" s="37">
        <f t="shared" si="123"/>
        <v>0</v>
      </c>
      <c r="AA86" s="215"/>
      <c r="AB86" s="154"/>
    </row>
    <row r="87" spans="1:28" ht="13.5" customHeight="1">
      <c r="A87" s="254"/>
      <c r="B87" s="254"/>
      <c r="C87" s="43"/>
      <c r="D87" s="307" t="s">
        <v>261</v>
      </c>
      <c r="E87" s="42"/>
      <c r="F87" s="41">
        <f t="shared" si="102"/>
        <v>18</v>
      </c>
      <c r="G87" s="41">
        <v>5</v>
      </c>
      <c r="H87" s="41">
        <v>0</v>
      </c>
      <c r="I87" s="41">
        <v>2</v>
      </c>
      <c r="J87" s="41">
        <v>4</v>
      </c>
      <c r="K87" s="41">
        <v>6</v>
      </c>
      <c r="L87" s="41">
        <v>1</v>
      </c>
      <c r="M87" s="41">
        <v>0</v>
      </c>
      <c r="N87" s="41">
        <v>0</v>
      </c>
      <c r="O87" s="41">
        <v>1</v>
      </c>
      <c r="P87" s="41">
        <v>0</v>
      </c>
      <c r="Q87" s="41">
        <v>17</v>
      </c>
      <c r="R87" s="41">
        <v>0</v>
      </c>
      <c r="S87" s="54">
        <f t="shared" ref="S87" si="124">SUM(G87:J87)</f>
        <v>11</v>
      </c>
      <c r="T87" s="54">
        <f t="shared" ref="T87" si="125">SUM(M87:P87)</f>
        <v>1</v>
      </c>
      <c r="AA87" s="214">
        <v>18</v>
      </c>
      <c r="AB87" s="155" t="str">
        <f>IF(F87=AA87,"",1)</f>
        <v/>
      </c>
    </row>
    <row r="88" spans="1:28" ht="13.5" customHeight="1">
      <c r="A88" s="254"/>
      <c r="B88" s="254"/>
      <c r="C88" s="40"/>
      <c r="D88" s="306"/>
      <c r="E88" s="39"/>
      <c r="F88" s="44">
        <f t="shared" si="102"/>
        <v>1</v>
      </c>
      <c r="G88" s="37">
        <f t="shared" ref="G88:R88" si="126">IF(G87=0,0,G87/$F87)</f>
        <v>0.27777777777777779</v>
      </c>
      <c r="H88" s="37">
        <f t="shared" si="126"/>
        <v>0</v>
      </c>
      <c r="I88" s="37">
        <f t="shared" si="126"/>
        <v>0.1111111111111111</v>
      </c>
      <c r="J88" s="37">
        <f t="shared" si="126"/>
        <v>0.22222222222222221</v>
      </c>
      <c r="K88" s="37">
        <f t="shared" si="126"/>
        <v>0.33333333333333331</v>
      </c>
      <c r="L88" s="37">
        <f t="shared" si="126"/>
        <v>5.5555555555555552E-2</v>
      </c>
      <c r="M88" s="37">
        <f t="shared" si="126"/>
        <v>0</v>
      </c>
      <c r="N88" s="37">
        <f t="shared" si="126"/>
        <v>0</v>
      </c>
      <c r="O88" s="37">
        <f t="shared" si="126"/>
        <v>5.5555555555555552E-2</v>
      </c>
      <c r="P88" s="37">
        <f t="shared" si="126"/>
        <v>0</v>
      </c>
      <c r="Q88" s="37">
        <f t="shared" si="126"/>
        <v>0.94444444444444442</v>
      </c>
      <c r="R88" s="37">
        <f t="shared" si="126"/>
        <v>0</v>
      </c>
      <c r="AA88" s="215"/>
      <c r="AB88" s="154"/>
    </row>
    <row r="89" spans="1:28" ht="12" customHeight="1">
      <c r="A89" s="254"/>
      <c r="B89" s="254"/>
      <c r="C89" s="43"/>
      <c r="D89" s="305" t="s">
        <v>260</v>
      </c>
      <c r="E89" s="42"/>
      <c r="F89" s="41">
        <f t="shared" si="102"/>
        <v>49</v>
      </c>
      <c r="G89" s="41">
        <v>3</v>
      </c>
      <c r="H89" s="41">
        <v>1</v>
      </c>
      <c r="I89" s="41">
        <v>2</v>
      </c>
      <c r="J89" s="41">
        <v>4</v>
      </c>
      <c r="K89" s="41">
        <v>33</v>
      </c>
      <c r="L89" s="41">
        <v>6</v>
      </c>
      <c r="M89" s="41">
        <v>0</v>
      </c>
      <c r="N89" s="41">
        <v>0</v>
      </c>
      <c r="O89" s="41">
        <v>1</v>
      </c>
      <c r="P89" s="41">
        <v>0</v>
      </c>
      <c r="Q89" s="41">
        <v>40</v>
      </c>
      <c r="R89" s="41">
        <v>8</v>
      </c>
      <c r="S89" s="54">
        <f t="shared" ref="S89" si="127">SUM(G89:J89)</f>
        <v>10</v>
      </c>
      <c r="T89" s="54">
        <f t="shared" ref="T89" si="128">SUM(M89:P89)</f>
        <v>1</v>
      </c>
      <c r="AA89" s="214">
        <v>49</v>
      </c>
      <c r="AB89" s="155" t="str">
        <f>IF(F89=AA89,"",1)</f>
        <v/>
      </c>
    </row>
    <row r="90" spans="1:28" ht="12" customHeight="1">
      <c r="A90" s="254"/>
      <c r="B90" s="254"/>
      <c r="C90" s="40"/>
      <c r="D90" s="306"/>
      <c r="E90" s="39"/>
      <c r="F90" s="44">
        <f t="shared" si="102"/>
        <v>1</v>
      </c>
      <c r="G90" s="37">
        <f t="shared" ref="G90:R90" si="129">IF(G89=0,0,G89/$F89)</f>
        <v>6.1224489795918366E-2</v>
      </c>
      <c r="H90" s="37">
        <f t="shared" si="129"/>
        <v>2.0408163265306121E-2</v>
      </c>
      <c r="I90" s="37">
        <f t="shared" si="129"/>
        <v>4.0816326530612242E-2</v>
      </c>
      <c r="J90" s="37">
        <f t="shared" si="129"/>
        <v>8.1632653061224483E-2</v>
      </c>
      <c r="K90" s="37">
        <f t="shared" si="129"/>
        <v>0.67346938775510201</v>
      </c>
      <c r="L90" s="37">
        <f t="shared" si="129"/>
        <v>0.12244897959183673</v>
      </c>
      <c r="M90" s="37">
        <f t="shared" si="129"/>
        <v>0</v>
      </c>
      <c r="N90" s="37">
        <f t="shared" si="129"/>
        <v>0</v>
      </c>
      <c r="O90" s="37">
        <f t="shared" si="129"/>
        <v>2.0408163265306121E-2</v>
      </c>
      <c r="P90" s="37">
        <f t="shared" si="129"/>
        <v>0</v>
      </c>
      <c r="Q90" s="37">
        <f t="shared" si="129"/>
        <v>0.81632653061224492</v>
      </c>
      <c r="R90" s="37">
        <f t="shared" si="129"/>
        <v>0.16326530612244897</v>
      </c>
      <c r="AA90" s="215"/>
      <c r="AB90" s="154"/>
    </row>
    <row r="91" spans="1:28" ht="12" customHeight="1">
      <c r="A91" s="254"/>
      <c r="B91" s="254"/>
      <c r="C91" s="43"/>
      <c r="D91" s="305" t="s">
        <v>259</v>
      </c>
      <c r="E91" s="42"/>
      <c r="F91" s="41">
        <f t="shared" si="102"/>
        <v>24</v>
      </c>
      <c r="G91" s="41">
        <v>2</v>
      </c>
      <c r="H91" s="41">
        <v>1</v>
      </c>
      <c r="I91" s="41">
        <v>2</v>
      </c>
      <c r="J91" s="41">
        <v>1</v>
      </c>
      <c r="K91" s="41">
        <v>17</v>
      </c>
      <c r="L91" s="41">
        <v>1</v>
      </c>
      <c r="M91" s="41">
        <v>2</v>
      </c>
      <c r="N91" s="41">
        <v>2</v>
      </c>
      <c r="O91" s="41">
        <v>0</v>
      </c>
      <c r="P91" s="41">
        <v>0</v>
      </c>
      <c r="Q91" s="41">
        <v>19</v>
      </c>
      <c r="R91" s="41">
        <v>1</v>
      </c>
      <c r="S91" s="54">
        <f t="shared" ref="S91" si="130">SUM(G91:J91)</f>
        <v>6</v>
      </c>
      <c r="T91" s="54">
        <f t="shared" ref="T91" si="131">SUM(M91:P91)</f>
        <v>4</v>
      </c>
      <c r="AA91" s="214">
        <v>24</v>
      </c>
      <c r="AB91" s="155" t="str">
        <f>IF(F91=AA91,"",1)</f>
        <v/>
      </c>
    </row>
    <row r="92" spans="1:28" ht="12" customHeight="1">
      <c r="A92" s="254"/>
      <c r="B92" s="254"/>
      <c r="C92" s="40"/>
      <c r="D92" s="306"/>
      <c r="E92" s="39"/>
      <c r="F92" s="44">
        <f t="shared" si="102"/>
        <v>0.99999999999999989</v>
      </c>
      <c r="G92" s="37">
        <f t="shared" ref="G92:R92" si="132">IF(G91=0,0,G91/$F91)</f>
        <v>8.3333333333333329E-2</v>
      </c>
      <c r="H92" s="37">
        <f t="shared" si="132"/>
        <v>4.1666666666666664E-2</v>
      </c>
      <c r="I92" s="37">
        <f t="shared" si="132"/>
        <v>8.3333333333333329E-2</v>
      </c>
      <c r="J92" s="37">
        <f t="shared" si="132"/>
        <v>4.1666666666666664E-2</v>
      </c>
      <c r="K92" s="37">
        <f t="shared" si="132"/>
        <v>0.70833333333333337</v>
      </c>
      <c r="L92" s="37">
        <f t="shared" si="132"/>
        <v>4.1666666666666664E-2</v>
      </c>
      <c r="M92" s="37">
        <f t="shared" si="132"/>
        <v>8.3333333333333329E-2</v>
      </c>
      <c r="N92" s="37">
        <f t="shared" si="132"/>
        <v>8.3333333333333329E-2</v>
      </c>
      <c r="O92" s="37">
        <f t="shared" si="132"/>
        <v>0</v>
      </c>
      <c r="P92" s="37">
        <f t="shared" si="132"/>
        <v>0</v>
      </c>
      <c r="Q92" s="37">
        <f t="shared" si="132"/>
        <v>0.79166666666666663</v>
      </c>
      <c r="R92" s="37">
        <f t="shared" si="132"/>
        <v>4.1666666666666664E-2</v>
      </c>
      <c r="AA92" s="215"/>
      <c r="AB92" s="154"/>
    </row>
    <row r="93" spans="1:28" ht="12" customHeight="1">
      <c r="A93" s="254"/>
      <c r="B93" s="254"/>
      <c r="C93" s="43"/>
      <c r="D93" s="305" t="s">
        <v>258</v>
      </c>
      <c r="E93" s="42"/>
      <c r="F93" s="41">
        <f t="shared" si="102"/>
        <v>22</v>
      </c>
      <c r="G93" s="41">
        <v>6</v>
      </c>
      <c r="H93" s="41">
        <v>0</v>
      </c>
      <c r="I93" s="41">
        <v>2</v>
      </c>
      <c r="J93" s="41">
        <v>2</v>
      </c>
      <c r="K93" s="41">
        <v>12</v>
      </c>
      <c r="L93" s="41">
        <v>0</v>
      </c>
      <c r="M93" s="41">
        <v>1</v>
      </c>
      <c r="N93" s="41">
        <v>0</v>
      </c>
      <c r="O93" s="41">
        <v>2</v>
      </c>
      <c r="P93" s="41">
        <v>0</v>
      </c>
      <c r="Q93" s="41">
        <v>17</v>
      </c>
      <c r="R93" s="41">
        <v>2</v>
      </c>
      <c r="S93" s="54">
        <f t="shared" ref="S93" si="133">SUM(G93:J93)</f>
        <v>10</v>
      </c>
      <c r="T93" s="54">
        <f t="shared" ref="T93" si="134">SUM(M93:P93)</f>
        <v>3</v>
      </c>
      <c r="AA93" s="214">
        <v>22</v>
      </c>
      <c r="AB93" s="155" t="str">
        <f>IF(F93=AA93,"",1)</f>
        <v/>
      </c>
    </row>
    <row r="94" spans="1:28" ht="12" customHeight="1">
      <c r="A94" s="254"/>
      <c r="B94" s="254"/>
      <c r="C94" s="40"/>
      <c r="D94" s="306"/>
      <c r="E94" s="39"/>
      <c r="F94" s="44">
        <f t="shared" si="102"/>
        <v>0.99999999999999989</v>
      </c>
      <c r="G94" s="37">
        <f t="shared" ref="G94:R94" si="135">IF(G93=0,0,G93/$F93)</f>
        <v>0.27272727272727271</v>
      </c>
      <c r="H94" s="37">
        <f t="shared" si="135"/>
        <v>0</v>
      </c>
      <c r="I94" s="37">
        <f t="shared" si="135"/>
        <v>9.0909090909090912E-2</v>
      </c>
      <c r="J94" s="37">
        <f t="shared" si="135"/>
        <v>9.0909090909090912E-2</v>
      </c>
      <c r="K94" s="37">
        <f t="shared" si="135"/>
        <v>0.54545454545454541</v>
      </c>
      <c r="L94" s="37">
        <f t="shared" si="135"/>
        <v>0</v>
      </c>
      <c r="M94" s="37">
        <f t="shared" si="135"/>
        <v>4.5454545454545456E-2</v>
      </c>
      <c r="N94" s="37">
        <f t="shared" si="135"/>
        <v>0</v>
      </c>
      <c r="O94" s="37">
        <f t="shared" si="135"/>
        <v>9.0909090909090912E-2</v>
      </c>
      <c r="P94" s="37">
        <f t="shared" si="135"/>
        <v>0</v>
      </c>
      <c r="Q94" s="37">
        <f t="shared" si="135"/>
        <v>0.77272727272727271</v>
      </c>
      <c r="R94" s="37">
        <f t="shared" si="135"/>
        <v>9.0909090909090912E-2</v>
      </c>
      <c r="AA94" s="215"/>
      <c r="AB94" s="154"/>
    </row>
    <row r="95" spans="1:28" ht="12" customHeight="1">
      <c r="A95" s="254"/>
      <c r="B95" s="254"/>
      <c r="C95" s="43"/>
      <c r="D95" s="305" t="s">
        <v>257</v>
      </c>
      <c r="E95" s="42"/>
      <c r="F95" s="41">
        <f t="shared" si="102"/>
        <v>168</v>
      </c>
      <c r="G95" s="41">
        <v>26</v>
      </c>
      <c r="H95" s="41">
        <v>1</v>
      </c>
      <c r="I95" s="41">
        <v>8</v>
      </c>
      <c r="J95" s="41">
        <v>9</v>
      </c>
      <c r="K95" s="41">
        <v>106</v>
      </c>
      <c r="L95" s="41">
        <v>18</v>
      </c>
      <c r="M95" s="41">
        <v>10</v>
      </c>
      <c r="N95" s="41">
        <v>7</v>
      </c>
      <c r="O95" s="41">
        <v>17</v>
      </c>
      <c r="P95" s="41">
        <v>4</v>
      </c>
      <c r="Q95" s="41">
        <v>111</v>
      </c>
      <c r="R95" s="41">
        <v>19</v>
      </c>
      <c r="S95" s="54">
        <f t="shared" ref="S95" si="136">SUM(G95:J95)</f>
        <v>44</v>
      </c>
      <c r="T95" s="54">
        <f t="shared" ref="T95" si="137">SUM(M95:P95)</f>
        <v>38</v>
      </c>
      <c r="AA95" s="214">
        <v>168</v>
      </c>
      <c r="AB95" s="155" t="str">
        <f>IF(F95=AA95,"",1)</f>
        <v/>
      </c>
    </row>
    <row r="96" spans="1:28" ht="12" customHeight="1">
      <c r="A96" s="254"/>
      <c r="B96" s="254"/>
      <c r="C96" s="40"/>
      <c r="D96" s="306"/>
      <c r="E96" s="39"/>
      <c r="F96" s="44">
        <f t="shared" si="102"/>
        <v>1</v>
      </c>
      <c r="G96" s="37">
        <f t="shared" ref="G96:R96" si="138">IF(G95=0,0,G95/$F95)</f>
        <v>0.15476190476190477</v>
      </c>
      <c r="H96" s="37">
        <f t="shared" si="138"/>
        <v>5.9523809523809521E-3</v>
      </c>
      <c r="I96" s="37">
        <f t="shared" si="138"/>
        <v>4.7619047619047616E-2</v>
      </c>
      <c r="J96" s="37">
        <f t="shared" si="138"/>
        <v>5.3571428571428568E-2</v>
      </c>
      <c r="K96" s="37">
        <f t="shared" si="138"/>
        <v>0.63095238095238093</v>
      </c>
      <c r="L96" s="37">
        <f t="shared" si="138"/>
        <v>0.10714285714285714</v>
      </c>
      <c r="M96" s="37">
        <f t="shared" si="138"/>
        <v>5.9523809523809521E-2</v>
      </c>
      <c r="N96" s="37">
        <f t="shared" si="138"/>
        <v>4.1666666666666664E-2</v>
      </c>
      <c r="O96" s="37">
        <f t="shared" si="138"/>
        <v>0.10119047619047619</v>
      </c>
      <c r="P96" s="37">
        <f t="shared" si="138"/>
        <v>2.3809523809523808E-2</v>
      </c>
      <c r="Q96" s="37">
        <f t="shared" si="138"/>
        <v>0.6607142857142857</v>
      </c>
      <c r="R96" s="37">
        <f t="shared" si="138"/>
        <v>0.1130952380952381</v>
      </c>
      <c r="AA96" s="215"/>
      <c r="AB96" s="154"/>
    </row>
    <row r="97" spans="1:30" ht="12" customHeight="1">
      <c r="A97" s="254"/>
      <c r="B97" s="254"/>
      <c r="C97" s="43"/>
      <c r="D97" s="305" t="s">
        <v>256</v>
      </c>
      <c r="E97" s="42"/>
      <c r="F97" s="41">
        <f t="shared" si="102"/>
        <v>21</v>
      </c>
      <c r="G97" s="41">
        <v>4</v>
      </c>
      <c r="H97" s="41">
        <v>0</v>
      </c>
      <c r="I97" s="41">
        <v>0</v>
      </c>
      <c r="J97" s="41">
        <v>3</v>
      </c>
      <c r="K97" s="41">
        <v>12</v>
      </c>
      <c r="L97" s="41">
        <v>2</v>
      </c>
      <c r="M97" s="41">
        <v>0</v>
      </c>
      <c r="N97" s="41">
        <v>0</v>
      </c>
      <c r="O97" s="41">
        <v>0</v>
      </c>
      <c r="P97" s="41">
        <v>1</v>
      </c>
      <c r="Q97" s="41">
        <v>18</v>
      </c>
      <c r="R97" s="41">
        <v>2</v>
      </c>
      <c r="S97" s="54">
        <f t="shared" ref="S97" si="139">SUM(G97:J97)</f>
        <v>7</v>
      </c>
      <c r="T97" s="54">
        <f t="shared" ref="T97" si="140">SUM(M97:P97)</f>
        <v>1</v>
      </c>
      <c r="AA97" s="214">
        <v>21</v>
      </c>
      <c r="AB97" s="155" t="str">
        <f>IF(F97=AA97,"",1)</f>
        <v/>
      </c>
    </row>
    <row r="98" spans="1:30" ht="12" customHeight="1">
      <c r="A98" s="254"/>
      <c r="B98" s="254"/>
      <c r="C98" s="40"/>
      <c r="D98" s="306"/>
      <c r="E98" s="39"/>
      <c r="F98" s="44">
        <f t="shared" si="102"/>
        <v>1</v>
      </c>
      <c r="G98" s="37">
        <f t="shared" ref="G98:R98" si="141">IF(G97=0,0,G97/$F97)</f>
        <v>0.19047619047619047</v>
      </c>
      <c r="H98" s="37">
        <f t="shared" si="141"/>
        <v>0</v>
      </c>
      <c r="I98" s="37">
        <f t="shared" si="141"/>
        <v>0</v>
      </c>
      <c r="J98" s="37">
        <f t="shared" si="141"/>
        <v>0.14285714285714285</v>
      </c>
      <c r="K98" s="37">
        <f t="shared" si="141"/>
        <v>0.5714285714285714</v>
      </c>
      <c r="L98" s="37">
        <f t="shared" si="141"/>
        <v>9.5238095238095233E-2</v>
      </c>
      <c r="M98" s="37">
        <f t="shared" si="141"/>
        <v>0</v>
      </c>
      <c r="N98" s="37">
        <f t="shared" si="141"/>
        <v>0</v>
      </c>
      <c r="O98" s="37">
        <f t="shared" si="141"/>
        <v>0</v>
      </c>
      <c r="P98" s="37">
        <f t="shared" si="141"/>
        <v>4.7619047619047616E-2</v>
      </c>
      <c r="Q98" s="37">
        <f t="shared" si="141"/>
        <v>0.8571428571428571</v>
      </c>
      <c r="R98" s="37">
        <f t="shared" si="141"/>
        <v>9.5238095238095233E-2</v>
      </c>
      <c r="AA98" s="215"/>
      <c r="AB98" s="154"/>
    </row>
    <row r="99" spans="1:30" ht="12.75" customHeight="1">
      <c r="A99" s="254"/>
      <c r="B99" s="254"/>
      <c r="C99" s="43"/>
      <c r="D99" s="305" t="s">
        <v>255</v>
      </c>
      <c r="E99" s="42"/>
      <c r="F99" s="41">
        <f t="shared" si="102"/>
        <v>56</v>
      </c>
      <c r="G99" s="41">
        <v>9</v>
      </c>
      <c r="H99" s="41">
        <v>0</v>
      </c>
      <c r="I99" s="41">
        <v>4</v>
      </c>
      <c r="J99" s="41">
        <v>7</v>
      </c>
      <c r="K99" s="41">
        <v>34</v>
      </c>
      <c r="L99" s="41">
        <v>2</v>
      </c>
      <c r="M99" s="41">
        <v>1</v>
      </c>
      <c r="N99" s="41">
        <v>1</v>
      </c>
      <c r="O99" s="41">
        <v>2</v>
      </c>
      <c r="P99" s="41">
        <v>0</v>
      </c>
      <c r="Q99" s="41">
        <v>51</v>
      </c>
      <c r="R99" s="41">
        <v>1</v>
      </c>
      <c r="S99" s="54">
        <f t="shared" ref="S99" si="142">SUM(G99:J99)</f>
        <v>20</v>
      </c>
      <c r="T99" s="54">
        <f t="shared" ref="T99" si="143">SUM(M99:P99)</f>
        <v>4</v>
      </c>
      <c r="AA99" s="214">
        <v>56</v>
      </c>
      <c r="AB99" s="155" t="str">
        <f>IF(F99=AA99,"",1)</f>
        <v/>
      </c>
    </row>
    <row r="100" spans="1:30" ht="12.75" customHeight="1" thickBot="1">
      <c r="A100" s="255"/>
      <c r="B100" s="255"/>
      <c r="C100" s="40"/>
      <c r="D100" s="306"/>
      <c r="E100" s="39"/>
      <c r="F100" s="38">
        <f t="shared" si="102"/>
        <v>1</v>
      </c>
      <c r="G100" s="37">
        <f t="shared" ref="G100:R100" si="144">IF(G99=0,0,G99/$F99)</f>
        <v>0.16071428571428573</v>
      </c>
      <c r="H100" s="37">
        <f t="shared" si="144"/>
        <v>0</v>
      </c>
      <c r="I100" s="37">
        <f t="shared" si="144"/>
        <v>7.1428571428571425E-2</v>
      </c>
      <c r="J100" s="37">
        <f t="shared" si="144"/>
        <v>0.125</v>
      </c>
      <c r="K100" s="37">
        <f t="shared" si="144"/>
        <v>0.6071428571428571</v>
      </c>
      <c r="L100" s="37">
        <f t="shared" si="144"/>
        <v>3.5714285714285712E-2</v>
      </c>
      <c r="M100" s="37">
        <f t="shared" si="144"/>
        <v>1.7857142857142856E-2</v>
      </c>
      <c r="N100" s="37">
        <f t="shared" si="144"/>
        <v>1.7857142857142856E-2</v>
      </c>
      <c r="O100" s="37">
        <f t="shared" si="144"/>
        <v>3.5714285714285712E-2</v>
      </c>
      <c r="P100" s="37">
        <f t="shared" si="144"/>
        <v>0</v>
      </c>
      <c r="Q100" s="37">
        <f t="shared" si="144"/>
        <v>0.9107142857142857</v>
      </c>
      <c r="R100" s="37">
        <f t="shared" si="144"/>
        <v>1.7857142857142856E-2</v>
      </c>
      <c r="AA100" s="39"/>
      <c r="AB100" s="158"/>
    </row>
    <row r="110" spans="1:30">
      <c r="D110" s="166" t="s">
        <v>490</v>
      </c>
      <c r="E110" s="164"/>
      <c r="F110" s="165">
        <v>967</v>
      </c>
      <c r="G110" s="165">
        <v>150</v>
      </c>
      <c r="H110" s="165">
        <v>11</v>
      </c>
      <c r="I110" s="165">
        <v>45</v>
      </c>
      <c r="J110" s="165">
        <v>91</v>
      </c>
      <c r="K110" s="165">
        <v>577</v>
      </c>
      <c r="L110" s="165">
        <v>93</v>
      </c>
      <c r="M110" s="165">
        <v>20</v>
      </c>
      <c r="N110" s="165">
        <v>13</v>
      </c>
      <c r="O110" s="165">
        <v>40</v>
      </c>
      <c r="P110" s="165">
        <v>10</v>
      </c>
      <c r="Q110" s="165">
        <v>787</v>
      </c>
      <c r="R110" s="165">
        <v>97</v>
      </c>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145">IF(G110="","",SUM(G9,G11,G13,G15,G17))</f>
        <v>150</v>
      </c>
      <c r="H111" s="168">
        <f t="shared" si="145"/>
        <v>11</v>
      </c>
      <c r="I111" s="168">
        <f t="shared" si="145"/>
        <v>45</v>
      </c>
      <c r="J111" s="168">
        <f t="shared" si="145"/>
        <v>91</v>
      </c>
      <c r="K111" s="168">
        <f t="shared" si="145"/>
        <v>577</v>
      </c>
      <c r="L111" s="168">
        <f t="shared" si="145"/>
        <v>93</v>
      </c>
      <c r="M111" s="168">
        <f t="shared" si="145"/>
        <v>20</v>
      </c>
      <c r="N111" s="168">
        <f t="shared" si="145"/>
        <v>13</v>
      </c>
      <c r="O111" s="168">
        <f t="shared" si="145"/>
        <v>40</v>
      </c>
      <c r="P111" s="168">
        <f t="shared" si="145"/>
        <v>10</v>
      </c>
      <c r="Q111" s="168">
        <f t="shared" si="145"/>
        <v>787</v>
      </c>
      <c r="R111" s="168">
        <f t="shared" si="145"/>
        <v>97</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146">IF(G110="","",SUM(G19,G69))</f>
        <v>150</v>
      </c>
      <c r="H112" s="168">
        <f t="shared" si="146"/>
        <v>11</v>
      </c>
      <c r="I112" s="168">
        <f t="shared" si="146"/>
        <v>45</v>
      </c>
      <c r="J112" s="168">
        <f t="shared" si="146"/>
        <v>91</v>
      </c>
      <c r="K112" s="168">
        <f t="shared" si="146"/>
        <v>577</v>
      </c>
      <c r="L112" s="168">
        <f t="shared" si="146"/>
        <v>93</v>
      </c>
      <c r="M112" s="168">
        <f t="shared" si="146"/>
        <v>20</v>
      </c>
      <c r="N112" s="168">
        <f t="shared" si="146"/>
        <v>13</v>
      </c>
      <c r="O112" s="168">
        <f t="shared" si="146"/>
        <v>40</v>
      </c>
      <c r="P112" s="168">
        <f t="shared" si="146"/>
        <v>10</v>
      </c>
      <c r="Q112" s="168">
        <f t="shared" si="146"/>
        <v>787</v>
      </c>
      <c r="R112" s="168">
        <f t="shared" si="146"/>
        <v>97</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147">IF(G110="","",SUM(G21,G23,G25,G27,G29,G31,G33,G35,G37,G39,G41,G43,G45,G47,G49,G51,G53,G55,G57,G59,G61,G63,G65,G67))</f>
        <v>37</v>
      </c>
      <c r="H113" s="168">
        <f t="shared" si="147"/>
        <v>4</v>
      </c>
      <c r="I113" s="168">
        <f t="shared" si="147"/>
        <v>16</v>
      </c>
      <c r="J113" s="168">
        <f t="shared" si="147"/>
        <v>32</v>
      </c>
      <c r="K113" s="168">
        <f t="shared" si="147"/>
        <v>131</v>
      </c>
      <c r="L113" s="168">
        <f t="shared" si="147"/>
        <v>23</v>
      </c>
      <c r="M113" s="168">
        <f t="shared" si="147"/>
        <v>2</v>
      </c>
      <c r="N113" s="168">
        <f t="shared" si="147"/>
        <v>1</v>
      </c>
      <c r="O113" s="168">
        <f t="shared" si="147"/>
        <v>7</v>
      </c>
      <c r="P113" s="168">
        <f t="shared" si="147"/>
        <v>2</v>
      </c>
      <c r="Q113" s="168">
        <f t="shared" si="147"/>
        <v>208</v>
      </c>
      <c r="R113" s="168">
        <f t="shared" si="147"/>
        <v>23</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148">IF(G110="","",SUM(G71,G73,G75,G77,G79,G81,G83,G85,G87,G89,G91,G93,G95,G97,G99))</f>
        <v>113</v>
      </c>
      <c r="H114" s="168">
        <f t="shared" si="148"/>
        <v>7</v>
      </c>
      <c r="I114" s="168">
        <f t="shared" si="148"/>
        <v>29</v>
      </c>
      <c r="J114" s="168">
        <f t="shared" si="148"/>
        <v>59</v>
      </c>
      <c r="K114" s="168">
        <f t="shared" si="148"/>
        <v>446</v>
      </c>
      <c r="L114" s="168">
        <f t="shared" si="148"/>
        <v>70</v>
      </c>
      <c r="M114" s="168">
        <f t="shared" si="148"/>
        <v>18</v>
      </c>
      <c r="N114" s="168">
        <f t="shared" si="148"/>
        <v>12</v>
      </c>
      <c r="O114" s="168">
        <f t="shared" si="148"/>
        <v>33</v>
      </c>
      <c r="P114" s="168">
        <f t="shared" si="148"/>
        <v>8</v>
      </c>
      <c r="Q114" s="168">
        <f t="shared" si="148"/>
        <v>579</v>
      </c>
      <c r="R114" s="168">
        <f t="shared" si="148"/>
        <v>74</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149">IF(G110="","",IF(G7=G110,"",1))</f>
        <v/>
      </c>
      <c r="H116" s="165" t="str">
        <f t="shared" si="149"/>
        <v/>
      </c>
      <c r="I116" s="165" t="str">
        <f t="shared" si="149"/>
        <v/>
      </c>
      <c r="J116" s="165" t="str">
        <f t="shared" si="149"/>
        <v/>
      </c>
      <c r="K116" s="165" t="str">
        <f t="shared" si="149"/>
        <v/>
      </c>
      <c r="L116" s="165" t="str">
        <f t="shared" si="149"/>
        <v/>
      </c>
      <c r="M116" s="165" t="str">
        <f t="shared" si="149"/>
        <v/>
      </c>
      <c r="N116" s="165" t="str">
        <f t="shared" si="149"/>
        <v/>
      </c>
      <c r="O116" s="165" t="str">
        <f t="shared" si="149"/>
        <v/>
      </c>
      <c r="P116" s="165" t="str">
        <f t="shared" si="149"/>
        <v/>
      </c>
      <c r="Q116" s="165" t="str">
        <f t="shared" si="149"/>
        <v/>
      </c>
      <c r="R116" s="165" t="str">
        <f t="shared" si="149"/>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150">IF(G110="","",IF(G110=G111,"",1))</f>
        <v/>
      </c>
      <c r="H117" s="165" t="str">
        <f t="shared" si="150"/>
        <v/>
      </c>
      <c r="I117" s="165" t="str">
        <f t="shared" si="150"/>
        <v/>
      </c>
      <c r="J117" s="165" t="str">
        <f t="shared" si="150"/>
        <v/>
      </c>
      <c r="K117" s="165" t="str">
        <f t="shared" si="150"/>
        <v/>
      </c>
      <c r="L117" s="165" t="str">
        <f t="shared" si="150"/>
        <v/>
      </c>
      <c r="M117" s="165" t="str">
        <f t="shared" si="150"/>
        <v/>
      </c>
      <c r="N117" s="165" t="str">
        <f t="shared" si="150"/>
        <v/>
      </c>
      <c r="O117" s="165" t="str">
        <f t="shared" si="150"/>
        <v/>
      </c>
      <c r="P117" s="165" t="str">
        <f t="shared" si="150"/>
        <v/>
      </c>
      <c r="Q117" s="165" t="str">
        <f t="shared" si="150"/>
        <v/>
      </c>
      <c r="R117" s="165" t="str">
        <f t="shared" si="150"/>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151">IF(G110="","",IF(G110=G112,"",1))</f>
        <v/>
      </c>
      <c r="H118" s="165" t="str">
        <f t="shared" si="151"/>
        <v/>
      </c>
      <c r="I118" s="165" t="str">
        <f t="shared" si="151"/>
        <v/>
      </c>
      <c r="J118" s="165" t="str">
        <f t="shared" si="151"/>
        <v/>
      </c>
      <c r="K118" s="165" t="str">
        <f t="shared" si="151"/>
        <v/>
      </c>
      <c r="L118" s="165" t="str">
        <f t="shared" si="151"/>
        <v/>
      </c>
      <c r="M118" s="165" t="str">
        <f t="shared" si="151"/>
        <v/>
      </c>
      <c r="N118" s="165" t="str">
        <f t="shared" si="151"/>
        <v/>
      </c>
      <c r="O118" s="165" t="str">
        <f t="shared" si="151"/>
        <v/>
      </c>
      <c r="P118" s="165" t="str">
        <f t="shared" si="151"/>
        <v/>
      </c>
      <c r="Q118" s="165" t="str">
        <f t="shared" si="151"/>
        <v/>
      </c>
      <c r="R118" s="165" t="str">
        <f t="shared" si="151"/>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152">IF(G110="","",IF(G19=G113,"",1))</f>
        <v/>
      </c>
      <c r="H119" s="165" t="str">
        <f t="shared" si="152"/>
        <v/>
      </c>
      <c r="I119" s="165" t="str">
        <f t="shared" si="152"/>
        <v/>
      </c>
      <c r="J119" s="165" t="str">
        <f t="shared" si="152"/>
        <v/>
      </c>
      <c r="K119" s="165" t="str">
        <f t="shared" si="152"/>
        <v/>
      </c>
      <c r="L119" s="165" t="str">
        <f t="shared" si="152"/>
        <v/>
      </c>
      <c r="M119" s="165" t="str">
        <f t="shared" si="152"/>
        <v/>
      </c>
      <c r="N119" s="165" t="str">
        <f t="shared" si="152"/>
        <v/>
      </c>
      <c r="O119" s="165" t="str">
        <f t="shared" si="152"/>
        <v/>
      </c>
      <c r="P119" s="165" t="str">
        <f t="shared" si="152"/>
        <v/>
      </c>
      <c r="Q119" s="165" t="str">
        <f t="shared" si="152"/>
        <v/>
      </c>
      <c r="R119" s="165" t="str">
        <f t="shared" si="152"/>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153">IF(G110="","",IF(G69=G114,"",1))</f>
        <v/>
      </c>
      <c r="H120" s="165" t="str">
        <f t="shared" si="153"/>
        <v/>
      </c>
      <c r="I120" s="165" t="str">
        <f t="shared" si="153"/>
        <v/>
      </c>
      <c r="J120" s="165" t="str">
        <f t="shared" si="153"/>
        <v/>
      </c>
      <c r="K120" s="165" t="str">
        <f t="shared" si="153"/>
        <v/>
      </c>
      <c r="L120" s="165" t="str">
        <f t="shared" si="153"/>
        <v/>
      </c>
      <c r="M120" s="165" t="str">
        <f t="shared" si="153"/>
        <v/>
      </c>
      <c r="N120" s="165" t="str">
        <f t="shared" si="153"/>
        <v/>
      </c>
      <c r="O120" s="165" t="str">
        <f t="shared" si="153"/>
        <v/>
      </c>
      <c r="P120" s="165" t="str">
        <f t="shared" si="153"/>
        <v/>
      </c>
      <c r="Q120" s="165" t="str">
        <f t="shared" si="153"/>
        <v/>
      </c>
      <c r="R120" s="165" t="str">
        <f t="shared" si="153"/>
        <v/>
      </c>
      <c r="S120" s="72"/>
      <c r="T120" s="72"/>
      <c r="U120" s="72"/>
      <c r="V120" s="72"/>
      <c r="W120" s="72"/>
      <c r="X120" s="72"/>
      <c r="Y120" s="72"/>
      <c r="Z120" s="72"/>
      <c r="AA120" s="72"/>
      <c r="AB120" s="72"/>
      <c r="AC120" s="72"/>
      <c r="AD120" s="72"/>
    </row>
  </sheetData>
  <mergeCells count="69">
    <mergeCell ref="D51:D52"/>
    <mergeCell ref="D53:D54"/>
    <mergeCell ref="D67:D68"/>
    <mergeCell ref="D55:D56"/>
    <mergeCell ref="D57:D58"/>
    <mergeCell ref="D63:D64"/>
    <mergeCell ref="D65:D66"/>
    <mergeCell ref="D59:D60"/>
    <mergeCell ref="D61:D62"/>
    <mergeCell ref="D81:D82"/>
    <mergeCell ref="B69:B100"/>
    <mergeCell ref="D69:D70"/>
    <mergeCell ref="D71:D72"/>
    <mergeCell ref="D73:D74"/>
    <mergeCell ref="D75:D76"/>
    <mergeCell ref="D91:D92"/>
    <mergeCell ref="D93:D94"/>
    <mergeCell ref="D95:D96"/>
    <mergeCell ref="D97:D98"/>
    <mergeCell ref="D99:D100"/>
    <mergeCell ref="D83:D8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35:D36"/>
    <mergeCell ref="D37:D38"/>
    <mergeCell ref="D39:D40"/>
    <mergeCell ref="D41:D42"/>
    <mergeCell ref="D43:D44"/>
    <mergeCell ref="M4:P4"/>
    <mergeCell ref="Q4:Q6"/>
    <mergeCell ref="D31:D32"/>
    <mergeCell ref="D33:D34"/>
    <mergeCell ref="A7:E8"/>
    <mergeCell ref="A9:A18"/>
    <mergeCell ref="B9:E10"/>
    <mergeCell ref="B11:E12"/>
    <mergeCell ref="B13:E14"/>
    <mergeCell ref="B15:E16"/>
    <mergeCell ref="B17:E18"/>
    <mergeCell ref="R4:R6"/>
    <mergeCell ref="H5:H6"/>
    <mergeCell ref="M5:M6"/>
    <mergeCell ref="N5:N6"/>
    <mergeCell ref="A3:E6"/>
    <mergeCell ref="F3:F6"/>
    <mergeCell ref="G3:L3"/>
    <mergeCell ref="M3:R3"/>
    <mergeCell ref="G4:J4"/>
    <mergeCell ref="O5:O6"/>
    <mergeCell ref="P5:P6"/>
    <mergeCell ref="I5:I6"/>
    <mergeCell ref="J5:J6"/>
    <mergeCell ref="G5:G6"/>
    <mergeCell ref="K4:K6"/>
    <mergeCell ref="L4:L6"/>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topLeftCell="C1" zoomScaleNormal="100" zoomScaleSheetLayoutView="100" workbookViewId="0">
      <selection activeCell="M3" sqref="M3:R3"/>
    </sheetView>
  </sheetViews>
  <sheetFormatPr defaultRowHeight="13.5"/>
  <cols>
    <col min="1" max="2" width="2.625" style="122" customWidth="1"/>
    <col min="3" max="3" width="1.375" style="122" customWidth="1"/>
    <col min="4" max="4" width="27.625" style="122" customWidth="1"/>
    <col min="5" max="5" width="1.375" style="122" customWidth="1"/>
    <col min="6" max="18" width="8.125" style="100" customWidth="1"/>
    <col min="19" max="20" width="9" style="3"/>
    <col min="21" max="26" width="9" style="100"/>
    <col min="27" max="27" width="9" style="84"/>
    <col min="28" max="28" width="11.25" style="84" customWidth="1"/>
    <col min="29" max="16384" width="9" style="100"/>
  </cols>
  <sheetData>
    <row r="1" spans="1:28" ht="14.25">
      <c r="A1" s="121" t="s">
        <v>499</v>
      </c>
    </row>
    <row r="2" spans="1:28">
      <c r="R2" s="124" t="s">
        <v>633</v>
      </c>
    </row>
    <row r="3" spans="1:28" ht="18.75" customHeight="1">
      <c r="A3" s="396" t="s">
        <v>64</v>
      </c>
      <c r="B3" s="397"/>
      <c r="C3" s="397"/>
      <c r="D3" s="397"/>
      <c r="E3" s="398"/>
      <c r="F3" s="355" t="s">
        <v>63</v>
      </c>
      <c r="G3" s="355" t="s">
        <v>411</v>
      </c>
      <c r="H3" s="407"/>
      <c r="I3" s="407"/>
      <c r="J3" s="407"/>
      <c r="K3" s="407"/>
      <c r="L3" s="408"/>
      <c r="M3" s="355" t="s">
        <v>281</v>
      </c>
      <c r="N3" s="407"/>
      <c r="O3" s="407"/>
      <c r="P3" s="407"/>
      <c r="Q3" s="407"/>
      <c r="R3" s="408"/>
    </row>
    <row r="4" spans="1:28" ht="18.75" customHeight="1">
      <c r="A4" s="399"/>
      <c r="B4" s="400"/>
      <c r="C4" s="400"/>
      <c r="D4" s="400"/>
      <c r="E4" s="401"/>
      <c r="F4" s="356"/>
      <c r="G4" s="355" t="s">
        <v>238</v>
      </c>
      <c r="H4" s="407"/>
      <c r="I4" s="407"/>
      <c r="J4" s="407"/>
      <c r="K4" s="395" t="s">
        <v>237</v>
      </c>
      <c r="L4" s="395" t="s">
        <v>132</v>
      </c>
      <c r="M4" s="355" t="s">
        <v>238</v>
      </c>
      <c r="N4" s="407"/>
      <c r="O4" s="407"/>
      <c r="P4" s="407"/>
      <c r="Q4" s="395" t="s">
        <v>237</v>
      </c>
      <c r="R4" s="395" t="s">
        <v>132</v>
      </c>
    </row>
    <row r="5" spans="1:28" ht="44.25" customHeight="1" thickBot="1">
      <c r="A5" s="399"/>
      <c r="B5" s="400"/>
      <c r="C5" s="400"/>
      <c r="D5" s="400"/>
      <c r="E5" s="401"/>
      <c r="F5" s="356"/>
      <c r="G5" s="395" t="s">
        <v>236</v>
      </c>
      <c r="H5" s="395" t="s">
        <v>235</v>
      </c>
      <c r="I5" s="395" t="s">
        <v>234</v>
      </c>
      <c r="J5" s="395" t="s">
        <v>233</v>
      </c>
      <c r="K5" s="337"/>
      <c r="L5" s="337"/>
      <c r="M5" s="395" t="s">
        <v>236</v>
      </c>
      <c r="N5" s="395" t="s">
        <v>235</v>
      </c>
      <c r="O5" s="395" t="s">
        <v>234</v>
      </c>
      <c r="P5" s="395" t="s">
        <v>233</v>
      </c>
      <c r="Q5" s="337"/>
      <c r="R5" s="337"/>
    </row>
    <row r="6" spans="1:28" ht="24.75" customHeight="1" thickBot="1">
      <c r="A6" s="402"/>
      <c r="B6" s="403"/>
      <c r="C6" s="403"/>
      <c r="D6" s="403"/>
      <c r="E6" s="404"/>
      <c r="F6" s="357"/>
      <c r="G6" s="338"/>
      <c r="H6" s="338"/>
      <c r="I6" s="338"/>
      <c r="J6" s="338"/>
      <c r="K6" s="338"/>
      <c r="L6" s="338"/>
      <c r="M6" s="338"/>
      <c r="N6" s="338"/>
      <c r="O6" s="338"/>
      <c r="P6" s="338"/>
      <c r="Q6" s="338"/>
      <c r="R6" s="338"/>
      <c r="AA6" s="159">
        <f>SUM(AB7:AB100,E116:R120)</f>
        <v>0</v>
      </c>
      <c r="AB6" s="92"/>
    </row>
    <row r="7" spans="1:28" ht="12" customHeight="1">
      <c r="A7" s="346" t="s">
        <v>50</v>
      </c>
      <c r="B7" s="347"/>
      <c r="C7" s="347"/>
      <c r="D7" s="347"/>
      <c r="E7" s="348"/>
      <c r="F7" s="104">
        <f>SUM(G7:R7)/2</f>
        <v>967</v>
      </c>
      <c r="G7" s="104">
        <f t="shared" ref="G7:R7" si="0">SUM(G9,G11,G13,G15,G17)</f>
        <v>81</v>
      </c>
      <c r="H7" s="104">
        <f t="shared" si="0"/>
        <v>5</v>
      </c>
      <c r="I7" s="104">
        <f t="shared" si="0"/>
        <v>6</v>
      </c>
      <c r="J7" s="104">
        <f t="shared" si="0"/>
        <v>7</v>
      </c>
      <c r="K7" s="104">
        <f t="shared" si="0"/>
        <v>722</v>
      </c>
      <c r="L7" s="104">
        <f t="shared" si="0"/>
        <v>146</v>
      </c>
      <c r="M7" s="104">
        <f t="shared" si="0"/>
        <v>3</v>
      </c>
      <c r="N7" s="104">
        <f t="shared" si="0"/>
        <v>1</v>
      </c>
      <c r="O7" s="104">
        <f t="shared" si="0"/>
        <v>28</v>
      </c>
      <c r="P7" s="104">
        <f t="shared" si="0"/>
        <v>7</v>
      </c>
      <c r="Q7" s="104">
        <f t="shared" si="0"/>
        <v>300</v>
      </c>
      <c r="R7" s="104">
        <f t="shared" si="0"/>
        <v>628</v>
      </c>
      <c r="S7" s="54">
        <f>SUM(G7:J7)</f>
        <v>99</v>
      </c>
      <c r="T7" s="54">
        <f>SUM(M7:P7)</f>
        <v>39</v>
      </c>
      <c r="AA7" s="210">
        <v>967</v>
      </c>
      <c r="AB7" s="153" t="str">
        <f>IF(F7=AA7,"",1)</f>
        <v/>
      </c>
    </row>
    <row r="8" spans="1:28" ht="12" customHeight="1">
      <c r="A8" s="349"/>
      <c r="B8" s="350"/>
      <c r="C8" s="350"/>
      <c r="D8" s="350"/>
      <c r="E8" s="351"/>
      <c r="F8" s="117">
        <f>SUM(G8:R8)/2</f>
        <v>1</v>
      </c>
      <c r="G8" s="107">
        <f t="shared" ref="G8:R8" si="1">IF(G7=0,0,G7/$F7)</f>
        <v>8.376421923474664E-2</v>
      </c>
      <c r="H8" s="107">
        <f t="shared" si="1"/>
        <v>5.170630816959669E-3</v>
      </c>
      <c r="I8" s="107">
        <f t="shared" si="1"/>
        <v>6.2047569803516025E-3</v>
      </c>
      <c r="J8" s="107">
        <f t="shared" si="1"/>
        <v>7.2388831437435368E-3</v>
      </c>
      <c r="K8" s="107">
        <f t="shared" si="1"/>
        <v>0.74663908996897621</v>
      </c>
      <c r="L8" s="107">
        <f t="shared" si="1"/>
        <v>0.15098241985522234</v>
      </c>
      <c r="M8" s="107">
        <f>IF(M7=0,0,M7/$F7)</f>
        <v>3.1023784901758012E-3</v>
      </c>
      <c r="N8" s="107">
        <f t="shared" si="1"/>
        <v>1.0341261633919339E-3</v>
      </c>
      <c r="O8" s="107">
        <f t="shared" si="1"/>
        <v>2.8955532574974147E-2</v>
      </c>
      <c r="P8" s="107">
        <f t="shared" si="1"/>
        <v>7.2388831437435368E-3</v>
      </c>
      <c r="Q8" s="107">
        <f t="shared" si="1"/>
        <v>0.31023784901758017</v>
      </c>
      <c r="R8" s="107">
        <f t="shared" si="1"/>
        <v>0.64943123061013441</v>
      </c>
      <c r="AA8" s="211"/>
      <c r="AB8" s="154"/>
    </row>
    <row r="9" spans="1:28" ht="12" customHeight="1">
      <c r="A9" s="372" t="s">
        <v>49</v>
      </c>
      <c r="B9" s="389" t="s">
        <v>48</v>
      </c>
      <c r="C9" s="390"/>
      <c r="D9" s="390"/>
      <c r="E9" s="391"/>
      <c r="F9" s="104">
        <f t="shared" ref="F9:F72" si="2">SUM(G9:R9)/2</f>
        <v>323</v>
      </c>
      <c r="G9" s="104">
        <v>11</v>
      </c>
      <c r="H9" s="104">
        <v>1</v>
      </c>
      <c r="I9" s="104">
        <v>1</v>
      </c>
      <c r="J9" s="104">
        <v>3</v>
      </c>
      <c r="K9" s="104">
        <v>246</v>
      </c>
      <c r="L9" s="104">
        <v>61</v>
      </c>
      <c r="M9" s="104">
        <v>1</v>
      </c>
      <c r="N9" s="104">
        <v>0</v>
      </c>
      <c r="O9" s="104">
        <v>0</v>
      </c>
      <c r="P9" s="104">
        <v>4</v>
      </c>
      <c r="Q9" s="104">
        <v>122</v>
      </c>
      <c r="R9" s="104">
        <v>196</v>
      </c>
      <c r="S9" s="54">
        <f t="shared" ref="S9" si="3">SUM(G9:J9)</f>
        <v>16</v>
      </c>
      <c r="T9" s="54">
        <f t="shared" ref="T9" si="4">SUM(M9:P9)</f>
        <v>5</v>
      </c>
      <c r="AA9" s="212">
        <v>323</v>
      </c>
      <c r="AB9" s="155" t="str">
        <f>IF(F9=AA9,"",1)</f>
        <v/>
      </c>
    </row>
    <row r="10" spans="1:28" ht="12" customHeight="1">
      <c r="A10" s="373"/>
      <c r="B10" s="392"/>
      <c r="C10" s="393"/>
      <c r="D10" s="393"/>
      <c r="E10" s="394"/>
      <c r="F10" s="117">
        <f t="shared" si="2"/>
        <v>1</v>
      </c>
      <c r="G10" s="107">
        <f>IF(G9=0,0,G9/$F9)</f>
        <v>3.4055727554179564E-2</v>
      </c>
      <c r="H10" s="107">
        <f>IF(H9=0,0,H9/$F9)</f>
        <v>3.0959752321981426E-3</v>
      </c>
      <c r="I10" s="107">
        <f>IF(I9=0,0,I9/$F9)</f>
        <v>3.0959752321981426E-3</v>
      </c>
      <c r="J10" s="107">
        <f>IF(J9=0,0,J9/$F9)</f>
        <v>9.2879256965944269E-3</v>
      </c>
      <c r="K10" s="107">
        <f>IF(K9=0,0,K9/$F9)</f>
        <v>0.76160990712074306</v>
      </c>
      <c r="L10" s="107">
        <f t="shared" ref="L10" si="5">IF(L9=0,0,L9/$F9)</f>
        <v>0.18885448916408668</v>
      </c>
      <c r="M10" s="107">
        <f>IF(M9=0,0,M9/$F9)</f>
        <v>3.0959752321981426E-3</v>
      </c>
      <c r="N10" s="107">
        <f>IF(N9=0,0,N9/$F9)</f>
        <v>0</v>
      </c>
      <c r="O10" s="107">
        <f>IF(O9=0,0,O9/$F9)</f>
        <v>0</v>
      </c>
      <c r="P10" s="107">
        <f t="shared" ref="P10:R10" si="6">IF(P9=0,0,P9/$F9)</f>
        <v>1.238390092879257E-2</v>
      </c>
      <c r="Q10" s="107">
        <f t="shared" si="6"/>
        <v>0.37770897832817335</v>
      </c>
      <c r="R10" s="107">
        <f t="shared" si="6"/>
        <v>0.60681114551083593</v>
      </c>
      <c r="AA10" s="213"/>
      <c r="AB10" s="154"/>
    </row>
    <row r="11" spans="1:28" ht="12" customHeight="1">
      <c r="A11" s="373"/>
      <c r="B11" s="389" t="s">
        <v>47</v>
      </c>
      <c r="C11" s="390"/>
      <c r="D11" s="390"/>
      <c r="E11" s="391"/>
      <c r="F11" s="104">
        <f t="shared" si="2"/>
        <v>145</v>
      </c>
      <c r="G11" s="104">
        <v>8</v>
      </c>
      <c r="H11" s="104">
        <v>0</v>
      </c>
      <c r="I11" s="104">
        <v>3</v>
      </c>
      <c r="J11" s="104">
        <v>0</v>
      </c>
      <c r="K11" s="104">
        <v>113</v>
      </c>
      <c r="L11" s="104">
        <v>21</v>
      </c>
      <c r="M11" s="104">
        <v>0</v>
      </c>
      <c r="N11" s="104">
        <v>0</v>
      </c>
      <c r="O11" s="104">
        <v>0</v>
      </c>
      <c r="P11" s="104">
        <v>0</v>
      </c>
      <c r="Q11" s="104">
        <v>56</v>
      </c>
      <c r="R11" s="104">
        <v>89</v>
      </c>
      <c r="S11" s="54">
        <f t="shared" ref="S11" si="7">SUM(G11:J11)</f>
        <v>11</v>
      </c>
      <c r="T11" s="54">
        <f t="shared" ref="T11" si="8">SUM(M11:P11)</f>
        <v>0</v>
      </c>
      <c r="AA11" s="212">
        <v>145</v>
      </c>
      <c r="AB11" s="155" t="str">
        <f>IF(F11=AA11,"",1)</f>
        <v/>
      </c>
    </row>
    <row r="12" spans="1:28" ht="12" customHeight="1">
      <c r="A12" s="373"/>
      <c r="B12" s="392"/>
      <c r="C12" s="393"/>
      <c r="D12" s="393"/>
      <c r="E12" s="394"/>
      <c r="F12" s="117">
        <f t="shared" si="2"/>
        <v>1</v>
      </c>
      <c r="G12" s="107">
        <f t="shared" ref="G12:R12" si="9">IF(G11=0,0,G11/$F11)</f>
        <v>5.5172413793103448E-2</v>
      </c>
      <c r="H12" s="107">
        <f t="shared" si="9"/>
        <v>0</v>
      </c>
      <c r="I12" s="107">
        <f t="shared" si="9"/>
        <v>2.0689655172413793E-2</v>
      </c>
      <c r="J12" s="107">
        <f t="shared" si="9"/>
        <v>0</v>
      </c>
      <c r="K12" s="107">
        <f t="shared" si="9"/>
        <v>0.77931034482758621</v>
      </c>
      <c r="L12" s="107">
        <f t="shared" si="9"/>
        <v>0.14482758620689656</v>
      </c>
      <c r="M12" s="107">
        <f t="shared" si="9"/>
        <v>0</v>
      </c>
      <c r="N12" s="107">
        <f t="shared" si="9"/>
        <v>0</v>
      </c>
      <c r="O12" s="107">
        <f t="shared" si="9"/>
        <v>0</v>
      </c>
      <c r="P12" s="107">
        <f t="shared" si="9"/>
        <v>0</v>
      </c>
      <c r="Q12" s="107">
        <f t="shared" si="9"/>
        <v>0.38620689655172413</v>
      </c>
      <c r="R12" s="107">
        <f t="shared" si="9"/>
        <v>0.61379310344827587</v>
      </c>
      <c r="AA12" s="213"/>
      <c r="AB12" s="154"/>
    </row>
    <row r="13" spans="1:28" ht="12" customHeight="1">
      <c r="A13" s="373"/>
      <c r="B13" s="389" t="s">
        <v>46</v>
      </c>
      <c r="C13" s="390"/>
      <c r="D13" s="390"/>
      <c r="E13" s="391"/>
      <c r="F13" s="104">
        <f t="shared" si="2"/>
        <v>218</v>
      </c>
      <c r="G13" s="104">
        <v>9</v>
      </c>
      <c r="H13" s="104">
        <v>1</v>
      </c>
      <c r="I13" s="104">
        <v>0</v>
      </c>
      <c r="J13" s="104">
        <v>1</v>
      </c>
      <c r="K13" s="104">
        <v>175</v>
      </c>
      <c r="L13" s="104">
        <v>32</v>
      </c>
      <c r="M13" s="104">
        <v>1</v>
      </c>
      <c r="N13" s="104">
        <v>0</v>
      </c>
      <c r="O13" s="104">
        <v>8</v>
      </c>
      <c r="P13" s="104">
        <v>1</v>
      </c>
      <c r="Q13" s="104">
        <v>61</v>
      </c>
      <c r="R13" s="104">
        <v>147</v>
      </c>
      <c r="S13" s="54">
        <f t="shared" ref="S13" si="10">SUM(G13:J13)</f>
        <v>11</v>
      </c>
      <c r="T13" s="54">
        <f t="shared" ref="T13" si="11">SUM(M13:P13)</f>
        <v>10</v>
      </c>
      <c r="AA13" s="212">
        <v>218</v>
      </c>
      <c r="AB13" s="155" t="str">
        <f>IF(F13=AA13,"",1)</f>
        <v/>
      </c>
    </row>
    <row r="14" spans="1:28" ht="12" customHeight="1">
      <c r="A14" s="373"/>
      <c r="B14" s="392"/>
      <c r="C14" s="393"/>
      <c r="D14" s="393"/>
      <c r="E14" s="394"/>
      <c r="F14" s="117">
        <f t="shared" si="2"/>
        <v>1</v>
      </c>
      <c r="G14" s="107">
        <f t="shared" ref="G14:R14" si="12">IF(G13=0,0,G13/$F13)</f>
        <v>4.1284403669724773E-2</v>
      </c>
      <c r="H14" s="107">
        <f t="shared" si="12"/>
        <v>4.5871559633027525E-3</v>
      </c>
      <c r="I14" s="107">
        <f t="shared" si="12"/>
        <v>0</v>
      </c>
      <c r="J14" s="107">
        <f t="shared" si="12"/>
        <v>4.5871559633027525E-3</v>
      </c>
      <c r="K14" s="107">
        <f t="shared" si="12"/>
        <v>0.80275229357798161</v>
      </c>
      <c r="L14" s="107">
        <f t="shared" si="12"/>
        <v>0.14678899082568808</v>
      </c>
      <c r="M14" s="107">
        <f t="shared" si="12"/>
        <v>4.5871559633027525E-3</v>
      </c>
      <c r="N14" s="107">
        <f t="shared" si="12"/>
        <v>0</v>
      </c>
      <c r="O14" s="107">
        <f t="shared" si="12"/>
        <v>3.669724770642202E-2</v>
      </c>
      <c r="P14" s="107">
        <f t="shared" si="12"/>
        <v>4.5871559633027525E-3</v>
      </c>
      <c r="Q14" s="107">
        <f t="shared" si="12"/>
        <v>0.27981651376146788</v>
      </c>
      <c r="R14" s="107">
        <f t="shared" si="12"/>
        <v>0.67431192660550454</v>
      </c>
      <c r="AA14" s="213"/>
      <c r="AB14" s="154"/>
    </row>
    <row r="15" spans="1:28" ht="12" customHeight="1">
      <c r="A15" s="373"/>
      <c r="B15" s="389" t="s">
        <v>45</v>
      </c>
      <c r="C15" s="390"/>
      <c r="D15" s="390"/>
      <c r="E15" s="391"/>
      <c r="F15" s="104">
        <f t="shared" si="2"/>
        <v>66</v>
      </c>
      <c r="G15" s="104">
        <v>6</v>
      </c>
      <c r="H15" s="104">
        <v>0</v>
      </c>
      <c r="I15" s="104">
        <v>0</v>
      </c>
      <c r="J15" s="104">
        <v>0</v>
      </c>
      <c r="K15" s="104">
        <v>53</v>
      </c>
      <c r="L15" s="104">
        <v>7</v>
      </c>
      <c r="M15" s="104">
        <v>1</v>
      </c>
      <c r="N15" s="104">
        <v>1</v>
      </c>
      <c r="O15" s="104">
        <v>3</v>
      </c>
      <c r="P15" s="104">
        <v>0</v>
      </c>
      <c r="Q15" s="104">
        <v>11</v>
      </c>
      <c r="R15" s="104">
        <v>50</v>
      </c>
      <c r="S15" s="54">
        <f t="shared" ref="S15" si="13">SUM(G15:J15)</f>
        <v>6</v>
      </c>
      <c r="T15" s="54">
        <f t="shared" ref="T15" si="14">SUM(M15:P15)</f>
        <v>5</v>
      </c>
      <c r="AA15" s="212">
        <v>66</v>
      </c>
      <c r="AB15" s="155" t="str">
        <f>IF(F15=AA15,"",1)</f>
        <v/>
      </c>
    </row>
    <row r="16" spans="1:28" ht="12" customHeight="1">
      <c r="A16" s="373"/>
      <c r="B16" s="392"/>
      <c r="C16" s="393"/>
      <c r="D16" s="393"/>
      <c r="E16" s="394"/>
      <c r="F16" s="117">
        <f t="shared" si="2"/>
        <v>1</v>
      </c>
      <c r="G16" s="107">
        <f t="shared" ref="G16:R16" si="15">IF(G15=0,0,G15/$F15)</f>
        <v>9.0909090909090912E-2</v>
      </c>
      <c r="H16" s="107">
        <f t="shared" si="15"/>
        <v>0</v>
      </c>
      <c r="I16" s="107">
        <f t="shared" si="15"/>
        <v>0</v>
      </c>
      <c r="J16" s="107">
        <f t="shared" si="15"/>
        <v>0</v>
      </c>
      <c r="K16" s="107">
        <f t="shared" si="15"/>
        <v>0.80303030303030298</v>
      </c>
      <c r="L16" s="107">
        <f t="shared" si="15"/>
        <v>0.10606060606060606</v>
      </c>
      <c r="M16" s="107">
        <f t="shared" si="15"/>
        <v>1.5151515151515152E-2</v>
      </c>
      <c r="N16" s="107">
        <f t="shared" si="15"/>
        <v>1.5151515151515152E-2</v>
      </c>
      <c r="O16" s="107">
        <f t="shared" si="15"/>
        <v>4.5454545454545456E-2</v>
      </c>
      <c r="P16" s="107">
        <f t="shared" si="15"/>
        <v>0</v>
      </c>
      <c r="Q16" s="107">
        <f t="shared" si="15"/>
        <v>0.16666666666666666</v>
      </c>
      <c r="R16" s="107">
        <f t="shared" si="15"/>
        <v>0.75757575757575757</v>
      </c>
      <c r="AA16" s="213"/>
      <c r="AB16" s="154"/>
    </row>
    <row r="17" spans="1:28" ht="12" customHeight="1">
      <c r="A17" s="373"/>
      <c r="B17" s="389" t="s">
        <v>44</v>
      </c>
      <c r="C17" s="390"/>
      <c r="D17" s="390"/>
      <c r="E17" s="391"/>
      <c r="F17" s="104">
        <f t="shared" si="2"/>
        <v>215</v>
      </c>
      <c r="G17" s="104">
        <v>47</v>
      </c>
      <c r="H17" s="104">
        <v>3</v>
      </c>
      <c r="I17" s="104">
        <v>2</v>
      </c>
      <c r="J17" s="104">
        <v>3</v>
      </c>
      <c r="K17" s="104">
        <v>135</v>
      </c>
      <c r="L17" s="104">
        <v>25</v>
      </c>
      <c r="M17" s="104">
        <v>0</v>
      </c>
      <c r="N17" s="104">
        <v>0</v>
      </c>
      <c r="O17" s="104">
        <v>17</v>
      </c>
      <c r="P17" s="104">
        <v>2</v>
      </c>
      <c r="Q17" s="104">
        <v>50</v>
      </c>
      <c r="R17" s="104">
        <v>146</v>
      </c>
      <c r="S17" s="54">
        <f t="shared" ref="S17" si="16">SUM(G17:J17)</f>
        <v>55</v>
      </c>
      <c r="T17" s="54">
        <f t="shared" ref="T17" si="17">SUM(M17:P17)</f>
        <v>19</v>
      </c>
      <c r="AA17" s="212">
        <v>215</v>
      </c>
      <c r="AB17" s="155" t="str">
        <f>IF(F17=AA17,"",1)</f>
        <v/>
      </c>
    </row>
    <row r="18" spans="1:28" ht="12" customHeight="1">
      <c r="A18" s="374"/>
      <c r="B18" s="392"/>
      <c r="C18" s="393"/>
      <c r="D18" s="393"/>
      <c r="E18" s="394"/>
      <c r="F18" s="117">
        <f t="shared" si="2"/>
        <v>1</v>
      </c>
      <c r="G18" s="107">
        <f t="shared" ref="G18:R18" si="18">IF(G17=0,0,G17/$F17)</f>
        <v>0.21860465116279071</v>
      </c>
      <c r="H18" s="107">
        <f t="shared" si="18"/>
        <v>1.3953488372093023E-2</v>
      </c>
      <c r="I18" s="107">
        <f t="shared" si="18"/>
        <v>9.3023255813953487E-3</v>
      </c>
      <c r="J18" s="107">
        <f t="shared" si="18"/>
        <v>1.3953488372093023E-2</v>
      </c>
      <c r="K18" s="107">
        <f t="shared" si="18"/>
        <v>0.62790697674418605</v>
      </c>
      <c r="L18" s="107">
        <f t="shared" si="18"/>
        <v>0.11627906976744186</v>
      </c>
      <c r="M18" s="107">
        <f t="shared" si="18"/>
        <v>0</v>
      </c>
      <c r="N18" s="107">
        <f t="shared" si="18"/>
        <v>0</v>
      </c>
      <c r="O18" s="107">
        <f t="shared" si="18"/>
        <v>7.9069767441860464E-2</v>
      </c>
      <c r="P18" s="107">
        <f t="shared" si="18"/>
        <v>9.3023255813953487E-3</v>
      </c>
      <c r="Q18" s="107">
        <f t="shared" si="18"/>
        <v>0.23255813953488372</v>
      </c>
      <c r="R18" s="107">
        <f t="shared" si="18"/>
        <v>0.67906976744186043</v>
      </c>
      <c r="AA18" s="213"/>
      <c r="AB18" s="154"/>
    </row>
    <row r="19" spans="1:28" ht="12" customHeight="1">
      <c r="A19" s="366" t="s">
        <v>43</v>
      </c>
      <c r="B19" s="366" t="s">
        <v>42</v>
      </c>
      <c r="C19" s="126"/>
      <c r="D19" s="308" t="s">
        <v>16</v>
      </c>
      <c r="E19" s="115"/>
      <c r="F19" s="104">
        <f>SUM(G19:R19)/2</f>
        <v>243</v>
      </c>
      <c r="G19" s="104">
        <f>SUM(G21,G23,G25,G27,G29,G31,G33,G35,G37,G39,G41,G43,G45,G47,G49,G51,G53,G55,G57,G59,G61,G63,G65,G67)</f>
        <v>13</v>
      </c>
      <c r="H19" s="104">
        <f>SUM(H21,H23,H25,H27,H29,H31,H33,H35,H37,H39,H41,H43,H45,H47,H49,H51,H53,H55,H57,H59,H61,H63,H65,H67)</f>
        <v>3</v>
      </c>
      <c r="I19" s="104">
        <f t="shared" ref="I19:R19" si="19">SUM(I21,I23,I25,I27,I29,I31,I33,I35,I37,I39,I41,I43,I45,I47,I49,I51,I53,I55,I57,I59,I61,I63,I65,I67)</f>
        <v>1</v>
      </c>
      <c r="J19" s="104">
        <f t="shared" si="19"/>
        <v>3</v>
      </c>
      <c r="K19" s="104">
        <f t="shared" si="19"/>
        <v>189</v>
      </c>
      <c r="L19" s="104">
        <f t="shared" si="19"/>
        <v>34</v>
      </c>
      <c r="M19" s="104">
        <f t="shared" si="19"/>
        <v>1</v>
      </c>
      <c r="N19" s="104">
        <f t="shared" si="19"/>
        <v>1</v>
      </c>
      <c r="O19" s="104">
        <f t="shared" si="19"/>
        <v>7</v>
      </c>
      <c r="P19" s="104">
        <f t="shared" si="19"/>
        <v>0</v>
      </c>
      <c r="Q19" s="104">
        <f t="shared" si="19"/>
        <v>78</v>
      </c>
      <c r="R19" s="104">
        <f t="shared" si="19"/>
        <v>156</v>
      </c>
      <c r="S19" s="54">
        <f t="shared" ref="S19" si="20">SUM(G19:J19)</f>
        <v>20</v>
      </c>
      <c r="T19" s="54">
        <f t="shared" ref="T19" si="21">SUM(M19:P19)</f>
        <v>9</v>
      </c>
      <c r="AA19" s="214">
        <v>243</v>
      </c>
      <c r="AB19" s="155" t="str">
        <f>IF(F19=AA19,"",1)</f>
        <v/>
      </c>
    </row>
    <row r="20" spans="1:28" ht="12" customHeight="1">
      <c r="A20" s="367"/>
      <c r="B20" s="367"/>
      <c r="C20" s="127"/>
      <c r="D20" s="309"/>
      <c r="E20" s="116"/>
      <c r="F20" s="117">
        <f t="shared" si="2"/>
        <v>1</v>
      </c>
      <c r="G20" s="107">
        <f t="shared" ref="G20:R20" si="22">IF(G19=0,0,G19/$F19)</f>
        <v>5.3497942386831275E-2</v>
      </c>
      <c r="H20" s="107">
        <f t="shared" si="22"/>
        <v>1.2345679012345678E-2</v>
      </c>
      <c r="I20" s="107">
        <f t="shared" si="22"/>
        <v>4.11522633744856E-3</v>
      </c>
      <c r="J20" s="107">
        <f t="shared" si="22"/>
        <v>1.2345679012345678E-2</v>
      </c>
      <c r="K20" s="107">
        <f t="shared" si="22"/>
        <v>0.77777777777777779</v>
      </c>
      <c r="L20" s="107">
        <f t="shared" si="22"/>
        <v>0.13991769547325103</v>
      </c>
      <c r="M20" s="107">
        <f t="shared" si="22"/>
        <v>4.11522633744856E-3</v>
      </c>
      <c r="N20" s="107">
        <f t="shared" si="22"/>
        <v>4.11522633744856E-3</v>
      </c>
      <c r="O20" s="107">
        <f t="shared" si="22"/>
        <v>2.8806584362139918E-2</v>
      </c>
      <c r="P20" s="107">
        <f t="shared" si="22"/>
        <v>0</v>
      </c>
      <c r="Q20" s="107">
        <f t="shared" si="22"/>
        <v>0.32098765432098764</v>
      </c>
      <c r="R20" s="107">
        <f t="shared" si="22"/>
        <v>0.64197530864197527</v>
      </c>
      <c r="AA20" s="215"/>
      <c r="AB20" s="154"/>
    </row>
    <row r="21" spans="1:28" ht="12" customHeight="1">
      <c r="A21" s="367"/>
      <c r="B21" s="367"/>
      <c r="C21" s="126"/>
      <c r="D21" s="308" t="s">
        <v>368</v>
      </c>
      <c r="E21" s="115"/>
      <c r="F21" s="104">
        <f t="shared" si="2"/>
        <v>32</v>
      </c>
      <c r="G21" s="104">
        <v>3</v>
      </c>
      <c r="H21" s="104">
        <v>0</v>
      </c>
      <c r="I21" s="104">
        <v>0</v>
      </c>
      <c r="J21" s="104">
        <v>0</v>
      </c>
      <c r="K21" s="104">
        <v>26</v>
      </c>
      <c r="L21" s="104">
        <v>3</v>
      </c>
      <c r="M21" s="104">
        <v>1</v>
      </c>
      <c r="N21" s="104">
        <v>0</v>
      </c>
      <c r="O21" s="104">
        <v>1</v>
      </c>
      <c r="P21" s="104">
        <v>0</v>
      </c>
      <c r="Q21" s="104">
        <v>9</v>
      </c>
      <c r="R21" s="104">
        <v>21</v>
      </c>
      <c r="S21" s="54">
        <f t="shared" ref="S21" si="23">SUM(G21:J21)</f>
        <v>3</v>
      </c>
      <c r="T21" s="54">
        <f t="shared" ref="T21" si="24">SUM(M21:P21)</f>
        <v>2</v>
      </c>
      <c r="AA21" s="214">
        <v>32</v>
      </c>
      <c r="AB21" s="155" t="str">
        <f>IF(F21=AA21,"",1)</f>
        <v/>
      </c>
    </row>
    <row r="22" spans="1:28" ht="12" customHeight="1">
      <c r="A22" s="367"/>
      <c r="B22" s="367"/>
      <c r="C22" s="127"/>
      <c r="D22" s="309"/>
      <c r="E22" s="116"/>
      <c r="F22" s="117">
        <f t="shared" si="2"/>
        <v>1</v>
      </c>
      <c r="G22" s="107">
        <f t="shared" ref="G22:R22" si="25">IF(G21=0,0,G21/$F21)</f>
        <v>9.375E-2</v>
      </c>
      <c r="H22" s="107">
        <f t="shared" si="25"/>
        <v>0</v>
      </c>
      <c r="I22" s="107">
        <f t="shared" si="25"/>
        <v>0</v>
      </c>
      <c r="J22" s="107">
        <f t="shared" si="25"/>
        <v>0</v>
      </c>
      <c r="K22" s="107">
        <f t="shared" si="25"/>
        <v>0.8125</v>
      </c>
      <c r="L22" s="107">
        <f t="shared" si="25"/>
        <v>9.375E-2</v>
      </c>
      <c r="M22" s="107">
        <f t="shared" si="25"/>
        <v>3.125E-2</v>
      </c>
      <c r="N22" s="107">
        <f t="shared" si="25"/>
        <v>0</v>
      </c>
      <c r="O22" s="107">
        <f t="shared" si="25"/>
        <v>3.125E-2</v>
      </c>
      <c r="P22" s="107">
        <f t="shared" si="25"/>
        <v>0</v>
      </c>
      <c r="Q22" s="107">
        <f t="shared" si="25"/>
        <v>0.28125</v>
      </c>
      <c r="R22" s="107">
        <f t="shared" si="25"/>
        <v>0.65625</v>
      </c>
      <c r="AA22" s="215"/>
      <c r="AB22" s="154"/>
    </row>
    <row r="23" spans="1:28" ht="12" customHeight="1">
      <c r="A23" s="367"/>
      <c r="B23" s="367"/>
      <c r="C23" s="126"/>
      <c r="D23" s="308" t="s">
        <v>369</v>
      </c>
      <c r="E23" s="115"/>
      <c r="F23" s="104">
        <f t="shared" si="2"/>
        <v>4</v>
      </c>
      <c r="G23" s="104">
        <v>0</v>
      </c>
      <c r="H23" s="104">
        <v>0</v>
      </c>
      <c r="I23" s="104">
        <v>0</v>
      </c>
      <c r="J23" s="104">
        <v>0</v>
      </c>
      <c r="K23" s="104">
        <v>4</v>
      </c>
      <c r="L23" s="104">
        <v>0</v>
      </c>
      <c r="M23" s="104">
        <v>0</v>
      </c>
      <c r="N23" s="104">
        <v>0</v>
      </c>
      <c r="O23" s="104">
        <v>0</v>
      </c>
      <c r="P23" s="104">
        <v>0</v>
      </c>
      <c r="Q23" s="104">
        <v>4</v>
      </c>
      <c r="R23" s="104">
        <v>0</v>
      </c>
      <c r="S23" s="54">
        <f t="shared" ref="S23" si="26">SUM(G23:J23)</f>
        <v>0</v>
      </c>
      <c r="T23" s="54">
        <f t="shared" ref="T23" si="27">SUM(M23:P23)</f>
        <v>0</v>
      </c>
      <c r="AA23" s="214">
        <v>4</v>
      </c>
      <c r="AB23" s="155" t="str">
        <f>IF(F23=AA23,"",1)</f>
        <v/>
      </c>
    </row>
    <row r="24" spans="1:28" ht="12" customHeight="1">
      <c r="A24" s="367"/>
      <c r="B24" s="367"/>
      <c r="C24" s="127"/>
      <c r="D24" s="309"/>
      <c r="E24" s="116"/>
      <c r="F24" s="117">
        <f t="shared" si="2"/>
        <v>1</v>
      </c>
      <c r="G24" s="107">
        <f t="shared" ref="G24:R24" si="28">IF(G23=0,0,G23/$F23)</f>
        <v>0</v>
      </c>
      <c r="H24" s="107">
        <f t="shared" si="28"/>
        <v>0</v>
      </c>
      <c r="I24" s="107">
        <f t="shared" si="28"/>
        <v>0</v>
      </c>
      <c r="J24" s="107">
        <f t="shared" si="28"/>
        <v>0</v>
      </c>
      <c r="K24" s="107">
        <f t="shared" si="28"/>
        <v>1</v>
      </c>
      <c r="L24" s="107">
        <f t="shared" si="28"/>
        <v>0</v>
      </c>
      <c r="M24" s="107">
        <f t="shared" si="28"/>
        <v>0</v>
      </c>
      <c r="N24" s="107">
        <f t="shared" si="28"/>
        <v>0</v>
      </c>
      <c r="O24" s="107">
        <f t="shared" si="28"/>
        <v>0</v>
      </c>
      <c r="P24" s="107">
        <f t="shared" si="28"/>
        <v>0</v>
      </c>
      <c r="Q24" s="107">
        <f t="shared" si="28"/>
        <v>1</v>
      </c>
      <c r="R24" s="107">
        <f t="shared" si="28"/>
        <v>0</v>
      </c>
      <c r="AA24" s="215"/>
      <c r="AB24" s="154"/>
    </row>
    <row r="25" spans="1:28" ht="12" customHeight="1">
      <c r="A25" s="367"/>
      <c r="B25" s="367"/>
      <c r="C25" s="126"/>
      <c r="D25" s="308" t="s">
        <v>370</v>
      </c>
      <c r="E25" s="115"/>
      <c r="F25" s="104">
        <f t="shared" si="2"/>
        <v>16</v>
      </c>
      <c r="G25" s="104">
        <v>0</v>
      </c>
      <c r="H25" s="104">
        <v>0</v>
      </c>
      <c r="I25" s="104">
        <v>0</v>
      </c>
      <c r="J25" s="104">
        <v>0</v>
      </c>
      <c r="K25" s="104">
        <v>14</v>
      </c>
      <c r="L25" s="104">
        <v>2</v>
      </c>
      <c r="M25" s="104">
        <v>0</v>
      </c>
      <c r="N25" s="104">
        <v>0</v>
      </c>
      <c r="O25" s="104">
        <v>0</v>
      </c>
      <c r="P25" s="104">
        <v>0</v>
      </c>
      <c r="Q25" s="104">
        <v>6</v>
      </c>
      <c r="R25" s="104">
        <v>10</v>
      </c>
      <c r="S25" s="54">
        <f t="shared" ref="S25" si="29">SUM(G25:J25)</f>
        <v>0</v>
      </c>
      <c r="T25" s="54">
        <f t="shared" ref="T25" si="30">SUM(M25:P25)</f>
        <v>0</v>
      </c>
      <c r="AA25" s="214">
        <v>16</v>
      </c>
      <c r="AB25" s="155" t="str">
        <f>IF(F25=AA25,"",1)</f>
        <v/>
      </c>
    </row>
    <row r="26" spans="1:28" ht="12" customHeight="1">
      <c r="A26" s="367"/>
      <c r="B26" s="367"/>
      <c r="C26" s="127"/>
      <c r="D26" s="309"/>
      <c r="E26" s="116"/>
      <c r="F26" s="117">
        <f t="shared" si="2"/>
        <v>1</v>
      </c>
      <c r="G26" s="107">
        <f t="shared" ref="G26:R26" si="31">IF(G25=0,0,G25/$F25)</f>
        <v>0</v>
      </c>
      <c r="H26" s="107">
        <f t="shared" si="31"/>
        <v>0</v>
      </c>
      <c r="I26" s="107">
        <f t="shared" si="31"/>
        <v>0</v>
      </c>
      <c r="J26" s="107">
        <f t="shared" si="31"/>
        <v>0</v>
      </c>
      <c r="K26" s="107">
        <f t="shared" si="31"/>
        <v>0.875</v>
      </c>
      <c r="L26" s="107">
        <f t="shared" si="31"/>
        <v>0.125</v>
      </c>
      <c r="M26" s="107">
        <f t="shared" si="31"/>
        <v>0</v>
      </c>
      <c r="N26" s="107">
        <f t="shared" si="31"/>
        <v>0</v>
      </c>
      <c r="O26" s="107">
        <f t="shared" si="31"/>
        <v>0</v>
      </c>
      <c r="P26" s="107">
        <f t="shared" si="31"/>
        <v>0</v>
      </c>
      <c r="Q26" s="107">
        <f t="shared" si="31"/>
        <v>0.375</v>
      </c>
      <c r="R26" s="107">
        <f t="shared" si="31"/>
        <v>0.625</v>
      </c>
      <c r="AA26" s="215"/>
      <c r="AB26" s="154"/>
    </row>
    <row r="27" spans="1:28" ht="12" customHeight="1">
      <c r="A27" s="367"/>
      <c r="B27" s="367"/>
      <c r="C27" s="126"/>
      <c r="D27" s="308" t="s">
        <v>371</v>
      </c>
      <c r="E27" s="115"/>
      <c r="F27" s="104">
        <f t="shared" si="2"/>
        <v>3</v>
      </c>
      <c r="G27" s="104">
        <v>0</v>
      </c>
      <c r="H27" s="104">
        <v>0</v>
      </c>
      <c r="I27" s="104">
        <v>0</v>
      </c>
      <c r="J27" s="104">
        <v>0</v>
      </c>
      <c r="K27" s="104">
        <v>2</v>
      </c>
      <c r="L27" s="104">
        <v>1</v>
      </c>
      <c r="M27" s="104">
        <v>0</v>
      </c>
      <c r="N27" s="104">
        <v>0</v>
      </c>
      <c r="O27" s="104">
        <v>0</v>
      </c>
      <c r="P27" s="104">
        <v>0</v>
      </c>
      <c r="Q27" s="104">
        <v>1</v>
      </c>
      <c r="R27" s="104">
        <v>2</v>
      </c>
      <c r="S27" s="54">
        <f t="shared" ref="S27" si="32">SUM(G27:J27)</f>
        <v>0</v>
      </c>
      <c r="T27" s="54">
        <f t="shared" ref="T27" si="33">SUM(M27:P27)</f>
        <v>0</v>
      </c>
      <c r="AA27" s="214">
        <v>3</v>
      </c>
      <c r="AB27" s="155" t="str">
        <f>IF(F27=AA27,"",1)</f>
        <v/>
      </c>
    </row>
    <row r="28" spans="1:28" ht="12" customHeight="1">
      <c r="A28" s="367"/>
      <c r="B28" s="367"/>
      <c r="C28" s="127"/>
      <c r="D28" s="309"/>
      <c r="E28" s="116"/>
      <c r="F28" s="117">
        <f t="shared" si="2"/>
        <v>1</v>
      </c>
      <c r="G28" s="107">
        <f t="shared" ref="G28:R28" si="34">IF(G27=0,0,G27/$F27)</f>
        <v>0</v>
      </c>
      <c r="H28" s="107">
        <f t="shared" si="34"/>
        <v>0</v>
      </c>
      <c r="I28" s="107">
        <f t="shared" si="34"/>
        <v>0</v>
      </c>
      <c r="J28" s="107">
        <f t="shared" si="34"/>
        <v>0</v>
      </c>
      <c r="K28" s="107">
        <f t="shared" si="34"/>
        <v>0.66666666666666663</v>
      </c>
      <c r="L28" s="107">
        <f t="shared" si="34"/>
        <v>0.33333333333333331</v>
      </c>
      <c r="M28" s="107">
        <f t="shared" si="34"/>
        <v>0</v>
      </c>
      <c r="N28" s="107">
        <f t="shared" si="34"/>
        <v>0</v>
      </c>
      <c r="O28" s="107">
        <f t="shared" si="34"/>
        <v>0</v>
      </c>
      <c r="P28" s="107">
        <f t="shared" si="34"/>
        <v>0</v>
      </c>
      <c r="Q28" s="107">
        <f t="shared" si="34"/>
        <v>0.33333333333333331</v>
      </c>
      <c r="R28" s="107">
        <f t="shared" si="34"/>
        <v>0.66666666666666663</v>
      </c>
      <c r="AA28" s="215"/>
      <c r="AB28" s="154"/>
    </row>
    <row r="29" spans="1:28" ht="12" customHeight="1">
      <c r="A29" s="367"/>
      <c r="B29" s="367"/>
      <c r="C29" s="126"/>
      <c r="D29" s="308" t="s">
        <v>372</v>
      </c>
      <c r="E29" s="115"/>
      <c r="F29" s="104">
        <f t="shared" si="2"/>
        <v>7</v>
      </c>
      <c r="G29" s="104">
        <v>2</v>
      </c>
      <c r="H29" s="104">
        <v>0</v>
      </c>
      <c r="I29" s="104">
        <v>0</v>
      </c>
      <c r="J29" s="104">
        <v>0</v>
      </c>
      <c r="K29" s="104">
        <v>5</v>
      </c>
      <c r="L29" s="104">
        <v>0</v>
      </c>
      <c r="M29" s="104">
        <v>0</v>
      </c>
      <c r="N29" s="104">
        <v>0</v>
      </c>
      <c r="O29" s="104">
        <v>0</v>
      </c>
      <c r="P29" s="104">
        <v>0</v>
      </c>
      <c r="Q29" s="104">
        <v>4</v>
      </c>
      <c r="R29" s="104">
        <v>3</v>
      </c>
      <c r="S29" s="54">
        <f t="shared" ref="S29" si="35">SUM(G29:J29)</f>
        <v>2</v>
      </c>
      <c r="T29" s="54">
        <f t="shared" ref="T29" si="36">SUM(M29:P29)</f>
        <v>0</v>
      </c>
      <c r="AA29" s="214">
        <v>7</v>
      </c>
      <c r="AB29" s="155" t="str">
        <f>IF(F29=AA29,"",1)</f>
        <v/>
      </c>
    </row>
    <row r="30" spans="1:28" ht="12" customHeight="1">
      <c r="A30" s="367"/>
      <c r="B30" s="367"/>
      <c r="C30" s="127"/>
      <c r="D30" s="309"/>
      <c r="E30" s="116"/>
      <c r="F30" s="117">
        <f t="shared" si="2"/>
        <v>1</v>
      </c>
      <c r="G30" s="107">
        <f t="shared" ref="G30:R30" si="37">IF(G29=0,0,G29/$F29)</f>
        <v>0.2857142857142857</v>
      </c>
      <c r="H30" s="107">
        <f t="shared" si="37"/>
        <v>0</v>
      </c>
      <c r="I30" s="107">
        <f t="shared" si="37"/>
        <v>0</v>
      </c>
      <c r="J30" s="107">
        <f t="shared" si="37"/>
        <v>0</v>
      </c>
      <c r="K30" s="107">
        <f t="shared" si="37"/>
        <v>0.7142857142857143</v>
      </c>
      <c r="L30" s="107">
        <f t="shared" si="37"/>
        <v>0</v>
      </c>
      <c r="M30" s="107">
        <f t="shared" si="37"/>
        <v>0</v>
      </c>
      <c r="N30" s="107">
        <f t="shared" si="37"/>
        <v>0</v>
      </c>
      <c r="O30" s="107">
        <f t="shared" si="37"/>
        <v>0</v>
      </c>
      <c r="P30" s="107">
        <f t="shared" si="37"/>
        <v>0</v>
      </c>
      <c r="Q30" s="107">
        <f t="shared" si="37"/>
        <v>0.5714285714285714</v>
      </c>
      <c r="R30" s="107">
        <f t="shared" si="37"/>
        <v>0.42857142857142855</v>
      </c>
      <c r="AA30" s="215"/>
      <c r="AB30" s="154"/>
    </row>
    <row r="31" spans="1:28" ht="12" customHeight="1">
      <c r="A31" s="367"/>
      <c r="B31" s="367"/>
      <c r="C31" s="126"/>
      <c r="D31" s="308" t="s">
        <v>373</v>
      </c>
      <c r="E31" s="115"/>
      <c r="F31" s="104">
        <f t="shared" si="2"/>
        <v>2</v>
      </c>
      <c r="G31" s="104">
        <v>0</v>
      </c>
      <c r="H31" s="104">
        <v>0</v>
      </c>
      <c r="I31" s="104">
        <v>0</v>
      </c>
      <c r="J31" s="104">
        <v>0</v>
      </c>
      <c r="K31" s="104">
        <v>1</v>
      </c>
      <c r="L31" s="104">
        <v>1</v>
      </c>
      <c r="M31" s="104">
        <v>0</v>
      </c>
      <c r="N31" s="104">
        <v>0</v>
      </c>
      <c r="O31" s="104">
        <v>0</v>
      </c>
      <c r="P31" s="104">
        <v>0</v>
      </c>
      <c r="Q31" s="104">
        <v>0</v>
      </c>
      <c r="R31" s="104">
        <v>2</v>
      </c>
      <c r="S31" s="54">
        <f t="shared" ref="S31" si="38">SUM(G31:J31)</f>
        <v>0</v>
      </c>
      <c r="T31" s="54">
        <f t="shared" ref="T31" si="39">SUM(M31:P31)</f>
        <v>0</v>
      </c>
      <c r="AA31" s="214">
        <v>2</v>
      </c>
      <c r="AB31" s="155" t="str">
        <f>IF(F31=AA31,"",1)</f>
        <v/>
      </c>
    </row>
    <row r="32" spans="1:28" ht="12" customHeight="1">
      <c r="A32" s="367"/>
      <c r="B32" s="367"/>
      <c r="C32" s="127"/>
      <c r="D32" s="309"/>
      <c r="E32" s="116"/>
      <c r="F32" s="117">
        <f t="shared" si="2"/>
        <v>1</v>
      </c>
      <c r="G32" s="107">
        <f t="shared" ref="G32:R32" si="40">IF(G31=0,0,G31/$F31)</f>
        <v>0</v>
      </c>
      <c r="H32" s="107">
        <f t="shared" si="40"/>
        <v>0</v>
      </c>
      <c r="I32" s="107">
        <f t="shared" si="40"/>
        <v>0</v>
      </c>
      <c r="J32" s="107">
        <f t="shared" si="40"/>
        <v>0</v>
      </c>
      <c r="K32" s="107">
        <f t="shared" si="40"/>
        <v>0.5</v>
      </c>
      <c r="L32" s="107">
        <f t="shared" si="40"/>
        <v>0.5</v>
      </c>
      <c r="M32" s="107">
        <f t="shared" si="40"/>
        <v>0</v>
      </c>
      <c r="N32" s="107">
        <f t="shared" si="40"/>
        <v>0</v>
      </c>
      <c r="O32" s="107">
        <f t="shared" si="40"/>
        <v>0</v>
      </c>
      <c r="P32" s="107">
        <f t="shared" si="40"/>
        <v>0</v>
      </c>
      <c r="Q32" s="107">
        <f t="shared" si="40"/>
        <v>0</v>
      </c>
      <c r="R32" s="107">
        <f t="shared" si="40"/>
        <v>1</v>
      </c>
      <c r="AA32" s="215"/>
      <c r="AB32" s="154"/>
    </row>
    <row r="33" spans="1:28" ht="12" customHeight="1">
      <c r="A33" s="367"/>
      <c r="B33" s="367"/>
      <c r="C33" s="126"/>
      <c r="D33" s="308" t="s">
        <v>374</v>
      </c>
      <c r="E33" s="115"/>
      <c r="F33" s="104">
        <f t="shared" si="2"/>
        <v>5</v>
      </c>
      <c r="G33" s="104">
        <v>0</v>
      </c>
      <c r="H33" s="104">
        <v>0</v>
      </c>
      <c r="I33" s="104">
        <v>0</v>
      </c>
      <c r="J33" s="104">
        <v>0</v>
      </c>
      <c r="K33" s="104">
        <v>3</v>
      </c>
      <c r="L33" s="104">
        <v>2</v>
      </c>
      <c r="M33" s="104">
        <v>0</v>
      </c>
      <c r="N33" s="104">
        <v>0</v>
      </c>
      <c r="O33" s="104">
        <v>0</v>
      </c>
      <c r="P33" s="104">
        <v>0</v>
      </c>
      <c r="Q33" s="104">
        <v>2</v>
      </c>
      <c r="R33" s="104">
        <v>3</v>
      </c>
      <c r="S33" s="54">
        <f t="shared" ref="S33" si="41">SUM(G33:J33)</f>
        <v>0</v>
      </c>
      <c r="T33" s="54">
        <f t="shared" ref="T33" si="42">SUM(M33:P33)</f>
        <v>0</v>
      </c>
      <c r="AA33" s="214">
        <v>5</v>
      </c>
      <c r="AB33" s="155" t="str">
        <f>IF(F33=AA33,"",1)</f>
        <v/>
      </c>
    </row>
    <row r="34" spans="1:28" ht="12" customHeight="1">
      <c r="A34" s="367"/>
      <c r="B34" s="367"/>
      <c r="C34" s="127"/>
      <c r="D34" s="309"/>
      <c r="E34" s="116"/>
      <c r="F34" s="117">
        <f t="shared" si="2"/>
        <v>1</v>
      </c>
      <c r="G34" s="107">
        <f t="shared" ref="G34:R34" si="43">IF(G33=0,0,G33/$F33)</f>
        <v>0</v>
      </c>
      <c r="H34" s="107">
        <f t="shared" si="43"/>
        <v>0</v>
      </c>
      <c r="I34" s="107">
        <f t="shared" si="43"/>
        <v>0</v>
      </c>
      <c r="J34" s="107">
        <f t="shared" si="43"/>
        <v>0</v>
      </c>
      <c r="K34" s="107">
        <f t="shared" si="43"/>
        <v>0.6</v>
      </c>
      <c r="L34" s="107">
        <f t="shared" si="43"/>
        <v>0.4</v>
      </c>
      <c r="M34" s="107">
        <f t="shared" si="43"/>
        <v>0</v>
      </c>
      <c r="N34" s="107">
        <f t="shared" si="43"/>
        <v>0</v>
      </c>
      <c r="O34" s="107">
        <f t="shared" si="43"/>
        <v>0</v>
      </c>
      <c r="P34" s="107">
        <f t="shared" si="43"/>
        <v>0</v>
      </c>
      <c r="Q34" s="107">
        <f t="shared" si="43"/>
        <v>0.4</v>
      </c>
      <c r="R34" s="107">
        <f t="shared" si="43"/>
        <v>0.6</v>
      </c>
      <c r="AA34" s="215"/>
      <c r="AB34" s="154"/>
    </row>
    <row r="35" spans="1:28" ht="12" customHeight="1">
      <c r="A35" s="367"/>
      <c r="B35" s="367"/>
      <c r="C35" s="126"/>
      <c r="D35" s="308" t="s">
        <v>375</v>
      </c>
      <c r="E35" s="115"/>
      <c r="F35" s="104">
        <f t="shared" si="2"/>
        <v>10</v>
      </c>
      <c r="G35" s="104">
        <v>2</v>
      </c>
      <c r="H35" s="104">
        <v>1</v>
      </c>
      <c r="I35" s="104">
        <v>0</v>
      </c>
      <c r="J35" s="104">
        <v>0</v>
      </c>
      <c r="K35" s="104">
        <v>7</v>
      </c>
      <c r="L35" s="104">
        <v>0</v>
      </c>
      <c r="M35" s="104">
        <v>0</v>
      </c>
      <c r="N35" s="104">
        <v>0</v>
      </c>
      <c r="O35" s="104">
        <v>0</v>
      </c>
      <c r="P35" s="104">
        <v>0</v>
      </c>
      <c r="Q35" s="104">
        <v>4</v>
      </c>
      <c r="R35" s="104">
        <v>6</v>
      </c>
      <c r="S35" s="54">
        <f t="shared" ref="S35" si="44">SUM(G35:J35)</f>
        <v>3</v>
      </c>
      <c r="T35" s="54">
        <f t="shared" ref="T35" si="45">SUM(M35:P35)</f>
        <v>0</v>
      </c>
      <c r="AA35" s="214">
        <v>10</v>
      </c>
      <c r="AB35" s="155" t="str">
        <f>IF(F35=AA35,"",1)</f>
        <v/>
      </c>
    </row>
    <row r="36" spans="1:28" ht="12" customHeight="1">
      <c r="A36" s="367"/>
      <c r="B36" s="367"/>
      <c r="C36" s="127"/>
      <c r="D36" s="309"/>
      <c r="E36" s="116"/>
      <c r="F36" s="117">
        <f t="shared" si="2"/>
        <v>1</v>
      </c>
      <c r="G36" s="107">
        <f t="shared" ref="G36:R36" si="46">IF(G35=0,0,G35/$F35)</f>
        <v>0.2</v>
      </c>
      <c r="H36" s="107">
        <f t="shared" si="46"/>
        <v>0.1</v>
      </c>
      <c r="I36" s="107">
        <f t="shared" si="46"/>
        <v>0</v>
      </c>
      <c r="J36" s="107">
        <f t="shared" si="46"/>
        <v>0</v>
      </c>
      <c r="K36" s="107">
        <f t="shared" si="46"/>
        <v>0.7</v>
      </c>
      <c r="L36" s="107">
        <f t="shared" si="46"/>
        <v>0</v>
      </c>
      <c r="M36" s="107">
        <f t="shared" si="46"/>
        <v>0</v>
      </c>
      <c r="N36" s="107">
        <f t="shared" si="46"/>
        <v>0</v>
      </c>
      <c r="O36" s="107">
        <f t="shared" si="46"/>
        <v>0</v>
      </c>
      <c r="P36" s="107">
        <f t="shared" si="46"/>
        <v>0</v>
      </c>
      <c r="Q36" s="107">
        <f t="shared" si="46"/>
        <v>0.4</v>
      </c>
      <c r="R36" s="107">
        <f t="shared" si="46"/>
        <v>0.6</v>
      </c>
      <c r="AA36" s="215"/>
      <c r="AB36" s="154"/>
    </row>
    <row r="37" spans="1:28" ht="12" customHeight="1">
      <c r="A37" s="367"/>
      <c r="B37" s="367"/>
      <c r="C37" s="126"/>
      <c r="D37" s="308" t="s">
        <v>376</v>
      </c>
      <c r="E37" s="115"/>
      <c r="F37" s="104">
        <f t="shared" si="2"/>
        <v>1</v>
      </c>
      <c r="G37" s="104">
        <v>0</v>
      </c>
      <c r="H37" s="104">
        <v>0</v>
      </c>
      <c r="I37" s="104">
        <v>0</v>
      </c>
      <c r="J37" s="104">
        <v>0</v>
      </c>
      <c r="K37" s="104">
        <v>1</v>
      </c>
      <c r="L37" s="104">
        <v>0</v>
      </c>
      <c r="M37" s="104">
        <v>0</v>
      </c>
      <c r="N37" s="104">
        <v>0</v>
      </c>
      <c r="O37" s="104">
        <v>0</v>
      </c>
      <c r="P37" s="104">
        <v>0</v>
      </c>
      <c r="Q37" s="104">
        <v>1</v>
      </c>
      <c r="R37" s="104">
        <v>0</v>
      </c>
      <c r="S37" s="54">
        <f t="shared" ref="S37" si="47">SUM(G37:J37)</f>
        <v>0</v>
      </c>
      <c r="T37" s="54">
        <f t="shared" ref="T37" si="48">SUM(M37:P37)</f>
        <v>0</v>
      </c>
      <c r="AA37" s="214">
        <v>1</v>
      </c>
      <c r="AB37" s="155" t="str">
        <f>IF(F37=AA37,"",1)</f>
        <v/>
      </c>
    </row>
    <row r="38" spans="1:28" ht="12" customHeight="1">
      <c r="A38" s="367"/>
      <c r="B38" s="367"/>
      <c r="C38" s="127"/>
      <c r="D38" s="309"/>
      <c r="E38" s="116"/>
      <c r="F38" s="117">
        <f t="shared" si="2"/>
        <v>1</v>
      </c>
      <c r="G38" s="107">
        <f t="shared" ref="G38:R38" si="49">IF(G37=0,0,G37/$F37)</f>
        <v>0</v>
      </c>
      <c r="H38" s="107">
        <f t="shared" si="49"/>
        <v>0</v>
      </c>
      <c r="I38" s="107">
        <f t="shared" si="49"/>
        <v>0</v>
      </c>
      <c r="J38" s="107">
        <f t="shared" si="49"/>
        <v>0</v>
      </c>
      <c r="K38" s="107">
        <f t="shared" si="49"/>
        <v>1</v>
      </c>
      <c r="L38" s="107">
        <f t="shared" si="49"/>
        <v>0</v>
      </c>
      <c r="M38" s="107">
        <f t="shared" si="49"/>
        <v>0</v>
      </c>
      <c r="N38" s="107">
        <f t="shared" si="49"/>
        <v>0</v>
      </c>
      <c r="O38" s="107">
        <f t="shared" si="49"/>
        <v>0</v>
      </c>
      <c r="P38" s="107">
        <f t="shared" si="49"/>
        <v>0</v>
      </c>
      <c r="Q38" s="107">
        <f t="shared" si="49"/>
        <v>1</v>
      </c>
      <c r="R38" s="107">
        <f t="shared" si="49"/>
        <v>0</v>
      </c>
      <c r="AA38" s="215"/>
      <c r="AB38" s="154"/>
    </row>
    <row r="39" spans="1:28" ht="12" customHeight="1">
      <c r="A39" s="367"/>
      <c r="B39" s="367"/>
      <c r="C39" s="126"/>
      <c r="D39" s="308" t="s">
        <v>377</v>
      </c>
      <c r="E39" s="115"/>
      <c r="F39" s="104">
        <f t="shared" si="2"/>
        <v>6</v>
      </c>
      <c r="G39" s="104">
        <v>0</v>
      </c>
      <c r="H39" s="104">
        <v>0</v>
      </c>
      <c r="I39" s="104">
        <v>0</v>
      </c>
      <c r="J39" s="104">
        <v>0</v>
      </c>
      <c r="K39" s="104">
        <v>6</v>
      </c>
      <c r="L39" s="104">
        <v>0</v>
      </c>
      <c r="M39" s="104">
        <v>0</v>
      </c>
      <c r="N39" s="104">
        <v>0</v>
      </c>
      <c r="O39" s="104">
        <v>0</v>
      </c>
      <c r="P39" s="104">
        <v>0</v>
      </c>
      <c r="Q39" s="104">
        <v>2</v>
      </c>
      <c r="R39" s="104">
        <v>4</v>
      </c>
      <c r="S39" s="54">
        <f t="shared" ref="S39" si="50">SUM(G39:J39)</f>
        <v>0</v>
      </c>
      <c r="T39" s="54">
        <f t="shared" ref="T39" si="51">SUM(M39:P39)</f>
        <v>0</v>
      </c>
      <c r="AA39" s="214">
        <v>6</v>
      </c>
      <c r="AB39" s="155" t="str">
        <f>IF(F39=AA39,"",1)</f>
        <v/>
      </c>
    </row>
    <row r="40" spans="1:28" ht="12" customHeight="1">
      <c r="A40" s="367"/>
      <c r="B40" s="367"/>
      <c r="C40" s="127"/>
      <c r="D40" s="309"/>
      <c r="E40" s="116"/>
      <c r="F40" s="117">
        <f t="shared" si="2"/>
        <v>1</v>
      </c>
      <c r="G40" s="107">
        <f t="shared" ref="G40:R40" si="52">IF(G39=0,0,G39/$F39)</f>
        <v>0</v>
      </c>
      <c r="H40" s="107">
        <f t="shared" si="52"/>
        <v>0</v>
      </c>
      <c r="I40" s="107">
        <f t="shared" si="52"/>
        <v>0</v>
      </c>
      <c r="J40" s="107">
        <f t="shared" si="52"/>
        <v>0</v>
      </c>
      <c r="K40" s="107">
        <f t="shared" si="52"/>
        <v>1</v>
      </c>
      <c r="L40" s="107">
        <f t="shared" si="52"/>
        <v>0</v>
      </c>
      <c r="M40" s="107">
        <f t="shared" si="52"/>
        <v>0</v>
      </c>
      <c r="N40" s="107">
        <f t="shared" si="52"/>
        <v>0</v>
      </c>
      <c r="O40" s="107">
        <f t="shared" si="52"/>
        <v>0</v>
      </c>
      <c r="P40" s="107">
        <f t="shared" si="52"/>
        <v>0</v>
      </c>
      <c r="Q40" s="107">
        <f t="shared" si="52"/>
        <v>0.33333333333333331</v>
      </c>
      <c r="R40" s="107">
        <f t="shared" si="52"/>
        <v>0.66666666666666663</v>
      </c>
      <c r="AA40" s="215"/>
      <c r="AB40" s="154"/>
    </row>
    <row r="41" spans="1:28" ht="12" customHeight="1">
      <c r="A41" s="367"/>
      <c r="B41" s="367"/>
      <c r="C41" s="126"/>
      <c r="D41" s="308" t="s">
        <v>378</v>
      </c>
      <c r="E41" s="115"/>
      <c r="F41" s="104">
        <f t="shared" si="2"/>
        <v>1</v>
      </c>
      <c r="G41" s="104">
        <v>0</v>
      </c>
      <c r="H41" s="104">
        <v>0</v>
      </c>
      <c r="I41" s="104">
        <v>0</v>
      </c>
      <c r="J41" s="104">
        <v>0</v>
      </c>
      <c r="K41" s="104">
        <v>1</v>
      </c>
      <c r="L41" s="104">
        <v>0</v>
      </c>
      <c r="M41" s="104">
        <v>0</v>
      </c>
      <c r="N41" s="104">
        <v>0</v>
      </c>
      <c r="O41" s="104">
        <v>0</v>
      </c>
      <c r="P41" s="104">
        <v>0</v>
      </c>
      <c r="Q41" s="104">
        <v>0</v>
      </c>
      <c r="R41" s="104">
        <v>1</v>
      </c>
      <c r="S41" s="54">
        <f t="shared" ref="S41" si="53">SUM(G41:J41)</f>
        <v>0</v>
      </c>
      <c r="T41" s="54">
        <f t="shared" ref="T41" si="54">SUM(M41:P41)</f>
        <v>0</v>
      </c>
      <c r="AA41" s="214">
        <v>1</v>
      </c>
      <c r="AB41" s="155" t="str">
        <f>IF(F41=AA41,"",1)</f>
        <v/>
      </c>
    </row>
    <row r="42" spans="1:28" ht="12" customHeight="1">
      <c r="A42" s="367"/>
      <c r="B42" s="367"/>
      <c r="C42" s="127"/>
      <c r="D42" s="309"/>
      <c r="E42" s="116"/>
      <c r="F42" s="117">
        <f t="shared" si="2"/>
        <v>1</v>
      </c>
      <c r="G42" s="107">
        <f t="shared" ref="G42:R42" si="55">IF(G41=0,0,G41/$F41)</f>
        <v>0</v>
      </c>
      <c r="H42" s="107">
        <f t="shared" si="55"/>
        <v>0</v>
      </c>
      <c r="I42" s="107">
        <f t="shared" si="55"/>
        <v>0</v>
      </c>
      <c r="J42" s="107">
        <f t="shared" si="55"/>
        <v>0</v>
      </c>
      <c r="K42" s="107">
        <f t="shared" si="55"/>
        <v>1</v>
      </c>
      <c r="L42" s="107">
        <f t="shared" si="55"/>
        <v>0</v>
      </c>
      <c r="M42" s="107">
        <f t="shared" si="55"/>
        <v>0</v>
      </c>
      <c r="N42" s="107">
        <f t="shared" si="55"/>
        <v>0</v>
      </c>
      <c r="O42" s="107">
        <f t="shared" si="55"/>
        <v>0</v>
      </c>
      <c r="P42" s="107">
        <f t="shared" si="55"/>
        <v>0</v>
      </c>
      <c r="Q42" s="107">
        <f t="shared" si="55"/>
        <v>0</v>
      </c>
      <c r="R42" s="107">
        <f t="shared" si="55"/>
        <v>1</v>
      </c>
      <c r="AA42" s="215"/>
      <c r="AB42" s="154"/>
    </row>
    <row r="43" spans="1:28" ht="12" customHeight="1">
      <c r="A43" s="367"/>
      <c r="B43" s="367"/>
      <c r="C43" s="126"/>
      <c r="D43" s="308" t="s">
        <v>379</v>
      </c>
      <c r="E43" s="115"/>
      <c r="F43" s="104">
        <f t="shared" si="2"/>
        <v>2</v>
      </c>
      <c r="G43" s="104">
        <v>0</v>
      </c>
      <c r="H43" s="104">
        <v>0</v>
      </c>
      <c r="I43" s="104">
        <v>0</v>
      </c>
      <c r="J43" s="104">
        <v>0</v>
      </c>
      <c r="K43" s="104">
        <v>1</v>
      </c>
      <c r="L43" s="104">
        <v>1</v>
      </c>
      <c r="M43" s="104">
        <v>0</v>
      </c>
      <c r="N43" s="104">
        <v>0</v>
      </c>
      <c r="O43" s="104">
        <v>0</v>
      </c>
      <c r="P43" s="104">
        <v>0</v>
      </c>
      <c r="Q43" s="104">
        <v>0</v>
      </c>
      <c r="R43" s="104">
        <v>2</v>
      </c>
      <c r="S43" s="54">
        <f t="shared" ref="S43" si="56">SUM(G43:J43)</f>
        <v>0</v>
      </c>
      <c r="T43" s="54">
        <f t="shared" ref="T43" si="57">SUM(M43:P43)</f>
        <v>0</v>
      </c>
      <c r="AA43" s="214">
        <v>2</v>
      </c>
      <c r="AB43" s="155" t="str">
        <f>IF(F43=AA43,"",1)</f>
        <v/>
      </c>
    </row>
    <row r="44" spans="1:28" ht="12" customHeight="1">
      <c r="A44" s="367"/>
      <c r="B44" s="367"/>
      <c r="C44" s="127"/>
      <c r="D44" s="309"/>
      <c r="E44" s="116"/>
      <c r="F44" s="117">
        <f t="shared" si="2"/>
        <v>1</v>
      </c>
      <c r="G44" s="107">
        <f t="shared" ref="G44:R44" si="58">IF(G43=0,0,G43/$F43)</f>
        <v>0</v>
      </c>
      <c r="H44" s="107">
        <f t="shared" si="58"/>
        <v>0</v>
      </c>
      <c r="I44" s="107">
        <f t="shared" si="58"/>
        <v>0</v>
      </c>
      <c r="J44" s="107">
        <f t="shared" si="58"/>
        <v>0</v>
      </c>
      <c r="K44" s="107">
        <f t="shared" si="58"/>
        <v>0.5</v>
      </c>
      <c r="L44" s="107">
        <f t="shared" si="58"/>
        <v>0.5</v>
      </c>
      <c r="M44" s="107">
        <f t="shared" si="58"/>
        <v>0</v>
      </c>
      <c r="N44" s="107">
        <f t="shared" si="58"/>
        <v>0</v>
      </c>
      <c r="O44" s="107">
        <f t="shared" si="58"/>
        <v>0</v>
      </c>
      <c r="P44" s="107">
        <f t="shared" si="58"/>
        <v>0</v>
      </c>
      <c r="Q44" s="107">
        <f t="shared" si="58"/>
        <v>0</v>
      </c>
      <c r="R44" s="107">
        <f t="shared" si="58"/>
        <v>1</v>
      </c>
      <c r="AA44" s="215"/>
      <c r="AB44" s="154"/>
    </row>
    <row r="45" spans="1:28" ht="12" customHeight="1">
      <c r="A45" s="367"/>
      <c r="B45" s="367"/>
      <c r="C45" s="126"/>
      <c r="D45" s="308" t="s">
        <v>380</v>
      </c>
      <c r="E45" s="115"/>
      <c r="F45" s="104">
        <f t="shared" si="2"/>
        <v>9</v>
      </c>
      <c r="G45" s="104">
        <v>0</v>
      </c>
      <c r="H45" s="104">
        <v>0</v>
      </c>
      <c r="I45" s="104">
        <v>0</v>
      </c>
      <c r="J45" s="104">
        <v>0</v>
      </c>
      <c r="K45" s="104">
        <v>8</v>
      </c>
      <c r="L45" s="104">
        <v>1</v>
      </c>
      <c r="M45" s="104">
        <v>0</v>
      </c>
      <c r="N45" s="104">
        <v>0</v>
      </c>
      <c r="O45" s="104">
        <v>0</v>
      </c>
      <c r="P45" s="104">
        <v>0</v>
      </c>
      <c r="Q45" s="104">
        <v>2</v>
      </c>
      <c r="R45" s="104">
        <v>7</v>
      </c>
      <c r="S45" s="54">
        <f t="shared" ref="S45" si="59">SUM(G45:J45)</f>
        <v>0</v>
      </c>
      <c r="T45" s="54">
        <f t="shared" ref="T45" si="60">SUM(M45:P45)</f>
        <v>0</v>
      </c>
      <c r="AA45" s="214">
        <v>9</v>
      </c>
      <c r="AB45" s="155" t="str">
        <f>IF(F45=AA45,"",1)</f>
        <v/>
      </c>
    </row>
    <row r="46" spans="1:28" ht="12" customHeight="1">
      <c r="A46" s="367"/>
      <c r="B46" s="367"/>
      <c r="C46" s="127"/>
      <c r="D46" s="309"/>
      <c r="E46" s="116"/>
      <c r="F46" s="117">
        <f t="shared" si="2"/>
        <v>1</v>
      </c>
      <c r="G46" s="107">
        <f t="shared" ref="G46:R46" si="61">IF(G45=0,0,G45/$F45)</f>
        <v>0</v>
      </c>
      <c r="H46" s="107">
        <f t="shared" si="61"/>
        <v>0</v>
      </c>
      <c r="I46" s="107">
        <f t="shared" si="61"/>
        <v>0</v>
      </c>
      <c r="J46" s="107">
        <f t="shared" si="61"/>
        <v>0</v>
      </c>
      <c r="K46" s="107">
        <f t="shared" si="61"/>
        <v>0.88888888888888884</v>
      </c>
      <c r="L46" s="107">
        <f t="shared" si="61"/>
        <v>0.1111111111111111</v>
      </c>
      <c r="M46" s="107">
        <f t="shared" si="61"/>
        <v>0</v>
      </c>
      <c r="N46" s="107">
        <f t="shared" si="61"/>
        <v>0</v>
      </c>
      <c r="O46" s="107">
        <f t="shared" si="61"/>
        <v>0</v>
      </c>
      <c r="P46" s="107">
        <f t="shared" si="61"/>
        <v>0</v>
      </c>
      <c r="Q46" s="107">
        <f t="shared" si="61"/>
        <v>0.22222222222222221</v>
      </c>
      <c r="R46" s="107">
        <f t="shared" si="61"/>
        <v>0.77777777777777779</v>
      </c>
      <c r="AA46" s="215"/>
      <c r="AB46" s="154"/>
    </row>
    <row r="47" spans="1:28" ht="11.25" customHeight="1">
      <c r="A47" s="367"/>
      <c r="B47" s="367"/>
      <c r="C47" s="126"/>
      <c r="D47" s="308" t="s">
        <v>381</v>
      </c>
      <c r="E47" s="115"/>
      <c r="F47" s="104">
        <f t="shared" si="2"/>
        <v>5</v>
      </c>
      <c r="G47" s="104">
        <v>0</v>
      </c>
      <c r="H47" s="104">
        <v>0</v>
      </c>
      <c r="I47" s="104">
        <v>0</v>
      </c>
      <c r="J47" s="104">
        <v>0</v>
      </c>
      <c r="K47" s="104">
        <v>2</v>
      </c>
      <c r="L47" s="104">
        <v>3</v>
      </c>
      <c r="M47" s="104">
        <v>0</v>
      </c>
      <c r="N47" s="104">
        <v>0</v>
      </c>
      <c r="O47" s="104">
        <v>0</v>
      </c>
      <c r="P47" s="104">
        <v>0</v>
      </c>
      <c r="Q47" s="104">
        <v>2</v>
      </c>
      <c r="R47" s="104">
        <v>3</v>
      </c>
      <c r="S47" s="54">
        <f t="shared" ref="S47" si="62">SUM(G47:J47)</f>
        <v>0</v>
      </c>
      <c r="T47" s="54">
        <f t="shared" ref="T47" si="63">SUM(M47:P47)</f>
        <v>0</v>
      </c>
      <c r="AA47" s="214">
        <v>5</v>
      </c>
      <c r="AB47" s="155" t="str">
        <f>IF(F47=AA47,"",1)</f>
        <v/>
      </c>
    </row>
    <row r="48" spans="1:28" ht="12" customHeight="1">
      <c r="A48" s="367"/>
      <c r="B48" s="367"/>
      <c r="C48" s="127"/>
      <c r="D48" s="309"/>
      <c r="E48" s="116"/>
      <c r="F48" s="117">
        <f t="shared" si="2"/>
        <v>1</v>
      </c>
      <c r="G48" s="107">
        <f t="shared" ref="G48:R48" si="64">IF(G47=0,0,G47/$F47)</f>
        <v>0</v>
      </c>
      <c r="H48" s="107">
        <f t="shared" si="64"/>
        <v>0</v>
      </c>
      <c r="I48" s="107">
        <f t="shared" si="64"/>
        <v>0</v>
      </c>
      <c r="J48" s="107">
        <f t="shared" si="64"/>
        <v>0</v>
      </c>
      <c r="K48" s="107">
        <f t="shared" si="64"/>
        <v>0.4</v>
      </c>
      <c r="L48" s="107">
        <f t="shared" si="64"/>
        <v>0.6</v>
      </c>
      <c r="M48" s="107">
        <f t="shared" si="64"/>
        <v>0</v>
      </c>
      <c r="N48" s="107">
        <f t="shared" si="64"/>
        <v>0</v>
      </c>
      <c r="O48" s="107">
        <f t="shared" si="64"/>
        <v>0</v>
      </c>
      <c r="P48" s="107">
        <f t="shared" si="64"/>
        <v>0</v>
      </c>
      <c r="Q48" s="107">
        <f t="shared" si="64"/>
        <v>0.4</v>
      </c>
      <c r="R48" s="107">
        <f t="shared" si="64"/>
        <v>0.6</v>
      </c>
      <c r="AA48" s="215"/>
      <c r="AB48" s="154"/>
    </row>
    <row r="49" spans="1:28" ht="12" customHeight="1">
      <c r="A49" s="367"/>
      <c r="B49" s="367"/>
      <c r="C49" s="126"/>
      <c r="D49" s="308" t="s">
        <v>382</v>
      </c>
      <c r="E49" s="115"/>
      <c r="F49" s="104">
        <f t="shared" si="2"/>
        <v>5</v>
      </c>
      <c r="G49" s="104">
        <v>0</v>
      </c>
      <c r="H49" s="104">
        <v>0</v>
      </c>
      <c r="I49" s="104">
        <v>0</v>
      </c>
      <c r="J49" s="104">
        <v>0</v>
      </c>
      <c r="K49" s="104">
        <v>2</v>
      </c>
      <c r="L49" s="104">
        <v>3</v>
      </c>
      <c r="M49" s="104">
        <v>0</v>
      </c>
      <c r="N49" s="104">
        <v>0</v>
      </c>
      <c r="O49" s="104">
        <v>1</v>
      </c>
      <c r="P49" s="104">
        <v>0</v>
      </c>
      <c r="Q49" s="104">
        <v>1</v>
      </c>
      <c r="R49" s="104">
        <v>3</v>
      </c>
      <c r="S49" s="54">
        <f t="shared" ref="S49" si="65">SUM(G49:J49)</f>
        <v>0</v>
      </c>
      <c r="T49" s="54">
        <f t="shared" ref="T49" si="66">SUM(M49:P49)</f>
        <v>1</v>
      </c>
      <c r="AA49" s="214">
        <v>5</v>
      </c>
      <c r="AB49" s="155" t="str">
        <f>IF(F49=AA49,"",1)</f>
        <v/>
      </c>
    </row>
    <row r="50" spans="1:28" ht="12" customHeight="1">
      <c r="A50" s="367"/>
      <c r="B50" s="367"/>
      <c r="C50" s="127"/>
      <c r="D50" s="309"/>
      <c r="E50" s="116"/>
      <c r="F50" s="117">
        <f t="shared" si="2"/>
        <v>1</v>
      </c>
      <c r="G50" s="107">
        <f t="shared" ref="G50:R50" si="67">IF(G49=0,0,G49/$F49)</f>
        <v>0</v>
      </c>
      <c r="H50" s="107">
        <f t="shared" si="67"/>
        <v>0</v>
      </c>
      <c r="I50" s="107">
        <f t="shared" si="67"/>
        <v>0</v>
      </c>
      <c r="J50" s="107">
        <f t="shared" si="67"/>
        <v>0</v>
      </c>
      <c r="K50" s="107">
        <f t="shared" si="67"/>
        <v>0.4</v>
      </c>
      <c r="L50" s="107">
        <f t="shared" si="67"/>
        <v>0.6</v>
      </c>
      <c r="M50" s="107">
        <f t="shared" si="67"/>
        <v>0</v>
      </c>
      <c r="N50" s="107">
        <f t="shared" si="67"/>
        <v>0</v>
      </c>
      <c r="O50" s="107">
        <f t="shared" si="67"/>
        <v>0.2</v>
      </c>
      <c r="P50" s="107">
        <f t="shared" si="67"/>
        <v>0</v>
      </c>
      <c r="Q50" s="107">
        <f t="shared" si="67"/>
        <v>0.2</v>
      </c>
      <c r="R50" s="107">
        <f t="shared" si="67"/>
        <v>0.6</v>
      </c>
      <c r="AA50" s="215"/>
      <c r="AB50" s="154"/>
    </row>
    <row r="51" spans="1:28" ht="12" customHeight="1">
      <c r="A51" s="367"/>
      <c r="B51" s="367"/>
      <c r="C51" s="126"/>
      <c r="D51" s="308" t="s">
        <v>383</v>
      </c>
      <c r="E51" s="115"/>
      <c r="F51" s="104">
        <f t="shared" si="2"/>
        <v>15</v>
      </c>
      <c r="G51" s="104">
        <v>0</v>
      </c>
      <c r="H51" s="104">
        <v>0</v>
      </c>
      <c r="I51" s="104">
        <v>1</v>
      </c>
      <c r="J51" s="104">
        <v>0</v>
      </c>
      <c r="K51" s="104">
        <v>13</v>
      </c>
      <c r="L51" s="104">
        <v>1</v>
      </c>
      <c r="M51" s="104">
        <v>0</v>
      </c>
      <c r="N51" s="104">
        <v>0</v>
      </c>
      <c r="O51" s="104">
        <v>0</v>
      </c>
      <c r="P51" s="104">
        <v>0</v>
      </c>
      <c r="Q51" s="104">
        <v>7</v>
      </c>
      <c r="R51" s="104">
        <v>8</v>
      </c>
      <c r="S51" s="54">
        <f t="shared" ref="S51" si="68">SUM(G51:J51)</f>
        <v>1</v>
      </c>
      <c r="T51" s="54">
        <f t="shared" ref="T51" si="69">SUM(M51:P51)</f>
        <v>0</v>
      </c>
      <c r="AA51" s="214">
        <v>15</v>
      </c>
      <c r="AB51" s="155" t="str">
        <f>IF(F51=AA51,"",1)</f>
        <v/>
      </c>
    </row>
    <row r="52" spans="1:28" ht="12" customHeight="1">
      <c r="A52" s="367"/>
      <c r="B52" s="367"/>
      <c r="C52" s="127"/>
      <c r="D52" s="309"/>
      <c r="E52" s="116"/>
      <c r="F52" s="117">
        <f t="shared" si="2"/>
        <v>1</v>
      </c>
      <c r="G52" s="107">
        <f t="shared" ref="G52:R52" si="70">IF(G51=0,0,G51/$F51)</f>
        <v>0</v>
      </c>
      <c r="H52" s="107">
        <f t="shared" si="70"/>
        <v>0</v>
      </c>
      <c r="I52" s="107">
        <f t="shared" si="70"/>
        <v>6.6666666666666666E-2</v>
      </c>
      <c r="J52" s="107">
        <f t="shared" si="70"/>
        <v>0</v>
      </c>
      <c r="K52" s="107">
        <f t="shared" si="70"/>
        <v>0.8666666666666667</v>
      </c>
      <c r="L52" s="107">
        <f t="shared" si="70"/>
        <v>6.6666666666666666E-2</v>
      </c>
      <c r="M52" s="107">
        <f t="shared" si="70"/>
        <v>0</v>
      </c>
      <c r="N52" s="107">
        <f t="shared" si="70"/>
        <v>0</v>
      </c>
      <c r="O52" s="107">
        <f t="shared" si="70"/>
        <v>0</v>
      </c>
      <c r="P52" s="107">
        <f t="shared" si="70"/>
        <v>0</v>
      </c>
      <c r="Q52" s="107">
        <f t="shared" si="70"/>
        <v>0.46666666666666667</v>
      </c>
      <c r="R52" s="107">
        <f t="shared" si="70"/>
        <v>0.53333333333333333</v>
      </c>
      <c r="AA52" s="215"/>
      <c r="AB52" s="154"/>
    </row>
    <row r="53" spans="1:28" ht="12" customHeight="1">
      <c r="A53" s="367"/>
      <c r="B53" s="367"/>
      <c r="C53" s="126"/>
      <c r="D53" s="308" t="s">
        <v>384</v>
      </c>
      <c r="E53" s="115"/>
      <c r="F53" s="104">
        <f t="shared" si="2"/>
        <v>6</v>
      </c>
      <c r="G53" s="104">
        <v>0</v>
      </c>
      <c r="H53" s="104">
        <v>0</v>
      </c>
      <c r="I53" s="104">
        <v>0</v>
      </c>
      <c r="J53" s="104">
        <v>0</v>
      </c>
      <c r="K53" s="104">
        <v>6</v>
      </c>
      <c r="L53" s="104">
        <v>0</v>
      </c>
      <c r="M53" s="104">
        <v>0</v>
      </c>
      <c r="N53" s="104">
        <v>0</v>
      </c>
      <c r="O53" s="104">
        <v>1</v>
      </c>
      <c r="P53" s="104">
        <v>0</v>
      </c>
      <c r="Q53" s="104">
        <v>2</v>
      </c>
      <c r="R53" s="104">
        <v>3</v>
      </c>
      <c r="S53" s="54">
        <f t="shared" ref="S53" si="71">SUM(G53:J53)</f>
        <v>0</v>
      </c>
      <c r="T53" s="54">
        <f t="shared" ref="T53" si="72">SUM(M53:P53)</f>
        <v>1</v>
      </c>
      <c r="AA53" s="214">
        <v>6</v>
      </c>
      <c r="AB53" s="155" t="str">
        <f>IF(F53=AA53,"",1)</f>
        <v/>
      </c>
    </row>
    <row r="54" spans="1:28" ht="12" customHeight="1">
      <c r="A54" s="367"/>
      <c r="B54" s="367"/>
      <c r="C54" s="127"/>
      <c r="D54" s="309"/>
      <c r="E54" s="116"/>
      <c r="F54" s="117">
        <f t="shared" si="2"/>
        <v>1</v>
      </c>
      <c r="G54" s="107">
        <f t="shared" ref="G54:R54" si="73">IF(G53=0,0,G53/$F53)</f>
        <v>0</v>
      </c>
      <c r="H54" s="107">
        <f t="shared" si="73"/>
        <v>0</v>
      </c>
      <c r="I54" s="107">
        <f t="shared" si="73"/>
        <v>0</v>
      </c>
      <c r="J54" s="107">
        <f t="shared" si="73"/>
        <v>0</v>
      </c>
      <c r="K54" s="107">
        <f t="shared" si="73"/>
        <v>1</v>
      </c>
      <c r="L54" s="107">
        <f t="shared" si="73"/>
        <v>0</v>
      </c>
      <c r="M54" s="107">
        <f t="shared" si="73"/>
        <v>0</v>
      </c>
      <c r="N54" s="107">
        <f t="shared" si="73"/>
        <v>0</v>
      </c>
      <c r="O54" s="107">
        <f t="shared" si="73"/>
        <v>0.16666666666666666</v>
      </c>
      <c r="P54" s="107">
        <f t="shared" si="73"/>
        <v>0</v>
      </c>
      <c r="Q54" s="107">
        <f t="shared" si="73"/>
        <v>0.33333333333333331</v>
      </c>
      <c r="R54" s="107">
        <f t="shared" si="73"/>
        <v>0.5</v>
      </c>
      <c r="AA54" s="215"/>
      <c r="AB54" s="154"/>
    </row>
    <row r="55" spans="1:28" ht="12" customHeight="1">
      <c r="A55" s="367"/>
      <c r="B55" s="367"/>
      <c r="C55" s="126"/>
      <c r="D55" s="308" t="s">
        <v>385</v>
      </c>
      <c r="E55" s="115"/>
      <c r="F55" s="104">
        <f t="shared" si="2"/>
        <v>33</v>
      </c>
      <c r="G55" s="104">
        <v>2</v>
      </c>
      <c r="H55" s="104">
        <v>0</v>
      </c>
      <c r="I55" s="104">
        <v>0</v>
      </c>
      <c r="J55" s="104">
        <v>1</v>
      </c>
      <c r="K55" s="104">
        <v>22</v>
      </c>
      <c r="L55" s="104">
        <v>8</v>
      </c>
      <c r="M55" s="104">
        <v>0</v>
      </c>
      <c r="N55" s="104">
        <v>1</v>
      </c>
      <c r="O55" s="104">
        <v>1</v>
      </c>
      <c r="P55" s="104">
        <v>0</v>
      </c>
      <c r="Q55" s="104">
        <v>13</v>
      </c>
      <c r="R55" s="104">
        <v>18</v>
      </c>
      <c r="S55" s="54">
        <f t="shared" ref="S55" si="74">SUM(G55:J55)</f>
        <v>3</v>
      </c>
      <c r="T55" s="54">
        <f t="shared" ref="T55" si="75">SUM(M55:P55)</f>
        <v>2</v>
      </c>
      <c r="AA55" s="214">
        <v>33</v>
      </c>
      <c r="AB55" s="155" t="str">
        <f>IF(F55=AA55,"",1)</f>
        <v/>
      </c>
    </row>
    <row r="56" spans="1:28" ht="12" customHeight="1">
      <c r="A56" s="367"/>
      <c r="B56" s="367"/>
      <c r="C56" s="127"/>
      <c r="D56" s="309"/>
      <c r="E56" s="116"/>
      <c r="F56" s="117">
        <f t="shared" si="2"/>
        <v>1</v>
      </c>
      <c r="G56" s="107">
        <f t="shared" ref="G56:R56" si="76">IF(G55=0,0,G55/$F55)</f>
        <v>6.0606060606060608E-2</v>
      </c>
      <c r="H56" s="107">
        <f t="shared" si="76"/>
        <v>0</v>
      </c>
      <c r="I56" s="107">
        <f t="shared" si="76"/>
        <v>0</v>
      </c>
      <c r="J56" s="107">
        <f t="shared" si="76"/>
        <v>3.0303030303030304E-2</v>
      </c>
      <c r="K56" s="107">
        <f t="shared" si="76"/>
        <v>0.66666666666666663</v>
      </c>
      <c r="L56" s="107">
        <f t="shared" si="76"/>
        <v>0.24242424242424243</v>
      </c>
      <c r="M56" s="107">
        <f t="shared" si="76"/>
        <v>0</v>
      </c>
      <c r="N56" s="107">
        <f t="shared" si="76"/>
        <v>3.0303030303030304E-2</v>
      </c>
      <c r="O56" s="107">
        <f t="shared" si="76"/>
        <v>3.0303030303030304E-2</v>
      </c>
      <c r="P56" s="107">
        <f t="shared" si="76"/>
        <v>0</v>
      </c>
      <c r="Q56" s="107">
        <f t="shared" si="76"/>
        <v>0.39393939393939392</v>
      </c>
      <c r="R56" s="107">
        <f t="shared" si="76"/>
        <v>0.54545454545454541</v>
      </c>
      <c r="AA56" s="215"/>
      <c r="AB56" s="154"/>
    </row>
    <row r="57" spans="1:28" ht="12" customHeight="1">
      <c r="A57" s="367"/>
      <c r="B57" s="367"/>
      <c r="C57" s="126"/>
      <c r="D57" s="308" t="s">
        <v>386</v>
      </c>
      <c r="E57" s="115"/>
      <c r="F57" s="104">
        <f t="shared" si="2"/>
        <v>7</v>
      </c>
      <c r="G57" s="104">
        <v>0</v>
      </c>
      <c r="H57" s="104">
        <v>1</v>
      </c>
      <c r="I57" s="104">
        <v>0</v>
      </c>
      <c r="J57" s="104">
        <v>0</v>
      </c>
      <c r="K57" s="104">
        <v>5</v>
      </c>
      <c r="L57" s="104">
        <v>1</v>
      </c>
      <c r="M57" s="104">
        <v>0</v>
      </c>
      <c r="N57" s="104">
        <v>0</v>
      </c>
      <c r="O57" s="104">
        <v>1</v>
      </c>
      <c r="P57" s="104">
        <v>0</v>
      </c>
      <c r="Q57" s="104">
        <v>2</v>
      </c>
      <c r="R57" s="104">
        <v>4</v>
      </c>
      <c r="S57" s="54">
        <f t="shared" ref="S57" si="77">SUM(G57:J57)</f>
        <v>1</v>
      </c>
      <c r="T57" s="54">
        <f t="shared" ref="T57" si="78">SUM(M57:P57)</f>
        <v>1</v>
      </c>
      <c r="AA57" s="214">
        <v>7</v>
      </c>
      <c r="AB57" s="155" t="str">
        <f>IF(F57=AA57,"",1)</f>
        <v/>
      </c>
    </row>
    <row r="58" spans="1:28" ht="12" customHeight="1">
      <c r="A58" s="367"/>
      <c r="B58" s="367"/>
      <c r="C58" s="127"/>
      <c r="D58" s="309"/>
      <c r="E58" s="116"/>
      <c r="F58" s="117">
        <f t="shared" si="2"/>
        <v>0.99999999999999989</v>
      </c>
      <c r="G58" s="107">
        <f t="shared" ref="G58:R58" si="79">IF(G57=0,0,G57/$F57)</f>
        <v>0</v>
      </c>
      <c r="H58" s="107">
        <f t="shared" si="79"/>
        <v>0.14285714285714285</v>
      </c>
      <c r="I58" s="107">
        <f t="shared" si="79"/>
        <v>0</v>
      </c>
      <c r="J58" s="107">
        <f t="shared" si="79"/>
        <v>0</v>
      </c>
      <c r="K58" s="107">
        <f t="shared" si="79"/>
        <v>0.7142857142857143</v>
      </c>
      <c r="L58" s="107">
        <f t="shared" si="79"/>
        <v>0.14285714285714285</v>
      </c>
      <c r="M58" s="107">
        <f t="shared" si="79"/>
        <v>0</v>
      </c>
      <c r="N58" s="107">
        <f t="shared" si="79"/>
        <v>0</v>
      </c>
      <c r="O58" s="107">
        <f t="shared" si="79"/>
        <v>0.14285714285714285</v>
      </c>
      <c r="P58" s="107">
        <f t="shared" si="79"/>
        <v>0</v>
      </c>
      <c r="Q58" s="107">
        <f t="shared" si="79"/>
        <v>0.2857142857142857</v>
      </c>
      <c r="R58" s="107">
        <f t="shared" si="79"/>
        <v>0.5714285714285714</v>
      </c>
      <c r="AA58" s="215"/>
      <c r="AB58" s="154"/>
    </row>
    <row r="59" spans="1:28" ht="12.75" customHeight="1">
      <c r="A59" s="367"/>
      <c r="B59" s="367"/>
      <c r="C59" s="126"/>
      <c r="D59" s="308" t="s">
        <v>387</v>
      </c>
      <c r="E59" s="115"/>
      <c r="F59" s="104">
        <f t="shared" si="2"/>
        <v>29</v>
      </c>
      <c r="G59" s="104">
        <v>0</v>
      </c>
      <c r="H59" s="104">
        <v>1</v>
      </c>
      <c r="I59" s="104">
        <v>0</v>
      </c>
      <c r="J59" s="104">
        <v>2</v>
      </c>
      <c r="K59" s="104">
        <v>23</v>
      </c>
      <c r="L59" s="104">
        <v>3</v>
      </c>
      <c r="M59" s="104">
        <v>0</v>
      </c>
      <c r="N59" s="104">
        <v>0</v>
      </c>
      <c r="O59" s="104">
        <v>1</v>
      </c>
      <c r="P59" s="104">
        <v>0</v>
      </c>
      <c r="Q59" s="104">
        <v>7</v>
      </c>
      <c r="R59" s="104">
        <v>21</v>
      </c>
      <c r="S59" s="54">
        <f t="shared" ref="S59" si="80">SUM(G59:J59)</f>
        <v>3</v>
      </c>
      <c r="T59" s="54">
        <f t="shared" ref="T59" si="81">SUM(M59:P59)</f>
        <v>1</v>
      </c>
      <c r="AA59" s="214">
        <v>29</v>
      </c>
      <c r="AB59" s="155" t="str">
        <f>IF(F59=AA59,"",1)</f>
        <v/>
      </c>
    </row>
    <row r="60" spans="1:28" ht="12.75" customHeight="1">
      <c r="A60" s="367"/>
      <c r="B60" s="367"/>
      <c r="C60" s="127"/>
      <c r="D60" s="309"/>
      <c r="E60" s="116"/>
      <c r="F60" s="117">
        <f t="shared" si="2"/>
        <v>1</v>
      </c>
      <c r="G60" s="107">
        <f t="shared" ref="G60:R60" si="82">IF(G59=0,0,G59/$F59)</f>
        <v>0</v>
      </c>
      <c r="H60" s="107">
        <f t="shared" si="82"/>
        <v>3.4482758620689655E-2</v>
      </c>
      <c r="I60" s="107">
        <f t="shared" si="82"/>
        <v>0</v>
      </c>
      <c r="J60" s="107">
        <f t="shared" si="82"/>
        <v>6.8965517241379309E-2</v>
      </c>
      <c r="K60" s="107">
        <f t="shared" si="82"/>
        <v>0.7931034482758621</v>
      </c>
      <c r="L60" s="107">
        <f t="shared" si="82"/>
        <v>0.10344827586206896</v>
      </c>
      <c r="M60" s="107">
        <f t="shared" si="82"/>
        <v>0</v>
      </c>
      <c r="N60" s="107">
        <f t="shared" si="82"/>
        <v>0</v>
      </c>
      <c r="O60" s="107">
        <f t="shared" si="82"/>
        <v>3.4482758620689655E-2</v>
      </c>
      <c r="P60" s="107">
        <f t="shared" si="82"/>
        <v>0</v>
      </c>
      <c r="Q60" s="107">
        <f t="shared" si="82"/>
        <v>0.2413793103448276</v>
      </c>
      <c r="R60" s="107">
        <f t="shared" si="82"/>
        <v>0.72413793103448276</v>
      </c>
      <c r="AA60" s="215"/>
      <c r="AB60" s="154"/>
    </row>
    <row r="61" spans="1:28" ht="12" customHeight="1">
      <c r="A61" s="367"/>
      <c r="B61" s="367"/>
      <c r="C61" s="126"/>
      <c r="D61" s="308" t="s">
        <v>21</v>
      </c>
      <c r="E61" s="115"/>
      <c r="F61" s="104">
        <f t="shared" si="2"/>
        <v>15</v>
      </c>
      <c r="G61" s="104">
        <v>1</v>
      </c>
      <c r="H61" s="104">
        <v>0</v>
      </c>
      <c r="I61" s="104">
        <v>0</v>
      </c>
      <c r="J61" s="104">
        <v>0</v>
      </c>
      <c r="K61" s="104">
        <v>12</v>
      </c>
      <c r="L61" s="104">
        <v>2</v>
      </c>
      <c r="M61" s="104">
        <v>0</v>
      </c>
      <c r="N61" s="104">
        <v>0</v>
      </c>
      <c r="O61" s="104">
        <v>0</v>
      </c>
      <c r="P61" s="104">
        <v>0</v>
      </c>
      <c r="Q61" s="104">
        <v>4</v>
      </c>
      <c r="R61" s="104">
        <v>11</v>
      </c>
      <c r="S61" s="54">
        <f t="shared" ref="S61" si="83">SUM(G61:J61)</f>
        <v>1</v>
      </c>
      <c r="T61" s="54">
        <f t="shared" ref="T61" si="84">SUM(M61:P61)</f>
        <v>0</v>
      </c>
      <c r="AA61" s="214">
        <v>15</v>
      </c>
      <c r="AB61" s="155" t="str">
        <f>IF(F61=AA61,"",1)</f>
        <v/>
      </c>
    </row>
    <row r="62" spans="1:28" ht="12" customHeight="1">
      <c r="A62" s="367"/>
      <c r="B62" s="367"/>
      <c r="C62" s="127"/>
      <c r="D62" s="309"/>
      <c r="E62" s="116"/>
      <c r="F62" s="117">
        <f t="shared" si="2"/>
        <v>1</v>
      </c>
      <c r="G62" s="107">
        <f t="shared" ref="G62:R62" si="85">IF(G61=0,0,G61/$F61)</f>
        <v>6.6666666666666666E-2</v>
      </c>
      <c r="H62" s="107">
        <f t="shared" si="85"/>
        <v>0</v>
      </c>
      <c r="I62" s="107">
        <f t="shared" si="85"/>
        <v>0</v>
      </c>
      <c r="J62" s="107">
        <f t="shared" si="85"/>
        <v>0</v>
      </c>
      <c r="K62" s="107">
        <f t="shared" si="85"/>
        <v>0.8</v>
      </c>
      <c r="L62" s="107">
        <f t="shared" si="85"/>
        <v>0.13333333333333333</v>
      </c>
      <c r="M62" s="107">
        <f t="shared" si="85"/>
        <v>0</v>
      </c>
      <c r="N62" s="107">
        <f t="shared" si="85"/>
        <v>0</v>
      </c>
      <c r="O62" s="107">
        <f t="shared" si="85"/>
        <v>0</v>
      </c>
      <c r="P62" s="107">
        <f t="shared" si="85"/>
        <v>0</v>
      </c>
      <c r="Q62" s="107">
        <f t="shared" si="85"/>
        <v>0.26666666666666666</v>
      </c>
      <c r="R62" s="107">
        <f t="shared" si="85"/>
        <v>0.73333333333333328</v>
      </c>
      <c r="AA62" s="215"/>
      <c r="AB62" s="154"/>
    </row>
    <row r="63" spans="1:28" ht="12" customHeight="1">
      <c r="A63" s="367"/>
      <c r="B63" s="367"/>
      <c r="C63" s="126"/>
      <c r="D63" s="308" t="s">
        <v>388</v>
      </c>
      <c r="E63" s="115"/>
      <c r="F63" s="104">
        <f t="shared" si="2"/>
        <v>7</v>
      </c>
      <c r="G63" s="104">
        <v>1</v>
      </c>
      <c r="H63" s="104">
        <v>0</v>
      </c>
      <c r="I63" s="104">
        <v>0</v>
      </c>
      <c r="J63" s="104">
        <v>0</v>
      </c>
      <c r="K63" s="104">
        <v>6</v>
      </c>
      <c r="L63" s="104">
        <v>0</v>
      </c>
      <c r="M63" s="104">
        <v>0</v>
      </c>
      <c r="N63" s="104">
        <v>0</v>
      </c>
      <c r="O63" s="104">
        <v>0</v>
      </c>
      <c r="P63" s="104">
        <v>0</v>
      </c>
      <c r="Q63" s="104">
        <v>0</v>
      </c>
      <c r="R63" s="104">
        <v>7</v>
      </c>
      <c r="S63" s="54">
        <f t="shared" ref="S63" si="86">SUM(G63:J63)</f>
        <v>1</v>
      </c>
      <c r="T63" s="54">
        <f t="shared" ref="T63" si="87">SUM(M63:P63)</f>
        <v>0</v>
      </c>
      <c r="AA63" s="214">
        <v>7</v>
      </c>
      <c r="AB63" s="155" t="str">
        <f>IF(F63=AA63,"",1)</f>
        <v/>
      </c>
    </row>
    <row r="64" spans="1:28" ht="12" customHeight="1">
      <c r="A64" s="367"/>
      <c r="B64" s="367"/>
      <c r="C64" s="127"/>
      <c r="D64" s="309"/>
      <c r="E64" s="116"/>
      <c r="F64" s="117">
        <f t="shared" si="2"/>
        <v>1</v>
      </c>
      <c r="G64" s="107">
        <f t="shared" ref="G64:R64" si="88">IF(G63=0,0,G63/$F63)</f>
        <v>0.14285714285714285</v>
      </c>
      <c r="H64" s="107">
        <f t="shared" si="88"/>
        <v>0</v>
      </c>
      <c r="I64" s="107">
        <f t="shared" si="88"/>
        <v>0</v>
      </c>
      <c r="J64" s="107">
        <f t="shared" si="88"/>
        <v>0</v>
      </c>
      <c r="K64" s="107">
        <f t="shared" si="88"/>
        <v>0.8571428571428571</v>
      </c>
      <c r="L64" s="107">
        <f t="shared" si="88"/>
        <v>0</v>
      </c>
      <c r="M64" s="107">
        <f t="shared" si="88"/>
        <v>0</v>
      </c>
      <c r="N64" s="107">
        <f t="shared" si="88"/>
        <v>0</v>
      </c>
      <c r="O64" s="107">
        <f t="shared" si="88"/>
        <v>0</v>
      </c>
      <c r="P64" s="107">
        <f t="shared" si="88"/>
        <v>0</v>
      </c>
      <c r="Q64" s="107">
        <f t="shared" si="88"/>
        <v>0</v>
      </c>
      <c r="R64" s="107">
        <f t="shared" si="88"/>
        <v>1</v>
      </c>
      <c r="AA64" s="215"/>
      <c r="AB64" s="154"/>
    </row>
    <row r="65" spans="1:28" ht="12" customHeight="1">
      <c r="A65" s="367"/>
      <c r="B65" s="367"/>
      <c r="C65" s="126"/>
      <c r="D65" s="308" t="s">
        <v>389</v>
      </c>
      <c r="E65" s="115"/>
      <c r="F65" s="104">
        <f t="shared" si="2"/>
        <v>17</v>
      </c>
      <c r="G65" s="104">
        <v>1</v>
      </c>
      <c r="H65" s="104">
        <v>0</v>
      </c>
      <c r="I65" s="104">
        <v>0</v>
      </c>
      <c r="J65" s="104">
        <v>0</v>
      </c>
      <c r="K65" s="104">
        <v>14</v>
      </c>
      <c r="L65" s="104">
        <v>2</v>
      </c>
      <c r="M65" s="104">
        <v>0</v>
      </c>
      <c r="N65" s="104">
        <v>0</v>
      </c>
      <c r="O65" s="104">
        <v>1</v>
      </c>
      <c r="P65" s="104">
        <v>0</v>
      </c>
      <c r="Q65" s="104">
        <v>3</v>
      </c>
      <c r="R65" s="104">
        <v>13</v>
      </c>
      <c r="S65" s="54">
        <f t="shared" ref="S65" si="89">SUM(G65:J65)</f>
        <v>1</v>
      </c>
      <c r="T65" s="54">
        <f t="shared" ref="T65" si="90">SUM(M65:P65)</f>
        <v>1</v>
      </c>
      <c r="AA65" s="214">
        <v>17</v>
      </c>
      <c r="AB65" s="155" t="str">
        <f>IF(F65=AA65,"",1)</f>
        <v/>
      </c>
    </row>
    <row r="66" spans="1:28" ht="12" customHeight="1">
      <c r="A66" s="367"/>
      <c r="B66" s="367"/>
      <c r="C66" s="127"/>
      <c r="D66" s="309"/>
      <c r="E66" s="116"/>
      <c r="F66" s="117">
        <f t="shared" si="2"/>
        <v>1</v>
      </c>
      <c r="G66" s="107">
        <f t="shared" ref="G66:R66" si="91">IF(G65=0,0,G65/$F65)</f>
        <v>5.8823529411764705E-2</v>
      </c>
      <c r="H66" s="107">
        <f t="shared" si="91"/>
        <v>0</v>
      </c>
      <c r="I66" s="107">
        <f t="shared" si="91"/>
        <v>0</v>
      </c>
      <c r="J66" s="107">
        <f t="shared" si="91"/>
        <v>0</v>
      </c>
      <c r="K66" s="107">
        <f t="shared" si="91"/>
        <v>0.82352941176470584</v>
      </c>
      <c r="L66" s="107">
        <f t="shared" si="91"/>
        <v>0.11764705882352941</v>
      </c>
      <c r="M66" s="107">
        <f t="shared" si="91"/>
        <v>0</v>
      </c>
      <c r="N66" s="107">
        <f t="shared" si="91"/>
        <v>0</v>
      </c>
      <c r="O66" s="107">
        <f t="shared" si="91"/>
        <v>5.8823529411764705E-2</v>
      </c>
      <c r="P66" s="107">
        <f t="shared" si="91"/>
        <v>0</v>
      </c>
      <c r="Q66" s="107">
        <f t="shared" si="91"/>
        <v>0.17647058823529413</v>
      </c>
      <c r="R66" s="107">
        <f t="shared" si="91"/>
        <v>0.76470588235294112</v>
      </c>
      <c r="AA66" s="215"/>
      <c r="AB66" s="154"/>
    </row>
    <row r="67" spans="1:28" ht="12" customHeight="1">
      <c r="A67" s="367"/>
      <c r="B67" s="367"/>
      <c r="C67" s="126"/>
      <c r="D67" s="308" t="s">
        <v>390</v>
      </c>
      <c r="E67" s="115"/>
      <c r="F67" s="104">
        <f t="shared" si="2"/>
        <v>6</v>
      </c>
      <c r="G67" s="104">
        <v>1</v>
      </c>
      <c r="H67" s="104">
        <v>0</v>
      </c>
      <c r="I67" s="104">
        <v>0</v>
      </c>
      <c r="J67" s="104">
        <v>0</v>
      </c>
      <c r="K67" s="104">
        <v>5</v>
      </c>
      <c r="L67" s="104">
        <v>0</v>
      </c>
      <c r="M67" s="104">
        <v>0</v>
      </c>
      <c r="N67" s="104">
        <v>0</v>
      </c>
      <c r="O67" s="104">
        <v>0</v>
      </c>
      <c r="P67" s="104">
        <v>0</v>
      </c>
      <c r="Q67" s="104">
        <v>2</v>
      </c>
      <c r="R67" s="104">
        <v>4</v>
      </c>
      <c r="S67" s="54">
        <f t="shared" ref="S67" si="92">SUM(G67:J67)</f>
        <v>1</v>
      </c>
      <c r="T67" s="54">
        <f t="shared" ref="T67" si="93">SUM(M67:P67)</f>
        <v>0</v>
      </c>
      <c r="AA67" s="214">
        <v>6</v>
      </c>
      <c r="AB67" s="155" t="str">
        <f>IF(F67=AA67,"",1)</f>
        <v/>
      </c>
    </row>
    <row r="68" spans="1:28" ht="12" customHeight="1">
      <c r="A68" s="367"/>
      <c r="B68" s="368"/>
      <c r="C68" s="127"/>
      <c r="D68" s="309"/>
      <c r="E68" s="116"/>
      <c r="F68" s="117">
        <f t="shared" si="2"/>
        <v>1</v>
      </c>
      <c r="G68" s="107">
        <f t="shared" ref="G68:R68" si="94">IF(G67=0,0,G67/$F67)</f>
        <v>0.16666666666666666</v>
      </c>
      <c r="H68" s="107">
        <f t="shared" si="94"/>
        <v>0</v>
      </c>
      <c r="I68" s="107">
        <f t="shared" si="94"/>
        <v>0</v>
      </c>
      <c r="J68" s="107">
        <f t="shared" si="94"/>
        <v>0</v>
      </c>
      <c r="K68" s="107">
        <f t="shared" si="94"/>
        <v>0.83333333333333337</v>
      </c>
      <c r="L68" s="107">
        <f t="shared" si="94"/>
        <v>0</v>
      </c>
      <c r="M68" s="107">
        <f t="shared" si="94"/>
        <v>0</v>
      </c>
      <c r="N68" s="107">
        <f t="shared" si="94"/>
        <v>0</v>
      </c>
      <c r="O68" s="107">
        <f t="shared" si="94"/>
        <v>0</v>
      </c>
      <c r="P68" s="107">
        <f t="shared" si="94"/>
        <v>0</v>
      </c>
      <c r="Q68" s="107">
        <f t="shared" si="94"/>
        <v>0.33333333333333331</v>
      </c>
      <c r="R68" s="107">
        <f t="shared" si="94"/>
        <v>0.66666666666666663</v>
      </c>
      <c r="AA68" s="215"/>
      <c r="AB68" s="154"/>
    </row>
    <row r="69" spans="1:28" ht="12" customHeight="1">
      <c r="A69" s="367"/>
      <c r="B69" s="366" t="s">
        <v>17</v>
      </c>
      <c r="C69" s="126"/>
      <c r="D69" s="308" t="s">
        <v>16</v>
      </c>
      <c r="E69" s="115"/>
      <c r="F69" s="104">
        <f t="shared" si="2"/>
        <v>724</v>
      </c>
      <c r="G69" s="104">
        <f t="shared" ref="G69:R69" si="95">SUM(G71,G73,G75,G77,G79,G81,G83,G85,G87,G89,G91,G93,G95,G97,G99)</f>
        <v>68</v>
      </c>
      <c r="H69" s="104">
        <f t="shared" si="95"/>
        <v>2</v>
      </c>
      <c r="I69" s="104">
        <f t="shared" si="95"/>
        <v>5</v>
      </c>
      <c r="J69" s="104">
        <f t="shared" si="95"/>
        <v>4</v>
      </c>
      <c r="K69" s="104">
        <f t="shared" si="95"/>
        <v>533</v>
      </c>
      <c r="L69" s="104">
        <f t="shared" si="95"/>
        <v>112</v>
      </c>
      <c r="M69" s="104">
        <f t="shared" si="95"/>
        <v>2</v>
      </c>
      <c r="N69" s="104">
        <f t="shared" si="95"/>
        <v>0</v>
      </c>
      <c r="O69" s="104">
        <f t="shared" si="95"/>
        <v>21</v>
      </c>
      <c r="P69" s="104">
        <f t="shared" si="95"/>
        <v>7</v>
      </c>
      <c r="Q69" s="104">
        <f t="shared" si="95"/>
        <v>222</v>
      </c>
      <c r="R69" s="104">
        <f t="shared" si="95"/>
        <v>472</v>
      </c>
      <c r="S69" s="54">
        <f t="shared" ref="S69" si="96">SUM(G69:J69)</f>
        <v>79</v>
      </c>
      <c r="T69" s="54">
        <f t="shared" ref="T69" si="97">SUM(M69:P69)</f>
        <v>30</v>
      </c>
      <c r="AA69" s="214">
        <v>724</v>
      </c>
      <c r="AB69" s="155" t="str">
        <f>IF(F69=AA69,"",1)</f>
        <v/>
      </c>
    </row>
    <row r="70" spans="1:28" ht="12" customHeight="1">
      <c r="A70" s="367"/>
      <c r="B70" s="367"/>
      <c r="C70" s="127"/>
      <c r="D70" s="309"/>
      <c r="E70" s="116"/>
      <c r="F70" s="117">
        <f t="shared" si="2"/>
        <v>0.99999999999999978</v>
      </c>
      <c r="G70" s="107">
        <f t="shared" ref="G70:R70" si="98">IF(G69=0,0,G69/$F69)</f>
        <v>9.3922651933701654E-2</v>
      </c>
      <c r="H70" s="107">
        <f t="shared" si="98"/>
        <v>2.7624309392265192E-3</v>
      </c>
      <c r="I70" s="107">
        <f t="shared" si="98"/>
        <v>6.9060773480662981E-3</v>
      </c>
      <c r="J70" s="107">
        <f t="shared" si="98"/>
        <v>5.5248618784530384E-3</v>
      </c>
      <c r="K70" s="107">
        <f t="shared" si="98"/>
        <v>0.73618784530386738</v>
      </c>
      <c r="L70" s="107">
        <f t="shared" si="98"/>
        <v>0.15469613259668508</v>
      </c>
      <c r="M70" s="107">
        <f t="shared" si="98"/>
        <v>2.7624309392265192E-3</v>
      </c>
      <c r="N70" s="107">
        <f t="shared" si="98"/>
        <v>0</v>
      </c>
      <c r="O70" s="107">
        <f t="shared" si="98"/>
        <v>2.9005524861878452E-2</v>
      </c>
      <c r="P70" s="107">
        <f t="shared" si="98"/>
        <v>9.6685082872928173E-3</v>
      </c>
      <c r="Q70" s="107">
        <f t="shared" si="98"/>
        <v>0.30662983425414364</v>
      </c>
      <c r="R70" s="107">
        <f t="shared" si="98"/>
        <v>0.65193370165745856</v>
      </c>
      <c r="AA70" s="215"/>
      <c r="AB70" s="154"/>
    </row>
    <row r="71" spans="1:28" ht="12" customHeight="1">
      <c r="A71" s="367"/>
      <c r="B71" s="367"/>
      <c r="C71" s="126"/>
      <c r="D71" s="308" t="s">
        <v>280</v>
      </c>
      <c r="E71" s="115"/>
      <c r="F71" s="104">
        <f t="shared" si="2"/>
        <v>4</v>
      </c>
      <c r="G71" s="104">
        <v>0</v>
      </c>
      <c r="H71" s="104">
        <v>0</v>
      </c>
      <c r="I71" s="104">
        <v>0</v>
      </c>
      <c r="J71" s="104">
        <v>0</v>
      </c>
      <c r="K71" s="104">
        <v>2</v>
      </c>
      <c r="L71" s="104">
        <v>2</v>
      </c>
      <c r="M71" s="104">
        <v>0</v>
      </c>
      <c r="N71" s="104">
        <v>0</v>
      </c>
      <c r="O71" s="104">
        <v>0</v>
      </c>
      <c r="P71" s="104">
        <v>0</v>
      </c>
      <c r="Q71" s="104">
        <v>1</v>
      </c>
      <c r="R71" s="104">
        <v>3</v>
      </c>
      <c r="S71" s="54">
        <f t="shared" ref="S71" si="99">SUM(G71:J71)</f>
        <v>0</v>
      </c>
      <c r="T71" s="54">
        <f t="shared" ref="T71" si="100">SUM(M71:P71)</f>
        <v>0</v>
      </c>
      <c r="AA71" s="214">
        <v>4</v>
      </c>
      <c r="AB71" s="155" t="str">
        <f>IF(F71=AA71,"",1)</f>
        <v/>
      </c>
    </row>
    <row r="72" spans="1:28" ht="12" customHeight="1">
      <c r="A72" s="367"/>
      <c r="B72" s="367"/>
      <c r="C72" s="127"/>
      <c r="D72" s="309"/>
      <c r="E72" s="116"/>
      <c r="F72" s="117">
        <f t="shared" si="2"/>
        <v>1</v>
      </c>
      <c r="G72" s="107">
        <f t="shared" ref="G72:R72" si="101">IF(G71=0,0,G71/$F71)</f>
        <v>0</v>
      </c>
      <c r="H72" s="107">
        <f t="shared" si="101"/>
        <v>0</v>
      </c>
      <c r="I72" s="107">
        <f t="shared" si="101"/>
        <v>0</v>
      </c>
      <c r="J72" s="107">
        <f t="shared" si="101"/>
        <v>0</v>
      </c>
      <c r="K72" s="107">
        <f t="shared" si="101"/>
        <v>0.5</v>
      </c>
      <c r="L72" s="107">
        <f t="shared" si="101"/>
        <v>0.5</v>
      </c>
      <c r="M72" s="107">
        <f t="shared" si="101"/>
        <v>0</v>
      </c>
      <c r="N72" s="107">
        <f t="shared" si="101"/>
        <v>0</v>
      </c>
      <c r="O72" s="107">
        <f t="shared" si="101"/>
        <v>0</v>
      </c>
      <c r="P72" s="107">
        <f t="shared" si="101"/>
        <v>0</v>
      </c>
      <c r="Q72" s="107">
        <f t="shared" si="101"/>
        <v>0.25</v>
      </c>
      <c r="R72" s="107">
        <f t="shared" si="101"/>
        <v>0.75</v>
      </c>
      <c r="AA72" s="215"/>
      <c r="AB72" s="154"/>
    </row>
    <row r="73" spans="1:28" ht="12" customHeight="1">
      <c r="A73" s="367"/>
      <c r="B73" s="367"/>
      <c r="C73" s="126"/>
      <c r="D73" s="308" t="s">
        <v>279</v>
      </c>
      <c r="E73" s="115"/>
      <c r="F73" s="104">
        <f t="shared" ref="F73:F100" si="102">SUM(G73:R73)/2</f>
        <v>91</v>
      </c>
      <c r="G73" s="104">
        <v>6</v>
      </c>
      <c r="H73" s="104">
        <v>0</v>
      </c>
      <c r="I73" s="104">
        <v>2</v>
      </c>
      <c r="J73" s="104">
        <v>1</v>
      </c>
      <c r="K73" s="104">
        <v>71</v>
      </c>
      <c r="L73" s="104">
        <v>11</v>
      </c>
      <c r="M73" s="104">
        <v>0</v>
      </c>
      <c r="N73" s="104">
        <v>0</v>
      </c>
      <c r="O73" s="104">
        <v>0</v>
      </c>
      <c r="P73" s="104">
        <v>0</v>
      </c>
      <c r="Q73" s="104">
        <v>42</v>
      </c>
      <c r="R73" s="104">
        <v>49</v>
      </c>
      <c r="S73" s="54">
        <f t="shared" ref="S73" si="103">SUM(G73:J73)</f>
        <v>9</v>
      </c>
      <c r="T73" s="54">
        <f t="shared" ref="T73" si="104">SUM(M73:P73)</f>
        <v>0</v>
      </c>
      <c r="AA73" s="214">
        <v>91</v>
      </c>
      <c r="AB73" s="155" t="str">
        <f>IF(F73=AA73,"",1)</f>
        <v/>
      </c>
    </row>
    <row r="74" spans="1:28" ht="12" customHeight="1">
      <c r="A74" s="367"/>
      <c r="B74" s="367"/>
      <c r="C74" s="127"/>
      <c r="D74" s="309"/>
      <c r="E74" s="116"/>
      <c r="F74" s="117">
        <f t="shared" si="102"/>
        <v>1</v>
      </c>
      <c r="G74" s="107">
        <f t="shared" ref="G74:R74" si="105">IF(G73=0,0,G73/$F73)</f>
        <v>6.5934065934065936E-2</v>
      </c>
      <c r="H74" s="107">
        <f t="shared" si="105"/>
        <v>0</v>
      </c>
      <c r="I74" s="107">
        <f t="shared" si="105"/>
        <v>2.197802197802198E-2</v>
      </c>
      <c r="J74" s="107">
        <f t="shared" si="105"/>
        <v>1.098901098901099E-2</v>
      </c>
      <c r="K74" s="107">
        <f t="shared" si="105"/>
        <v>0.78021978021978022</v>
      </c>
      <c r="L74" s="107">
        <f t="shared" si="105"/>
        <v>0.12087912087912088</v>
      </c>
      <c r="M74" s="107">
        <f t="shared" si="105"/>
        <v>0</v>
      </c>
      <c r="N74" s="107">
        <f t="shared" si="105"/>
        <v>0</v>
      </c>
      <c r="O74" s="107">
        <f t="shared" si="105"/>
        <v>0</v>
      </c>
      <c r="P74" s="107">
        <f t="shared" si="105"/>
        <v>0</v>
      </c>
      <c r="Q74" s="107">
        <f t="shared" si="105"/>
        <v>0.46153846153846156</v>
      </c>
      <c r="R74" s="107">
        <f t="shared" si="105"/>
        <v>0.53846153846153844</v>
      </c>
      <c r="AA74" s="215"/>
      <c r="AB74" s="154"/>
    </row>
    <row r="75" spans="1:28" ht="12" customHeight="1">
      <c r="A75" s="367"/>
      <c r="B75" s="367"/>
      <c r="C75" s="126"/>
      <c r="D75" s="308" t="s">
        <v>13</v>
      </c>
      <c r="E75" s="115"/>
      <c r="F75" s="104">
        <f t="shared" si="102"/>
        <v>19</v>
      </c>
      <c r="G75" s="104">
        <v>8</v>
      </c>
      <c r="H75" s="104">
        <v>0</v>
      </c>
      <c r="I75" s="104">
        <v>0</v>
      </c>
      <c r="J75" s="104">
        <v>0</v>
      </c>
      <c r="K75" s="104">
        <v>8</v>
      </c>
      <c r="L75" s="104">
        <v>3</v>
      </c>
      <c r="M75" s="104">
        <v>0</v>
      </c>
      <c r="N75" s="104">
        <v>0</v>
      </c>
      <c r="O75" s="104">
        <v>0</v>
      </c>
      <c r="P75" s="104">
        <v>0</v>
      </c>
      <c r="Q75" s="104">
        <v>3</v>
      </c>
      <c r="R75" s="104">
        <v>16</v>
      </c>
      <c r="S75" s="54">
        <f t="shared" ref="S75" si="106">SUM(G75:J75)</f>
        <v>8</v>
      </c>
      <c r="T75" s="54">
        <f t="shared" ref="T75" si="107">SUM(M75:P75)</f>
        <v>0</v>
      </c>
      <c r="AA75" s="214">
        <v>19</v>
      </c>
      <c r="AB75" s="155" t="str">
        <f>IF(F75=AA75,"",1)</f>
        <v/>
      </c>
    </row>
    <row r="76" spans="1:28" ht="12" customHeight="1">
      <c r="A76" s="367"/>
      <c r="B76" s="367"/>
      <c r="C76" s="127"/>
      <c r="D76" s="309"/>
      <c r="E76" s="116"/>
      <c r="F76" s="117">
        <f t="shared" si="102"/>
        <v>1</v>
      </c>
      <c r="G76" s="107">
        <f t="shared" ref="G76:R76" si="108">IF(G75=0,0,G75/$F75)</f>
        <v>0.42105263157894735</v>
      </c>
      <c r="H76" s="107">
        <f t="shared" si="108"/>
        <v>0</v>
      </c>
      <c r="I76" s="107">
        <f t="shared" si="108"/>
        <v>0</v>
      </c>
      <c r="J76" s="107">
        <f t="shared" si="108"/>
        <v>0</v>
      </c>
      <c r="K76" s="107">
        <f t="shared" si="108"/>
        <v>0.42105263157894735</v>
      </c>
      <c r="L76" s="107">
        <f t="shared" si="108"/>
        <v>0.15789473684210525</v>
      </c>
      <c r="M76" s="107">
        <f t="shared" si="108"/>
        <v>0</v>
      </c>
      <c r="N76" s="107">
        <f t="shared" si="108"/>
        <v>0</v>
      </c>
      <c r="O76" s="107">
        <f t="shared" si="108"/>
        <v>0</v>
      </c>
      <c r="P76" s="107">
        <f t="shared" si="108"/>
        <v>0</v>
      </c>
      <c r="Q76" s="107">
        <f t="shared" si="108"/>
        <v>0.15789473684210525</v>
      </c>
      <c r="R76" s="107">
        <f t="shared" si="108"/>
        <v>0.84210526315789469</v>
      </c>
      <c r="AA76" s="215"/>
      <c r="AB76" s="154"/>
    </row>
    <row r="77" spans="1:28" ht="12" customHeight="1">
      <c r="A77" s="367"/>
      <c r="B77" s="367"/>
      <c r="C77" s="126"/>
      <c r="D77" s="308" t="s">
        <v>278</v>
      </c>
      <c r="E77" s="115"/>
      <c r="F77" s="104">
        <f t="shared" si="102"/>
        <v>14</v>
      </c>
      <c r="G77" s="104">
        <v>1</v>
      </c>
      <c r="H77" s="104">
        <v>0</v>
      </c>
      <c r="I77" s="104">
        <v>0</v>
      </c>
      <c r="J77" s="104">
        <v>0</v>
      </c>
      <c r="K77" s="104">
        <v>9</v>
      </c>
      <c r="L77" s="104">
        <v>4</v>
      </c>
      <c r="M77" s="104">
        <v>0</v>
      </c>
      <c r="N77" s="104">
        <v>0</v>
      </c>
      <c r="O77" s="104">
        <v>0</v>
      </c>
      <c r="P77" s="104">
        <v>2</v>
      </c>
      <c r="Q77" s="104">
        <v>1</v>
      </c>
      <c r="R77" s="104">
        <v>11</v>
      </c>
      <c r="S77" s="54">
        <f t="shared" ref="S77" si="109">SUM(G77:J77)</f>
        <v>1</v>
      </c>
      <c r="T77" s="54">
        <f t="shared" ref="T77" si="110">SUM(M77:P77)</f>
        <v>2</v>
      </c>
      <c r="AA77" s="214">
        <v>14</v>
      </c>
      <c r="AB77" s="155" t="str">
        <f>IF(F77=AA77,"",1)</f>
        <v/>
      </c>
    </row>
    <row r="78" spans="1:28" ht="12" customHeight="1">
      <c r="A78" s="367"/>
      <c r="B78" s="367"/>
      <c r="C78" s="127"/>
      <c r="D78" s="309"/>
      <c r="E78" s="116"/>
      <c r="F78" s="117">
        <f t="shared" si="102"/>
        <v>1</v>
      </c>
      <c r="G78" s="107">
        <f t="shared" ref="G78:R78" si="111">IF(G77=0,0,G77/$F77)</f>
        <v>7.1428571428571425E-2</v>
      </c>
      <c r="H78" s="107">
        <f t="shared" si="111"/>
        <v>0</v>
      </c>
      <c r="I78" s="107">
        <f t="shared" si="111"/>
        <v>0</v>
      </c>
      <c r="J78" s="107">
        <f t="shared" si="111"/>
        <v>0</v>
      </c>
      <c r="K78" s="107">
        <f t="shared" si="111"/>
        <v>0.6428571428571429</v>
      </c>
      <c r="L78" s="107">
        <f t="shared" si="111"/>
        <v>0.2857142857142857</v>
      </c>
      <c r="M78" s="107">
        <f t="shared" si="111"/>
        <v>0</v>
      </c>
      <c r="N78" s="107">
        <f t="shared" si="111"/>
        <v>0</v>
      </c>
      <c r="O78" s="107">
        <f t="shared" si="111"/>
        <v>0</v>
      </c>
      <c r="P78" s="107">
        <f t="shared" si="111"/>
        <v>0.14285714285714285</v>
      </c>
      <c r="Q78" s="107">
        <f t="shared" si="111"/>
        <v>7.1428571428571425E-2</v>
      </c>
      <c r="R78" s="107">
        <f t="shared" si="111"/>
        <v>0.7857142857142857</v>
      </c>
      <c r="AA78" s="215"/>
      <c r="AB78" s="154"/>
    </row>
    <row r="79" spans="1:28" ht="12" customHeight="1">
      <c r="A79" s="367"/>
      <c r="B79" s="367"/>
      <c r="C79" s="126"/>
      <c r="D79" s="308" t="s">
        <v>277</v>
      </c>
      <c r="E79" s="115"/>
      <c r="F79" s="104">
        <f t="shared" si="102"/>
        <v>32</v>
      </c>
      <c r="G79" s="104">
        <v>7</v>
      </c>
      <c r="H79" s="104">
        <v>0</v>
      </c>
      <c r="I79" s="104">
        <v>0</v>
      </c>
      <c r="J79" s="104">
        <v>0</v>
      </c>
      <c r="K79" s="104">
        <v>17</v>
      </c>
      <c r="L79" s="104">
        <v>8</v>
      </c>
      <c r="M79" s="104">
        <v>0</v>
      </c>
      <c r="N79" s="104">
        <v>0</v>
      </c>
      <c r="O79" s="104">
        <v>0</v>
      </c>
      <c r="P79" s="104">
        <v>0</v>
      </c>
      <c r="Q79" s="104">
        <v>8</v>
      </c>
      <c r="R79" s="104">
        <v>24</v>
      </c>
      <c r="S79" s="54">
        <f t="shared" ref="S79" si="112">SUM(G79:J79)</f>
        <v>7</v>
      </c>
      <c r="T79" s="54">
        <f t="shared" ref="T79" si="113">SUM(M79:P79)</f>
        <v>0</v>
      </c>
      <c r="AA79" s="214">
        <v>32</v>
      </c>
      <c r="AB79" s="155" t="str">
        <f>IF(F79=AA79,"",1)</f>
        <v/>
      </c>
    </row>
    <row r="80" spans="1:28" ht="12" customHeight="1">
      <c r="A80" s="367"/>
      <c r="B80" s="367"/>
      <c r="C80" s="127"/>
      <c r="D80" s="309"/>
      <c r="E80" s="116"/>
      <c r="F80" s="117">
        <f t="shared" si="102"/>
        <v>1</v>
      </c>
      <c r="G80" s="107">
        <f t="shared" ref="G80:R80" si="114">IF(G79=0,0,G79/$F79)</f>
        <v>0.21875</v>
      </c>
      <c r="H80" s="107">
        <f t="shared" si="114"/>
        <v>0</v>
      </c>
      <c r="I80" s="107">
        <f t="shared" si="114"/>
        <v>0</v>
      </c>
      <c r="J80" s="107">
        <f t="shared" si="114"/>
        <v>0</v>
      </c>
      <c r="K80" s="107">
        <f t="shared" si="114"/>
        <v>0.53125</v>
      </c>
      <c r="L80" s="107">
        <f t="shared" si="114"/>
        <v>0.25</v>
      </c>
      <c r="M80" s="107">
        <f t="shared" si="114"/>
        <v>0</v>
      </c>
      <c r="N80" s="107">
        <f t="shared" si="114"/>
        <v>0</v>
      </c>
      <c r="O80" s="107">
        <f t="shared" si="114"/>
        <v>0</v>
      </c>
      <c r="P80" s="107">
        <f t="shared" si="114"/>
        <v>0</v>
      </c>
      <c r="Q80" s="107">
        <f t="shared" si="114"/>
        <v>0.25</v>
      </c>
      <c r="R80" s="107">
        <f t="shared" si="114"/>
        <v>0.75</v>
      </c>
      <c r="AA80" s="215"/>
      <c r="AB80" s="154"/>
    </row>
    <row r="81" spans="1:28" ht="12" customHeight="1">
      <c r="A81" s="367"/>
      <c r="B81" s="367"/>
      <c r="C81" s="126"/>
      <c r="D81" s="308" t="s">
        <v>10</v>
      </c>
      <c r="E81" s="115"/>
      <c r="F81" s="104">
        <f t="shared" si="102"/>
        <v>176</v>
      </c>
      <c r="G81" s="104">
        <v>10</v>
      </c>
      <c r="H81" s="104">
        <v>2</v>
      </c>
      <c r="I81" s="104">
        <v>2</v>
      </c>
      <c r="J81" s="104">
        <v>1</v>
      </c>
      <c r="K81" s="104">
        <v>133</v>
      </c>
      <c r="L81" s="104">
        <v>28</v>
      </c>
      <c r="M81" s="104">
        <v>0</v>
      </c>
      <c r="N81" s="104">
        <v>0</v>
      </c>
      <c r="O81" s="104">
        <v>4</v>
      </c>
      <c r="P81" s="104">
        <v>3</v>
      </c>
      <c r="Q81" s="104">
        <v>48</v>
      </c>
      <c r="R81" s="104">
        <v>121</v>
      </c>
      <c r="S81" s="54">
        <f t="shared" ref="S81" si="115">SUM(G81:J81)</f>
        <v>15</v>
      </c>
      <c r="T81" s="54">
        <f t="shared" ref="T81" si="116">SUM(M81:P81)</f>
        <v>7</v>
      </c>
      <c r="AA81" s="214">
        <v>176</v>
      </c>
      <c r="AB81" s="155" t="str">
        <f>IF(F81=AA81,"",1)</f>
        <v/>
      </c>
    </row>
    <row r="82" spans="1:28" ht="12" customHeight="1">
      <c r="A82" s="367"/>
      <c r="B82" s="367"/>
      <c r="C82" s="127"/>
      <c r="D82" s="309"/>
      <c r="E82" s="116"/>
      <c r="F82" s="117">
        <f t="shared" si="102"/>
        <v>1</v>
      </c>
      <c r="G82" s="107">
        <f t="shared" ref="G82:R82" si="117">IF(G81=0,0,G81/$F81)</f>
        <v>5.6818181818181816E-2</v>
      </c>
      <c r="H82" s="107">
        <f t="shared" si="117"/>
        <v>1.1363636363636364E-2</v>
      </c>
      <c r="I82" s="107">
        <f t="shared" si="117"/>
        <v>1.1363636363636364E-2</v>
      </c>
      <c r="J82" s="107">
        <f t="shared" si="117"/>
        <v>5.681818181818182E-3</v>
      </c>
      <c r="K82" s="107">
        <f t="shared" si="117"/>
        <v>0.75568181818181823</v>
      </c>
      <c r="L82" s="107">
        <f t="shared" si="117"/>
        <v>0.15909090909090909</v>
      </c>
      <c r="M82" s="107">
        <f t="shared" si="117"/>
        <v>0</v>
      </c>
      <c r="N82" s="107">
        <f t="shared" si="117"/>
        <v>0</v>
      </c>
      <c r="O82" s="107">
        <f t="shared" si="117"/>
        <v>2.2727272727272728E-2</v>
      </c>
      <c r="P82" s="107">
        <f t="shared" si="117"/>
        <v>1.7045454545454544E-2</v>
      </c>
      <c r="Q82" s="107">
        <f t="shared" si="117"/>
        <v>0.27272727272727271</v>
      </c>
      <c r="R82" s="107">
        <f t="shared" si="117"/>
        <v>0.6875</v>
      </c>
      <c r="AA82" s="215"/>
      <c r="AB82" s="154"/>
    </row>
    <row r="83" spans="1:28" ht="12" customHeight="1">
      <c r="A83" s="367"/>
      <c r="B83" s="367"/>
      <c r="C83" s="126"/>
      <c r="D83" s="308" t="s">
        <v>9</v>
      </c>
      <c r="E83" s="115"/>
      <c r="F83" s="104">
        <f t="shared" si="102"/>
        <v>21</v>
      </c>
      <c r="G83" s="104">
        <v>1</v>
      </c>
      <c r="H83" s="104">
        <v>0</v>
      </c>
      <c r="I83" s="104">
        <v>0</v>
      </c>
      <c r="J83" s="104">
        <v>0</v>
      </c>
      <c r="K83" s="104">
        <v>16</v>
      </c>
      <c r="L83" s="104">
        <v>4</v>
      </c>
      <c r="M83" s="104">
        <v>0</v>
      </c>
      <c r="N83" s="104">
        <v>0</v>
      </c>
      <c r="O83" s="104">
        <v>0</v>
      </c>
      <c r="P83" s="104">
        <v>0</v>
      </c>
      <c r="Q83" s="104">
        <v>6</v>
      </c>
      <c r="R83" s="104">
        <v>15</v>
      </c>
      <c r="S83" s="54">
        <f t="shared" ref="S83" si="118">SUM(G83:J83)</f>
        <v>1</v>
      </c>
      <c r="T83" s="54">
        <f t="shared" ref="T83" si="119">SUM(M83:P83)</f>
        <v>0</v>
      </c>
      <c r="AA83" s="214">
        <v>21</v>
      </c>
      <c r="AB83" s="155" t="str">
        <f>IF(F83=AA83,"",1)</f>
        <v/>
      </c>
    </row>
    <row r="84" spans="1:28" ht="12" customHeight="1">
      <c r="A84" s="367"/>
      <c r="B84" s="367"/>
      <c r="C84" s="127"/>
      <c r="D84" s="309"/>
      <c r="E84" s="116"/>
      <c r="F84" s="117">
        <f t="shared" si="102"/>
        <v>1</v>
      </c>
      <c r="G84" s="107">
        <f t="shared" ref="G84:R84" si="120">IF(G83=0,0,G83/$F83)</f>
        <v>4.7619047619047616E-2</v>
      </c>
      <c r="H84" s="107">
        <f t="shared" si="120"/>
        <v>0</v>
      </c>
      <c r="I84" s="107">
        <f t="shared" si="120"/>
        <v>0</v>
      </c>
      <c r="J84" s="107">
        <f t="shared" si="120"/>
        <v>0</v>
      </c>
      <c r="K84" s="107">
        <f t="shared" si="120"/>
        <v>0.76190476190476186</v>
      </c>
      <c r="L84" s="107">
        <f t="shared" si="120"/>
        <v>0.19047619047619047</v>
      </c>
      <c r="M84" s="107">
        <f t="shared" si="120"/>
        <v>0</v>
      </c>
      <c r="N84" s="107">
        <f t="shared" si="120"/>
        <v>0</v>
      </c>
      <c r="O84" s="107">
        <f t="shared" si="120"/>
        <v>0</v>
      </c>
      <c r="P84" s="107">
        <f t="shared" si="120"/>
        <v>0</v>
      </c>
      <c r="Q84" s="107">
        <f t="shared" si="120"/>
        <v>0.2857142857142857</v>
      </c>
      <c r="R84" s="107">
        <f t="shared" si="120"/>
        <v>0.7142857142857143</v>
      </c>
      <c r="AA84" s="215"/>
      <c r="AB84" s="154"/>
    </row>
    <row r="85" spans="1:28" ht="12" customHeight="1">
      <c r="A85" s="367"/>
      <c r="B85" s="367"/>
      <c r="C85" s="126"/>
      <c r="D85" s="308" t="s">
        <v>276</v>
      </c>
      <c r="E85" s="115"/>
      <c r="F85" s="104">
        <f t="shared" si="102"/>
        <v>9</v>
      </c>
      <c r="G85" s="104">
        <v>0</v>
      </c>
      <c r="H85" s="104">
        <v>0</v>
      </c>
      <c r="I85" s="104">
        <v>0</v>
      </c>
      <c r="J85" s="104">
        <v>0</v>
      </c>
      <c r="K85" s="104">
        <v>7</v>
      </c>
      <c r="L85" s="104">
        <v>2</v>
      </c>
      <c r="M85" s="104">
        <v>0</v>
      </c>
      <c r="N85" s="104">
        <v>0</v>
      </c>
      <c r="O85" s="104">
        <v>0</v>
      </c>
      <c r="P85" s="104">
        <v>0</v>
      </c>
      <c r="Q85" s="104">
        <v>2</v>
      </c>
      <c r="R85" s="104">
        <v>7</v>
      </c>
      <c r="S85" s="54">
        <f t="shared" ref="S85" si="121">SUM(G85:J85)</f>
        <v>0</v>
      </c>
      <c r="T85" s="54">
        <f t="shared" ref="T85" si="122">SUM(M85:P85)</f>
        <v>0</v>
      </c>
      <c r="AA85" s="214">
        <v>9</v>
      </c>
      <c r="AB85" s="155" t="str">
        <f>IF(F85=AA85,"",1)</f>
        <v/>
      </c>
    </row>
    <row r="86" spans="1:28" ht="12" customHeight="1">
      <c r="A86" s="367"/>
      <c r="B86" s="367"/>
      <c r="C86" s="127"/>
      <c r="D86" s="309"/>
      <c r="E86" s="116"/>
      <c r="F86" s="117">
        <f t="shared" si="102"/>
        <v>1</v>
      </c>
      <c r="G86" s="107">
        <f t="shared" ref="G86:R86" si="123">IF(G85=0,0,G85/$F85)</f>
        <v>0</v>
      </c>
      <c r="H86" s="107">
        <f t="shared" si="123"/>
        <v>0</v>
      </c>
      <c r="I86" s="107">
        <f t="shared" si="123"/>
        <v>0</v>
      </c>
      <c r="J86" s="107">
        <f t="shared" si="123"/>
        <v>0</v>
      </c>
      <c r="K86" s="107">
        <f t="shared" si="123"/>
        <v>0.77777777777777779</v>
      </c>
      <c r="L86" s="107">
        <f t="shared" si="123"/>
        <v>0.22222222222222221</v>
      </c>
      <c r="M86" s="107">
        <f t="shared" si="123"/>
        <v>0</v>
      </c>
      <c r="N86" s="107">
        <f t="shared" si="123"/>
        <v>0</v>
      </c>
      <c r="O86" s="107">
        <f t="shared" si="123"/>
        <v>0</v>
      </c>
      <c r="P86" s="107">
        <f t="shared" si="123"/>
        <v>0</v>
      </c>
      <c r="Q86" s="107">
        <f t="shared" si="123"/>
        <v>0.22222222222222221</v>
      </c>
      <c r="R86" s="107">
        <f t="shared" si="123"/>
        <v>0.77777777777777779</v>
      </c>
      <c r="AA86" s="215"/>
      <c r="AB86" s="154"/>
    </row>
    <row r="87" spans="1:28" ht="13.5" customHeight="1">
      <c r="A87" s="367"/>
      <c r="B87" s="367"/>
      <c r="C87" s="126"/>
      <c r="D87" s="388" t="s">
        <v>275</v>
      </c>
      <c r="E87" s="115"/>
      <c r="F87" s="104">
        <f t="shared" si="102"/>
        <v>18</v>
      </c>
      <c r="G87" s="104">
        <v>2</v>
      </c>
      <c r="H87" s="104">
        <v>0</v>
      </c>
      <c r="I87" s="104">
        <v>1</v>
      </c>
      <c r="J87" s="104">
        <v>1</v>
      </c>
      <c r="K87" s="104">
        <v>13</v>
      </c>
      <c r="L87" s="104">
        <v>1</v>
      </c>
      <c r="M87" s="104">
        <v>0</v>
      </c>
      <c r="N87" s="104">
        <v>0</v>
      </c>
      <c r="O87" s="104">
        <v>0</v>
      </c>
      <c r="P87" s="104">
        <v>1</v>
      </c>
      <c r="Q87" s="104">
        <v>5</v>
      </c>
      <c r="R87" s="104">
        <v>12</v>
      </c>
      <c r="S87" s="54">
        <f t="shared" ref="S87" si="124">SUM(G87:J87)</f>
        <v>4</v>
      </c>
      <c r="T87" s="54">
        <f t="shared" ref="T87" si="125">SUM(M87:P87)</f>
        <v>1</v>
      </c>
      <c r="AA87" s="214">
        <v>18</v>
      </c>
      <c r="AB87" s="155" t="str">
        <f>IF(F87=AA87,"",1)</f>
        <v/>
      </c>
    </row>
    <row r="88" spans="1:28" ht="13.5" customHeight="1">
      <c r="A88" s="367"/>
      <c r="B88" s="367"/>
      <c r="C88" s="127"/>
      <c r="D88" s="309"/>
      <c r="E88" s="116"/>
      <c r="F88" s="117">
        <f t="shared" si="102"/>
        <v>1</v>
      </c>
      <c r="G88" s="107">
        <f t="shared" ref="G88:R88" si="126">IF(G87=0,0,G87/$F87)</f>
        <v>0.1111111111111111</v>
      </c>
      <c r="H88" s="107">
        <f t="shared" si="126"/>
        <v>0</v>
      </c>
      <c r="I88" s="107">
        <f t="shared" si="126"/>
        <v>5.5555555555555552E-2</v>
      </c>
      <c r="J88" s="107">
        <f t="shared" si="126"/>
        <v>5.5555555555555552E-2</v>
      </c>
      <c r="K88" s="107">
        <f t="shared" si="126"/>
        <v>0.72222222222222221</v>
      </c>
      <c r="L88" s="107">
        <f t="shared" si="126"/>
        <v>5.5555555555555552E-2</v>
      </c>
      <c r="M88" s="107">
        <f t="shared" si="126"/>
        <v>0</v>
      </c>
      <c r="N88" s="107">
        <f t="shared" si="126"/>
        <v>0</v>
      </c>
      <c r="O88" s="107">
        <f t="shared" si="126"/>
        <v>0</v>
      </c>
      <c r="P88" s="107">
        <f t="shared" si="126"/>
        <v>5.5555555555555552E-2</v>
      </c>
      <c r="Q88" s="107">
        <f t="shared" si="126"/>
        <v>0.27777777777777779</v>
      </c>
      <c r="R88" s="107">
        <f t="shared" si="126"/>
        <v>0.66666666666666663</v>
      </c>
      <c r="AA88" s="215"/>
      <c r="AB88" s="154"/>
    </row>
    <row r="89" spans="1:28" ht="12" customHeight="1">
      <c r="A89" s="367"/>
      <c r="B89" s="367"/>
      <c r="C89" s="126"/>
      <c r="D89" s="308" t="s">
        <v>274</v>
      </c>
      <c r="E89" s="115"/>
      <c r="F89" s="104">
        <f t="shared" si="102"/>
        <v>49</v>
      </c>
      <c r="G89" s="104">
        <v>0</v>
      </c>
      <c r="H89" s="104">
        <v>0</v>
      </c>
      <c r="I89" s="104">
        <v>0</v>
      </c>
      <c r="J89" s="104">
        <v>0</v>
      </c>
      <c r="K89" s="104">
        <v>40</v>
      </c>
      <c r="L89" s="104">
        <v>9</v>
      </c>
      <c r="M89" s="104">
        <v>0</v>
      </c>
      <c r="N89" s="104">
        <v>0</v>
      </c>
      <c r="O89" s="104">
        <v>3</v>
      </c>
      <c r="P89" s="104">
        <v>0</v>
      </c>
      <c r="Q89" s="104">
        <v>19</v>
      </c>
      <c r="R89" s="104">
        <v>27</v>
      </c>
      <c r="S89" s="54">
        <f t="shared" ref="S89" si="127">SUM(G89:J89)</f>
        <v>0</v>
      </c>
      <c r="T89" s="54">
        <f t="shared" ref="T89" si="128">SUM(M89:P89)</f>
        <v>3</v>
      </c>
      <c r="AA89" s="214">
        <v>49</v>
      </c>
      <c r="AB89" s="155" t="str">
        <f>IF(F89=AA89,"",1)</f>
        <v/>
      </c>
    </row>
    <row r="90" spans="1:28" ht="12" customHeight="1">
      <c r="A90" s="367"/>
      <c r="B90" s="367"/>
      <c r="C90" s="127"/>
      <c r="D90" s="309"/>
      <c r="E90" s="116"/>
      <c r="F90" s="117">
        <f t="shared" si="102"/>
        <v>1</v>
      </c>
      <c r="G90" s="107">
        <f t="shared" ref="G90:R90" si="129">IF(G89=0,0,G89/$F89)</f>
        <v>0</v>
      </c>
      <c r="H90" s="107">
        <f t="shared" si="129"/>
        <v>0</v>
      </c>
      <c r="I90" s="107">
        <f t="shared" si="129"/>
        <v>0</v>
      </c>
      <c r="J90" s="107">
        <f t="shared" si="129"/>
        <v>0</v>
      </c>
      <c r="K90" s="107">
        <f t="shared" si="129"/>
        <v>0.81632653061224492</v>
      </c>
      <c r="L90" s="107">
        <f t="shared" si="129"/>
        <v>0.18367346938775511</v>
      </c>
      <c r="M90" s="107">
        <f t="shared" si="129"/>
        <v>0</v>
      </c>
      <c r="N90" s="107">
        <f t="shared" si="129"/>
        <v>0</v>
      </c>
      <c r="O90" s="107">
        <f t="shared" si="129"/>
        <v>6.1224489795918366E-2</v>
      </c>
      <c r="P90" s="107">
        <f t="shared" si="129"/>
        <v>0</v>
      </c>
      <c r="Q90" s="107">
        <f t="shared" si="129"/>
        <v>0.38775510204081631</v>
      </c>
      <c r="R90" s="107">
        <f t="shared" si="129"/>
        <v>0.55102040816326525</v>
      </c>
      <c r="AA90" s="215"/>
      <c r="AB90" s="154"/>
    </row>
    <row r="91" spans="1:28" ht="12" customHeight="1">
      <c r="A91" s="367"/>
      <c r="B91" s="367"/>
      <c r="C91" s="126"/>
      <c r="D91" s="308" t="s">
        <v>273</v>
      </c>
      <c r="E91" s="115"/>
      <c r="F91" s="104">
        <f t="shared" si="102"/>
        <v>24</v>
      </c>
      <c r="G91" s="104">
        <v>1</v>
      </c>
      <c r="H91" s="104">
        <v>0</v>
      </c>
      <c r="I91" s="104">
        <v>0</v>
      </c>
      <c r="J91" s="104">
        <v>0</v>
      </c>
      <c r="K91" s="104">
        <v>18</v>
      </c>
      <c r="L91" s="104">
        <v>5</v>
      </c>
      <c r="M91" s="104">
        <v>0</v>
      </c>
      <c r="N91" s="104">
        <v>0</v>
      </c>
      <c r="O91" s="104">
        <v>0</v>
      </c>
      <c r="P91" s="104">
        <v>0</v>
      </c>
      <c r="Q91" s="104">
        <v>6</v>
      </c>
      <c r="R91" s="104">
        <v>18</v>
      </c>
      <c r="S91" s="54">
        <f t="shared" ref="S91" si="130">SUM(G91:J91)</f>
        <v>1</v>
      </c>
      <c r="T91" s="54">
        <f t="shared" ref="T91" si="131">SUM(M91:P91)</f>
        <v>0</v>
      </c>
      <c r="AA91" s="214">
        <v>24</v>
      </c>
      <c r="AB91" s="155" t="str">
        <f>IF(F91=AA91,"",1)</f>
        <v/>
      </c>
    </row>
    <row r="92" spans="1:28" ht="12" customHeight="1">
      <c r="A92" s="367"/>
      <c r="B92" s="367"/>
      <c r="C92" s="127"/>
      <c r="D92" s="309"/>
      <c r="E92" s="116"/>
      <c r="F92" s="117">
        <f t="shared" si="102"/>
        <v>1</v>
      </c>
      <c r="G92" s="107">
        <f t="shared" ref="G92:R92" si="132">IF(G91=0,0,G91/$F91)</f>
        <v>4.1666666666666664E-2</v>
      </c>
      <c r="H92" s="107">
        <f t="shared" si="132"/>
        <v>0</v>
      </c>
      <c r="I92" s="107">
        <f t="shared" si="132"/>
        <v>0</v>
      </c>
      <c r="J92" s="107">
        <f t="shared" si="132"/>
        <v>0</v>
      </c>
      <c r="K92" s="107">
        <f t="shared" si="132"/>
        <v>0.75</v>
      </c>
      <c r="L92" s="107">
        <f t="shared" si="132"/>
        <v>0.20833333333333334</v>
      </c>
      <c r="M92" s="107">
        <f t="shared" si="132"/>
        <v>0</v>
      </c>
      <c r="N92" s="107">
        <f t="shared" si="132"/>
        <v>0</v>
      </c>
      <c r="O92" s="107">
        <f t="shared" si="132"/>
        <v>0</v>
      </c>
      <c r="P92" s="107">
        <f t="shared" si="132"/>
        <v>0</v>
      </c>
      <c r="Q92" s="107">
        <f t="shared" si="132"/>
        <v>0.25</v>
      </c>
      <c r="R92" s="107">
        <f t="shared" si="132"/>
        <v>0.75</v>
      </c>
      <c r="AA92" s="215"/>
      <c r="AB92" s="154"/>
    </row>
    <row r="93" spans="1:28" ht="12" customHeight="1">
      <c r="A93" s="367"/>
      <c r="B93" s="367"/>
      <c r="C93" s="126"/>
      <c r="D93" s="308" t="s">
        <v>272</v>
      </c>
      <c r="E93" s="115"/>
      <c r="F93" s="104">
        <f t="shared" si="102"/>
        <v>22</v>
      </c>
      <c r="G93" s="104">
        <v>6</v>
      </c>
      <c r="H93" s="104">
        <v>0</v>
      </c>
      <c r="I93" s="104">
        <v>0</v>
      </c>
      <c r="J93" s="104">
        <v>0</v>
      </c>
      <c r="K93" s="104">
        <v>15</v>
      </c>
      <c r="L93" s="104">
        <v>1</v>
      </c>
      <c r="M93" s="104">
        <v>0</v>
      </c>
      <c r="N93" s="104">
        <v>0</v>
      </c>
      <c r="O93" s="104">
        <v>2</v>
      </c>
      <c r="P93" s="104">
        <v>0</v>
      </c>
      <c r="Q93" s="104">
        <v>6</v>
      </c>
      <c r="R93" s="104">
        <v>14</v>
      </c>
      <c r="S93" s="54">
        <f t="shared" ref="S93" si="133">SUM(G93:J93)</f>
        <v>6</v>
      </c>
      <c r="T93" s="54">
        <f t="shared" ref="T93" si="134">SUM(M93:P93)</f>
        <v>2</v>
      </c>
      <c r="AA93" s="214">
        <v>22</v>
      </c>
      <c r="AB93" s="155" t="str">
        <f>IF(F93=AA93,"",1)</f>
        <v/>
      </c>
    </row>
    <row r="94" spans="1:28" ht="12" customHeight="1">
      <c r="A94" s="367"/>
      <c r="B94" s="367"/>
      <c r="C94" s="127"/>
      <c r="D94" s="309"/>
      <c r="E94" s="116"/>
      <c r="F94" s="117">
        <f t="shared" si="102"/>
        <v>1</v>
      </c>
      <c r="G94" s="107">
        <f t="shared" ref="G94:R94" si="135">IF(G93=0,0,G93/$F93)</f>
        <v>0.27272727272727271</v>
      </c>
      <c r="H94" s="107">
        <f t="shared" si="135"/>
        <v>0</v>
      </c>
      <c r="I94" s="107">
        <f t="shared" si="135"/>
        <v>0</v>
      </c>
      <c r="J94" s="107">
        <f t="shared" si="135"/>
        <v>0</v>
      </c>
      <c r="K94" s="107">
        <f t="shared" si="135"/>
        <v>0.68181818181818177</v>
      </c>
      <c r="L94" s="107">
        <f t="shared" si="135"/>
        <v>4.5454545454545456E-2</v>
      </c>
      <c r="M94" s="107">
        <f t="shared" si="135"/>
        <v>0</v>
      </c>
      <c r="N94" s="107">
        <f t="shared" si="135"/>
        <v>0</v>
      </c>
      <c r="O94" s="107">
        <f t="shared" si="135"/>
        <v>9.0909090909090912E-2</v>
      </c>
      <c r="P94" s="107">
        <f t="shared" si="135"/>
        <v>0</v>
      </c>
      <c r="Q94" s="107">
        <f t="shared" si="135"/>
        <v>0.27272727272727271</v>
      </c>
      <c r="R94" s="107">
        <f t="shared" si="135"/>
        <v>0.63636363636363635</v>
      </c>
      <c r="AA94" s="215"/>
      <c r="AB94" s="154"/>
    </row>
    <row r="95" spans="1:28" ht="12" customHeight="1">
      <c r="A95" s="367"/>
      <c r="B95" s="367"/>
      <c r="C95" s="126"/>
      <c r="D95" s="308" t="s">
        <v>271</v>
      </c>
      <c r="E95" s="115"/>
      <c r="F95" s="104">
        <f t="shared" si="102"/>
        <v>168</v>
      </c>
      <c r="G95" s="104">
        <v>15</v>
      </c>
      <c r="H95" s="104">
        <v>0</v>
      </c>
      <c r="I95" s="104">
        <v>0</v>
      </c>
      <c r="J95" s="104">
        <v>0</v>
      </c>
      <c r="K95" s="104">
        <v>126</v>
      </c>
      <c r="L95" s="104">
        <v>27</v>
      </c>
      <c r="M95" s="104">
        <v>2</v>
      </c>
      <c r="N95" s="104">
        <v>0</v>
      </c>
      <c r="O95" s="104">
        <v>8</v>
      </c>
      <c r="P95" s="104">
        <v>1</v>
      </c>
      <c r="Q95" s="104">
        <v>44</v>
      </c>
      <c r="R95" s="104">
        <v>113</v>
      </c>
      <c r="S95" s="54">
        <f t="shared" ref="S95" si="136">SUM(G95:J95)</f>
        <v>15</v>
      </c>
      <c r="T95" s="54">
        <f t="shared" ref="T95" si="137">SUM(M95:P95)</f>
        <v>11</v>
      </c>
      <c r="AA95" s="214">
        <v>168</v>
      </c>
      <c r="AB95" s="155" t="str">
        <f>IF(F95=AA95,"",1)</f>
        <v/>
      </c>
    </row>
    <row r="96" spans="1:28" ht="12" customHeight="1">
      <c r="A96" s="367"/>
      <c r="B96" s="367"/>
      <c r="C96" s="127"/>
      <c r="D96" s="309"/>
      <c r="E96" s="116"/>
      <c r="F96" s="117">
        <f t="shared" si="102"/>
        <v>1</v>
      </c>
      <c r="G96" s="107">
        <f t="shared" ref="G96:R96" si="138">IF(G95=0,0,G95/$F95)</f>
        <v>8.9285714285714288E-2</v>
      </c>
      <c r="H96" s="107">
        <f t="shared" si="138"/>
        <v>0</v>
      </c>
      <c r="I96" s="107">
        <f t="shared" si="138"/>
        <v>0</v>
      </c>
      <c r="J96" s="107">
        <f t="shared" si="138"/>
        <v>0</v>
      </c>
      <c r="K96" s="107">
        <f t="shared" si="138"/>
        <v>0.75</v>
      </c>
      <c r="L96" s="107">
        <f t="shared" si="138"/>
        <v>0.16071428571428573</v>
      </c>
      <c r="M96" s="107">
        <f t="shared" si="138"/>
        <v>1.1904761904761904E-2</v>
      </c>
      <c r="N96" s="107">
        <f t="shared" si="138"/>
        <v>0</v>
      </c>
      <c r="O96" s="107">
        <f t="shared" si="138"/>
        <v>4.7619047619047616E-2</v>
      </c>
      <c r="P96" s="107">
        <f t="shared" si="138"/>
        <v>5.9523809523809521E-3</v>
      </c>
      <c r="Q96" s="107">
        <f t="shared" si="138"/>
        <v>0.26190476190476192</v>
      </c>
      <c r="R96" s="107">
        <f t="shared" si="138"/>
        <v>0.67261904761904767</v>
      </c>
      <c r="AA96" s="215"/>
      <c r="AB96" s="154"/>
    </row>
    <row r="97" spans="1:30" ht="12" customHeight="1">
      <c r="A97" s="367"/>
      <c r="B97" s="367"/>
      <c r="C97" s="126"/>
      <c r="D97" s="308" t="s">
        <v>270</v>
      </c>
      <c r="E97" s="115"/>
      <c r="F97" s="104">
        <f t="shared" si="102"/>
        <v>21</v>
      </c>
      <c r="G97" s="104">
        <v>8</v>
      </c>
      <c r="H97" s="104">
        <v>0</v>
      </c>
      <c r="I97" s="104">
        <v>0</v>
      </c>
      <c r="J97" s="104">
        <v>1</v>
      </c>
      <c r="K97" s="104">
        <v>11</v>
      </c>
      <c r="L97" s="104">
        <v>1</v>
      </c>
      <c r="M97" s="104">
        <v>0</v>
      </c>
      <c r="N97" s="104">
        <v>0</v>
      </c>
      <c r="O97" s="104">
        <v>0</v>
      </c>
      <c r="P97" s="104">
        <v>0</v>
      </c>
      <c r="Q97" s="104">
        <v>5</v>
      </c>
      <c r="R97" s="104">
        <v>16</v>
      </c>
      <c r="S97" s="54">
        <f t="shared" ref="S97" si="139">SUM(G97:J97)</f>
        <v>9</v>
      </c>
      <c r="T97" s="54">
        <f t="shared" ref="T97" si="140">SUM(M97:P97)</f>
        <v>0</v>
      </c>
      <c r="AA97" s="214">
        <v>21</v>
      </c>
      <c r="AB97" s="155" t="str">
        <f>IF(F97=AA97,"",1)</f>
        <v/>
      </c>
    </row>
    <row r="98" spans="1:30" ht="12" customHeight="1">
      <c r="A98" s="367"/>
      <c r="B98" s="367"/>
      <c r="C98" s="127"/>
      <c r="D98" s="309"/>
      <c r="E98" s="116"/>
      <c r="F98" s="117">
        <f t="shared" si="102"/>
        <v>1</v>
      </c>
      <c r="G98" s="107">
        <f t="shared" ref="G98:R98" si="141">IF(G97=0,0,G97/$F97)</f>
        <v>0.38095238095238093</v>
      </c>
      <c r="H98" s="107">
        <f t="shared" si="141"/>
        <v>0</v>
      </c>
      <c r="I98" s="107">
        <f t="shared" si="141"/>
        <v>0</v>
      </c>
      <c r="J98" s="107">
        <f t="shared" si="141"/>
        <v>4.7619047619047616E-2</v>
      </c>
      <c r="K98" s="107">
        <f t="shared" si="141"/>
        <v>0.52380952380952384</v>
      </c>
      <c r="L98" s="107">
        <f t="shared" si="141"/>
        <v>4.7619047619047616E-2</v>
      </c>
      <c r="M98" s="107">
        <f t="shared" si="141"/>
        <v>0</v>
      </c>
      <c r="N98" s="107">
        <f t="shared" si="141"/>
        <v>0</v>
      </c>
      <c r="O98" s="107">
        <f t="shared" si="141"/>
        <v>0</v>
      </c>
      <c r="P98" s="107">
        <f t="shared" si="141"/>
        <v>0</v>
      </c>
      <c r="Q98" s="107">
        <f t="shared" si="141"/>
        <v>0.23809523809523808</v>
      </c>
      <c r="R98" s="107">
        <f t="shared" si="141"/>
        <v>0.76190476190476186</v>
      </c>
      <c r="AA98" s="215"/>
      <c r="AB98" s="154"/>
    </row>
    <row r="99" spans="1:30" ht="12.75" customHeight="1">
      <c r="A99" s="367"/>
      <c r="B99" s="367"/>
      <c r="C99" s="126"/>
      <c r="D99" s="308" t="s">
        <v>269</v>
      </c>
      <c r="E99" s="115"/>
      <c r="F99" s="104">
        <f t="shared" si="102"/>
        <v>56</v>
      </c>
      <c r="G99" s="104">
        <v>3</v>
      </c>
      <c r="H99" s="104">
        <v>0</v>
      </c>
      <c r="I99" s="104">
        <v>0</v>
      </c>
      <c r="J99" s="104">
        <v>0</v>
      </c>
      <c r="K99" s="104">
        <v>47</v>
      </c>
      <c r="L99" s="104">
        <v>6</v>
      </c>
      <c r="M99" s="104">
        <v>0</v>
      </c>
      <c r="N99" s="104">
        <v>0</v>
      </c>
      <c r="O99" s="104">
        <v>4</v>
      </c>
      <c r="P99" s="104">
        <v>0</v>
      </c>
      <c r="Q99" s="104">
        <v>26</v>
      </c>
      <c r="R99" s="104">
        <v>26</v>
      </c>
      <c r="S99" s="54">
        <f t="shared" ref="S99" si="142">SUM(G99:J99)</f>
        <v>3</v>
      </c>
      <c r="T99" s="54">
        <f t="shared" ref="T99" si="143">SUM(M99:P99)</f>
        <v>4</v>
      </c>
      <c r="AA99" s="214">
        <v>56</v>
      </c>
      <c r="AB99" s="155" t="str">
        <f>IF(F99=AA99,"",1)</f>
        <v/>
      </c>
    </row>
    <row r="100" spans="1:30" ht="12.75" customHeight="1" thickBot="1">
      <c r="A100" s="368"/>
      <c r="B100" s="368"/>
      <c r="C100" s="127"/>
      <c r="D100" s="309"/>
      <c r="E100" s="116"/>
      <c r="F100" s="129">
        <f t="shared" si="102"/>
        <v>1</v>
      </c>
      <c r="G100" s="107">
        <f t="shared" ref="G100:R100" si="144">IF(G99=0,0,G99/$F99)</f>
        <v>5.3571428571428568E-2</v>
      </c>
      <c r="H100" s="107">
        <f t="shared" si="144"/>
        <v>0</v>
      </c>
      <c r="I100" s="107">
        <f t="shared" si="144"/>
        <v>0</v>
      </c>
      <c r="J100" s="107">
        <f t="shared" si="144"/>
        <v>0</v>
      </c>
      <c r="K100" s="107">
        <f t="shared" si="144"/>
        <v>0.8392857142857143</v>
      </c>
      <c r="L100" s="107">
        <f t="shared" si="144"/>
        <v>0.10714285714285714</v>
      </c>
      <c r="M100" s="107">
        <f t="shared" si="144"/>
        <v>0</v>
      </c>
      <c r="N100" s="107">
        <f t="shared" si="144"/>
        <v>0</v>
      </c>
      <c r="O100" s="107">
        <f t="shared" si="144"/>
        <v>7.1428571428571425E-2</v>
      </c>
      <c r="P100" s="107">
        <f t="shared" si="144"/>
        <v>0</v>
      </c>
      <c r="Q100" s="107">
        <f t="shared" si="144"/>
        <v>0.4642857142857143</v>
      </c>
      <c r="R100" s="107">
        <f t="shared" si="144"/>
        <v>0.4642857142857143</v>
      </c>
      <c r="AA100" s="39"/>
      <c r="AB100" s="158"/>
    </row>
    <row r="110" spans="1:30" s="3" customFormat="1">
      <c r="A110" s="4"/>
      <c r="B110" s="4"/>
      <c r="C110" s="4"/>
      <c r="D110" s="166" t="s">
        <v>490</v>
      </c>
      <c r="E110" s="164"/>
      <c r="F110" s="165">
        <v>967</v>
      </c>
      <c r="G110" s="165">
        <v>81</v>
      </c>
      <c r="H110" s="165">
        <v>5</v>
      </c>
      <c r="I110" s="165">
        <v>6</v>
      </c>
      <c r="J110" s="165">
        <v>7</v>
      </c>
      <c r="K110" s="165">
        <v>722</v>
      </c>
      <c r="L110" s="165">
        <v>146</v>
      </c>
      <c r="M110" s="165">
        <v>3</v>
      </c>
      <c r="N110" s="165">
        <v>1</v>
      </c>
      <c r="O110" s="165">
        <v>28</v>
      </c>
      <c r="P110" s="165">
        <v>7</v>
      </c>
      <c r="Q110" s="165">
        <v>300</v>
      </c>
      <c r="R110" s="165">
        <v>628</v>
      </c>
      <c r="S110" s="72"/>
      <c r="T110" s="72"/>
      <c r="U110" s="72"/>
      <c r="V110" s="72"/>
      <c r="W110" s="72"/>
      <c r="X110" s="72"/>
      <c r="Y110" s="72"/>
      <c r="Z110" s="72"/>
      <c r="AA110" s="72"/>
      <c r="AB110" s="72"/>
      <c r="AC110" s="72"/>
      <c r="AD110" s="72"/>
    </row>
    <row r="111" spans="1:30" s="3" customFormat="1">
      <c r="A111" s="4"/>
      <c r="B111" s="4"/>
      <c r="C111" s="4"/>
      <c r="D111" s="167" t="s">
        <v>49</v>
      </c>
      <c r="E111" s="164"/>
      <c r="F111" s="168">
        <f>IF(F110="","",SUM(F9,F11,F13,F15,F17))</f>
        <v>967</v>
      </c>
      <c r="G111" s="168">
        <f t="shared" ref="G111:R111" si="145">IF(G110="","",SUM(G9,G11,G13,G15,G17))</f>
        <v>81</v>
      </c>
      <c r="H111" s="168">
        <f t="shared" si="145"/>
        <v>5</v>
      </c>
      <c r="I111" s="168">
        <f t="shared" si="145"/>
        <v>6</v>
      </c>
      <c r="J111" s="168">
        <f t="shared" si="145"/>
        <v>7</v>
      </c>
      <c r="K111" s="168">
        <f t="shared" si="145"/>
        <v>722</v>
      </c>
      <c r="L111" s="168">
        <f t="shared" si="145"/>
        <v>146</v>
      </c>
      <c r="M111" s="168">
        <f t="shared" si="145"/>
        <v>3</v>
      </c>
      <c r="N111" s="168">
        <f t="shared" si="145"/>
        <v>1</v>
      </c>
      <c r="O111" s="168">
        <f t="shared" si="145"/>
        <v>28</v>
      </c>
      <c r="P111" s="168">
        <f t="shared" si="145"/>
        <v>7</v>
      </c>
      <c r="Q111" s="168">
        <f t="shared" si="145"/>
        <v>300</v>
      </c>
      <c r="R111" s="168">
        <f t="shared" si="145"/>
        <v>628</v>
      </c>
      <c r="S111" s="75"/>
      <c r="T111" s="72"/>
      <c r="U111" s="75"/>
      <c r="V111" s="72"/>
      <c r="W111" s="75"/>
      <c r="X111" s="72"/>
      <c r="Y111" s="75"/>
      <c r="Z111" s="72"/>
      <c r="AA111" s="75"/>
      <c r="AB111" s="72"/>
      <c r="AC111" s="75"/>
      <c r="AD111" s="72"/>
    </row>
    <row r="112" spans="1:30" s="3" customFormat="1">
      <c r="A112" s="4"/>
      <c r="B112" s="4"/>
      <c r="C112" s="4"/>
      <c r="D112" s="167" t="s">
        <v>43</v>
      </c>
      <c r="E112" s="164"/>
      <c r="F112" s="168">
        <f>IF(F110="","",SUM(F19,F69))</f>
        <v>967</v>
      </c>
      <c r="G112" s="168">
        <f t="shared" ref="G112:R112" si="146">IF(G110="","",SUM(G19,G69))</f>
        <v>81</v>
      </c>
      <c r="H112" s="168">
        <f t="shared" si="146"/>
        <v>5</v>
      </c>
      <c r="I112" s="168">
        <f t="shared" si="146"/>
        <v>6</v>
      </c>
      <c r="J112" s="168">
        <f t="shared" si="146"/>
        <v>7</v>
      </c>
      <c r="K112" s="168">
        <f t="shared" si="146"/>
        <v>722</v>
      </c>
      <c r="L112" s="168">
        <f t="shared" si="146"/>
        <v>146</v>
      </c>
      <c r="M112" s="168">
        <f t="shared" si="146"/>
        <v>3</v>
      </c>
      <c r="N112" s="168">
        <f t="shared" si="146"/>
        <v>1</v>
      </c>
      <c r="O112" s="168">
        <f t="shared" si="146"/>
        <v>28</v>
      </c>
      <c r="P112" s="168">
        <f t="shared" si="146"/>
        <v>7</v>
      </c>
      <c r="Q112" s="168">
        <f t="shared" si="146"/>
        <v>300</v>
      </c>
      <c r="R112" s="168">
        <f t="shared" si="146"/>
        <v>628</v>
      </c>
      <c r="S112" s="75"/>
      <c r="T112" s="72"/>
      <c r="U112" s="75"/>
      <c r="V112" s="72"/>
      <c r="W112" s="75"/>
      <c r="X112" s="72"/>
      <c r="Y112" s="75"/>
      <c r="Z112" s="72"/>
      <c r="AA112" s="75"/>
      <c r="AB112" s="72"/>
      <c r="AC112" s="75"/>
      <c r="AD112" s="72"/>
    </row>
    <row r="113" spans="1:30" s="3" customFormat="1">
      <c r="A113" s="4"/>
      <c r="B113" s="4"/>
      <c r="C113" s="4"/>
      <c r="D113" s="169" t="s">
        <v>42</v>
      </c>
      <c r="E113" s="4"/>
      <c r="F113" s="168">
        <f>IF(F110="","",SUM(F21,F23,F25,F27,F29,F31,F33,F35,F37,F39,F41,F43,F45,F47,F49,F51,F53,F55,F57,F59,F61,F63,F65,F67))</f>
        <v>243</v>
      </c>
      <c r="G113" s="168">
        <f t="shared" ref="G113:R113" si="147">IF(G110="","",SUM(G21,G23,G25,G27,G29,G31,G33,G35,G37,G39,G41,G43,G45,G47,G49,G51,G53,G55,G57,G59,G61,G63,G65,G67))</f>
        <v>13</v>
      </c>
      <c r="H113" s="168">
        <f t="shared" si="147"/>
        <v>3</v>
      </c>
      <c r="I113" s="168">
        <f t="shared" si="147"/>
        <v>1</v>
      </c>
      <c r="J113" s="168">
        <f t="shared" si="147"/>
        <v>3</v>
      </c>
      <c r="K113" s="168">
        <f t="shared" si="147"/>
        <v>189</v>
      </c>
      <c r="L113" s="168">
        <f t="shared" si="147"/>
        <v>34</v>
      </c>
      <c r="M113" s="168">
        <f t="shared" si="147"/>
        <v>1</v>
      </c>
      <c r="N113" s="168">
        <f t="shared" si="147"/>
        <v>1</v>
      </c>
      <c r="O113" s="168">
        <f t="shared" si="147"/>
        <v>7</v>
      </c>
      <c r="P113" s="168">
        <f t="shared" si="147"/>
        <v>0</v>
      </c>
      <c r="Q113" s="168">
        <f t="shared" si="147"/>
        <v>78</v>
      </c>
      <c r="R113" s="168">
        <f t="shared" si="147"/>
        <v>156</v>
      </c>
      <c r="S113" s="75"/>
      <c r="T113" s="72"/>
      <c r="U113" s="75"/>
      <c r="V113" s="72"/>
      <c r="W113" s="75"/>
      <c r="X113" s="72"/>
      <c r="Y113" s="75"/>
      <c r="Z113" s="72"/>
      <c r="AA113" s="75"/>
      <c r="AB113" s="72"/>
      <c r="AC113" s="75"/>
      <c r="AD113" s="72"/>
    </row>
    <row r="114" spans="1:30" s="3" customFormat="1">
      <c r="A114" s="4"/>
      <c r="B114" s="4"/>
      <c r="C114" s="4"/>
      <c r="D114" s="170" t="s">
        <v>491</v>
      </c>
      <c r="E114" s="4"/>
      <c r="F114" s="168">
        <f>IF(F110="","",SUM(F71,F73,F75,F77,F79,F81,F83,F85,F87,F89,F91,F93,F95,F97,F99))</f>
        <v>724</v>
      </c>
      <c r="G114" s="168">
        <f t="shared" ref="G114:R114" si="148">IF(G110="","",SUM(G71,G73,G75,G77,G79,G81,G83,G85,G87,G89,G91,G93,G95,G97,G99))</f>
        <v>68</v>
      </c>
      <c r="H114" s="168">
        <f t="shared" si="148"/>
        <v>2</v>
      </c>
      <c r="I114" s="168">
        <f t="shared" si="148"/>
        <v>5</v>
      </c>
      <c r="J114" s="168">
        <f t="shared" si="148"/>
        <v>4</v>
      </c>
      <c r="K114" s="168">
        <f t="shared" si="148"/>
        <v>533</v>
      </c>
      <c r="L114" s="168">
        <f t="shared" si="148"/>
        <v>112</v>
      </c>
      <c r="M114" s="168">
        <f t="shared" si="148"/>
        <v>2</v>
      </c>
      <c r="N114" s="168">
        <f t="shared" si="148"/>
        <v>0</v>
      </c>
      <c r="O114" s="168">
        <f t="shared" si="148"/>
        <v>21</v>
      </c>
      <c r="P114" s="168">
        <f t="shared" si="148"/>
        <v>7</v>
      </c>
      <c r="Q114" s="168">
        <f t="shared" si="148"/>
        <v>222</v>
      </c>
      <c r="R114" s="168">
        <f t="shared" si="148"/>
        <v>472</v>
      </c>
      <c r="S114" s="75"/>
      <c r="T114" s="72"/>
      <c r="U114" s="75"/>
      <c r="V114" s="72"/>
      <c r="W114" s="75"/>
      <c r="X114" s="72"/>
      <c r="Y114" s="75"/>
      <c r="Z114" s="72"/>
      <c r="AA114" s="75"/>
      <c r="AB114" s="72"/>
      <c r="AC114" s="75"/>
      <c r="AD114" s="72"/>
    </row>
    <row r="115" spans="1:30" s="3" customFormat="1">
      <c r="A115" s="4"/>
      <c r="B115" s="4"/>
      <c r="C115" s="4"/>
      <c r="D115" s="4"/>
      <c r="E115" s="4"/>
      <c r="S115" s="72"/>
      <c r="T115" s="72"/>
      <c r="U115" s="72"/>
      <c r="V115" s="72"/>
      <c r="W115" s="72"/>
      <c r="X115" s="72"/>
      <c r="Y115" s="72"/>
      <c r="Z115" s="72"/>
      <c r="AA115" s="72"/>
      <c r="AB115" s="72"/>
      <c r="AC115" s="72"/>
      <c r="AD115" s="72"/>
    </row>
    <row r="116" spans="1:30" s="3" customFormat="1">
      <c r="A116" s="4"/>
      <c r="B116" s="4"/>
      <c r="C116" s="4"/>
      <c r="D116" s="166" t="s">
        <v>490</v>
      </c>
      <c r="E116" s="4"/>
      <c r="F116" s="165" t="str">
        <f>IF(F110="","",IF(F7=F110,"",1))</f>
        <v/>
      </c>
      <c r="G116" s="165" t="str">
        <f t="shared" ref="G116:R116" si="149">IF(G110="","",IF(G7=G110,"",1))</f>
        <v/>
      </c>
      <c r="H116" s="165" t="str">
        <f t="shared" si="149"/>
        <v/>
      </c>
      <c r="I116" s="165" t="str">
        <f t="shared" si="149"/>
        <v/>
      </c>
      <c r="J116" s="165" t="str">
        <f t="shared" si="149"/>
        <v/>
      </c>
      <c r="K116" s="165" t="str">
        <f t="shared" si="149"/>
        <v/>
      </c>
      <c r="L116" s="165" t="str">
        <f t="shared" si="149"/>
        <v/>
      </c>
      <c r="M116" s="165" t="str">
        <f t="shared" si="149"/>
        <v/>
      </c>
      <c r="N116" s="165" t="str">
        <f t="shared" si="149"/>
        <v/>
      </c>
      <c r="O116" s="165" t="str">
        <f t="shared" si="149"/>
        <v/>
      </c>
      <c r="P116" s="165" t="str">
        <f t="shared" si="149"/>
        <v/>
      </c>
      <c r="Q116" s="165" t="str">
        <f t="shared" si="149"/>
        <v/>
      </c>
      <c r="R116" s="165" t="str">
        <f t="shared" si="149"/>
        <v/>
      </c>
      <c r="S116" s="72"/>
      <c r="T116" s="72"/>
      <c r="U116" s="72"/>
      <c r="V116" s="72"/>
      <c r="W116" s="72"/>
      <c r="X116" s="72"/>
      <c r="Y116" s="72"/>
      <c r="Z116" s="72"/>
      <c r="AA116" s="72"/>
      <c r="AB116" s="72"/>
      <c r="AC116" s="72"/>
      <c r="AD116" s="72"/>
    </row>
    <row r="117" spans="1:30" s="3" customFormat="1">
      <c r="A117" s="4"/>
      <c r="B117" s="4"/>
      <c r="C117" s="4"/>
      <c r="D117" s="167" t="s">
        <v>49</v>
      </c>
      <c r="E117" s="4"/>
      <c r="F117" s="165" t="str">
        <f>IF(F110="","",IF(F110=F111,"",1))</f>
        <v/>
      </c>
      <c r="G117" s="165" t="str">
        <f t="shared" ref="G117:R117" si="150">IF(G110="","",IF(G110=G111,"",1))</f>
        <v/>
      </c>
      <c r="H117" s="165" t="str">
        <f t="shared" si="150"/>
        <v/>
      </c>
      <c r="I117" s="165" t="str">
        <f t="shared" si="150"/>
        <v/>
      </c>
      <c r="J117" s="165" t="str">
        <f t="shared" si="150"/>
        <v/>
      </c>
      <c r="K117" s="165" t="str">
        <f t="shared" si="150"/>
        <v/>
      </c>
      <c r="L117" s="165" t="str">
        <f t="shared" si="150"/>
        <v/>
      </c>
      <c r="M117" s="165" t="str">
        <f t="shared" si="150"/>
        <v/>
      </c>
      <c r="N117" s="165" t="str">
        <f t="shared" si="150"/>
        <v/>
      </c>
      <c r="O117" s="165" t="str">
        <f t="shared" si="150"/>
        <v/>
      </c>
      <c r="P117" s="165" t="str">
        <f t="shared" si="150"/>
        <v/>
      </c>
      <c r="Q117" s="165" t="str">
        <f t="shared" si="150"/>
        <v/>
      </c>
      <c r="R117" s="165" t="str">
        <f t="shared" si="150"/>
        <v/>
      </c>
      <c r="S117" s="72"/>
      <c r="T117" s="72"/>
      <c r="U117" s="72"/>
      <c r="V117" s="72"/>
      <c r="W117" s="72"/>
      <c r="X117" s="72"/>
      <c r="Y117" s="72"/>
      <c r="Z117" s="72"/>
      <c r="AA117" s="72"/>
      <c r="AB117" s="72"/>
      <c r="AC117" s="72"/>
      <c r="AD117" s="72"/>
    </row>
    <row r="118" spans="1:30" s="3" customFormat="1">
      <c r="A118" s="4"/>
      <c r="B118" s="4"/>
      <c r="C118" s="4"/>
      <c r="D118" s="167" t="s">
        <v>43</v>
      </c>
      <c r="E118" s="4"/>
      <c r="F118" s="165" t="str">
        <f>IF(F110="","",IF(F110=F112,"",1))</f>
        <v/>
      </c>
      <c r="G118" s="165" t="str">
        <f t="shared" ref="G118:R118" si="151">IF(G110="","",IF(G110=G112,"",1))</f>
        <v/>
      </c>
      <c r="H118" s="165" t="str">
        <f t="shared" si="151"/>
        <v/>
      </c>
      <c r="I118" s="165" t="str">
        <f t="shared" si="151"/>
        <v/>
      </c>
      <c r="J118" s="165" t="str">
        <f t="shared" si="151"/>
        <v/>
      </c>
      <c r="K118" s="165" t="str">
        <f t="shared" si="151"/>
        <v/>
      </c>
      <c r="L118" s="165" t="str">
        <f t="shared" si="151"/>
        <v/>
      </c>
      <c r="M118" s="165" t="str">
        <f t="shared" si="151"/>
        <v/>
      </c>
      <c r="N118" s="165" t="str">
        <f t="shared" si="151"/>
        <v/>
      </c>
      <c r="O118" s="165" t="str">
        <f t="shared" si="151"/>
        <v/>
      </c>
      <c r="P118" s="165" t="str">
        <f t="shared" si="151"/>
        <v/>
      </c>
      <c r="Q118" s="165" t="str">
        <f t="shared" si="151"/>
        <v/>
      </c>
      <c r="R118" s="165" t="str">
        <f t="shared" si="151"/>
        <v/>
      </c>
      <c r="S118" s="72"/>
      <c r="T118" s="72"/>
      <c r="U118" s="72"/>
      <c r="V118" s="72"/>
      <c r="W118" s="72"/>
      <c r="X118" s="72"/>
      <c r="Y118" s="72"/>
      <c r="Z118" s="72"/>
      <c r="AA118" s="72"/>
      <c r="AB118" s="72"/>
      <c r="AC118" s="72"/>
      <c r="AD118" s="72"/>
    </row>
    <row r="119" spans="1:30" s="3" customFormat="1">
      <c r="A119" s="4"/>
      <c r="B119" s="4"/>
      <c r="C119" s="4"/>
      <c r="D119" s="169" t="s">
        <v>42</v>
      </c>
      <c r="E119" s="4"/>
      <c r="F119" s="165" t="str">
        <f>IF(F110="","",IF(F19=F113,"",1))</f>
        <v/>
      </c>
      <c r="G119" s="165" t="str">
        <f t="shared" ref="G119:R119" si="152">IF(G110="","",IF(G19=G113,"",1))</f>
        <v/>
      </c>
      <c r="H119" s="165" t="str">
        <f t="shared" si="152"/>
        <v/>
      </c>
      <c r="I119" s="165" t="str">
        <f t="shared" si="152"/>
        <v/>
      </c>
      <c r="J119" s="165" t="str">
        <f t="shared" si="152"/>
        <v/>
      </c>
      <c r="K119" s="165" t="str">
        <f t="shared" si="152"/>
        <v/>
      </c>
      <c r="L119" s="165" t="str">
        <f t="shared" si="152"/>
        <v/>
      </c>
      <c r="M119" s="165" t="str">
        <f t="shared" si="152"/>
        <v/>
      </c>
      <c r="N119" s="165" t="str">
        <f t="shared" si="152"/>
        <v/>
      </c>
      <c r="O119" s="165" t="str">
        <f t="shared" si="152"/>
        <v/>
      </c>
      <c r="P119" s="165" t="str">
        <f t="shared" si="152"/>
        <v/>
      </c>
      <c r="Q119" s="165" t="str">
        <f t="shared" si="152"/>
        <v/>
      </c>
      <c r="R119" s="165" t="str">
        <f t="shared" si="152"/>
        <v/>
      </c>
      <c r="S119" s="72"/>
      <c r="T119" s="72"/>
      <c r="U119" s="72"/>
      <c r="V119" s="72"/>
      <c r="W119" s="72"/>
      <c r="X119" s="72"/>
      <c r="Y119" s="72"/>
      <c r="Z119" s="72"/>
      <c r="AA119" s="72"/>
      <c r="AB119" s="72"/>
      <c r="AC119" s="72"/>
      <c r="AD119" s="72"/>
    </row>
    <row r="120" spans="1:30" s="3" customFormat="1">
      <c r="A120" s="4"/>
      <c r="B120" s="4"/>
      <c r="C120" s="4"/>
      <c r="D120" s="170" t="s">
        <v>491</v>
      </c>
      <c r="E120" s="4"/>
      <c r="F120" s="165" t="str">
        <f>IF(F110="","",IF(F69=F114,"",1))</f>
        <v/>
      </c>
      <c r="G120" s="165" t="str">
        <f t="shared" ref="G120:R120" si="153">IF(G110="","",IF(G69=G114,"",1))</f>
        <v/>
      </c>
      <c r="H120" s="165" t="str">
        <f t="shared" si="153"/>
        <v/>
      </c>
      <c r="I120" s="165" t="str">
        <f t="shared" si="153"/>
        <v/>
      </c>
      <c r="J120" s="165" t="str">
        <f t="shared" si="153"/>
        <v/>
      </c>
      <c r="K120" s="165" t="str">
        <f t="shared" si="153"/>
        <v/>
      </c>
      <c r="L120" s="165" t="str">
        <f t="shared" si="153"/>
        <v/>
      </c>
      <c r="M120" s="165" t="str">
        <f t="shared" si="153"/>
        <v/>
      </c>
      <c r="N120" s="165" t="str">
        <f t="shared" si="153"/>
        <v/>
      </c>
      <c r="O120" s="165" t="str">
        <f t="shared" si="153"/>
        <v/>
      </c>
      <c r="P120" s="165" t="str">
        <f t="shared" si="153"/>
        <v/>
      </c>
      <c r="Q120" s="165" t="str">
        <f t="shared" si="153"/>
        <v/>
      </c>
      <c r="R120" s="165" t="str">
        <f t="shared" si="153"/>
        <v/>
      </c>
      <c r="S120" s="72"/>
      <c r="T120" s="72"/>
      <c r="U120" s="72"/>
      <c r="V120" s="72"/>
      <c r="W120" s="72"/>
      <c r="X120" s="72"/>
      <c r="Y120" s="72"/>
      <c r="Z120" s="72"/>
      <c r="AA120" s="72"/>
      <c r="AB120" s="72"/>
      <c r="AC120" s="72"/>
      <c r="AD120" s="72"/>
    </row>
  </sheetData>
  <mergeCells count="69">
    <mergeCell ref="D51:D52"/>
    <mergeCell ref="D53:D54"/>
    <mergeCell ref="D67:D68"/>
    <mergeCell ref="D55:D56"/>
    <mergeCell ref="D57:D58"/>
    <mergeCell ref="D63:D64"/>
    <mergeCell ref="D65:D66"/>
    <mergeCell ref="D59:D60"/>
    <mergeCell ref="D61:D62"/>
    <mergeCell ref="D81:D82"/>
    <mergeCell ref="B69:B100"/>
    <mergeCell ref="D69:D70"/>
    <mergeCell ref="D71:D72"/>
    <mergeCell ref="D73:D74"/>
    <mergeCell ref="D75:D76"/>
    <mergeCell ref="D91:D92"/>
    <mergeCell ref="D93:D94"/>
    <mergeCell ref="D95:D96"/>
    <mergeCell ref="D97:D98"/>
    <mergeCell ref="D99:D100"/>
    <mergeCell ref="D83:D8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35:D36"/>
    <mergeCell ref="D37:D38"/>
    <mergeCell ref="D39:D40"/>
    <mergeCell ref="D41:D42"/>
    <mergeCell ref="D43:D44"/>
    <mergeCell ref="M4:P4"/>
    <mergeCell ref="Q4:Q6"/>
    <mergeCell ref="D31:D32"/>
    <mergeCell ref="D33:D34"/>
    <mergeCell ref="A7:E8"/>
    <mergeCell ref="A9:A18"/>
    <mergeCell ref="B9:E10"/>
    <mergeCell ref="B11:E12"/>
    <mergeCell ref="B13:E14"/>
    <mergeCell ref="B15:E16"/>
    <mergeCell ref="B17:E18"/>
    <mergeCell ref="R4:R6"/>
    <mergeCell ref="H5:H6"/>
    <mergeCell ref="M5:M6"/>
    <mergeCell ref="N5:N6"/>
    <mergeCell ref="A3:E6"/>
    <mergeCell ref="F3:F6"/>
    <mergeCell ref="G3:L3"/>
    <mergeCell ref="M3:R3"/>
    <mergeCell ref="G4:J4"/>
    <mergeCell ref="O5:O6"/>
    <mergeCell ref="P5:P6"/>
    <mergeCell ref="I5:I6"/>
    <mergeCell ref="J5:J6"/>
    <mergeCell ref="G5:G6"/>
    <mergeCell ref="K4:K6"/>
    <mergeCell ref="L4:L6"/>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120"/>
  <sheetViews>
    <sheetView view="pageBreakPreview" zoomScaleNormal="100" zoomScaleSheetLayoutView="100" workbookViewId="0">
      <selection activeCell="F3" sqref="F3:I4"/>
    </sheetView>
  </sheetViews>
  <sheetFormatPr defaultRowHeight="13.5"/>
  <cols>
    <col min="1" max="2" width="2.625" style="4" customWidth="1"/>
    <col min="3" max="3" width="1.375" style="4" customWidth="1"/>
    <col min="4" max="4" width="27.625" style="4" customWidth="1"/>
    <col min="5" max="5" width="1.375" style="4" customWidth="1"/>
    <col min="6" max="6" width="9.625" style="3" customWidth="1"/>
    <col min="7" max="9" width="7.625" style="3" customWidth="1"/>
    <col min="10" max="10" width="9.625" style="3" customWidth="1"/>
    <col min="11" max="13" width="7.625" style="3" customWidth="1"/>
    <col min="14" max="14" width="9.625" style="3" customWidth="1"/>
    <col min="15" max="17" width="7.625" style="3" customWidth="1"/>
    <col min="18" max="26" width="9" style="3"/>
    <col min="27" max="27" width="9" style="84"/>
    <col min="28" max="29" width="6.25" style="84" customWidth="1"/>
    <col min="30" max="30" width="9" style="84"/>
    <col min="31" max="32" width="6.25" style="84" customWidth="1"/>
    <col min="33" max="33" width="9" style="84"/>
    <col min="34" max="34" width="6.25" style="84" customWidth="1"/>
    <col min="35" max="16384" width="9" style="3"/>
  </cols>
  <sheetData>
    <row r="1" spans="1:35" ht="14.25">
      <c r="A1" s="18" t="s">
        <v>500</v>
      </c>
    </row>
    <row r="2" spans="1:35">
      <c r="Q2" s="46" t="s">
        <v>633</v>
      </c>
    </row>
    <row r="3" spans="1:35" ht="18.75" customHeight="1">
      <c r="A3" s="314" t="s">
        <v>64</v>
      </c>
      <c r="B3" s="315"/>
      <c r="C3" s="315"/>
      <c r="D3" s="315"/>
      <c r="E3" s="316"/>
      <c r="F3" s="266" t="s">
        <v>239</v>
      </c>
      <c r="G3" s="280"/>
      <c r="H3" s="280"/>
      <c r="I3" s="267"/>
      <c r="J3" s="266" t="s">
        <v>254</v>
      </c>
      <c r="K3" s="280"/>
      <c r="L3" s="280"/>
      <c r="M3" s="267"/>
      <c r="N3" s="266" t="s">
        <v>253</v>
      </c>
      <c r="O3" s="280"/>
      <c r="P3" s="280"/>
      <c r="Q3" s="267"/>
    </row>
    <row r="4" spans="1:35" ht="18.75" customHeight="1">
      <c r="A4" s="317"/>
      <c r="B4" s="318"/>
      <c r="C4" s="318"/>
      <c r="D4" s="318"/>
      <c r="E4" s="319"/>
      <c r="F4" s="409"/>
      <c r="G4" s="410"/>
      <c r="H4" s="410"/>
      <c r="I4" s="411"/>
      <c r="J4" s="409"/>
      <c r="K4" s="410"/>
      <c r="L4" s="410"/>
      <c r="M4" s="411"/>
      <c r="N4" s="409"/>
      <c r="O4" s="410"/>
      <c r="P4" s="410"/>
      <c r="Q4" s="411"/>
    </row>
    <row r="5" spans="1:35" ht="44.25" customHeight="1" thickBot="1">
      <c r="A5" s="317"/>
      <c r="B5" s="318"/>
      <c r="C5" s="318"/>
      <c r="D5" s="318"/>
      <c r="E5" s="319"/>
      <c r="F5" s="335" t="s">
        <v>515</v>
      </c>
      <c r="G5" s="299" t="s">
        <v>283</v>
      </c>
      <c r="H5" s="299" t="s">
        <v>282</v>
      </c>
      <c r="I5" s="299" t="s">
        <v>132</v>
      </c>
      <c r="J5" s="335" t="s">
        <v>515</v>
      </c>
      <c r="K5" s="299" t="s">
        <v>283</v>
      </c>
      <c r="L5" s="299" t="s">
        <v>282</v>
      </c>
      <c r="M5" s="299" t="s">
        <v>132</v>
      </c>
      <c r="N5" s="335" t="s">
        <v>515</v>
      </c>
      <c r="O5" s="299" t="s">
        <v>283</v>
      </c>
      <c r="P5" s="299" t="s">
        <v>282</v>
      </c>
      <c r="Q5" s="299" t="s">
        <v>132</v>
      </c>
    </row>
    <row r="6" spans="1:35" ht="24.75" customHeight="1" thickBot="1">
      <c r="A6" s="320"/>
      <c r="B6" s="321"/>
      <c r="C6" s="321"/>
      <c r="D6" s="321"/>
      <c r="E6" s="322"/>
      <c r="F6" s="234"/>
      <c r="G6" s="311"/>
      <c r="H6" s="311"/>
      <c r="I6" s="311"/>
      <c r="J6" s="234"/>
      <c r="K6" s="311"/>
      <c r="L6" s="311"/>
      <c r="M6" s="311"/>
      <c r="N6" s="234"/>
      <c r="O6" s="311"/>
      <c r="P6" s="311"/>
      <c r="Q6" s="311"/>
      <c r="AA6" s="159">
        <f>SUM(AB7:AC100,AE7:AF100,AH7:AI100,F116:R120)</f>
        <v>0</v>
      </c>
      <c r="AB6" s="189"/>
      <c r="AC6" s="189"/>
      <c r="AD6" s="189"/>
      <c r="AE6" s="189"/>
      <c r="AF6" s="189"/>
      <c r="AG6" s="189"/>
      <c r="AH6" s="189"/>
      <c r="AI6" s="148"/>
    </row>
    <row r="7" spans="1:35" ht="12" customHeight="1">
      <c r="A7" s="240" t="s">
        <v>50</v>
      </c>
      <c r="B7" s="241"/>
      <c r="C7" s="241"/>
      <c r="D7" s="241"/>
      <c r="E7" s="242"/>
      <c r="F7" s="41">
        <f>SUM(F9,F11,F13,F15,F17)</f>
        <v>655</v>
      </c>
      <c r="G7" s="41">
        <f t="shared" ref="G7:P7" si="0">SUM(G9,G11,G13,G15,G17)</f>
        <v>107</v>
      </c>
      <c r="H7" s="41">
        <f t="shared" si="0"/>
        <v>498</v>
      </c>
      <c r="I7" s="41">
        <f t="shared" si="0"/>
        <v>50</v>
      </c>
      <c r="J7" s="41">
        <f t="shared" si="0"/>
        <v>685</v>
      </c>
      <c r="K7" s="41">
        <f t="shared" si="0"/>
        <v>189</v>
      </c>
      <c r="L7" s="41">
        <f t="shared" si="0"/>
        <v>444</v>
      </c>
      <c r="M7" s="41">
        <f t="shared" si="0"/>
        <v>52</v>
      </c>
      <c r="N7" s="41">
        <f>SUM(N9,N11,N13,N15,N17)</f>
        <v>118</v>
      </c>
      <c r="O7" s="41">
        <f>SUM(O9,O11,O13,O15,O17)</f>
        <v>50</v>
      </c>
      <c r="P7" s="41">
        <f t="shared" si="0"/>
        <v>54</v>
      </c>
      <c r="Q7" s="41">
        <f>SUM(Q9,Q11,Q13,Q15,Q17)</f>
        <v>14</v>
      </c>
      <c r="AA7" s="155">
        <v>655</v>
      </c>
      <c r="AB7" s="155" t="str">
        <f>IF(F7=AA7,"",1)</f>
        <v/>
      </c>
      <c r="AC7" s="155"/>
      <c r="AD7" s="155">
        <v>685</v>
      </c>
      <c r="AE7" s="155" t="str">
        <f>IF(J7=AD7,"",1)</f>
        <v/>
      </c>
      <c r="AF7" s="155"/>
      <c r="AG7" s="155">
        <v>118</v>
      </c>
      <c r="AH7" s="155" t="str">
        <f>IF(N7=AG7,"",1)</f>
        <v/>
      </c>
      <c r="AI7" s="188"/>
    </row>
    <row r="8" spans="1:35" ht="12" customHeight="1">
      <c r="A8" s="243"/>
      <c r="B8" s="244"/>
      <c r="C8" s="244"/>
      <c r="D8" s="244"/>
      <c r="E8" s="245"/>
      <c r="F8" s="37">
        <f>IF(F7=0,0,F7/F7)</f>
        <v>1</v>
      </c>
      <c r="G8" s="37">
        <f>IF(G7=0,0,G7/$F7)</f>
        <v>0.16335877862595419</v>
      </c>
      <c r="H8" s="37">
        <f>IF(H7=0,0,H7/$F7)</f>
        <v>0.7603053435114504</v>
      </c>
      <c r="I8" s="37">
        <f>IF(I7=0,0,I7/$F7)</f>
        <v>7.6335877862595422E-2</v>
      </c>
      <c r="J8" s="37">
        <f>IF(J7=0,0,J7/J7)</f>
        <v>1</v>
      </c>
      <c r="K8" s="37">
        <f>IF(K7=0,0,K7/$J7)</f>
        <v>0.27591240875912409</v>
      </c>
      <c r="L8" s="37">
        <f>IF(L7=0,0,L7/$J7)</f>
        <v>0.64817518248175188</v>
      </c>
      <c r="M8" s="37">
        <f>IF(M7=0,0,M7/$J7)</f>
        <v>7.5912408759124084E-2</v>
      </c>
      <c r="N8" s="37">
        <f>IF(N7=0,0,N7/N7)</f>
        <v>1</v>
      </c>
      <c r="O8" s="37">
        <f>IF(O7=0,0,O7/$N7)</f>
        <v>0.42372881355932202</v>
      </c>
      <c r="P8" s="37">
        <f>IF(P7=0,0,P7/$N7)</f>
        <v>0.4576271186440678</v>
      </c>
      <c r="Q8" s="37">
        <f>IF(Q7=0,0,Q7/$N7)</f>
        <v>0.11864406779661017</v>
      </c>
      <c r="AA8" s="154"/>
      <c r="AB8" s="154"/>
      <c r="AC8" s="187" t="str">
        <f>IF(SUM(G8:I8)=0,"",IF(SUM(G8:I8)=1,"",1))</f>
        <v/>
      </c>
      <c r="AD8" s="154"/>
      <c r="AE8" s="154"/>
      <c r="AF8" s="187" t="str">
        <f>IF(SUM(K8:M8)=0,"",IF(SUM(K8:M8)=1,"",1))</f>
        <v/>
      </c>
      <c r="AG8" s="154"/>
      <c r="AH8" s="187" t="str">
        <f>IF(SUM(O8:Q8)=1,"",1)</f>
        <v/>
      </c>
      <c r="AI8" s="188" t="str">
        <f>IF(SUM(O8:Q8)=0,"",IF(SUM(O8:Q8)=1,"",1))</f>
        <v/>
      </c>
    </row>
    <row r="9" spans="1:35" ht="12" customHeight="1">
      <c r="A9" s="256" t="s">
        <v>49</v>
      </c>
      <c r="B9" s="323" t="s">
        <v>48</v>
      </c>
      <c r="C9" s="324"/>
      <c r="D9" s="324"/>
      <c r="E9" s="325"/>
      <c r="F9" s="41">
        <f>SUM(G9:I9)</f>
        <v>115</v>
      </c>
      <c r="G9" s="41">
        <v>15</v>
      </c>
      <c r="H9" s="41">
        <v>95</v>
      </c>
      <c r="I9" s="41">
        <v>5</v>
      </c>
      <c r="J9" s="41">
        <f>SUM(K9:M9)</f>
        <v>128</v>
      </c>
      <c r="K9" s="41">
        <v>24</v>
      </c>
      <c r="L9" s="41">
        <v>99</v>
      </c>
      <c r="M9" s="41">
        <v>5</v>
      </c>
      <c r="N9" s="41">
        <f>SUM(O9:Q9)</f>
        <v>23</v>
      </c>
      <c r="O9" s="41">
        <v>9</v>
      </c>
      <c r="P9" s="41">
        <v>10</v>
      </c>
      <c r="Q9" s="41">
        <v>4</v>
      </c>
      <c r="AA9" s="155">
        <v>115</v>
      </c>
      <c r="AB9" s="155" t="str">
        <f>IF(F9=AA9,"",1)</f>
        <v/>
      </c>
      <c r="AC9" s="155"/>
      <c r="AD9" s="155">
        <v>128</v>
      </c>
      <c r="AE9" s="155" t="str">
        <f t="shared" ref="AE9" si="1">IF(J9=AD9,"",1)</f>
        <v/>
      </c>
      <c r="AF9" s="155"/>
      <c r="AG9" s="155">
        <v>23</v>
      </c>
      <c r="AH9" s="155" t="str">
        <f t="shared" ref="AH9" si="2">IF(N9=AG9,"",1)</f>
        <v/>
      </c>
      <c r="AI9" s="140"/>
    </row>
    <row r="10" spans="1:35" ht="12" customHeight="1">
      <c r="A10" s="257"/>
      <c r="B10" s="326"/>
      <c r="C10" s="327"/>
      <c r="D10" s="327"/>
      <c r="E10" s="328"/>
      <c r="F10" s="37">
        <f>IF(F9=0,0,F9/F9)</f>
        <v>1</v>
      </c>
      <c r="G10" s="37">
        <f>IF(G9=0,0,G9/F9)</f>
        <v>0.13043478260869565</v>
      </c>
      <c r="H10" s="37">
        <f>IF(H9=0,0,H9/$F9)</f>
        <v>0.82608695652173914</v>
      </c>
      <c r="I10" s="37">
        <f>IF(I9=0,0,I9/$F9)</f>
        <v>4.3478260869565216E-2</v>
      </c>
      <c r="J10" s="37">
        <f>IF(J9=0,0,J9/J9)</f>
        <v>1</v>
      </c>
      <c r="K10" s="37">
        <f>IF(K9=0,0,K9/$J9)</f>
        <v>0.1875</v>
      </c>
      <c r="L10" s="37">
        <f>IF(L9=0,0,L9/$J9)</f>
        <v>0.7734375</v>
      </c>
      <c r="M10" s="37">
        <f>IF(M9=0,0,M9/$J9)</f>
        <v>3.90625E-2</v>
      </c>
      <c r="N10" s="37">
        <f>IF(N9=0,0,N9/N9)</f>
        <v>1</v>
      </c>
      <c r="O10" s="37">
        <f>IF(O9=0,0,O9/$N9)</f>
        <v>0.39130434782608697</v>
      </c>
      <c r="P10" s="37">
        <f>IF(P9=0,0,P9/$N9)</f>
        <v>0.43478260869565216</v>
      </c>
      <c r="Q10" s="37">
        <f>IF(Q9=0,0,Q9/$N9)</f>
        <v>0.17391304347826086</v>
      </c>
      <c r="AA10" s="154"/>
      <c r="AB10" s="154"/>
      <c r="AC10" s="154" t="str">
        <f t="shared" ref="AC10" si="3">IF(SUM(G10:I10)=0,"",IF(SUM(G10:I10)=1,"",1))</f>
        <v/>
      </c>
      <c r="AD10" s="154"/>
      <c r="AE10" s="154"/>
      <c r="AF10" s="154" t="str">
        <f t="shared" ref="AF10" si="4">IF(SUM(K10:M10)=0,"",IF(SUM(K10:M10)=1,"",1))</f>
        <v/>
      </c>
      <c r="AG10" s="154"/>
      <c r="AH10" s="154"/>
      <c r="AI10" s="140" t="str">
        <f t="shared" ref="AI10" si="5">IF(SUM(O10:Q10)=0,"",IF(SUM(O10:Q10)=1,"",1))</f>
        <v/>
      </c>
    </row>
    <row r="11" spans="1:35" ht="12" customHeight="1">
      <c r="A11" s="257"/>
      <c r="B11" s="323" t="s">
        <v>47</v>
      </c>
      <c r="C11" s="324"/>
      <c r="D11" s="324"/>
      <c r="E11" s="325"/>
      <c r="F11" s="41">
        <f>SUM(G11:I11)</f>
        <v>112</v>
      </c>
      <c r="G11" s="41">
        <v>13</v>
      </c>
      <c r="H11" s="41">
        <v>92</v>
      </c>
      <c r="I11" s="41">
        <v>7</v>
      </c>
      <c r="J11" s="41">
        <f>SUM(K11:M11)</f>
        <v>112</v>
      </c>
      <c r="K11" s="41">
        <v>13</v>
      </c>
      <c r="L11" s="41">
        <v>91</v>
      </c>
      <c r="M11" s="41">
        <v>8</v>
      </c>
      <c r="N11" s="41">
        <f>SUM(O11:Q11)</f>
        <v>12</v>
      </c>
      <c r="O11" s="41">
        <v>3</v>
      </c>
      <c r="P11" s="41">
        <v>9</v>
      </c>
      <c r="Q11" s="41">
        <v>0</v>
      </c>
      <c r="AA11" s="155">
        <v>112</v>
      </c>
      <c r="AB11" s="155" t="str">
        <f>IF(F11=AA11,"",1)</f>
        <v/>
      </c>
      <c r="AC11" s="155"/>
      <c r="AD11" s="155">
        <v>112</v>
      </c>
      <c r="AE11" s="155" t="str">
        <f t="shared" ref="AE11" si="6">IF(J11=AD11,"",1)</f>
        <v/>
      </c>
      <c r="AF11" s="155"/>
      <c r="AG11" s="155">
        <v>12</v>
      </c>
      <c r="AH11" s="155" t="str">
        <f t="shared" ref="AH11" si="7">IF(N11=AG11,"",1)</f>
        <v/>
      </c>
      <c r="AI11" s="140"/>
    </row>
    <row r="12" spans="1:35" ht="12" customHeight="1">
      <c r="A12" s="257"/>
      <c r="B12" s="326"/>
      <c r="C12" s="327"/>
      <c r="D12" s="327"/>
      <c r="E12" s="328"/>
      <c r="F12" s="37">
        <f>IF(F11=0,0,F11/$F11)</f>
        <v>1</v>
      </c>
      <c r="G12" s="37">
        <f>IF(G11=0,0,G11/$F11)</f>
        <v>0.11607142857142858</v>
      </c>
      <c r="H12" s="37">
        <f>IF(H11=0,0,H11/$F11)</f>
        <v>0.8214285714285714</v>
      </c>
      <c r="I12" s="37">
        <f>IF(I11=0,0,I11/$F11)</f>
        <v>6.25E-2</v>
      </c>
      <c r="J12" s="37">
        <f>IF(J11=0,0,J11/J11)</f>
        <v>1</v>
      </c>
      <c r="K12" s="37">
        <f>IF(K11=0,0,K11/$J11)</f>
        <v>0.11607142857142858</v>
      </c>
      <c r="L12" s="37">
        <f>IF(L11=0,0,L11/$J11)</f>
        <v>0.8125</v>
      </c>
      <c r="M12" s="37">
        <f>IF(M11=0,0,M11/$J11)</f>
        <v>7.1428571428571425E-2</v>
      </c>
      <c r="N12" s="37">
        <f>IF(N11=0,0,N11/N11)</f>
        <v>1</v>
      </c>
      <c r="O12" s="37">
        <f>IF(O11=0,0,O11/$N11)</f>
        <v>0.25</v>
      </c>
      <c r="P12" s="37">
        <f>IF(P11=0,0,P11/$N11)</f>
        <v>0.75</v>
      </c>
      <c r="Q12" s="37">
        <f>IF(Q11=0,0,Q11/$N11)</f>
        <v>0</v>
      </c>
      <c r="AA12" s="154"/>
      <c r="AB12" s="154"/>
      <c r="AC12" s="154" t="str">
        <f t="shared" ref="AC12" si="8">IF(SUM(G12:I12)=0,"",IF(SUM(G12:I12)=1,"",1))</f>
        <v/>
      </c>
      <c r="AD12" s="154"/>
      <c r="AE12" s="154"/>
      <c r="AF12" s="154" t="str">
        <f t="shared" ref="AF12" si="9">IF(SUM(K12:M12)=0,"",IF(SUM(K12:M12)=1,"",1))</f>
        <v/>
      </c>
      <c r="AG12" s="154"/>
      <c r="AH12" s="154"/>
      <c r="AI12" s="140" t="str">
        <f t="shared" ref="AI12" si="10">IF(SUM(O12:Q12)=0,"",IF(SUM(O12:Q12)=1,"",1))</f>
        <v/>
      </c>
    </row>
    <row r="13" spans="1:35" ht="12" customHeight="1">
      <c r="A13" s="257"/>
      <c r="B13" s="323" t="s">
        <v>46</v>
      </c>
      <c r="C13" s="324"/>
      <c r="D13" s="324"/>
      <c r="E13" s="325"/>
      <c r="F13" s="41">
        <f>SUM(G13:I13)</f>
        <v>181</v>
      </c>
      <c r="G13" s="41">
        <v>36</v>
      </c>
      <c r="H13" s="41">
        <v>135</v>
      </c>
      <c r="I13" s="41">
        <v>10</v>
      </c>
      <c r="J13" s="41">
        <f>SUM(K13:M13)</f>
        <v>188</v>
      </c>
      <c r="K13" s="41">
        <v>64</v>
      </c>
      <c r="L13" s="41">
        <v>115</v>
      </c>
      <c r="M13" s="41">
        <v>9</v>
      </c>
      <c r="N13" s="41">
        <f>SUM(O13:Q13)</f>
        <v>22</v>
      </c>
      <c r="O13" s="41">
        <v>11</v>
      </c>
      <c r="P13" s="41">
        <v>10</v>
      </c>
      <c r="Q13" s="41">
        <v>1</v>
      </c>
      <c r="AA13" s="155">
        <v>181</v>
      </c>
      <c r="AB13" s="155" t="str">
        <f>IF(F13=AA13,"",1)</f>
        <v/>
      </c>
      <c r="AC13" s="155"/>
      <c r="AD13" s="155">
        <v>188</v>
      </c>
      <c r="AE13" s="155" t="str">
        <f t="shared" ref="AE13" si="11">IF(J13=AD13,"",1)</f>
        <v/>
      </c>
      <c r="AF13" s="155"/>
      <c r="AG13" s="155">
        <v>22</v>
      </c>
      <c r="AH13" s="155" t="str">
        <f t="shared" ref="AH13" si="12">IF(N13=AG13,"",1)</f>
        <v/>
      </c>
      <c r="AI13" s="140"/>
    </row>
    <row r="14" spans="1:35" ht="12" customHeight="1">
      <c r="A14" s="257"/>
      <c r="B14" s="326"/>
      <c r="C14" s="327"/>
      <c r="D14" s="327"/>
      <c r="E14" s="328"/>
      <c r="F14" s="37">
        <f>IF(F13=0,0,F13/$F13)</f>
        <v>1</v>
      </c>
      <c r="G14" s="37">
        <f>IF(G13=0,0,G13/$F13)</f>
        <v>0.19889502762430938</v>
      </c>
      <c r="H14" s="37">
        <f>IF(H13=0,0,H13/$F13)</f>
        <v>0.7458563535911602</v>
      </c>
      <c r="I14" s="37">
        <f>IF(I13=0,0,I13/$F13)</f>
        <v>5.5248618784530384E-2</v>
      </c>
      <c r="J14" s="37">
        <f>IF(J13=0,0,J13/J13)</f>
        <v>1</v>
      </c>
      <c r="K14" s="37">
        <f>IF(K13=0,0,K13/$J13)</f>
        <v>0.34042553191489361</v>
      </c>
      <c r="L14" s="37">
        <f>IF(L13=0,0,L13/$J13)</f>
        <v>0.61170212765957444</v>
      </c>
      <c r="M14" s="37">
        <f>IF(M13=0,0,M13/$J13)</f>
        <v>4.7872340425531915E-2</v>
      </c>
      <c r="N14" s="37">
        <f>IF(N13=0,0,N13/N13)</f>
        <v>1</v>
      </c>
      <c r="O14" s="37">
        <f>IF(O13=0,0,O13/$N13)</f>
        <v>0.5</v>
      </c>
      <c r="P14" s="37">
        <f>IF(P13=0,0,P13/$N13)</f>
        <v>0.45454545454545453</v>
      </c>
      <c r="Q14" s="37">
        <f>IF(Q13=0,0,Q13/$N13)</f>
        <v>4.5454545454545456E-2</v>
      </c>
      <c r="AA14" s="154"/>
      <c r="AB14" s="154"/>
      <c r="AC14" s="154" t="str">
        <f t="shared" ref="AC14" si="13">IF(SUM(G14:I14)=0,"",IF(SUM(G14:I14)=1,"",1))</f>
        <v/>
      </c>
      <c r="AD14" s="154"/>
      <c r="AE14" s="154"/>
      <c r="AF14" s="154" t="str">
        <f t="shared" ref="AF14" si="14">IF(SUM(K14:M14)=0,"",IF(SUM(K14:M14)=1,"",1))</f>
        <v/>
      </c>
      <c r="AG14" s="154"/>
      <c r="AH14" s="154"/>
      <c r="AI14" s="140" t="str">
        <f t="shared" ref="AI14" si="15">IF(SUM(O14:Q14)=0,"",IF(SUM(O14:Q14)=1,"",1))</f>
        <v/>
      </c>
    </row>
    <row r="15" spans="1:35" ht="12" customHeight="1">
      <c r="A15" s="257"/>
      <c r="B15" s="323" t="s">
        <v>45</v>
      </c>
      <c r="C15" s="324"/>
      <c r="D15" s="324"/>
      <c r="E15" s="325"/>
      <c r="F15" s="41">
        <f>SUM(G15:I15)</f>
        <v>61</v>
      </c>
      <c r="G15" s="41">
        <v>14</v>
      </c>
      <c r="H15" s="41">
        <v>40</v>
      </c>
      <c r="I15" s="41">
        <v>7</v>
      </c>
      <c r="J15" s="41">
        <f>SUM(K15:M15)</f>
        <v>62</v>
      </c>
      <c r="K15" s="41">
        <v>21</v>
      </c>
      <c r="L15" s="41">
        <v>34</v>
      </c>
      <c r="M15" s="41">
        <v>7</v>
      </c>
      <c r="N15" s="41">
        <f>SUM(O15:Q15)</f>
        <v>11</v>
      </c>
      <c r="O15" s="41">
        <v>7</v>
      </c>
      <c r="P15" s="41">
        <v>3</v>
      </c>
      <c r="Q15" s="41">
        <v>1</v>
      </c>
      <c r="AA15" s="155">
        <v>61</v>
      </c>
      <c r="AB15" s="155" t="str">
        <f>IF(F15=AA15,"",1)</f>
        <v/>
      </c>
      <c r="AC15" s="155"/>
      <c r="AD15" s="155">
        <v>62</v>
      </c>
      <c r="AE15" s="155" t="str">
        <f t="shared" ref="AE15" si="16">IF(J15=AD15,"",1)</f>
        <v/>
      </c>
      <c r="AF15" s="155"/>
      <c r="AG15" s="155">
        <v>11</v>
      </c>
      <c r="AH15" s="155" t="str">
        <f t="shared" ref="AH15" si="17">IF(N15=AG15,"",1)</f>
        <v/>
      </c>
      <c r="AI15" s="140"/>
    </row>
    <row r="16" spans="1:35" ht="12" customHeight="1">
      <c r="A16" s="257"/>
      <c r="B16" s="326"/>
      <c r="C16" s="327"/>
      <c r="D16" s="327"/>
      <c r="E16" s="328"/>
      <c r="F16" s="37">
        <f>IF(F15=0,0,F15/$F15)</f>
        <v>1</v>
      </c>
      <c r="G16" s="37">
        <f>IF(G15=0,0,G15/$F15)</f>
        <v>0.22950819672131148</v>
      </c>
      <c r="H16" s="37">
        <f>IF(H15=0,0,H15/$F15)</f>
        <v>0.65573770491803274</v>
      </c>
      <c r="I16" s="37">
        <f>IF(I15=0,0,I15/$F15)</f>
        <v>0.11475409836065574</v>
      </c>
      <c r="J16" s="37">
        <f>IF(J15=0,0,J15/J15)</f>
        <v>1</v>
      </c>
      <c r="K16" s="37">
        <f>IF(K15=0,0,K15/$J15)</f>
        <v>0.33870967741935482</v>
      </c>
      <c r="L16" s="37">
        <f>IF(L15=0,0,L15/$J15)</f>
        <v>0.54838709677419351</v>
      </c>
      <c r="M16" s="37">
        <f>IF(M15=0,0,M15/$J15)</f>
        <v>0.11290322580645161</v>
      </c>
      <c r="N16" s="37">
        <f>IF(N15=0,0,N15/N15)</f>
        <v>1</v>
      </c>
      <c r="O16" s="37">
        <f>IF(O15=0,0,O15/$N15)</f>
        <v>0.63636363636363635</v>
      </c>
      <c r="P16" s="37">
        <f>IF(P15=0,0,P15/$N15)</f>
        <v>0.27272727272727271</v>
      </c>
      <c r="Q16" s="37">
        <f>IF(Q15=0,0,Q15/$N15)</f>
        <v>9.0909090909090912E-2</v>
      </c>
      <c r="AA16" s="154"/>
      <c r="AB16" s="154"/>
      <c r="AC16" s="154" t="str">
        <f t="shared" ref="AC16" si="18">IF(SUM(G16:I16)=0,"",IF(SUM(G16:I16)=1,"",1))</f>
        <v/>
      </c>
      <c r="AD16" s="154"/>
      <c r="AE16" s="154"/>
      <c r="AF16" s="154" t="str">
        <f t="shared" ref="AF16" si="19">IF(SUM(K16:M16)=0,"",IF(SUM(K16:M16)=1,"",1))</f>
        <v/>
      </c>
      <c r="AG16" s="154"/>
      <c r="AH16" s="154"/>
      <c r="AI16" s="140" t="str">
        <f t="shared" ref="AI16" si="20">IF(SUM(O16:Q16)=0,"",IF(SUM(O16:Q16)=1,"",1))</f>
        <v/>
      </c>
    </row>
    <row r="17" spans="1:35" ht="12" customHeight="1">
      <c r="A17" s="257"/>
      <c r="B17" s="323" t="s">
        <v>44</v>
      </c>
      <c r="C17" s="324"/>
      <c r="D17" s="324"/>
      <c r="E17" s="325"/>
      <c r="F17" s="41">
        <f>SUM(G17:I17)</f>
        <v>186</v>
      </c>
      <c r="G17" s="41">
        <v>29</v>
      </c>
      <c r="H17" s="41">
        <v>136</v>
      </c>
      <c r="I17" s="41">
        <v>21</v>
      </c>
      <c r="J17" s="41">
        <f>SUM(K17:M17)</f>
        <v>195</v>
      </c>
      <c r="K17" s="41">
        <v>67</v>
      </c>
      <c r="L17" s="41">
        <v>105</v>
      </c>
      <c r="M17" s="41">
        <v>23</v>
      </c>
      <c r="N17" s="41">
        <f>SUM(O17:Q17)</f>
        <v>50</v>
      </c>
      <c r="O17" s="41">
        <v>20</v>
      </c>
      <c r="P17" s="41">
        <v>22</v>
      </c>
      <c r="Q17" s="41">
        <v>8</v>
      </c>
      <c r="AA17" s="155">
        <v>186</v>
      </c>
      <c r="AB17" s="155" t="str">
        <f>IF(F17=AA17,"",1)</f>
        <v/>
      </c>
      <c r="AC17" s="155"/>
      <c r="AD17" s="155">
        <v>195</v>
      </c>
      <c r="AE17" s="155" t="str">
        <f t="shared" ref="AE17" si="21">IF(J17=AD17,"",1)</f>
        <v/>
      </c>
      <c r="AF17" s="155"/>
      <c r="AG17" s="155">
        <v>50</v>
      </c>
      <c r="AH17" s="155" t="str">
        <f t="shared" ref="AH17" si="22">IF(N17=AG17,"",1)</f>
        <v/>
      </c>
      <c r="AI17" s="140"/>
    </row>
    <row r="18" spans="1:35" ht="12" customHeight="1">
      <c r="A18" s="258"/>
      <c r="B18" s="326"/>
      <c r="C18" s="327"/>
      <c r="D18" s="327"/>
      <c r="E18" s="328"/>
      <c r="F18" s="37">
        <f>IF(F17=0,0,F17/$F17)</f>
        <v>1</v>
      </c>
      <c r="G18" s="37">
        <f>IF(G17=0,0,G17/$F17)</f>
        <v>0.15591397849462366</v>
      </c>
      <c r="H18" s="37">
        <f>IF(H17=0,0,H17/$F17)</f>
        <v>0.73118279569892475</v>
      </c>
      <c r="I18" s="37">
        <f>IF(I17=0,0,I17/$F17)</f>
        <v>0.11290322580645161</v>
      </c>
      <c r="J18" s="37">
        <f>IF(J17=0,0,J17/J17)</f>
        <v>1</v>
      </c>
      <c r="K18" s="37">
        <f>IF(K17=0,0,K17/$J17)</f>
        <v>0.34358974358974359</v>
      </c>
      <c r="L18" s="37">
        <f>IF(L17=0,0,L17/$J17)</f>
        <v>0.53846153846153844</v>
      </c>
      <c r="M18" s="37">
        <f>IF(M17=0,0,M17/$J17)</f>
        <v>0.11794871794871795</v>
      </c>
      <c r="N18" s="37">
        <f>IF(N17=0,0,N17/N17)</f>
        <v>1</v>
      </c>
      <c r="O18" s="37">
        <f>IF(O17=0,0,O17/$N17)</f>
        <v>0.4</v>
      </c>
      <c r="P18" s="37">
        <f>IF(P17=0,0,P17/$N17)</f>
        <v>0.44</v>
      </c>
      <c r="Q18" s="37">
        <f>IF(Q17=0,0,Q17/$N17)</f>
        <v>0.16</v>
      </c>
      <c r="AA18" s="156"/>
      <c r="AB18" s="154"/>
      <c r="AC18" s="154" t="str">
        <f t="shared" ref="AC18" si="23">IF(SUM(G18:I18)=0,"",IF(SUM(G18:I18)=1,"",1))</f>
        <v/>
      </c>
      <c r="AD18" s="156"/>
      <c r="AE18" s="154"/>
      <c r="AF18" s="154" t="str">
        <f t="shared" ref="AF18" si="24">IF(SUM(K18:M18)=0,"",IF(SUM(K18:M18)=1,"",1))</f>
        <v/>
      </c>
      <c r="AG18" s="156"/>
      <c r="AH18" s="154"/>
      <c r="AI18" s="140" t="str">
        <f t="shared" ref="AI18" si="25">IF(SUM(O18:Q18)=0,"",IF(SUM(O18:Q18)=1,"",1))</f>
        <v/>
      </c>
    </row>
    <row r="19" spans="1:35" ht="12" customHeight="1">
      <c r="A19" s="253" t="s">
        <v>43</v>
      </c>
      <c r="B19" s="253" t="s">
        <v>42</v>
      </c>
      <c r="C19" s="43"/>
      <c r="D19" s="305" t="s">
        <v>16</v>
      </c>
      <c r="E19" s="42"/>
      <c r="F19" s="41">
        <f>SUM(G19:I19)</f>
        <v>177</v>
      </c>
      <c r="G19" s="41">
        <f>SUM(G21,G23,G25,G27,G29,G31,G33,G35,G37,G39,G41,G43,G45,G47,G49,G51,G53,G55,G57,G59,G61,G63,G65,G67)</f>
        <v>31</v>
      </c>
      <c r="H19" s="41">
        <f>SUM(H21,H23,H25,H27,H29,H31,H33,H35,H37,H39,H41,H43,H45,H47,H49,H51,H53,H55,H57,H59,H61,H63,H65,H67)</f>
        <v>130</v>
      </c>
      <c r="I19" s="41">
        <f>SUM(I21,I23,I25,I27,I29,I31,I33,I35,I37,I39,I41,I43,I45,I47,I49,I51,I53,I55,I57,I59,I61,I63,I65,I67)</f>
        <v>16</v>
      </c>
      <c r="J19" s="41">
        <f>SUM(K19:M19)</f>
        <v>185</v>
      </c>
      <c r="K19" s="41">
        <f>SUM(K21,K23,K25,K27,K29,K31,K33,K35,K37,K39,K41,K43,K45,K47,K49,K51,K53,K55,K57,K59,K61,K63,K65,K67)</f>
        <v>68</v>
      </c>
      <c r="L19" s="41">
        <f>SUM(L21,L23,L25,L27,L29,L31,L33,L35,L37,L39,L41,L43,L45,L47,L49,L51,L53,L55,L57,L59,L61,L63,L65,L67)</f>
        <v>100</v>
      </c>
      <c r="M19" s="41">
        <f>SUM(M21,M23,M25,M27,M29,M31,M33,M35,M37,M39,M41,M43,M45,M47,M49,M51,M53,M55,M57,M59,M61,M63,M65,M67)</f>
        <v>17</v>
      </c>
      <c r="N19" s="41">
        <f>SUM(O19:Q19)</f>
        <v>34</v>
      </c>
      <c r="O19" s="41">
        <f>SUM(O21,O23,O25,O27,O29,O31,O33,O35,O37,O39,O41,O43,O45,O47,O49,O51,O53,O55,O57,O59,O61,O63,O65,O67)</f>
        <v>17</v>
      </c>
      <c r="P19" s="41">
        <f>SUM(P21,P23,P25,P27,P29,P31,P33,P35,P37,P39,P41,P43,P45,P47,P49,P51,P53,P55,P57,P59,P61,P63,P65,P67)</f>
        <v>13</v>
      </c>
      <c r="Q19" s="41">
        <f>SUM(Q21,Q23,Q25,Q27,Q29,Q31,Q33,Q35,Q37,Q39,Q41,Q43,Q45,Q47,Q49,Q51,Q53,Q55,Q57,Q59,Q61,Q63,Q65,Q67)</f>
        <v>4</v>
      </c>
      <c r="R19" s="54"/>
      <c r="AA19" s="155">
        <v>177</v>
      </c>
      <c r="AB19" s="155" t="str">
        <f>IF(F19=AA19,"",1)</f>
        <v/>
      </c>
      <c r="AC19" s="155"/>
      <c r="AD19" s="155">
        <v>185</v>
      </c>
      <c r="AE19" s="155" t="str">
        <f t="shared" ref="AE19" si="26">IF(J19=AD19,"",1)</f>
        <v/>
      </c>
      <c r="AF19" s="155"/>
      <c r="AG19" s="155">
        <v>34</v>
      </c>
      <c r="AH19" s="155" t="str">
        <f t="shared" ref="AH19" si="27">IF(N19=AG19,"",1)</f>
        <v/>
      </c>
      <c r="AI19" s="140"/>
    </row>
    <row r="20" spans="1:35" ht="12" customHeight="1">
      <c r="A20" s="254"/>
      <c r="B20" s="254"/>
      <c r="C20" s="40"/>
      <c r="D20" s="306"/>
      <c r="E20" s="39"/>
      <c r="F20" s="37">
        <f>IF(F19=0,0,F19/$F19)</f>
        <v>1</v>
      </c>
      <c r="G20" s="37">
        <f>IF(G19=0,0,G19/$F19)</f>
        <v>0.1751412429378531</v>
      </c>
      <c r="H20" s="37">
        <f>IF(H19=0,0,H19/$F19)</f>
        <v>0.7344632768361582</v>
      </c>
      <c r="I20" s="37">
        <f>IF(I19=0,0,I19/$F19)</f>
        <v>9.03954802259887E-2</v>
      </c>
      <c r="J20" s="37">
        <f>IF(J19=0,0,J19/J19)</f>
        <v>1</v>
      </c>
      <c r="K20" s="37">
        <f>IF(K19=0,0,K19/$J19)</f>
        <v>0.36756756756756759</v>
      </c>
      <c r="L20" s="37">
        <f>IF(L19=0,0,L19/$J19)</f>
        <v>0.54054054054054057</v>
      </c>
      <c r="M20" s="37">
        <f>IF(M19=0,0,M19/$J19)</f>
        <v>9.1891891891891897E-2</v>
      </c>
      <c r="N20" s="37">
        <f>IF(N19=0,0,N19/N19)</f>
        <v>1</v>
      </c>
      <c r="O20" s="37">
        <f>IF(O19=0,0,O19/$N19)</f>
        <v>0.5</v>
      </c>
      <c r="P20" s="37">
        <f>IF(P19=0,0,P19/$N19)</f>
        <v>0.38235294117647056</v>
      </c>
      <c r="Q20" s="37">
        <f>IF(Q19=0,0,Q19/$N19)</f>
        <v>0.11764705882352941</v>
      </c>
      <c r="AA20" s="154"/>
      <c r="AB20" s="154"/>
      <c r="AC20" s="154" t="str">
        <f t="shared" ref="AC20" si="28">IF(SUM(G20:I20)=0,"",IF(SUM(G20:I20)=1,"",1))</f>
        <v/>
      </c>
      <c r="AD20" s="154"/>
      <c r="AE20" s="154"/>
      <c r="AF20" s="154" t="str">
        <f t="shared" ref="AF20" si="29">IF(SUM(K20:M20)=0,"",IF(SUM(K20:M20)=1,"",1))</f>
        <v/>
      </c>
      <c r="AG20" s="154"/>
      <c r="AH20" s="154"/>
      <c r="AI20" s="140" t="str">
        <f t="shared" ref="AI20" si="30">IF(SUM(O20:Q20)=0,"",IF(SUM(O20:Q20)=1,"",1))</f>
        <v/>
      </c>
    </row>
    <row r="21" spans="1:35" ht="12" customHeight="1">
      <c r="A21" s="254"/>
      <c r="B21" s="254"/>
      <c r="C21" s="43"/>
      <c r="D21" s="305" t="s">
        <v>368</v>
      </c>
      <c r="E21" s="42"/>
      <c r="F21" s="41">
        <f>SUM(G21:I21)</f>
        <v>22</v>
      </c>
      <c r="G21" s="41">
        <v>7</v>
      </c>
      <c r="H21" s="41">
        <v>13</v>
      </c>
      <c r="I21" s="41">
        <v>2</v>
      </c>
      <c r="J21" s="41">
        <f>SUM(K21:M21)</f>
        <v>24</v>
      </c>
      <c r="K21" s="41">
        <v>13</v>
      </c>
      <c r="L21" s="41">
        <v>9</v>
      </c>
      <c r="M21" s="41">
        <v>2</v>
      </c>
      <c r="N21" s="41">
        <f>SUM(O21:Q21)</f>
        <v>2</v>
      </c>
      <c r="O21" s="41">
        <v>0</v>
      </c>
      <c r="P21" s="41">
        <v>2</v>
      </c>
      <c r="Q21" s="41">
        <v>0</v>
      </c>
      <c r="AA21" s="155">
        <v>22</v>
      </c>
      <c r="AB21" s="155" t="str">
        <f>IF(F21=AA21,"",1)</f>
        <v/>
      </c>
      <c r="AC21" s="155"/>
      <c r="AD21" s="155">
        <v>24</v>
      </c>
      <c r="AE21" s="155" t="str">
        <f t="shared" ref="AE21" si="31">IF(J21=AD21,"",1)</f>
        <v/>
      </c>
      <c r="AF21" s="155"/>
      <c r="AG21" s="155">
        <v>2</v>
      </c>
      <c r="AH21" s="155" t="str">
        <f t="shared" ref="AH21" si="32">IF(N21=AG21,"",1)</f>
        <v/>
      </c>
      <c r="AI21" s="140"/>
    </row>
    <row r="22" spans="1:35" ht="12" customHeight="1">
      <c r="A22" s="254"/>
      <c r="B22" s="254"/>
      <c r="C22" s="40"/>
      <c r="D22" s="306"/>
      <c r="E22" s="39"/>
      <c r="F22" s="37">
        <f>IF(F21=0,0,F21/$F21)</f>
        <v>1</v>
      </c>
      <c r="G22" s="37">
        <f>IF(G21=0,0,G21/$F21)</f>
        <v>0.31818181818181818</v>
      </c>
      <c r="H22" s="37">
        <f>IF(H21=0,0,H21/$F21)</f>
        <v>0.59090909090909094</v>
      </c>
      <c r="I22" s="37">
        <f>IF(I21=0,0,I21/$F21)</f>
        <v>9.0909090909090912E-2</v>
      </c>
      <c r="J22" s="37">
        <f>IF(J21=0,0,J21/J21)</f>
        <v>1</v>
      </c>
      <c r="K22" s="37">
        <f>IF(K21=0,0,K21/$J21)</f>
        <v>0.54166666666666663</v>
      </c>
      <c r="L22" s="37">
        <f>IF(L21=0,0,L21/$J21)</f>
        <v>0.375</v>
      </c>
      <c r="M22" s="37">
        <f>IF(M21=0,0,M21/$J21)</f>
        <v>8.3333333333333329E-2</v>
      </c>
      <c r="N22" s="37">
        <f>IF(N21=0,0,N21/N21)</f>
        <v>1</v>
      </c>
      <c r="O22" s="37">
        <f>IF(O21=0,0,O21/$N21)</f>
        <v>0</v>
      </c>
      <c r="P22" s="37">
        <f>IF(P21=0,0,P21/$N21)</f>
        <v>1</v>
      </c>
      <c r="Q22" s="37">
        <f>IF(Q21=0,0,Q21/$N21)</f>
        <v>0</v>
      </c>
      <c r="AA22" s="154"/>
      <c r="AB22" s="154"/>
      <c r="AC22" s="154" t="str">
        <f t="shared" ref="AC22" si="33">IF(SUM(G22:I22)=0,"",IF(SUM(G22:I22)=1,"",1))</f>
        <v/>
      </c>
      <c r="AD22" s="154"/>
      <c r="AE22" s="154"/>
      <c r="AF22" s="154" t="str">
        <f t="shared" ref="AF22" si="34">IF(SUM(K22:M22)=0,"",IF(SUM(K22:M22)=1,"",1))</f>
        <v/>
      </c>
      <c r="AG22" s="154"/>
      <c r="AH22" s="154"/>
      <c r="AI22" s="140" t="str">
        <f t="shared" ref="AI22" si="35">IF(SUM(O22:Q22)=0,"",IF(SUM(O22:Q22)=1,"",1))</f>
        <v/>
      </c>
    </row>
    <row r="23" spans="1:35" ht="12" customHeight="1">
      <c r="A23" s="254"/>
      <c r="B23" s="254"/>
      <c r="C23" s="43"/>
      <c r="D23" s="305" t="s">
        <v>369</v>
      </c>
      <c r="E23" s="42"/>
      <c r="F23" s="41">
        <f>SUM(G23:I23)</f>
        <v>3</v>
      </c>
      <c r="G23" s="41">
        <v>1</v>
      </c>
      <c r="H23" s="41">
        <v>2</v>
      </c>
      <c r="I23" s="41">
        <v>0</v>
      </c>
      <c r="J23" s="41">
        <f>SUM(K23:M23)</f>
        <v>3</v>
      </c>
      <c r="K23" s="41">
        <v>1</v>
      </c>
      <c r="L23" s="41">
        <v>2</v>
      </c>
      <c r="M23" s="41">
        <v>0</v>
      </c>
      <c r="N23" s="41">
        <f>SUM(O23:Q23)</f>
        <v>0</v>
      </c>
      <c r="O23" s="41">
        <v>0</v>
      </c>
      <c r="P23" s="41">
        <v>0</v>
      </c>
      <c r="Q23" s="41">
        <v>0</v>
      </c>
      <c r="AA23" s="155">
        <v>3</v>
      </c>
      <c r="AB23" s="155" t="str">
        <f>IF(F23=AA23,"",1)</f>
        <v/>
      </c>
      <c r="AC23" s="155"/>
      <c r="AD23" s="155">
        <v>3</v>
      </c>
      <c r="AE23" s="155" t="str">
        <f t="shared" ref="AE23" si="36">IF(J23=AD23,"",1)</f>
        <v/>
      </c>
      <c r="AF23" s="155"/>
      <c r="AG23" s="155">
        <v>0</v>
      </c>
      <c r="AH23" s="155" t="str">
        <f t="shared" ref="AH23" si="37">IF(N23=AG23,"",1)</f>
        <v/>
      </c>
      <c r="AI23" s="140"/>
    </row>
    <row r="24" spans="1:35" ht="12" customHeight="1">
      <c r="A24" s="254"/>
      <c r="B24" s="254"/>
      <c r="C24" s="40"/>
      <c r="D24" s="306"/>
      <c r="E24" s="39"/>
      <c r="F24" s="37">
        <f>IF(F23=0,0,F23/$F23)</f>
        <v>1</v>
      </c>
      <c r="G24" s="37">
        <f>IF(G23=0,0,G23/$F23)</f>
        <v>0.33333333333333331</v>
      </c>
      <c r="H24" s="37">
        <f>IF(H23=0,0,H23/$F23)</f>
        <v>0.66666666666666663</v>
      </c>
      <c r="I24" s="37">
        <f>IF(I23=0,0,I23/$F23)</f>
        <v>0</v>
      </c>
      <c r="J24" s="37">
        <f>IF(J23=0,0,J23/J23)</f>
        <v>1</v>
      </c>
      <c r="K24" s="37">
        <f>IF(K23=0,0,K23/$J23)</f>
        <v>0.33333333333333331</v>
      </c>
      <c r="L24" s="37">
        <f>IF(L23=0,0,L23/$J23)</f>
        <v>0.66666666666666663</v>
      </c>
      <c r="M24" s="37">
        <f>IF(M23=0,0,M23/$J23)</f>
        <v>0</v>
      </c>
      <c r="N24" s="37">
        <f>IF(N23=0,0,N23/N23)</f>
        <v>0</v>
      </c>
      <c r="O24" s="37">
        <f>IF(O23=0,0,O23/$N23)</f>
        <v>0</v>
      </c>
      <c r="P24" s="37">
        <f>IF(P23=0,0,P23/$N23)</f>
        <v>0</v>
      </c>
      <c r="Q24" s="37">
        <f>IF(Q23=0,0,Q23/$N23)</f>
        <v>0</v>
      </c>
      <c r="AA24" s="154"/>
      <c r="AB24" s="154"/>
      <c r="AC24" s="154" t="str">
        <f t="shared" ref="AC24" si="38">IF(SUM(G24:I24)=0,"",IF(SUM(G24:I24)=1,"",1))</f>
        <v/>
      </c>
      <c r="AD24" s="154"/>
      <c r="AE24" s="154"/>
      <c r="AF24" s="154" t="str">
        <f t="shared" ref="AF24" si="39">IF(SUM(K24:M24)=0,"",IF(SUM(K24:M24)=1,"",1))</f>
        <v/>
      </c>
      <c r="AG24" s="154"/>
      <c r="AH24" s="154"/>
      <c r="AI24" s="140" t="str">
        <f t="shared" ref="AI24" si="40">IF(SUM(O24:Q24)=0,"",IF(SUM(O24:Q24)=1,"",1))</f>
        <v/>
      </c>
    </row>
    <row r="25" spans="1:35" ht="12" customHeight="1">
      <c r="A25" s="254"/>
      <c r="B25" s="254"/>
      <c r="C25" s="43"/>
      <c r="D25" s="308" t="s">
        <v>370</v>
      </c>
      <c r="E25" s="115"/>
      <c r="F25" s="104">
        <f>SUM(G25:I25)</f>
        <v>10</v>
      </c>
      <c r="G25" s="104">
        <v>5</v>
      </c>
      <c r="H25" s="104">
        <v>5</v>
      </c>
      <c r="I25" s="41">
        <v>0</v>
      </c>
      <c r="J25" s="41">
        <f>SUM(K25:M25)</f>
        <v>9</v>
      </c>
      <c r="K25" s="41">
        <v>3</v>
      </c>
      <c r="L25" s="41">
        <v>6</v>
      </c>
      <c r="M25" s="41">
        <v>0</v>
      </c>
      <c r="N25" s="41">
        <f>SUM(O25:Q25)</f>
        <v>0</v>
      </c>
      <c r="O25" s="41">
        <v>0</v>
      </c>
      <c r="P25" s="41">
        <v>0</v>
      </c>
      <c r="Q25" s="41">
        <v>0</v>
      </c>
      <c r="AA25" s="155">
        <v>10</v>
      </c>
      <c r="AB25" s="155" t="str">
        <f>IF(F25=AA25,"",1)</f>
        <v/>
      </c>
      <c r="AC25" s="155"/>
      <c r="AD25" s="155">
        <v>9</v>
      </c>
      <c r="AE25" s="155" t="str">
        <f t="shared" ref="AE25" si="41">IF(J25=AD25,"",1)</f>
        <v/>
      </c>
      <c r="AF25" s="155"/>
      <c r="AG25" s="155">
        <v>0</v>
      </c>
      <c r="AH25" s="155" t="str">
        <f t="shared" ref="AH25" si="42">IF(N25=AG25,"",1)</f>
        <v/>
      </c>
      <c r="AI25" s="140"/>
    </row>
    <row r="26" spans="1:35" ht="12" customHeight="1">
      <c r="A26" s="254"/>
      <c r="B26" s="254"/>
      <c r="C26" s="40"/>
      <c r="D26" s="309"/>
      <c r="E26" s="116"/>
      <c r="F26" s="107">
        <f>IF(F25=0,0,F25/$F25)</f>
        <v>1</v>
      </c>
      <c r="G26" s="107">
        <f>IF(G25=0,0,G25/$F25)</f>
        <v>0.5</v>
      </c>
      <c r="H26" s="107">
        <f>IF(H25=0,0,H25/$F25)</f>
        <v>0.5</v>
      </c>
      <c r="I26" s="37">
        <f>IF(I25=0,0,I25/$F25)</f>
        <v>0</v>
      </c>
      <c r="J26" s="37">
        <f>IF(J25=0,0,J25/J25)</f>
        <v>1</v>
      </c>
      <c r="K26" s="37">
        <f>IF(K25=0,0,K25/$J25)</f>
        <v>0.33333333333333331</v>
      </c>
      <c r="L26" s="37">
        <f>IF(L25=0,0,L25/$J25)</f>
        <v>0.66666666666666663</v>
      </c>
      <c r="M26" s="37">
        <f>IF(M25=0,0,M25/$J25)</f>
        <v>0</v>
      </c>
      <c r="N26" s="37">
        <f>IF(N25=0,0,N25/N25)</f>
        <v>0</v>
      </c>
      <c r="O26" s="37">
        <f>IF(O25=0,0,O25/$N25)</f>
        <v>0</v>
      </c>
      <c r="P26" s="37">
        <f>IF(P25=0,0,P25/$N25)</f>
        <v>0</v>
      </c>
      <c r="Q26" s="37">
        <f>IF(Q25=0,0,Q25/$N25)</f>
        <v>0</v>
      </c>
      <c r="AA26" s="154"/>
      <c r="AB26" s="154"/>
      <c r="AC26" s="154" t="str">
        <f t="shared" ref="AC26" si="43">IF(SUM(G26:I26)=0,"",IF(SUM(G26:I26)=1,"",1))</f>
        <v/>
      </c>
      <c r="AD26" s="154"/>
      <c r="AE26" s="154"/>
      <c r="AF26" s="154" t="str">
        <f t="shared" ref="AF26" si="44">IF(SUM(K26:M26)=0,"",IF(SUM(K26:M26)=1,"",1))</f>
        <v/>
      </c>
      <c r="AG26" s="154"/>
      <c r="AH26" s="154"/>
      <c r="AI26" s="140" t="str">
        <f t="shared" ref="AI26" si="45">IF(SUM(O26:Q26)=0,"",IF(SUM(O26:Q26)=1,"",1))</f>
        <v/>
      </c>
    </row>
    <row r="27" spans="1:35" ht="12" customHeight="1">
      <c r="A27" s="254"/>
      <c r="B27" s="254"/>
      <c r="C27" s="43"/>
      <c r="D27" s="305" t="s">
        <v>371</v>
      </c>
      <c r="E27" s="42"/>
      <c r="F27" s="41">
        <f>SUM(G27:I27)</f>
        <v>1</v>
      </c>
      <c r="G27" s="41">
        <v>0</v>
      </c>
      <c r="H27" s="41">
        <v>1</v>
      </c>
      <c r="I27" s="41">
        <v>0</v>
      </c>
      <c r="J27" s="41">
        <f>SUM(K27:M27)</f>
        <v>1</v>
      </c>
      <c r="K27" s="41">
        <v>0</v>
      </c>
      <c r="L27" s="41">
        <v>1</v>
      </c>
      <c r="M27" s="41">
        <v>0</v>
      </c>
      <c r="N27" s="41">
        <f>SUM(O27:Q27)</f>
        <v>0</v>
      </c>
      <c r="O27" s="41">
        <v>0</v>
      </c>
      <c r="P27" s="41">
        <v>0</v>
      </c>
      <c r="Q27" s="41">
        <v>0</v>
      </c>
      <c r="AA27" s="155">
        <v>1</v>
      </c>
      <c r="AB27" s="155" t="str">
        <f>IF(F27=AA27,"",1)</f>
        <v/>
      </c>
      <c r="AC27" s="155"/>
      <c r="AD27" s="155">
        <v>1</v>
      </c>
      <c r="AE27" s="155" t="str">
        <f t="shared" ref="AE27" si="46">IF(J27=AD27,"",1)</f>
        <v/>
      </c>
      <c r="AF27" s="155"/>
      <c r="AG27" s="155">
        <v>0</v>
      </c>
      <c r="AH27" s="155" t="str">
        <f t="shared" ref="AH27" si="47">IF(N27=AG27,"",1)</f>
        <v/>
      </c>
      <c r="AI27" s="140"/>
    </row>
    <row r="28" spans="1:35" ht="12" customHeight="1">
      <c r="A28" s="254"/>
      <c r="B28" s="254"/>
      <c r="C28" s="40"/>
      <c r="D28" s="306"/>
      <c r="E28" s="39"/>
      <c r="F28" s="37">
        <f>IF(F27=0,0,F27/$F27)</f>
        <v>1</v>
      </c>
      <c r="G28" s="37">
        <f>IF(G27=0,0,G27/$F27)</f>
        <v>0</v>
      </c>
      <c r="H28" s="37">
        <f>IF(H27=0,0,H27/$F27)</f>
        <v>1</v>
      </c>
      <c r="I28" s="37">
        <f>IF(I27=0,0,I27/$F27)</f>
        <v>0</v>
      </c>
      <c r="J28" s="37">
        <f>IF(J27=0,0,J27/J27)</f>
        <v>1</v>
      </c>
      <c r="K28" s="37">
        <f>IF(K27=0,0,K27/$J27)</f>
        <v>0</v>
      </c>
      <c r="L28" s="37">
        <f>IF(L27=0,0,L27/$J27)</f>
        <v>1</v>
      </c>
      <c r="M28" s="37">
        <f>IF(M27=0,0,M27/$J27)</f>
        <v>0</v>
      </c>
      <c r="N28" s="37">
        <f>IF(N27=0,0,N27/N27)</f>
        <v>0</v>
      </c>
      <c r="O28" s="37">
        <f>IF(O27=0,0,O27/$N27)</f>
        <v>0</v>
      </c>
      <c r="P28" s="37">
        <f>IF(P27=0,0,P27/$N27)</f>
        <v>0</v>
      </c>
      <c r="Q28" s="37">
        <f>IF(Q27=0,0,Q27/$N27)</f>
        <v>0</v>
      </c>
      <c r="AA28" s="154"/>
      <c r="AB28" s="154"/>
      <c r="AC28" s="154" t="str">
        <f t="shared" ref="AC28" si="48">IF(SUM(G28:I28)=0,"",IF(SUM(G28:I28)=1,"",1))</f>
        <v/>
      </c>
      <c r="AD28" s="154"/>
      <c r="AE28" s="154"/>
      <c r="AF28" s="154" t="str">
        <f t="shared" ref="AF28" si="49">IF(SUM(K28:M28)=0,"",IF(SUM(K28:M28)=1,"",1))</f>
        <v/>
      </c>
      <c r="AG28" s="154"/>
      <c r="AH28" s="154"/>
      <c r="AI28" s="140" t="str">
        <f t="shared" ref="AI28" si="50">IF(SUM(O28:Q28)=0,"",IF(SUM(O28:Q28)=1,"",1))</f>
        <v/>
      </c>
    </row>
    <row r="29" spans="1:35" ht="12" customHeight="1">
      <c r="A29" s="254"/>
      <c r="B29" s="254"/>
      <c r="C29" s="43"/>
      <c r="D29" s="305" t="s">
        <v>372</v>
      </c>
      <c r="E29" s="42"/>
      <c r="F29" s="41">
        <f>SUM(G29:I29)</f>
        <v>5</v>
      </c>
      <c r="G29" s="41">
        <v>2</v>
      </c>
      <c r="H29" s="41">
        <v>3</v>
      </c>
      <c r="I29" s="41">
        <v>0</v>
      </c>
      <c r="J29" s="41">
        <f>SUM(K29:M29)</f>
        <v>5</v>
      </c>
      <c r="K29" s="41">
        <v>3</v>
      </c>
      <c r="L29" s="41">
        <v>2</v>
      </c>
      <c r="M29" s="41">
        <v>0</v>
      </c>
      <c r="N29" s="41">
        <f>SUM(O29:Q29)</f>
        <v>1</v>
      </c>
      <c r="O29" s="41">
        <v>1</v>
      </c>
      <c r="P29" s="41">
        <v>0</v>
      </c>
      <c r="Q29" s="41">
        <v>0</v>
      </c>
      <c r="AA29" s="155">
        <v>5</v>
      </c>
      <c r="AB29" s="155" t="str">
        <f>IF(F29=AA29,"",1)</f>
        <v/>
      </c>
      <c r="AC29" s="155"/>
      <c r="AD29" s="155">
        <v>5</v>
      </c>
      <c r="AE29" s="155" t="str">
        <f t="shared" ref="AE29" si="51">IF(J29=AD29,"",1)</f>
        <v/>
      </c>
      <c r="AF29" s="155"/>
      <c r="AG29" s="155">
        <v>1</v>
      </c>
      <c r="AH29" s="155" t="str">
        <f t="shared" ref="AH29" si="52">IF(N29=AG29,"",1)</f>
        <v/>
      </c>
      <c r="AI29" s="140"/>
    </row>
    <row r="30" spans="1:35" ht="12" customHeight="1">
      <c r="A30" s="254"/>
      <c r="B30" s="254"/>
      <c r="C30" s="40"/>
      <c r="D30" s="306"/>
      <c r="E30" s="39"/>
      <c r="F30" s="37">
        <f>IF(F29=0,0,F29/$F29)</f>
        <v>1</v>
      </c>
      <c r="G30" s="37">
        <f>IF(G29=0,0,G29/$F29)</f>
        <v>0.4</v>
      </c>
      <c r="H30" s="37">
        <f>IF(H29=0,0,H29/$F29)</f>
        <v>0.6</v>
      </c>
      <c r="I30" s="37">
        <f>IF(I29=0,0,I29/$F29)</f>
        <v>0</v>
      </c>
      <c r="J30" s="37">
        <f>IF(J29=0,0,J29/J29)</f>
        <v>1</v>
      </c>
      <c r="K30" s="37">
        <f>IF(K29=0,0,K29/$J29)</f>
        <v>0.6</v>
      </c>
      <c r="L30" s="37">
        <f>IF(L29=0,0,L29/$J29)</f>
        <v>0.4</v>
      </c>
      <c r="M30" s="37">
        <f>IF(M29=0,0,M29/$J29)</f>
        <v>0</v>
      </c>
      <c r="N30" s="37">
        <f>IF(N29=0,0,N29/N29)</f>
        <v>1</v>
      </c>
      <c r="O30" s="37">
        <f>IF(O29=0,0,O29/$N29)</f>
        <v>1</v>
      </c>
      <c r="P30" s="37">
        <f>IF(P29=0,0,P29/$N29)</f>
        <v>0</v>
      </c>
      <c r="Q30" s="37">
        <f>IF(Q29=0,0,Q29/$N29)</f>
        <v>0</v>
      </c>
      <c r="AA30" s="154"/>
      <c r="AB30" s="154"/>
      <c r="AC30" s="154" t="str">
        <f t="shared" ref="AC30" si="53">IF(SUM(G30:I30)=0,"",IF(SUM(G30:I30)=1,"",1))</f>
        <v/>
      </c>
      <c r="AD30" s="154"/>
      <c r="AE30" s="154"/>
      <c r="AF30" s="154" t="str">
        <f t="shared" ref="AF30" si="54">IF(SUM(K30:M30)=0,"",IF(SUM(K30:M30)=1,"",1))</f>
        <v/>
      </c>
      <c r="AG30" s="154"/>
      <c r="AH30" s="154"/>
      <c r="AI30" s="140" t="str">
        <f t="shared" ref="AI30" si="55">IF(SUM(O30:Q30)=0,"",IF(SUM(O30:Q30)=1,"",1))</f>
        <v/>
      </c>
    </row>
    <row r="31" spans="1:35" ht="12" customHeight="1">
      <c r="A31" s="254"/>
      <c r="B31" s="254"/>
      <c r="C31" s="43"/>
      <c r="D31" s="305" t="s">
        <v>373</v>
      </c>
      <c r="E31" s="42"/>
      <c r="F31" s="41">
        <f>SUM(G31:I31)</f>
        <v>2</v>
      </c>
      <c r="G31" s="41">
        <v>0</v>
      </c>
      <c r="H31" s="41">
        <v>1</v>
      </c>
      <c r="I31" s="41">
        <v>1</v>
      </c>
      <c r="J31" s="41">
        <f>SUM(K31:M31)</f>
        <v>2</v>
      </c>
      <c r="K31" s="41">
        <v>0</v>
      </c>
      <c r="L31" s="41">
        <v>1</v>
      </c>
      <c r="M31" s="41">
        <v>1</v>
      </c>
      <c r="N31" s="41">
        <f>SUM(O31:Q31)</f>
        <v>1</v>
      </c>
      <c r="O31" s="41">
        <v>0</v>
      </c>
      <c r="P31" s="41">
        <v>0</v>
      </c>
      <c r="Q31" s="41">
        <v>1</v>
      </c>
      <c r="AA31" s="155">
        <v>2</v>
      </c>
      <c r="AB31" s="155" t="str">
        <f>IF(F31=AA31,"",1)</f>
        <v/>
      </c>
      <c r="AC31" s="155"/>
      <c r="AD31" s="155">
        <v>2</v>
      </c>
      <c r="AE31" s="155" t="str">
        <f t="shared" ref="AE31" si="56">IF(J31=AD31,"",1)</f>
        <v/>
      </c>
      <c r="AF31" s="155"/>
      <c r="AG31" s="155">
        <v>1</v>
      </c>
      <c r="AH31" s="155" t="str">
        <f t="shared" ref="AH31" si="57">IF(N31=AG31,"",1)</f>
        <v/>
      </c>
      <c r="AI31" s="140"/>
    </row>
    <row r="32" spans="1:35" ht="12" customHeight="1">
      <c r="A32" s="254"/>
      <c r="B32" s="254"/>
      <c r="C32" s="40"/>
      <c r="D32" s="306"/>
      <c r="E32" s="39"/>
      <c r="F32" s="37">
        <f>IF(F31=0,0,F31/$F31)</f>
        <v>1</v>
      </c>
      <c r="G32" s="37">
        <f>IF(G31=0,0,G31/$F31)</f>
        <v>0</v>
      </c>
      <c r="H32" s="37">
        <f>IF(H31=0,0,H31/$F31)</f>
        <v>0.5</v>
      </c>
      <c r="I32" s="37">
        <f>IF(I31=0,0,I31/$F31)</f>
        <v>0.5</v>
      </c>
      <c r="J32" s="37">
        <f>IF(J31=0,0,J31/J31)</f>
        <v>1</v>
      </c>
      <c r="K32" s="37">
        <f>IF(K31=0,0,K31/$J31)</f>
        <v>0</v>
      </c>
      <c r="L32" s="37">
        <f>IF(L31=0,0,L31/$J31)</f>
        <v>0.5</v>
      </c>
      <c r="M32" s="37">
        <f>IF(M31=0,0,M31/$J31)</f>
        <v>0.5</v>
      </c>
      <c r="N32" s="37">
        <f>IF(N31=0,0,N31/N31)</f>
        <v>1</v>
      </c>
      <c r="O32" s="37">
        <f>IF(O31=0,0,O31/$N31)</f>
        <v>0</v>
      </c>
      <c r="P32" s="37">
        <f>IF(P31=0,0,P31/$N31)</f>
        <v>0</v>
      </c>
      <c r="Q32" s="37">
        <f>IF(Q31=0,0,Q31/$N31)</f>
        <v>1</v>
      </c>
      <c r="AA32" s="154"/>
      <c r="AB32" s="154"/>
      <c r="AC32" s="154" t="str">
        <f t="shared" ref="AC32" si="58">IF(SUM(G32:I32)=0,"",IF(SUM(G32:I32)=1,"",1))</f>
        <v/>
      </c>
      <c r="AD32" s="154"/>
      <c r="AE32" s="154"/>
      <c r="AF32" s="154" t="str">
        <f t="shared" ref="AF32" si="59">IF(SUM(K32:M32)=0,"",IF(SUM(K32:M32)=1,"",1))</f>
        <v/>
      </c>
      <c r="AG32" s="154"/>
      <c r="AH32" s="154"/>
      <c r="AI32" s="140" t="str">
        <f t="shared" ref="AI32" si="60">IF(SUM(O32:Q32)=0,"",IF(SUM(O32:Q32)=1,"",1))</f>
        <v/>
      </c>
    </row>
    <row r="33" spans="1:35" ht="12" customHeight="1">
      <c r="A33" s="254"/>
      <c r="B33" s="254"/>
      <c r="C33" s="43"/>
      <c r="D33" s="305" t="s">
        <v>374</v>
      </c>
      <c r="E33" s="42"/>
      <c r="F33" s="41">
        <f>SUM(G33:I33)</f>
        <v>3</v>
      </c>
      <c r="G33" s="41">
        <v>1</v>
      </c>
      <c r="H33" s="41">
        <v>2</v>
      </c>
      <c r="I33" s="41">
        <v>0</v>
      </c>
      <c r="J33" s="41">
        <f>SUM(K33:M33)</f>
        <v>3</v>
      </c>
      <c r="K33" s="41">
        <v>2</v>
      </c>
      <c r="L33" s="41">
        <v>1</v>
      </c>
      <c r="M33" s="41">
        <v>0</v>
      </c>
      <c r="N33" s="41">
        <f>SUM(O33:Q33)</f>
        <v>0</v>
      </c>
      <c r="O33" s="41">
        <v>0</v>
      </c>
      <c r="P33" s="41">
        <v>0</v>
      </c>
      <c r="Q33" s="41">
        <v>0</v>
      </c>
      <c r="AA33" s="155">
        <v>3</v>
      </c>
      <c r="AB33" s="155" t="str">
        <f>IF(F33=AA33,"",1)</f>
        <v/>
      </c>
      <c r="AC33" s="155"/>
      <c r="AD33" s="155">
        <v>3</v>
      </c>
      <c r="AE33" s="155" t="str">
        <f t="shared" ref="AE33" si="61">IF(J33=AD33,"",1)</f>
        <v/>
      </c>
      <c r="AF33" s="155"/>
      <c r="AG33" s="155">
        <v>0</v>
      </c>
      <c r="AH33" s="155" t="str">
        <f t="shared" ref="AH33" si="62">IF(N33=AG33,"",1)</f>
        <v/>
      </c>
      <c r="AI33" s="140"/>
    </row>
    <row r="34" spans="1:35" ht="12" customHeight="1">
      <c r="A34" s="254"/>
      <c r="B34" s="254"/>
      <c r="C34" s="40"/>
      <c r="D34" s="306"/>
      <c r="E34" s="39"/>
      <c r="F34" s="37">
        <f>IF(F33=0,0,F33/$F33)</f>
        <v>1</v>
      </c>
      <c r="G34" s="37">
        <f>IF(G33=0,0,G33/$F33)</f>
        <v>0.33333333333333331</v>
      </c>
      <c r="H34" s="37">
        <f>IF(H33=0,0,H33/$F33)</f>
        <v>0.66666666666666663</v>
      </c>
      <c r="I34" s="37">
        <f>IF(I33=0,0,I33/$F33)</f>
        <v>0</v>
      </c>
      <c r="J34" s="37">
        <f>IF(J33=0,0,J33/J33)</f>
        <v>1</v>
      </c>
      <c r="K34" s="37">
        <f>IF(K33=0,0,K33/$J33)</f>
        <v>0.66666666666666663</v>
      </c>
      <c r="L34" s="37">
        <f>IF(L33=0,0,L33/$J33)</f>
        <v>0.33333333333333331</v>
      </c>
      <c r="M34" s="37">
        <f>IF(M33=0,0,M33/$J33)</f>
        <v>0</v>
      </c>
      <c r="N34" s="37">
        <f>IF(N33=0,0,N33/N33)</f>
        <v>0</v>
      </c>
      <c r="O34" s="37">
        <f>IF(O33=0,0,O33/$N33)</f>
        <v>0</v>
      </c>
      <c r="P34" s="37">
        <f>IF(P33=0,0,P33/$N33)</f>
        <v>0</v>
      </c>
      <c r="Q34" s="37">
        <f>IF(Q33=0,0,Q33/$N33)</f>
        <v>0</v>
      </c>
      <c r="AA34" s="154"/>
      <c r="AB34" s="154"/>
      <c r="AC34" s="154" t="str">
        <f t="shared" ref="AC34" si="63">IF(SUM(G34:I34)=0,"",IF(SUM(G34:I34)=1,"",1))</f>
        <v/>
      </c>
      <c r="AD34" s="154"/>
      <c r="AE34" s="154"/>
      <c r="AF34" s="154" t="str">
        <f t="shared" ref="AF34" si="64">IF(SUM(K34:M34)=0,"",IF(SUM(K34:M34)=1,"",1))</f>
        <v/>
      </c>
      <c r="AG34" s="154"/>
      <c r="AH34" s="154"/>
      <c r="AI34" s="140" t="str">
        <f t="shared" ref="AI34" si="65">IF(SUM(O34:Q34)=0,"",IF(SUM(O34:Q34)=1,"",1))</f>
        <v/>
      </c>
    </row>
    <row r="35" spans="1:35" ht="12" customHeight="1">
      <c r="A35" s="254"/>
      <c r="B35" s="254"/>
      <c r="C35" s="43"/>
      <c r="D35" s="305" t="s">
        <v>375</v>
      </c>
      <c r="E35" s="42"/>
      <c r="F35" s="41">
        <f>SUM(G35:I35)</f>
        <v>10</v>
      </c>
      <c r="G35" s="41">
        <v>4</v>
      </c>
      <c r="H35" s="41">
        <v>6</v>
      </c>
      <c r="I35" s="41">
        <v>0</v>
      </c>
      <c r="J35" s="41">
        <f>SUM(K35:M35)</f>
        <v>10</v>
      </c>
      <c r="K35" s="41">
        <v>7</v>
      </c>
      <c r="L35" s="41">
        <v>3</v>
      </c>
      <c r="M35" s="41">
        <v>0</v>
      </c>
      <c r="N35" s="41">
        <f>SUM(O35:Q35)</f>
        <v>3</v>
      </c>
      <c r="O35" s="41">
        <v>3</v>
      </c>
      <c r="P35" s="41">
        <v>0</v>
      </c>
      <c r="Q35" s="41">
        <v>0</v>
      </c>
      <c r="AA35" s="155">
        <v>10</v>
      </c>
      <c r="AB35" s="155" t="str">
        <f>IF(F35=AA35,"",1)</f>
        <v/>
      </c>
      <c r="AC35" s="155"/>
      <c r="AD35" s="155">
        <v>10</v>
      </c>
      <c r="AE35" s="155" t="str">
        <f t="shared" ref="AE35" si="66">IF(J35=AD35,"",1)</f>
        <v/>
      </c>
      <c r="AF35" s="155"/>
      <c r="AG35" s="155">
        <v>3</v>
      </c>
      <c r="AH35" s="155" t="str">
        <f t="shared" ref="AH35" si="67">IF(N35=AG35,"",1)</f>
        <v/>
      </c>
      <c r="AI35" s="140"/>
    </row>
    <row r="36" spans="1:35" ht="12" customHeight="1">
      <c r="A36" s="254"/>
      <c r="B36" s="254"/>
      <c r="C36" s="40"/>
      <c r="D36" s="306"/>
      <c r="E36" s="39"/>
      <c r="F36" s="37">
        <f>IF(F35=0,0,F35/$F35)</f>
        <v>1</v>
      </c>
      <c r="G36" s="37">
        <f>IF(G35=0,0,G35/$F35)</f>
        <v>0.4</v>
      </c>
      <c r="H36" s="37">
        <f>IF(H35=0,0,H35/$F35)</f>
        <v>0.6</v>
      </c>
      <c r="I36" s="37">
        <f>IF(I35=0,0,I35/$F35)</f>
        <v>0</v>
      </c>
      <c r="J36" s="37">
        <f>IF(J35=0,0,J35/J35)</f>
        <v>1</v>
      </c>
      <c r="K36" s="37">
        <f>IF(K35=0,0,K35/$J35)</f>
        <v>0.7</v>
      </c>
      <c r="L36" s="37">
        <f>IF(L35=0,0,L35/$J35)</f>
        <v>0.3</v>
      </c>
      <c r="M36" s="37">
        <f>IF(M35=0,0,M35/$J35)</f>
        <v>0</v>
      </c>
      <c r="N36" s="37">
        <f>IF(N35=0,0,N35/N35)</f>
        <v>1</v>
      </c>
      <c r="O36" s="37">
        <f>IF(O35=0,0,O35/$N35)</f>
        <v>1</v>
      </c>
      <c r="P36" s="37">
        <f>IF(P35=0,0,P35/$N35)</f>
        <v>0</v>
      </c>
      <c r="Q36" s="37">
        <f>IF(Q35=0,0,Q35/$N35)</f>
        <v>0</v>
      </c>
      <c r="AA36" s="154"/>
      <c r="AB36" s="154"/>
      <c r="AC36" s="154" t="str">
        <f t="shared" ref="AC36" si="68">IF(SUM(G36:I36)=0,"",IF(SUM(G36:I36)=1,"",1))</f>
        <v/>
      </c>
      <c r="AD36" s="154"/>
      <c r="AE36" s="154"/>
      <c r="AF36" s="154" t="str">
        <f t="shared" ref="AF36" si="69">IF(SUM(K36:M36)=0,"",IF(SUM(K36:M36)=1,"",1))</f>
        <v/>
      </c>
      <c r="AG36" s="154"/>
      <c r="AH36" s="154"/>
      <c r="AI36" s="140" t="str">
        <f t="shared" ref="AI36" si="70">IF(SUM(O36:Q36)=0,"",IF(SUM(O36:Q36)=1,"",1))</f>
        <v/>
      </c>
    </row>
    <row r="37" spans="1:35" ht="12" customHeight="1">
      <c r="A37" s="254"/>
      <c r="B37" s="254"/>
      <c r="C37" s="43"/>
      <c r="D37" s="305" t="s">
        <v>376</v>
      </c>
      <c r="E37" s="42"/>
      <c r="F37" s="41">
        <f>SUM(G37:I37)</f>
        <v>0</v>
      </c>
      <c r="G37" s="41">
        <v>0</v>
      </c>
      <c r="H37" s="41">
        <v>0</v>
      </c>
      <c r="I37" s="41">
        <v>0</v>
      </c>
      <c r="J37" s="41">
        <f>SUM(K37:M37)</f>
        <v>1</v>
      </c>
      <c r="K37" s="41">
        <v>0</v>
      </c>
      <c r="L37" s="41">
        <v>0</v>
      </c>
      <c r="M37" s="41">
        <v>1</v>
      </c>
      <c r="N37" s="41">
        <f>SUM(O37:Q37)</f>
        <v>0</v>
      </c>
      <c r="O37" s="41">
        <v>0</v>
      </c>
      <c r="P37" s="41">
        <v>0</v>
      </c>
      <c r="Q37" s="41">
        <v>0</v>
      </c>
      <c r="AA37" s="155">
        <v>0</v>
      </c>
      <c r="AB37" s="155" t="str">
        <f>IF(F37=AA37,"",1)</f>
        <v/>
      </c>
      <c r="AC37" s="155"/>
      <c r="AD37" s="155">
        <v>1</v>
      </c>
      <c r="AE37" s="155" t="str">
        <f t="shared" ref="AE37" si="71">IF(J37=AD37,"",1)</f>
        <v/>
      </c>
      <c r="AF37" s="155"/>
      <c r="AG37" s="155">
        <v>0</v>
      </c>
      <c r="AH37" s="155" t="str">
        <f t="shared" ref="AH37" si="72">IF(N37=AG37,"",1)</f>
        <v/>
      </c>
      <c r="AI37" s="140"/>
    </row>
    <row r="38" spans="1:35" ht="12" customHeight="1">
      <c r="A38" s="254"/>
      <c r="B38" s="254"/>
      <c r="C38" s="40"/>
      <c r="D38" s="306"/>
      <c r="E38" s="39"/>
      <c r="F38" s="37">
        <f>IF(F37=0,0,F37/$F37)</f>
        <v>0</v>
      </c>
      <c r="G38" s="37">
        <f>IF(G37=0,0,G37/$F37)</f>
        <v>0</v>
      </c>
      <c r="H38" s="37">
        <f>IF(H37=0,0,H37/$F37)</f>
        <v>0</v>
      </c>
      <c r="I38" s="37">
        <f>IF(I37=0,0,I37/$F37)</f>
        <v>0</v>
      </c>
      <c r="J38" s="37">
        <f>IF(J37=0,0,J37/J37)</f>
        <v>1</v>
      </c>
      <c r="K38" s="37">
        <f>IF(K37=0,0,K37/$J37)</f>
        <v>0</v>
      </c>
      <c r="L38" s="37">
        <f>IF(L37=0,0,L37/$J37)</f>
        <v>0</v>
      </c>
      <c r="M38" s="37">
        <f>IF(M37=0,0,M37/$J37)</f>
        <v>1</v>
      </c>
      <c r="N38" s="37">
        <f>IF(N37=0,0,N37/N37)</f>
        <v>0</v>
      </c>
      <c r="O38" s="37">
        <f>IF(O37=0,0,O37/$N37)</f>
        <v>0</v>
      </c>
      <c r="P38" s="37">
        <f>IF(P37=0,0,P37/$N37)</f>
        <v>0</v>
      </c>
      <c r="Q38" s="37">
        <f>IF(Q37=0,0,Q37/$N37)</f>
        <v>0</v>
      </c>
      <c r="AA38" s="154"/>
      <c r="AB38" s="154"/>
      <c r="AC38" s="154" t="str">
        <f t="shared" ref="AC38" si="73">IF(SUM(G38:I38)=0,"",IF(SUM(G38:I38)=1,"",1))</f>
        <v/>
      </c>
      <c r="AD38" s="154"/>
      <c r="AE38" s="154"/>
      <c r="AF38" s="154" t="str">
        <f t="shared" ref="AF38" si="74">IF(SUM(K38:M38)=0,"",IF(SUM(K38:M38)=1,"",1))</f>
        <v/>
      </c>
      <c r="AG38" s="154"/>
      <c r="AH38" s="154"/>
      <c r="AI38" s="140" t="str">
        <f t="shared" ref="AI38" si="75">IF(SUM(O38:Q38)=0,"",IF(SUM(O38:Q38)=1,"",1))</f>
        <v/>
      </c>
    </row>
    <row r="39" spans="1:35" ht="12" customHeight="1">
      <c r="A39" s="254"/>
      <c r="B39" s="254"/>
      <c r="C39" s="43"/>
      <c r="D39" s="305" t="s">
        <v>377</v>
      </c>
      <c r="E39" s="42"/>
      <c r="F39" s="41">
        <f>SUM(G39:I39)</f>
        <v>5</v>
      </c>
      <c r="G39" s="41">
        <v>0</v>
      </c>
      <c r="H39" s="41">
        <v>5</v>
      </c>
      <c r="I39" s="41">
        <v>0</v>
      </c>
      <c r="J39" s="41">
        <f>SUM(K39:M39)</f>
        <v>5</v>
      </c>
      <c r="K39" s="41">
        <v>1</v>
      </c>
      <c r="L39" s="41">
        <v>4</v>
      </c>
      <c r="M39" s="41">
        <v>0</v>
      </c>
      <c r="N39" s="41">
        <f>SUM(O39:Q39)</f>
        <v>0</v>
      </c>
      <c r="O39" s="41">
        <v>0</v>
      </c>
      <c r="P39" s="41">
        <v>0</v>
      </c>
      <c r="Q39" s="41">
        <v>0</v>
      </c>
      <c r="AA39" s="155">
        <v>5</v>
      </c>
      <c r="AB39" s="155" t="str">
        <f>IF(F39=AA39,"",1)</f>
        <v/>
      </c>
      <c r="AC39" s="155"/>
      <c r="AD39" s="155">
        <v>5</v>
      </c>
      <c r="AE39" s="155" t="str">
        <f t="shared" ref="AE39" si="76">IF(J39=AD39,"",1)</f>
        <v/>
      </c>
      <c r="AF39" s="155"/>
      <c r="AG39" s="155">
        <v>0</v>
      </c>
      <c r="AH39" s="155" t="str">
        <f t="shared" ref="AH39" si="77">IF(N39=AG39,"",1)</f>
        <v/>
      </c>
      <c r="AI39" s="140"/>
    </row>
    <row r="40" spans="1:35" ht="12" customHeight="1">
      <c r="A40" s="254"/>
      <c r="B40" s="254"/>
      <c r="C40" s="40"/>
      <c r="D40" s="306"/>
      <c r="E40" s="39"/>
      <c r="F40" s="37">
        <f>IF(F39=0,0,F39/$F39)</f>
        <v>1</v>
      </c>
      <c r="G40" s="37">
        <f>IF(G39=0,0,G39/$F39)</f>
        <v>0</v>
      </c>
      <c r="H40" s="37">
        <f>IF(H39=0,0,H39/$F39)</f>
        <v>1</v>
      </c>
      <c r="I40" s="37">
        <f>IF(I39=0,0,I39/$F39)</f>
        <v>0</v>
      </c>
      <c r="J40" s="37">
        <f>IF(J39=0,0,J39/J39)</f>
        <v>1</v>
      </c>
      <c r="K40" s="37">
        <f>IF(K39=0,0,K39/$J39)</f>
        <v>0.2</v>
      </c>
      <c r="L40" s="37">
        <f>IF(L39=0,0,L39/$J39)</f>
        <v>0.8</v>
      </c>
      <c r="M40" s="37">
        <f>IF(M39=0,0,M39/$J39)</f>
        <v>0</v>
      </c>
      <c r="N40" s="37">
        <f>IF(N39=0,0,N39/N39)</f>
        <v>0</v>
      </c>
      <c r="O40" s="37">
        <f>IF(O39=0,0,O39/$N39)</f>
        <v>0</v>
      </c>
      <c r="P40" s="37">
        <f>IF(P39=0,0,P39/$N39)</f>
        <v>0</v>
      </c>
      <c r="Q40" s="37">
        <f>IF(Q39=0,0,Q39/$N39)</f>
        <v>0</v>
      </c>
      <c r="AA40" s="154"/>
      <c r="AB40" s="154"/>
      <c r="AC40" s="154" t="str">
        <f t="shared" ref="AC40" si="78">IF(SUM(G40:I40)=0,"",IF(SUM(G40:I40)=1,"",1))</f>
        <v/>
      </c>
      <c r="AD40" s="154"/>
      <c r="AE40" s="154"/>
      <c r="AF40" s="154" t="str">
        <f t="shared" ref="AF40" si="79">IF(SUM(K40:M40)=0,"",IF(SUM(K40:M40)=1,"",1))</f>
        <v/>
      </c>
      <c r="AG40" s="154"/>
      <c r="AH40" s="154"/>
      <c r="AI40" s="140" t="str">
        <f t="shared" ref="AI40" si="80">IF(SUM(O40:Q40)=0,"",IF(SUM(O40:Q40)=1,"",1))</f>
        <v/>
      </c>
    </row>
    <row r="41" spans="1:35" ht="12" customHeight="1">
      <c r="A41" s="254"/>
      <c r="B41" s="254"/>
      <c r="C41" s="43"/>
      <c r="D41" s="305" t="s">
        <v>378</v>
      </c>
      <c r="E41" s="42"/>
      <c r="F41" s="41">
        <f>SUM(G41:I41)</f>
        <v>1</v>
      </c>
      <c r="G41" s="41">
        <v>0</v>
      </c>
      <c r="H41" s="41">
        <v>1</v>
      </c>
      <c r="I41" s="41">
        <v>0</v>
      </c>
      <c r="J41" s="41">
        <f>SUM(K41:M41)</f>
        <v>1</v>
      </c>
      <c r="K41" s="41">
        <v>0</v>
      </c>
      <c r="L41" s="41">
        <v>1</v>
      </c>
      <c r="M41" s="41">
        <v>0</v>
      </c>
      <c r="N41" s="41">
        <f>SUM(O41:Q41)</f>
        <v>0</v>
      </c>
      <c r="O41" s="41">
        <v>0</v>
      </c>
      <c r="P41" s="41">
        <v>0</v>
      </c>
      <c r="Q41" s="41">
        <v>0</v>
      </c>
      <c r="AA41" s="155">
        <v>1</v>
      </c>
      <c r="AB41" s="155" t="str">
        <f>IF(F41=AA41,"",1)</f>
        <v/>
      </c>
      <c r="AC41" s="155"/>
      <c r="AD41" s="155">
        <v>1</v>
      </c>
      <c r="AE41" s="155" t="str">
        <f t="shared" ref="AE41" si="81">IF(J41=AD41,"",1)</f>
        <v/>
      </c>
      <c r="AF41" s="155"/>
      <c r="AG41" s="155">
        <v>0</v>
      </c>
      <c r="AH41" s="155" t="str">
        <f t="shared" ref="AH41" si="82">IF(N41=AG41,"",1)</f>
        <v/>
      </c>
      <c r="AI41" s="140"/>
    </row>
    <row r="42" spans="1:35" ht="12" customHeight="1">
      <c r="A42" s="254"/>
      <c r="B42" s="254"/>
      <c r="C42" s="40"/>
      <c r="D42" s="306"/>
      <c r="E42" s="39"/>
      <c r="F42" s="37">
        <f>IF(F41=0,0,F41/$F41)</f>
        <v>1</v>
      </c>
      <c r="G42" s="37">
        <f>IF(G41=0,0,G41/$F41)</f>
        <v>0</v>
      </c>
      <c r="H42" s="37">
        <f>IF(H41=0,0,H41/$F41)</f>
        <v>1</v>
      </c>
      <c r="I42" s="37">
        <f>IF(I41=0,0,I41/$F41)</f>
        <v>0</v>
      </c>
      <c r="J42" s="37">
        <f>IF(J41=0,0,J41/J41)</f>
        <v>1</v>
      </c>
      <c r="K42" s="37">
        <f>IF(K41=0,0,K41/$J41)</f>
        <v>0</v>
      </c>
      <c r="L42" s="37">
        <f>IF(L41=0,0,L41/$J41)</f>
        <v>1</v>
      </c>
      <c r="M42" s="37">
        <f>IF(M41=0,0,M41/$J41)</f>
        <v>0</v>
      </c>
      <c r="N42" s="37">
        <f>IF(N41=0,0,N41/N41)</f>
        <v>0</v>
      </c>
      <c r="O42" s="37">
        <f>IF(O41=0,0,O41/$N41)</f>
        <v>0</v>
      </c>
      <c r="P42" s="37">
        <f>IF(P41=0,0,P41/$N41)</f>
        <v>0</v>
      </c>
      <c r="Q42" s="37">
        <f>IF(Q41=0,0,Q41/$N41)</f>
        <v>0</v>
      </c>
      <c r="AA42" s="154"/>
      <c r="AB42" s="154"/>
      <c r="AC42" s="154" t="str">
        <f t="shared" ref="AC42" si="83">IF(SUM(G42:I42)=0,"",IF(SUM(G42:I42)=1,"",1))</f>
        <v/>
      </c>
      <c r="AD42" s="154"/>
      <c r="AE42" s="154"/>
      <c r="AF42" s="154" t="str">
        <f t="shared" ref="AF42" si="84">IF(SUM(K42:M42)=0,"",IF(SUM(K42:M42)=1,"",1))</f>
        <v/>
      </c>
      <c r="AG42" s="154"/>
      <c r="AH42" s="154"/>
      <c r="AI42" s="140" t="str">
        <f t="shared" ref="AI42" si="85">IF(SUM(O42:Q42)=0,"",IF(SUM(O42:Q42)=1,"",1))</f>
        <v/>
      </c>
    </row>
    <row r="43" spans="1:35" ht="12" customHeight="1">
      <c r="A43" s="254"/>
      <c r="B43" s="254"/>
      <c r="C43" s="43"/>
      <c r="D43" s="305" t="s">
        <v>379</v>
      </c>
      <c r="E43" s="42"/>
      <c r="F43" s="41">
        <f>SUM(G43:I43)</f>
        <v>1</v>
      </c>
      <c r="G43" s="41">
        <v>0</v>
      </c>
      <c r="H43" s="41">
        <v>1</v>
      </c>
      <c r="I43" s="41">
        <v>0</v>
      </c>
      <c r="J43" s="41">
        <f>SUM(K43:M43)</f>
        <v>1</v>
      </c>
      <c r="K43" s="41">
        <v>1</v>
      </c>
      <c r="L43" s="41">
        <v>0</v>
      </c>
      <c r="M43" s="41">
        <v>0</v>
      </c>
      <c r="N43" s="41">
        <f>SUM(O43:Q43)</f>
        <v>0</v>
      </c>
      <c r="O43" s="41">
        <v>0</v>
      </c>
      <c r="P43" s="41">
        <v>0</v>
      </c>
      <c r="Q43" s="41">
        <v>0</v>
      </c>
      <c r="AA43" s="155">
        <v>1</v>
      </c>
      <c r="AB43" s="155" t="str">
        <f>IF(F43=AA43,"",1)</f>
        <v/>
      </c>
      <c r="AC43" s="155"/>
      <c r="AD43" s="155">
        <v>1</v>
      </c>
      <c r="AE43" s="155" t="str">
        <f t="shared" ref="AE43" si="86">IF(J43=AD43,"",1)</f>
        <v/>
      </c>
      <c r="AF43" s="155"/>
      <c r="AG43" s="155">
        <v>0</v>
      </c>
      <c r="AH43" s="155" t="str">
        <f t="shared" ref="AH43" si="87">IF(N43=AG43,"",1)</f>
        <v/>
      </c>
      <c r="AI43" s="140"/>
    </row>
    <row r="44" spans="1:35" ht="12" customHeight="1">
      <c r="A44" s="254"/>
      <c r="B44" s="254"/>
      <c r="C44" s="40"/>
      <c r="D44" s="306"/>
      <c r="E44" s="39"/>
      <c r="F44" s="37">
        <f>IF(F43=0,0,F43/$F43)</f>
        <v>1</v>
      </c>
      <c r="G44" s="37">
        <f>IF(G43=0,0,G43/$F43)</f>
        <v>0</v>
      </c>
      <c r="H44" s="37">
        <f>IF(H43=0,0,H43/$F43)</f>
        <v>1</v>
      </c>
      <c r="I44" s="37">
        <f>IF(I43=0,0,I43/$F43)</f>
        <v>0</v>
      </c>
      <c r="J44" s="37">
        <f>IF(J43=0,0,J43/J43)</f>
        <v>1</v>
      </c>
      <c r="K44" s="37">
        <f>IF(K43=0,0,K43/$J43)</f>
        <v>1</v>
      </c>
      <c r="L44" s="37">
        <f>IF(L43=0,0,L43/$J43)</f>
        <v>0</v>
      </c>
      <c r="M44" s="37">
        <f>IF(M43=0,0,M43/$J43)</f>
        <v>0</v>
      </c>
      <c r="N44" s="37">
        <f>IF(N43=0,0,N43/N43)</f>
        <v>0</v>
      </c>
      <c r="O44" s="37">
        <f>IF(O43=0,0,O43/$N43)</f>
        <v>0</v>
      </c>
      <c r="P44" s="37">
        <f>IF(P43=0,0,P43/$N43)</f>
        <v>0</v>
      </c>
      <c r="Q44" s="37">
        <f>IF(Q43=0,0,Q43/$N43)</f>
        <v>0</v>
      </c>
      <c r="AA44" s="154"/>
      <c r="AB44" s="154"/>
      <c r="AC44" s="154" t="str">
        <f t="shared" ref="AC44" si="88">IF(SUM(G44:I44)=0,"",IF(SUM(G44:I44)=1,"",1))</f>
        <v/>
      </c>
      <c r="AD44" s="154"/>
      <c r="AE44" s="154"/>
      <c r="AF44" s="154" t="str">
        <f t="shared" ref="AF44" si="89">IF(SUM(K44:M44)=0,"",IF(SUM(K44:M44)=1,"",1))</f>
        <v/>
      </c>
      <c r="AG44" s="154"/>
      <c r="AH44" s="154"/>
      <c r="AI44" s="140" t="str">
        <f t="shared" ref="AI44" si="90">IF(SUM(O44:Q44)=0,"",IF(SUM(O44:Q44)=1,"",1))</f>
        <v/>
      </c>
    </row>
    <row r="45" spans="1:35" ht="12" customHeight="1">
      <c r="A45" s="254"/>
      <c r="B45" s="254"/>
      <c r="C45" s="43"/>
      <c r="D45" s="305" t="s">
        <v>380</v>
      </c>
      <c r="E45" s="42"/>
      <c r="F45" s="41">
        <f>SUM(G45:I45)</f>
        <v>5</v>
      </c>
      <c r="G45" s="41">
        <v>1</v>
      </c>
      <c r="H45" s="41">
        <v>3</v>
      </c>
      <c r="I45" s="41">
        <v>1</v>
      </c>
      <c r="J45" s="41">
        <f>SUM(K45:M45)</f>
        <v>5</v>
      </c>
      <c r="K45" s="41">
        <v>1</v>
      </c>
      <c r="L45" s="41">
        <v>2</v>
      </c>
      <c r="M45" s="41">
        <v>2</v>
      </c>
      <c r="N45" s="41">
        <f>SUM(O45:Q45)</f>
        <v>2</v>
      </c>
      <c r="O45" s="41">
        <v>1</v>
      </c>
      <c r="P45" s="41">
        <v>0</v>
      </c>
      <c r="Q45" s="41">
        <v>1</v>
      </c>
      <c r="AA45" s="155">
        <v>5</v>
      </c>
      <c r="AB45" s="155" t="str">
        <f>IF(F45=AA45,"",1)</f>
        <v/>
      </c>
      <c r="AC45" s="155"/>
      <c r="AD45" s="155">
        <v>5</v>
      </c>
      <c r="AE45" s="155" t="str">
        <f t="shared" ref="AE45" si="91">IF(J45=AD45,"",1)</f>
        <v/>
      </c>
      <c r="AF45" s="155"/>
      <c r="AG45" s="155">
        <v>2</v>
      </c>
      <c r="AH45" s="155" t="str">
        <f t="shared" ref="AH45" si="92">IF(N45=AG45,"",1)</f>
        <v/>
      </c>
      <c r="AI45" s="140"/>
    </row>
    <row r="46" spans="1:35" ht="12" customHeight="1">
      <c r="A46" s="254"/>
      <c r="B46" s="254"/>
      <c r="C46" s="40"/>
      <c r="D46" s="306"/>
      <c r="E46" s="39"/>
      <c r="F46" s="37">
        <f>IF(F45=0,0,F45/$F45)</f>
        <v>1</v>
      </c>
      <c r="G46" s="37">
        <f>IF(G45=0,0,G45/$F45)</f>
        <v>0.2</v>
      </c>
      <c r="H46" s="37">
        <f>IF(H45=0,0,H45/$F45)</f>
        <v>0.6</v>
      </c>
      <c r="I46" s="37">
        <f>IF(I45=0,0,I45/$F45)</f>
        <v>0.2</v>
      </c>
      <c r="J46" s="37">
        <f>IF(J45=0,0,J45/J45)</f>
        <v>1</v>
      </c>
      <c r="K46" s="37">
        <f>IF(K45=0,0,K45/$J45)</f>
        <v>0.2</v>
      </c>
      <c r="L46" s="37">
        <f>IF(L45=0,0,L45/$J45)</f>
        <v>0.4</v>
      </c>
      <c r="M46" s="37">
        <f>IF(M45=0,0,M45/$J45)</f>
        <v>0.4</v>
      </c>
      <c r="N46" s="37">
        <f>IF(N45=0,0,N45/N45)</f>
        <v>1</v>
      </c>
      <c r="O46" s="37">
        <f>IF(O45=0,0,O45/$N45)</f>
        <v>0.5</v>
      </c>
      <c r="P46" s="37">
        <f>IF(P45=0,0,P45/$N45)</f>
        <v>0</v>
      </c>
      <c r="Q46" s="37">
        <f>IF(Q45=0,0,Q45/$N45)</f>
        <v>0.5</v>
      </c>
      <c r="AA46" s="154"/>
      <c r="AB46" s="154"/>
      <c r="AC46" s="154" t="str">
        <f t="shared" ref="AC46" si="93">IF(SUM(G46:I46)=0,"",IF(SUM(G46:I46)=1,"",1))</f>
        <v/>
      </c>
      <c r="AD46" s="154"/>
      <c r="AE46" s="154"/>
      <c r="AF46" s="154" t="str">
        <f t="shared" ref="AF46" si="94">IF(SUM(K46:M46)=0,"",IF(SUM(K46:M46)=1,"",1))</f>
        <v/>
      </c>
      <c r="AG46" s="154"/>
      <c r="AH46" s="154"/>
      <c r="AI46" s="140" t="str">
        <f t="shared" ref="AI46" si="95">IF(SUM(O46:Q46)=0,"",IF(SUM(O46:Q46)=1,"",1))</f>
        <v/>
      </c>
    </row>
    <row r="47" spans="1:35" ht="11.25" customHeight="1">
      <c r="A47" s="254"/>
      <c r="B47" s="254"/>
      <c r="C47" s="43"/>
      <c r="D47" s="305" t="s">
        <v>381</v>
      </c>
      <c r="E47" s="42"/>
      <c r="F47" s="41">
        <f>SUM(G47:I47)</f>
        <v>2</v>
      </c>
      <c r="G47" s="41">
        <v>0</v>
      </c>
      <c r="H47" s="41">
        <v>2</v>
      </c>
      <c r="I47" s="41">
        <v>0</v>
      </c>
      <c r="J47" s="41">
        <f>SUM(K47:M47)</f>
        <v>3</v>
      </c>
      <c r="K47" s="41">
        <v>0</v>
      </c>
      <c r="L47" s="41">
        <v>2</v>
      </c>
      <c r="M47" s="41">
        <v>1</v>
      </c>
      <c r="N47" s="41">
        <f>SUM(O47:Q47)</f>
        <v>0</v>
      </c>
      <c r="O47" s="41">
        <v>0</v>
      </c>
      <c r="P47" s="41">
        <v>0</v>
      </c>
      <c r="Q47" s="41">
        <v>0</v>
      </c>
      <c r="AA47" s="155">
        <v>2</v>
      </c>
      <c r="AB47" s="155" t="str">
        <f>IF(F47=AA47,"",1)</f>
        <v/>
      </c>
      <c r="AC47" s="155"/>
      <c r="AD47" s="155">
        <v>3</v>
      </c>
      <c r="AE47" s="155" t="str">
        <f t="shared" ref="AE47" si="96">IF(J47=AD47,"",1)</f>
        <v/>
      </c>
      <c r="AF47" s="155"/>
      <c r="AG47" s="155">
        <v>0</v>
      </c>
      <c r="AH47" s="155" t="str">
        <f t="shared" ref="AH47" si="97">IF(N47=AG47,"",1)</f>
        <v/>
      </c>
      <c r="AI47" s="140"/>
    </row>
    <row r="48" spans="1:35" ht="12" customHeight="1">
      <c r="A48" s="254"/>
      <c r="B48" s="254"/>
      <c r="C48" s="40"/>
      <c r="D48" s="306"/>
      <c r="E48" s="39"/>
      <c r="F48" s="37">
        <f>IF(F47=0,0,F47/$F47)</f>
        <v>1</v>
      </c>
      <c r="G48" s="37">
        <f>IF(G47=0,0,G47/$F47)</f>
        <v>0</v>
      </c>
      <c r="H48" s="37">
        <f>IF(H47=0,0,H47/$F47)</f>
        <v>1</v>
      </c>
      <c r="I48" s="37">
        <f>IF(I47=0,0,I47/$F47)</f>
        <v>0</v>
      </c>
      <c r="J48" s="37">
        <f>IF(J47=0,0,J47/J47)</f>
        <v>1</v>
      </c>
      <c r="K48" s="37">
        <f>IF(K47=0,0,K47/$J47)</f>
        <v>0</v>
      </c>
      <c r="L48" s="37">
        <f>IF(L47=0,0,L47/$J47)</f>
        <v>0.66666666666666663</v>
      </c>
      <c r="M48" s="37">
        <f>IF(M47=0,0,M47/$J47)</f>
        <v>0.33333333333333331</v>
      </c>
      <c r="N48" s="37">
        <f>IF(N47=0,0,N47/N47)</f>
        <v>0</v>
      </c>
      <c r="O48" s="37">
        <f>IF(O47=0,0,O47/$N47)</f>
        <v>0</v>
      </c>
      <c r="P48" s="37">
        <f>IF(P47=0,0,P47/$N47)</f>
        <v>0</v>
      </c>
      <c r="Q48" s="37">
        <f>IF(Q47=0,0,Q47/$N47)</f>
        <v>0</v>
      </c>
      <c r="AA48" s="154"/>
      <c r="AB48" s="154"/>
      <c r="AC48" s="154" t="str">
        <f t="shared" ref="AC48" si="98">IF(SUM(G48:I48)=0,"",IF(SUM(G48:I48)=1,"",1))</f>
        <v/>
      </c>
      <c r="AD48" s="154"/>
      <c r="AE48" s="154"/>
      <c r="AF48" s="154" t="str">
        <f t="shared" ref="AF48" si="99">IF(SUM(K48:M48)=0,"",IF(SUM(K48:M48)=1,"",1))</f>
        <v/>
      </c>
      <c r="AG48" s="154"/>
      <c r="AH48" s="154"/>
      <c r="AI48" s="140" t="str">
        <f t="shared" ref="AI48" si="100">IF(SUM(O48:Q48)=0,"",IF(SUM(O48:Q48)=1,"",1))</f>
        <v/>
      </c>
    </row>
    <row r="49" spans="1:35" ht="12" customHeight="1">
      <c r="A49" s="254"/>
      <c r="B49" s="254"/>
      <c r="C49" s="43"/>
      <c r="D49" s="305" t="s">
        <v>382</v>
      </c>
      <c r="E49" s="42"/>
      <c r="F49" s="41">
        <f>SUM(G49:I49)</f>
        <v>3</v>
      </c>
      <c r="G49" s="41">
        <v>0</v>
      </c>
      <c r="H49" s="41">
        <v>3</v>
      </c>
      <c r="I49" s="41">
        <v>0</v>
      </c>
      <c r="J49" s="41">
        <f>SUM(K49:M49)</f>
        <v>3</v>
      </c>
      <c r="K49" s="41">
        <v>1</v>
      </c>
      <c r="L49" s="41">
        <v>2</v>
      </c>
      <c r="M49" s="41">
        <v>0</v>
      </c>
      <c r="N49" s="41">
        <f>SUM(O49:Q49)</f>
        <v>1</v>
      </c>
      <c r="O49" s="41">
        <v>0</v>
      </c>
      <c r="P49" s="41">
        <v>1</v>
      </c>
      <c r="Q49" s="41">
        <v>0</v>
      </c>
      <c r="AA49" s="155">
        <v>3</v>
      </c>
      <c r="AB49" s="155" t="str">
        <f>IF(F49=AA49,"",1)</f>
        <v/>
      </c>
      <c r="AC49" s="155"/>
      <c r="AD49" s="155">
        <v>3</v>
      </c>
      <c r="AE49" s="155" t="str">
        <f t="shared" ref="AE49" si="101">IF(J49=AD49,"",1)</f>
        <v/>
      </c>
      <c r="AF49" s="155"/>
      <c r="AG49" s="155">
        <v>1</v>
      </c>
      <c r="AH49" s="155" t="str">
        <f t="shared" ref="AH49" si="102">IF(N49=AG49,"",1)</f>
        <v/>
      </c>
      <c r="AI49" s="140"/>
    </row>
    <row r="50" spans="1:35" ht="12" customHeight="1">
      <c r="A50" s="254"/>
      <c r="B50" s="254"/>
      <c r="C50" s="40"/>
      <c r="D50" s="306"/>
      <c r="E50" s="39"/>
      <c r="F50" s="37">
        <f>IF(F49=0,0,F49/$F49)</f>
        <v>1</v>
      </c>
      <c r="G50" s="37">
        <f>IF(G49=0,0,G49/$F49)</f>
        <v>0</v>
      </c>
      <c r="H50" s="37">
        <f>IF(H49=0,0,H49/$F49)</f>
        <v>1</v>
      </c>
      <c r="I50" s="37">
        <f>IF(I49=0,0,I49/$F49)</f>
        <v>0</v>
      </c>
      <c r="J50" s="37">
        <f>IF(J49=0,0,J49/J49)</f>
        <v>1</v>
      </c>
      <c r="K50" s="37">
        <f>IF(K49=0,0,K49/$J49)</f>
        <v>0.33333333333333331</v>
      </c>
      <c r="L50" s="37">
        <f>IF(L49=0,0,L49/$J49)</f>
        <v>0.66666666666666663</v>
      </c>
      <c r="M50" s="37">
        <f>IF(M49=0,0,M49/$J49)</f>
        <v>0</v>
      </c>
      <c r="N50" s="37">
        <f>IF(N49=0,0,N49/N49)</f>
        <v>1</v>
      </c>
      <c r="O50" s="37">
        <f>IF(O49=0,0,O49/$N49)</f>
        <v>0</v>
      </c>
      <c r="P50" s="37">
        <f>IF(P49=0,0,P49/$N49)</f>
        <v>1</v>
      </c>
      <c r="Q50" s="37">
        <f>IF(Q49=0,0,Q49/$N49)</f>
        <v>0</v>
      </c>
      <c r="AA50" s="154"/>
      <c r="AB50" s="154"/>
      <c r="AC50" s="154" t="str">
        <f t="shared" ref="AC50" si="103">IF(SUM(G50:I50)=0,"",IF(SUM(G50:I50)=1,"",1))</f>
        <v/>
      </c>
      <c r="AD50" s="154"/>
      <c r="AE50" s="154"/>
      <c r="AF50" s="154" t="str">
        <f t="shared" ref="AF50" si="104">IF(SUM(K50:M50)=0,"",IF(SUM(K50:M50)=1,"",1))</f>
        <v/>
      </c>
      <c r="AG50" s="154"/>
      <c r="AH50" s="154"/>
      <c r="AI50" s="140" t="str">
        <f t="shared" ref="AI50" si="105">IF(SUM(O50:Q50)=0,"",IF(SUM(O50:Q50)=1,"",1))</f>
        <v/>
      </c>
    </row>
    <row r="51" spans="1:35" ht="12" customHeight="1">
      <c r="A51" s="254"/>
      <c r="B51" s="254"/>
      <c r="C51" s="43"/>
      <c r="D51" s="305" t="s">
        <v>383</v>
      </c>
      <c r="E51" s="42"/>
      <c r="F51" s="41">
        <f>SUM(G51:I51)</f>
        <v>11</v>
      </c>
      <c r="G51" s="41">
        <v>0</v>
      </c>
      <c r="H51" s="41">
        <v>9</v>
      </c>
      <c r="I51" s="41">
        <v>2</v>
      </c>
      <c r="J51" s="41">
        <f>SUM(K51:M51)</f>
        <v>11</v>
      </c>
      <c r="K51" s="41">
        <v>3</v>
      </c>
      <c r="L51" s="41">
        <v>6</v>
      </c>
      <c r="M51" s="41">
        <v>2</v>
      </c>
      <c r="N51" s="41">
        <f>SUM(O51:Q51)</f>
        <v>2</v>
      </c>
      <c r="O51" s="41">
        <v>0</v>
      </c>
      <c r="P51" s="41">
        <v>2</v>
      </c>
      <c r="Q51" s="41">
        <v>0</v>
      </c>
      <c r="AA51" s="155">
        <v>11</v>
      </c>
      <c r="AB51" s="155" t="str">
        <f>IF(F51=AA51,"",1)</f>
        <v/>
      </c>
      <c r="AC51" s="155"/>
      <c r="AD51" s="155">
        <v>11</v>
      </c>
      <c r="AE51" s="155" t="str">
        <f t="shared" ref="AE51" si="106">IF(J51=AD51,"",1)</f>
        <v/>
      </c>
      <c r="AF51" s="155"/>
      <c r="AG51" s="155">
        <v>2</v>
      </c>
      <c r="AH51" s="155" t="str">
        <f t="shared" ref="AH51" si="107">IF(N51=AG51,"",1)</f>
        <v/>
      </c>
      <c r="AI51" s="140"/>
    </row>
    <row r="52" spans="1:35" ht="12" customHeight="1">
      <c r="A52" s="254"/>
      <c r="B52" s="254"/>
      <c r="C52" s="40"/>
      <c r="D52" s="306"/>
      <c r="E52" s="39"/>
      <c r="F52" s="37">
        <f>IF(F51=0,0,F51/$F51)</f>
        <v>1</v>
      </c>
      <c r="G52" s="37">
        <f>IF(G51=0,0,G51/$F51)</f>
        <v>0</v>
      </c>
      <c r="H52" s="37">
        <f>IF(H51=0,0,H51/$F51)</f>
        <v>0.81818181818181823</v>
      </c>
      <c r="I52" s="37">
        <f>IF(I51=0,0,I51/$F51)</f>
        <v>0.18181818181818182</v>
      </c>
      <c r="J52" s="37">
        <f>IF(J51=0,0,J51/J51)</f>
        <v>1</v>
      </c>
      <c r="K52" s="37">
        <f>IF(K51=0,0,K51/$J51)</f>
        <v>0.27272727272727271</v>
      </c>
      <c r="L52" s="37">
        <f>IF(L51=0,0,L51/$J51)</f>
        <v>0.54545454545454541</v>
      </c>
      <c r="M52" s="37">
        <f>IF(M51=0,0,M51/$J51)</f>
        <v>0.18181818181818182</v>
      </c>
      <c r="N52" s="37">
        <f>IF(N51=0,0,N51/N51)</f>
        <v>1</v>
      </c>
      <c r="O52" s="37">
        <f>IF(O51=0,0,O51/$N51)</f>
        <v>0</v>
      </c>
      <c r="P52" s="37">
        <f>IF(P51=0,0,P51/$N51)</f>
        <v>1</v>
      </c>
      <c r="Q52" s="37">
        <f>IF(Q51=0,0,Q51/$N51)</f>
        <v>0</v>
      </c>
      <c r="AA52" s="154"/>
      <c r="AB52" s="154"/>
      <c r="AC52" s="154" t="str">
        <f t="shared" ref="AC52" si="108">IF(SUM(G52:I52)=0,"",IF(SUM(G52:I52)=1,"",1))</f>
        <v/>
      </c>
      <c r="AD52" s="154"/>
      <c r="AE52" s="154"/>
      <c r="AF52" s="154" t="str">
        <f t="shared" ref="AF52" si="109">IF(SUM(K52:M52)=0,"",IF(SUM(K52:M52)=1,"",1))</f>
        <v/>
      </c>
      <c r="AG52" s="154"/>
      <c r="AH52" s="154"/>
      <c r="AI52" s="140" t="str">
        <f t="shared" ref="AI52" si="110">IF(SUM(O52:Q52)=0,"",IF(SUM(O52:Q52)=1,"",1))</f>
        <v/>
      </c>
    </row>
    <row r="53" spans="1:35" ht="12" customHeight="1">
      <c r="A53" s="254"/>
      <c r="B53" s="254"/>
      <c r="C53" s="43"/>
      <c r="D53" s="305" t="s">
        <v>384</v>
      </c>
      <c r="E53" s="42"/>
      <c r="F53" s="41">
        <f>SUM(G53:I53)</f>
        <v>4</v>
      </c>
      <c r="G53" s="41">
        <v>1</v>
      </c>
      <c r="H53" s="41">
        <v>3</v>
      </c>
      <c r="I53" s="41">
        <v>0</v>
      </c>
      <c r="J53" s="41">
        <f>SUM(K53:M53)</f>
        <v>4</v>
      </c>
      <c r="K53" s="41">
        <v>1</v>
      </c>
      <c r="L53" s="41">
        <v>3</v>
      </c>
      <c r="M53" s="41">
        <v>0</v>
      </c>
      <c r="N53" s="41">
        <f>SUM(O53:Q53)</f>
        <v>0</v>
      </c>
      <c r="O53" s="41">
        <v>0</v>
      </c>
      <c r="P53" s="41">
        <v>0</v>
      </c>
      <c r="Q53" s="41">
        <v>0</v>
      </c>
      <c r="AA53" s="155">
        <v>4</v>
      </c>
      <c r="AB53" s="155" t="str">
        <f>IF(F53=AA53,"",1)</f>
        <v/>
      </c>
      <c r="AC53" s="155"/>
      <c r="AD53" s="155">
        <v>4</v>
      </c>
      <c r="AE53" s="155" t="str">
        <f t="shared" ref="AE53" si="111">IF(J53=AD53,"",1)</f>
        <v/>
      </c>
      <c r="AF53" s="155"/>
      <c r="AG53" s="155">
        <v>0</v>
      </c>
      <c r="AH53" s="155" t="str">
        <f t="shared" ref="AH53" si="112">IF(N53=AG53,"",1)</f>
        <v/>
      </c>
      <c r="AI53" s="140"/>
    </row>
    <row r="54" spans="1:35" ht="12" customHeight="1">
      <c r="A54" s="254"/>
      <c r="B54" s="254"/>
      <c r="C54" s="40"/>
      <c r="D54" s="306"/>
      <c r="E54" s="39"/>
      <c r="F54" s="37">
        <f>IF(F53=0,0,F53/$F53)</f>
        <v>1</v>
      </c>
      <c r="G54" s="37">
        <f>IF(G53=0,0,G53/$F53)</f>
        <v>0.25</v>
      </c>
      <c r="H54" s="37">
        <f>IF(H53=0,0,H53/$F53)</f>
        <v>0.75</v>
      </c>
      <c r="I54" s="37">
        <f>IF(I53=0,0,I53/$F53)</f>
        <v>0</v>
      </c>
      <c r="J54" s="37">
        <f>IF(J53=0,0,J53/J53)</f>
        <v>1</v>
      </c>
      <c r="K54" s="37">
        <f>IF(K53=0,0,K53/$J53)</f>
        <v>0.25</v>
      </c>
      <c r="L54" s="37">
        <f>IF(L53=0,0,L53/$J53)</f>
        <v>0.75</v>
      </c>
      <c r="M54" s="37">
        <f>IF(M53=0,0,M53/$J53)</f>
        <v>0</v>
      </c>
      <c r="N54" s="37">
        <f>IF(N53=0,0,N53/N53)</f>
        <v>0</v>
      </c>
      <c r="O54" s="37">
        <f>IF(O53=0,0,O53/$N53)</f>
        <v>0</v>
      </c>
      <c r="P54" s="37">
        <f>IF(P53=0,0,P53/$N53)</f>
        <v>0</v>
      </c>
      <c r="Q54" s="37">
        <f>IF(Q53=0,0,Q53/$N53)</f>
        <v>0</v>
      </c>
      <c r="AA54" s="154"/>
      <c r="AB54" s="154"/>
      <c r="AC54" s="154" t="str">
        <f t="shared" ref="AC54" si="113">IF(SUM(G54:I54)=0,"",IF(SUM(G54:I54)=1,"",1))</f>
        <v/>
      </c>
      <c r="AD54" s="154"/>
      <c r="AE54" s="154"/>
      <c r="AF54" s="154" t="str">
        <f t="shared" ref="AF54" si="114">IF(SUM(K54:M54)=0,"",IF(SUM(K54:M54)=1,"",1))</f>
        <v/>
      </c>
      <c r="AG54" s="154"/>
      <c r="AH54" s="154"/>
      <c r="AI54" s="140" t="str">
        <f t="shared" ref="AI54" si="115">IF(SUM(O54:Q54)=0,"",IF(SUM(O54:Q54)=1,"",1))</f>
        <v/>
      </c>
    </row>
    <row r="55" spans="1:35" ht="12" customHeight="1">
      <c r="A55" s="254"/>
      <c r="B55" s="254"/>
      <c r="C55" s="43"/>
      <c r="D55" s="305" t="s">
        <v>385</v>
      </c>
      <c r="E55" s="42"/>
      <c r="F55" s="41">
        <f>SUM(G55:I55)</f>
        <v>24</v>
      </c>
      <c r="G55" s="41">
        <v>2</v>
      </c>
      <c r="H55" s="41">
        <v>19</v>
      </c>
      <c r="I55" s="41">
        <v>3</v>
      </c>
      <c r="J55" s="41">
        <f>SUM(K55:M55)</f>
        <v>24</v>
      </c>
      <c r="K55" s="41">
        <v>8</v>
      </c>
      <c r="L55" s="41">
        <v>14</v>
      </c>
      <c r="M55" s="41">
        <v>2</v>
      </c>
      <c r="N55" s="41">
        <f>SUM(O55:Q55)</f>
        <v>4</v>
      </c>
      <c r="O55" s="41">
        <v>3</v>
      </c>
      <c r="P55" s="41">
        <v>1</v>
      </c>
      <c r="Q55" s="41">
        <v>0</v>
      </c>
      <c r="AA55" s="155">
        <v>24</v>
      </c>
      <c r="AB55" s="155" t="str">
        <f>IF(F55=AA55,"",1)</f>
        <v/>
      </c>
      <c r="AC55" s="155"/>
      <c r="AD55" s="155">
        <v>24</v>
      </c>
      <c r="AE55" s="155" t="str">
        <f t="shared" ref="AE55" si="116">IF(J55=AD55,"",1)</f>
        <v/>
      </c>
      <c r="AF55" s="155"/>
      <c r="AG55" s="155">
        <v>4</v>
      </c>
      <c r="AH55" s="155" t="str">
        <f t="shared" ref="AH55" si="117">IF(N55=AG55,"",1)</f>
        <v/>
      </c>
      <c r="AI55" s="140"/>
    </row>
    <row r="56" spans="1:35" ht="12" customHeight="1">
      <c r="A56" s="254"/>
      <c r="B56" s="254"/>
      <c r="C56" s="40"/>
      <c r="D56" s="306"/>
      <c r="E56" s="39"/>
      <c r="F56" s="37">
        <f>IF(F55=0,0,F55/$F55)</f>
        <v>1</v>
      </c>
      <c r="G56" s="37">
        <f>IF(G55=0,0,G55/$F55)</f>
        <v>8.3333333333333329E-2</v>
      </c>
      <c r="H56" s="37">
        <f>IF(H55=0,0,H55/$F55)</f>
        <v>0.79166666666666663</v>
      </c>
      <c r="I56" s="37">
        <f>IF(I55=0,0,I55/$F55)</f>
        <v>0.125</v>
      </c>
      <c r="J56" s="37">
        <f>IF(J55=0,0,J55/J55)</f>
        <v>1</v>
      </c>
      <c r="K56" s="37">
        <f>IF(K55=0,0,K55/$J55)</f>
        <v>0.33333333333333331</v>
      </c>
      <c r="L56" s="37">
        <f>IF(L55=0,0,L55/$J55)</f>
        <v>0.58333333333333337</v>
      </c>
      <c r="M56" s="37">
        <f>IF(M55=0,0,M55/$J55)</f>
        <v>8.3333333333333329E-2</v>
      </c>
      <c r="N56" s="37">
        <f>IF(N55=0,0,N55/N55)</f>
        <v>1</v>
      </c>
      <c r="O56" s="37">
        <f>IF(O55=0,0,O55/$N55)</f>
        <v>0.75</v>
      </c>
      <c r="P56" s="37">
        <f>IF(P55=0,0,P55/$N55)</f>
        <v>0.25</v>
      </c>
      <c r="Q56" s="37">
        <f>IF(Q55=0,0,Q55/$N55)</f>
        <v>0</v>
      </c>
      <c r="AA56" s="154"/>
      <c r="AB56" s="154"/>
      <c r="AC56" s="154" t="str">
        <f t="shared" ref="AC56" si="118">IF(SUM(G56:I56)=0,"",IF(SUM(G56:I56)=1,"",1))</f>
        <v/>
      </c>
      <c r="AD56" s="154"/>
      <c r="AE56" s="154"/>
      <c r="AF56" s="154" t="str">
        <f t="shared" ref="AF56" si="119">IF(SUM(K56:M56)=0,"",IF(SUM(K56:M56)=1,"",1))</f>
        <v/>
      </c>
      <c r="AG56" s="154"/>
      <c r="AH56" s="154"/>
      <c r="AI56" s="140" t="str">
        <f t="shared" ref="AI56" si="120">IF(SUM(O56:Q56)=0,"",IF(SUM(O56:Q56)=1,"",1))</f>
        <v/>
      </c>
    </row>
    <row r="57" spans="1:35" ht="12" customHeight="1">
      <c r="A57" s="254"/>
      <c r="B57" s="254"/>
      <c r="C57" s="43"/>
      <c r="D57" s="305" t="s">
        <v>386</v>
      </c>
      <c r="E57" s="42"/>
      <c r="F57" s="41">
        <f>SUM(G57:I57)</f>
        <v>6</v>
      </c>
      <c r="G57" s="41">
        <v>1</v>
      </c>
      <c r="H57" s="41">
        <v>5</v>
      </c>
      <c r="I57" s="41">
        <v>0</v>
      </c>
      <c r="J57" s="41">
        <f>SUM(K57:M57)</f>
        <v>6</v>
      </c>
      <c r="K57" s="41">
        <v>2</v>
      </c>
      <c r="L57" s="41">
        <v>4</v>
      </c>
      <c r="M57" s="41">
        <v>0</v>
      </c>
      <c r="N57" s="41">
        <f>SUM(O57:Q57)</f>
        <v>0</v>
      </c>
      <c r="O57" s="41">
        <v>0</v>
      </c>
      <c r="P57" s="41">
        <v>0</v>
      </c>
      <c r="Q57" s="41">
        <v>0</v>
      </c>
      <c r="AA57" s="155">
        <v>6</v>
      </c>
      <c r="AB57" s="155" t="str">
        <f>IF(F57=AA57,"",1)</f>
        <v/>
      </c>
      <c r="AC57" s="155"/>
      <c r="AD57" s="155">
        <v>6</v>
      </c>
      <c r="AE57" s="155" t="str">
        <f t="shared" ref="AE57" si="121">IF(J57=AD57,"",1)</f>
        <v/>
      </c>
      <c r="AF57" s="155"/>
      <c r="AG57" s="155">
        <v>0</v>
      </c>
      <c r="AH57" s="155" t="str">
        <f t="shared" ref="AH57" si="122">IF(N57=AG57,"",1)</f>
        <v/>
      </c>
      <c r="AI57" s="140"/>
    </row>
    <row r="58" spans="1:35" ht="12" customHeight="1">
      <c r="A58" s="254"/>
      <c r="B58" s="254"/>
      <c r="C58" s="40"/>
      <c r="D58" s="306"/>
      <c r="E58" s="39"/>
      <c r="F58" s="37">
        <f>IF(F57=0,0,F57/$F57)</f>
        <v>1</v>
      </c>
      <c r="G58" s="37">
        <f>IF(G57=0,0,G57/$F57)</f>
        <v>0.16666666666666666</v>
      </c>
      <c r="H58" s="37">
        <f>IF(H57=0,0,H57/$F57)</f>
        <v>0.83333333333333337</v>
      </c>
      <c r="I58" s="37">
        <f>IF(I57=0,0,I57/$F57)</f>
        <v>0</v>
      </c>
      <c r="J58" s="37">
        <f>IF(J57=0,0,J57/J57)</f>
        <v>1</v>
      </c>
      <c r="K58" s="37">
        <f>IF(K57=0,0,K57/$J57)</f>
        <v>0.33333333333333331</v>
      </c>
      <c r="L58" s="37">
        <f>IF(L57=0,0,L57/$J57)</f>
        <v>0.66666666666666663</v>
      </c>
      <c r="M58" s="37">
        <f>IF(M57=0,0,M57/$J57)</f>
        <v>0</v>
      </c>
      <c r="N58" s="37">
        <f>IF(N57=0,0,N57/N57)</f>
        <v>0</v>
      </c>
      <c r="O58" s="37">
        <f>IF(O57=0,0,O57/$N57)</f>
        <v>0</v>
      </c>
      <c r="P58" s="37">
        <f>IF(P57=0,0,P57/$N57)</f>
        <v>0</v>
      </c>
      <c r="Q58" s="37">
        <f>IF(Q57=0,0,Q57/$N57)</f>
        <v>0</v>
      </c>
      <c r="AA58" s="154"/>
      <c r="AB58" s="154"/>
      <c r="AC58" s="154" t="str">
        <f t="shared" ref="AC58" si="123">IF(SUM(G58:I58)=0,"",IF(SUM(G58:I58)=1,"",1))</f>
        <v/>
      </c>
      <c r="AD58" s="154"/>
      <c r="AE58" s="154"/>
      <c r="AF58" s="154" t="str">
        <f t="shared" ref="AF58" si="124">IF(SUM(K58:M58)=0,"",IF(SUM(K58:M58)=1,"",1))</f>
        <v/>
      </c>
      <c r="AG58" s="154"/>
      <c r="AH58" s="154"/>
      <c r="AI58" s="140" t="str">
        <f t="shared" ref="AI58" si="125">IF(SUM(O58:Q58)=0,"",IF(SUM(O58:Q58)=1,"",1))</f>
        <v/>
      </c>
    </row>
    <row r="59" spans="1:35" ht="12.75" customHeight="1">
      <c r="A59" s="254"/>
      <c r="B59" s="254"/>
      <c r="C59" s="43"/>
      <c r="D59" s="305" t="s">
        <v>387</v>
      </c>
      <c r="E59" s="42"/>
      <c r="F59" s="41">
        <f>SUM(G59:I59)</f>
        <v>21</v>
      </c>
      <c r="G59" s="41">
        <v>3</v>
      </c>
      <c r="H59" s="41">
        <v>15</v>
      </c>
      <c r="I59" s="41">
        <v>3</v>
      </c>
      <c r="J59" s="41">
        <f>SUM(K59:M59)</f>
        <v>23</v>
      </c>
      <c r="K59" s="41">
        <v>7</v>
      </c>
      <c r="L59" s="41">
        <v>13</v>
      </c>
      <c r="M59" s="41">
        <v>3</v>
      </c>
      <c r="N59" s="41">
        <f>SUM(O59:Q59)</f>
        <v>10</v>
      </c>
      <c r="O59" s="41">
        <v>5</v>
      </c>
      <c r="P59" s="41">
        <v>3</v>
      </c>
      <c r="Q59" s="41">
        <v>2</v>
      </c>
      <c r="AA59" s="155">
        <v>21</v>
      </c>
      <c r="AB59" s="155" t="str">
        <f>IF(F59=AA59,"",1)</f>
        <v/>
      </c>
      <c r="AC59" s="155"/>
      <c r="AD59" s="155">
        <v>23</v>
      </c>
      <c r="AE59" s="155" t="str">
        <f t="shared" ref="AE59" si="126">IF(J59=AD59,"",1)</f>
        <v/>
      </c>
      <c r="AF59" s="155"/>
      <c r="AG59" s="155">
        <v>10</v>
      </c>
      <c r="AH59" s="155" t="str">
        <f t="shared" ref="AH59" si="127">IF(N59=AG59,"",1)</f>
        <v/>
      </c>
      <c r="AI59" s="140"/>
    </row>
    <row r="60" spans="1:35" ht="12.75" customHeight="1">
      <c r="A60" s="254"/>
      <c r="B60" s="254"/>
      <c r="C60" s="40"/>
      <c r="D60" s="306"/>
      <c r="E60" s="39"/>
      <c r="F60" s="37">
        <f>IF(F59=0,0,F59/$F59)</f>
        <v>1</v>
      </c>
      <c r="G60" s="37">
        <f>IF(G59=0,0,G59/$F59)</f>
        <v>0.14285714285714285</v>
      </c>
      <c r="H60" s="37">
        <f>IF(H59=0,0,H59/$F59)</f>
        <v>0.7142857142857143</v>
      </c>
      <c r="I60" s="37">
        <f>IF(I59=0,0,I59/$F59)</f>
        <v>0.14285714285714285</v>
      </c>
      <c r="J60" s="37">
        <f>IF(J59=0,0,J59/J59)</f>
        <v>1</v>
      </c>
      <c r="K60" s="37">
        <f>IF(K59=0,0,K59/$J59)</f>
        <v>0.30434782608695654</v>
      </c>
      <c r="L60" s="37">
        <f>IF(L59=0,0,L59/$J59)</f>
        <v>0.56521739130434778</v>
      </c>
      <c r="M60" s="37">
        <f>IF(M59=0,0,M59/$J59)</f>
        <v>0.13043478260869565</v>
      </c>
      <c r="N60" s="37">
        <f>IF(N59=0,0,N59/N59)</f>
        <v>1</v>
      </c>
      <c r="O60" s="37">
        <f>IF(O59=0,0,O59/$N59)</f>
        <v>0.5</v>
      </c>
      <c r="P60" s="37">
        <f>IF(P59=0,0,P59/$N59)</f>
        <v>0.3</v>
      </c>
      <c r="Q60" s="37">
        <f>IF(Q59=0,0,Q59/$N59)</f>
        <v>0.2</v>
      </c>
      <c r="AA60" s="154"/>
      <c r="AB60" s="154"/>
      <c r="AC60" s="154" t="str">
        <f t="shared" ref="AC60" si="128">IF(SUM(G60:I60)=0,"",IF(SUM(G60:I60)=1,"",1))</f>
        <v/>
      </c>
      <c r="AD60" s="154"/>
      <c r="AE60" s="154"/>
      <c r="AF60" s="154" t="str">
        <f t="shared" ref="AF60" si="129">IF(SUM(K60:M60)=0,"",IF(SUM(K60:M60)=1,"",1))</f>
        <v/>
      </c>
      <c r="AG60" s="154"/>
      <c r="AH60" s="154"/>
      <c r="AI60" s="140" t="str">
        <f t="shared" ref="AI60" si="130">IF(SUM(O60:Q60)=0,"",IF(SUM(O60:Q60)=1,"",1))</f>
        <v/>
      </c>
    </row>
    <row r="61" spans="1:35" ht="12" customHeight="1">
      <c r="A61" s="254"/>
      <c r="B61" s="254"/>
      <c r="C61" s="43"/>
      <c r="D61" s="305" t="s">
        <v>21</v>
      </c>
      <c r="E61" s="42"/>
      <c r="F61" s="41">
        <f>SUM(G61:I61)</f>
        <v>13</v>
      </c>
      <c r="G61" s="41">
        <v>1</v>
      </c>
      <c r="H61" s="41">
        <v>9</v>
      </c>
      <c r="I61" s="41">
        <v>3</v>
      </c>
      <c r="J61" s="41">
        <f>SUM(K61:M61)</f>
        <v>13</v>
      </c>
      <c r="K61" s="41">
        <v>4</v>
      </c>
      <c r="L61" s="41">
        <v>7</v>
      </c>
      <c r="M61" s="41">
        <v>2</v>
      </c>
      <c r="N61" s="41">
        <f>SUM(O61:Q61)</f>
        <v>1</v>
      </c>
      <c r="O61" s="41">
        <v>0</v>
      </c>
      <c r="P61" s="41">
        <v>1</v>
      </c>
      <c r="Q61" s="41">
        <v>0</v>
      </c>
      <c r="AA61" s="155">
        <v>13</v>
      </c>
      <c r="AB61" s="155" t="str">
        <f>IF(F61=AA61,"",1)</f>
        <v/>
      </c>
      <c r="AC61" s="155"/>
      <c r="AD61" s="155">
        <v>13</v>
      </c>
      <c r="AE61" s="155" t="str">
        <f t="shared" ref="AE61" si="131">IF(J61=AD61,"",1)</f>
        <v/>
      </c>
      <c r="AF61" s="155"/>
      <c r="AG61" s="155">
        <v>1</v>
      </c>
      <c r="AH61" s="155" t="str">
        <f t="shared" ref="AH61" si="132">IF(N61=AG61,"",1)</f>
        <v/>
      </c>
      <c r="AI61" s="140"/>
    </row>
    <row r="62" spans="1:35" ht="12" customHeight="1">
      <c r="A62" s="254"/>
      <c r="B62" s="254"/>
      <c r="C62" s="40"/>
      <c r="D62" s="306"/>
      <c r="E62" s="39"/>
      <c r="F62" s="37">
        <f>IF(F61=0,0,F61/$F61)</f>
        <v>1</v>
      </c>
      <c r="G62" s="37">
        <f>IF(G61=0,0,G61/$F61)</f>
        <v>7.6923076923076927E-2</v>
      </c>
      <c r="H62" s="37">
        <f>IF(H61=0,0,H61/$F61)</f>
        <v>0.69230769230769229</v>
      </c>
      <c r="I62" s="37">
        <f>IF(I61=0,0,I61/$F61)</f>
        <v>0.23076923076923078</v>
      </c>
      <c r="J62" s="37">
        <f>IF(J61=0,0,J61/J61)</f>
        <v>1</v>
      </c>
      <c r="K62" s="37">
        <f>IF(K61=0,0,K61/$J61)</f>
        <v>0.30769230769230771</v>
      </c>
      <c r="L62" s="37">
        <f>IF(L61=0,0,L61/$J61)</f>
        <v>0.53846153846153844</v>
      </c>
      <c r="M62" s="37">
        <f>IF(M61=0,0,M61/$J61)</f>
        <v>0.15384615384615385</v>
      </c>
      <c r="N62" s="37">
        <f>IF(N61=0,0,N61/N61)</f>
        <v>1</v>
      </c>
      <c r="O62" s="37">
        <f>IF(O61=0,0,O61/$N61)</f>
        <v>0</v>
      </c>
      <c r="P62" s="37">
        <f>IF(P61=0,0,P61/$N61)</f>
        <v>1</v>
      </c>
      <c r="Q62" s="37">
        <f>IF(Q61=0,0,Q61/$N61)</f>
        <v>0</v>
      </c>
      <c r="AA62" s="154"/>
      <c r="AB62" s="154"/>
      <c r="AC62" s="154" t="str">
        <f t="shared" ref="AC62" si="133">IF(SUM(G62:I62)=0,"",IF(SUM(G62:I62)=1,"",1))</f>
        <v/>
      </c>
      <c r="AD62" s="154"/>
      <c r="AE62" s="154"/>
      <c r="AF62" s="154" t="str">
        <f t="shared" ref="AF62" si="134">IF(SUM(K62:M62)=0,"",IF(SUM(K62:M62)=1,"",1))</f>
        <v/>
      </c>
      <c r="AG62" s="154"/>
      <c r="AH62" s="154"/>
      <c r="AI62" s="140" t="str">
        <f t="shared" ref="AI62" si="135">IF(SUM(O62:Q62)=0,"",IF(SUM(O62:Q62)=1,"",1))</f>
        <v/>
      </c>
    </row>
    <row r="63" spans="1:35" ht="12" customHeight="1">
      <c r="A63" s="254"/>
      <c r="B63" s="254"/>
      <c r="C63" s="43"/>
      <c r="D63" s="305" t="s">
        <v>388</v>
      </c>
      <c r="E63" s="42"/>
      <c r="F63" s="41">
        <f>SUM(G63:I63)</f>
        <v>7</v>
      </c>
      <c r="G63" s="41">
        <v>0</v>
      </c>
      <c r="H63" s="41">
        <v>7</v>
      </c>
      <c r="I63" s="41">
        <v>0</v>
      </c>
      <c r="J63" s="41">
        <f>SUM(K63:M63)</f>
        <v>7</v>
      </c>
      <c r="K63" s="41">
        <v>4</v>
      </c>
      <c r="L63" s="41">
        <v>3</v>
      </c>
      <c r="M63" s="41">
        <v>0</v>
      </c>
      <c r="N63" s="41">
        <f>SUM(O63:Q63)</f>
        <v>2</v>
      </c>
      <c r="O63" s="41">
        <v>2</v>
      </c>
      <c r="P63" s="41">
        <v>0</v>
      </c>
      <c r="Q63" s="41">
        <v>0</v>
      </c>
      <c r="AA63" s="155">
        <v>7</v>
      </c>
      <c r="AB63" s="155" t="str">
        <f>IF(F63=AA63,"",1)</f>
        <v/>
      </c>
      <c r="AC63" s="155"/>
      <c r="AD63" s="155">
        <v>7</v>
      </c>
      <c r="AE63" s="155" t="str">
        <f t="shared" ref="AE63" si="136">IF(J63=AD63,"",1)</f>
        <v/>
      </c>
      <c r="AF63" s="155"/>
      <c r="AG63" s="155">
        <v>2</v>
      </c>
      <c r="AH63" s="155" t="str">
        <f t="shared" ref="AH63" si="137">IF(N63=AG63,"",1)</f>
        <v/>
      </c>
      <c r="AI63" s="140"/>
    </row>
    <row r="64" spans="1:35" ht="12" customHeight="1">
      <c r="A64" s="254"/>
      <c r="B64" s="254"/>
      <c r="C64" s="40"/>
      <c r="D64" s="306"/>
      <c r="E64" s="39"/>
      <c r="F64" s="37">
        <f>IF(F63=0,0,F63/$F63)</f>
        <v>1</v>
      </c>
      <c r="G64" s="37">
        <f>IF(G63=0,0,G63/$F63)</f>
        <v>0</v>
      </c>
      <c r="H64" s="37">
        <f>IF(H63=0,0,H63/$F63)</f>
        <v>1</v>
      </c>
      <c r="I64" s="37">
        <f>IF(I63=0,0,I63/$F63)</f>
        <v>0</v>
      </c>
      <c r="J64" s="37">
        <f>IF(J63=0,0,J63/J63)</f>
        <v>1</v>
      </c>
      <c r="K64" s="37">
        <f>IF(K63=0,0,K63/$J63)</f>
        <v>0.5714285714285714</v>
      </c>
      <c r="L64" s="37">
        <f>IF(L63=0,0,L63/$J63)</f>
        <v>0.42857142857142855</v>
      </c>
      <c r="M64" s="37">
        <f>IF(M63=0,0,M63/$J63)</f>
        <v>0</v>
      </c>
      <c r="N64" s="37">
        <f>IF(N63=0,0,N63/N63)</f>
        <v>1</v>
      </c>
      <c r="O64" s="37">
        <f>IF(O63=0,0,O63/$N63)</f>
        <v>1</v>
      </c>
      <c r="P64" s="37">
        <f>IF(P63=0,0,P63/$N63)</f>
        <v>0</v>
      </c>
      <c r="Q64" s="37">
        <f>IF(Q63=0,0,Q63/$N63)</f>
        <v>0</v>
      </c>
      <c r="AA64" s="154"/>
      <c r="AB64" s="154"/>
      <c r="AC64" s="154" t="str">
        <f t="shared" ref="AC64" si="138">IF(SUM(G64:I64)=0,"",IF(SUM(G64:I64)=1,"",1))</f>
        <v/>
      </c>
      <c r="AD64" s="154"/>
      <c r="AE64" s="154"/>
      <c r="AF64" s="154" t="str">
        <f t="shared" ref="AF64" si="139">IF(SUM(K64:M64)=0,"",IF(SUM(K64:M64)=1,"",1))</f>
        <v/>
      </c>
      <c r="AG64" s="154"/>
      <c r="AH64" s="154"/>
      <c r="AI64" s="140" t="str">
        <f t="shared" ref="AI64" si="140">IF(SUM(O64:Q64)=0,"",IF(SUM(O64:Q64)=1,"",1))</f>
        <v/>
      </c>
    </row>
    <row r="65" spans="1:35" ht="12" customHeight="1">
      <c r="A65" s="254"/>
      <c r="B65" s="254"/>
      <c r="C65" s="43"/>
      <c r="D65" s="305" t="s">
        <v>389</v>
      </c>
      <c r="E65" s="42"/>
      <c r="F65" s="41">
        <f>SUM(G65:I65)</f>
        <v>15</v>
      </c>
      <c r="G65" s="41">
        <v>1</v>
      </c>
      <c r="H65" s="41">
        <v>13</v>
      </c>
      <c r="I65" s="41">
        <v>1</v>
      </c>
      <c r="J65" s="41">
        <f>SUM(K65:M65)</f>
        <v>15</v>
      </c>
      <c r="K65" s="41">
        <v>4</v>
      </c>
      <c r="L65" s="41">
        <v>10</v>
      </c>
      <c r="M65" s="41">
        <v>1</v>
      </c>
      <c r="N65" s="41">
        <f>SUM(O65:Q65)</f>
        <v>4</v>
      </c>
      <c r="O65" s="41">
        <v>1</v>
      </c>
      <c r="P65" s="41">
        <v>3</v>
      </c>
      <c r="Q65" s="41">
        <v>0</v>
      </c>
      <c r="AA65" s="155">
        <v>15</v>
      </c>
      <c r="AB65" s="155" t="str">
        <f>IF(F65=AA65,"",1)</f>
        <v/>
      </c>
      <c r="AC65" s="155"/>
      <c r="AD65" s="155">
        <v>15</v>
      </c>
      <c r="AE65" s="155" t="str">
        <f t="shared" ref="AE65" si="141">IF(J65=AD65,"",1)</f>
        <v/>
      </c>
      <c r="AF65" s="155"/>
      <c r="AG65" s="155">
        <v>4</v>
      </c>
      <c r="AH65" s="155" t="str">
        <f t="shared" ref="AH65" si="142">IF(N65=AG65,"",1)</f>
        <v/>
      </c>
      <c r="AI65" s="140"/>
    </row>
    <row r="66" spans="1:35" ht="12" customHeight="1">
      <c r="A66" s="254"/>
      <c r="B66" s="254"/>
      <c r="C66" s="40"/>
      <c r="D66" s="306"/>
      <c r="E66" s="39"/>
      <c r="F66" s="37">
        <f>IF(F65=0,0,F65/$F65)</f>
        <v>1</v>
      </c>
      <c r="G66" s="37">
        <f>IF(G65=0,0,G65/$F65)</f>
        <v>6.6666666666666666E-2</v>
      </c>
      <c r="H66" s="37">
        <f>IF(H65=0,0,H65/$F65)</f>
        <v>0.8666666666666667</v>
      </c>
      <c r="I66" s="37">
        <f>IF(I65=0,0,I65/$F65)</f>
        <v>6.6666666666666666E-2</v>
      </c>
      <c r="J66" s="37">
        <f>IF(J65=0,0,J65/J65)</f>
        <v>1</v>
      </c>
      <c r="K66" s="37">
        <f>IF(K65=0,0,K65/$J65)</f>
        <v>0.26666666666666666</v>
      </c>
      <c r="L66" s="37">
        <f>IF(L65=0,0,L65/$J65)</f>
        <v>0.66666666666666663</v>
      </c>
      <c r="M66" s="37">
        <f>IF(M65=0,0,M65/$J65)</f>
        <v>6.6666666666666666E-2</v>
      </c>
      <c r="N66" s="37">
        <f>IF(N65=0,0,N65/N65)</f>
        <v>1</v>
      </c>
      <c r="O66" s="37">
        <f>IF(O65=0,0,O65/$N65)</f>
        <v>0.25</v>
      </c>
      <c r="P66" s="37">
        <f>IF(P65=0,0,P65/$N65)</f>
        <v>0.75</v>
      </c>
      <c r="Q66" s="37">
        <f>IF(Q65=0,0,Q65/$N65)</f>
        <v>0</v>
      </c>
      <c r="AA66" s="154"/>
      <c r="AB66" s="154"/>
      <c r="AC66" s="154" t="str">
        <f t="shared" ref="AC66" si="143">IF(SUM(G66:I66)=0,"",IF(SUM(G66:I66)=1,"",1))</f>
        <v/>
      </c>
      <c r="AD66" s="154"/>
      <c r="AE66" s="154"/>
      <c r="AF66" s="154" t="str">
        <f t="shared" ref="AF66" si="144">IF(SUM(K66:M66)=0,"",IF(SUM(K66:M66)=1,"",1))</f>
        <v/>
      </c>
      <c r="AG66" s="154"/>
      <c r="AH66" s="154"/>
      <c r="AI66" s="140" t="str">
        <f t="shared" ref="AI66" si="145">IF(SUM(O66:Q66)=0,"",IF(SUM(O66:Q66)=1,"",1))</f>
        <v/>
      </c>
    </row>
    <row r="67" spans="1:35" ht="12" customHeight="1">
      <c r="A67" s="254"/>
      <c r="B67" s="254"/>
      <c r="C67" s="43"/>
      <c r="D67" s="305" t="s">
        <v>390</v>
      </c>
      <c r="E67" s="42"/>
      <c r="F67" s="41">
        <f>SUM(G67:I67)</f>
        <v>3</v>
      </c>
      <c r="G67" s="41">
        <v>1</v>
      </c>
      <c r="H67" s="41">
        <v>2</v>
      </c>
      <c r="I67" s="41">
        <v>0</v>
      </c>
      <c r="J67" s="41">
        <f>SUM(K67:M67)</f>
        <v>6</v>
      </c>
      <c r="K67" s="41">
        <v>2</v>
      </c>
      <c r="L67" s="41">
        <v>4</v>
      </c>
      <c r="M67" s="41">
        <v>0</v>
      </c>
      <c r="N67" s="41">
        <f>SUM(O67:Q67)</f>
        <v>1</v>
      </c>
      <c r="O67" s="41">
        <v>1</v>
      </c>
      <c r="P67" s="41">
        <v>0</v>
      </c>
      <c r="Q67" s="41">
        <v>0</v>
      </c>
      <c r="AA67" s="155">
        <v>3</v>
      </c>
      <c r="AB67" s="155" t="str">
        <f>IF(F67=AA67,"",1)</f>
        <v/>
      </c>
      <c r="AC67" s="155"/>
      <c r="AD67" s="155">
        <v>6</v>
      </c>
      <c r="AE67" s="155" t="str">
        <f t="shared" ref="AE67" si="146">IF(J67=AD67,"",1)</f>
        <v/>
      </c>
      <c r="AF67" s="155"/>
      <c r="AG67" s="155">
        <v>1</v>
      </c>
      <c r="AH67" s="155" t="str">
        <f t="shared" ref="AH67" si="147">IF(N67=AG67,"",1)</f>
        <v/>
      </c>
      <c r="AI67" s="140"/>
    </row>
    <row r="68" spans="1:35" ht="12" customHeight="1">
      <c r="A68" s="254"/>
      <c r="B68" s="255"/>
      <c r="C68" s="40"/>
      <c r="D68" s="306"/>
      <c r="E68" s="39"/>
      <c r="F68" s="37">
        <f>IF(F67=0,0,F67/$F67)</f>
        <v>1</v>
      </c>
      <c r="G68" s="37">
        <f>IF(G67=0,0,G67/$F67)</f>
        <v>0.33333333333333331</v>
      </c>
      <c r="H68" s="37">
        <f>IF(H67=0,0,H67/$F67)</f>
        <v>0.66666666666666663</v>
      </c>
      <c r="I68" s="37">
        <f>IF(I67=0,0,I67/$F67)</f>
        <v>0</v>
      </c>
      <c r="J68" s="37">
        <f>IF(J67=0,0,J67/J67)</f>
        <v>1</v>
      </c>
      <c r="K68" s="37">
        <f>IF(K67=0,0,K67/$J67)</f>
        <v>0.33333333333333331</v>
      </c>
      <c r="L68" s="37">
        <f>IF(L67=0,0,L67/$J67)</f>
        <v>0.66666666666666663</v>
      </c>
      <c r="M68" s="37">
        <f>IF(M67=0,0,M67/$J67)</f>
        <v>0</v>
      </c>
      <c r="N68" s="37">
        <f>IF(N67=0,0,N67/N67)</f>
        <v>1</v>
      </c>
      <c r="O68" s="37">
        <f>IF(O67=0,0,O67/$N67)</f>
        <v>1</v>
      </c>
      <c r="P68" s="37">
        <f>IF(P67=0,0,P67/$N67)</f>
        <v>0</v>
      </c>
      <c r="Q68" s="37">
        <f>IF(Q67=0,0,Q67/$N67)</f>
        <v>0</v>
      </c>
      <c r="AA68" s="154"/>
      <c r="AB68" s="154"/>
      <c r="AC68" s="154" t="str">
        <f t="shared" ref="AC68" si="148">IF(SUM(G68:I68)=0,"",IF(SUM(G68:I68)=1,"",1))</f>
        <v/>
      </c>
      <c r="AD68" s="154"/>
      <c r="AE68" s="154"/>
      <c r="AF68" s="154" t="str">
        <f t="shared" ref="AF68" si="149">IF(SUM(K68:M68)=0,"",IF(SUM(K68:M68)=1,"",1))</f>
        <v/>
      </c>
      <c r="AG68" s="154"/>
      <c r="AH68" s="154"/>
      <c r="AI68" s="140" t="str">
        <f t="shared" ref="AI68" si="150">IF(SUM(O68:Q68)=0,"",IF(SUM(O68:Q68)=1,"",1))</f>
        <v/>
      </c>
    </row>
    <row r="69" spans="1:35" ht="12" customHeight="1">
      <c r="A69" s="254"/>
      <c r="B69" s="253" t="s">
        <v>17</v>
      </c>
      <c r="C69" s="43"/>
      <c r="D69" s="305" t="s">
        <v>16</v>
      </c>
      <c r="E69" s="42"/>
      <c r="F69" s="41">
        <f>SUM(G69:I69)</f>
        <v>478</v>
      </c>
      <c r="G69" s="41">
        <f>SUM(G71,G73,G75,G77,G79,G81,G83,G85,G87,G89,G91,G93,G95,G97,G99)</f>
        <v>76</v>
      </c>
      <c r="H69" s="41">
        <f t="shared" ref="H69:I69" si="151">SUM(H71,H73,H75,H77,H79,H81,H83,H85,H87,H89,H91,H93,H95,H97,H99)</f>
        <v>368</v>
      </c>
      <c r="I69" s="41">
        <f t="shared" si="151"/>
        <v>34</v>
      </c>
      <c r="J69" s="41">
        <f>SUM(K69:M69)</f>
        <v>500</v>
      </c>
      <c r="K69" s="41">
        <f t="shared" ref="K69:M69" si="152">SUM(K71,K73,K75,K77,K79,K81,K83,K85,K87,K89,K91,K93,K95,K97,K99)</f>
        <v>121</v>
      </c>
      <c r="L69" s="41">
        <f t="shared" si="152"/>
        <v>344</v>
      </c>
      <c r="M69" s="41">
        <f t="shared" si="152"/>
        <v>35</v>
      </c>
      <c r="N69" s="41">
        <f>SUM(O69:Q69)</f>
        <v>84</v>
      </c>
      <c r="O69" s="41">
        <f t="shared" ref="O69:Q69" si="153">SUM(O71,O73,O75,O77,O79,O81,O83,O85,O87,O89,O91,O93,O95,O97,O99)</f>
        <v>33</v>
      </c>
      <c r="P69" s="41">
        <f t="shared" si="153"/>
        <v>41</v>
      </c>
      <c r="Q69" s="41">
        <f t="shared" si="153"/>
        <v>10</v>
      </c>
      <c r="AA69" s="155">
        <v>478</v>
      </c>
      <c r="AB69" s="155" t="str">
        <f>IF(F69=AA69,"",1)</f>
        <v/>
      </c>
      <c r="AC69" s="155"/>
      <c r="AD69" s="155">
        <v>500</v>
      </c>
      <c r="AE69" s="155" t="str">
        <f t="shared" ref="AE69" si="154">IF(J69=AD69,"",1)</f>
        <v/>
      </c>
      <c r="AF69" s="155"/>
      <c r="AG69" s="155">
        <v>84</v>
      </c>
      <c r="AH69" s="155" t="str">
        <f t="shared" ref="AH69" si="155">IF(N69=AG69,"",1)</f>
        <v/>
      </c>
      <c r="AI69" s="140"/>
    </row>
    <row r="70" spans="1:35" ht="12" customHeight="1">
      <c r="A70" s="254"/>
      <c r="B70" s="254"/>
      <c r="C70" s="40"/>
      <c r="D70" s="306"/>
      <c r="E70" s="39"/>
      <c r="F70" s="37">
        <f>IF(F69=0,0,F69/$F69)</f>
        <v>1</v>
      </c>
      <c r="G70" s="37">
        <f>IF(G69=0,0,G69/$F69)</f>
        <v>0.15899581589958159</v>
      </c>
      <c r="H70" s="37">
        <f>IF(H69=0,0,H69/$F69)</f>
        <v>0.76987447698744771</v>
      </c>
      <c r="I70" s="37">
        <f>IF(I69=0,0,I69/$F69)</f>
        <v>7.1129707112970716E-2</v>
      </c>
      <c r="J70" s="37">
        <f>IF(J69=0,0,J69/J69)</f>
        <v>1</v>
      </c>
      <c r="K70" s="37">
        <f>IF(K69=0,0,K69/$J69)</f>
        <v>0.24199999999999999</v>
      </c>
      <c r="L70" s="37">
        <f>IF(L69=0,0,L69/$J69)</f>
        <v>0.68799999999999994</v>
      </c>
      <c r="M70" s="37">
        <f>IF(M69=0,0,M69/$J69)</f>
        <v>7.0000000000000007E-2</v>
      </c>
      <c r="N70" s="37">
        <f>IF(N69=0,0,N69/N69)</f>
        <v>1</v>
      </c>
      <c r="O70" s="37">
        <f>IF(O69=0,0,O69/$N69)</f>
        <v>0.39285714285714285</v>
      </c>
      <c r="P70" s="37">
        <f>IF(P69=0,0,P69/$N69)</f>
        <v>0.48809523809523808</v>
      </c>
      <c r="Q70" s="37">
        <f>IF(Q69=0,0,Q69/$N69)</f>
        <v>0.11904761904761904</v>
      </c>
      <c r="AA70" s="154"/>
      <c r="AB70" s="154"/>
      <c r="AC70" s="154" t="str">
        <f t="shared" ref="AC70" si="156">IF(SUM(G70:I70)=0,"",IF(SUM(G70:I70)=1,"",1))</f>
        <v/>
      </c>
      <c r="AD70" s="154"/>
      <c r="AE70" s="154"/>
      <c r="AF70" s="154" t="str">
        <f t="shared" ref="AF70" si="157">IF(SUM(K70:M70)=0,"",IF(SUM(K70:M70)=1,"",1))</f>
        <v/>
      </c>
      <c r="AG70" s="154"/>
      <c r="AH70" s="154"/>
      <c r="AI70" s="140" t="str">
        <f t="shared" ref="AI70" si="158">IF(SUM(O70:Q70)=0,"",IF(SUM(O70:Q70)=1,"",1))</f>
        <v/>
      </c>
    </row>
    <row r="71" spans="1:35" ht="12" customHeight="1">
      <c r="A71" s="254"/>
      <c r="B71" s="254"/>
      <c r="C71" s="43"/>
      <c r="D71" s="305" t="s">
        <v>280</v>
      </c>
      <c r="E71" s="42"/>
      <c r="F71" s="41">
        <f>SUM(G71:I71)</f>
        <v>2</v>
      </c>
      <c r="G71" s="41">
        <v>0</v>
      </c>
      <c r="H71" s="41">
        <v>2</v>
      </c>
      <c r="I71" s="41">
        <v>0</v>
      </c>
      <c r="J71" s="41">
        <f>SUM(K71:M71)</f>
        <v>3</v>
      </c>
      <c r="K71" s="41">
        <v>0</v>
      </c>
      <c r="L71" s="41">
        <v>3</v>
      </c>
      <c r="M71" s="41">
        <v>0</v>
      </c>
      <c r="N71" s="41">
        <f>SUM(O71:Q71)</f>
        <v>0</v>
      </c>
      <c r="O71" s="41">
        <v>0</v>
      </c>
      <c r="P71" s="41">
        <v>0</v>
      </c>
      <c r="Q71" s="41">
        <v>0</v>
      </c>
      <c r="AA71" s="155">
        <v>2</v>
      </c>
      <c r="AB71" s="155" t="str">
        <f>IF(F71=AA71,"",1)</f>
        <v/>
      </c>
      <c r="AC71" s="155"/>
      <c r="AD71" s="155">
        <v>3</v>
      </c>
      <c r="AE71" s="155" t="str">
        <f t="shared" ref="AE71" si="159">IF(J71=AD71,"",1)</f>
        <v/>
      </c>
      <c r="AF71" s="155"/>
      <c r="AG71" s="155">
        <v>0</v>
      </c>
      <c r="AH71" s="155" t="str">
        <f t="shared" ref="AH71" si="160">IF(N71=AG71,"",1)</f>
        <v/>
      </c>
      <c r="AI71" s="140"/>
    </row>
    <row r="72" spans="1:35" ht="12" customHeight="1">
      <c r="A72" s="254"/>
      <c r="B72" s="254"/>
      <c r="C72" s="40"/>
      <c r="D72" s="306"/>
      <c r="E72" s="39"/>
      <c r="F72" s="37">
        <f>IF(F71=0,0,F71/$F71)</f>
        <v>1</v>
      </c>
      <c r="G72" s="37">
        <f>IF(G71=0,0,G71/$F71)</f>
        <v>0</v>
      </c>
      <c r="H72" s="37">
        <f>IF(H71=0,0,H71/$F71)</f>
        <v>1</v>
      </c>
      <c r="I72" s="37">
        <f>IF(I71=0,0,I71/$F71)</f>
        <v>0</v>
      </c>
      <c r="J72" s="37">
        <f>IF(J71=0,0,J71/J71)</f>
        <v>1</v>
      </c>
      <c r="K72" s="37">
        <f>IF(K71=0,0,K71/$J71)</f>
        <v>0</v>
      </c>
      <c r="L72" s="37">
        <f>IF(L71=0,0,L71/$J71)</f>
        <v>1</v>
      </c>
      <c r="M72" s="37">
        <f>IF(M71=0,0,M71/$J71)</f>
        <v>0</v>
      </c>
      <c r="N72" s="37">
        <f>IF(N71=0,0,N71/N71)</f>
        <v>0</v>
      </c>
      <c r="O72" s="37">
        <f>IF(O71=0,0,O71/$N71)</f>
        <v>0</v>
      </c>
      <c r="P72" s="37">
        <f>IF(P71=0,0,P71/$N71)</f>
        <v>0</v>
      </c>
      <c r="Q72" s="37">
        <f>IF(Q71=0,0,Q71/$N71)</f>
        <v>0</v>
      </c>
      <c r="AA72" s="154"/>
      <c r="AB72" s="154"/>
      <c r="AC72" s="154" t="str">
        <f t="shared" ref="AC72" si="161">IF(SUM(G72:I72)=0,"",IF(SUM(G72:I72)=1,"",1))</f>
        <v/>
      </c>
      <c r="AD72" s="154"/>
      <c r="AE72" s="154"/>
      <c r="AF72" s="154" t="str">
        <f t="shared" ref="AF72" si="162">IF(SUM(K72:M72)=0,"",IF(SUM(K72:M72)=1,"",1))</f>
        <v/>
      </c>
      <c r="AG72" s="154"/>
      <c r="AH72" s="154"/>
      <c r="AI72" s="140" t="str">
        <f t="shared" ref="AI72" si="163">IF(SUM(O72:Q72)=0,"",IF(SUM(O72:Q72)=1,"",1))</f>
        <v/>
      </c>
    </row>
    <row r="73" spans="1:35" ht="12" customHeight="1">
      <c r="A73" s="254"/>
      <c r="B73" s="254"/>
      <c r="C73" s="43"/>
      <c r="D73" s="305" t="s">
        <v>279</v>
      </c>
      <c r="E73" s="42"/>
      <c r="F73" s="41">
        <f>SUM(G73:I73)</f>
        <v>40</v>
      </c>
      <c r="G73" s="41">
        <v>5</v>
      </c>
      <c r="H73" s="41">
        <v>34</v>
      </c>
      <c r="I73" s="41">
        <v>1</v>
      </c>
      <c r="J73" s="41">
        <f>SUM(K73:M73)</f>
        <v>41</v>
      </c>
      <c r="K73" s="41">
        <v>5</v>
      </c>
      <c r="L73" s="41">
        <v>35</v>
      </c>
      <c r="M73" s="41">
        <v>1</v>
      </c>
      <c r="N73" s="41">
        <f>SUM(O73:Q73)</f>
        <v>3</v>
      </c>
      <c r="O73" s="41">
        <v>0</v>
      </c>
      <c r="P73" s="41">
        <v>3</v>
      </c>
      <c r="Q73" s="41">
        <v>0</v>
      </c>
      <c r="AA73" s="155">
        <v>40</v>
      </c>
      <c r="AB73" s="155" t="str">
        <f>IF(F73=AA73,"",1)</f>
        <v/>
      </c>
      <c r="AC73" s="155"/>
      <c r="AD73" s="155">
        <v>41</v>
      </c>
      <c r="AE73" s="155" t="str">
        <f t="shared" ref="AE73" si="164">IF(J73=AD73,"",1)</f>
        <v/>
      </c>
      <c r="AF73" s="155"/>
      <c r="AG73" s="155">
        <v>3</v>
      </c>
      <c r="AH73" s="155" t="str">
        <f t="shared" ref="AH73" si="165">IF(N73=AG73,"",1)</f>
        <v/>
      </c>
      <c r="AI73" s="140"/>
    </row>
    <row r="74" spans="1:35" ht="12" customHeight="1">
      <c r="A74" s="254"/>
      <c r="B74" s="254"/>
      <c r="C74" s="40"/>
      <c r="D74" s="306"/>
      <c r="E74" s="39"/>
      <c r="F74" s="37">
        <f>IF(F73=0,0,F73/$F73)</f>
        <v>1</v>
      </c>
      <c r="G74" s="37">
        <f>IF(G73=0,0,G73/$F73)</f>
        <v>0.125</v>
      </c>
      <c r="H74" s="37">
        <f>IF(H73=0,0,H73/$F73)</f>
        <v>0.85</v>
      </c>
      <c r="I74" s="37">
        <f>IF(I73=0,0,I73/$F73)</f>
        <v>2.5000000000000001E-2</v>
      </c>
      <c r="J74" s="37">
        <f>IF(J73=0,0,J73/J73)</f>
        <v>1</v>
      </c>
      <c r="K74" s="37">
        <f>IF(K73=0,0,K73/$J73)</f>
        <v>0.12195121951219512</v>
      </c>
      <c r="L74" s="37">
        <f>IF(L73=0,0,L73/$J73)</f>
        <v>0.85365853658536583</v>
      </c>
      <c r="M74" s="37">
        <f>IF(M73=0,0,M73/$J73)</f>
        <v>2.4390243902439025E-2</v>
      </c>
      <c r="N74" s="37">
        <f>IF(N73=0,0,N73/N73)</f>
        <v>1</v>
      </c>
      <c r="O74" s="37">
        <f>IF(O73=0,0,O73/$N73)</f>
        <v>0</v>
      </c>
      <c r="P74" s="37">
        <f>IF(P73=0,0,P73/$N73)</f>
        <v>1</v>
      </c>
      <c r="Q74" s="37">
        <f>IF(Q73=0,0,Q73/$N73)</f>
        <v>0</v>
      </c>
      <c r="AA74" s="154"/>
      <c r="AB74" s="154"/>
      <c r="AC74" s="154" t="str">
        <f t="shared" ref="AC74" si="166">IF(SUM(G74:I74)=0,"",IF(SUM(G74:I74)=1,"",1))</f>
        <v/>
      </c>
      <c r="AD74" s="154"/>
      <c r="AE74" s="154"/>
      <c r="AF74" s="154" t="str">
        <f t="shared" ref="AF74" si="167">IF(SUM(K74:M74)=0,"",IF(SUM(K74:M74)=1,"",1))</f>
        <v/>
      </c>
      <c r="AG74" s="154"/>
      <c r="AH74" s="154"/>
      <c r="AI74" s="140" t="str">
        <f t="shared" ref="AI74" si="168">IF(SUM(O74:Q74)=0,"",IF(SUM(O74:Q74)=1,"",1))</f>
        <v/>
      </c>
    </row>
    <row r="75" spans="1:35" ht="12" customHeight="1">
      <c r="A75" s="254"/>
      <c r="B75" s="254"/>
      <c r="C75" s="43"/>
      <c r="D75" s="305" t="s">
        <v>13</v>
      </c>
      <c r="E75" s="42"/>
      <c r="F75" s="41">
        <f>SUM(G75:I75)</f>
        <v>17</v>
      </c>
      <c r="G75" s="41">
        <v>2</v>
      </c>
      <c r="H75" s="41">
        <v>13</v>
      </c>
      <c r="I75" s="41">
        <v>2</v>
      </c>
      <c r="J75" s="41">
        <f>SUM(K75:M75)</f>
        <v>17</v>
      </c>
      <c r="K75" s="41">
        <v>2</v>
      </c>
      <c r="L75" s="41">
        <v>13</v>
      </c>
      <c r="M75" s="41">
        <v>2</v>
      </c>
      <c r="N75" s="41">
        <f>SUM(O75:Q75)</f>
        <v>9</v>
      </c>
      <c r="O75" s="41">
        <v>5</v>
      </c>
      <c r="P75" s="41">
        <v>3</v>
      </c>
      <c r="Q75" s="41">
        <v>1</v>
      </c>
      <c r="AA75" s="155">
        <v>17</v>
      </c>
      <c r="AB75" s="155" t="str">
        <f>IF(F75=AA75,"",1)</f>
        <v/>
      </c>
      <c r="AC75" s="155"/>
      <c r="AD75" s="155">
        <v>17</v>
      </c>
      <c r="AE75" s="155" t="str">
        <f t="shared" ref="AE75" si="169">IF(J75=AD75,"",1)</f>
        <v/>
      </c>
      <c r="AF75" s="155"/>
      <c r="AG75" s="155">
        <v>9</v>
      </c>
      <c r="AH75" s="155" t="str">
        <f t="shared" ref="AH75" si="170">IF(N75=AG75,"",1)</f>
        <v/>
      </c>
      <c r="AI75" s="140"/>
    </row>
    <row r="76" spans="1:35" ht="12" customHeight="1">
      <c r="A76" s="254"/>
      <c r="B76" s="254"/>
      <c r="C76" s="40"/>
      <c r="D76" s="306"/>
      <c r="E76" s="39"/>
      <c r="F76" s="37">
        <f>IF(F75=0,0,F75/$F75)</f>
        <v>1</v>
      </c>
      <c r="G76" s="37">
        <f>IF(G75=0,0,G75/$F75)</f>
        <v>0.11764705882352941</v>
      </c>
      <c r="H76" s="37">
        <f>IF(H75=0,0,H75/$F75)</f>
        <v>0.76470588235294112</v>
      </c>
      <c r="I76" s="37">
        <f>IF(I75=0,0,I75/$F75)</f>
        <v>0.11764705882352941</v>
      </c>
      <c r="J76" s="37">
        <f>IF(J75=0,0,J75/J75)</f>
        <v>1</v>
      </c>
      <c r="K76" s="37">
        <f>IF(K75=0,0,K75/$J75)</f>
        <v>0.11764705882352941</v>
      </c>
      <c r="L76" s="37">
        <f>IF(L75=0,0,L75/$J75)</f>
        <v>0.76470588235294112</v>
      </c>
      <c r="M76" s="37">
        <f>IF(M75=0,0,M75/$J75)</f>
        <v>0.11764705882352941</v>
      </c>
      <c r="N76" s="37">
        <f>IF(N75=0,0,N75/N75)</f>
        <v>1</v>
      </c>
      <c r="O76" s="37">
        <f>IF(O75=0,0,O75/$N75)</f>
        <v>0.55555555555555558</v>
      </c>
      <c r="P76" s="37">
        <f>IF(P75=0,0,P75/$N75)</f>
        <v>0.33333333333333331</v>
      </c>
      <c r="Q76" s="37">
        <f>IF(Q75=0,0,Q75/$N75)</f>
        <v>0.1111111111111111</v>
      </c>
      <c r="AA76" s="154"/>
      <c r="AB76" s="154"/>
      <c r="AC76" s="154" t="str">
        <f t="shared" ref="AC76" si="171">IF(SUM(G76:I76)=0,"",IF(SUM(G76:I76)=1,"",1))</f>
        <v/>
      </c>
      <c r="AD76" s="154"/>
      <c r="AE76" s="154"/>
      <c r="AF76" s="154" t="str">
        <f t="shared" ref="AF76" si="172">IF(SUM(K76:M76)=0,"",IF(SUM(K76:M76)=1,"",1))</f>
        <v/>
      </c>
      <c r="AG76" s="154"/>
      <c r="AH76" s="154"/>
      <c r="AI76" s="140" t="str">
        <f t="shared" ref="AI76" si="173">IF(SUM(O76:Q76)=0,"",IF(SUM(O76:Q76)=1,"",1))</f>
        <v/>
      </c>
    </row>
    <row r="77" spans="1:35" ht="12" customHeight="1">
      <c r="A77" s="254"/>
      <c r="B77" s="254"/>
      <c r="C77" s="43"/>
      <c r="D77" s="305" t="s">
        <v>278</v>
      </c>
      <c r="E77" s="42"/>
      <c r="F77" s="41">
        <f>SUM(G77:I77)</f>
        <v>10</v>
      </c>
      <c r="G77" s="41">
        <v>1</v>
      </c>
      <c r="H77" s="41">
        <v>7</v>
      </c>
      <c r="I77" s="41">
        <v>2</v>
      </c>
      <c r="J77" s="41">
        <f>SUM(K77:M77)</f>
        <v>10</v>
      </c>
      <c r="K77" s="41">
        <v>2</v>
      </c>
      <c r="L77" s="41">
        <v>6</v>
      </c>
      <c r="M77" s="41">
        <v>2</v>
      </c>
      <c r="N77" s="41">
        <f>SUM(O77:Q77)</f>
        <v>2</v>
      </c>
      <c r="O77" s="41">
        <v>2</v>
      </c>
      <c r="P77" s="41">
        <v>0</v>
      </c>
      <c r="Q77" s="41">
        <v>0</v>
      </c>
      <c r="AA77" s="155">
        <v>10</v>
      </c>
      <c r="AB77" s="155" t="str">
        <f>IF(F77=AA77,"",1)</f>
        <v/>
      </c>
      <c r="AC77" s="155"/>
      <c r="AD77" s="155">
        <v>10</v>
      </c>
      <c r="AE77" s="155" t="str">
        <f t="shared" ref="AE77" si="174">IF(J77=AD77,"",1)</f>
        <v/>
      </c>
      <c r="AF77" s="155"/>
      <c r="AG77" s="155">
        <v>2</v>
      </c>
      <c r="AH77" s="155" t="str">
        <f t="shared" ref="AH77" si="175">IF(N77=AG77,"",1)</f>
        <v/>
      </c>
      <c r="AI77" s="140"/>
    </row>
    <row r="78" spans="1:35" ht="12" customHeight="1">
      <c r="A78" s="254"/>
      <c r="B78" s="254"/>
      <c r="C78" s="40"/>
      <c r="D78" s="306"/>
      <c r="E78" s="39"/>
      <c r="F78" s="37">
        <f>IF(F77=0,0,F77/$F77)</f>
        <v>1</v>
      </c>
      <c r="G78" s="37">
        <f>IF(G77=0,0,G77/$F77)</f>
        <v>0.1</v>
      </c>
      <c r="H78" s="37">
        <f>IF(H77=0,0,H77/$F77)</f>
        <v>0.7</v>
      </c>
      <c r="I78" s="37">
        <f>IF(I77=0,0,I77/$F77)</f>
        <v>0.2</v>
      </c>
      <c r="J78" s="37">
        <f>IF(J77=0,0,J77/J77)</f>
        <v>1</v>
      </c>
      <c r="K78" s="37">
        <f>IF(K77=0,0,K77/$J77)</f>
        <v>0.2</v>
      </c>
      <c r="L78" s="37">
        <f>IF(L77=0,0,L77/$J77)</f>
        <v>0.6</v>
      </c>
      <c r="M78" s="37">
        <f>IF(M77=0,0,M77/$J77)</f>
        <v>0.2</v>
      </c>
      <c r="N78" s="37">
        <f>IF(N77=0,0,N77/N77)</f>
        <v>1</v>
      </c>
      <c r="O78" s="37">
        <f>IF(O77=0,0,O77/$N77)</f>
        <v>1</v>
      </c>
      <c r="P78" s="37">
        <f>IF(P77=0,0,P77/$N77)</f>
        <v>0</v>
      </c>
      <c r="Q78" s="37">
        <f>IF(Q77=0,0,Q77/$N77)</f>
        <v>0</v>
      </c>
      <c r="AA78" s="154"/>
      <c r="AB78" s="154"/>
      <c r="AC78" s="154" t="str">
        <f t="shared" ref="AC78" si="176">IF(SUM(G78:I78)=0,"",IF(SUM(G78:I78)=1,"",1))</f>
        <v/>
      </c>
      <c r="AD78" s="154"/>
      <c r="AE78" s="154"/>
      <c r="AF78" s="154" t="str">
        <f t="shared" ref="AF78" si="177">IF(SUM(K78:M78)=0,"",IF(SUM(K78:M78)=1,"",1))</f>
        <v/>
      </c>
      <c r="AG78" s="154"/>
      <c r="AH78" s="154"/>
      <c r="AI78" s="140" t="str">
        <f t="shared" ref="AI78" si="178">IF(SUM(O78:Q78)=0,"",IF(SUM(O78:Q78)=1,"",1))</f>
        <v/>
      </c>
    </row>
    <row r="79" spans="1:35" ht="12" customHeight="1">
      <c r="A79" s="254"/>
      <c r="B79" s="254"/>
      <c r="C79" s="43"/>
      <c r="D79" s="305" t="s">
        <v>277</v>
      </c>
      <c r="E79" s="42"/>
      <c r="F79" s="41">
        <f>SUM(G79:I79)</f>
        <v>20</v>
      </c>
      <c r="G79" s="41">
        <v>1</v>
      </c>
      <c r="H79" s="41">
        <v>19</v>
      </c>
      <c r="I79" s="41">
        <v>0</v>
      </c>
      <c r="J79" s="41">
        <f>SUM(K79:M79)</f>
        <v>22</v>
      </c>
      <c r="K79" s="41">
        <v>2</v>
      </c>
      <c r="L79" s="41">
        <v>20</v>
      </c>
      <c r="M79" s="41">
        <v>0</v>
      </c>
      <c r="N79" s="41">
        <f>SUM(O79:Q79)</f>
        <v>2</v>
      </c>
      <c r="O79" s="41">
        <v>0</v>
      </c>
      <c r="P79" s="41">
        <v>2</v>
      </c>
      <c r="Q79" s="41">
        <v>0</v>
      </c>
      <c r="AA79" s="155">
        <v>20</v>
      </c>
      <c r="AB79" s="155" t="str">
        <f>IF(F79=AA79,"",1)</f>
        <v/>
      </c>
      <c r="AC79" s="155"/>
      <c r="AD79" s="155">
        <v>22</v>
      </c>
      <c r="AE79" s="155" t="str">
        <f t="shared" ref="AE79" si="179">IF(J79=AD79,"",1)</f>
        <v/>
      </c>
      <c r="AF79" s="155"/>
      <c r="AG79" s="155">
        <v>2</v>
      </c>
      <c r="AH79" s="155" t="str">
        <f t="shared" ref="AH79" si="180">IF(N79=AG79,"",1)</f>
        <v/>
      </c>
      <c r="AI79" s="140"/>
    </row>
    <row r="80" spans="1:35" ht="12" customHeight="1">
      <c r="A80" s="254"/>
      <c r="B80" s="254"/>
      <c r="C80" s="40"/>
      <c r="D80" s="306"/>
      <c r="E80" s="39"/>
      <c r="F80" s="37">
        <f>IF(F79=0,0,F79/$F79)</f>
        <v>1</v>
      </c>
      <c r="G80" s="37">
        <f>IF(G79=0,0,G79/$F79)</f>
        <v>0.05</v>
      </c>
      <c r="H80" s="37">
        <f>IF(H79=0,0,H79/$F79)</f>
        <v>0.95</v>
      </c>
      <c r="I80" s="37">
        <f>IF(I79=0,0,I79/$F79)</f>
        <v>0</v>
      </c>
      <c r="J80" s="37">
        <f>IF(J79=0,0,J79/J79)</f>
        <v>1</v>
      </c>
      <c r="K80" s="37">
        <f>IF(K79=0,0,K79/$J79)</f>
        <v>9.0909090909090912E-2</v>
      </c>
      <c r="L80" s="37">
        <f>IF(L79=0,0,L79/$J79)</f>
        <v>0.90909090909090906</v>
      </c>
      <c r="M80" s="37">
        <f>IF(M79=0,0,M79/$J79)</f>
        <v>0</v>
      </c>
      <c r="N80" s="37">
        <f>IF(N79=0,0,N79/N79)</f>
        <v>1</v>
      </c>
      <c r="O80" s="37">
        <f>IF(O79=0,0,O79/$N79)</f>
        <v>0</v>
      </c>
      <c r="P80" s="37">
        <f>IF(P79=0,0,P79/$N79)</f>
        <v>1</v>
      </c>
      <c r="Q80" s="37">
        <f>IF(Q79=0,0,Q79/$N79)</f>
        <v>0</v>
      </c>
      <c r="AA80" s="154"/>
      <c r="AB80" s="154"/>
      <c r="AC80" s="154" t="str">
        <f t="shared" ref="AC80" si="181">IF(SUM(G80:I80)=0,"",IF(SUM(G80:I80)=1,"",1))</f>
        <v/>
      </c>
      <c r="AD80" s="154"/>
      <c r="AE80" s="154"/>
      <c r="AF80" s="154" t="str">
        <f t="shared" ref="AF80" si="182">IF(SUM(K80:M80)=0,"",IF(SUM(K80:M80)=1,"",1))</f>
        <v/>
      </c>
      <c r="AG80" s="154"/>
      <c r="AH80" s="154"/>
      <c r="AI80" s="140" t="str">
        <f t="shared" ref="AI80" si="183">IF(SUM(O80:Q80)=0,"",IF(SUM(O80:Q80)=1,"",1))</f>
        <v/>
      </c>
    </row>
    <row r="81" spans="1:35" ht="12" customHeight="1">
      <c r="A81" s="254"/>
      <c r="B81" s="254"/>
      <c r="C81" s="43"/>
      <c r="D81" s="305" t="s">
        <v>10</v>
      </c>
      <c r="E81" s="42"/>
      <c r="F81" s="41">
        <f>SUM(G81:I81)</f>
        <v>109</v>
      </c>
      <c r="G81" s="41">
        <v>11</v>
      </c>
      <c r="H81" s="41">
        <v>88</v>
      </c>
      <c r="I81" s="41">
        <v>10</v>
      </c>
      <c r="J81" s="41">
        <f>SUM(K81:M81)</f>
        <v>118</v>
      </c>
      <c r="K81" s="41">
        <v>20</v>
      </c>
      <c r="L81" s="41">
        <v>86</v>
      </c>
      <c r="M81" s="41">
        <v>12</v>
      </c>
      <c r="N81" s="41">
        <f>SUM(O81:Q81)</f>
        <v>29</v>
      </c>
      <c r="O81" s="41">
        <v>9</v>
      </c>
      <c r="P81" s="41">
        <v>15</v>
      </c>
      <c r="Q81" s="41">
        <v>5</v>
      </c>
      <c r="AA81" s="155">
        <v>109</v>
      </c>
      <c r="AB81" s="155" t="str">
        <f>IF(F81=AA81,"",1)</f>
        <v/>
      </c>
      <c r="AC81" s="155"/>
      <c r="AD81" s="155">
        <v>118</v>
      </c>
      <c r="AE81" s="155" t="str">
        <f t="shared" ref="AE81" si="184">IF(J81=AD81,"",1)</f>
        <v/>
      </c>
      <c r="AF81" s="155"/>
      <c r="AG81" s="155">
        <v>29</v>
      </c>
      <c r="AH81" s="155" t="str">
        <f t="shared" ref="AH81" si="185">IF(N81=AG81,"",1)</f>
        <v/>
      </c>
      <c r="AI81" s="140"/>
    </row>
    <row r="82" spans="1:35" ht="12" customHeight="1">
      <c r="A82" s="254"/>
      <c r="B82" s="254"/>
      <c r="C82" s="40"/>
      <c r="D82" s="306"/>
      <c r="E82" s="39"/>
      <c r="F82" s="37">
        <f>IF(F81=0,0,F81/$F81)</f>
        <v>1</v>
      </c>
      <c r="G82" s="37">
        <f>IF(G81=0,0,G81/$F81)</f>
        <v>0.10091743119266056</v>
      </c>
      <c r="H82" s="37">
        <f>IF(H81=0,0,H81/$F81)</f>
        <v>0.80733944954128445</v>
      </c>
      <c r="I82" s="37">
        <f>IF(I81=0,0,I81/$F81)</f>
        <v>9.1743119266055051E-2</v>
      </c>
      <c r="J82" s="37">
        <f>IF(J81=0,0,J81/J81)</f>
        <v>1</v>
      </c>
      <c r="K82" s="37">
        <f>IF(K81=0,0,K81/$J81)</f>
        <v>0.16949152542372881</v>
      </c>
      <c r="L82" s="37">
        <f>IF(L81=0,0,L81/$J81)</f>
        <v>0.72881355932203384</v>
      </c>
      <c r="M82" s="37">
        <f>IF(M81=0,0,M81/$J81)</f>
        <v>0.10169491525423729</v>
      </c>
      <c r="N82" s="37">
        <f>IF(N81=0,0,N81/N81)</f>
        <v>1</v>
      </c>
      <c r="O82" s="37">
        <f>IF(O81=0,0,O81/$N81)</f>
        <v>0.31034482758620691</v>
      </c>
      <c r="P82" s="37">
        <f>IF(P81=0,0,P81/$N81)</f>
        <v>0.51724137931034486</v>
      </c>
      <c r="Q82" s="37">
        <f>IF(Q81=0,0,Q81/$N81)</f>
        <v>0.17241379310344829</v>
      </c>
      <c r="AA82" s="154"/>
      <c r="AB82" s="154"/>
      <c r="AC82" s="154" t="str">
        <f t="shared" ref="AC82" si="186">IF(SUM(G82:I82)=0,"",IF(SUM(G82:I82)=1,"",1))</f>
        <v/>
      </c>
      <c r="AD82" s="154"/>
      <c r="AE82" s="154"/>
      <c r="AF82" s="154" t="str">
        <f t="shared" ref="AF82" si="187">IF(SUM(K82:M82)=0,"",IF(SUM(K82:M82)=1,"",1))</f>
        <v/>
      </c>
      <c r="AG82" s="154"/>
      <c r="AH82" s="154"/>
      <c r="AI82" s="140" t="str">
        <f t="shared" ref="AI82" si="188">IF(SUM(O82:Q82)=0,"",IF(SUM(O82:Q82)=1,"",1))</f>
        <v/>
      </c>
    </row>
    <row r="83" spans="1:35" ht="12" customHeight="1">
      <c r="A83" s="254"/>
      <c r="B83" s="254"/>
      <c r="C83" s="43"/>
      <c r="D83" s="305" t="s">
        <v>9</v>
      </c>
      <c r="E83" s="42"/>
      <c r="F83" s="41">
        <f>SUM(G83:I83)</f>
        <v>15</v>
      </c>
      <c r="G83" s="41">
        <v>1</v>
      </c>
      <c r="H83" s="41">
        <v>12</v>
      </c>
      <c r="I83" s="41">
        <v>2</v>
      </c>
      <c r="J83" s="41">
        <f>SUM(K83:M83)</f>
        <v>19</v>
      </c>
      <c r="K83" s="41">
        <v>3</v>
      </c>
      <c r="L83" s="41">
        <v>13</v>
      </c>
      <c r="M83" s="41">
        <v>3</v>
      </c>
      <c r="N83" s="41">
        <f>SUM(O83:Q83)</f>
        <v>8</v>
      </c>
      <c r="O83" s="41">
        <v>4</v>
      </c>
      <c r="P83" s="41">
        <v>3</v>
      </c>
      <c r="Q83" s="41">
        <v>1</v>
      </c>
      <c r="AA83" s="155">
        <v>15</v>
      </c>
      <c r="AB83" s="155" t="str">
        <f>IF(F83=AA83,"",1)</f>
        <v/>
      </c>
      <c r="AC83" s="155"/>
      <c r="AD83" s="155">
        <v>19</v>
      </c>
      <c r="AE83" s="155" t="str">
        <f t="shared" ref="AE83" si="189">IF(J83=AD83,"",1)</f>
        <v/>
      </c>
      <c r="AF83" s="155"/>
      <c r="AG83" s="155">
        <v>8</v>
      </c>
      <c r="AH83" s="155" t="str">
        <f t="shared" ref="AH83" si="190">IF(N83=AG83,"",1)</f>
        <v/>
      </c>
      <c r="AI83" s="140"/>
    </row>
    <row r="84" spans="1:35" ht="12" customHeight="1">
      <c r="A84" s="254"/>
      <c r="B84" s="254"/>
      <c r="C84" s="40"/>
      <c r="D84" s="306"/>
      <c r="E84" s="39"/>
      <c r="F84" s="37">
        <f>IF(F83=0,0,F83/$F83)</f>
        <v>1</v>
      </c>
      <c r="G84" s="37">
        <f>IF(G83=0,0,G83/$F83)</f>
        <v>6.6666666666666666E-2</v>
      </c>
      <c r="H84" s="37">
        <f>IF(H83=0,0,H83/$F83)</f>
        <v>0.8</v>
      </c>
      <c r="I84" s="37">
        <f>IF(I83=0,0,I83/$F83)</f>
        <v>0.13333333333333333</v>
      </c>
      <c r="J84" s="37">
        <f>IF(J83=0,0,J83/J83)</f>
        <v>1</v>
      </c>
      <c r="K84" s="37">
        <f>IF(K83=0,0,K83/$J83)</f>
        <v>0.15789473684210525</v>
      </c>
      <c r="L84" s="37">
        <f>IF(L83=0,0,L83/$J83)</f>
        <v>0.68421052631578949</v>
      </c>
      <c r="M84" s="37">
        <f>IF(M83=0,0,M83/$J83)</f>
        <v>0.15789473684210525</v>
      </c>
      <c r="N84" s="37">
        <f>IF(N83=0,0,N83/N83)</f>
        <v>1</v>
      </c>
      <c r="O84" s="37">
        <f>IF(O83=0,0,O83/$N83)</f>
        <v>0.5</v>
      </c>
      <c r="P84" s="37">
        <f>IF(P83=0,0,P83/$N83)</f>
        <v>0.375</v>
      </c>
      <c r="Q84" s="37">
        <f>IF(Q83=0,0,Q83/$N83)</f>
        <v>0.125</v>
      </c>
      <c r="AA84" s="154"/>
      <c r="AB84" s="154"/>
      <c r="AC84" s="154" t="str">
        <f t="shared" ref="AC84" si="191">IF(SUM(G84:I84)=0,"",IF(SUM(G84:I84)=1,"",1))</f>
        <v/>
      </c>
      <c r="AD84" s="154"/>
      <c r="AE84" s="154"/>
      <c r="AF84" s="154" t="str">
        <f t="shared" ref="AF84" si="192">IF(SUM(K84:M84)=0,"",IF(SUM(K84:M84)=1,"",1))</f>
        <v/>
      </c>
      <c r="AG84" s="154"/>
      <c r="AH84" s="154"/>
      <c r="AI84" s="140" t="str">
        <f t="shared" ref="AI84" si="193">IF(SUM(O84:Q84)=0,"",IF(SUM(O84:Q84)=1,"",1))</f>
        <v/>
      </c>
    </row>
    <row r="85" spans="1:35" ht="12" customHeight="1">
      <c r="A85" s="254"/>
      <c r="B85" s="254"/>
      <c r="C85" s="43"/>
      <c r="D85" s="305" t="s">
        <v>276</v>
      </c>
      <c r="E85" s="42"/>
      <c r="F85" s="41">
        <f>SUM(G85:I85)</f>
        <v>6</v>
      </c>
      <c r="G85" s="41">
        <v>1</v>
      </c>
      <c r="H85" s="41">
        <v>5</v>
      </c>
      <c r="I85" s="41">
        <v>0</v>
      </c>
      <c r="J85" s="41">
        <f>SUM(K85:M85)</f>
        <v>8</v>
      </c>
      <c r="K85" s="41">
        <v>3</v>
      </c>
      <c r="L85" s="41">
        <v>4</v>
      </c>
      <c r="M85" s="41">
        <v>1</v>
      </c>
      <c r="N85" s="41">
        <f>SUM(O85:Q85)</f>
        <v>1</v>
      </c>
      <c r="O85" s="41">
        <v>0</v>
      </c>
      <c r="P85" s="41">
        <v>1</v>
      </c>
      <c r="Q85" s="41">
        <v>0</v>
      </c>
      <c r="AA85" s="155">
        <v>6</v>
      </c>
      <c r="AB85" s="155" t="str">
        <f>IF(F85=AA85,"",1)</f>
        <v/>
      </c>
      <c r="AC85" s="155"/>
      <c r="AD85" s="155">
        <v>8</v>
      </c>
      <c r="AE85" s="155" t="str">
        <f t="shared" ref="AE85" si="194">IF(J85=AD85,"",1)</f>
        <v/>
      </c>
      <c r="AF85" s="155"/>
      <c r="AG85" s="155">
        <v>1</v>
      </c>
      <c r="AH85" s="155" t="str">
        <f t="shared" ref="AH85" si="195">IF(N85=AG85,"",1)</f>
        <v/>
      </c>
      <c r="AI85" s="140"/>
    </row>
    <row r="86" spans="1:35" ht="12" customHeight="1">
      <c r="A86" s="254"/>
      <c r="B86" s="254"/>
      <c r="C86" s="40"/>
      <c r="D86" s="306"/>
      <c r="E86" s="39"/>
      <c r="F86" s="37">
        <f>IF(F85=0,0,F85/$F85)</f>
        <v>1</v>
      </c>
      <c r="G86" s="37">
        <f>IF(G85=0,0,G85/$F85)</f>
        <v>0.16666666666666666</v>
      </c>
      <c r="H86" s="37">
        <f>IF(H85=0,0,H85/$F85)</f>
        <v>0.83333333333333337</v>
      </c>
      <c r="I86" s="37">
        <f>IF(I85=0,0,I85/$F85)</f>
        <v>0</v>
      </c>
      <c r="J86" s="37">
        <f>IF(J85=0,0,J85/J85)</f>
        <v>1</v>
      </c>
      <c r="K86" s="37">
        <f>IF(K85=0,0,K85/$J85)</f>
        <v>0.375</v>
      </c>
      <c r="L86" s="37">
        <f>IF(L85=0,0,L85/$J85)</f>
        <v>0.5</v>
      </c>
      <c r="M86" s="37">
        <f>IF(M85=0,0,M85/$J85)</f>
        <v>0.125</v>
      </c>
      <c r="N86" s="37">
        <f>IF(N85=0,0,N85/N85)</f>
        <v>1</v>
      </c>
      <c r="O86" s="37">
        <f>IF(O85=0,0,O85/$N85)</f>
        <v>0</v>
      </c>
      <c r="P86" s="37">
        <f>IF(P85=0,0,P85/$N85)</f>
        <v>1</v>
      </c>
      <c r="Q86" s="37">
        <f>IF(Q85=0,0,Q85/$N85)</f>
        <v>0</v>
      </c>
      <c r="AA86" s="154"/>
      <c r="AB86" s="154"/>
      <c r="AC86" s="154" t="str">
        <f t="shared" ref="AC86" si="196">IF(SUM(G86:I86)=0,"",IF(SUM(G86:I86)=1,"",1))</f>
        <v/>
      </c>
      <c r="AD86" s="154"/>
      <c r="AE86" s="154"/>
      <c r="AF86" s="154" t="str">
        <f t="shared" ref="AF86" si="197">IF(SUM(K86:M86)=0,"",IF(SUM(K86:M86)=1,"",1))</f>
        <v/>
      </c>
      <c r="AG86" s="154"/>
      <c r="AH86" s="154"/>
      <c r="AI86" s="140" t="str">
        <f t="shared" ref="AI86" si="198">IF(SUM(O86:Q86)=0,"",IF(SUM(O86:Q86)=1,"",1))</f>
        <v/>
      </c>
    </row>
    <row r="87" spans="1:35" ht="13.5" customHeight="1">
      <c r="A87" s="254"/>
      <c r="B87" s="254"/>
      <c r="C87" s="43"/>
      <c r="D87" s="307" t="s">
        <v>275</v>
      </c>
      <c r="E87" s="42"/>
      <c r="F87" s="41">
        <f>SUM(G87:I87)</f>
        <v>15</v>
      </c>
      <c r="G87" s="41">
        <v>2</v>
      </c>
      <c r="H87" s="41">
        <v>12</v>
      </c>
      <c r="I87" s="41">
        <v>1</v>
      </c>
      <c r="J87" s="41">
        <f>SUM(K87:M87)</f>
        <v>16</v>
      </c>
      <c r="K87" s="41">
        <v>3</v>
      </c>
      <c r="L87" s="41">
        <v>12</v>
      </c>
      <c r="M87" s="41">
        <v>1</v>
      </c>
      <c r="N87" s="41">
        <f>SUM(O87:Q87)</f>
        <v>2</v>
      </c>
      <c r="O87" s="41">
        <v>1</v>
      </c>
      <c r="P87" s="41">
        <v>1</v>
      </c>
      <c r="Q87" s="41">
        <v>0</v>
      </c>
      <c r="AA87" s="155">
        <v>15</v>
      </c>
      <c r="AB87" s="155" t="str">
        <f>IF(F87=AA87,"",1)</f>
        <v/>
      </c>
      <c r="AC87" s="155"/>
      <c r="AD87" s="155">
        <v>16</v>
      </c>
      <c r="AE87" s="155" t="str">
        <f t="shared" ref="AE87" si="199">IF(J87=AD87,"",1)</f>
        <v/>
      </c>
      <c r="AF87" s="155"/>
      <c r="AG87" s="155">
        <v>2</v>
      </c>
      <c r="AH87" s="155" t="str">
        <f t="shared" ref="AH87" si="200">IF(N87=AG87,"",1)</f>
        <v/>
      </c>
      <c r="AI87" s="140"/>
    </row>
    <row r="88" spans="1:35" ht="13.5" customHeight="1">
      <c r="A88" s="254"/>
      <c r="B88" s="254"/>
      <c r="C88" s="40"/>
      <c r="D88" s="306"/>
      <c r="E88" s="39"/>
      <c r="F88" s="37">
        <f>IF(F87=0,0,F87/$F87)</f>
        <v>1</v>
      </c>
      <c r="G88" s="37">
        <f>IF(G87=0,0,G87/$F87)</f>
        <v>0.13333333333333333</v>
      </c>
      <c r="H88" s="37">
        <f>IF(H87=0,0,H87/$F87)</f>
        <v>0.8</v>
      </c>
      <c r="I88" s="37">
        <f>IF(I87=0,0,I87/$F87)</f>
        <v>6.6666666666666666E-2</v>
      </c>
      <c r="J88" s="37">
        <f>IF(J87=0,0,J87/J87)</f>
        <v>1</v>
      </c>
      <c r="K88" s="37">
        <f>IF(K87=0,0,K87/$J87)</f>
        <v>0.1875</v>
      </c>
      <c r="L88" s="37">
        <f>IF(L87=0,0,L87/$J87)</f>
        <v>0.75</v>
      </c>
      <c r="M88" s="37">
        <f>IF(M87=0,0,M87/$J87)</f>
        <v>6.25E-2</v>
      </c>
      <c r="N88" s="37">
        <f>IF(N87=0,0,N87/N87)</f>
        <v>1</v>
      </c>
      <c r="O88" s="37">
        <f>IF(O87=0,0,O87/$N87)</f>
        <v>0.5</v>
      </c>
      <c r="P88" s="37">
        <f>IF(P87=0,0,P87/$N87)</f>
        <v>0.5</v>
      </c>
      <c r="Q88" s="37">
        <f>IF(Q87=0,0,Q87/$N87)</f>
        <v>0</v>
      </c>
      <c r="AA88" s="154"/>
      <c r="AB88" s="154"/>
      <c r="AC88" s="154" t="str">
        <f t="shared" ref="AC88" si="201">IF(SUM(G88:I88)=0,"",IF(SUM(G88:I88)=1,"",1))</f>
        <v/>
      </c>
      <c r="AD88" s="154"/>
      <c r="AE88" s="154"/>
      <c r="AF88" s="154" t="str">
        <f t="shared" ref="AF88" si="202">IF(SUM(K88:M88)=0,"",IF(SUM(K88:M88)=1,"",1))</f>
        <v/>
      </c>
      <c r="AG88" s="154"/>
      <c r="AH88" s="154"/>
      <c r="AI88" s="140" t="str">
        <f t="shared" ref="AI88" si="203">IF(SUM(O88:Q88)=0,"",IF(SUM(O88:Q88)=1,"",1))</f>
        <v/>
      </c>
    </row>
    <row r="89" spans="1:35" ht="12" customHeight="1">
      <c r="A89" s="254"/>
      <c r="B89" s="254"/>
      <c r="C89" s="43"/>
      <c r="D89" s="305" t="s">
        <v>274</v>
      </c>
      <c r="E89" s="42"/>
      <c r="F89" s="41">
        <f>SUM(G89:I89)</f>
        <v>27</v>
      </c>
      <c r="G89" s="41">
        <v>2</v>
      </c>
      <c r="H89" s="41">
        <v>25</v>
      </c>
      <c r="I89" s="41">
        <v>0</v>
      </c>
      <c r="J89" s="41">
        <f>SUM(K89:M89)</f>
        <v>26</v>
      </c>
      <c r="K89" s="41">
        <v>6</v>
      </c>
      <c r="L89" s="41">
        <v>20</v>
      </c>
      <c r="M89" s="41">
        <v>0</v>
      </c>
      <c r="N89" s="41">
        <f>SUM(O89:Q89)</f>
        <v>2</v>
      </c>
      <c r="O89" s="41">
        <v>0</v>
      </c>
      <c r="P89" s="41">
        <v>2</v>
      </c>
      <c r="Q89" s="41">
        <v>0</v>
      </c>
      <c r="AA89" s="155">
        <v>27</v>
      </c>
      <c r="AB89" s="155" t="str">
        <f>IF(F89=AA89,"",1)</f>
        <v/>
      </c>
      <c r="AC89" s="155"/>
      <c r="AD89" s="155">
        <v>26</v>
      </c>
      <c r="AE89" s="155" t="str">
        <f t="shared" ref="AE89" si="204">IF(J89=AD89,"",1)</f>
        <v/>
      </c>
      <c r="AF89" s="155"/>
      <c r="AG89" s="155">
        <v>2</v>
      </c>
      <c r="AH89" s="155" t="str">
        <f t="shared" ref="AH89" si="205">IF(N89=AG89,"",1)</f>
        <v/>
      </c>
      <c r="AI89" s="140"/>
    </row>
    <row r="90" spans="1:35" ht="12" customHeight="1">
      <c r="A90" s="254"/>
      <c r="B90" s="254"/>
      <c r="C90" s="40"/>
      <c r="D90" s="306"/>
      <c r="E90" s="39"/>
      <c r="F90" s="37">
        <f>IF(F89=0,0,F89/$F89)</f>
        <v>1</v>
      </c>
      <c r="G90" s="37">
        <f>IF(G89=0,0,G89/$F89)</f>
        <v>7.407407407407407E-2</v>
      </c>
      <c r="H90" s="37">
        <f>IF(H89=0,0,H89/$F89)</f>
        <v>0.92592592592592593</v>
      </c>
      <c r="I90" s="37">
        <f>IF(I89=0,0,I89/$F89)</f>
        <v>0</v>
      </c>
      <c r="J90" s="37">
        <f>IF(J89=0,0,J89/J89)</f>
        <v>1</v>
      </c>
      <c r="K90" s="37">
        <f>IF(K89=0,0,K89/$J89)</f>
        <v>0.23076923076923078</v>
      </c>
      <c r="L90" s="37">
        <f>IF(L89=0,0,L89/$J89)</f>
        <v>0.76923076923076927</v>
      </c>
      <c r="M90" s="37">
        <f>IF(M89=0,0,M89/$J89)</f>
        <v>0</v>
      </c>
      <c r="N90" s="37">
        <f>IF(N89=0,0,N89/N89)</f>
        <v>1</v>
      </c>
      <c r="O90" s="37">
        <f>IF(O89=0,0,O89/$N89)</f>
        <v>0</v>
      </c>
      <c r="P90" s="37">
        <f>IF(P89=0,0,P89/$N89)</f>
        <v>1</v>
      </c>
      <c r="Q90" s="37">
        <f>IF(Q89=0,0,Q89/$N89)</f>
        <v>0</v>
      </c>
      <c r="AA90" s="154"/>
      <c r="AB90" s="154"/>
      <c r="AC90" s="154" t="str">
        <f t="shared" ref="AC90" si="206">IF(SUM(G90:I90)=0,"",IF(SUM(G90:I90)=1,"",1))</f>
        <v/>
      </c>
      <c r="AD90" s="154"/>
      <c r="AE90" s="154"/>
      <c r="AF90" s="154" t="str">
        <f t="shared" ref="AF90" si="207">IF(SUM(K90:M90)=0,"",IF(SUM(K90:M90)=1,"",1))</f>
        <v/>
      </c>
      <c r="AG90" s="154"/>
      <c r="AH90" s="154"/>
      <c r="AI90" s="140" t="str">
        <f t="shared" ref="AI90" si="208">IF(SUM(O90:Q90)=0,"",IF(SUM(O90:Q90)=1,"",1))</f>
        <v/>
      </c>
    </row>
    <row r="91" spans="1:35" ht="12" customHeight="1">
      <c r="A91" s="254"/>
      <c r="B91" s="254"/>
      <c r="C91" s="43"/>
      <c r="D91" s="305" t="s">
        <v>273</v>
      </c>
      <c r="E91" s="42"/>
      <c r="F91" s="41">
        <f>SUM(G91:I91)</f>
        <v>17</v>
      </c>
      <c r="G91" s="41">
        <v>2</v>
      </c>
      <c r="H91" s="41">
        <v>14</v>
      </c>
      <c r="I91" s="41">
        <v>1</v>
      </c>
      <c r="J91" s="41">
        <f>SUM(K91:M91)</f>
        <v>18</v>
      </c>
      <c r="K91" s="41">
        <v>5</v>
      </c>
      <c r="L91" s="41">
        <v>13</v>
      </c>
      <c r="M91" s="41">
        <v>0</v>
      </c>
      <c r="N91" s="41">
        <f>SUM(O91:Q91)</f>
        <v>3</v>
      </c>
      <c r="O91" s="41">
        <v>2</v>
      </c>
      <c r="P91" s="41">
        <v>1</v>
      </c>
      <c r="Q91" s="41">
        <v>0</v>
      </c>
      <c r="AA91" s="155">
        <v>17</v>
      </c>
      <c r="AB91" s="155" t="str">
        <f>IF(F91=AA91,"",1)</f>
        <v/>
      </c>
      <c r="AC91" s="155"/>
      <c r="AD91" s="155">
        <v>18</v>
      </c>
      <c r="AE91" s="155" t="str">
        <f t="shared" ref="AE91" si="209">IF(J91=AD91,"",1)</f>
        <v/>
      </c>
      <c r="AF91" s="155"/>
      <c r="AG91" s="155">
        <v>3</v>
      </c>
      <c r="AH91" s="155" t="str">
        <f t="shared" ref="AH91" si="210">IF(N91=AG91,"",1)</f>
        <v/>
      </c>
      <c r="AI91" s="140"/>
    </row>
    <row r="92" spans="1:35" ht="12" customHeight="1">
      <c r="A92" s="254"/>
      <c r="B92" s="254"/>
      <c r="C92" s="40"/>
      <c r="D92" s="306"/>
      <c r="E92" s="39"/>
      <c r="F92" s="37">
        <f>IF(F91=0,0,F91/$F91)</f>
        <v>1</v>
      </c>
      <c r="G92" s="37">
        <f>IF(G91=0,0,G91/$F91)</f>
        <v>0.11764705882352941</v>
      </c>
      <c r="H92" s="37">
        <f>IF(H91=0,0,H91/$F91)</f>
        <v>0.82352941176470584</v>
      </c>
      <c r="I92" s="37">
        <f>IF(I91=0,0,I91/$F91)</f>
        <v>5.8823529411764705E-2</v>
      </c>
      <c r="J92" s="37">
        <f>IF(J91=0,0,J91/J91)</f>
        <v>1</v>
      </c>
      <c r="K92" s="37">
        <f>IF(K91=0,0,K91/$J91)</f>
        <v>0.27777777777777779</v>
      </c>
      <c r="L92" s="37">
        <f>IF(L91=0,0,L91/$J91)</f>
        <v>0.72222222222222221</v>
      </c>
      <c r="M92" s="37">
        <f>IF(M91=0,0,M91/$J91)</f>
        <v>0</v>
      </c>
      <c r="N92" s="37">
        <f>IF(N91=0,0,N91/N91)</f>
        <v>1</v>
      </c>
      <c r="O92" s="37">
        <f>IF(O91=0,0,O91/$N91)</f>
        <v>0.66666666666666663</v>
      </c>
      <c r="P92" s="37">
        <f>IF(P91=0,0,P91/$N91)</f>
        <v>0.33333333333333331</v>
      </c>
      <c r="Q92" s="37">
        <f>IF(Q91=0,0,Q91/$N91)</f>
        <v>0</v>
      </c>
      <c r="AA92" s="154"/>
      <c r="AB92" s="154"/>
      <c r="AC92" s="154" t="str">
        <f t="shared" ref="AC92" si="211">IF(SUM(G92:I92)=0,"",IF(SUM(G92:I92)=1,"",1))</f>
        <v/>
      </c>
      <c r="AD92" s="154"/>
      <c r="AE92" s="154"/>
      <c r="AF92" s="154" t="str">
        <f t="shared" ref="AF92" si="212">IF(SUM(K92:M92)=0,"",IF(SUM(K92:M92)=1,"",1))</f>
        <v/>
      </c>
      <c r="AG92" s="154"/>
      <c r="AH92" s="154"/>
      <c r="AI92" s="140" t="str">
        <f t="shared" ref="AI92" si="213">IF(SUM(O92:Q92)=0,"",IF(SUM(O92:Q92)=1,"",1))</f>
        <v/>
      </c>
    </row>
    <row r="93" spans="1:35" ht="12" customHeight="1">
      <c r="A93" s="254"/>
      <c r="B93" s="254"/>
      <c r="C93" s="43"/>
      <c r="D93" s="305" t="s">
        <v>272</v>
      </c>
      <c r="E93" s="42"/>
      <c r="F93" s="41">
        <f>SUM(G93:I93)</f>
        <v>18</v>
      </c>
      <c r="G93" s="41">
        <v>2</v>
      </c>
      <c r="H93" s="41">
        <v>13</v>
      </c>
      <c r="I93" s="41">
        <v>3</v>
      </c>
      <c r="J93" s="41">
        <f>SUM(K93:M93)</f>
        <v>19</v>
      </c>
      <c r="K93" s="41">
        <v>3</v>
      </c>
      <c r="L93" s="41">
        <v>12</v>
      </c>
      <c r="M93" s="41">
        <v>4</v>
      </c>
      <c r="N93" s="41">
        <f>SUM(O93:Q93)</f>
        <v>5</v>
      </c>
      <c r="O93" s="41">
        <v>1</v>
      </c>
      <c r="P93" s="41">
        <v>2</v>
      </c>
      <c r="Q93" s="41">
        <v>2</v>
      </c>
      <c r="AA93" s="155">
        <v>18</v>
      </c>
      <c r="AB93" s="155" t="str">
        <f>IF(F93=AA93,"",1)</f>
        <v/>
      </c>
      <c r="AC93" s="155"/>
      <c r="AD93" s="155">
        <v>19</v>
      </c>
      <c r="AE93" s="155" t="str">
        <f t="shared" ref="AE93" si="214">IF(J93=AD93,"",1)</f>
        <v/>
      </c>
      <c r="AF93" s="155"/>
      <c r="AG93" s="155">
        <v>5</v>
      </c>
      <c r="AH93" s="155" t="str">
        <f t="shared" ref="AH93" si="215">IF(N93=AG93,"",1)</f>
        <v/>
      </c>
      <c r="AI93" s="140"/>
    </row>
    <row r="94" spans="1:35" ht="12" customHeight="1">
      <c r="A94" s="254"/>
      <c r="B94" s="254"/>
      <c r="C94" s="40"/>
      <c r="D94" s="306"/>
      <c r="E94" s="39"/>
      <c r="F94" s="37">
        <f>IF(F93=0,0,F93/$F93)</f>
        <v>1</v>
      </c>
      <c r="G94" s="37">
        <f>IF(G93=0,0,G93/$F93)</f>
        <v>0.1111111111111111</v>
      </c>
      <c r="H94" s="37">
        <f>IF(H93=0,0,H93/$F93)</f>
        <v>0.72222222222222221</v>
      </c>
      <c r="I94" s="37">
        <f>IF(I93=0,0,I93/$F93)</f>
        <v>0.16666666666666666</v>
      </c>
      <c r="J94" s="37">
        <f>IF(J93=0,0,J93/J93)</f>
        <v>1</v>
      </c>
      <c r="K94" s="37">
        <f>IF(K93=0,0,K93/$J93)</f>
        <v>0.15789473684210525</v>
      </c>
      <c r="L94" s="37">
        <f>IF(L93=0,0,L93/$J93)</f>
        <v>0.63157894736842102</v>
      </c>
      <c r="M94" s="37">
        <f>IF(M93=0,0,M93/$J93)</f>
        <v>0.21052631578947367</v>
      </c>
      <c r="N94" s="37">
        <f>IF(N93=0,0,N93/N93)</f>
        <v>1</v>
      </c>
      <c r="O94" s="37">
        <f>IF(O93=0,0,O93/$N93)</f>
        <v>0.2</v>
      </c>
      <c r="P94" s="37">
        <f>IF(P93=0,0,P93/$N93)</f>
        <v>0.4</v>
      </c>
      <c r="Q94" s="37">
        <f>IF(Q93=0,0,Q93/$N93)</f>
        <v>0.4</v>
      </c>
      <c r="AA94" s="154"/>
      <c r="AB94" s="154"/>
      <c r="AC94" s="154" t="str">
        <f t="shared" ref="AC94" si="216">IF(SUM(G94:I94)=0,"",IF(SUM(G94:I94)=1,"",1))</f>
        <v/>
      </c>
      <c r="AD94" s="154"/>
      <c r="AE94" s="154"/>
      <c r="AF94" s="154" t="str">
        <f t="shared" ref="AF94" si="217">IF(SUM(K94:M94)=0,"",IF(SUM(K94:M94)=1,"",1))</f>
        <v/>
      </c>
      <c r="AG94" s="154"/>
      <c r="AH94" s="154"/>
      <c r="AI94" s="140" t="str">
        <f t="shared" ref="AI94" si="218">IF(SUM(O94:Q94)=0,"",IF(SUM(O94:Q94)=1,"",1))</f>
        <v/>
      </c>
    </row>
    <row r="95" spans="1:35" ht="12" customHeight="1">
      <c r="A95" s="254"/>
      <c r="B95" s="254"/>
      <c r="C95" s="43"/>
      <c r="D95" s="305" t="s">
        <v>271</v>
      </c>
      <c r="E95" s="42"/>
      <c r="F95" s="41">
        <f>SUM(G95:I95)</f>
        <v>122</v>
      </c>
      <c r="G95" s="41">
        <v>38</v>
      </c>
      <c r="H95" s="41">
        <v>77</v>
      </c>
      <c r="I95" s="41">
        <v>7</v>
      </c>
      <c r="J95" s="41">
        <f>SUM(K95:M95)</f>
        <v>127</v>
      </c>
      <c r="K95" s="41">
        <v>55</v>
      </c>
      <c r="L95" s="41">
        <v>67</v>
      </c>
      <c r="M95" s="41">
        <v>5</v>
      </c>
      <c r="N95" s="41">
        <f>SUM(O95:Q95)</f>
        <v>12</v>
      </c>
      <c r="O95" s="41">
        <v>6</v>
      </c>
      <c r="P95" s="41">
        <v>6</v>
      </c>
      <c r="Q95" s="41">
        <v>0</v>
      </c>
      <c r="AA95" s="155">
        <v>122</v>
      </c>
      <c r="AB95" s="155" t="str">
        <f>IF(F95=AA95,"",1)</f>
        <v/>
      </c>
      <c r="AC95" s="155"/>
      <c r="AD95" s="155">
        <v>127</v>
      </c>
      <c r="AE95" s="155" t="str">
        <f t="shared" ref="AE95" si="219">IF(J95=AD95,"",1)</f>
        <v/>
      </c>
      <c r="AF95" s="155"/>
      <c r="AG95" s="155">
        <v>12</v>
      </c>
      <c r="AH95" s="155" t="str">
        <f t="shared" ref="AH95" si="220">IF(N95=AG95,"",1)</f>
        <v/>
      </c>
      <c r="AI95" s="140"/>
    </row>
    <row r="96" spans="1:35" ht="12" customHeight="1">
      <c r="A96" s="254"/>
      <c r="B96" s="254"/>
      <c r="C96" s="40"/>
      <c r="D96" s="306"/>
      <c r="E96" s="39"/>
      <c r="F96" s="37">
        <f>IF(F95=0,0,F95/$F95)</f>
        <v>1</v>
      </c>
      <c r="G96" s="37">
        <f>IF(G95=0,0,G95/$F95)</f>
        <v>0.31147540983606559</v>
      </c>
      <c r="H96" s="37">
        <f>IF(H95=0,0,H95/$F95)</f>
        <v>0.63114754098360659</v>
      </c>
      <c r="I96" s="37">
        <f>IF(I95=0,0,I95/$F95)</f>
        <v>5.737704918032787E-2</v>
      </c>
      <c r="J96" s="37">
        <f>IF(J95=0,0,J95/J95)</f>
        <v>1</v>
      </c>
      <c r="K96" s="37">
        <f>IF(K95=0,0,K95/$J95)</f>
        <v>0.43307086614173229</v>
      </c>
      <c r="L96" s="37">
        <f>IF(L95=0,0,L95/$J95)</f>
        <v>0.52755905511811019</v>
      </c>
      <c r="M96" s="37">
        <f>IF(M95=0,0,M95/$J95)</f>
        <v>3.937007874015748E-2</v>
      </c>
      <c r="N96" s="37">
        <f>IF(N95=0,0,N95/N95)</f>
        <v>1</v>
      </c>
      <c r="O96" s="37">
        <f>IF(O95=0,0,O95/$N95)</f>
        <v>0.5</v>
      </c>
      <c r="P96" s="37">
        <f>IF(P95=0,0,P95/$N95)</f>
        <v>0.5</v>
      </c>
      <c r="Q96" s="37">
        <f>IF(Q95=0,0,Q95/$N95)</f>
        <v>0</v>
      </c>
      <c r="AA96" s="154"/>
      <c r="AB96" s="154"/>
      <c r="AC96" s="154" t="str">
        <f t="shared" ref="AC96" si="221">IF(SUM(G96:I96)=0,"",IF(SUM(G96:I96)=1,"",1))</f>
        <v/>
      </c>
      <c r="AD96" s="154"/>
      <c r="AE96" s="154"/>
      <c r="AF96" s="154" t="str">
        <f t="shared" ref="AF96" si="222">IF(SUM(K96:M96)=0,"",IF(SUM(K96:M96)=1,"",1))</f>
        <v/>
      </c>
      <c r="AG96" s="154"/>
      <c r="AH96" s="154"/>
      <c r="AI96" s="140" t="str">
        <f t="shared" ref="AI96" si="223">IF(SUM(O96:Q96)=0,"",IF(SUM(O96:Q96)=1,"",1))</f>
        <v/>
      </c>
    </row>
    <row r="97" spans="1:35" ht="12" customHeight="1">
      <c r="A97" s="254"/>
      <c r="B97" s="254"/>
      <c r="C97" s="43"/>
      <c r="D97" s="305" t="s">
        <v>270</v>
      </c>
      <c r="E97" s="42"/>
      <c r="F97" s="41">
        <f>SUM(G97:I97)</f>
        <v>17</v>
      </c>
      <c r="G97" s="41">
        <v>2</v>
      </c>
      <c r="H97" s="41">
        <v>14</v>
      </c>
      <c r="I97" s="41">
        <v>1</v>
      </c>
      <c r="J97" s="41">
        <f>SUM(K97:M97)</f>
        <v>14</v>
      </c>
      <c r="K97" s="41">
        <v>2</v>
      </c>
      <c r="L97" s="41">
        <v>11</v>
      </c>
      <c r="M97" s="41">
        <v>1</v>
      </c>
      <c r="N97" s="41">
        <f>SUM(O97:Q97)</f>
        <v>2</v>
      </c>
      <c r="O97" s="41">
        <v>2</v>
      </c>
      <c r="P97" s="41">
        <v>0</v>
      </c>
      <c r="Q97" s="41">
        <v>0</v>
      </c>
      <c r="AA97" s="155">
        <v>17</v>
      </c>
      <c r="AB97" s="155" t="str">
        <f>IF(F97=AA97,"",1)</f>
        <v/>
      </c>
      <c r="AC97" s="155"/>
      <c r="AD97" s="155">
        <v>14</v>
      </c>
      <c r="AE97" s="155" t="str">
        <f t="shared" ref="AE97" si="224">IF(J97=AD97,"",1)</f>
        <v/>
      </c>
      <c r="AF97" s="155"/>
      <c r="AG97" s="155">
        <v>2</v>
      </c>
      <c r="AH97" s="155" t="str">
        <f t="shared" ref="AH97" si="225">IF(N97=AG97,"",1)</f>
        <v/>
      </c>
      <c r="AI97" s="140"/>
    </row>
    <row r="98" spans="1:35" ht="12" customHeight="1">
      <c r="A98" s="254"/>
      <c r="B98" s="254"/>
      <c r="C98" s="40"/>
      <c r="D98" s="306"/>
      <c r="E98" s="39"/>
      <c r="F98" s="37">
        <f>IF(F97=0,0,F97/$F97)</f>
        <v>1</v>
      </c>
      <c r="G98" s="37">
        <f>IF(G97=0,0,G97/$F97)</f>
        <v>0.11764705882352941</v>
      </c>
      <c r="H98" s="37">
        <f>IF(H97=0,0,H97/$F97)</f>
        <v>0.82352941176470584</v>
      </c>
      <c r="I98" s="37">
        <f>IF(I97=0,0,I97/$F97)</f>
        <v>5.8823529411764705E-2</v>
      </c>
      <c r="J98" s="37">
        <f>IF(J97=0,0,J97/J97)</f>
        <v>1</v>
      </c>
      <c r="K98" s="37">
        <f>IF(K97=0,0,K97/$J97)</f>
        <v>0.14285714285714285</v>
      </c>
      <c r="L98" s="37">
        <f>IF(L97=0,0,L97/$J97)</f>
        <v>0.7857142857142857</v>
      </c>
      <c r="M98" s="37">
        <f>IF(M97=0,0,M97/$J97)</f>
        <v>7.1428571428571425E-2</v>
      </c>
      <c r="N98" s="37">
        <f>IF(N97=0,0,N97/N97)</f>
        <v>1</v>
      </c>
      <c r="O98" s="37">
        <f>IF(O97=0,0,O97/$N97)</f>
        <v>1</v>
      </c>
      <c r="P98" s="37">
        <f>IF(P97=0,0,P97/$N97)</f>
        <v>0</v>
      </c>
      <c r="Q98" s="37">
        <f>IF(Q97=0,0,Q97/$N97)</f>
        <v>0</v>
      </c>
      <c r="AA98" s="154"/>
      <c r="AB98" s="154"/>
      <c r="AC98" s="154" t="str">
        <f t="shared" ref="AC98" si="226">IF(SUM(G98:I98)=0,"",IF(SUM(G98:I98)=1,"",1))</f>
        <v/>
      </c>
      <c r="AD98" s="154"/>
      <c r="AE98" s="154"/>
      <c r="AF98" s="154" t="str">
        <f t="shared" ref="AF98" si="227">IF(SUM(K98:M98)=0,"",IF(SUM(K98:M98)=1,"",1))</f>
        <v/>
      </c>
      <c r="AG98" s="154"/>
      <c r="AH98" s="154"/>
      <c r="AI98" s="140" t="str">
        <f t="shared" ref="AI98" si="228">IF(SUM(O98:Q98)=0,"",IF(SUM(O98:Q98)=1,"",1))</f>
        <v/>
      </c>
    </row>
    <row r="99" spans="1:35" ht="12.75" customHeight="1">
      <c r="A99" s="254"/>
      <c r="B99" s="254"/>
      <c r="C99" s="43"/>
      <c r="D99" s="305" t="s">
        <v>269</v>
      </c>
      <c r="E99" s="42"/>
      <c r="F99" s="41">
        <f>SUM(G99:I99)</f>
        <v>43</v>
      </c>
      <c r="G99" s="41">
        <v>6</v>
      </c>
      <c r="H99" s="41">
        <v>33</v>
      </c>
      <c r="I99" s="41">
        <v>4</v>
      </c>
      <c r="J99" s="41">
        <f>SUM(K99:M99)</f>
        <v>42</v>
      </c>
      <c r="K99" s="41">
        <v>10</v>
      </c>
      <c r="L99" s="41">
        <v>29</v>
      </c>
      <c r="M99" s="41">
        <v>3</v>
      </c>
      <c r="N99" s="41">
        <f>SUM(O99:Q99)</f>
        <v>4</v>
      </c>
      <c r="O99" s="41">
        <v>1</v>
      </c>
      <c r="P99" s="41">
        <v>2</v>
      </c>
      <c r="Q99" s="41">
        <v>1</v>
      </c>
      <c r="AA99" s="155">
        <v>43</v>
      </c>
      <c r="AB99" s="155" t="str">
        <f>IF(F99=AA99,"",1)</f>
        <v/>
      </c>
      <c r="AC99" s="155"/>
      <c r="AD99" s="155">
        <v>42</v>
      </c>
      <c r="AE99" s="155" t="str">
        <f t="shared" ref="AE99" si="229">IF(J99=AD99,"",1)</f>
        <v/>
      </c>
      <c r="AF99" s="155"/>
      <c r="AG99" s="155">
        <v>4</v>
      </c>
      <c r="AH99" s="155" t="str">
        <f t="shared" ref="AH99" si="230">IF(N99=AG99,"",1)</f>
        <v/>
      </c>
      <c r="AI99" s="140"/>
    </row>
    <row r="100" spans="1:35" ht="12.75" customHeight="1" thickBot="1">
      <c r="A100" s="255"/>
      <c r="B100" s="255"/>
      <c r="C100" s="40"/>
      <c r="D100" s="306"/>
      <c r="E100" s="39"/>
      <c r="F100" s="37">
        <f>IF(F99=0,0,F99/$F99)</f>
        <v>1</v>
      </c>
      <c r="G100" s="37">
        <f>IF(G99=0,0,G99/$F99)</f>
        <v>0.13953488372093023</v>
      </c>
      <c r="H100" s="37">
        <f>IF(H99=0,0,H99/$F99)</f>
        <v>0.76744186046511631</v>
      </c>
      <c r="I100" s="37">
        <f>IF(I99=0,0,I99/$F99)</f>
        <v>9.3023255813953487E-2</v>
      </c>
      <c r="J100" s="37">
        <f>IF(J99=0,0,J99/J99)</f>
        <v>1</v>
      </c>
      <c r="K100" s="37">
        <f>IF(K99=0,0,K99/$J99)</f>
        <v>0.23809523809523808</v>
      </c>
      <c r="L100" s="37">
        <f>IF(L99=0,0,L99/$J99)</f>
        <v>0.69047619047619047</v>
      </c>
      <c r="M100" s="37">
        <f>IF(M99=0,0,M99/$J99)</f>
        <v>7.1428571428571425E-2</v>
      </c>
      <c r="N100" s="37">
        <f>IF(N99=0,0,N99/N99)</f>
        <v>1</v>
      </c>
      <c r="O100" s="37">
        <f>IF(O99=0,0,O99/$N99)</f>
        <v>0.25</v>
      </c>
      <c r="P100" s="37">
        <f>IF(P99=0,0,P99/$N99)</f>
        <v>0.5</v>
      </c>
      <c r="Q100" s="37">
        <f>IF(Q99=0,0,Q99/$N99)</f>
        <v>0.25</v>
      </c>
      <c r="AA100" s="157"/>
      <c r="AB100" s="158"/>
      <c r="AC100" s="158" t="str">
        <f t="shared" ref="AC100" si="231">IF(SUM(G100:I100)=0,"",IF(SUM(G100:I100)=1,"",1))</f>
        <v/>
      </c>
      <c r="AD100" s="157"/>
      <c r="AE100" s="158"/>
      <c r="AF100" s="158" t="str">
        <f t="shared" ref="AF100" si="232">IF(SUM(K100:M100)=0,"",IF(SUM(K100:M100)=1,"",1))</f>
        <v/>
      </c>
      <c r="AG100" s="157"/>
      <c r="AH100" s="158"/>
      <c r="AI100" s="141" t="str">
        <f t="shared" ref="AI100" si="233">IF(SUM(O100:Q100)=0,"",IF(SUM(O100:Q100)=1,"",1))</f>
        <v/>
      </c>
    </row>
    <row r="110" spans="1:35">
      <c r="D110" s="166" t="s">
        <v>490</v>
      </c>
      <c r="E110" s="164"/>
      <c r="F110" s="165">
        <v>655</v>
      </c>
      <c r="G110" s="165">
        <v>107</v>
      </c>
      <c r="H110" s="165">
        <v>498</v>
      </c>
      <c r="I110" s="165">
        <v>50</v>
      </c>
      <c r="J110" s="165">
        <v>685</v>
      </c>
      <c r="K110" s="165">
        <v>189</v>
      </c>
      <c r="L110" s="165">
        <v>444</v>
      </c>
      <c r="M110" s="165">
        <v>52</v>
      </c>
      <c r="N110" s="165">
        <v>118</v>
      </c>
      <c r="O110" s="165">
        <v>50</v>
      </c>
      <c r="P110" s="165">
        <v>54</v>
      </c>
      <c r="Q110" s="165">
        <v>14</v>
      </c>
      <c r="R110" s="165"/>
      <c r="S110" s="72"/>
      <c r="T110" s="72"/>
      <c r="U110" s="72"/>
      <c r="V110" s="72"/>
      <c r="W110" s="72"/>
      <c r="X110" s="72"/>
      <c r="Y110" s="72"/>
      <c r="Z110" s="72"/>
      <c r="AA110" s="72"/>
      <c r="AB110" s="72"/>
      <c r="AC110" s="72"/>
      <c r="AD110" s="72"/>
      <c r="AE110" s="72"/>
      <c r="AF110" s="72"/>
      <c r="AG110" s="3"/>
      <c r="AH110" s="3"/>
    </row>
    <row r="111" spans="1:35">
      <c r="D111" s="167" t="s">
        <v>49</v>
      </c>
      <c r="E111" s="164"/>
      <c r="F111" s="168">
        <f>IF(F110="","",SUM(F9,F11,F13,F15,F17))</f>
        <v>655</v>
      </c>
      <c r="G111" s="168">
        <f t="shared" ref="G111:R111" si="234">IF(G110="","",SUM(G9,G11,G13,G15,G17))</f>
        <v>107</v>
      </c>
      <c r="H111" s="168">
        <f t="shared" si="234"/>
        <v>498</v>
      </c>
      <c r="I111" s="168">
        <f t="shared" si="234"/>
        <v>50</v>
      </c>
      <c r="J111" s="168">
        <f t="shared" si="234"/>
        <v>685</v>
      </c>
      <c r="K111" s="168">
        <f t="shared" si="234"/>
        <v>189</v>
      </c>
      <c r="L111" s="168">
        <f t="shared" si="234"/>
        <v>444</v>
      </c>
      <c r="M111" s="168">
        <f t="shared" si="234"/>
        <v>52</v>
      </c>
      <c r="N111" s="168">
        <f t="shared" si="234"/>
        <v>118</v>
      </c>
      <c r="O111" s="168">
        <f t="shared" si="234"/>
        <v>50</v>
      </c>
      <c r="P111" s="168">
        <f t="shared" si="234"/>
        <v>54</v>
      </c>
      <c r="Q111" s="168">
        <f t="shared" si="234"/>
        <v>14</v>
      </c>
      <c r="R111" s="168" t="str">
        <f t="shared" si="234"/>
        <v/>
      </c>
      <c r="S111" s="75"/>
      <c r="T111" s="72"/>
      <c r="U111" s="75"/>
      <c r="V111" s="72"/>
      <c r="W111" s="75"/>
      <c r="X111" s="72"/>
      <c r="Y111" s="75"/>
      <c r="Z111" s="72"/>
      <c r="AA111" s="75"/>
      <c r="AB111" s="72"/>
      <c r="AC111" s="72"/>
      <c r="AD111" s="75"/>
      <c r="AE111" s="72"/>
      <c r="AF111" s="72"/>
      <c r="AG111" s="3"/>
      <c r="AH111" s="3"/>
    </row>
    <row r="112" spans="1:35">
      <c r="D112" s="167" t="s">
        <v>43</v>
      </c>
      <c r="E112" s="164"/>
      <c r="F112" s="168">
        <f>IF(F110="","",SUM(F19,F69))</f>
        <v>655</v>
      </c>
      <c r="G112" s="168">
        <f t="shared" ref="G112:R112" si="235">IF(G110="","",SUM(G19,G69))</f>
        <v>107</v>
      </c>
      <c r="H112" s="168">
        <f t="shared" si="235"/>
        <v>498</v>
      </c>
      <c r="I112" s="168">
        <f t="shared" si="235"/>
        <v>50</v>
      </c>
      <c r="J112" s="168">
        <f t="shared" si="235"/>
        <v>685</v>
      </c>
      <c r="K112" s="168">
        <f t="shared" si="235"/>
        <v>189</v>
      </c>
      <c r="L112" s="168">
        <f t="shared" si="235"/>
        <v>444</v>
      </c>
      <c r="M112" s="168">
        <f t="shared" si="235"/>
        <v>52</v>
      </c>
      <c r="N112" s="168">
        <f t="shared" si="235"/>
        <v>118</v>
      </c>
      <c r="O112" s="168">
        <f t="shared" si="235"/>
        <v>50</v>
      </c>
      <c r="P112" s="168">
        <f t="shared" si="235"/>
        <v>54</v>
      </c>
      <c r="Q112" s="168">
        <f t="shared" si="235"/>
        <v>14</v>
      </c>
      <c r="R112" s="168" t="str">
        <f t="shared" si="235"/>
        <v/>
      </c>
      <c r="S112" s="75"/>
      <c r="T112" s="72"/>
      <c r="U112" s="75"/>
      <c r="V112" s="72"/>
      <c r="W112" s="75"/>
      <c r="X112" s="72"/>
      <c r="Y112" s="75"/>
      <c r="Z112" s="72"/>
      <c r="AA112" s="75"/>
      <c r="AB112" s="72"/>
      <c r="AC112" s="72"/>
      <c r="AD112" s="75"/>
      <c r="AE112" s="72"/>
      <c r="AF112" s="72"/>
      <c r="AG112" s="3"/>
      <c r="AH112" s="3"/>
    </row>
    <row r="113" spans="4:34">
      <c r="D113" s="169" t="s">
        <v>42</v>
      </c>
      <c r="F113" s="168">
        <f>IF(F110="","",SUM(F21,F23,F25,F27,F29,F31,F33,F35,F37,F39,F41,F43,F45,F47,F49,F51,F53,F55,F57,F59,F61,F63,F65,F67))</f>
        <v>177</v>
      </c>
      <c r="G113" s="168">
        <f t="shared" ref="G113:R113" si="236">IF(G110="","",SUM(G21,G23,G25,G27,G29,G31,G33,G35,G37,G39,G41,G43,G45,G47,G49,G51,G53,G55,G57,G59,G61,G63,G65,G67))</f>
        <v>31</v>
      </c>
      <c r="H113" s="168">
        <f t="shared" si="236"/>
        <v>130</v>
      </c>
      <c r="I113" s="168">
        <f t="shared" si="236"/>
        <v>16</v>
      </c>
      <c r="J113" s="168">
        <f t="shared" si="236"/>
        <v>185</v>
      </c>
      <c r="K113" s="168">
        <f t="shared" si="236"/>
        <v>68</v>
      </c>
      <c r="L113" s="168">
        <f t="shared" si="236"/>
        <v>100</v>
      </c>
      <c r="M113" s="168">
        <f t="shared" si="236"/>
        <v>17</v>
      </c>
      <c r="N113" s="168">
        <f t="shared" si="236"/>
        <v>34</v>
      </c>
      <c r="O113" s="168">
        <f t="shared" si="236"/>
        <v>17</v>
      </c>
      <c r="P113" s="168">
        <f t="shared" si="236"/>
        <v>13</v>
      </c>
      <c r="Q113" s="168">
        <f t="shared" si="236"/>
        <v>4</v>
      </c>
      <c r="R113" s="168" t="str">
        <f t="shared" si="236"/>
        <v/>
      </c>
      <c r="S113" s="75"/>
      <c r="T113" s="72"/>
      <c r="U113" s="75"/>
      <c r="V113" s="72"/>
      <c r="W113" s="75"/>
      <c r="X113" s="72"/>
      <c r="Y113" s="75"/>
      <c r="Z113" s="72"/>
      <c r="AA113" s="75"/>
      <c r="AB113" s="72"/>
      <c r="AC113" s="72"/>
      <c r="AD113" s="75"/>
      <c r="AE113" s="72"/>
      <c r="AF113" s="72"/>
      <c r="AG113" s="3"/>
      <c r="AH113" s="3"/>
    </row>
    <row r="114" spans="4:34">
      <c r="D114" s="170" t="s">
        <v>491</v>
      </c>
      <c r="F114" s="168">
        <f>IF(F110="","",SUM(F71,F73,F75,F77,F79,F81,F83,F85,F87,F89,F91,F93,F95,F97,F99))</f>
        <v>478</v>
      </c>
      <c r="G114" s="168">
        <f t="shared" ref="G114:R114" si="237">IF(G110="","",SUM(G71,G73,G75,G77,G79,G81,G83,G85,G87,G89,G91,G93,G95,G97,G99))</f>
        <v>76</v>
      </c>
      <c r="H114" s="168">
        <f t="shared" si="237"/>
        <v>368</v>
      </c>
      <c r="I114" s="168">
        <f t="shared" si="237"/>
        <v>34</v>
      </c>
      <c r="J114" s="168">
        <f t="shared" si="237"/>
        <v>500</v>
      </c>
      <c r="K114" s="168">
        <f t="shared" si="237"/>
        <v>121</v>
      </c>
      <c r="L114" s="168">
        <f t="shared" si="237"/>
        <v>344</v>
      </c>
      <c r="M114" s="168">
        <f t="shared" si="237"/>
        <v>35</v>
      </c>
      <c r="N114" s="168">
        <f t="shared" si="237"/>
        <v>84</v>
      </c>
      <c r="O114" s="168">
        <f t="shared" si="237"/>
        <v>33</v>
      </c>
      <c r="P114" s="168">
        <f t="shared" si="237"/>
        <v>41</v>
      </c>
      <c r="Q114" s="168">
        <f t="shared" si="237"/>
        <v>10</v>
      </c>
      <c r="R114" s="168" t="str">
        <f t="shared" si="237"/>
        <v/>
      </c>
      <c r="S114" s="75"/>
      <c r="T114" s="72"/>
      <c r="U114" s="75"/>
      <c r="V114" s="72"/>
      <c r="W114" s="75"/>
      <c r="X114" s="72"/>
      <c r="Y114" s="75"/>
      <c r="Z114" s="72"/>
      <c r="AA114" s="75"/>
      <c r="AB114" s="72"/>
      <c r="AC114" s="72"/>
      <c r="AD114" s="75"/>
      <c r="AE114" s="72"/>
      <c r="AF114" s="72"/>
      <c r="AG114" s="3"/>
      <c r="AH114" s="3"/>
    </row>
    <row r="115" spans="4:34">
      <c r="S115" s="72"/>
      <c r="T115" s="72"/>
      <c r="U115" s="72"/>
      <c r="V115" s="72"/>
      <c r="W115" s="72"/>
      <c r="X115" s="72"/>
      <c r="Y115" s="72"/>
      <c r="Z115" s="72"/>
      <c r="AA115" s="72"/>
      <c r="AB115" s="72"/>
      <c r="AC115" s="72"/>
      <c r="AD115" s="72"/>
      <c r="AE115" s="72"/>
      <c r="AF115" s="72"/>
      <c r="AG115" s="3"/>
      <c r="AH115" s="3"/>
    </row>
    <row r="116" spans="4:34">
      <c r="D116" s="166" t="s">
        <v>490</v>
      </c>
      <c r="F116" s="165" t="str">
        <f>IF(F110="","",IF(F7=F110,"",1))</f>
        <v/>
      </c>
      <c r="G116" s="165" t="str">
        <f t="shared" ref="G116:R116" si="238">IF(G110="","",IF(G7=G110,"",1))</f>
        <v/>
      </c>
      <c r="H116" s="165" t="str">
        <f t="shared" si="238"/>
        <v/>
      </c>
      <c r="I116" s="165" t="str">
        <f t="shared" si="238"/>
        <v/>
      </c>
      <c r="J116" s="165" t="str">
        <f t="shared" si="238"/>
        <v/>
      </c>
      <c r="K116" s="165" t="str">
        <f t="shared" si="238"/>
        <v/>
      </c>
      <c r="L116" s="165" t="str">
        <f t="shared" si="238"/>
        <v/>
      </c>
      <c r="M116" s="165" t="str">
        <f t="shared" si="238"/>
        <v/>
      </c>
      <c r="N116" s="165" t="str">
        <f t="shared" si="238"/>
        <v/>
      </c>
      <c r="O116" s="165" t="str">
        <f t="shared" si="238"/>
        <v/>
      </c>
      <c r="P116" s="165" t="str">
        <f t="shared" si="238"/>
        <v/>
      </c>
      <c r="Q116" s="165" t="str">
        <f t="shared" si="238"/>
        <v/>
      </c>
      <c r="R116" s="165" t="str">
        <f t="shared" si="238"/>
        <v/>
      </c>
      <c r="S116" s="72"/>
      <c r="T116" s="72"/>
      <c r="U116" s="72"/>
      <c r="V116" s="72"/>
      <c r="W116" s="72"/>
      <c r="X116" s="72"/>
      <c r="Y116" s="72"/>
      <c r="Z116" s="72"/>
      <c r="AA116" s="72"/>
      <c r="AB116" s="72"/>
      <c r="AC116" s="72"/>
      <c r="AD116" s="72"/>
      <c r="AE116" s="72"/>
      <c r="AF116" s="72"/>
      <c r="AG116" s="3"/>
      <c r="AH116" s="3"/>
    </row>
    <row r="117" spans="4:34">
      <c r="D117" s="167" t="s">
        <v>49</v>
      </c>
      <c r="F117" s="165" t="str">
        <f>IF(F110="","",IF(F110=F111,"",1))</f>
        <v/>
      </c>
      <c r="G117" s="165" t="str">
        <f t="shared" ref="G117:R117" si="239">IF(G110="","",IF(G110=G111,"",1))</f>
        <v/>
      </c>
      <c r="H117" s="165" t="str">
        <f t="shared" si="239"/>
        <v/>
      </c>
      <c r="I117" s="165" t="str">
        <f t="shared" si="239"/>
        <v/>
      </c>
      <c r="J117" s="165" t="str">
        <f t="shared" si="239"/>
        <v/>
      </c>
      <c r="K117" s="165" t="str">
        <f t="shared" si="239"/>
        <v/>
      </c>
      <c r="L117" s="165" t="str">
        <f t="shared" si="239"/>
        <v/>
      </c>
      <c r="M117" s="165" t="str">
        <f t="shared" si="239"/>
        <v/>
      </c>
      <c r="N117" s="165" t="str">
        <f t="shared" si="239"/>
        <v/>
      </c>
      <c r="O117" s="165" t="str">
        <f t="shared" si="239"/>
        <v/>
      </c>
      <c r="P117" s="165" t="str">
        <f t="shared" si="239"/>
        <v/>
      </c>
      <c r="Q117" s="165" t="str">
        <f t="shared" si="239"/>
        <v/>
      </c>
      <c r="R117" s="165" t="str">
        <f t="shared" si="239"/>
        <v/>
      </c>
      <c r="S117" s="72"/>
      <c r="T117" s="72"/>
      <c r="U117" s="72"/>
      <c r="V117" s="72"/>
      <c r="W117" s="72"/>
      <c r="X117" s="72"/>
      <c r="Y117" s="72"/>
      <c r="Z117" s="72"/>
      <c r="AA117" s="72"/>
      <c r="AB117" s="72"/>
      <c r="AC117" s="72"/>
      <c r="AD117" s="72"/>
      <c r="AE117" s="72"/>
      <c r="AF117" s="72"/>
      <c r="AG117" s="3"/>
      <c r="AH117" s="3"/>
    </row>
    <row r="118" spans="4:34">
      <c r="D118" s="167" t="s">
        <v>43</v>
      </c>
      <c r="F118" s="165" t="str">
        <f>IF(F110="","",IF(F110=F112,"",1))</f>
        <v/>
      </c>
      <c r="G118" s="165" t="str">
        <f t="shared" ref="G118:R118" si="240">IF(G110="","",IF(G110=G112,"",1))</f>
        <v/>
      </c>
      <c r="H118" s="165" t="str">
        <f t="shared" si="240"/>
        <v/>
      </c>
      <c r="I118" s="165" t="str">
        <f t="shared" si="240"/>
        <v/>
      </c>
      <c r="J118" s="165" t="str">
        <f t="shared" si="240"/>
        <v/>
      </c>
      <c r="K118" s="165" t="str">
        <f t="shared" si="240"/>
        <v/>
      </c>
      <c r="L118" s="165" t="str">
        <f t="shared" si="240"/>
        <v/>
      </c>
      <c r="M118" s="165" t="str">
        <f t="shared" si="240"/>
        <v/>
      </c>
      <c r="N118" s="165" t="str">
        <f t="shared" si="240"/>
        <v/>
      </c>
      <c r="O118" s="165" t="str">
        <f t="shared" si="240"/>
        <v/>
      </c>
      <c r="P118" s="165" t="str">
        <f t="shared" si="240"/>
        <v/>
      </c>
      <c r="Q118" s="165" t="str">
        <f t="shared" si="240"/>
        <v/>
      </c>
      <c r="R118" s="165" t="str">
        <f t="shared" si="240"/>
        <v/>
      </c>
      <c r="S118" s="72"/>
      <c r="T118" s="72"/>
      <c r="U118" s="72"/>
      <c r="V118" s="72"/>
      <c r="W118" s="72"/>
      <c r="X118" s="72"/>
      <c r="Y118" s="72"/>
      <c r="Z118" s="72"/>
      <c r="AA118" s="72"/>
      <c r="AB118" s="72"/>
      <c r="AC118" s="72"/>
      <c r="AD118" s="72"/>
      <c r="AE118" s="72"/>
      <c r="AF118" s="72"/>
      <c r="AG118" s="3"/>
      <c r="AH118" s="3"/>
    </row>
    <row r="119" spans="4:34">
      <c r="D119" s="169" t="s">
        <v>42</v>
      </c>
      <c r="F119" s="165" t="str">
        <f>IF(F110="","",IF(F19=F113,"",1))</f>
        <v/>
      </c>
      <c r="G119" s="165" t="str">
        <f t="shared" ref="G119:R119" si="241">IF(G110="","",IF(G19=G113,"",1))</f>
        <v/>
      </c>
      <c r="H119" s="165" t="str">
        <f t="shared" si="241"/>
        <v/>
      </c>
      <c r="I119" s="165" t="str">
        <f t="shared" si="241"/>
        <v/>
      </c>
      <c r="J119" s="165" t="str">
        <f t="shared" si="241"/>
        <v/>
      </c>
      <c r="K119" s="165" t="str">
        <f t="shared" si="241"/>
        <v/>
      </c>
      <c r="L119" s="165" t="str">
        <f t="shared" si="241"/>
        <v/>
      </c>
      <c r="M119" s="165" t="str">
        <f t="shared" si="241"/>
        <v/>
      </c>
      <c r="N119" s="165" t="str">
        <f t="shared" si="241"/>
        <v/>
      </c>
      <c r="O119" s="165" t="str">
        <f t="shared" si="241"/>
        <v/>
      </c>
      <c r="P119" s="165" t="str">
        <f t="shared" si="241"/>
        <v/>
      </c>
      <c r="Q119" s="165" t="str">
        <f t="shared" si="241"/>
        <v/>
      </c>
      <c r="R119" s="165" t="str">
        <f t="shared" si="241"/>
        <v/>
      </c>
      <c r="S119" s="72"/>
      <c r="T119" s="72"/>
      <c r="U119" s="72"/>
      <c r="V119" s="72"/>
      <c r="W119" s="72"/>
      <c r="X119" s="72"/>
      <c r="Y119" s="72"/>
      <c r="Z119" s="72"/>
      <c r="AA119" s="72"/>
      <c r="AB119" s="72"/>
      <c r="AC119" s="72"/>
      <c r="AD119" s="72"/>
      <c r="AE119" s="72"/>
      <c r="AF119" s="72"/>
      <c r="AG119" s="3"/>
      <c r="AH119" s="3"/>
    </row>
    <row r="120" spans="4:34">
      <c r="D120" s="170" t="s">
        <v>491</v>
      </c>
      <c r="F120" s="165" t="str">
        <f>IF(F110="","",IF(F69=F114,"",1))</f>
        <v/>
      </c>
      <c r="G120" s="165" t="str">
        <f t="shared" ref="G120:R120" si="242">IF(G110="","",IF(G69=G114,"",1))</f>
        <v/>
      </c>
      <c r="H120" s="165" t="str">
        <f t="shared" si="242"/>
        <v/>
      </c>
      <c r="I120" s="165" t="str">
        <f t="shared" si="242"/>
        <v/>
      </c>
      <c r="J120" s="165" t="str">
        <f t="shared" si="242"/>
        <v/>
      </c>
      <c r="K120" s="165" t="str">
        <f t="shared" si="242"/>
        <v/>
      </c>
      <c r="L120" s="165" t="str">
        <f t="shared" si="242"/>
        <v/>
      </c>
      <c r="M120" s="165" t="str">
        <f t="shared" si="242"/>
        <v/>
      </c>
      <c r="N120" s="165" t="str">
        <f t="shared" si="242"/>
        <v/>
      </c>
      <c r="O120" s="165" t="str">
        <f t="shared" si="242"/>
        <v/>
      </c>
      <c r="P120" s="165" t="str">
        <f t="shared" si="242"/>
        <v/>
      </c>
      <c r="Q120" s="165" t="str">
        <f t="shared" si="242"/>
        <v/>
      </c>
      <c r="R120" s="165" t="str">
        <f t="shared" si="242"/>
        <v/>
      </c>
      <c r="S120" s="72"/>
      <c r="T120" s="72"/>
      <c r="U120" s="72"/>
      <c r="V120" s="72"/>
      <c r="W120" s="72"/>
      <c r="X120" s="72"/>
      <c r="Y120" s="72"/>
      <c r="Z120" s="72"/>
      <c r="AA120" s="72"/>
      <c r="AB120" s="72"/>
      <c r="AC120" s="72"/>
      <c r="AD120" s="72"/>
      <c r="AE120" s="72"/>
      <c r="AF120" s="72"/>
      <c r="AG120" s="3"/>
      <c r="AH120" s="3"/>
    </row>
  </sheetData>
  <mergeCells count="67">
    <mergeCell ref="N3:Q4"/>
    <mergeCell ref="N5:N6"/>
    <mergeCell ref="O5:O6"/>
    <mergeCell ref="P5:P6"/>
    <mergeCell ref="Q5:Q6"/>
    <mergeCell ref="D59:D60"/>
    <mergeCell ref="D61:D62"/>
    <mergeCell ref="D63:D64"/>
    <mergeCell ref="D57:D58"/>
    <mergeCell ref="J3:M4"/>
    <mergeCell ref="J5:J6"/>
    <mergeCell ref="K5:K6"/>
    <mergeCell ref="L5:L6"/>
    <mergeCell ref="M5:M6"/>
    <mergeCell ref="F3:I4"/>
    <mergeCell ref="F5:F6"/>
    <mergeCell ref="G5:G6"/>
    <mergeCell ref="H5:H6"/>
    <mergeCell ref="I5:I6"/>
    <mergeCell ref="A3:E6"/>
    <mergeCell ref="A7:E8"/>
    <mergeCell ref="B69:B100"/>
    <mergeCell ref="D69:D70"/>
    <mergeCell ref="D71:D72"/>
    <mergeCell ref="D73:D74"/>
    <mergeCell ref="D75:D76"/>
    <mergeCell ref="D91:D92"/>
    <mergeCell ref="D93:D94"/>
    <mergeCell ref="D89:D90"/>
    <mergeCell ref="D87:D88"/>
    <mergeCell ref="A19:A100"/>
    <mergeCell ref="B19:B68"/>
    <mergeCell ref="D19:D20"/>
    <mergeCell ref="D21:D22"/>
    <mergeCell ref="D23:D24"/>
    <mergeCell ref="D95:D96"/>
    <mergeCell ref="D97:D98"/>
    <mergeCell ref="D99:D100"/>
    <mergeCell ref="D77:D78"/>
    <mergeCell ref="D79:D80"/>
    <mergeCell ref="D81:D82"/>
    <mergeCell ref="D83:D84"/>
    <mergeCell ref="D85:D86"/>
    <mergeCell ref="D65:D66"/>
    <mergeCell ref="D67:D68"/>
    <mergeCell ref="D53:D54"/>
    <mergeCell ref="A9:A18"/>
    <mergeCell ref="B9:E10"/>
    <mergeCell ref="B11:E12"/>
    <mergeCell ref="B13:E14"/>
    <mergeCell ref="B15:E16"/>
    <mergeCell ref="B17:E18"/>
    <mergeCell ref="D25:D26"/>
    <mergeCell ref="D27:D28"/>
    <mergeCell ref="D29:D30"/>
    <mergeCell ref="D31:D32"/>
    <mergeCell ref="D33:D34"/>
    <mergeCell ref="D55:D56"/>
    <mergeCell ref="D43:D44"/>
    <mergeCell ref="D45:D46"/>
    <mergeCell ref="D35:D36"/>
    <mergeCell ref="D37:D38"/>
    <mergeCell ref="D39:D40"/>
    <mergeCell ref="D41:D42"/>
    <mergeCell ref="D47:D48"/>
    <mergeCell ref="D49:D50"/>
    <mergeCell ref="D51:D52"/>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6"/>
  <sheetViews>
    <sheetView view="pageBreakPreview" zoomScaleNormal="100" zoomScaleSheetLayoutView="100" workbookViewId="0">
      <selection activeCell="G3" sqref="G3:P3"/>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29" ht="14.25">
      <c r="A1" s="18" t="s">
        <v>608</v>
      </c>
    </row>
    <row r="3" spans="1:29" ht="18" customHeight="1">
      <c r="A3" s="240" t="s">
        <v>64</v>
      </c>
      <c r="B3" s="241"/>
      <c r="C3" s="241"/>
      <c r="D3" s="241"/>
      <c r="E3" s="242"/>
      <c r="F3" s="249" t="s">
        <v>131</v>
      </c>
      <c r="G3" s="262" t="s">
        <v>691</v>
      </c>
      <c r="H3" s="262"/>
      <c r="I3" s="262"/>
      <c r="J3" s="262"/>
      <c r="K3" s="262"/>
      <c r="L3" s="262"/>
      <c r="M3" s="262"/>
      <c r="N3" s="262"/>
      <c r="O3" s="262"/>
      <c r="P3" s="262"/>
    </row>
    <row r="4" spans="1:29" ht="31.5" customHeight="1">
      <c r="A4" s="243"/>
      <c r="B4" s="244"/>
      <c r="C4" s="244"/>
      <c r="D4" s="244"/>
      <c r="E4" s="245"/>
      <c r="F4" s="232"/>
      <c r="G4" s="262" t="s">
        <v>67</v>
      </c>
      <c r="H4" s="262"/>
      <c r="I4" s="262" t="s">
        <v>59</v>
      </c>
      <c r="J4" s="262"/>
      <c r="K4" s="262" t="s">
        <v>58</v>
      </c>
      <c r="L4" s="262"/>
      <c r="M4" s="262" t="s">
        <v>57</v>
      </c>
      <c r="N4" s="262"/>
      <c r="O4" s="262" t="s">
        <v>56</v>
      </c>
      <c r="P4" s="262"/>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10">
        <f>SUM(F8:F12)</f>
        <v>967</v>
      </c>
      <c r="G7" s="9">
        <f>SUM(G8:G12)</f>
        <v>702</v>
      </c>
      <c r="H7" s="8">
        <f t="shared" ref="H7:H53" si="0">IF(G7=0,0,G7/$F7*100)</f>
        <v>72.595656670113755</v>
      </c>
      <c r="I7" s="15">
        <f>SUM(I8:I12)</f>
        <v>166</v>
      </c>
      <c r="J7" s="8">
        <f t="shared" ref="J7:J53" si="1">IF(I7=0,0,I7/$F7*100)</f>
        <v>17.166494312306103</v>
      </c>
      <c r="K7" s="15">
        <f>SUM(K8:K12)</f>
        <v>91</v>
      </c>
      <c r="L7" s="8">
        <f t="shared" ref="L7:L53" si="2">IF(K7=0,0,K7/$F7*100)</f>
        <v>9.4105480868665978</v>
      </c>
      <c r="M7" s="15">
        <f>SUM(M8:M12)</f>
        <v>5</v>
      </c>
      <c r="N7" s="8">
        <f t="shared" ref="N7:N53" si="3">IF(M7=0,0,M7/$F7*100)</f>
        <v>0.51706308169596693</v>
      </c>
      <c r="O7" s="15">
        <f>SUM(O8:O12)</f>
        <v>3</v>
      </c>
      <c r="P7" s="8">
        <f t="shared" ref="P7:P53" si="4">IF(O7=0,0,O7/$F7*100)</f>
        <v>0.31023784901758011</v>
      </c>
      <c r="AA7" s="10">
        <f>SUM(AA8:AA12)</f>
        <v>967</v>
      </c>
      <c r="AB7" s="139" t="str">
        <f>IF(F7=AA7,"",1)</f>
        <v/>
      </c>
      <c r="AC7" s="175" t="str">
        <f>IF(SUM(H7,J7,L7,N7,P7)=100,"",1)</f>
        <v/>
      </c>
    </row>
    <row r="8" spans="1:29" ht="23.1" customHeight="1">
      <c r="A8" s="256" t="s">
        <v>49</v>
      </c>
      <c r="B8" s="259" t="s">
        <v>48</v>
      </c>
      <c r="C8" s="260"/>
      <c r="D8" s="260"/>
      <c r="E8" s="261"/>
      <c r="F8" s="10">
        <f t="shared" ref="F8:F53" si="5">SUM(G8,I8,K8,M8,O8)</f>
        <v>323</v>
      </c>
      <c r="G8" s="9">
        <v>323</v>
      </c>
      <c r="H8" s="8">
        <f t="shared" si="0"/>
        <v>100</v>
      </c>
      <c r="I8" s="15">
        <v>0</v>
      </c>
      <c r="J8" s="8">
        <f t="shared" si="1"/>
        <v>0</v>
      </c>
      <c r="K8" s="15">
        <v>0</v>
      </c>
      <c r="L8" s="8">
        <f t="shared" si="2"/>
        <v>0</v>
      </c>
      <c r="M8" s="15">
        <v>0</v>
      </c>
      <c r="N8" s="8">
        <f t="shared" si="3"/>
        <v>0</v>
      </c>
      <c r="O8" s="15">
        <v>0</v>
      </c>
      <c r="P8" s="8">
        <f t="shared" si="4"/>
        <v>0</v>
      </c>
      <c r="AA8" s="10">
        <v>323</v>
      </c>
      <c r="AB8" s="140" t="str">
        <f t="shared" ref="AB8:AB53" si="6">IF(F8=AA8,"",1)</f>
        <v/>
      </c>
      <c r="AC8" s="140" t="str">
        <f t="shared" ref="AC8:AC53" si="7">IF(SUM(H8,J8,L8,N8,P8)=100,"",1)</f>
        <v/>
      </c>
    </row>
    <row r="9" spans="1:29" ht="23.1" customHeight="1">
      <c r="A9" s="257"/>
      <c r="B9" s="259" t="s">
        <v>47</v>
      </c>
      <c r="C9" s="260"/>
      <c r="D9" s="260"/>
      <c r="E9" s="261"/>
      <c r="F9" s="10">
        <f t="shared" si="5"/>
        <v>145</v>
      </c>
      <c r="G9" s="9">
        <v>117</v>
      </c>
      <c r="H9" s="8">
        <f t="shared" si="0"/>
        <v>80.689655172413794</v>
      </c>
      <c r="I9" s="15">
        <v>28</v>
      </c>
      <c r="J9" s="8">
        <f t="shared" si="1"/>
        <v>19.310344827586206</v>
      </c>
      <c r="K9" s="15">
        <v>0</v>
      </c>
      <c r="L9" s="8">
        <f t="shared" si="2"/>
        <v>0</v>
      </c>
      <c r="M9" s="15">
        <v>0</v>
      </c>
      <c r="N9" s="8">
        <f t="shared" si="3"/>
        <v>0</v>
      </c>
      <c r="O9" s="15">
        <v>0</v>
      </c>
      <c r="P9" s="8">
        <f t="shared" si="4"/>
        <v>0</v>
      </c>
      <c r="AA9" s="10">
        <v>145</v>
      </c>
      <c r="AB9" s="140" t="str">
        <f t="shared" si="6"/>
        <v/>
      </c>
      <c r="AC9" s="140" t="str">
        <f t="shared" si="7"/>
        <v/>
      </c>
    </row>
    <row r="10" spans="1:29" ht="23.1" customHeight="1">
      <c r="A10" s="257"/>
      <c r="B10" s="259" t="s">
        <v>46</v>
      </c>
      <c r="C10" s="260"/>
      <c r="D10" s="260"/>
      <c r="E10" s="261"/>
      <c r="F10" s="10">
        <f t="shared" si="5"/>
        <v>218</v>
      </c>
      <c r="G10" s="9">
        <v>110</v>
      </c>
      <c r="H10" s="8">
        <f t="shared" si="0"/>
        <v>50.458715596330272</v>
      </c>
      <c r="I10" s="15">
        <v>80</v>
      </c>
      <c r="J10" s="8">
        <f t="shared" si="1"/>
        <v>36.697247706422019</v>
      </c>
      <c r="K10" s="15">
        <v>28</v>
      </c>
      <c r="L10" s="8">
        <f t="shared" si="2"/>
        <v>12.844036697247708</v>
      </c>
      <c r="M10" s="15">
        <v>0</v>
      </c>
      <c r="N10" s="8">
        <f t="shared" si="3"/>
        <v>0</v>
      </c>
      <c r="O10" s="15">
        <v>0</v>
      </c>
      <c r="P10" s="8">
        <f t="shared" si="4"/>
        <v>0</v>
      </c>
      <c r="AA10" s="10">
        <v>218</v>
      </c>
      <c r="AB10" s="140" t="str">
        <f t="shared" si="6"/>
        <v/>
      </c>
      <c r="AC10" s="140" t="str">
        <f t="shared" si="7"/>
        <v/>
      </c>
    </row>
    <row r="11" spans="1:29" ht="23.1" customHeight="1">
      <c r="A11" s="257"/>
      <c r="B11" s="259" t="s">
        <v>45</v>
      </c>
      <c r="C11" s="260"/>
      <c r="D11" s="260"/>
      <c r="E11" s="261"/>
      <c r="F11" s="10">
        <f t="shared" si="5"/>
        <v>66</v>
      </c>
      <c r="G11" s="9">
        <v>27</v>
      </c>
      <c r="H11" s="8">
        <f t="shared" si="0"/>
        <v>40.909090909090914</v>
      </c>
      <c r="I11" s="15">
        <v>11</v>
      </c>
      <c r="J11" s="8">
        <f t="shared" si="1"/>
        <v>16.666666666666664</v>
      </c>
      <c r="K11" s="15">
        <v>25</v>
      </c>
      <c r="L11" s="8">
        <f t="shared" si="2"/>
        <v>37.878787878787875</v>
      </c>
      <c r="M11" s="15">
        <v>3</v>
      </c>
      <c r="N11" s="8">
        <f t="shared" si="3"/>
        <v>4.5454545454545459</v>
      </c>
      <c r="O11" s="15">
        <v>0</v>
      </c>
      <c r="P11" s="8">
        <f t="shared" si="4"/>
        <v>0</v>
      </c>
      <c r="AA11" s="10">
        <v>66</v>
      </c>
      <c r="AB11" s="140" t="str">
        <f t="shared" si="6"/>
        <v/>
      </c>
      <c r="AC11" s="140" t="str">
        <f t="shared" si="7"/>
        <v/>
      </c>
    </row>
    <row r="12" spans="1:29" ht="23.1" customHeight="1">
      <c r="A12" s="258"/>
      <c r="B12" s="259" t="s">
        <v>44</v>
      </c>
      <c r="C12" s="260"/>
      <c r="D12" s="260"/>
      <c r="E12" s="261"/>
      <c r="F12" s="10">
        <f t="shared" si="5"/>
        <v>215</v>
      </c>
      <c r="G12" s="9">
        <v>125</v>
      </c>
      <c r="H12" s="8">
        <f t="shared" si="0"/>
        <v>58.139534883720934</v>
      </c>
      <c r="I12" s="15">
        <v>47</v>
      </c>
      <c r="J12" s="8">
        <f t="shared" si="1"/>
        <v>21.86046511627907</v>
      </c>
      <c r="K12" s="15">
        <v>38</v>
      </c>
      <c r="L12" s="8">
        <f t="shared" si="2"/>
        <v>17.674418604651162</v>
      </c>
      <c r="M12" s="15">
        <v>2</v>
      </c>
      <c r="N12" s="8">
        <f t="shared" si="3"/>
        <v>0.93023255813953487</v>
      </c>
      <c r="O12" s="15">
        <v>3</v>
      </c>
      <c r="P12" s="8">
        <f t="shared" si="4"/>
        <v>1.3953488372093024</v>
      </c>
      <c r="AA12" s="10">
        <v>215</v>
      </c>
      <c r="AB12" s="140" t="str">
        <f t="shared" si="6"/>
        <v/>
      </c>
      <c r="AC12" s="140" t="str">
        <f t="shared" si="7"/>
        <v/>
      </c>
    </row>
    <row r="13" spans="1:29" ht="23.1" customHeight="1">
      <c r="A13" s="253" t="s">
        <v>43</v>
      </c>
      <c r="B13" s="253" t="s">
        <v>42</v>
      </c>
      <c r="C13" s="13"/>
      <c r="D13" s="14" t="s">
        <v>16</v>
      </c>
      <c r="E13" s="11"/>
      <c r="F13" s="10">
        <f t="shared" si="5"/>
        <v>243</v>
      </c>
      <c r="G13" s="9">
        <f>SUM(G14:G37)</f>
        <v>105</v>
      </c>
      <c r="H13" s="8">
        <f>IF(G13=0,0,G13/$F13*100)</f>
        <v>43.209876543209873</v>
      </c>
      <c r="I13" s="9">
        <f>SUM(I14:I37)</f>
        <v>68</v>
      </c>
      <c r="J13" s="8">
        <f t="shared" si="1"/>
        <v>27.983539094650205</v>
      </c>
      <c r="K13" s="9">
        <f>SUM(K14:K37)</f>
        <v>62</v>
      </c>
      <c r="L13" s="8">
        <f t="shared" si="2"/>
        <v>25.514403292181072</v>
      </c>
      <c r="M13" s="9">
        <f>SUM(M14:M37)</f>
        <v>5</v>
      </c>
      <c r="N13" s="8">
        <f t="shared" si="3"/>
        <v>2.0576131687242798</v>
      </c>
      <c r="O13" s="9">
        <f>SUM(O14:O37)</f>
        <v>3</v>
      </c>
      <c r="P13" s="8">
        <f t="shared" si="4"/>
        <v>1.2345679012345678</v>
      </c>
      <c r="AA13" s="10">
        <f>SUM(AA14:AA37)</f>
        <v>243</v>
      </c>
      <c r="AB13" s="140" t="str">
        <f>IF(F13=AA13,"",1)</f>
        <v/>
      </c>
      <c r="AC13" s="140" t="str">
        <f t="shared" si="7"/>
        <v/>
      </c>
    </row>
    <row r="14" spans="1:29" ht="23.1" customHeight="1">
      <c r="A14" s="254"/>
      <c r="B14" s="254"/>
      <c r="C14" s="13"/>
      <c r="D14" s="14" t="s">
        <v>41</v>
      </c>
      <c r="E14" s="11"/>
      <c r="F14" s="10">
        <f t="shared" si="5"/>
        <v>32</v>
      </c>
      <c r="G14" s="9">
        <v>14</v>
      </c>
      <c r="H14" s="8">
        <f t="shared" si="0"/>
        <v>43.75</v>
      </c>
      <c r="I14" s="15">
        <v>15</v>
      </c>
      <c r="J14" s="8">
        <f t="shared" si="1"/>
        <v>46.875</v>
      </c>
      <c r="K14" s="15">
        <v>3</v>
      </c>
      <c r="L14" s="8">
        <f t="shared" si="2"/>
        <v>9.375</v>
      </c>
      <c r="M14" s="15">
        <v>0</v>
      </c>
      <c r="N14" s="8">
        <f t="shared" si="3"/>
        <v>0</v>
      </c>
      <c r="O14" s="15">
        <v>0</v>
      </c>
      <c r="P14" s="8">
        <f t="shared" si="4"/>
        <v>0</v>
      </c>
      <c r="AA14" s="10">
        <v>32</v>
      </c>
      <c r="AB14" s="140" t="str">
        <f t="shared" si="6"/>
        <v/>
      </c>
      <c r="AC14" s="140" t="str">
        <f t="shared" si="7"/>
        <v/>
      </c>
    </row>
    <row r="15" spans="1:29" ht="23.1" customHeight="1">
      <c r="A15" s="254"/>
      <c r="B15" s="254"/>
      <c r="C15" s="13"/>
      <c r="D15" s="14" t="s">
        <v>40</v>
      </c>
      <c r="E15" s="11"/>
      <c r="F15" s="10">
        <f t="shared" si="5"/>
        <v>4</v>
      </c>
      <c r="G15" s="9">
        <v>2</v>
      </c>
      <c r="H15" s="8">
        <f t="shared" si="0"/>
        <v>50</v>
      </c>
      <c r="I15" s="15">
        <v>1</v>
      </c>
      <c r="J15" s="8">
        <f t="shared" si="1"/>
        <v>25</v>
      </c>
      <c r="K15" s="15">
        <v>1</v>
      </c>
      <c r="L15" s="8">
        <f t="shared" si="2"/>
        <v>25</v>
      </c>
      <c r="M15" s="15">
        <v>0</v>
      </c>
      <c r="N15" s="8">
        <f t="shared" si="3"/>
        <v>0</v>
      </c>
      <c r="O15" s="15">
        <v>0</v>
      </c>
      <c r="P15" s="8">
        <f t="shared" si="4"/>
        <v>0</v>
      </c>
      <c r="AA15" s="10">
        <v>4</v>
      </c>
      <c r="AB15" s="140" t="str">
        <f t="shared" si="6"/>
        <v/>
      </c>
      <c r="AC15" s="140" t="str">
        <f t="shared" si="7"/>
        <v/>
      </c>
    </row>
    <row r="16" spans="1:29" ht="23.1" customHeight="1">
      <c r="A16" s="254"/>
      <c r="B16" s="254"/>
      <c r="C16" s="13"/>
      <c r="D16" s="14" t="s">
        <v>39</v>
      </c>
      <c r="E16" s="11"/>
      <c r="F16" s="10">
        <f t="shared" si="5"/>
        <v>16</v>
      </c>
      <c r="G16" s="9">
        <v>13</v>
      </c>
      <c r="H16" s="8">
        <f t="shared" si="0"/>
        <v>81.25</v>
      </c>
      <c r="I16" s="15">
        <v>3</v>
      </c>
      <c r="J16" s="8">
        <f t="shared" si="1"/>
        <v>18.75</v>
      </c>
      <c r="K16" s="15">
        <v>0</v>
      </c>
      <c r="L16" s="8">
        <f t="shared" si="2"/>
        <v>0</v>
      </c>
      <c r="M16" s="15">
        <v>0</v>
      </c>
      <c r="N16" s="8">
        <f t="shared" si="3"/>
        <v>0</v>
      </c>
      <c r="O16" s="15">
        <v>0</v>
      </c>
      <c r="P16" s="8">
        <f t="shared" si="4"/>
        <v>0</v>
      </c>
      <c r="AA16" s="10">
        <v>16</v>
      </c>
      <c r="AB16" s="140" t="str">
        <f t="shared" si="6"/>
        <v/>
      </c>
      <c r="AC16" s="140" t="str">
        <f t="shared" si="7"/>
        <v/>
      </c>
    </row>
    <row r="17" spans="1:29" ht="23.1" customHeight="1">
      <c r="A17" s="254"/>
      <c r="B17" s="254"/>
      <c r="C17" s="13"/>
      <c r="D17" s="14" t="s">
        <v>38</v>
      </c>
      <c r="E17" s="11"/>
      <c r="F17" s="10">
        <f t="shared" si="5"/>
        <v>3</v>
      </c>
      <c r="G17" s="9">
        <v>3</v>
      </c>
      <c r="H17" s="8">
        <f t="shared" si="0"/>
        <v>100</v>
      </c>
      <c r="I17" s="15">
        <v>0</v>
      </c>
      <c r="J17" s="8">
        <f t="shared" si="1"/>
        <v>0</v>
      </c>
      <c r="K17" s="15">
        <v>0</v>
      </c>
      <c r="L17" s="8">
        <f t="shared" si="2"/>
        <v>0</v>
      </c>
      <c r="M17" s="15">
        <v>0</v>
      </c>
      <c r="N17" s="8">
        <f t="shared" si="3"/>
        <v>0</v>
      </c>
      <c r="O17" s="15">
        <v>0</v>
      </c>
      <c r="P17" s="8">
        <f t="shared" si="4"/>
        <v>0</v>
      </c>
      <c r="AA17" s="10">
        <v>3</v>
      </c>
      <c r="AB17" s="140" t="str">
        <f t="shared" si="6"/>
        <v/>
      </c>
      <c r="AC17" s="140" t="str">
        <f t="shared" si="7"/>
        <v/>
      </c>
    </row>
    <row r="18" spans="1:29" ht="23.1" customHeight="1">
      <c r="A18" s="254"/>
      <c r="B18" s="254"/>
      <c r="C18" s="13"/>
      <c r="D18" s="14" t="s">
        <v>37</v>
      </c>
      <c r="E18" s="11"/>
      <c r="F18" s="10">
        <f t="shared" si="5"/>
        <v>7</v>
      </c>
      <c r="G18" s="9">
        <v>3</v>
      </c>
      <c r="H18" s="8">
        <f t="shared" si="0"/>
        <v>42.857142857142854</v>
      </c>
      <c r="I18" s="15">
        <v>3</v>
      </c>
      <c r="J18" s="8">
        <f t="shared" si="1"/>
        <v>42.857142857142854</v>
      </c>
      <c r="K18" s="15">
        <v>1</v>
      </c>
      <c r="L18" s="8">
        <f t="shared" si="2"/>
        <v>14.285714285714285</v>
      </c>
      <c r="M18" s="15">
        <v>0</v>
      </c>
      <c r="N18" s="8">
        <f t="shared" si="3"/>
        <v>0</v>
      </c>
      <c r="O18" s="15">
        <v>0</v>
      </c>
      <c r="P18" s="8">
        <f t="shared" si="4"/>
        <v>0</v>
      </c>
      <c r="AA18" s="10">
        <v>7</v>
      </c>
      <c r="AB18" s="140" t="str">
        <f t="shared" si="6"/>
        <v/>
      </c>
      <c r="AC18" s="140" t="str">
        <f t="shared" si="7"/>
        <v/>
      </c>
    </row>
    <row r="19" spans="1:29" ht="23.1" customHeight="1">
      <c r="A19" s="254"/>
      <c r="B19" s="254"/>
      <c r="C19" s="13"/>
      <c r="D19" s="14" t="s">
        <v>36</v>
      </c>
      <c r="E19" s="11"/>
      <c r="F19" s="10">
        <f t="shared" si="5"/>
        <v>2</v>
      </c>
      <c r="G19" s="9">
        <v>2</v>
      </c>
      <c r="H19" s="8">
        <f t="shared" si="0"/>
        <v>100</v>
      </c>
      <c r="I19" s="15">
        <v>0</v>
      </c>
      <c r="J19" s="8">
        <f t="shared" si="1"/>
        <v>0</v>
      </c>
      <c r="K19" s="15">
        <v>0</v>
      </c>
      <c r="L19" s="8">
        <f t="shared" si="2"/>
        <v>0</v>
      </c>
      <c r="M19" s="15">
        <v>0</v>
      </c>
      <c r="N19" s="8">
        <f t="shared" si="3"/>
        <v>0</v>
      </c>
      <c r="O19" s="15">
        <v>0</v>
      </c>
      <c r="P19" s="8">
        <f t="shared" si="4"/>
        <v>0</v>
      </c>
      <c r="AA19" s="10">
        <v>2</v>
      </c>
      <c r="AB19" s="140" t="str">
        <f t="shared" si="6"/>
        <v/>
      </c>
      <c r="AC19" s="140" t="str">
        <f t="shared" si="7"/>
        <v/>
      </c>
    </row>
    <row r="20" spans="1:29" ht="23.1" customHeight="1">
      <c r="A20" s="254"/>
      <c r="B20" s="254"/>
      <c r="C20" s="13"/>
      <c r="D20" s="14" t="s">
        <v>35</v>
      </c>
      <c r="E20" s="11"/>
      <c r="F20" s="10">
        <f t="shared" si="5"/>
        <v>5</v>
      </c>
      <c r="G20" s="9">
        <v>2</v>
      </c>
      <c r="H20" s="8">
        <f t="shared" si="0"/>
        <v>40</v>
      </c>
      <c r="I20" s="15">
        <v>1</v>
      </c>
      <c r="J20" s="8">
        <f t="shared" si="1"/>
        <v>20</v>
      </c>
      <c r="K20" s="15">
        <v>2</v>
      </c>
      <c r="L20" s="8">
        <f t="shared" si="2"/>
        <v>40</v>
      </c>
      <c r="M20" s="15">
        <v>0</v>
      </c>
      <c r="N20" s="8">
        <f t="shared" si="3"/>
        <v>0</v>
      </c>
      <c r="O20" s="15">
        <v>0</v>
      </c>
      <c r="P20" s="8">
        <f t="shared" si="4"/>
        <v>0</v>
      </c>
      <c r="AA20" s="10">
        <v>5</v>
      </c>
      <c r="AB20" s="140" t="str">
        <f t="shared" si="6"/>
        <v/>
      </c>
      <c r="AC20" s="140" t="str">
        <f t="shared" si="7"/>
        <v/>
      </c>
    </row>
    <row r="21" spans="1:29" ht="23.1" customHeight="1">
      <c r="A21" s="254"/>
      <c r="B21" s="254"/>
      <c r="C21" s="13"/>
      <c r="D21" s="14" t="s">
        <v>34</v>
      </c>
      <c r="E21" s="11"/>
      <c r="F21" s="10">
        <f t="shared" si="5"/>
        <v>10</v>
      </c>
      <c r="G21" s="9">
        <v>1</v>
      </c>
      <c r="H21" s="8">
        <f t="shared" si="0"/>
        <v>10</v>
      </c>
      <c r="I21" s="15">
        <v>4</v>
      </c>
      <c r="J21" s="8">
        <f t="shared" si="1"/>
        <v>40</v>
      </c>
      <c r="K21" s="15">
        <v>5</v>
      </c>
      <c r="L21" s="8">
        <f t="shared" si="2"/>
        <v>50</v>
      </c>
      <c r="M21" s="15">
        <v>0</v>
      </c>
      <c r="N21" s="8">
        <f t="shared" si="3"/>
        <v>0</v>
      </c>
      <c r="O21" s="15">
        <v>0</v>
      </c>
      <c r="P21" s="8">
        <f t="shared" si="4"/>
        <v>0</v>
      </c>
      <c r="AA21" s="10">
        <v>10</v>
      </c>
      <c r="AB21" s="140" t="str">
        <f t="shared" si="6"/>
        <v/>
      </c>
      <c r="AC21" s="140" t="str">
        <f t="shared" si="7"/>
        <v/>
      </c>
    </row>
    <row r="22" spans="1:29" ht="23.1" customHeight="1">
      <c r="A22" s="254"/>
      <c r="B22" s="254"/>
      <c r="C22" s="13"/>
      <c r="D22" s="14" t="s">
        <v>33</v>
      </c>
      <c r="E22" s="11"/>
      <c r="F22" s="10">
        <f t="shared" si="5"/>
        <v>1</v>
      </c>
      <c r="G22" s="9">
        <v>1</v>
      </c>
      <c r="H22" s="8">
        <f t="shared" si="0"/>
        <v>100</v>
      </c>
      <c r="I22" s="15">
        <v>0</v>
      </c>
      <c r="J22" s="8">
        <f t="shared" si="1"/>
        <v>0</v>
      </c>
      <c r="K22" s="15">
        <v>0</v>
      </c>
      <c r="L22" s="8">
        <f t="shared" si="2"/>
        <v>0</v>
      </c>
      <c r="M22" s="15">
        <v>0</v>
      </c>
      <c r="N22" s="8">
        <f t="shared" si="3"/>
        <v>0</v>
      </c>
      <c r="O22" s="15">
        <v>0</v>
      </c>
      <c r="P22" s="8">
        <f t="shared" si="4"/>
        <v>0</v>
      </c>
      <c r="AA22" s="10">
        <v>1</v>
      </c>
      <c r="AB22" s="140" t="str">
        <f t="shared" si="6"/>
        <v/>
      </c>
      <c r="AC22" s="140" t="str">
        <f t="shared" si="7"/>
        <v/>
      </c>
    </row>
    <row r="23" spans="1:29" ht="23.1" customHeight="1">
      <c r="A23" s="254"/>
      <c r="B23" s="254"/>
      <c r="C23" s="13"/>
      <c r="D23" s="14" t="s">
        <v>32</v>
      </c>
      <c r="E23" s="11"/>
      <c r="F23" s="10">
        <f t="shared" si="5"/>
        <v>6</v>
      </c>
      <c r="G23" s="9">
        <v>0</v>
      </c>
      <c r="H23" s="8">
        <f t="shared" si="0"/>
        <v>0</v>
      </c>
      <c r="I23" s="15">
        <v>3</v>
      </c>
      <c r="J23" s="8">
        <f t="shared" si="1"/>
        <v>50</v>
      </c>
      <c r="K23" s="15">
        <v>3</v>
      </c>
      <c r="L23" s="8">
        <f t="shared" si="2"/>
        <v>50</v>
      </c>
      <c r="M23" s="15">
        <v>0</v>
      </c>
      <c r="N23" s="8">
        <f t="shared" si="3"/>
        <v>0</v>
      </c>
      <c r="O23" s="15">
        <v>0</v>
      </c>
      <c r="P23" s="8">
        <f t="shared" si="4"/>
        <v>0</v>
      </c>
      <c r="AA23" s="10">
        <v>6</v>
      </c>
      <c r="AB23" s="140" t="str">
        <f t="shared" si="6"/>
        <v/>
      </c>
      <c r="AC23" s="140" t="str">
        <f t="shared" si="7"/>
        <v/>
      </c>
    </row>
    <row r="24" spans="1:29" ht="23.1" customHeight="1">
      <c r="A24" s="254"/>
      <c r="B24" s="254"/>
      <c r="C24" s="13"/>
      <c r="D24" s="14" t="s">
        <v>31</v>
      </c>
      <c r="E24" s="11"/>
      <c r="F24" s="10">
        <f t="shared" si="5"/>
        <v>1</v>
      </c>
      <c r="G24" s="33">
        <v>1</v>
      </c>
      <c r="H24" s="8">
        <f t="shared" si="0"/>
        <v>100</v>
      </c>
      <c r="I24" s="34">
        <v>0</v>
      </c>
      <c r="J24" s="8">
        <f t="shared" si="1"/>
        <v>0</v>
      </c>
      <c r="K24" s="34">
        <v>0</v>
      </c>
      <c r="L24" s="8">
        <f t="shared" si="2"/>
        <v>0</v>
      </c>
      <c r="M24" s="34">
        <v>0</v>
      </c>
      <c r="N24" s="8">
        <f t="shared" si="3"/>
        <v>0</v>
      </c>
      <c r="O24" s="34">
        <v>0</v>
      </c>
      <c r="P24" s="8">
        <f t="shared" si="4"/>
        <v>0</v>
      </c>
      <c r="AA24" s="10">
        <v>1</v>
      </c>
      <c r="AB24" s="140" t="str">
        <f t="shared" si="6"/>
        <v/>
      </c>
      <c r="AC24" s="140" t="str">
        <f t="shared" si="7"/>
        <v/>
      </c>
    </row>
    <row r="25" spans="1:29" ht="23.1" customHeight="1">
      <c r="A25" s="254"/>
      <c r="B25" s="254"/>
      <c r="C25" s="13"/>
      <c r="D25" s="12" t="s">
        <v>30</v>
      </c>
      <c r="E25" s="11"/>
      <c r="F25" s="10">
        <f t="shared" si="5"/>
        <v>2</v>
      </c>
      <c r="G25" s="9">
        <v>1</v>
      </c>
      <c r="H25" s="8">
        <f t="shared" si="0"/>
        <v>50</v>
      </c>
      <c r="I25" s="15">
        <v>0</v>
      </c>
      <c r="J25" s="8">
        <f t="shared" si="1"/>
        <v>0</v>
      </c>
      <c r="K25" s="15">
        <v>1</v>
      </c>
      <c r="L25" s="8">
        <f t="shared" si="2"/>
        <v>50</v>
      </c>
      <c r="M25" s="15">
        <v>0</v>
      </c>
      <c r="N25" s="8">
        <f t="shared" si="3"/>
        <v>0</v>
      </c>
      <c r="O25" s="15">
        <v>0</v>
      </c>
      <c r="P25" s="8">
        <f t="shared" si="4"/>
        <v>0</v>
      </c>
      <c r="AA25" s="10">
        <v>2</v>
      </c>
      <c r="AB25" s="140" t="str">
        <f t="shared" si="6"/>
        <v/>
      </c>
      <c r="AC25" s="140" t="str">
        <f t="shared" si="7"/>
        <v/>
      </c>
    </row>
    <row r="26" spans="1:29" ht="23.1" customHeight="1">
      <c r="A26" s="254"/>
      <c r="B26" s="254"/>
      <c r="C26" s="13"/>
      <c r="D26" s="109" t="s">
        <v>29</v>
      </c>
      <c r="E26" s="110"/>
      <c r="F26" s="31">
        <f t="shared" si="5"/>
        <v>9</v>
      </c>
      <c r="G26" s="30">
        <v>5</v>
      </c>
      <c r="H26" s="111">
        <f t="shared" si="0"/>
        <v>55.555555555555557</v>
      </c>
      <c r="I26" s="15">
        <v>2</v>
      </c>
      <c r="J26" s="8">
        <f t="shared" si="1"/>
        <v>22.222222222222221</v>
      </c>
      <c r="K26" s="15">
        <v>1</v>
      </c>
      <c r="L26" s="8">
        <f t="shared" si="2"/>
        <v>11.111111111111111</v>
      </c>
      <c r="M26" s="15">
        <v>1</v>
      </c>
      <c r="N26" s="8">
        <f t="shared" si="3"/>
        <v>11.111111111111111</v>
      </c>
      <c r="O26" s="15">
        <v>0</v>
      </c>
      <c r="P26" s="8">
        <f t="shared" si="4"/>
        <v>0</v>
      </c>
      <c r="AA26" s="31">
        <v>9</v>
      </c>
      <c r="AB26" s="140" t="str">
        <f t="shared" si="6"/>
        <v/>
      </c>
      <c r="AC26" s="140" t="str">
        <f t="shared" si="7"/>
        <v/>
      </c>
    </row>
    <row r="27" spans="1:29" ht="23.1" customHeight="1">
      <c r="A27" s="254"/>
      <c r="B27" s="254"/>
      <c r="C27" s="13"/>
      <c r="D27" s="14" t="s">
        <v>28</v>
      </c>
      <c r="E27" s="11"/>
      <c r="F27" s="10">
        <f t="shared" si="5"/>
        <v>5</v>
      </c>
      <c r="G27" s="9">
        <v>3</v>
      </c>
      <c r="H27" s="8">
        <f t="shared" si="0"/>
        <v>60</v>
      </c>
      <c r="I27" s="15">
        <v>2</v>
      </c>
      <c r="J27" s="8">
        <f t="shared" si="1"/>
        <v>40</v>
      </c>
      <c r="K27" s="15">
        <v>0</v>
      </c>
      <c r="L27" s="8">
        <f t="shared" si="2"/>
        <v>0</v>
      </c>
      <c r="M27" s="15">
        <v>0</v>
      </c>
      <c r="N27" s="8">
        <f t="shared" si="3"/>
        <v>0</v>
      </c>
      <c r="O27" s="15">
        <v>0</v>
      </c>
      <c r="P27" s="8">
        <f t="shared" si="4"/>
        <v>0</v>
      </c>
      <c r="AA27" s="10">
        <v>5</v>
      </c>
      <c r="AB27" s="140" t="str">
        <f t="shared" si="6"/>
        <v/>
      </c>
      <c r="AC27" s="140" t="str">
        <f t="shared" si="7"/>
        <v/>
      </c>
    </row>
    <row r="28" spans="1:29" ht="23.1" customHeight="1">
      <c r="A28" s="254"/>
      <c r="B28" s="254"/>
      <c r="C28" s="13"/>
      <c r="D28" s="14" t="s">
        <v>27</v>
      </c>
      <c r="E28" s="11"/>
      <c r="F28" s="10">
        <f t="shared" si="5"/>
        <v>5</v>
      </c>
      <c r="G28" s="9">
        <v>1</v>
      </c>
      <c r="H28" s="8">
        <f t="shared" si="0"/>
        <v>20</v>
      </c>
      <c r="I28" s="15">
        <v>1</v>
      </c>
      <c r="J28" s="8">
        <f t="shared" si="1"/>
        <v>20</v>
      </c>
      <c r="K28" s="15">
        <v>3</v>
      </c>
      <c r="L28" s="8">
        <f t="shared" si="2"/>
        <v>60</v>
      </c>
      <c r="M28" s="15">
        <v>0</v>
      </c>
      <c r="N28" s="8">
        <f t="shared" si="3"/>
        <v>0</v>
      </c>
      <c r="O28" s="15">
        <v>0</v>
      </c>
      <c r="P28" s="8">
        <f t="shared" si="4"/>
        <v>0</v>
      </c>
      <c r="AA28" s="10">
        <v>5</v>
      </c>
      <c r="AB28" s="140" t="str">
        <f t="shared" si="6"/>
        <v/>
      </c>
      <c r="AC28" s="140" t="str">
        <f t="shared" si="7"/>
        <v/>
      </c>
    </row>
    <row r="29" spans="1:29" ht="23.1" customHeight="1">
      <c r="A29" s="254"/>
      <c r="B29" s="254"/>
      <c r="C29" s="13"/>
      <c r="D29" s="14" t="s">
        <v>26</v>
      </c>
      <c r="E29" s="11"/>
      <c r="F29" s="10">
        <f t="shared" si="5"/>
        <v>15</v>
      </c>
      <c r="G29" s="9">
        <v>9</v>
      </c>
      <c r="H29" s="8">
        <f t="shared" si="0"/>
        <v>60</v>
      </c>
      <c r="I29" s="15">
        <v>3</v>
      </c>
      <c r="J29" s="8">
        <f t="shared" si="1"/>
        <v>20</v>
      </c>
      <c r="K29" s="15">
        <v>3</v>
      </c>
      <c r="L29" s="8">
        <f t="shared" si="2"/>
        <v>20</v>
      </c>
      <c r="M29" s="15">
        <v>0</v>
      </c>
      <c r="N29" s="8">
        <f t="shared" si="3"/>
        <v>0</v>
      </c>
      <c r="O29" s="15">
        <v>0</v>
      </c>
      <c r="P29" s="8">
        <f t="shared" si="4"/>
        <v>0</v>
      </c>
      <c r="AA29" s="10">
        <v>15</v>
      </c>
      <c r="AB29" s="140" t="str">
        <f t="shared" si="6"/>
        <v/>
      </c>
      <c r="AC29" s="140" t="str">
        <f t="shared" si="7"/>
        <v/>
      </c>
    </row>
    <row r="30" spans="1:29" ht="23.1" customHeight="1">
      <c r="A30" s="254"/>
      <c r="B30" s="254"/>
      <c r="C30" s="13"/>
      <c r="D30" s="14" t="s">
        <v>25</v>
      </c>
      <c r="E30" s="11"/>
      <c r="F30" s="10">
        <f t="shared" si="5"/>
        <v>6</v>
      </c>
      <c r="G30" s="9">
        <v>3</v>
      </c>
      <c r="H30" s="8">
        <f t="shared" si="0"/>
        <v>50</v>
      </c>
      <c r="I30" s="15">
        <v>2</v>
      </c>
      <c r="J30" s="8">
        <f t="shared" si="1"/>
        <v>33.333333333333329</v>
      </c>
      <c r="K30" s="15">
        <v>0</v>
      </c>
      <c r="L30" s="8">
        <f t="shared" si="2"/>
        <v>0</v>
      </c>
      <c r="M30" s="15">
        <v>0</v>
      </c>
      <c r="N30" s="8">
        <f t="shared" si="3"/>
        <v>0</v>
      </c>
      <c r="O30" s="15">
        <v>1</v>
      </c>
      <c r="P30" s="8">
        <f t="shared" si="4"/>
        <v>16.666666666666664</v>
      </c>
      <c r="AA30" s="10">
        <v>6</v>
      </c>
      <c r="AB30" s="140" t="str">
        <f t="shared" si="6"/>
        <v/>
      </c>
      <c r="AC30" s="140" t="str">
        <f t="shared" si="7"/>
        <v/>
      </c>
    </row>
    <row r="31" spans="1:29" ht="23.1" customHeight="1">
      <c r="A31" s="254"/>
      <c r="B31" s="254"/>
      <c r="C31" s="13"/>
      <c r="D31" s="14" t="s">
        <v>24</v>
      </c>
      <c r="E31" s="11"/>
      <c r="F31" s="10">
        <f t="shared" si="5"/>
        <v>33</v>
      </c>
      <c r="G31" s="9">
        <v>12</v>
      </c>
      <c r="H31" s="8">
        <f t="shared" si="0"/>
        <v>36.363636363636367</v>
      </c>
      <c r="I31" s="15">
        <v>11</v>
      </c>
      <c r="J31" s="8">
        <f t="shared" si="1"/>
        <v>33.333333333333329</v>
      </c>
      <c r="K31" s="15">
        <v>10</v>
      </c>
      <c r="L31" s="8">
        <f t="shared" si="2"/>
        <v>30.303030303030305</v>
      </c>
      <c r="M31" s="15">
        <v>0</v>
      </c>
      <c r="N31" s="8">
        <f t="shared" si="3"/>
        <v>0</v>
      </c>
      <c r="O31" s="15">
        <v>0</v>
      </c>
      <c r="P31" s="8">
        <f t="shared" si="4"/>
        <v>0</v>
      </c>
      <c r="AA31" s="10">
        <v>33</v>
      </c>
      <c r="AB31" s="140" t="str">
        <f t="shared" si="6"/>
        <v/>
      </c>
      <c r="AC31" s="140" t="str">
        <f t="shared" si="7"/>
        <v/>
      </c>
    </row>
    <row r="32" spans="1:29" ht="23.1" customHeight="1">
      <c r="A32" s="254"/>
      <c r="B32" s="254"/>
      <c r="C32" s="13"/>
      <c r="D32" s="14" t="s">
        <v>23</v>
      </c>
      <c r="E32" s="11"/>
      <c r="F32" s="10">
        <f t="shared" si="5"/>
        <v>7</v>
      </c>
      <c r="G32" s="9">
        <v>5</v>
      </c>
      <c r="H32" s="8">
        <f t="shared" si="0"/>
        <v>71.428571428571431</v>
      </c>
      <c r="I32" s="15">
        <v>1</v>
      </c>
      <c r="J32" s="8">
        <f t="shared" si="1"/>
        <v>14.285714285714285</v>
      </c>
      <c r="K32" s="15">
        <v>1</v>
      </c>
      <c r="L32" s="8">
        <f t="shared" si="2"/>
        <v>14.285714285714285</v>
      </c>
      <c r="M32" s="15">
        <v>0</v>
      </c>
      <c r="N32" s="8">
        <f t="shared" si="3"/>
        <v>0</v>
      </c>
      <c r="O32" s="15">
        <v>0</v>
      </c>
      <c r="P32" s="8">
        <f t="shared" si="4"/>
        <v>0</v>
      </c>
      <c r="AA32" s="10">
        <v>7</v>
      </c>
      <c r="AB32" s="140" t="str">
        <f t="shared" si="6"/>
        <v/>
      </c>
      <c r="AC32" s="140" t="str">
        <f t="shared" si="7"/>
        <v/>
      </c>
    </row>
    <row r="33" spans="1:29" ht="24" customHeight="1">
      <c r="A33" s="254"/>
      <c r="B33" s="254"/>
      <c r="C33" s="13"/>
      <c r="D33" s="14" t="s">
        <v>22</v>
      </c>
      <c r="E33" s="11"/>
      <c r="F33" s="10">
        <f t="shared" si="5"/>
        <v>29</v>
      </c>
      <c r="G33" s="9">
        <v>10</v>
      </c>
      <c r="H33" s="8">
        <f t="shared" si="0"/>
        <v>34.482758620689658</v>
      </c>
      <c r="I33" s="15">
        <v>5</v>
      </c>
      <c r="J33" s="8">
        <f t="shared" si="1"/>
        <v>17.241379310344829</v>
      </c>
      <c r="K33" s="15">
        <v>11</v>
      </c>
      <c r="L33" s="8">
        <f t="shared" si="2"/>
        <v>37.931034482758619</v>
      </c>
      <c r="M33" s="15">
        <v>2</v>
      </c>
      <c r="N33" s="8">
        <f t="shared" si="3"/>
        <v>6.8965517241379306</v>
      </c>
      <c r="O33" s="15">
        <v>1</v>
      </c>
      <c r="P33" s="8">
        <f t="shared" si="4"/>
        <v>3.4482758620689653</v>
      </c>
      <c r="AA33" s="10">
        <v>29</v>
      </c>
      <c r="AB33" s="140" t="str">
        <f t="shared" si="6"/>
        <v/>
      </c>
      <c r="AC33" s="140" t="str">
        <f t="shared" si="7"/>
        <v/>
      </c>
    </row>
    <row r="34" spans="1:29" ht="23.1" customHeight="1">
      <c r="A34" s="254"/>
      <c r="B34" s="254"/>
      <c r="C34" s="13"/>
      <c r="D34" s="14" t="s">
        <v>21</v>
      </c>
      <c r="E34" s="11"/>
      <c r="F34" s="10">
        <f t="shared" si="5"/>
        <v>15</v>
      </c>
      <c r="G34" s="9">
        <v>8</v>
      </c>
      <c r="H34" s="8">
        <f t="shared" si="0"/>
        <v>53.333333333333336</v>
      </c>
      <c r="I34" s="15">
        <v>3</v>
      </c>
      <c r="J34" s="8">
        <f t="shared" si="1"/>
        <v>20</v>
      </c>
      <c r="K34" s="15">
        <v>4</v>
      </c>
      <c r="L34" s="8">
        <f t="shared" si="2"/>
        <v>26.666666666666668</v>
      </c>
      <c r="M34" s="15">
        <v>0</v>
      </c>
      <c r="N34" s="8">
        <f t="shared" si="3"/>
        <v>0</v>
      </c>
      <c r="O34" s="15">
        <v>0</v>
      </c>
      <c r="P34" s="8">
        <f t="shared" si="4"/>
        <v>0</v>
      </c>
      <c r="AA34" s="10">
        <v>15</v>
      </c>
      <c r="AB34" s="140" t="str">
        <f t="shared" si="6"/>
        <v/>
      </c>
      <c r="AC34" s="140" t="str">
        <f t="shared" si="7"/>
        <v/>
      </c>
    </row>
    <row r="35" spans="1:29" ht="23.1" customHeight="1">
      <c r="A35" s="254"/>
      <c r="B35" s="254"/>
      <c r="C35" s="13"/>
      <c r="D35" s="14" t="s">
        <v>20</v>
      </c>
      <c r="E35" s="11"/>
      <c r="F35" s="10">
        <f t="shared" si="5"/>
        <v>7</v>
      </c>
      <c r="G35" s="9">
        <v>1</v>
      </c>
      <c r="H35" s="8">
        <f t="shared" si="0"/>
        <v>14.285714285714285</v>
      </c>
      <c r="I35" s="15">
        <v>2</v>
      </c>
      <c r="J35" s="8">
        <f t="shared" si="1"/>
        <v>28.571428571428569</v>
      </c>
      <c r="K35" s="15">
        <v>4</v>
      </c>
      <c r="L35" s="8">
        <f t="shared" si="2"/>
        <v>57.142857142857139</v>
      </c>
      <c r="M35" s="15">
        <v>0</v>
      </c>
      <c r="N35" s="8">
        <f t="shared" si="3"/>
        <v>0</v>
      </c>
      <c r="O35" s="15">
        <v>0</v>
      </c>
      <c r="P35" s="8">
        <f t="shared" si="4"/>
        <v>0</v>
      </c>
      <c r="AA35" s="10">
        <v>7</v>
      </c>
      <c r="AB35" s="140" t="str">
        <f t="shared" si="6"/>
        <v/>
      </c>
      <c r="AC35" s="140" t="str">
        <f t="shared" si="7"/>
        <v/>
      </c>
    </row>
    <row r="36" spans="1:29" ht="23.1" customHeight="1">
      <c r="A36" s="254"/>
      <c r="B36" s="254"/>
      <c r="C36" s="13"/>
      <c r="D36" s="14" t="s">
        <v>19</v>
      </c>
      <c r="E36" s="11"/>
      <c r="F36" s="10">
        <f t="shared" si="5"/>
        <v>17</v>
      </c>
      <c r="G36" s="9">
        <v>3</v>
      </c>
      <c r="H36" s="8">
        <f t="shared" si="0"/>
        <v>17.647058823529413</v>
      </c>
      <c r="I36" s="15">
        <v>5</v>
      </c>
      <c r="J36" s="8">
        <f t="shared" si="1"/>
        <v>29.411764705882355</v>
      </c>
      <c r="K36" s="15">
        <v>7</v>
      </c>
      <c r="L36" s="8">
        <f t="shared" si="2"/>
        <v>41.17647058823529</v>
      </c>
      <c r="M36" s="15">
        <v>2</v>
      </c>
      <c r="N36" s="8">
        <f t="shared" si="3"/>
        <v>11.76470588235294</v>
      </c>
      <c r="O36" s="15">
        <v>0</v>
      </c>
      <c r="P36" s="8">
        <f t="shared" si="4"/>
        <v>0</v>
      </c>
      <c r="AA36" s="10">
        <v>17</v>
      </c>
      <c r="AB36" s="140" t="str">
        <f t="shared" si="6"/>
        <v/>
      </c>
      <c r="AC36" s="140" t="str">
        <f t="shared" si="7"/>
        <v/>
      </c>
    </row>
    <row r="37" spans="1:29" ht="23.1" customHeight="1">
      <c r="A37" s="254"/>
      <c r="B37" s="255"/>
      <c r="C37" s="13"/>
      <c r="D37" s="14" t="s">
        <v>18</v>
      </c>
      <c r="E37" s="11"/>
      <c r="F37" s="10">
        <f t="shared" si="5"/>
        <v>6</v>
      </c>
      <c r="G37" s="9">
        <v>2</v>
      </c>
      <c r="H37" s="8">
        <f t="shared" si="0"/>
        <v>33.333333333333329</v>
      </c>
      <c r="I37" s="15">
        <v>1</v>
      </c>
      <c r="J37" s="8">
        <f t="shared" si="1"/>
        <v>16.666666666666664</v>
      </c>
      <c r="K37" s="15">
        <v>2</v>
      </c>
      <c r="L37" s="8">
        <f t="shared" si="2"/>
        <v>33.333333333333329</v>
      </c>
      <c r="M37" s="15">
        <v>0</v>
      </c>
      <c r="N37" s="8">
        <f t="shared" si="3"/>
        <v>0</v>
      </c>
      <c r="O37" s="15">
        <v>1</v>
      </c>
      <c r="P37" s="8">
        <f t="shared" si="4"/>
        <v>16.666666666666664</v>
      </c>
      <c r="AA37" s="10">
        <v>6</v>
      </c>
      <c r="AB37" s="140" t="str">
        <f t="shared" si="6"/>
        <v/>
      </c>
      <c r="AC37" s="140" t="str">
        <f t="shared" si="7"/>
        <v/>
      </c>
    </row>
    <row r="38" spans="1:29" ht="23.1" customHeight="1">
      <c r="A38" s="254"/>
      <c r="B38" s="253" t="s">
        <v>17</v>
      </c>
      <c r="C38" s="13"/>
      <c r="D38" s="14" t="s">
        <v>16</v>
      </c>
      <c r="E38" s="11"/>
      <c r="F38" s="10">
        <f t="shared" si="5"/>
        <v>724</v>
      </c>
      <c r="G38" s="9">
        <f>SUM(G39:G53)</f>
        <v>597</v>
      </c>
      <c r="H38" s="8">
        <f t="shared" si="0"/>
        <v>82.458563535911594</v>
      </c>
      <c r="I38" s="9">
        <f>SUM(I39:I53)</f>
        <v>98</v>
      </c>
      <c r="J38" s="8">
        <f t="shared" si="1"/>
        <v>13.535911602209943</v>
      </c>
      <c r="K38" s="9">
        <f>SUM(K39:K53)</f>
        <v>29</v>
      </c>
      <c r="L38" s="8">
        <f t="shared" si="2"/>
        <v>4.0055248618784534</v>
      </c>
      <c r="M38" s="9">
        <f>SUM(M39:M53)</f>
        <v>0</v>
      </c>
      <c r="N38" s="8">
        <f t="shared" si="3"/>
        <v>0</v>
      </c>
      <c r="O38" s="9">
        <f>SUM(O39:O53)</f>
        <v>0</v>
      </c>
      <c r="P38" s="8">
        <f t="shared" si="4"/>
        <v>0</v>
      </c>
      <c r="AA38" s="10">
        <f>SUM(AA39:AA53)</f>
        <v>724</v>
      </c>
      <c r="AB38" s="140" t="str">
        <f t="shared" si="6"/>
        <v/>
      </c>
      <c r="AC38" s="140" t="str">
        <f t="shared" si="7"/>
        <v/>
      </c>
    </row>
    <row r="39" spans="1:29" ht="23.1" customHeight="1">
      <c r="A39" s="254"/>
      <c r="B39" s="254"/>
      <c r="C39" s="13"/>
      <c r="D39" s="14" t="s">
        <v>15</v>
      </c>
      <c r="E39" s="11"/>
      <c r="F39" s="10">
        <f t="shared" si="5"/>
        <v>4</v>
      </c>
      <c r="G39" s="9">
        <v>3</v>
      </c>
      <c r="H39" s="8">
        <f t="shared" si="0"/>
        <v>75</v>
      </c>
      <c r="I39" s="15">
        <v>1</v>
      </c>
      <c r="J39" s="8">
        <f t="shared" si="1"/>
        <v>25</v>
      </c>
      <c r="K39" s="15">
        <v>0</v>
      </c>
      <c r="L39" s="8">
        <f t="shared" si="2"/>
        <v>0</v>
      </c>
      <c r="M39" s="15">
        <v>0</v>
      </c>
      <c r="N39" s="8">
        <f t="shared" si="3"/>
        <v>0</v>
      </c>
      <c r="O39" s="15">
        <v>0</v>
      </c>
      <c r="P39" s="8">
        <f t="shared" si="4"/>
        <v>0</v>
      </c>
      <c r="AA39" s="10">
        <v>4</v>
      </c>
      <c r="AB39" s="140" t="str">
        <f t="shared" si="6"/>
        <v/>
      </c>
      <c r="AC39" s="140" t="str">
        <f t="shared" si="7"/>
        <v/>
      </c>
    </row>
    <row r="40" spans="1:29" ht="23.1" customHeight="1">
      <c r="A40" s="254"/>
      <c r="B40" s="254"/>
      <c r="C40" s="13"/>
      <c r="D40" s="14" t="s">
        <v>14</v>
      </c>
      <c r="E40" s="11"/>
      <c r="F40" s="10">
        <f t="shared" si="5"/>
        <v>91</v>
      </c>
      <c r="G40" s="9">
        <v>72</v>
      </c>
      <c r="H40" s="8">
        <f t="shared" si="0"/>
        <v>79.120879120879124</v>
      </c>
      <c r="I40" s="15">
        <v>13</v>
      </c>
      <c r="J40" s="8">
        <f t="shared" si="1"/>
        <v>14.285714285714285</v>
      </c>
      <c r="K40" s="15">
        <v>6</v>
      </c>
      <c r="L40" s="8">
        <f t="shared" si="2"/>
        <v>6.593406593406594</v>
      </c>
      <c r="M40" s="15">
        <v>0</v>
      </c>
      <c r="N40" s="8">
        <f t="shared" si="3"/>
        <v>0</v>
      </c>
      <c r="O40" s="15">
        <v>0</v>
      </c>
      <c r="P40" s="8">
        <f t="shared" si="4"/>
        <v>0</v>
      </c>
      <c r="AA40" s="10">
        <v>91</v>
      </c>
      <c r="AB40" s="140" t="str">
        <f t="shared" si="6"/>
        <v/>
      </c>
      <c r="AC40" s="140" t="str">
        <f t="shared" si="7"/>
        <v/>
      </c>
    </row>
    <row r="41" spans="1:29" ht="23.1" customHeight="1">
      <c r="A41" s="254"/>
      <c r="B41" s="254"/>
      <c r="C41" s="13"/>
      <c r="D41" s="14" t="s">
        <v>13</v>
      </c>
      <c r="E41" s="11"/>
      <c r="F41" s="10">
        <f t="shared" si="5"/>
        <v>19</v>
      </c>
      <c r="G41" s="9">
        <v>12</v>
      </c>
      <c r="H41" s="8">
        <f t="shared" si="0"/>
        <v>63.157894736842103</v>
      </c>
      <c r="I41" s="15">
        <v>6</v>
      </c>
      <c r="J41" s="8">
        <f t="shared" si="1"/>
        <v>31.578947368421051</v>
      </c>
      <c r="K41" s="15">
        <v>1</v>
      </c>
      <c r="L41" s="8">
        <f t="shared" si="2"/>
        <v>5.2631578947368416</v>
      </c>
      <c r="M41" s="15">
        <v>0</v>
      </c>
      <c r="N41" s="8">
        <f t="shared" si="3"/>
        <v>0</v>
      </c>
      <c r="O41" s="15">
        <v>0</v>
      </c>
      <c r="P41" s="8">
        <f t="shared" si="4"/>
        <v>0</v>
      </c>
      <c r="AA41" s="10">
        <v>19</v>
      </c>
      <c r="AB41" s="140" t="str">
        <f t="shared" si="6"/>
        <v/>
      </c>
      <c r="AC41" s="140" t="str">
        <f t="shared" si="7"/>
        <v/>
      </c>
    </row>
    <row r="42" spans="1:29" ht="23.1" customHeight="1">
      <c r="A42" s="254"/>
      <c r="B42" s="254"/>
      <c r="C42" s="13"/>
      <c r="D42" s="14" t="s">
        <v>12</v>
      </c>
      <c r="E42" s="11"/>
      <c r="F42" s="10">
        <f t="shared" si="5"/>
        <v>14</v>
      </c>
      <c r="G42" s="9">
        <v>9</v>
      </c>
      <c r="H42" s="8">
        <f t="shared" si="0"/>
        <v>64.285714285714292</v>
      </c>
      <c r="I42" s="15">
        <v>2</v>
      </c>
      <c r="J42" s="8">
        <f t="shared" si="1"/>
        <v>14.285714285714285</v>
      </c>
      <c r="K42" s="15">
        <v>3</v>
      </c>
      <c r="L42" s="8">
        <f t="shared" si="2"/>
        <v>21.428571428571427</v>
      </c>
      <c r="M42" s="15">
        <v>0</v>
      </c>
      <c r="N42" s="8">
        <f t="shared" si="3"/>
        <v>0</v>
      </c>
      <c r="O42" s="15">
        <v>0</v>
      </c>
      <c r="P42" s="8">
        <f t="shared" si="4"/>
        <v>0</v>
      </c>
      <c r="AA42" s="10">
        <v>14</v>
      </c>
      <c r="AB42" s="140" t="str">
        <f t="shared" si="6"/>
        <v/>
      </c>
      <c r="AC42" s="140" t="str">
        <f t="shared" si="7"/>
        <v/>
      </c>
    </row>
    <row r="43" spans="1:29" ht="23.1" customHeight="1">
      <c r="A43" s="254"/>
      <c r="B43" s="254"/>
      <c r="C43" s="13"/>
      <c r="D43" s="14" t="s">
        <v>11</v>
      </c>
      <c r="E43" s="11"/>
      <c r="F43" s="10">
        <f t="shared" si="5"/>
        <v>32</v>
      </c>
      <c r="G43" s="9">
        <v>19</v>
      </c>
      <c r="H43" s="8">
        <f t="shared" si="0"/>
        <v>59.375</v>
      </c>
      <c r="I43" s="15">
        <v>11</v>
      </c>
      <c r="J43" s="8">
        <f t="shared" si="1"/>
        <v>34.375</v>
      </c>
      <c r="K43" s="15">
        <v>2</v>
      </c>
      <c r="L43" s="8">
        <f t="shared" si="2"/>
        <v>6.25</v>
      </c>
      <c r="M43" s="15">
        <v>0</v>
      </c>
      <c r="N43" s="8">
        <f t="shared" si="3"/>
        <v>0</v>
      </c>
      <c r="O43" s="15">
        <v>0</v>
      </c>
      <c r="P43" s="8">
        <f t="shared" si="4"/>
        <v>0</v>
      </c>
      <c r="AA43" s="10">
        <v>32</v>
      </c>
      <c r="AB43" s="140" t="str">
        <f t="shared" si="6"/>
        <v/>
      </c>
      <c r="AC43" s="140" t="str">
        <f t="shared" si="7"/>
        <v/>
      </c>
    </row>
    <row r="44" spans="1:29" ht="23.1" customHeight="1">
      <c r="A44" s="254"/>
      <c r="B44" s="254"/>
      <c r="C44" s="13"/>
      <c r="D44" s="14" t="s">
        <v>10</v>
      </c>
      <c r="E44" s="11"/>
      <c r="F44" s="10">
        <f t="shared" si="5"/>
        <v>176</v>
      </c>
      <c r="G44" s="9">
        <v>171</v>
      </c>
      <c r="H44" s="8">
        <f t="shared" si="0"/>
        <v>97.159090909090907</v>
      </c>
      <c r="I44" s="15">
        <v>3</v>
      </c>
      <c r="J44" s="8">
        <f t="shared" si="1"/>
        <v>1.7045454545454544</v>
      </c>
      <c r="K44" s="15">
        <v>2</v>
      </c>
      <c r="L44" s="8">
        <f t="shared" si="2"/>
        <v>1.1363636363636365</v>
      </c>
      <c r="M44" s="15">
        <v>0</v>
      </c>
      <c r="N44" s="8">
        <f t="shared" si="3"/>
        <v>0</v>
      </c>
      <c r="O44" s="15">
        <v>0</v>
      </c>
      <c r="P44" s="8">
        <f t="shared" si="4"/>
        <v>0</v>
      </c>
      <c r="AA44" s="10">
        <v>176</v>
      </c>
      <c r="AB44" s="140" t="str">
        <f t="shared" si="6"/>
        <v/>
      </c>
      <c r="AC44" s="140" t="str">
        <f t="shared" si="7"/>
        <v/>
      </c>
    </row>
    <row r="45" spans="1:29" ht="23.1" customHeight="1">
      <c r="A45" s="254"/>
      <c r="B45" s="254"/>
      <c r="C45" s="13"/>
      <c r="D45" s="14" t="s">
        <v>9</v>
      </c>
      <c r="E45" s="11"/>
      <c r="F45" s="10">
        <f t="shared" si="5"/>
        <v>21</v>
      </c>
      <c r="G45" s="9">
        <v>18</v>
      </c>
      <c r="H45" s="8">
        <f t="shared" si="0"/>
        <v>85.714285714285708</v>
      </c>
      <c r="I45" s="15">
        <v>2</v>
      </c>
      <c r="J45" s="8">
        <f t="shared" si="1"/>
        <v>9.5238095238095237</v>
      </c>
      <c r="K45" s="15">
        <v>1</v>
      </c>
      <c r="L45" s="8">
        <f t="shared" si="2"/>
        <v>4.7619047619047619</v>
      </c>
      <c r="M45" s="15">
        <v>0</v>
      </c>
      <c r="N45" s="8">
        <f t="shared" si="3"/>
        <v>0</v>
      </c>
      <c r="O45" s="15">
        <v>0</v>
      </c>
      <c r="P45" s="8">
        <f t="shared" si="4"/>
        <v>0</v>
      </c>
      <c r="AA45" s="10">
        <v>21</v>
      </c>
      <c r="AB45" s="140" t="str">
        <f t="shared" si="6"/>
        <v/>
      </c>
      <c r="AC45" s="140" t="str">
        <f t="shared" si="7"/>
        <v/>
      </c>
    </row>
    <row r="46" spans="1:29" ht="23.1" customHeight="1">
      <c r="A46" s="254"/>
      <c r="B46" s="254"/>
      <c r="C46" s="13"/>
      <c r="D46" s="14" t="s">
        <v>8</v>
      </c>
      <c r="E46" s="11"/>
      <c r="F46" s="10">
        <f t="shared" si="5"/>
        <v>9</v>
      </c>
      <c r="G46" s="9">
        <v>9</v>
      </c>
      <c r="H46" s="8">
        <f t="shared" si="0"/>
        <v>100</v>
      </c>
      <c r="I46" s="15">
        <v>0</v>
      </c>
      <c r="J46" s="8">
        <f t="shared" si="1"/>
        <v>0</v>
      </c>
      <c r="K46" s="15">
        <v>0</v>
      </c>
      <c r="L46" s="8">
        <f t="shared" si="2"/>
        <v>0</v>
      </c>
      <c r="M46" s="15">
        <v>0</v>
      </c>
      <c r="N46" s="8">
        <f t="shared" si="3"/>
        <v>0</v>
      </c>
      <c r="O46" s="15">
        <v>0</v>
      </c>
      <c r="P46" s="8">
        <f t="shared" si="4"/>
        <v>0</v>
      </c>
      <c r="AA46" s="10">
        <v>9</v>
      </c>
      <c r="AB46" s="140" t="str">
        <f t="shared" si="6"/>
        <v/>
      </c>
      <c r="AC46" s="140" t="str">
        <f t="shared" si="7"/>
        <v/>
      </c>
    </row>
    <row r="47" spans="1:29" ht="24" customHeight="1">
      <c r="A47" s="254"/>
      <c r="B47" s="254"/>
      <c r="C47" s="13"/>
      <c r="D47" s="12" t="s">
        <v>7</v>
      </c>
      <c r="E47" s="11"/>
      <c r="F47" s="10">
        <f t="shared" si="5"/>
        <v>18</v>
      </c>
      <c r="G47" s="9">
        <v>16</v>
      </c>
      <c r="H47" s="8">
        <f t="shared" si="0"/>
        <v>88.888888888888886</v>
      </c>
      <c r="I47" s="15">
        <v>1</v>
      </c>
      <c r="J47" s="8">
        <f t="shared" si="1"/>
        <v>5.5555555555555554</v>
      </c>
      <c r="K47" s="15">
        <v>1</v>
      </c>
      <c r="L47" s="8">
        <f t="shared" si="2"/>
        <v>5.5555555555555554</v>
      </c>
      <c r="M47" s="15">
        <v>0</v>
      </c>
      <c r="N47" s="8">
        <f t="shared" si="3"/>
        <v>0</v>
      </c>
      <c r="O47" s="15">
        <v>0</v>
      </c>
      <c r="P47" s="8">
        <f t="shared" si="4"/>
        <v>0</v>
      </c>
      <c r="AA47" s="10">
        <v>18</v>
      </c>
      <c r="AB47" s="140" t="str">
        <f t="shared" si="6"/>
        <v/>
      </c>
      <c r="AC47" s="140" t="str">
        <f t="shared" si="7"/>
        <v/>
      </c>
    </row>
    <row r="48" spans="1:29" ht="23.1" customHeight="1">
      <c r="A48" s="254"/>
      <c r="B48" s="254"/>
      <c r="C48" s="13"/>
      <c r="D48" s="14" t="s">
        <v>6</v>
      </c>
      <c r="E48" s="11"/>
      <c r="F48" s="10">
        <f t="shared" si="5"/>
        <v>49</v>
      </c>
      <c r="G48" s="9">
        <v>44</v>
      </c>
      <c r="H48" s="8">
        <f t="shared" si="0"/>
        <v>89.795918367346943</v>
      </c>
      <c r="I48" s="15">
        <v>5</v>
      </c>
      <c r="J48" s="8">
        <f t="shared" si="1"/>
        <v>10.204081632653061</v>
      </c>
      <c r="K48" s="15">
        <v>0</v>
      </c>
      <c r="L48" s="8">
        <f t="shared" si="2"/>
        <v>0</v>
      </c>
      <c r="M48" s="15">
        <v>0</v>
      </c>
      <c r="N48" s="8">
        <f t="shared" si="3"/>
        <v>0</v>
      </c>
      <c r="O48" s="15">
        <v>0</v>
      </c>
      <c r="P48" s="8">
        <f t="shared" si="4"/>
        <v>0</v>
      </c>
      <c r="AA48" s="10">
        <v>49</v>
      </c>
      <c r="AB48" s="140" t="str">
        <f t="shared" si="6"/>
        <v/>
      </c>
      <c r="AC48" s="140" t="str">
        <f t="shared" si="7"/>
        <v/>
      </c>
    </row>
    <row r="49" spans="1:30" ht="23.1" customHeight="1">
      <c r="A49" s="254"/>
      <c r="B49" s="254"/>
      <c r="C49" s="13"/>
      <c r="D49" s="14" t="s">
        <v>5</v>
      </c>
      <c r="E49" s="11"/>
      <c r="F49" s="10">
        <f t="shared" si="5"/>
        <v>24</v>
      </c>
      <c r="G49" s="9">
        <v>24</v>
      </c>
      <c r="H49" s="8">
        <f t="shared" si="0"/>
        <v>100</v>
      </c>
      <c r="I49" s="15">
        <v>0</v>
      </c>
      <c r="J49" s="8">
        <f t="shared" si="1"/>
        <v>0</v>
      </c>
      <c r="K49" s="15">
        <v>0</v>
      </c>
      <c r="L49" s="8">
        <f t="shared" si="2"/>
        <v>0</v>
      </c>
      <c r="M49" s="15">
        <v>0</v>
      </c>
      <c r="N49" s="8">
        <f t="shared" si="3"/>
        <v>0</v>
      </c>
      <c r="O49" s="15">
        <v>0</v>
      </c>
      <c r="P49" s="8">
        <f t="shared" si="4"/>
        <v>0</v>
      </c>
      <c r="AA49" s="10">
        <v>24</v>
      </c>
      <c r="AB49" s="140" t="str">
        <f t="shared" si="6"/>
        <v/>
      </c>
      <c r="AC49" s="140" t="str">
        <f t="shared" si="7"/>
        <v/>
      </c>
    </row>
    <row r="50" spans="1:30" ht="23.1" customHeight="1">
      <c r="A50" s="254"/>
      <c r="B50" s="254"/>
      <c r="C50" s="13"/>
      <c r="D50" s="14" t="s">
        <v>4</v>
      </c>
      <c r="E50" s="11"/>
      <c r="F50" s="10">
        <f t="shared" si="5"/>
        <v>22</v>
      </c>
      <c r="G50" s="9">
        <v>15</v>
      </c>
      <c r="H50" s="8">
        <f t="shared" si="0"/>
        <v>68.181818181818173</v>
      </c>
      <c r="I50" s="15">
        <v>6</v>
      </c>
      <c r="J50" s="8">
        <f t="shared" si="1"/>
        <v>27.27272727272727</v>
      </c>
      <c r="K50" s="15">
        <v>1</v>
      </c>
      <c r="L50" s="8">
        <f t="shared" si="2"/>
        <v>4.5454545454545459</v>
      </c>
      <c r="M50" s="15">
        <v>0</v>
      </c>
      <c r="N50" s="8">
        <f t="shared" si="3"/>
        <v>0</v>
      </c>
      <c r="O50" s="15">
        <v>0</v>
      </c>
      <c r="P50" s="8">
        <f t="shared" si="4"/>
        <v>0</v>
      </c>
      <c r="AA50" s="10">
        <v>22</v>
      </c>
      <c r="AB50" s="140" t="str">
        <f t="shared" si="6"/>
        <v/>
      </c>
      <c r="AC50" s="140" t="str">
        <f t="shared" si="7"/>
        <v/>
      </c>
    </row>
    <row r="51" spans="1:30" ht="23.1" customHeight="1">
      <c r="A51" s="254"/>
      <c r="B51" s="254"/>
      <c r="C51" s="13"/>
      <c r="D51" s="14" t="s">
        <v>3</v>
      </c>
      <c r="E51" s="11"/>
      <c r="F51" s="10">
        <f t="shared" si="5"/>
        <v>168</v>
      </c>
      <c r="G51" s="9">
        <v>131</v>
      </c>
      <c r="H51" s="8">
        <f t="shared" si="0"/>
        <v>77.976190476190482</v>
      </c>
      <c r="I51" s="15">
        <v>33</v>
      </c>
      <c r="J51" s="8">
        <f t="shared" si="1"/>
        <v>19.642857142857142</v>
      </c>
      <c r="K51" s="15">
        <v>4</v>
      </c>
      <c r="L51" s="8">
        <f t="shared" si="2"/>
        <v>2.3809523809523809</v>
      </c>
      <c r="M51" s="15">
        <v>0</v>
      </c>
      <c r="N51" s="8">
        <f t="shared" si="3"/>
        <v>0</v>
      </c>
      <c r="O51" s="15">
        <v>0</v>
      </c>
      <c r="P51" s="8">
        <f t="shared" si="4"/>
        <v>0</v>
      </c>
      <c r="AA51" s="10">
        <v>168</v>
      </c>
      <c r="AB51" s="140" t="str">
        <f t="shared" si="6"/>
        <v/>
      </c>
      <c r="AC51" s="140" t="str">
        <f t="shared" si="7"/>
        <v/>
      </c>
    </row>
    <row r="52" spans="1:30" ht="23.1" customHeight="1">
      <c r="A52" s="254"/>
      <c r="B52" s="254"/>
      <c r="C52" s="13"/>
      <c r="D52" s="14" t="s">
        <v>2</v>
      </c>
      <c r="E52" s="11"/>
      <c r="F52" s="10">
        <f t="shared" si="5"/>
        <v>21</v>
      </c>
      <c r="G52" s="9">
        <v>11</v>
      </c>
      <c r="H52" s="8">
        <f t="shared" si="0"/>
        <v>52.380952380952387</v>
      </c>
      <c r="I52" s="15">
        <v>8</v>
      </c>
      <c r="J52" s="8">
        <f t="shared" si="1"/>
        <v>38.095238095238095</v>
      </c>
      <c r="K52" s="15">
        <v>2</v>
      </c>
      <c r="L52" s="8">
        <f t="shared" si="2"/>
        <v>9.5238095238095237</v>
      </c>
      <c r="M52" s="15">
        <v>0</v>
      </c>
      <c r="N52" s="8">
        <f t="shared" si="3"/>
        <v>0</v>
      </c>
      <c r="O52" s="15">
        <v>0</v>
      </c>
      <c r="P52" s="8">
        <f t="shared" si="4"/>
        <v>0</v>
      </c>
      <c r="AA52" s="10">
        <v>21</v>
      </c>
      <c r="AB52" s="140" t="str">
        <f t="shared" si="6"/>
        <v/>
      </c>
      <c r="AC52" s="140" t="str">
        <f t="shared" si="7"/>
        <v/>
      </c>
    </row>
    <row r="53" spans="1:30" ht="24" customHeight="1" thickBot="1">
      <c r="A53" s="255"/>
      <c r="B53" s="255"/>
      <c r="C53" s="13"/>
      <c r="D53" s="12" t="s">
        <v>1</v>
      </c>
      <c r="E53" s="11"/>
      <c r="F53" s="10">
        <f t="shared" si="5"/>
        <v>56</v>
      </c>
      <c r="G53" s="9">
        <v>43</v>
      </c>
      <c r="H53" s="8">
        <f t="shared" si="0"/>
        <v>76.785714285714292</v>
      </c>
      <c r="I53" s="15">
        <v>7</v>
      </c>
      <c r="J53" s="8">
        <f t="shared" si="1"/>
        <v>12.5</v>
      </c>
      <c r="K53" s="15">
        <v>6</v>
      </c>
      <c r="L53" s="8">
        <f t="shared" si="2"/>
        <v>10.714285714285714</v>
      </c>
      <c r="M53" s="15">
        <v>0</v>
      </c>
      <c r="N53" s="8">
        <f t="shared" si="3"/>
        <v>0</v>
      </c>
      <c r="O53" s="15">
        <v>0</v>
      </c>
      <c r="P53" s="8">
        <f t="shared" si="4"/>
        <v>0</v>
      </c>
      <c r="AA53" s="10">
        <v>56</v>
      </c>
      <c r="AB53" s="141" t="str">
        <f t="shared" si="6"/>
        <v/>
      </c>
      <c r="AC53" s="141" t="str">
        <f t="shared" si="7"/>
        <v/>
      </c>
    </row>
    <row r="55" spans="1:30" ht="12.75" customHeight="1"/>
    <row r="56" spans="1:30" ht="12.75" customHeight="1"/>
    <row r="57" spans="1:30">
      <c r="D57" s="5"/>
    </row>
    <row r="60" spans="1:30">
      <c r="D60" s="166" t="s">
        <v>490</v>
      </c>
      <c r="E60" s="164"/>
      <c r="F60" s="165">
        <v>967</v>
      </c>
      <c r="G60" s="165">
        <v>702</v>
      </c>
      <c r="H60" s="165"/>
      <c r="I60" s="165">
        <v>166</v>
      </c>
      <c r="J60" s="165"/>
      <c r="K60" s="165">
        <v>91</v>
      </c>
      <c r="L60" s="165"/>
      <c r="M60" s="165">
        <v>5</v>
      </c>
      <c r="N60" s="165"/>
      <c r="O60" s="165">
        <v>3</v>
      </c>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702</v>
      </c>
      <c r="H61" s="165"/>
      <c r="I61" s="168">
        <f>IF(I60="","",SUM(I8:I12))</f>
        <v>166</v>
      </c>
      <c r="J61" s="165"/>
      <c r="K61" s="168">
        <f>IF(K60="","",SUM(K8:K12))</f>
        <v>91</v>
      </c>
      <c r="L61" s="165"/>
      <c r="M61" s="168">
        <f>IF(M60="","",SUM(M8:M12))</f>
        <v>5</v>
      </c>
      <c r="N61" s="165"/>
      <c r="O61" s="168">
        <f>IF(O60="","",SUM(O8:O12))</f>
        <v>3</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702</v>
      </c>
      <c r="H62" s="165"/>
      <c r="I62" s="168">
        <f>IF(I60="","",SUM(I13,I38))</f>
        <v>166</v>
      </c>
      <c r="J62" s="165"/>
      <c r="K62" s="168">
        <f>IF(K60="","",SUM(K13,K38))</f>
        <v>91</v>
      </c>
      <c r="L62" s="165"/>
      <c r="M62" s="168">
        <f>IF(M60="","",SUM(M13,M38))</f>
        <v>5</v>
      </c>
      <c r="N62" s="165"/>
      <c r="O62" s="168">
        <f>IF(O60="","",SUM(O13,O38))</f>
        <v>3</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105</v>
      </c>
      <c r="H63" s="165"/>
      <c r="I63" s="168">
        <f>IF(I60="","",SUM(I14:I37))</f>
        <v>68</v>
      </c>
      <c r="J63" s="165"/>
      <c r="K63" s="168">
        <f>IF(K60="","",SUM(K14:K37))</f>
        <v>62</v>
      </c>
      <c r="L63" s="165"/>
      <c r="M63" s="168">
        <f>IF(M60="","",SUM(M14:M37))</f>
        <v>5</v>
      </c>
      <c r="N63" s="165"/>
      <c r="O63" s="168">
        <f>IF(O60="","",SUM(O14:O37))</f>
        <v>3</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597</v>
      </c>
      <c r="H64" s="165"/>
      <c r="I64" s="168">
        <f>IF(I60="","",SUM(I39:I53))</f>
        <v>98</v>
      </c>
      <c r="J64" s="165"/>
      <c r="K64" s="168">
        <f>IF(K60="","",SUM(K39:K53))</f>
        <v>29</v>
      </c>
      <c r="L64" s="165"/>
      <c r="M64" s="168">
        <f>IF(M60="","",SUM(M39:M53))</f>
        <v>0</v>
      </c>
      <c r="N64" s="165"/>
      <c r="O64" s="168">
        <f>IF(O60="","",SUM(O39:O53))</f>
        <v>0</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1" spans="4:30">
      <c r="D71" s="5"/>
    </row>
    <row r="75" spans="4:30">
      <c r="D75" s="5"/>
    </row>
    <row r="77" spans="4:30">
      <c r="D77" s="5"/>
    </row>
    <row r="79" spans="4:30">
      <c r="D79" s="5"/>
    </row>
    <row r="81" spans="4:4">
      <c r="D81" s="5"/>
    </row>
    <row r="83" spans="4:4" ht="13.5" customHeight="1">
      <c r="D83" s="6"/>
    </row>
    <row r="84" spans="4:4" ht="13.5" customHeight="1"/>
    <row r="85" spans="4:4">
      <c r="D85" s="5"/>
    </row>
    <row r="87" spans="4:4">
      <c r="D87" s="5"/>
    </row>
    <row r="89" spans="4:4">
      <c r="D89" s="5"/>
    </row>
    <row r="91" spans="4:4">
      <c r="D91" s="5"/>
    </row>
    <row r="95" spans="4:4" ht="12.75" customHeight="1"/>
    <row r="96" spans="4:4" ht="12.75" customHeight="1"/>
  </sheetData>
  <mergeCells count="28">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 ref="M5:M6"/>
    <mergeCell ref="N5:N6"/>
    <mergeCell ref="A3:E6"/>
    <mergeCell ref="F3:F6"/>
    <mergeCell ref="G3:P3"/>
    <mergeCell ref="G4:H4"/>
    <mergeCell ref="I4:J4"/>
    <mergeCell ref="K4:L4"/>
    <mergeCell ref="M4:N4"/>
    <mergeCell ref="O4:P4"/>
    <mergeCell ref="G5:G6"/>
    <mergeCell ref="H5:H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120"/>
  <sheetViews>
    <sheetView view="pageBreakPreview" zoomScaleNormal="100" zoomScaleSheetLayoutView="100" workbookViewId="0">
      <selection activeCell="N3" sqref="N3:Q4"/>
    </sheetView>
  </sheetViews>
  <sheetFormatPr defaultRowHeight="13.5"/>
  <cols>
    <col min="1" max="2" width="2.625" style="4" customWidth="1"/>
    <col min="3" max="3" width="1.375" style="4" customWidth="1"/>
    <col min="4" max="4" width="27.625" style="4" customWidth="1"/>
    <col min="5" max="5" width="1.375" style="4" customWidth="1"/>
    <col min="6" max="6" width="9.625" style="3" customWidth="1"/>
    <col min="7" max="9" width="7.625" style="3" customWidth="1"/>
    <col min="10" max="10" width="9.625" style="3" customWidth="1"/>
    <col min="11" max="13" width="7.625" style="3" customWidth="1"/>
    <col min="14" max="14" width="9.625" style="3" customWidth="1"/>
    <col min="15" max="17" width="7.625" style="3" customWidth="1"/>
    <col min="18" max="26" width="9" style="3"/>
    <col min="27" max="27" width="9" style="84"/>
    <col min="28" max="29" width="6.25" style="84" customWidth="1"/>
    <col min="30" max="30" width="9" style="84"/>
    <col min="31" max="32" width="6.25" style="84" customWidth="1"/>
    <col min="33" max="33" width="9" style="84"/>
    <col min="34" max="34" width="6.25" style="84" customWidth="1"/>
    <col min="35" max="16384" width="9" style="3"/>
  </cols>
  <sheetData>
    <row r="1" spans="1:35" ht="14.25">
      <c r="A1" s="18" t="s">
        <v>501</v>
      </c>
    </row>
    <row r="2" spans="1:35">
      <c r="Q2" s="46" t="s">
        <v>633</v>
      </c>
    </row>
    <row r="3" spans="1:35" ht="18.75" customHeight="1">
      <c r="A3" s="314" t="s">
        <v>64</v>
      </c>
      <c r="B3" s="315"/>
      <c r="C3" s="315"/>
      <c r="D3" s="315"/>
      <c r="E3" s="316"/>
      <c r="F3" s="266" t="s">
        <v>285</v>
      </c>
      <c r="G3" s="280"/>
      <c r="H3" s="280"/>
      <c r="I3" s="267"/>
      <c r="J3" s="266" t="s">
        <v>284</v>
      </c>
      <c r="K3" s="280"/>
      <c r="L3" s="280"/>
      <c r="M3" s="267"/>
      <c r="N3" s="266" t="s">
        <v>512</v>
      </c>
      <c r="O3" s="280"/>
      <c r="P3" s="280"/>
      <c r="Q3" s="267"/>
    </row>
    <row r="4" spans="1:35" ht="18.75" customHeight="1">
      <c r="A4" s="317"/>
      <c r="B4" s="318"/>
      <c r="C4" s="318"/>
      <c r="D4" s="318"/>
      <c r="E4" s="319"/>
      <c r="F4" s="409"/>
      <c r="G4" s="410"/>
      <c r="H4" s="410"/>
      <c r="I4" s="411"/>
      <c r="J4" s="409"/>
      <c r="K4" s="410"/>
      <c r="L4" s="410"/>
      <c r="M4" s="411"/>
      <c r="N4" s="409"/>
      <c r="O4" s="410"/>
      <c r="P4" s="410"/>
      <c r="Q4" s="411"/>
    </row>
    <row r="5" spans="1:35" ht="44.25" customHeight="1" thickBot="1">
      <c r="A5" s="317"/>
      <c r="B5" s="318"/>
      <c r="C5" s="318"/>
      <c r="D5" s="318"/>
      <c r="E5" s="319"/>
      <c r="F5" s="335" t="s">
        <v>515</v>
      </c>
      <c r="G5" s="299" t="s">
        <v>283</v>
      </c>
      <c r="H5" s="299" t="s">
        <v>282</v>
      </c>
      <c r="I5" s="299" t="s">
        <v>132</v>
      </c>
      <c r="J5" s="335" t="s">
        <v>515</v>
      </c>
      <c r="K5" s="299" t="s">
        <v>283</v>
      </c>
      <c r="L5" s="299" t="s">
        <v>282</v>
      </c>
      <c r="M5" s="299" t="s">
        <v>132</v>
      </c>
      <c r="N5" s="335" t="s">
        <v>515</v>
      </c>
      <c r="O5" s="299" t="s">
        <v>283</v>
      </c>
      <c r="P5" s="299" t="s">
        <v>282</v>
      </c>
      <c r="Q5" s="299" t="s">
        <v>132</v>
      </c>
    </row>
    <row r="6" spans="1:35" ht="24.75" customHeight="1" thickBot="1">
      <c r="A6" s="320"/>
      <c r="B6" s="321"/>
      <c r="C6" s="321"/>
      <c r="D6" s="321"/>
      <c r="E6" s="322"/>
      <c r="F6" s="234"/>
      <c r="G6" s="311"/>
      <c r="H6" s="311"/>
      <c r="I6" s="311"/>
      <c r="J6" s="234"/>
      <c r="K6" s="311"/>
      <c r="L6" s="311"/>
      <c r="M6" s="311"/>
      <c r="N6" s="234"/>
      <c r="O6" s="311"/>
      <c r="P6" s="311"/>
      <c r="Q6" s="311"/>
      <c r="AA6" s="159">
        <f>SUM(AB7:AC100,AE7:AF100,AH7:AI100,F116:R120)</f>
        <v>0</v>
      </c>
      <c r="AB6" s="189"/>
      <c r="AC6" s="189"/>
      <c r="AD6" s="189"/>
      <c r="AE6" s="189"/>
      <c r="AF6" s="189"/>
      <c r="AG6" s="189"/>
      <c r="AH6" s="189"/>
      <c r="AI6" s="148"/>
    </row>
    <row r="7" spans="1:35" ht="12" customHeight="1">
      <c r="A7" s="240" t="s">
        <v>50</v>
      </c>
      <c r="B7" s="241"/>
      <c r="C7" s="241"/>
      <c r="D7" s="241"/>
      <c r="E7" s="242"/>
      <c r="F7" s="41">
        <f t="shared" ref="F7:Q7" si="0">SUM(F9,F11,F13,F15,F17)</f>
        <v>297</v>
      </c>
      <c r="G7" s="41">
        <f t="shared" si="0"/>
        <v>93</v>
      </c>
      <c r="H7" s="41">
        <f t="shared" si="0"/>
        <v>174</v>
      </c>
      <c r="I7" s="41">
        <f t="shared" si="0"/>
        <v>30</v>
      </c>
      <c r="J7" s="41">
        <f t="shared" si="0"/>
        <v>83</v>
      </c>
      <c r="K7" s="41">
        <f t="shared" si="0"/>
        <v>50</v>
      </c>
      <c r="L7" s="41">
        <f t="shared" si="0"/>
        <v>28</v>
      </c>
      <c r="M7" s="41">
        <f t="shared" si="0"/>
        <v>5</v>
      </c>
      <c r="N7" s="41">
        <f t="shared" si="0"/>
        <v>99</v>
      </c>
      <c r="O7" s="41">
        <f t="shared" si="0"/>
        <v>14</v>
      </c>
      <c r="P7" s="41">
        <f t="shared" si="0"/>
        <v>71</v>
      </c>
      <c r="Q7" s="41">
        <f t="shared" si="0"/>
        <v>14</v>
      </c>
      <c r="AA7" s="155">
        <v>297</v>
      </c>
      <c r="AB7" s="155" t="str">
        <f>IF(F7=AA7,"",1)</f>
        <v/>
      </c>
      <c r="AC7" s="155"/>
      <c r="AD7" s="155">
        <v>83</v>
      </c>
      <c r="AE7" s="155" t="str">
        <f>IF(J7=AD7,"",1)</f>
        <v/>
      </c>
      <c r="AF7" s="155"/>
      <c r="AG7" s="155">
        <v>99</v>
      </c>
      <c r="AH7" s="155" t="str">
        <f>IF(N7=AG7,"",1)</f>
        <v/>
      </c>
      <c r="AI7" s="188"/>
    </row>
    <row r="8" spans="1:35" ht="12" customHeight="1">
      <c r="A8" s="243"/>
      <c r="B8" s="244"/>
      <c r="C8" s="244"/>
      <c r="D8" s="244"/>
      <c r="E8" s="245"/>
      <c r="F8" s="37">
        <f>IF(F7=0,0,F7/$F7)</f>
        <v>1</v>
      </c>
      <c r="G8" s="37">
        <f>IF(G7=0,0,G7/$F7)</f>
        <v>0.31313131313131315</v>
      </c>
      <c r="H8" s="37">
        <f>IF(H7=0,0,H7/$F7)</f>
        <v>0.58585858585858586</v>
      </c>
      <c r="I8" s="37">
        <f>IF(I7=0,0,I7/$F7)</f>
        <v>0.10101010101010101</v>
      </c>
      <c r="J8" s="37">
        <f>IF(J7=0,0,J7/J7)</f>
        <v>1</v>
      </c>
      <c r="K8" s="37">
        <f>IF(K7=0,0,K7/$J7)</f>
        <v>0.60240963855421692</v>
      </c>
      <c r="L8" s="37">
        <f>IF(L7=0,0,L7/$J7)</f>
        <v>0.33734939759036142</v>
      </c>
      <c r="M8" s="37">
        <f>IF(M7=0,0,M7/$J7)</f>
        <v>6.0240963855421686E-2</v>
      </c>
      <c r="N8" s="37">
        <f>IF(N7=0,0,N7/N7)</f>
        <v>1</v>
      </c>
      <c r="O8" s="37">
        <f>IF(O7=0,0,O7/$N7)</f>
        <v>0.14141414141414141</v>
      </c>
      <c r="P8" s="37">
        <f>IF(P7=0,0,P7/$N7)</f>
        <v>0.71717171717171713</v>
      </c>
      <c r="Q8" s="37">
        <f>IF(Q7=0,0,Q7/$N7)</f>
        <v>0.14141414141414141</v>
      </c>
      <c r="AA8" s="154"/>
      <c r="AB8" s="154"/>
      <c r="AC8" s="187" t="str">
        <f>IF(SUM(G8:I8)=0,"",IF(SUM(G8:I8)=1,"",1))</f>
        <v/>
      </c>
      <c r="AD8" s="154"/>
      <c r="AE8" s="154"/>
      <c r="AF8" s="187" t="str">
        <f>IF(SUM(K8:M8)=0,"",IF(SUM(K8:M8)=1,"",1))</f>
        <v/>
      </c>
      <c r="AG8" s="154"/>
      <c r="AH8" s="187" t="str">
        <f>IF(SUM(O8:Q8)=1,"",1)</f>
        <v/>
      </c>
      <c r="AI8" s="188" t="str">
        <f>IF(SUM(O8:Q8)=0,"",IF(SUM(O8:Q8)=1,"",1))</f>
        <v/>
      </c>
    </row>
    <row r="9" spans="1:35" ht="12" customHeight="1">
      <c r="A9" s="256" t="s">
        <v>49</v>
      </c>
      <c r="B9" s="323" t="s">
        <v>48</v>
      </c>
      <c r="C9" s="324"/>
      <c r="D9" s="324"/>
      <c r="E9" s="325"/>
      <c r="F9" s="41">
        <f>SUM(G9:I9)</f>
        <v>65</v>
      </c>
      <c r="G9" s="41">
        <v>21</v>
      </c>
      <c r="H9" s="41">
        <v>39</v>
      </c>
      <c r="I9" s="41">
        <v>5</v>
      </c>
      <c r="J9" s="41">
        <f>SUM(K9:M9)</f>
        <v>6</v>
      </c>
      <c r="K9" s="41">
        <v>2</v>
      </c>
      <c r="L9" s="41">
        <v>3</v>
      </c>
      <c r="M9" s="41">
        <v>1</v>
      </c>
      <c r="N9" s="41">
        <f>SUM(O9:Q9)</f>
        <v>16</v>
      </c>
      <c r="O9" s="41">
        <v>2</v>
      </c>
      <c r="P9" s="41">
        <v>13</v>
      </c>
      <c r="Q9" s="41">
        <v>1</v>
      </c>
      <c r="AA9" s="155">
        <v>65</v>
      </c>
      <c r="AB9" s="155" t="str">
        <f>IF(F9=AA9,"",1)</f>
        <v/>
      </c>
      <c r="AC9" s="155"/>
      <c r="AD9" s="155">
        <v>6</v>
      </c>
      <c r="AE9" s="155" t="str">
        <f t="shared" ref="AE9" si="1">IF(J9=AD9,"",1)</f>
        <v/>
      </c>
      <c r="AF9" s="155"/>
      <c r="AG9" s="155">
        <v>16</v>
      </c>
      <c r="AH9" s="155" t="str">
        <f t="shared" ref="AH9" si="2">IF(N9=AG9,"",1)</f>
        <v/>
      </c>
      <c r="AI9" s="140"/>
    </row>
    <row r="10" spans="1:35" ht="12" customHeight="1">
      <c r="A10" s="257"/>
      <c r="B10" s="326"/>
      <c r="C10" s="327"/>
      <c r="D10" s="327"/>
      <c r="E10" s="328"/>
      <c r="F10" s="37">
        <f>IF(F9=0,0,F9/$F9)</f>
        <v>1</v>
      </c>
      <c r="G10" s="37">
        <f>IF(G9=0,0,G9/$F9)</f>
        <v>0.32307692307692309</v>
      </c>
      <c r="H10" s="37">
        <f>IF(H9=0,0,H9/$F9)</f>
        <v>0.6</v>
      </c>
      <c r="I10" s="37">
        <f>IF(I9=0,0,I9/$F9)</f>
        <v>7.6923076923076927E-2</v>
      </c>
      <c r="J10" s="37">
        <f>IF(J9=0,0,J9/J9)</f>
        <v>1</v>
      </c>
      <c r="K10" s="37">
        <f>IF(K9=0,0,K9/$J9)</f>
        <v>0.33333333333333331</v>
      </c>
      <c r="L10" s="37">
        <f>IF(L9=0,0,L9/$J9)</f>
        <v>0.5</v>
      </c>
      <c r="M10" s="37">
        <f>IF(M9=0,0,M9/$J9)</f>
        <v>0.16666666666666666</v>
      </c>
      <c r="N10" s="37">
        <f>IF(N9=0,0,N9/N9)</f>
        <v>1</v>
      </c>
      <c r="O10" s="37">
        <f>IF(O9=0,0,O9/$N9)</f>
        <v>0.125</v>
      </c>
      <c r="P10" s="37">
        <f>IF(P9=0,0,P9/$N9)</f>
        <v>0.8125</v>
      </c>
      <c r="Q10" s="37">
        <f>IF(Q9=0,0,Q9/$N9)</f>
        <v>6.25E-2</v>
      </c>
      <c r="AA10" s="154"/>
      <c r="AB10" s="154"/>
      <c r="AC10" s="154" t="str">
        <f t="shared" ref="AC10" si="3">IF(SUM(G10:I10)=0,"",IF(SUM(G10:I10)=1,"",1))</f>
        <v/>
      </c>
      <c r="AD10" s="154"/>
      <c r="AE10" s="154"/>
      <c r="AF10" s="154" t="str">
        <f t="shared" ref="AF10" si="4">IF(SUM(K10:M10)=0,"",IF(SUM(K10:M10)=1,"",1))</f>
        <v/>
      </c>
      <c r="AG10" s="154"/>
      <c r="AH10" s="154"/>
      <c r="AI10" s="140" t="str">
        <f t="shared" ref="AI10" si="5">IF(SUM(O10:Q10)=0,"",IF(SUM(O10:Q10)=1,"",1))</f>
        <v/>
      </c>
    </row>
    <row r="11" spans="1:35" ht="12" customHeight="1">
      <c r="A11" s="257"/>
      <c r="B11" s="323" t="s">
        <v>47</v>
      </c>
      <c r="C11" s="324"/>
      <c r="D11" s="324"/>
      <c r="E11" s="325"/>
      <c r="F11" s="41">
        <f>SUM(G11:I11)</f>
        <v>41</v>
      </c>
      <c r="G11" s="41">
        <v>10</v>
      </c>
      <c r="H11" s="41">
        <v>28</v>
      </c>
      <c r="I11" s="41">
        <v>3</v>
      </c>
      <c r="J11" s="41">
        <f>SUM(K11:M11)</f>
        <v>3</v>
      </c>
      <c r="K11" s="41">
        <v>2</v>
      </c>
      <c r="L11" s="41">
        <v>1</v>
      </c>
      <c r="M11" s="41">
        <v>0</v>
      </c>
      <c r="N11" s="41">
        <f>SUM(O11:Q11)</f>
        <v>11</v>
      </c>
      <c r="O11" s="41">
        <v>2</v>
      </c>
      <c r="P11" s="41">
        <v>8</v>
      </c>
      <c r="Q11" s="41">
        <v>1</v>
      </c>
      <c r="AA11" s="155">
        <v>41</v>
      </c>
      <c r="AB11" s="155" t="str">
        <f>IF(F11=AA11,"",1)</f>
        <v/>
      </c>
      <c r="AC11" s="155"/>
      <c r="AD11" s="155">
        <v>3</v>
      </c>
      <c r="AE11" s="155" t="str">
        <f t="shared" ref="AE11" si="6">IF(J11=AD11,"",1)</f>
        <v/>
      </c>
      <c r="AF11" s="155"/>
      <c r="AG11" s="155">
        <v>11</v>
      </c>
      <c r="AH11" s="155" t="str">
        <f t="shared" ref="AH11" si="7">IF(N11=AG11,"",1)</f>
        <v/>
      </c>
      <c r="AI11" s="140"/>
    </row>
    <row r="12" spans="1:35" ht="12" customHeight="1">
      <c r="A12" s="257"/>
      <c r="B12" s="326"/>
      <c r="C12" s="327"/>
      <c r="D12" s="327"/>
      <c r="E12" s="328"/>
      <c r="F12" s="37">
        <f>IF(F11=0,0,F11/$F11)</f>
        <v>1</v>
      </c>
      <c r="G12" s="37">
        <f>IF(G11=0,0,G11/$F11)</f>
        <v>0.24390243902439024</v>
      </c>
      <c r="H12" s="37">
        <f>IF(H11=0,0,H11/$F11)</f>
        <v>0.68292682926829273</v>
      </c>
      <c r="I12" s="37">
        <f>IF(I11=0,0,I11/$F11)</f>
        <v>7.3170731707317069E-2</v>
      </c>
      <c r="J12" s="37">
        <f>IF(J11=0,0,J11/J11)</f>
        <v>1</v>
      </c>
      <c r="K12" s="37">
        <f>IF(K11=0,0,K11/$J11)</f>
        <v>0.66666666666666663</v>
      </c>
      <c r="L12" s="37">
        <f>IF(L11=0,0,L11/$J11)</f>
        <v>0.33333333333333331</v>
      </c>
      <c r="M12" s="37">
        <f>IF(M11=0,0,M11/$J11)</f>
        <v>0</v>
      </c>
      <c r="N12" s="37">
        <f>IF(N11=0,0,N11/N11)</f>
        <v>1</v>
      </c>
      <c r="O12" s="37">
        <f>IF(O11=0,0,O11/$N11)</f>
        <v>0.18181818181818182</v>
      </c>
      <c r="P12" s="37">
        <f>IF(P11=0,0,P11/$N11)</f>
        <v>0.72727272727272729</v>
      </c>
      <c r="Q12" s="37">
        <f>IF(Q11=0,0,Q11/$N11)</f>
        <v>9.0909090909090912E-2</v>
      </c>
      <c r="AA12" s="154"/>
      <c r="AB12" s="154"/>
      <c r="AC12" s="154" t="str">
        <f t="shared" ref="AC12" si="8">IF(SUM(G12:I12)=0,"",IF(SUM(G12:I12)=1,"",1))</f>
        <v/>
      </c>
      <c r="AD12" s="154"/>
      <c r="AE12" s="154"/>
      <c r="AF12" s="154" t="str">
        <f t="shared" ref="AF12" si="9">IF(SUM(K12:M12)=0,"",IF(SUM(K12:M12)=1,"",1))</f>
        <v/>
      </c>
      <c r="AG12" s="154"/>
      <c r="AH12" s="154"/>
      <c r="AI12" s="140" t="str">
        <f t="shared" ref="AI12" si="10">IF(SUM(O12:Q12)=0,"",IF(SUM(O12:Q12)=1,"",1))</f>
        <v/>
      </c>
    </row>
    <row r="13" spans="1:35" ht="12" customHeight="1">
      <c r="A13" s="257"/>
      <c r="B13" s="323" t="s">
        <v>46</v>
      </c>
      <c r="C13" s="324"/>
      <c r="D13" s="324"/>
      <c r="E13" s="325"/>
      <c r="F13" s="41">
        <f>SUM(G13:I13)</f>
        <v>73</v>
      </c>
      <c r="G13" s="41">
        <v>24</v>
      </c>
      <c r="H13" s="41">
        <v>41</v>
      </c>
      <c r="I13" s="41">
        <v>8</v>
      </c>
      <c r="J13" s="41">
        <f>SUM(K13:M13)</f>
        <v>17</v>
      </c>
      <c r="K13" s="41">
        <v>11</v>
      </c>
      <c r="L13" s="41">
        <v>5</v>
      </c>
      <c r="M13" s="41">
        <v>1</v>
      </c>
      <c r="N13" s="41">
        <f>SUM(O13:Q13)</f>
        <v>11</v>
      </c>
      <c r="O13" s="41">
        <v>0</v>
      </c>
      <c r="P13" s="41">
        <v>9</v>
      </c>
      <c r="Q13" s="41">
        <v>2</v>
      </c>
      <c r="AA13" s="155">
        <v>73</v>
      </c>
      <c r="AB13" s="155" t="str">
        <f>IF(F13=AA13,"",1)</f>
        <v/>
      </c>
      <c r="AC13" s="155"/>
      <c r="AD13" s="155">
        <v>17</v>
      </c>
      <c r="AE13" s="155" t="str">
        <f t="shared" ref="AE13" si="11">IF(J13=AD13,"",1)</f>
        <v/>
      </c>
      <c r="AF13" s="155"/>
      <c r="AG13" s="155">
        <v>11</v>
      </c>
      <c r="AH13" s="155" t="str">
        <f t="shared" ref="AH13" si="12">IF(N13=AG13,"",1)</f>
        <v/>
      </c>
      <c r="AI13" s="140"/>
    </row>
    <row r="14" spans="1:35" ht="12" customHeight="1">
      <c r="A14" s="257"/>
      <c r="B14" s="326"/>
      <c r="C14" s="327"/>
      <c r="D14" s="327"/>
      <c r="E14" s="328"/>
      <c r="F14" s="37">
        <f>IF(F13=0,0,F13/$F13)</f>
        <v>1</v>
      </c>
      <c r="G14" s="37">
        <f>IF(G13=0,0,G13/$F13)</f>
        <v>0.32876712328767121</v>
      </c>
      <c r="H14" s="37">
        <f>IF(H13=0,0,H13/$F13)</f>
        <v>0.56164383561643838</v>
      </c>
      <c r="I14" s="37">
        <f>IF(I13=0,0,I13/$F13)</f>
        <v>0.1095890410958904</v>
      </c>
      <c r="J14" s="37">
        <f>IF(J13=0,0,J13/J13)</f>
        <v>1</v>
      </c>
      <c r="K14" s="37">
        <f>IF(K13=0,0,K13/$J13)</f>
        <v>0.6470588235294118</v>
      </c>
      <c r="L14" s="37">
        <f>IF(L13=0,0,L13/$J13)</f>
        <v>0.29411764705882354</v>
      </c>
      <c r="M14" s="37">
        <f>IF(M13=0,0,M13/$J13)</f>
        <v>5.8823529411764705E-2</v>
      </c>
      <c r="N14" s="37">
        <f>IF(N13=0,0,N13/N13)</f>
        <v>1</v>
      </c>
      <c r="O14" s="37">
        <f>IF(O13=0,0,O13/$N13)</f>
        <v>0</v>
      </c>
      <c r="P14" s="37">
        <f>IF(P13=0,0,P13/$N13)</f>
        <v>0.81818181818181823</v>
      </c>
      <c r="Q14" s="37">
        <f>IF(Q13=0,0,Q13/$N13)</f>
        <v>0.18181818181818182</v>
      </c>
      <c r="AA14" s="154"/>
      <c r="AB14" s="154"/>
      <c r="AC14" s="154" t="str">
        <f t="shared" ref="AC14" si="13">IF(SUM(G14:I14)=0,"",IF(SUM(G14:I14)=1,"",1))</f>
        <v/>
      </c>
      <c r="AD14" s="154"/>
      <c r="AE14" s="154"/>
      <c r="AF14" s="154" t="str">
        <f t="shared" ref="AF14" si="14">IF(SUM(K14:M14)=0,"",IF(SUM(K14:M14)=1,"",1))</f>
        <v/>
      </c>
      <c r="AG14" s="154"/>
      <c r="AH14" s="154"/>
      <c r="AI14" s="140" t="str">
        <f t="shared" ref="AI14" si="15">IF(SUM(O14:Q14)=0,"",IF(SUM(O14:Q14)=1,"",1))</f>
        <v/>
      </c>
    </row>
    <row r="15" spans="1:35" ht="12" customHeight="1">
      <c r="A15" s="257"/>
      <c r="B15" s="323" t="s">
        <v>45</v>
      </c>
      <c r="C15" s="324"/>
      <c r="D15" s="324"/>
      <c r="E15" s="325"/>
      <c r="F15" s="41">
        <f>SUM(G15:I15)</f>
        <v>30</v>
      </c>
      <c r="G15" s="41">
        <v>11</v>
      </c>
      <c r="H15" s="41">
        <v>17</v>
      </c>
      <c r="I15" s="41">
        <v>2</v>
      </c>
      <c r="J15" s="41">
        <f>SUM(K15:M15)</f>
        <v>6</v>
      </c>
      <c r="K15" s="41">
        <v>3</v>
      </c>
      <c r="L15" s="41">
        <v>1</v>
      </c>
      <c r="M15" s="41">
        <v>2</v>
      </c>
      <c r="N15" s="41">
        <f>SUM(O15:Q15)</f>
        <v>6</v>
      </c>
      <c r="O15" s="41">
        <v>1</v>
      </c>
      <c r="P15" s="41">
        <v>5</v>
      </c>
      <c r="Q15" s="41">
        <v>0</v>
      </c>
      <c r="AA15" s="155">
        <v>30</v>
      </c>
      <c r="AB15" s="155" t="str">
        <f>IF(F15=AA15,"",1)</f>
        <v/>
      </c>
      <c r="AC15" s="155"/>
      <c r="AD15" s="155">
        <v>6</v>
      </c>
      <c r="AE15" s="155" t="str">
        <f t="shared" ref="AE15" si="16">IF(J15=AD15,"",1)</f>
        <v/>
      </c>
      <c r="AF15" s="155"/>
      <c r="AG15" s="155">
        <v>6</v>
      </c>
      <c r="AH15" s="155" t="str">
        <f t="shared" ref="AH15" si="17">IF(N15=AG15,"",1)</f>
        <v/>
      </c>
      <c r="AI15" s="140"/>
    </row>
    <row r="16" spans="1:35" ht="12" customHeight="1">
      <c r="A16" s="257"/>
      <c r="B16" s="326"/>
      <c r="C16" s="327"/>
      <c r="D16" s="327"/>
      <c r="E16" s="328"/>
      <c r="F16" s="37">
        <f>IF(F15=0,0,F15/$F15)</f>
        <v>1</v>
      </c>
      <c r="G16" s="37">
        <f>IF(G15=0,0,G15/$F15)</f>
        <v>0.36666666666666664</v>
      </c>
      <c r="H16" s="37">
        <f>IF(H15=0,0,H15/$F15)</f>
        <v>0.56666666666666665</v>
      </c>
      <c r="I16" s="37">
        <f>IF(I15=0,0,I15/$F15)</f>
        <v>6.6666666666666666E-2</v>
      </c>
      <c r="J16" s="37">
        <f>IF(J15=0,0,J15/J15)</f>
        <v>1</v>
      </c>
      <c r="K16" s="37">
        <f>IF(K15=0,0,K15/$J15)</f>
        <v>0.5</v>
      </c>
      <c r="L16" s="37">
        <f>IF(L15=0,0,L15/$J15)</f>
        <v>0.16666666666666666</v>
      </c>
      <c r="M16" s="37">
        <f>IF(M15=0,0,M15/$J15)</f>
        <v>0.33333333333333331</v>
      </c>
      <c r="N16" s="37">
        <f>IF(N15=0,0,N15/N15)</f>
        <v>1</v>
      </c>
      <c r="O16" s="37">
        <f>IF(O15=0,0,O15/$N15)</f>
        <v>0.16666666666666666</v>
      </c>
      <c r="P16" s="37">
        <f>IF(P15=0,0,P15/$N15)</f>
        <v>0.83333333333333337</v>
      </c>
      <c r="Q16" s="37">
        <f>IF(Q15=0,0,Q15/$N15)</f>
        <v>0</v>
      </c>
      <c r="AA16" s="154"/>
      <c r="AB16" s="154"/>
      <c r="AC16" s="154" t="str">
        <f t="shared" ref="AC16" si="18">IF(SUM(G16:I16)=0,"",IF(SUM(G16:I16)=1,"",1))</f>
        <v/>
      </c>
      <c r="AD16" s="154"/>
      <c r="AE16" s="154"/>
      <c r="AF16" s="154" t="str">
        <f t="shared" ref="AF16" si="19">IF(SUM(K16:M16)=0,"",IF(SUM(K16:M16)=1,"",1))</f>
        <v/>
      </c>
      <c r="AG16" s="154"/>
      <c r="AH16" s="154"/>
      <c r="AI16" s="140" t="str">
        <f t="shared" ref="AI16" si="20">IF(SUM(O16:Q16)=0,"",IF(SUM(O16:Q16)=1,"",1))</f>
        <v/>
      </c>
    </row>
    <row r="17" spans="1:35" ht="12" customHeight="1">
      <c r="A17" s="257"/>
      <c r="B17" s="323" t="s">
        <v>44</v>
      </c>
      <c r="C17" s="324"/>
      <c r="D17" s="324"/>
      <c r="E17" s="325"/>
      <c r="F17" s="41">
        <f>SUM(G17:I17)</f>
        <v>88</v>
      </c>
      <c r="G17" s="41">
        <v>27</v>
      </c>
      <c r="H17" s="41">
        <v>49</v>
      </c>
      <c r="I17" s="41">
        <v>12</v>
      </c>
      <c r="J17" s="41">
        <f>SUM(K17:M17)</f>
        <v>51</v>
      </c>
      <c r="K17" s="41">
        <v>32</v>
      </c>
      <c r="L17" s="41">
        <v>18</v>
      </c>
      <c r="M17" s="41">
        <v>1</v>
      </c>
      <c r="N17" s="41">
        <f>SUM(O17:Q17)</f>
        <v>55</v>
      </c>
      <c r="O17" s="41">
        <v>9</v>
      </c>
      <c r="P17" s="41">
        <v>36</v>
      </c>
      <c r="Q17" s="41">
        <v>10</v>
      </c>
      <c r="AA17" s="155">
        <v>88</v>
      </c>
      <c r="AB17" s="155" t="str">
        <f>IF(F17=AA17,"",1)</f>
        <v/>
      </c>
      <c r="AC17" s="155"/>
      <c r="AD17" s="155">
        <v>51</v>
      </c>
      <c r="AE17" s="155" t="str">
        <f t="shared" ref="AE17" si="21">IF(J17=AD17,"",1)</f>
        <v/>
      </c>
      <c r="AF17" s="155"/>
      <c r="AG17" s="155">
        <v>55</v>
      </c>
      <c r="AH17" s="155" t="str">
        <f t="shared" ref="AH17" si="22">IF(N17=AG17,"",1)</f>
        <v/>
      </c>
      <c r="AI17" s="140"/>
    </row>
    <row r="18" spans="1:35" ht="12" customHeight="1">
      <c r="A18" s="258"/>
      <c r="B18" s="326"/>
      <c r="C18" s="327"/>
      <c r="D18" s="327"/>
      <c r="E18" s="328"/>
      <c r="F18" s="37">
        <f>IF(F17=0,0,F17/$F17)</f>
        <v>1</v>
      </c>
      <c r="G18" s="37">
        <f>IF(G17=0,0,G17/$F17)</f>
        <v>0.30681818181818182</v>
      </c>
      <c r="H18" s="37">
        <f>IF(H17=0,0,H17/$F17)</f>
        <v>0.55681818181818177</v>
      </c>
      <c r="I18" s="37">
        <f>IF(I17=0,0,I17/$F17)</f>
        <v>0.13636363636363635</v>
      </c>
      <c r="J18" s="37">
        <f>IF(J17=0,0,J17/J17)</f>
        <v>1</v>
      </c>
      <c r="K18" s="37">
        <f>IF(K17=0,0,K17/$J17)</f>
        <v>0.62745098039215685</v>
      </c>
      <c r="L18" s="37">
        <f>IF(L17=0,0,L17/$J17)</f>
        <v>0.35294117647058826</v>
      </c>
      <c r="M18" s="37">
        <f>IF(M17=0,0,M17/$J17)</f>
        <v>1.9607843137254902E-2</v>
      </c>
      <c r="N18" s="37">
        <f>IF(N17=0,0,N17/N17)</f>
        <v>1</v>
      </c>
      <c r="O18" s="37">
        <f>IF(O17=0,0,O17/$N17)</f>
        <v>0.16363636363636364</v>
      </c>
      <c r="P18" s="37">
        <f>IF(P17=0,0,P17/$N17)</f>
        <v>0.65454545454545454</v>
      </c>
      <c r="Q18" s="37">
        <f>IF(Q17=0,0,Q17/$N17)</f>
        <v>0.18181818181818182</v>
      </c>
      <c r="AA18" s="156"/>
      <c r="AB18" s="154"/>
      <c r="AC18" s="154" t="str">
        <f t="shared" ref="AC18" si="23">IF(SUM(G18:I18)=0,"",IF(SUM(G18:I18)=1,"",1))</f>
        <v/>
      </c>
      <c r="AD18" s="156"/>
      <c r="AE18" s="154"/>
      <c r="AF18" s="154" t="str">
        <f t="shared" ref="AF18" si="24">IF(SUM(K18:M18)=0,"",IF(SUM(K18:M18)=1,"",1))</f>
        <v/>
      </c>
      <c r="AG18" s="156"/>
      <c r="AH18" s="154"/>
      <c r="AI18" s="140" t="str">
        <f t="shared" ref="AI18" si="25">IF(SUM(O18:Q18)=0,"",IF(SUM(O18:Q18)=1,"",1))</f>
        <v/>
      </c>
    </row>
    <row r="19" spans="1:35" ht="12" customHeight="1">
      <c r="A19" s="253" t="s">
        <v>43</v>
      </c>
      <c r="B19" s="253" t="s">
        <v>42</v>
      </c>
      <c r="C19" s="43"/>
      <c r="D19" s="305" t="s">
        <v>16</v>
      </c>
      <c r="E19" s="42"/>
      <c r="F19" s="41">
        <f>SUM(G19:I19)</f>
        <v>89</v>
      </c>
      <c r="G19" s="41">
        <f>SUM(G21,G23,G25,G27,G29,G31,G33,G35,G37,G39,G41,G43,G45,G47,G49,G51,G53,G55,G57,G59,G61,G63,G65,G67)</f>
        <v>30</v>
      </c>
      <c r="H19" s="41">
        <f>SUM(H21,H23,H25,H27,H29,H31,H33,H35,H37,H39,H41,H43,H45,H47,H49,H51,H53,H55,H57,H59,H61,H63,H65,H67)</f>
        <v>46</v>
      </c>
      <c r="I19" s="41">
        <f>SUM(I21,I23,I25,I27,I29,I31,I33,I35,I37,I39,I41,I43,I45,I47,I49,I51,I53,I55,I57,I59,I61,I63,I65,I67)</f>
        <v>13</v>
      </c>
      <c r="J19" s="41">
        <f>SUM(K19:M19)</f>
        <v>12</v>
      </c>
      <c r="K19" s="41">
        <f>SUM(K21,K23,K25,K27,K29,K31,K33,K35,K37,K39,K41,K43,K45,K47,K49,K51,K53,K55,K57,K59,K61,K63,K65,K67)</f>
        <v>7</v>
      </c>
      <c r="L19" s="41">
        <f>SUM(L21,L23,L25,L27,L29,L31,L33,L35,L37,L39,L41,L43,L45,L47,L49,L51,L53,L55,L57,L59,L61,L63,L65,L67)</f>
        <v>4</v>
      </c>
      <c r="M19" s="41">
        <f>SUM(M21,M23,M25,M27,M29,M31,M33,M35,M37,M39,M41,M43,M45,M47,M49,M51,M53,M55,M57,M59,M61,M63,M65,M67)</f>
        <v>1</v>
      </c>
      <c r="N19" s="41">
        <f>SUM(O19:Q19)</f>
        <v>20</v>
      </c>
      <c r="O19" s="41">
        <f>SUM(O21,O23,O25,O27,O29,O31,O33,O35,O37,O39,O41,O43,O45,O47,O49,O51,O53,O55,O57,O59,O61,O63,O65,O67)</f>
        <v>1</v>
      </c>
      <c r="P19" s="41">
        <f>SUM(P21,P23,P25,P27,P29,P31,P33,P35,P37,P39,P41,P43,P45,P47,P49,P51,P53,P55,P57,P59,P61,P63,P65,P67)</f>
        <v>17</v>
      </c>
      <c r="Q19" s="41">
        <f>SUM(Q21,Q23,Q25,Q27,Q29,Q31,Q33,Q35,Q37,Q39,Q41,Q43,Q45,Q47,Q49,Q51,Q53,Q55,Q57,Q59,Q61,Q63,Q65,Q67)</f>
        <v>2</v>
      </c>
      <c r="AA19" s="155">
        <v>89</v>
      </c>
      <c r="AB19" s="155" t="str">
        <f>IF(F19=AA19,"",1)</f>
        <v/>
      </c>
      <c r="AC19" s="155"/>
      <c r="AD19" s="155">
        <v>12</v>
      </c>
      <c r="AE19" s="155" t="str">
        <f t="shared" ref="AE19" si="26">IF(J19=AD19,"",1)</f>
        <v/>
      </c>
      <c r="AF19" s="155"/>
      <c r="AG19" s="155">
        <v>20</v>
      </c>
      <c r="AH19" s="155" t="str">
        <f t="shared" ref="AH19" si="27">IF(N19=AG19,"",1)</f>
        <v/>
      </c>
      <c r="AI19" s="140"/>
    </row>
    <row r="20" spans="1:35" ht="12" customHeight="1">
      <c r="A20" s="254"/>
      <c r="B20" s="254"/>
      <c r="C20" s="40"/>
      <c r="D20" s="306"/>
      <c r="E20" s="39"/>
      <c r="F20" s="37">
        <f>IF(F19=0,0,F19/$F19)</f>
        <v>1</v>
      </c>
      <c r="G20" s="37">
        <f>IF(G19=0,0,G19/$F19)</f>
        <v>0.33707865168539325</v>
      </c>
      <c r="H20" s="37">
        <f>IF(H19=0,0,H19/$F19)</f>
        <v>0.5168539325842697</v>
      </c>
      <c r="I20" s="37">
        <f>IF(I19=0,0,I19/$F19)</f>
        <v>0.14606741573033707</v>
      </c>
      <c r="J20" s="37">
        <f>IF(J19=0,0,J19/J19)</f>
        <v>1</v>
      </c>
      <c r="K20" s="37">
        <f>IF(K19=0,0,K19/$J19)</f>
        <v>0.58333333333333337</v>
      </c>
      <c r="L20" s="37">
        <f>IF(L19=0,0,L19/$J19)</f>
        <v>0.33333333333333331</v>
      </c>
      <c r="M20" s="37">
        <f>IF(M19=0,0,M19/$J19)</f>
        <v>8.3333333333333329E-2</v>
      </c>
      <c r="N20" s="37">
        <f>IF(N19=0,0,N19/N19)</f>
        <v>1</v>
      </c>
      <c r="O20" s="37">
        <f>IF(O19=0,0,O19/$N19)</f>
        <v>0.05</v>
      </c>
      <c r="P20" s="37">
        <f>IF(P19=0,0,P19/$N19)</f>
        <v>0.85</v>
      </c>
      <c r="Q20" s="37">
        <f>IF(Q19=0,0,Q19/$N19)</f>
        <v>0.1</v>
      </c>
      <c r="AA20" s="154"/>
      <c r="AB20" s="154"/>
      <c r="AC20" s="154" t="str">
        <f t="shared" ref="AC20" si="28">IF(SUM(G20:I20)=0,"",IF(SUM(G20:I20)=1,"",1))</f>
        <v/>
      </c>
      <c r="AD20" s="154"/>
      <c r="AE20" s="154"/>
      <c r="AF20" s="154" t="str">
        <f t="shared" ref="AF20" si="29">IF(SUM(K20:M20)=0,"",IF(SUM(K20:M20)=1,"",1))</f>
        <v/>
      </c>
      <c r="AG20" s="154"/>
      <c r="AH20" s="154"/>
      <c r="AI20" s="140" t="str">
        <f t="shared" ref="AI20" si="30">IF(SUM(O20:Q20)=0,"",IF(SUM(O20:Q20)=1,"",1))</f>
        <v/>
      </c>
    </row>
    <row r="21" spans="1:35" ht="12" customHeight="1">
      <c r="A21" s="254"/>
      <c r="B21" s="254"/>
      <c r="C21" s="43"/>
      <c r="D21" s="305" t="s">
        <v>368</v>
      </c>
      <c r="E21" s="42"/>
      <c r="F21" s="41">
        <f>SUM(G21:I21)</f>
        <v>13</v>
      </c>
      <c r="G21" s="41">
        <v>7</v>
      </c>
      <c r="H21" s="41">
        <v>5</v>
      </c>
      <c r="I21" s="41">
        <v>1</v>
      </c>
      <c r="J21" s="41">
        <f>SUM(K21:M21)</f>
        <v>3</v>
      </c>
      <c r="K21" s="41">
        <v>2</v>
      </c>
      <c r="L21" s="41">
        <v>0</v>
      </c>
      <c r="M21" s="41">
        <v>1</v>
      </c>
      <c r="N21" s="41">
        <f>SUM(O21:Q21)</f>
        <v>3</v>
      </c>
      <c r="O21" s="41">
        <v>0</v>
      </c>
      <c r="P21" s="41">
        <v>3</v>
      </c>
      <c r="Q21" s="41">
        <v>0</v>
      </c>
      <c r="AA21" s="155">
        <v>13</v>
      </c>
      <c r="AB21" s="155" t="str">
        <f>IF(F21=AA21,"",1)</f>
        <v/>
      </c>
      <c r="AC21" s="155"/>
      <c r="AD21" s="155">
        <v>3</v>
      </c>
      <c r="AE21" s="155" t="str">
        <f t="shared" ref="AE21" si="31">IF(J21=AD21,"",1)</f>
        <v/>
      </c>
      <c r="AF21" s="155"/>
      <c r="AG21" s="155">
        <v>3</v>
      </c>
      <c r="AH21" s="155" t="str">
        <f t="shared" ref="AH21" si="32">IF(N21=AG21,"",1)</f>
        <v/>
      </c>
      <c r="AI21" s="140"/>
    </row>
    <row r="22" spans="1:35" ht="12" customHeight="1">
      <c r="A22" s="254"/>
      <c r="B22" s="254"/>
      <c r="C22" s="40"/>
      <c r="D22" s="306"/>
      <c r="E22" s="39"/>
      <c r="F22" s="37">
        <f>IF(F21=0,0,F21/$F21)</f>
        <v>1</v>
      </c>
      <c r="G22" s="37">
        <f>IF(G21=0,0,G21/$F21)</f>
        <v>0.53846153846153844</v>
      </c>
      <c r="H22" s="37">
        <f>IF(H21=0,0,H21/$F21)</f>
        <v>0.38461538461538464</v>
      </c>
      <c r="I22" s="37">
        <f>IF(I21=0,0,I21/$F21)</f>
        <v>7.6923076923076927E-2</v>
      </c>
      <c r="J22" s="37">
        <f>IF(J21=0,0,J21/J21)</f>
        <v>1</v>
      </c>
      <c r="K22" s="37">
        <f>IF(K21=0,0,K21/$J21)</f>
        <v>0.66666666666666663</v>
      </c>
      <c r="L22" s="37">
        <f>IF(L21=0,0,L21/$J21)</f>
        <v>0</v>
      </c>
      <c r="M22" s="37">
        <f>IF(M21=0,0,M21/$J21)</f>
        <v>0.33333333333333331</v>
      </c>
      <c r="N22" s="37">
        <f>IF(N21=0,0,N21/N21)</f>
        <v>1</v>
      </c>
      <c r="O22" s="37">
        <f>IF(O21=0,0,O21/$N21)</f>
        <v>0</v>
      </c>
      <c r="P22" s="37">
        <f>IF(P21=0,0,P21/$N21)</f>
        <v>1</v>
      </c>
      <c r="Q22" s="37">
        <f>IF(Q21=0,0,Q21/$N21)</f>
        <v>0</v>
      </c>
      <c r="AA22" s="154"/>
      <c r="AB22" s="154"/>
      <c r="AC22" s="154" t="str">
        <f t="shared" ref="AC22" si="33">IF(SUM(G22:I22)=0,"",IF(SUM(G22:I22)=1,"",1))</f>
        <v/>
      </c>
      <c r="AD22" s="154"/>
      <c r="AE22" s="154"/>
      <c r="AF22" s="154" t="str">
        <f t="shared" ref="AF22" si="34">IF(SUM(K22:M22)=0,"",IF(SUM(K22:M22)=1,"",1))</f>
        <v/>
      </c>
      <c r="AG22" s="154"/>
      <c r="AH22" s="154"/>
      <c r="AI22" s="140" t="str">
        <f t="shared" ref="AI22" si="35">IF(SUM(O22:Q22)=0,"",IF(SUM(O22:Q22)=1,"",1))</f>
        <v/>
      </c>
    </row>
    <row r="23" spans="1:35" ht="12" customHeight="1">
      <c r="A23" s="254"/>
      <c r="B23" s="254"/>
      <c r="C23" s="43"/>
      <c r="D23" s="305" t="s">
        <v>369</v>
      </c>
      <c r="E23" s="42"/>
      <c r="F23" s="41">
        <f>SUM(G23:I23)</f>
        <v>2</v>
      </c>
      <c r="G23" s="41">
        <v>0</v>
      </c>
      <c r="H23" s="41">
        <v>1</v>
      </c>
      <c r="I23" s="41">
        <v>1</v>
      </c>
      <c r="J23" s="41">
        <f>SUM(K23:M23)</f>
        <v>0</v>
      </c>
      <c r="K23" s="41">
        <v>0</v>
      </c>
      <c r="L23" s="41">
        <v>0</v>
      </c>
      <c r="M23" s="41">
        <v>0</v>
      </c>
      <c r="N23" s="41">
        <f>SUM(O23:Q23)</f>
        <v>0</v>
      </c>
      <c r="O23" s="41">
        <v>0</v>
      </c>
      <c r="P23" s="41">
        <v>0</v>
      </c>
      <c r="Q23" s="41">
        <v>0</v>
      </c>
      <c r="AA23" s="155">
        <v>2</v>
      </c>
      <c r="AB23" s="155" t="str">
        <f>IF(F23=AA23,"",1)</f>
        <v/>
      </c>
      <c r="AC23" s="155"/>
      <c r="AD23" s="155">
        <v>0</v>
      </c>
      <c r="AE23" s="155" t="str">
        <f t="shared" ref="AE23" si="36">IF(J23=AD23,"",1)</f>
        <v/>
      </c>
      <c r="AF23" s="155"/>
      <c r="AG23" s="155">
        <v>0</v>
      </c>
      <c r="AH23" s="155" t="str">
        <f t="shared" ref="AH23" si="37">IF(N23=AG23,"",1)</f>
        <v/>
      </c>
      <c r="AI23" s="140"/>
    </row>
    <row r="24" spans="1:35" ht="12" customHeight="1">
      <c r="A24" s="254"/>
      <c r="B24" s="254"/>
      <c r="C24" s="40"/>
      <c r="D24" s="306"/>
      <c r="E24" s="39"/>
      <c r="F24" s="37">
        <f>IF(F23=0,0,F23/$F23)</f>
        <v>1</v>
      </c>
      <c r="G24" s="37">
        <f>IF(G23=0,0,G23/$F23)</f>
        <v>0</v>
      </c>
      <c r="H24" s="37">
        <f>IF(H23=0,0,H23/$F23)</f>
        <v>0.5</v>
      </c>
      <c r="I24" s="37">
        <f>IF(I23=0,0,I23/$F23)</f>
        <v>0.5</v>
      </c>
      <c r="J24" s="37">
        <f>IF(J23=0,0,J23/J23)</f>
        <v>0</v>
      </c>
      <c r="K24" s="37">
        <f>IF(K23=0,0,K23/$J23)</f>
        <v>0</v>
      </c>
      <c r="L24" s="37">
        <f>IF(L23=0,0,L23/$J23)</f>
        <v>0</v>
      </c>
      <c r="M24" s="37">
        <f>IF(M23=0,0,M23/$J23)</f>
        <v>0</v>
      </c>
      <c r="N24" s="37">
        <f>IF(N23=0,0,N23/N23)</f>
        <v>0</v>
      </c>
      <c r="O24" s="37">
        <f>IF(O23=0,0,O23/$N23)</f>
        <v>0</v>
      </c>
      <c r="P24" s="37">
        <f>IF(P23=0,0,P23/$N23)</f>
        <v>0</v>
      </c>
      <c r="Q24" s="37">
        <f>IF(Q23=0,0,Q23/$N23)</f>
        <v>0</v>
      </c>
      <c r="AA24" s="154"/>
      <c r="AB24" s="154"/>
      <c r="AC24" s="154" t="str">
        <f t="shared" ref="AC24" si="38">IF(SUM(G24:I24)=0,"",IF(SUM(G24:I24)=1,"",1))</f>
        <v/>
      </c>
      <c r="AD24" s="154"/>
      <c r="AE24" s="154"/>
      <c r="AF24" s="154" t="str">
        <f t="shared" ref="AF24" si="39">IF(SUM(K24:M24)=0,"",IF(SUM(K24:M24)=1,"",1))</f>
        <v/>
      </c>
      <c r="AG24" s="154"/>
      <c r="AH24" s="154"/>
      <c r="AI24" s="140" t="str">
        <f t="shared" ref="AI24" si="40">IF(SUM(O24:Q24)=0,"",IF(SUM(O24:Q24)=1,"",1))</f>
        <v/>
      </c>
    </row>
    <row r="25" spans="1:35" ht="12" customHeight="1">
      <c r="A25" s="254"/>
      <c r="B25" s="254"/>
      <c r="C25" s="43"/>
      <c r="D25" s="308" t="s">
        <v>370</v>
      </c>
      <c r="E25" s="115"/>
      <c r="F25" s="104">
        <f>SUM(G25:I25)</f>
        <v>4</v>
      </c>
      <c r="G25" s="104">
        <v>3</v>
      </c>
      <c r="H25" s="104">
        <v>1</v>
      </c>
      <c r="I25" s="41">
        <v>0</v>
      </c>
      <c r="J25" s="41">
        <f>SUM(K25:M25)</f>
        <v>0</v>
      </c>
      <c r="K25" s="41">
        <v>0</v>
      </c>
      <c r="L25" s="41">
        <v>0</v>
      </c>
      <c r="M25" s="41">
        <v>0</v>
      </c>
      <c r="N25" s="41">
        <f>SUM(O25:Q25)</f>
        <v>0</v>
      </c>
      <c r="O25" s="41">
        <v>0</v>
      </c>
      <c r="P25" s="41">
        <v>0</v>
      </c>
      <c r="Q25" s="41">
        <v>0</v>
      </c>
      <c r="AA25" s="155">
        <v>4</v>
      </c>
      <c r="AB25" s="155" t="str">
        <f>IF(F25=AA25,"",1)</f>
        <v/>
      </c>
      <c r="AC25" s="155"/>
      <c r="AD25" s="155">
        <v>0</v>
      </c>
      <c r="AE25" s="155" t="str">
        <f t="shared" ref="AE25" si="41">IF(J25=AD25,"",1)</f>
        <v/>
      </c>
      <c r="AF25" s="155"/>
      <c r="AG25" s="155">
        <v>0</v>
      </c>
      <c r="AH25" s="155" t="str">
        <f t="shared" ref="AH25" si="42">IF(N25=AG25,"",1)</f>
        <v/>
      </c>
      <c r="AI25" s="140"/>
    </row>
    <row r="26" spans="1:35" ht="12" customHeight="1">
      <c r="A26" s="254"/>
      <c r="B26" s="254"/>
      <c r="C26" s="40"/>
      <c r="D26" s="309"/>
      <c r="E26" s="116"/>
      <c r="F26" s="107">
        <f>IF(F25=0,0,F25/$F25)</f>
        <v>1</v>
      </c>
      <c r="G26" s="107">
        <f>IF(G25=0,0,G25/$F25)</f>
        <v>0.75</v>
      </c>
      <c r="H26" s="107">
        <f>IF(H25=0,0,H25/$F25)</f>
        <v>0.25</v>
      </c>
      <c r="I26" s="37">
        <f>IF(I25=0,0,I25/$F25)</f>
        <v>0</v>
      </c>
      <c r="J26" s="37">
        <f>IF(J25=0,0,J25/J25)</f>
        <v>0</v>
      </c>
      <c r="K26" s="37">
        <f>IF(K25=0,0,K25/$J25)</f>
        <v>0</v>
      </c>
      <c r="L26" s="37">
        <f>IF(L25=0,0,L25/$J25)</f>
        <v>0</v>
      </c>
      <c r="M26" s="37">
        <f>IF(M25=0,0,M25/$J25)</f>
        <v>0</v>
      </c>
      <c r="N26" s="37">
        <f>IF(N25=0,0,N25/N25)</f>
        <v>0</v>
      </c>
      <c r="O26" s="37">
        <f>IF(O25=0,0,O25/$N25)</f>
        <v>0</v>
      </c>
      <c r="P26" s="37">
        <f>IF(P25=0,0,P25/$N25)</f>
        <v>0</v>
      </c>
      <c r="Q26" s="37">
        <f>IF(Q25=0,0,Q25/$N25)</f>
        <v>0</v>
      </c>
      <c r="AA26" s="154"/>
      <c r="AB26" s="154"/>
      <c r="AC26" s="154" t="str">
        <f t="shared" ref="AC26" si="43">IF(SUM(G26:I26)=0,"",IF(SUM(G26:I26)=1,"",1))</f>
        <v/>
      </c>
      <c r="AD26" s="154"/>
      <c r="AE26" s="154"/>
      <c r="AF26" s="154" t="str">
        <f t="shared" ref="AF26" si="44">IF(SUM(K26:M26)=0,"",IF(SUM(K26:M26)=1,"",1))</f>
        <v/>
      </c>
      <c r="AG26" s="154"/>
      <c r="AH26" s="154"/>
      <c r="AI26" s="140" t="str">
        <f t="shared" ref="AI26" si="45">IF(SUM(O26:Q26)=0,"",IF(SUM(O26:Q26)=1,"",1))</f>
        <v/>
      </c>
    </row>
    <row r="27" spans="1:35" ht="12" customHeight="1">
      <c r="A27" s="254"/>
      <c r="B27" s="254"/>
      <c r="C27" s="43"/>
      <c r="D27" s="305" t="s">
        <v>371</v>
      </c>
      <c r="E27" s="42"/>
      <c r="F27" s="41">
        <f>SUM(G27:I27)</f>
        <v>1</v>
      </c>
      <c r="G27" s="41">
        <v>0</v>
      </c>
      <c r="H27" s="41">
        <v>1</v>
      </c>
      <c r="I27" s="41">
        <v>0</v>
      </c>
      <c r="J27" s="41">
        <f>SUM(K27:M27)</f>
        <v>0</v>
      </c>
      <c r="K27" s="41">
        <v>0</v>
      </c>
      <c r="L27" s="41">
        <v>0</v>
      </c>
      <c r="M27" s="41">
        <v>0</v>
      </c>
      <c r="N27" s="41">
        <f>SUM(O27:Q27)</f>
        <v>0</v>
      </c>
      <c r="O27" s="41">
        <v>0</v>
      </c>
      <c r="P27" s="41">
        <v>0</v>
      </c>
      <c r="Q27" s="41">
        <v>0</v>
      </c>
      <c r="AA27" s="155">
        <v>1</v>
      </c>
      <c r="AB27" s="155" t="str">
        <f>IF(F27=AA27,"",1)</f>
        <v/>
      </c>
      <c r="AC27" s="155"/>
      <c r="AD27" s="155">
        <v>0</v>
      </c>
      <c r="AE27" s="155" t="str">
        <f t="shared" ref="AE27" si="46">IF(J27=AD27,"",1)</f>
        <v/>
      </c>
      <c r="AF27" s="155"/>
      <c r="AG27" s="155">
        <v>0</v>
      </c>
      <c r="AH27" s="155" t="str">
        <f t="shared" ref="AH27" si="47">IF(N27=AG27,"",1)</f>
        <v/>
      </c>
      <c r="AI27" s="140"/>
    </row>
    <row r="28" spans="1:35" ht="12" customHeight="1">
      <c r="A28" s="254"/>
      <c r="B28" s="254"/>
      <c r="C28" s="40"/>
      <c r="D28" s="306"/>
      <c r="E28" s="39"/>
      <c r="F28" s="37">
        <f>IF(F27=0,0,F27/$F27)</f>
        <v>1</v>
      </c>
      <c r="G28" s="37">
        <f>IF(G27=0,0,G27/$F27)</f>
        <v>0</v>
      </c>
      <c r="H28" s="37">
        <f>IF(H27=0,0,H27/$F27)</f>
        <v>1</v>
      </c>
      <c r="I28" s="37">
        <f>IF(I27=0,0,I27/$F27)</f>
        <v>0</v>
      </c>
      <c r="J28" s="37">
        <f>IF(J27=0,0,J27/J27)</f>
        <v>0</v>
      </c>
      <c r="K28" s="37">
        <f>IF(K27=0,0,K27/$J27)</f>
        <v>0</v>
      </c>
      <c r="L28" s="37">
        <f>IF(L27=0,0,L27/$J27)</f>
        <v>0</v>
      </c>
      <c r="M28" s="37">
        <f>IF(M27=0,0,M27/$J27)</f>
        <v>0</v>
      </c>
      <c r="N28" s="37">
        <f>IF(N27=0,0,N27/N27)</f>
        <v>0</v>
      </c>
      <c r="O28" s="37">
        <f>IF(O27=0,0,O27/$N27)</f>
        <v>0</v>
      </c>
      <c r="P28" s="37">
        <f>IF(P27=0,0,P27/$N27)</f>
        <v>0</v>
      </c>
      <c r="Q28" s="37">
        <f>IF(Q27=0,0,Q27/$N27)</f>
        <v>0</v>
      </c>
      <c r="AA28" s="154"/>
      <c r="AB28" s="154"/>
      <c r="AC28" s="154" t="str">
        <f t="shared" ref="AC28" si="48">IF(SUM(G28:I28)=0,"",IF(SUM(G28:I28)=1,"",1))</f>
        <v/>
      </c>
      <c r="AD28" s="154"/>
      <c r="AE28" s="154"/>
      <c r="AF28" s="154" t="str">
        <f t="shared" ref="AF28" si="49">IF(SUM(K28:M28)=0,"",IF(SUM(K28:M28)=1,"",1))</f>
        <v/>
      </c>
      <c r="AG28" s="154"/>
      <c r="AH28" s="154"/>
      <c r="AI28" s="140" t="str">
        <f t="shared" ref="AI28" si="50">IF(SUM(O28:Q28)=0,"",IF(SUM(O28:Q28)=1,"",1))</f>
        <v/>
      </c>
    </row>
    <row r="29" spans="1:35" ht="12" customHeight="1">
      <c r="A29" s="254"/>
      <c r="B29" s="254"/>
      <c r="C29" s="43"/>
      <c r="D29" s="305" t="s">
        <v>372</v>
      </c>
      <c r="E29" s="42"/>
      <c r="F29" s="41">
        <f>SUM(G29:I29)</f>
        <v>3</v>
      </c>
      <c r="G29" s="41">
        <v>1</v>
      </c>
      <c r="H29" s="41">
        <v>2</v>
      </c>
      <c r="I29" s="41">
        <v>0</v>
      </c>
      <c r="J29" s="41">
        <f>SUM(K29:M29)</f>
        <v>0</v>
      </c>
      <c r="K29" s="41">
        <v>0</v>
      </c>
      <c r="L29" s="41">
        <v>0</v>
      </c>
      <c r="M29" s="41">
        <v>0</v>
      </c>
      <c r="N29" s="41">
        <f>SUM(O29:Q29)</f>
        <v>2</v>
      </c>
      <c r="O29" s="41">
        <v>0</v>
      </c>
      <c r="P29" s="41">
        <v>2</v>
      </c>
      <c r="Q29" s="41">
        <v>0</v>
      </c>
      <c r="AA29" s="155">
        <v>3</v>
      </c>
      <c r="AB29" s="155" t="str">
        <f>IF(F29=AA29,"",1)</f>
        <v/>
      </c>
      <c r="AC29" s="155"/>
      <c r="AD29" s="155">
        <v>0</v>
      </c>
      <c r="AE29" s="155" t="str">
        <f t="shared" ref="AE29" si="51">IF(J29=AD29,"",1)</f>
        <v/>
      </c>
      <c r="AF29" s="155"/>
      <c r="AG29" s="155">
        <v>2</v>
      </c>
      <c r="AH29" s="155" t="str">
        <f t="shared" ref="AH29" si="52">IF(N29=AG29,"",1)</f>
        <v/>
      </c>
      <c r="AI29" s="140"/>
    </row>
    <row r="30" spans="1:35" ht="12" customHeight="1">
      <c r="A30" s="254"/>
      <c r="B30" s="254"/>
      <c r="C30" s="40"/>
      <c r="D30" s="306"/>
      <c r="E30" s="39"/>
      <c r="F30" s="37">
        <f>IF(F29=0,0,F29/$F29)</f>
        <v>1</v>
      </c>
      <c r="G30" s="37">
        <f>IF(G29=0,0,G29/$F29)</f>
        <v>0.33333333333333331</v>
      </c>
      <c r="H30" s="37">
        <f>IF(H29=0,0,H29/$F29)</f>
        <v>0.66666666666666663</v>
      </c>
      <c r="I30" s="37">
        <f>IF(I29=0,0,I29/$F29)</f>
        <v>0</v>
      </c>
      <c r="J30" s="37">
        <f>IF(J29=0,0,J29/J29)</f>
        <v>0</v>
      </c>
      <c r="K30" s="37">
        <f>IF(K29=0,0,K29/$J29)</f>
        <v>0</v>
      </c>
      <c r="L30" s="37">
        <f>IF(L29=0,0,L29/$J29)</f>
        <v>0</v>
      </c>
      <c r="M30" s="37">
        <f>IF(M29=0,0,M29/$J29)</f>
        <v>0</v>
      </c>
      <c r="N30" s="37">
        <f>IF(N29=0,0,N29/N29)</f>
        <v>1</v>
      </c>
      <c r="O30" s="37">
        <f>IF(O29=0,0,O29/$N29)</f>
        <v>0</v>
      </c>
      <c r="P30" s="37">
        <f>IF(P29=0,0,P29/$N29)</f>
        <v>1</v>
      </c>
      <c r="Q30" s="37">
        <f>IF(Q29=0,0,Q29/$N29)</f>
        <v>0</v>
      </c>
      <c r="AA30" s="154"/>
      <c r="AB30" s="154"/>
      <c r="AC30" s="154" t="str">
        <f t="shared" ref="AC30" si="53">IF(SUM(G30:I30)=0,"",IF(SUM(G30:I30)=1,"",1))</f>
        <v/>
      </c>
      <c r="AD30" s="154"/>
      <c r="AE30" s="154"/>
      <c r="AF30" s="154" t="str">
        <f t="shared" ref="AF30" si="54">IF(SUM(K30:M30)=0,"",IF(SUM(K30:M30)=1,"",1))</f>
        <v/>
      </c>
      <c r="AG30" s="154"/>
      <c r="AH30" s="154"/>
      <c r="AI30" s="140" t="str">
        <f t="shared" ref="AI30" si="55">IF(SUM(O30:Q30)=0,"",IF(SUM(O30:Q30)=1,"",1))</f>
        <v/>
      </c>
    </row>
    <row r="31" spans="1:35" ht="12" customHeight="1">
      <c r="A31" s="254"/>
      <c r="B31" s="254"/>
      <c r="C31" s="43"/>
      <c r="D31" s="305" t="s">
        <v>373</v>
      </c>
      <c r="E31" s="42"/>
      <c r="F31" s="41">
        <f>SUM(G31:I31)</f>
        <v>0</v>
      </c>
      <c r="G31" s="41">
        <v>0</v>
      </c>
      <c r="H31" s="41">
        <v>0</v>
      </c>
      <c r="I31" s="41">
        <v>0</v>
      </c>
      <c r="J31" s="41">
        <f>SUM(K31:M31)</f>
        <v>0</v>
      </c>
      <c r="K31" s="41">
        <v>0</v>
      </c>
      <c r="L31" s="41">
        <v>0</v>
      </c>
      <c r="M31" s="41">
        <v>0</v>
      </c>
      <c r="N31" s="41">
        <f>SUM(O31:Q31)</f>
        <v>0</v>
      </c>
      <c r="O31" s="41">
        <v>0</v>
      </c>
      <c r="P31" s="41">
        <v>0</v>
      </c>
      <c r="Q31" s="41">
        <v>0</v>
      </c>
      <c r="AA31" s="155">
        <v>0</v>
      </c>
      <c r="AB31" s="155" t="str">
        <f>IF(F31=AA31,"",1)</f>
        <v/>
      </c>
      <c r="AC31" s="155"/>
      <c r="AD31" s="155">
        <v>0</v>
      </c>
      <c r="AE31" s="155" t="str">
        <f t="shared" ref="AE31" si="56">IF(J31=AD31,"",1)</f>
        <v/>
      </c>
      <c r="AF31" s="155"/>
      <c r="AG31" s="155">
        <v>0</v>
      </c>
      <c r="AH31" s="155" t="str">
        <f t="shared" ref="AH31" si="57">IF(N31=AG31,"",1)</f>
        <v/>
      </c>
      <c r="AI31" s="140"/>
    </row>
    <row r="32" spans="1:35" ht="12" customHeight="1">
      <c r="A32" s="254"/>
      <c r="B32" s="254"/>
      <c r="C32" s="40"/>
      <c r="D32" s="306"/>
      <c r="E32" s="39"/>
      <c r="F32" s="37">
        <f>IF(F31=0,0,F31/$F31)</f>
        <v>0</v>
      </c>
      <c r="G32" s="37">
        <f>IF(G31=0,0,G31/$F31)</f>
        <v>0</v>
      </c>
      <c r="H32" s="37">
        <f>IF(H31=0,0,H31/$F31)</f>
        <v>0</v>
      </c>
      <c r="I32" s="37">
        <f>IF(I31=0,0,I31/$F31)</f>
        <v>0</v>
      </c>
      <c r="J32" s="37">
        <f>IF(J31=0,0,J31/J31)</f>
        <v>0</v>
      </c>
      <c r="K32" s="37">
        <f>IF(K31=0,0,K31/$J31)</f>
        <v>0</v>
      </c>
      <c r="L32" s="37">
        <f>IF(L31=0,0,L31/$J31)</f>
        <v>0</v>
      </c>
      <c r="M32" s="37">
        <f>IF(M31=0,0,M31/$J31)</f>
        <v>0</v>
      </c>
      <c r="N32" s="37">
        <f>IF(N31=0,0,N31/N31)</f>
        <v>0</v>
      </c>
      <c r="O32" s="37">
        <f>IF(O31=0,0,O31/$N31)</f>
        <v>0</v>
      </c>
      <c r="P32" s="37">
        <f>IF(P31=0,0,P31/$N31)</f>
        <v>0</v>
      </c>
      <c r="Q32" s="37">
        <f>IF(Q31=0,0,Q31/$N31)</f>
        <v>0</v>
      </c>
      <c r="AA32" s="154"/>
      <c r="AB32" s="154"/>
      <c r="AC32" s="154" t="str">
        <f t="shared" ref="AC32" si="58">IF(SUM(G32:I32)=0,"",IF(SUM(G32:I32)=1,"",1))</f>
        <v/>
      </c>
      <c r="AD32" s="154"/>
      <c r="AE32" s="154"/>
      <c r="AF32" s="154" t="str">
        <f t="shared" ref="AF32" si="59">IF(SUM(K32:M32)=0,"",IF(SUM(K32:M32)=1,"",1))</f>
        <v/>
      </c>
      <c r="AG32" s="154"/>
      <c r="AH32" s="154"/>
      <c r="AI32" s="140" t="str">
        <f t="shared" ref="AI32" si="60">IF(SUM(O32:Q32)=0,"",IF(SUM(O32:Q32)=1,"",1))</f>
        <v/>
      </c>
    </row>
    <row r="33" spans="1:35" ht="12" customHeight="1">
      <c r="A33" s="254"/>
      <c r="B33" s="254"/>
      <c r="C33" s="43"/>
      <c r="D33" s="305" t="s">
        <v>374</v>
      </c>
      <c r="E33" s="42"/>
      <c r="F33" s="41">
        <f>SUM(G33:I33)</f>
        <v>0</v>
      </c>
      <c r="G33" s="41">
        <v>0</v>
      </c>
      <c r="H33" s="41">
        <v>0</v>
      </c>
      <c r="I33" s="41">
        <v>0</v>
      </c>
      <c r="J33" s="41">
        <f>SUM(K33:M33)</f>
        <v>0</v>
      </c>
      <c r="K33" s="41">
        <v>0</v>
      </c>
      <c r="L33" s="41">
        <v>0</v>
      </c>
      <c r="M33" s="41">
        <v>0</v>
      </c>
      <c r="N33" s="41">
        <f>SUM(O33:Q33)</f>
        <v>0</v>
      </c>
      <c r="O33" s="41">
        <v>0</v>
      </c>
      <c r="P33" s="41">
        <v>0</v>
      </c>
      <c r="Q33" s="41">
        <v>0</v>
      </c>
      <c r="AA33" s="155">
        <v>0</v>
      </c>
      <c r="AB33" s="155" t="str">
        <f>IF(F33=AA33,"",1)</f>
        <v/>
      </c>
      <c r="AC33" s="155"/>
      <c r="AD33" s="155">
        <v>0</v>
      </c>
      <c r="AE33" s="155" t="str">
        <f t="shared" ref="AE33" si="61">IF(J33=AD33,"",1)</f>
        <v/>
      </c>
      <c r="AF33" s="155"/>
      <c r="AG33" s="155">
        <v>0</v>
      </c>
      <c r="AH33" s="155" t="str">
        <f t="shared" ref="AH33" si="62">IF(N33=AG33,"",1)</f>
        <v/>
      </c>
      <c r="AI33" s="140"/>
    </row>
    <row r="34" spans="1:35" ht="12" customHeight="1">
      <c r="A34" s="254"/>
      <c r="B34" s="254"/>
      <c r="C34" s="40"/>
      <c r="D34" s="306"/>
      <c r="E34" s="39"/>
      <c r="F34" s="37">
        <f>IF(F33=0,0,F33/$F33)</f>
        <v>0</v>
      </c>
      <c r="G34" s="37">
        <f>IF(G33=0,0,G33/$F33)</f>
        <v>0</v>
      </c>
      <c r="H34" s="37">
        <f>IF(H33=0,0,H33/$F33)</f>
        <v>0</v>
      </c>
      <c r="I34" s="37">
        <f>IF(I33=0,0,I33/$F33)</f>
        <v>0</v>
      </c>
      <c r="J34" s="37">
        <f>IF(J33=0,0,J33/J33)</f>
        <v>0</v>
      </c>
      <c r="K34" s="37">
        <f>IF(K33=0,0,K33/$J33)</f>
        <v>0</v>
      </c>
      <c r="L34" s="37">
        <f>IF(L33=0,0,L33/$J33)</f>
        <v>0</v>
      </c>
      <c r="M34" s="37">
        <f>IF(M33=0,0,M33/$J33)</f>
        <v>0</v>
      </c>
      <c r="N34" s="37">
        <f>IF(N33=0,0,N33/N33)</f>
        <v>0</v>
      </c>
      <c r="O34" s="37">
        <f>IF(O33=0,0,O33/$N33)</f>
        <v>0</v>
      </c>
      <c r="P34" s="37">
        <f>IF(P33=0,0,P33/$N33)</f>
        <v>0</v>
      </c>
      <c r="Q34" s="37">
        <f>IF(Q33=0,0,Q33/$N33)</f>
        <v>0</v>
      </c>
      <c r="AA34" s="154"/>
      <c r="AB34" s="154"/>
      <c r="AC34" s="154" t="str">
        <f t="shared" ref="AC34" si="63">IF(SUM(G34:I34)=0,"",IF(SUM(G34:I34)=1,"",1))</f>
        <v/>
      </c>
      <c r="AD34" s="154"/>
      <c r="AE34" s="154"/>
      <c r="AF34" s="154" t="str">
        <f t="shared" ref="AF34" si="64">IF(SUM(K34:M34)=0,"",IF(SUM(K34:M34)=1,"",1))</f>
        <v/>
      </c>
      <c r="AG34" s="154"/>
      <c r="AH34" s="154"/>
      <c r="AI34" s="140" t="str">
        <f t="shared" ref="AI34" si="65">IF(SUM(O34:Q34)=0,"",IF(SUM(O34:Q34)=1,"",1))</f>
        <v/>
      </c>
    </row>
    <row r="35" spans="1:35" ht="12" customHeight="1">
      <c r="A35" s="254"/>
      <c r="B35" s="254"/>
      <c r="C35" s="43"/>
      <c r="D35" s="305" t="s">
        <v>375</v>
      </c>
      <c r="E35" s="42"/>
      <c r="F35" s="41">
        <f>SUM(G35:I35)</f>
        <v>5</v>
      </c>
      <c r="G35" s="41">
        <v>3</v>
      </c>
      <c r="H35" s="41">
        <v>2</v>
      </c>
      <c r="I35" s="41">
        <v>0</v>
      </c>
      <c r="J35" s="41">
        <f>SUM(K35:M35)</f>
        <v>6</v>
      </c>
      <c r="K35" s="41">
        <v>4</v>
      </c>
      <c r="L35" s="41">
        <v>2</v>
      </c>
      <c r="M35" s="41">
        <v>0</v>
      </c>
      <c r="N35" s="41">
        <f>SUM(O35:Q35)</f>
        <v>3</v>
      </c>
      <c r="O35" s="41">
        <v>0</v>
      </c>
      <c r="P35" s="41">
        <v>3</v>
      </c>
      <c r="Q35" s="41">
        <v>0</v>
      </c>
      <c r="AA35" s="155">
        <v>5</v>
      </c>
      <c r="AB35" s="155" t="str">
        <f>IF(F35=AA35,"",1)</f>
        <v/>
      </c>
      <c r="AC35" s="155"/>
      <c r="AD35" s="155">
        <v>6</v>
      </c>
      <c r="AE35" s="155" t="str">
        <f t="shared" ref="AE35" si="66">IF(J35=AD35,"",1)</f>
        <v/>
      </c>
      <c r="AF35" s="155"/>
      <c r="AG35" s="155">
        <v>3</v>
      </c>
      <c r="AH35" s="155" t="str">
        <f t="shared" ref="AH35" si="67">IF(N35=AG35,"",1)</f>
        <v/>
      </c>
      <c r="AI35" s="140"/>
    </row>
    <row r="36" spans="1:35" ht="12" customHeight="1">
      <c r="A36" s="254"/>
      <c r="B36" s="254"/>
      <c r="C36" s="40"/>
      <c r="D36" s="306"/>
      <c r="E36" s="39"/>
      <c r="F36" s="37">
        <f>IF(F35=0,0,F35/$F35)</f>
        <v>1</v>
      </c>
      <c r="G36" s="37">
        <f>IF(G35=0,0,G35/$F35)</f>
        <v>0.6</v>
      </c>
      <c r="H36" s="37">
        <f>IF(H35=0,0,H35/$F35)</f>
        <v>0.4</v>
      </c>
      <c r="I36" s="37">
        <f>IF(I35=0,0,I35/$F35)</f>
        <v>0</v>
      </c>
      <c r="J36" s="37">
        <f>IF(J35=0,0,J35/J35)</f>
        <v>1</v>
      </c>
      <c r="K36" s="37">
        <f>IF(K35=0,0,K35/$J35)</f>
        <v>0.66666666666666663</v>
      </c>
      <c r="L36" s="37">
        <f>IF(L35=0,0,L35/$J35)</f>
        <v>0.33333333333333331</v>
      </c>
      <c r="M36" s="37">
        <f>IF(M35=0,0,M35/$J35)</f>
        <v>0</v>
      </c>
      <c r="N36" s="37">
        <f>IF(N35=0,0,N35/N35)</f>
        <v>1</v>
      </c>
      <c r="O36" s="37">
        <f>IF(O35=0,0,O35/$N35)</f>
        <v>0</v>
      </c>
      <c r="P36" s="37">
        <f>IF(P35=0,0,P35/$N35)</f>
        <v>1</v>
      </c>
      <c r="Q36" s="37">
        <f>IF(Q35=0,0,Q35/$N35)</f>
        <v>0</v>
      </c>
      <c r="AA36" s="154"/>
      <c r="AB36" s="154"/>
      <c r="AC36" s="154" t="str">
        <f t="shared" ref="AC36" si="68">IF(SUM(G36:I36)=0,"",IF(SUM(G36:I36)=1,"",1))</f>
        <v/>
      </c>
      <c r="AD36" s="154"/>
      <c r="AE36" s="154"/>
      <c r="AF36" s="154" t="str">
        <f t="shared" ref="AF36" si="69">IF(SUM(K36:M36)=0,"",IF(SUM(K36:M36)=1,"",1))</f>
        <v/>
      </c>
      <c r="AG36" s="154"/>
      <c r="AH36" s="154"/>
      <c r="AI36" s="140" t="str">
        <f t="shared" ref="AI36" si="70">IF(SUM(O36:Q36)=0,"",IF(SUM(O36:Q36)=1,"",1))</f>
        <v/>
      </c>
    </row>
    <row r="37" spans="1:35" ht="12" customHeight="1">
      <c r="A37" s="254"/>
      <c r="B37" s="254"/>
      <c r="C37" s="43"/>
      <c r="D37" s="305" t="s">
        <v>376</v>
      </c>
      <c r="E37" s="42"/>
      <c r="F37" s="41">
        <f>SUM(G37:I37)</f>
        <v>0</v>
      </c>
      <c r="G37" s="41">
        <v>0</v>
      </c>
      <c r="H37" s="41">
        <v>0</v>
      </c>
      <c r="I37" s="41">
        <v>0</v>
      </c>
      <c r="J37" s="41">
        <f>SUM(K37:M37)</f>
        <v>0</v>
      </c>
      <c r="K37" s="41">
        <v>0</v>
      </c>
      <c r="L37" s="41">
        <v>0</v>
      </c>
      <c r="M37" s="41">
        <v>0</v>
      </c>
      <c r="N37" s="41">
        <f>SUM(O37:Q37)</f>
        <v>0</v>
      </c>
      <c r="O37" s="41">
        <v>0</v>
      </c>
      <c r="P37" s="41">
        <v>0</v>
      </c>
      <c r="Q37" s="41">
        <v>0</v>
      </c>
      <c r="AA37" s="155">
        <v>0</v>
      </c>
      <c r="AB37" s="155" t="str">
        <f>IF(F37=AA37,"",1)</f>
        <v/>
      </c>
      <c r="AC37" s="155"/>
      <c r="AD37" s="155">
        <v>0</v>
      </c>
      <c r="AE37" s="155" t="str">
        <f t="shared" ref="AE37" si="71">IF(J37=AD37,"",1)</f>
        <v/>
      </c>
      <c r="AF37" s="155"/>
      <c r="AG37" s="155">
        <v>0</v>
      </c>
      <c r="AH37" s="155" t="str">
        <f t="shared" ref="AH37" si="72">IF(N37=AG37,"",1)</f>
        <v/>
      </c>
      <c r="AI37" s="140"/>
    </row>
    <row r="38" spans="1:35" ht="12" customHeight="1">
      <c r="A38" s="254"/>
      <c r="B38" s="254"/>
      <c r="C38" s="40"/>
      <c r="D38" s="306"/>
      <c r="E38" s="39"/>
      <c r="F38" s="37">
        <f>IF(F37=0,0,F37/$F37)</f>
        <v>0</v>
      </c>
      <c r="G38" s="37">
        <f>IF(G37=0,0,G37/$F37)</f>
        <v>0</v>
      </c>
      <c r="H38" s="37">
        <f>IF(H37=0,0,H37/$F37)</f>
        <v>0</v>
      </c>
      <c r="I38" s="37">
        <f>IF(I37=0,0,I37/$F37)</f>
        <v>0</v>
      </c>
      <c r="J38" s="37">
        <f>IF(J37=0,0,J37/J37)</f>
        <v>0</v>
      </c>
      <c r="K38" s="37">
        <f>IF(K37=0,0,K37/$J37)</f>
        <v>0</v>
      </c>
      <c r="L38" s="37">
        <f>IF(L37=0,0,L37/$J37)</f>
        <v>0</v>
      </c>
      <c r="M38" s="37">
        <f>IF(M37=0,0,M37/$J37)</f>
        <v>0</v>
      </c>
      <c r="N38" s="37">
        <f>IF(N37=0,0,N37/N37)</f>
        <v>0</v>
      </c>
      <c r="O38" s="37">
        <f>IF(O37=0,0,O37/$N37)</f>
        <v>0</v>
      </c>
      <c r="P38" s="37">
        <f>IF(P37=0,0,P37/$N37)</f>
        <v>0</v>
      </c>
      <c r="Q38" s="37">
        <f>IF(Q37=0,0,Q37/$N37)</f>
        <v>0</v>
      </c>
      <c r="AA38" s="154"/>
      <c r="AB38" s="154"/>
      <c r="AC38" s="154" t="str">
        <f t="shared" ref="AC38" si="73">IF(SUM(G38:I38)=0,"",IF(SUM(G38:I38)=1,"",1))</f>
        <v/>
      </c>
      <c r="AD38" s="154"/>
      <c r="AE38" s="154"/>
      <c r="AF38" s="154" t="str">
        <f t="shared" ref="AF38" si="74">IF(SUM(K38:M38)=0,"",IF(SUM(K38:M38)=1,"",1))</f>
        <v/>
      </c>
      <c r="AG38" s="154"/>
      <c r="AH38" s="154"/>
      <c r="AI38" s="140" t="str">
        <f t="shared" ref="AI38" si="75">IF(SUM(O38:Q38)=0,"",IF(SUM(O38:Q38)=1,"",1))</f>
        <v/>
      </c>
    </row>
    <row r="39" spans="1:35" ht="12" customHeight="1">
      <c r="A39" s="254"/>
      <c r="B39" s="254"/>
      <c r="C39" s="43"/>
      <c r="D39" s="305" t="s">
        <v>377</v>
      </c>
      <c r="E39" s="42"/>
      <c r="F39" s="41">
        <f>SUM(G39:I39)</f>
        <v>0</v>
      </c>
      <c r="G39" s="41">
        <v>0</v>
      </c>
      <c r="H39" s="41">
        <v>0</v>
      </c>
      <c r="I39" s="41">
        <v>0</v>
      </c>
      <c r="J39" s="41">
        <f>SUM(K39:M39)</f>
        <v>0</v>
      </c>
      <c r="K39" s="41">
        <v>0</v>
      </c>
      <c r="L39" s="41">
        <v>0</v>
      </c>
      <c r="M39" s="41">
        <v>0</v>
      </c>
      <c r="N39" s="41">
        <f>SUM(O39:Q39)</f>
        <v>0</v>
      </c>
      <c r="O39" s="41">
        <v>0</v>
      </c>
      <c r="P39" s="41">
        <v>0</v>
      </c>
      <c r="Q39" s="41">
        <v>0</v>
      </c>
      <c r="AA39" s="155">
        <v>0</v>
      </c>
      <c r="AB39" s="155" t="str">
        <f>IF(F39=AA39,"",1)</f>
        <v/>
      </c>
      <c r="AC39" s="155"/>
      <c r="AD39" s="155">
        <v>0</v>
      </c>
      <c r="AE39" s="155" t="str">
        <f t="shared" ref="AE39" si="76">IF(J39=AD39,"",1)</f>
        <v/>
      </c>
      <c r="AF39" s="155"/>
      <c r="AG39" s="155">
        <v>0</v>
      </c>
      <c r="AH39" s="155" t="str">
        <f t="shared" ref="AH39" si="77">IF(N39=AG39,"",1)</f>
        <v/>
      </c>
      <c r="AI39" s="140"/>
    </row>
    <row r="40" spans="1:35" ht="12" customHeight="1">
      <c r="A40" s="254"/>
      <c r="B40" s="254"/>
      <c r="C40" s="40"/>
      <c r="D40" s="306"/>
      <c r="E40" s="39"/>
      <c r="F40" s="37">
        <f>IF(F39=0,0,F39/$F39)</f>
        <v>0</v>
      </c>
      <c r="G40" s="37">
        <f>IF(G39=0,0,G39/$F39)</f>
        <v>0</v>
      </c>
      <c r="H40" s="37">
        <f>IF(H39=0,0,H39/$F39)</f>
        <v>0</v>
      </c>
      <c r="I40" s="37">
        <f>IF(I39=0,0,I39/$F39)</f>
        <v>0</v>
      </c>
      <c r="J40" s="37">
        <f>IF(J39=0,0,J39/J39)</f>
        <v>0</v>
      </c>
      <c r="K40" s="37">
        <f>IF(K39=0,0,K39/$J39)</f>
        <v>0</v>
      </c>
      <c r="L40" s="37">
        <f>IF(L39=0,0,L39/$J39)</f>
        <v>0</v>
      </c>
      <c r="M40" s="37">
        <f>IF(M39=0,0,M39/$J39)</f>
        <v>0</v>
      </c>
      <c r="N40" s="37">
        <f>IF(N39=0,0,N39/N39)</f>
        <v>0</v>
      </c>
      <c r="O40" s="37">
        <f>IF(O39=0,0,O39/$N39)</f>
        <v>0</v>
      </c>
      <c r="P40" s="37">
        <f>IF(P39=0,0,P39/$N39)</f>
        <v>0</v>
      </c>
      <c r="Q40" s="37">
        <f>IF(Q39=0,0,Q39/$N39)</f>
        <v>0</v>
      </c>
      <c r="AA40" s="154"/>
      <c r="AB40" s="154"/>
      <c r="AC40" s="154" t="str">
        <f t="shared" ref="AC40" si="78">IF(SUM(G40:I40)=0,"",IF(SUM(G40:I40)=1,"",1))</f>
        <v/>
      </c>
      <c r="AD40" s="154"/>
      <c r="AE40" s="154"/>
      <c r="AF40" s="154" t="str">
        <f t="shared" ref="AF40" si="79">IF(SUM(K40:M40)=0,"",IF(SUM(K40:M40)=1,"",1))</f>
        <v/>
      </c>
      <c r="AG40" s="154"/>
      <c r="AH40" s="154"/>
      <c r="AI40" s="140" t="str">
        <f t="shared" ref="AI40" si="80">IF(SUM(O40:Q40)=0,"",IF(SUM(O40:Q40)=1,"",1))</f>
        <v/>
      </c>
    </row>
    <row r="41" spans="1:35" ht="12" customHeight="1">
      <c r="A41" s="254"/>
      <c r="B41" s="254"/>
      <c r="C41" s="43"/>
      <c r="D41" s="305" t="s">
        <v>378</v>
      </c>
      <c r="E41" s="42"/>
      <c r="F41" s="41">
        <f>SUM(G41:I41)</f>
        <v>0</v>
      </c>
      <c r="G41" s="41">
        <v>0</v>
      </c>
      <c r="H41" s="41">
        <v>0</v>
      </c>
      <c r="I41" s="41">
        <v>0</v>
      </c>
      <c r="J41" s="41">
        <f>SUM(K41:M41)</f>
        <v>0</v>
      </c>
      <c r="K41" s="41">
        <v>0</v>
      </c>
      <c r="L41" s="41">
        <v>0</v>
      </c>
      <c r="M41" s="41">
        <v>0</v>
      </c>
      <c r="N41" s="41">
        <f>SUM(O41:Q41)</f>
        <v>0</v>
      </c>
      <c r="O41" s="41">
        <v>0</v>
      </c>
      <c r="P41" s="41">
        <v>0</v>
      </c>
      <c r="Q41" s="41">
        <v>0</v>
      </c>
      <c r="AA41" s="155">
        <v>0</v>
      </c>
      <c r="AB41" s="155" t="str">
        <f>IF(F41=AA41,"",1)</f>
        <v/>
      </c>
      <c r="AC41" s="155"/>
      <c r="AD41" s="155">
        <v>0</v>
      </c>
      <c r="AE41" s="155" t="str">
        <f t="shared" ref="AE41" si="81">IF(J41=AD41,"",1)</f>
        <v/>
      </c>
      <c r="AF41" s="155"/>
      <c r="AG41" s="155">
        <v>0</v>
      </c>
      <c r="AH41" s="155" t="str">
        <f t="shared" ref="AH41" si="82">IF(N41=AG41,"",1)</f>
        <v/>
      </c>
      <c r="AI41" s="140"/>
    </row>
    <row r="42" spans="1:35" ht="12" customHeight="1">
      <c r="A42" s="254"/>
      <c r="B42" s="254"/>
      <c r="C42" s="40"/>
      <c r="D42" s="306"/>
      <c r="E42" s="39"/>
      <c r="F42" s="37">
        <f>IF(F41=0,0,F41/$F41)</f>
        <v>0</v>
      </c>
      <c r="G42" s="37">
        <f>IF(G41=0,0,G41/$F41)</f>
        <v>0</v>
      </c>
      <c r="H42" s="37">
        <f>IF(H41=0,0,H41/$F41)</f>
        <v>0</v>
      </c>
      <c r="I42" s="37">
        <f>IF(I41=0,0,I41/$F41)</f>
        <v>0</v>
      </c>
      <c r="J42" s="37">
        <f>IF(J41=0,0,J41/J41)</f>
        <v>0</v>
      </c>
      <c r="K42" s="37">
        <f>IF(K41=0,0,K41/$J41)</f>
        <v>0</v>
      </c>
      <c r="L42" s="37">
        <f>IF(L41=0,0,L41/$J41)</f>
        <v>0</v>
      </c>
      <c r="M42" s="37">
        <f>IF(M41=0,0,M41/$J41)</f>
        <v>0</v>
      </c>
      <c r="N42" s="37">
        <f>IF(N41=0,0,N41/N41)</f>
        <v>0</v>
      </c>
      <c r="O42" s="37">
        <f>IF(O41=0,0,O41/$N41)</f>
        <v>0</v>
      </c>
      <c r="P42" s="37">
        <f>IF(P41=0,0,P41/$N41)</f>
        <v>0</v>
      </c>
      <c r="Q42" s="37">
        <f>IF(Q41=0,0,Q41/$N41)</f>
        <v>0</v>
      </c>
      <c r="AA42" s="154"/>
      <c r="AB42" s="154"/>
      <c r="AC42" s="154" t="str">
        <f t="shared" ref="AC42" si="83">IF(SUM(G42:I42)=0,"",IF(SUM(G42:I42)=1,"",1))</f>
        <v/>
      </c>
      <c r="AD42" s="154"/>
      <c r="AE42" s="154"/>
      <c r="AF42" s="154" t="str">
        <f t="shared" ref="AF42" si="84">IF(SUM(K42:M42)=0,"",IF(SUM(K42:M42)=1,"",1))</f>
        <v/>
      </c>
      <c r="AG42" s="154"/>
      <c r="AH42" s="154"/>
      <c r="AI42" s="140" t="str">
        <f t="shared" ref="AI42" si="85">IF(SUM(O42:Q42)=0,"",IF(SUM(O42:Q42)=1,"",1))</f>
        <v/>
      </c>
    </row>
    <row r="43" spans="1:35" ht="12" customHeight="1">
      <c r="A43" s="254"/>
      <c r="B43" s="254"/>
      <c r="C43" s="43"/>
      <c r="D43" s="305" t="s">
        <v>379</v>
      </c>
      <c r="E43" s="42"/>
      <c r="F43" s="41">
        <f>SUM(G43:I43)</f>
        <v>0</v>
      </c>
      <c r="G43" s="41">
        <v>0</v>
      </c>
      <c r="H43" s="41">
        <v>0</v>
      </c>
      <c r="I43" s="41">
        <v>0</v>
      </c>
      <c r="J43" s="41">
        <f>SUM(K43:M43)</f>
        <v>0</v>
      </c>
      <c r="K43" s="41">
        <v>0</v>
      </c>
      <c r="L43" s="41">
        <v>0</v>
      </c>
      <c r="M43" s="41">
        <v>0</v>
      </c>
      <c r="N43" s="41">
        <f>SUM(O43:Q43)</f>
        <v>0</v>
      </c>
      <c r="O43" s="41">
        <v>0</v>
      </c>
      <c r="P43" s="41">
        <v>0</v>
      </c>
      <c r="Q43" s="41">
        <v>0</v>
      </c>
      <c r="AA43" s="155">
        <v>0</v>
      </c>
      <c r="AB43" s="155" t="str">
        <f>IF(F43=AA43,"",1)</f>
        <v/>
      </c>
      <c r="AC43" s="155"/>
      <c r="AD43" s="155">
        <v>0</v>
      </c>
      <c r="AE43" s="155" t="str">
        <f t="shared" ref="AE43" si="86">IF(J43=AD43,"",1)</f>
        <v/>
      </c>
      <c r="AF43" s="155"/>
      <c r="AG43" s="155">
        <v>0</v>
      </c>
      <c r="AH43" s="155" t="str">
        <f t="shared" ref="AH43" si="87">IF(N43=AG43,"",1)</f>
        <v/>
      </c>
      <c r="AI43" s="140"/>
    </row>
    <row r="44" spans="1:35" ht="12" customHeight="1">
      <c r="A44" s="254"/>
      <c r="B44" s="254"/>
      <c r="C44" s="40"/>
      <c r="D44" s="306"/>
      <c r="E44" s="39"/>
      <c r="F44" s="37">
        <f>IF(F43=0,0,F43/$F43)</f>
        <v>0</v>
      </c>
      <c r="G44" s="37">
        <f>IF(G43=0,0,G43/$F43)</f>
        <v>0</v>
      </c>
      <c r="H44" s="37">
        <f>IF(H43=0,0,H43/$F43)</f>
        <v>0</v>
      </c>
      <c r="I44" s="37">
        <f>IF(I43=0,0,I43/$F43)</f>
        <v>0</v>
      </c>
      <c r="J44" s="37">
        <f>IF(J43=0,0,J43/J43)</f>
        <v>0</v>
      </c>
      <c r="K44" s="37">
        <f>IF(K43=0,0,K43/$J43)</f>
        <v>0</v>
      </c>
      <c r="L44" s="37">
        <f>IF(L43=0,0,L43/$J43)</f>
        <v>0</v>
      </c>
      <c r="M44" s="37">
        <f>IF(M43=0,0,M43/$J43)</f>
        <v>0</v>
      </c>
      <c r="N44" s="37">
        <f>IF(N43=0,0,N43/N43)</f>
        <v>0</v>
      </c>
      <c r="O44" s="37">
        <f>IF(O43=0,0,O43/$N43)</f>
        <v>0</v>
      </c>
      <c r="P44" s="37">
        <f>IF(P43=0,0,P43/$N43)</f>
        <v>0</v>
      </c>
      <c r="Q44" s="37">
        <f>IF(Q43=0,0,Q43/$N43)</f>
        <v>0</v>
      </c>
      <c r="AA44" s="154"/>
      <c r="AB44" s="154"/>
      <c r="AC44" s="154" t="str">
        <f t="shared" ref="AC44" si="88">IF(SUM(G44:I44)=0,"",IF(SUM(G44:I44)=1,"",1))</f>
        <v/>
      </c>
      <c r="AD44" s="154"/>
      <c r="AE44" s="154"/>
      <c r="AF44" s="154" t="str">
        <f t="shared" ref="AF44" si="89">IF(SUM(K44:M44)=0,"",IF(SUM(K44:M44)=1,"",1))</f>
        <v/>
      </c>
      <c r="AG44" s="154"/>
      <c r="AH44" s="154"/>
      <c r="AI44" s="140" t="str">
        <f t="shared" ref="AI44" si="90">IF(SUM(O44:Q44)=0,"",IF(SUM(O44:Q44)=1,"",1))</f>
        <v/>
      </c>
    </row>
    <row r="45" spans="1:35" ht="12" customHeight="1">
      <c r="A45" s="254"/>
      <c r="B45" s="254"/>
      <c r="C45" s="43"/>
      <c r="D45" s="305" t="s">
        <v>380</v>
      </c>
      <c r="E45" s="42"/>
      <c r="F45" s="41">
        <f>SUM(G45:I45)</f>
        <v>2</v>
      </c>
      <c r="G45" s="41">
        <v>1</v>
      </c>
      <c r="H45" s="41">
        <v>0</v>
      </c>
      <c r="I45" s="41">
        <v>1</v>
      </c>
      <c r="J45" s="41">
        <f>SUM(K45:M45)</f>
        <v>0</v>
      </c>
      <c r="K45" s="41">
        <v>0</v>
      </c>
      <c r="L45" s="41">
        <v>0</v>
      </c>
      <c r="M45" s="41">
        <v>0</v>
      </c>
      <c r="N45" s="41">
        <f>SUM(O45:Q45)</f>
        <v>0</v>
      </c>
      <c r="O45" s="41">
        <v>0</v>
      </c>
      <c r="P45" s="41">
        <v>0</v>
      </c>
      <c r="Q45" s="41">
        <v>0</v>
      </c>
      <c r="AA45" s="155">
        <v>2</v>
      </c>
      <c r="AB45" s="155" t="str">
        <f>IF(F45=AA45,"",1)</f>
        <v/>
      </c>
      <c r="AC45" s="155"/>
      <c r="AD45" s="155">
        <v>0</v>
      </c>
      <c r="AE45" s="155" t="str">
        <f t="shared" ref="AE45" si="91">IF(J45=AD45,"",1)</f>
        <v/>
      </c>
      <c r="AF45" s="155"/>
      <c r="AG45" s="155">
        <v>0</v>
      </c>
      <c r="AH45" s="155" t="str">
        <f t="shared" ref="AH45" si="92">IF(N45=AG45,"",1)</f>
        <v/>
      </c>
      <c r="AI45" s="140"/>
    </row>
    <row r="46" spans="1:35" ht="12" customHeight="1">
      <c r="A46" s="254"/>
      <c r="B46" s="254"/>
      <c r="C46" s="40"/>
      <c r="D46" s="306"/>
      <c r="E46" s="39"/>
      <c r="F46" s="37">
        <f>IF(F45=0,0,F45/$F45)</f>
        <v>1</v>
      </c>
      <c r="G46" s="37">
        <f>IF(G45=0,0,G45/$F45)</f>
        <v>0.5</v>
      </c>
      <c r="H46" s="37">
        <f>IF(H45=0,0,H45/$F45)</f>
        <v>0</v>
      </c>
      <c r="I46" s="37">
        <f>IF(I45=0,0,I45/$F45)</f>
        <v>0.5</v>
      </c>
      <c r="J46" s="37">
        <f>IF(J45=0,0,J45/J45)</f>
        <v>0</v>
      </c>
      <c r="K46" s="37">
        <f>IF(K45=0,0,K45/$J45)</f>
        <v>0</v>
      </c>
      <c r="L46" s="37">
        <f>IF(L45=0,0,L45/$J45)</f>
        <v>0</v>
      </c>
      <c r="M46" s="37">
        <f>IF(M45=0,0,M45/$J45)</f>
        <v>0</v>
      </c>
      <c r="N46" s="37">
        <f>IF(N45=0,0,N45/N45)</f>
        <v>0</v>
      </c>
      <c r="O46" s="37">
        <f>IF(O45=0,0,O45/$N45)</f>
        <v>0</v>
      </c>
      <c r="P46" s="37">
        <f>IF(P45=0,0,P45/$N45)</f>
        <v>0</v>
      </c>
      <c r="Q46" s="37">
        <f>IF(Q45=0,0,Q45/$N45)</f>
        <v>0</v>
      </c>
      <c r="AA46" s="154"/>
      <c r="AB46" s="154"/>
      <c r="AC46" s="154" t="str">
        <f t="shared" ref="AC46" si="93">IF(SUM(G46:I46)=0,"",IF(SUM(G46:I46)=1,"",1))</f>
        <v/>
      </c>
      <c r="AD46" s="154"/>
      <c r="AE46" s="154"/>
      <c r="AF46" s="154" t="str">
        <f t="shared" ref="AF46" si="94">IF(SUM(K46:M46)=0,"",IF(SUM(K46:M46)=1,"",1))</f>
        <v/>
      </c>
      <c r="AG46" s="154"/>
      <c r="AH46" s="154"/>
      <c r="AI46" s="140" t="str">
        <f t="shared" ref="AI46" si="95">IF(SUM(O46:Q46)=0,"",IF(SUM(O46:Q46)=1,"",1))</f>
        <v/>
      </c>
    </row>
    <row r="47" spans="1:35" ht="11.25" customHeight="1">
      <c r="A47" s="254"/>
      <c r="B47" s="254"/>
      <c r="C47" s="43"/>
      <c r="D47" s="305" t="s">
        <v>381</v>
      </c>
      <c r="E47" s="42"/>
      <c r="F47" s="41">
        <f>SUM(G47:I47)</f>
        <v>3</v>
      </c>
      <c r="G47" s="41">
        <v>0</v>
      </c>
      <c r="H47" s="41">
        <v>2</v>
      </c>
      <c r="I47" s="41">
        <v>1</v>
      </c>
      <c r="J47" s="41">
        <f>SUM(K47:M47)</f>
        <v>0</v>
      </c>
      <c r="K47" s="41">
        <v>0</v>
      </c>
      <c r="L47" s="41">
        <v>0</v>
      </c>
      <c r="M47" s="41">
        <v>0</v>
      </c>
      <c r="N47" s="41">
        <f>SUM(O47:Q47)</f>
        <v>0</v>
      </c>
      <c r="O47" s="41">
        <v>0</v>
      </c>
      <c r="P47" s="41">
        <v>0</v>
      </c>
      <c r="Q47" s="41">
        <v>0</v>
      </c>
      <c r="AA47" s="155">
        <v>3</v>
      </c>
      <c r="AB47" s="155" t="str">
        <f>IF(F47=AA47,"",1)</f>
        <v/>
      </c>
      <c r="AC47" s="155"/>
      <c r="AD47" s="155">
        <v>0</v>
      </c>
      <c r="AE47" s="155" t="str">
        <f t="shared" ref="AE47" si="96">IF(J47=AD47,"",1)</f>
        <v/>
      </c>
      <c r="AF47" s="155"/>
      <c r="AG47" s="155">
        <v>0</v>
      </c>
      <c r="AH47" s="155" t="str">
        <f t="shared" ref="AH47" si="97">IF(N47=AG47,"",1)</f>
        <v/>
      </c>
      <c r="AI47" s="140"/>
    </row>
    <row r="48" spans="1:35" ht="12" customHeight="1">
      <c r="A48" s="254"/>
      <c r="B48" s="254"/>
      <c r="C48" s="40"/>
      <c r="D48" s="306"/>
      <c r="E48" s="39"/>
      <c r="F48" s="37">
        <f>IF(F47=0,0,F47/$F47)</f>
        <v>1</v>
      </c>
      <c r="G48" s="37">
        <f>IF(G47=0,0,G47/$F47)</f>
        <v>0</v>
      </c>
      <c r="H48" s="37">
        <f>IF(H47=0,0,H47/$F47)</f>
        <v>0.66666666666666663</v>
      </c>
      <c r="I48" s="37">
        <f>IF(I47=0,0,I47/$F47)</f>
        <v>0.33333333333333331</v>
      </c>
      <c r="J48" s="37">
        <f>IF(J47=0,0,J47/J47)</f>
        <v>0</v>
      </c>
      <c r="K48" s="37">
        <f>IF(K47=0,0,K47/$J47)</f>
        <v>0</v>
      </c>
      <c r="L48" s="37">
        <f>IF(L47=0,0,L47/$J47)</f>
        <v>0</v>
      </c>
      <c r="M48" s="37">
        <f>IF(M47=0,0,M47/$J47)</f>
        <v>0</v>
      </c>
      <c r="N48" s="37">
        <f>IF(N47=0,0,N47/N47)</f>
        <v>0</v>
      </c>
      <c r="O48" s="37">
        <f>IF(O47=0,0,O47/$N47)</f>
        <v>0</v>
      </c>
      <c r="P48" s="37">
        <f>IF(P47=0,0,P47/$N47)</f>
        <v>0</v>
      </c>
      <c r="Q48" s="37">
        <f>IF(Q47=0,0,Q47/$N47)</f>
        <v>0</v>
      </c>
      <c r="AA48" s="154"/>
      <c r="AB48" s="154"/>
      <c r="AC48" s="154" t="str">
        <f t="shared" ref="AC48" si="98">IF(SUM(G48:I48)=0,"",IF(SUM(G48:I48)=1,"",1))</f>
        <v/>
      </c>
      <c r="AD48" s="154"/>
      <c r="AE48" s="154"/>
      <c r="AF48" s="154" t="str">
        <f t="shared" ref="AF48" si="99">IF(SUM(K48:M48)=0,"",IF(SUM(K48:M48)=1,"",1))</f>
        <v/>
      </c>
      <c r="AG48" s="154"/>
      <c r="AH48" s="154"/>
      <c r="AI48" s="140" t="str">
        <f t="shared" ref="AI48" si="100">IF(SUM(O48:Q48)=0,"",IF(SUM(O48:Q48)=1,"",1))</f>
        <v/>
      </c>
    </row>
    <row r="49" spans="1:35" ht="12" customHeight="1">
      <c r="A49" s="254"/>
      <c r="B49" s="254"/>
      <c r="C49" s="43"/>
      <c r="D49" s="305" t="s">
        <v>382</v>
      </c>
      <c r="E49" s="42"/>
      <c r="F49" s="41">
        <f>SUM(G49:I49)</f>
        <v>1</v>
      </c>
      <c r="G49" s="41">
        <v>0</v>
      </c>
      <c r="H49" s="41">
        <v>1</v>
      </c>
      <c r="I49" s="41">
        <v>0</v>
      </c>
      <c r="J49" s="41">
        <f>SUM(K49:M49)</f>
        <v>0</v>
      </c>
      <c r="K49" s="41">
        <v>0</v>
      </c>
      <c r="L49" s="41">
        <v>0</v>
      </c>
      <c r="M49" s="41">
        <v>0</v>
      </c>
      <c r="N49" s="41">
        <f>SUM(O49:Q49)</f>
        <v>0</v>
      </c>
      <c r="O49" s="41">
        <v>0</v>
      </c>
      <c r="P49" s="41">
        <v>0</v>
      </c>
      <c r="Q49" s="41">
        <v>0</v>
      </c>
      <c r="AA49" s="155">
        <v>1</v>
      </c>
      <c r="AB49" s="155" t="str">
        <f>IF(F49=AA49,"",1)</f>
        <v/>
      </c>
      <c r="AC49" s="155"/>
      <c r="AD49" s="155">
        <v>0</v>
      </c>
      <c r="AE49" s="155" t="str">
        <f t="shared" ref="AE49" si="101">IF(J49=AD49,"",1)</f>
        <v/>
      </c>
      <c r="AF49" s="155"/>
      <c r="AG49" s="155">
        <v>0</v>
      </c>
      <c r="AH49" s="155" t="str">
        <f t="shared" ref="AH49" si="102">IF(N49=AG49,"",1)</f>
        <v/>
      </c>
      <c r="AI49" s="140"/>
    </row>
    <row r="50" spans="1:35" ht="12" customHeight="1">
      <c r="A50" s="254"/>
      <c r="B50" s="254"/>
      <c r="C50" s="40"/>
      <c r="D50" s="306"/>
      <c r="E50" s="39"/>
      <c r="F50" s="37">
        <f>IF(F49=0,0,F49/$F49)</f>
        <v>1</v>
      </c>
      <c r="G50" s="37">
        <f>IF(G49=0,0,G49/$F49)</f>
        <v>0</v>
      </c>
      <c r="H50" s="37">
        <f>IF(H49=0,0,H49/$F49)</f>
        <v>1</v>
      </c>
      <c r="I50" s="37">
        <f>IF(I49=0,0,I49/$F49)</f>
        <v>0</v>
      </c>
      <c r="J50" s="37">
        <f>IF(J49=0,0,J49/J49)</f>
        <v>0</v>
      </c>
      <c r="K50" s="37">
        <f>IF(K49=0,0,K49/$J49)</f>
        <v>0</v>
      </c>
      <c r="L50" s="37">
        <f>IF(L49=0,0,L49/$J49)</f>
        <v>0</v>
      </c>
      <c r="M50" s="37">
        <f>IF(M49=0,0,M49/$J49)</f>
        <v>0</v>
      </c>
      <c r="N50" s="37">
        <f>IF(N49=0,0,N49/N49)</f>
        <v>0</v>
      </c>
      <c r="O50" s="37">
        <f>IF(O49=0,0,O49/$N49)</f>
        <v>0</v>
      </c>
      <c r="P50" s="37">
        <f>IF(P49=0,0,P49/$N49)</f>
        <v>0</v>
      </c>
      <c r="Q50" s="37">
        <f>IF(Q49=0,0,Q49/$N49)</f>
        <v>0</v>
      </c>
      <c r="AA50" s="154"/>
      <c r="AB50" s="154"/>
      <c r="AC50" s="154" t="str">
        <f t="shared" ref="AC50" si="103">IF(SUM(G50:I50)=0,"",IF(SUM(G50:I50)=1,"",1))</f>
        <v/>
      </c>
      <c r="AD50" s="154"/>
      <c r="AE50" s="154"/>
      <c r="AF50" s="154" t="str">
        <f t="shared" ref="AF50" si="104">IF(SUM(K50:M50)=0,"",IF(SUM(K50:M50)=1,"",1))</f>
        <v/>
      </c>
      <c r="AG50" s="154"/>
      <c r="AH50" s="154"/>
      <c r="AI50" s="140" t="str">
        <f t="shared" ref="AI50" si="105">IF(SUM(O50:Q50)=0,"",IF(SUM(O50:Q50)=1,"",1))</f>
        <v/>
      </c>
    </row>
    <row r="51" spans="1:35" ht="12" customHeight="1">
      <c r="A51" s="254"/>
      <c r="B51" s="254"/>
      <c r="C51" s="43"/>
      <c r="D51" s="305" t="s">
        <v>383</v>
      </c>
      <c r="E51" s="42"/>
      <c r="F51" s="41">
        <f>SUM(G51:I51)</f>
        <v>4</v>
      </c>
      <c r="G51" s="41">
        <v>3</v>
      </c>
      <c r="H51" s="41">
        <v>1</v>
      </c>
      <c r="I51" s="41">
        <v>0</v>
      </c>
      <c r="J51" s="41">
        <f>SUM(K51:M51)</f>
        <v>1</v>
      </c>
      <c r="K51" s="41">
        <v>1</v>
      </c>
      <c r="L51" s="41">
        <v>0</v>
      </c>
      <c r="M51" s="41">
        <v>0</v>
      </c>
      <c r="N51" s="41">
        <f>SUM(O51:Q51)</f>
        <v>1</v>
      </c>
      <c r="O51" s="41">
        <v>0</v>
      </c>
      <c r="P51" s="41">
        <v>1</v>
      </c>
      <c r="Q51" s="41">
        <v>0</v>
      </c>
      <c r="AA51" s="155">
        <v>4</v>
      </c>
      <c r="AB51" s="155" t="str">
        <f>IF(F51=AA51,"",1)</f>
        <v/>
      </c>
      <c r="AC51" s="155"/>
      <c r="AD51" s="155">
        <v>1</v>
      </c>
      <c r="AE51" s="155" t="str">
        <f t="shared" ref="AE51" si="106">IF(J51=AD51,"",1)</f>
        <v/>
      </c>
      <c r="AF51" s="155"/>
      <c r="AG51" s="155">
        <v>1</v>
      </c>
      <c r="AH51" s="155" t="str">
        <f t="shared" ref="AH51" si="107">IF(N51=AG51,"",1)</f>
        <v/>
      </c>
      <c r="AI51" s="140"/>
    </row>
    <row r="52" spans="1:35" ht="12" customHeight="1">
      <c r="A52" s="254"/>
      <c r="B52" s="254"/>
      <c r="C52" s="40"/>
      <c r="D52" s="306"/>
      <c r="E52" s="39"/>
      <c r="F52" s="37">
        <f>IF(F51=0,0,F51/$F51)</f>
        <v>1</v>
      </c>
      <c r="G52" s="37">
        <f>IF(G51=0,0,G51/$F51)</f>
        <v>0.75</v>
      </c>
      <c r="H52" s="37">
        <f>IF(H51=0,0,H51/$F51)</f>
        <v>0.25</v>
      </c>
      <c r="I52" s="37">
        <f>IF(I51=0,0,I51/$F51)</f>
        <v>0</v>
      </c>
      <c r="J52" s="37">
        <f>IF(J51=0,0,J51/J51)</f>
        <v>1</v>
      </c>
      <c r="K52" s="37">
        <f>IF(K51=0,0,K51/$J51)</f>
        <v>1</v>
      </c>
      <c r="L52" s="37">
        <f>IF(L51=0,0,L51/$J51)</f>
        <v>0</v>
      </c>
      <c r="M52" s="37">
        <f>IF(M51=0,0,M51/$J51)</f>
        <v>0</v>
      </c>
      <c r="N52" s="37">
        <f>IF(N51=0,0,N51/N51)</f>
        <v>1</v>
      </c>
      <c r="O52" s="37">
        <f>IF(O51=0,0,O51/$N51)</f>
        <v>0</v>
      </c>
      <c r="P52" s="37">
        <f>IF(P51=0,0,P51/$N51)</f>
        <v>1</v>
      </c>
      <c r="Q52" s="37">
        <f>IF(Q51=0,0,Q51/$N51)</f>
        <v>0</v>
      </c>
      <c r="AA52" s="154"/>
      <c r="AB52" s="154"/>
      <c r="AC52" s="154" t="str">
        <f t="shared" ref="AC52" si="108">IF(SUM(G52:I52)=0,"",IF(SUM(G52:I52)=1,"",1))</f>
        <v/>
      </c>
      <c r="AD52" s="154"/>
      <c r="AE52" s="154"/>
      <c r="AF52" s="154" t="str">
        <f t="shared" ref="AF52" si="109">IF(SUM(K52:M52)=0,"",IF(SUM(K52:M52)=1,"",1))</f>
        <v/>
      </c>
      <c r="AG52" s="154"/>
      <c r="AH52" s="154"/>
      <c r="AI52" s="140" t="str">
        <f t="shared" ref="AI52" si="110">IF(SUM(O52:Q52)=0,"",IF(SUM(O52:Q52)=1,"",1))</f>
        <v/>
      </c>
    </row>
    <row r="53" spans="1:35" ht="12" customHeight="1">
      <c r="A53" s="254"/>
      <c r="B53" s="254"/>
      <c r="C53" s="43"/>
      <c r="D53" s="305" t="s">
        <v>384</v>
      </c>
      <c r="E53" s="42"/>
      <c r="F53" s="41">
        <f>SUM(G53:I53)</f>
        <v>1</v>
      </c>
      <c r="G53" s="41">
        <v>0</v>
      </c>
      <c r="H53" s="41">
        <v>1</v>
      </c>
      <c r="I53" s="41">
        <v>0</v>
      </c>
      <c r="J53" s="41">
        <f>SUM(K53:M53)</f>
        <v>0</v>
      </c>
      <c r="K53" s="41">
        <v>0</v>
      </c>
      <c r="L53" s="41">
        <v>0</v>
      </c>
      <c r="M53" s="41">
        <v>0</v>
      </c>
      <c r="N53" s="41">
        <f>SUM(O53:Q53)</f>
        <v>0</v>
      </c>
      <c r="O53" s="41">
        <v>0</v>
      </c>
      <c r="P53" s="41">
        <v>0</v>
      </c>
      <c r="Q53" s="41">
        <v>0</v>
      </c>
      <c r="AA53" s="155">
        <v>1</v>
      </c>
      <c r="AB53" s="155" t="str">
        <f>IF(F53=AA53,"",1)</f>
        <v/>
      </c>
      <c r="AC53" s="155"/>
      <c r="AD53" s="155">
        <v>0</v>
      </c>
      <c r="AE53" s="155" t="str">
        <f t="shared" ref="AE53" si="111">IF(J53=AD53,"",1)</f>
        <v/>
      </c>
      <c r="AF53" s="155"/>
      <c r="AG53" s="155">
        <v>0</v>
      </c>
      <c r="AH53" s="155" t="str">
        <f t="shared" ref="AH53" si="112">IF(N53=AG53,"",1)</f>
        <v/>
      </c>
      <c r="AI53" s="140"/>
    </row>
    <row r="54" spans="1:35" ht="12" customHeight="1">
      <c r="A54" s="254"/>
      <c r="B54" s="254"/>
      <c r="C54" s="40"/>
      <c r="D54" s="306"/>
      <c r="E54" s="39"/>
      <c r="F54" s="37">
        <f>IF(F53=0,0,F53/$F53)</f>
        <v>1</v>
      </c>
      <c r="G54" s="37">
        <f>IF(G53=0,0,G53/$F53)</f>
        <v>0</v>
      </c>
      <c r="H54" s="37">
        <f>IF(H53=0,0,H53/$F53)</f>
        <v>1</v>
      </c>
      <c r="I54" s="37">
        <f>IF(I53=0,0,I53/$F53)</f>
        <v>0</v>
      </c>
      <c r="J54" s="37">
        <f>IF(J53=0,0,J53/J53)</f>
        <v>0</v>
      </c>
      <c r="K54" s="37">
        <f>IF(K53=0,0,K53/$J53)</f>
        <v>0</v>
      </c>
      <c r="L54" s="37">
        <f>IF(L53=0,0,L53/$J53)</f>
        <v>0</v>
      </c>
      <c r="M54" s="37">
        <f>IF(M53=0,0,M53/$J53)</f>
        <v>0</v>
      </c>
      <c r="N54" s="37">
        <f>IF(N53=0,0,N53/N53)</f>
        <v>0</v>
      </c>
      <c r="O54" s="37">
        <f>IF(O53=0,0,O53/$N53)</f>
        <v>0</v>
      </c>
      <c r="P54" s="37">
        <f>IF(P53=0,0,P53/$N53)</f>
        <v>0</v>
      </c>
      <c r="Q54" s="37">
        <f>IF(Q53=0,0,Q53/$N53)</f>
        <v>0</v>
      </c>
      <c r="AA54" s="154"/>
      <c r="AB54" s="154"/>
      <c r="AC54" s="154" t="str">
        <f t="shared" ref="AC54" si="113">IF(SUM(G54:I54)=0,"",IF(SUM(G54:I54)=1,"",1))</f>
        <v/>
      </c>
      <c r="AD54" s="154"/>
      <c r="AE54" s="154"/>
      <c r="AF54" s="154" t="str">
        <f t="shared" ref="AF54" si="114">IF(SUM(K54:M54)=0,"",IF(SUM(K54:M54)=1,"",1))</f>
        <v/>
      </c>
      <c r="AG54" s="154"/>
      <c r="AH54" s="154"/>
      <c r="AI54" s="140" t="str">
        <f t="shared" ref="AI54" si="115">IF(SUM(O54:Q54)=0,"",IF(SUM(O54:Q54)=1,"",1))</f>
        <v/>
      </c>
    </row>
    <row r="55" spans="1:35" ht="12" customHeight="1">
      <c r="A55" s="254"/>
      <c r="B55" s="254"/>
      <c r="C55" s="43"/>
      <c r="D55" s="305" t="s">
        <v>385</v>
      </c>
      <c r="E55" s="42"/>
      <c r="F55" s="41">
        <f>SUM(G55:I55)</f>
        <v>12</v>
      </c>
      <c r="G55" s="41">
        <v>1</v>
      </c>
      <c r="H55" s="41">
        <v>9</v>
      </c>
      <c r="I55" s="41">
        <v>2</v>
      </c>
      <c r="J55" s="41">
        <f>SUM(K55:M55)</f>
        <v>1</v>
      </c>
      <c r="K55" s="41">
        <v>0</v>
      </c>
      <c r="L55" s="41">
        <v>1</v>
      </c>
      <c r="M55" s="41">
        <v>0</v>
      </c>
      <c r="N55" s="41">
        <f>SUM(O55:Q55)</f>
        <v>3</v>
      </c>
      <c r="O55" s="41">
        <v>0</v>
      </c>
      <c r="P55" s="41">
        <v>2</v>
      </c>
      <c r="Q55" s="41">
        <v>1</v>
      </c>
      <c r="AA55" s="155">
        <v>12</v>
      </c>
      <c r="AB55" s="155" t="str">
        <f>IF(F55=AA55,"",1)</f>
        <v/>
      </c>
      <c r="AC55" s="155"/>
      <c r="AD55" s="155">
        <v>1</v>
      </c>
      <c r="AE55" s="155" t="str">
        <f t="shared" ref="AE55" si="116">IF(J55=AD55,"",1)</f>
        <v/>
      </c>
      <c r="AF55" s="155"/>
      <c r="AG55" s="155">
        <v>3</v>
      </c>
      <c r="AH55" s="155" t="str">
        <f t="shared" ref="AH55" si="117">IF(N55=AG55,"",1)</f>
        <v/>
      </c>
      <c r="AI55" s="140"/>
    </row>
    <row r="56" spans="1:35" ht="12" customHeight="1">
      <c r="A56" s="254"/>
      <c r="B56" s="254"/>
      <c r="C56" s="40"/>
      <c r="D56" s="306"/>
      <c r="E56" s="39"/>
      <c r="F56" s="37">
        <f>IF(F55=0,0,F55/$F55)</f>
        <v>1</v>
      </c>
      <c r="G56" s="37">
        <f>IF(G55=0,0,G55/$F55)</f>
        <v>8.3333333333333329E-2</v>
      </c>
      <c r="H56" s="37">
        <f>IF(H55=0,0,H55/$F55)</f>
        <v>0.75</v>
      </c>
      <c r="I56" s="37">
        <f>IF(I55=0,0,I55/$F55)</f>
        <v>0.16666666666666666</v>
      </c>
      <c r="J56" s="37">
        <f>IF(J55=0,0,J55/J55)</f>
        <v>1</v>
      </c>
      <c r="K56" s="37">
        <f>IF(K55=0,0,K55/$J55)</f>
        <v>0</v>
      </c>
      <c r="L56" s="37">
        <f>IF(L55=0,0,L55/$J55)</f>
        <v>1</v>
      </c>
      <c r="M56" s="37">
        <f>IF(M55=0,0,M55/$J55)</f>
        <v>0</v>
      </c>
      <c r="N56" s="37">
        <f>IF(N55=0,0,N55/N55)</f>
        <v>1</v>
      </c>
      <c r="O56" s="37">
        <f>IF(O55=0,0,O55/$N55)</f>
        <v>0</v>
      </c>
      <c r="P56" s="37">
        <f>IF(P55=0,0,P55/$N55)</f>
        <v>0.66666666666666663</v>
      </c>
      <c r="Q56" s="37">
        <f>IF(Q55=0,0,Q55/$N55)</f>
        <v>0.33333333333333331</v>
      </c>
      <c r="AA56" s="154"/>
      <c r="AB56" s="154"/>
      <c r="AC56" s="154" t="str">
        <f t="shared" ref="AC56" si="118">IF(SUM(G56:I56)=0,"",IF(SUM(G56:I56)=1,"",1))</f>
        <v/>
      </c>
      <c r="AD56" s="154"/>
      <c r="AE56" s="154"/>
      <c r="AF56" s="154" t="str">
        <f t="shared" ref="AF56" si="119">IF(SUM(K56:M56)=0,"",IF(SUM(K56:M56)=1,"",1))</f>
        <v/>
      </c>
      <c r="AG56" s="154"/>
      <c r="AH56" s="154"/>
      <c r="AI56" s="140" t="str">
        <f t="shared" ref="AI56" si="120">IF(SUM(O56:Q56)=0,"",IF(SUM(O56:Q56)=1,"",1))</f>
        <v/>
      </c>
    </row>
    <row r="57" spans="1:35" ht="12" customHeight="1">
      <c r="A57" s="254"/>
      <c r="B57" s="254"/>
      <c r="C57" s="43"/>
      <c r="D57" s="305" t="s">
        <v>386</v>
      </c>
      <c r="E57" s="42"/>
      <c r="F57" s="41">
        <f>SUM(G57:I57)</f>
        <v>3</v>
      </c>
      <c r="G57" s="41">
        <v>2</v>
      </c>
      <c r="H57" s="41">
        <v>1</v>
      </c>
      <c r="I57" s="41">
        <v>0</v>
      </c>
      <c r="J57" s="41">
        <f>SUM(K57:M57)</f>
        <v>0</v>
      </c>
      <c r="K57" s="41">
        <v>0</v>
      </c>
      <c r="L57" s="41">
        <v>0</v>
      </c>
      <c r="M57" s="41">
        <v>0</v>
      </c>
      <c r="N57" s="41">
        <f>SUM(O57:Q57)</f>
        <v>1</v>
      </c>
      <c r="O57" s="41">
        <v>0</v>
      </c>
      <c r="P57" s="41">
        <v>1</v>
      </c>
      <c r="Q57" s="41">
        <v>0</v>
      </c>
      <c r="AA57" s="155">
        <v>3</v>
      </c>
      <c r="AB57" s="155" t="str">
        <f>IF(F57=AA57,"",1)</f>
        <v/>
      </c>
      <c r="AC57" s="155"/>
      <c r="AD57" s="155">
        <v>0</v>
      </c>
      <c r="AE57" s="155" t="str">
        <f t="shared" ref="AE57" si="121">IF(J57=AD57,"",1)</f>
        <v/>
      </c>
      <c r="AF57" s="155"/>
      <c r="AG57" s="155">
        <v>1</v>
      </c>
      <c r="AH57" s="155" t="str">
        <f t="shared" ref="AH57" si="122">IF(N57=AG57,"",1)</f>
        <v/>
      </c>
      <c r="AI57" s="140"/>
    </row>
    <row r="58" spans="1:35" ht="12" customHeight="1">
      <c r="A58" s="254"/>
      <c r="B58" s="254"/>
      <c r="C58" s="40"/>
      <c r="D58" s="306"/>
      <c r="E58" s="39"/>
      <c r="F58" s="37">
        <f>IF(F57=0,0,F57/$F57)</f>
        <v>1</v>
      </c>
      <c r="G58" s="37">
        <f>IF(G57=0,0,G57/$F57)</f>
        <v>0.66666666666666663</v>
      </c>
      <c r="H58" s="37">
        <f>IF(H57=0,0,H57/$F57)</f>
        <v>0.33333333333333331</v>
      </c>
      <c r="I58" s="37">
        <f>IF(I57=0,0,I57/$F57)</f>
        <v>0</v>
      </c>
      <c r="J58" s="37">
        <f>IF(J57=0,0,J57/J57)</f>
        <v>0</v>
      </c>
      <c r="K58" s="37">
        <f>IF(K57=0,0,K57/$J57)</f>
        <v>0</v>
      </c>
      <c r="L58" s="37">
        <f>IF(L57=0,0,L57/$J57)</f>
        <v>0</v>
      </c>
      <c r="M58" s="37">
        <f>IF(M57=0,0,M57/$J57)</f>
        <v>0</v>
      </c>
      <c r="N58" s="37">
        <f>IF(N57=0,0,N57/N57)</f>
        <v>1</v>
      </c>
      <c r="O58" s="37">
        <f>IF(O57=0,0,O57/$N57)</f>
        <v>0</v>
      </c>
      <c r="P58" s="37">
        <f>IF(P57=0,0,P57/$N57)</f>
        <v>1</v>
      </c>
      <c r="Q58" s="37">
        <f>IF(Q57=0,0,Q57/$N57)</f>
        <v>0</v>
      </c>
      <c r="AA58" s="154"/>
      <c r="AB58" s="154"/>
      <c r="AC58" s="154" t="str">
        <f t="shared" ref="AC58" si="123">IF(SUM(G58:I58)=0,"",IF(SUM(G58:I58)=1,"",1))</f>
        <v/>
      </c>
      <c r="AD58" s="154"/>
      <c r="AE58" s="154"/>
      <c r="AF58" s="154" t="str">
        <f t="shared" ref="AF58" si="124">IF(SUM(K58:M58)=0,"",IF(SUM(K58:M58)=1,"",1))</f>
        <v/>
      </c>
      <c r="AG58" s="154"/>
      <c r="AH58" s="154"/>
      <c r="AI58" s="140" t="str">
        <f t="shared" ref="AI58" si="125">IF(SUM(O58:Q58)=0,"",IF(SUM(O58:Q58)=1,"",1))</f>
        <v/>
      </c>
    </row>
    <row r="59" spans="1:35" ht="12.75" customHeight="1">
      <c r="A59" s="254"/>
      <c r="B59" s="254"/>
      <c r="C59" s="43"/>
      <c r="D59" s="305" t="s">
        <v>387</v>
      </c>
      <c r="E59" s="42"/>
      <c r="F59" s="41">
        <f>SUM(G59:I59)</f>
        <v>15</v>
      </c>
      <c r="G59" s="41">
        <v>3</v>
      </c>
      <c r="H59" s="41">
        <v>7</v>
      </c>
      <c r="I59" s="41">
        <v>5</v>
      </c>
      <c r="J59" s="41">
        <f>SUM(K59:M59)</f>
        <v>0</v>
      </c>
      <c r="K59" s="41">
        <v>0</v>
      </c>
      <c r="L59" s="41">
        <v>0</v>
      </c>
      <c r="M59" s="41">
        <v>0</v>
      </c>
      <c r="N59" s="41">
        <f>SUM(O59:Q59)</f>
        <v>3</v>
      </c>
      <c r="O59" s="41">
        <v>1</v>
      </c>
      <c r="P59" s="41">
        <v>1</v>
      </c>
      <c r="Q59" s="41">
        <v>1</v>
      </c>
      <c r="AA59" s="155">
        <v>15</v>
      </c>
      <c r="AB59" s="155" t="str">
        <f>IF(F59=AA59,"",1)</f>
        <v/>
      </c>
      <c r="AC59" s="155"/>
      <c r="AD59" s="155">
        <v>0</v>
      </c>
      <c r="AE59" s="155" t="str">
        <f t="shared" ref="AE59" si="126">IF(J59=AD59,"",1)</f>
        <v/>
      </c>
      <c r="AF59" s="155"/>
      <c r="AG59" s="155">
        <v>3</v>
      </c>
      <c r="AH59" s="155" t="str">
        <f t="shared" ref="AH59" si="127">IF(N59=AG59,"",1)</f>
        <v/>
      </c>
      <c r="AI59" s="140"/>
    </row>
    <row r="60" spans="1:35" ht="12.75" customHeight="1">
      <c r="A60" s="254"/>
      <c r="B60" s="254"/>
      <c r="C60" s="40"/>
      <c r="D60" s="306"/>
      <c r="E60" s="39"/>
      <c r="F60" s="37">
        <f>IF(F59=0,0,F59/$F59)</f>
        <v>1</v>
      </c>
      <c r="G60" s="37">
        <f>IF(G59=0,0,G59/$F59)</f>
        <v>0.2</v>
      </c>
      <c r="H60" s="37">
        <f>IF(H59=0,0,H59/$F59)</f>
        <v>0.46666666666666667</v>
      </c>
      <c r="I60" s="37">
        <f>IF(I59=0,0,I59/$F59)</f>
        <v>0.33333333333333331</v>
      </c>
      <c r="J60" s="37">
        <f>IF(J59=0,0,J59/J59)</f>
        <v>0</v>
      </c>
      <c r="K60" s="37">
        <f>IF(K59=0,0,K59/$J59)</f>
        <v>0</v>
      </c>
      <c r="L60" s="37">
        <f>IF(L59=0,0,L59/$J59)</f>
        <v>0</v>
      </c>
      <c r="M60" s="37">
        <f>IF(M59=0,0,M59/$J59)</f>
        <v>0</v>
      </c>
      <c r="N60" s="37">
        <f>IF(N59=0,0,N59/N59)</f>
        <v>1</v>
      </c>
      <c r="O60" s="37">
        <f>IF(O59=0,0,O59/$N59)</f>
        <v>0.33333333333333331</v>
      </c>
      <c r="P60" s="37">
        <f>IF(P59=0,0,P59/$N59)</f>
        <v>0.33333333333333331</v>
      </c>
      <c r="Q60" s="37">
        <f>IF(Q59=0,0,Q59/$N59)</f>
        <v>0.33333333333333331</v>
      </c>
      <c r="AA60" s="154"/>
      <c r="AB60" s="154"/>
      <c r="AC60" s="154" t="str">
        <f t="shared" ref="AC60" si="128">IF(SUM(G60:I60)=0,"",IF(SUM(G60:I60)=1,"",1))</f>
        <v/>
      </c>
      <c r="AD60" s="154"/>
      <c r="AE60" s="154"/>
      <c r="AF60" s="154" t="str">
        <f t="shared" ref="AF60" si="129">IF(SUM(K60:M60)=0,"",IF(SUM(K60:M60)=1,"",1))</f>
        <v/>
      </c>
      <c r="AG60" s="154"/>
      <c r="AH60" s="154"/>
      <c r="AI60" s="140" t="str">
        <f t="shared" ref="AI60" si="130">IF(SUM(O60:Q60)=0,"",IF(SUM(O60:Q60)=1,"",1))</f>
        <v/>
      </c>
    </row>
    <row r="61" spans="1:35" ht="12" customHeight="1">
      <c r="A61" s="254"/>
      <c r="B61" s="254"/>
      <c r="C61" s="43"/>
      <c r="D61" s="305" t="s">
        <v>21</v>
      </c>
      <c r="E61" s="42"/>
      <c r="F61" s="41">
        <f>SUM(G61:I61)</f>
        <v>9</v>
      </c>
      <c r="G61" s="41">
        <v>4</v>
      </c>
      <c r="H61" s="41">
        <v>4</v>
      </c>
      <c r="I61" s="41">
        <v>1</v>
      </c>
      <c r="J61" s="41">
        <f>SUM(K61:M61)</f>
        <v>0</v>
      </c>
      <c r="K61" s="41">
        <v>0</v>
      </c>
      <c r="L61" s="41">
        <v>0</v>
      </c>
      <c r="M61" s="41">
        <v>0</v>
      </c>
      <c r="N61" s="41">
        <f>SUM(O61:Q61)</f>
        <v>1</v>
      </c>
      <c r="O61" s="41">
        <v>0</v>
      </c>
      <c r="P61" s="41">
        <v>1</v>
      </c>
      <c r="Q61" s="41">
        <v>0</v>
      </c>
      <c r="AA61" s="155">
        <v>9</v>
      </c>
      <c r="AB61" s="155" t="str">
        <f>IF(F61=AA61,"",1)</f>
        <v/>
      </c>
      <c r="AC61" s="155"/>
      <c r="AD61" s="155">
        <v>0</v>
      </c>
      <c r="AE61" s="155" t="str">
        <f t="shared" ref="AE61" si="131">IF(J61=AD61,"",1)</f>
        <v/>
      </c>
      <c r="AF61" s="155"/>
      <c r="AG61" s="155">
        <v>1</v>
      </c>
      <c r="AH61" s="155" t="str">
        <f t="shared" ref="AH61" si="132">IF(N61=AG61,"",1)</f>
        <v/>
      </c>
      <c r="AI61" s="140"/>
    </row>
    <row r="62" spans="1:35" ht="12" customHeight="1">
      <c r="A62" s="254"/>
      <c r="B62" s="254"/>
      <c r="C62" s="40"/>
      <c r="D62" s="306"/>
      <c r="E62" s="39"/>
      <c r="F62" s="37">
        <f>IF(F61=0,0,F61/$F61)</f>
        <v>1</v>
      </c>
      <c r="G62" s="37">
        <f>IF(G61=0,0,G61/$F61)</f>
        <v>0.44444444444444442</v>
      </c>
      <c r="H62" s="37">
        <f>IF(H61=0,0,H61/$F61)</f>
        <v>0.44444444444444442</v>
      </c>
      <c r="I62" s="37">
        <f>IF(I61=0,0,I61/$F61)</f>
        <v>0.1111111111111111</v>
      </c>
      <c r="J62" s="37">
        <f>IF(J61=0,0,J61/J61)</f>
        <v>0</v>
      </c>
      <c r="K62" s="37">
        <f>IF(K61=0,0,K61/$J61)</f>
        <v>0</v>
      </c>
      <c r="L62" s="37">
        <f>IF(L61=0,0,L61/$J61)</f>
        <v>0</v>
      </c>
      <c r="M62" s="37">
        <f>IF(M61=0,0,M61/$J61)</f>
        <v>0</v>
      </c>
      <c r="N62" s="37">
        <f>IF(N61=0,0,N61/N61)</f>
        <v>1</v>
      </c>
      <c r="O62" s="37">
        <f>IF(O61=0,0,O61/$N61)</f>
        <v>0</v>
      </c>
      <c r="P62" s="37">
        <f>IF(P61=0,0,P61/$N61)</f>
        <v>1</v>
      </c>
      <c r="Q62" s="37">
        <f>IF(Q61=0,0,Q61/$N61)</f>
        <v>0</v>
      </c>
      <c r="AA62" s="154"/>
      <c r="AB62" s="154"/>
      <c r="AC62" s="154" t="str">
        <f t="shared" ref="AC62" si="133">IF(SUM(G62:I62)=0,"",IF(SUM(G62:I62)=1,"",1))</f>
        <v/>
      </c>
      <c r="AD62" s="154"/>
      <c r="AE62" s="154"/>
      <c r="AF62" s="154" t="str">
        <f t="shared" ref="AF62" si="134">IF(SUM(K62:M62)=0,"",IF(SUM(K62:M62)=1,"",1))</f>
        <v/>
      </c>
      <c r="AG62" s="154"/>
      <c r="AH62" s="154"/>
      <c r="AI62" s="140" t="str">
        <f t="shared" ref="AI62" si="135">IF(SUM(O62:Q62)=0,"",IF(SUM(O62:Q62)=1,"",1))</f>
        <v/>
      </c>
    </row>
    <row r="63" spans="1:35" ht="12" customHeight="1">
      <c r="A63" s="254"/>
      <c r="B63" s="254"/>
      <c r="C63" s="43"/>
      <c r="D63" s="305" t="s">
        <v>388</v>
      </c>
      <c r="E63" s="42"/>
      <c r="F63" s="41">
        <f>SUM(G63:I63)</f>
        <v>1</v>
      </c>
      <c r="G63" s="41">
        <v>0</v>
      </c>
      <c r="H63" s="41">
        <v>1</v>
      </c>
      <c r="I63" s="41">
        <v>0</v>
      </c>
      <c r="J63" s="41">
        <f>SUM(K63:M63)</f>
        <v>0</v>
      </c>
      <c r="K63" s="41">
        <v>0</v>
      </c>
      <c r="L63" s="41">
        <v>0</v>
      </c>
      <c r="M63" s="41">
        <v>0</v>
      </c>
      <c r="N63" s="41">
        <f>SUM(O63:Q63)</f>
        <v>1</v>
      </c>
      <c r="O63" s="41">
        <v>0</v>
      </c>
      <c r="P63" s="41">
        <v>1</v>
      </c>
      <c r="Q63" s="41">
        <v>0</v>
      </c>
      <c r="AA63" s="155">
        <v>1</v>
      </c>
      <c r="AB63" s="155" t="str">
        <f>IF(F63=AA63,"",1)</f>
        <v/>
      </c>
      <c r="AC63" s="155"/>
      <c r="AD63" s="155">
        <v>0</v>
      </c>
      <c r="AE63" s="155" t="str">
        <f t="shared" ref="AE63" si="136">IF(J63=AD63,"",1)</f>
        <v/>
      </c>
      <c r="AF63" s="155"/>
      <c r="AG63" s="155">
        <v>1</v>
      </c>
      <c r="AH63" s="155" t="str">
        <f t="shared" ref="AH63" si="137">IF(N63=AG63,"",1)</f>
        <v/>
      </c>
      <c r="AI63" s="140"/>
    </row>
    <row r="64" spans="1:35" ht="12" customHeight="1">
      <c r="A64" s="254"/>
      <c r="B64" s="254"/>
      <c r="C64" s="40"/>
      <c r="D64" s="306"/>
      <c r="E64" s="39"/>
      <c r="F64" s="37">
        <f>IF(F63=0,0,F63/$F63)</f>
        <v>1</v>
      </c>
      <c r="G64" s="37">
        <f>IF(G63=0,0,G63/$F63)</f>
        <v>0</v>
      </c>
      <c r="H64" s="37">
        <f>IF(H63=0,0,H63/$F63)</f>
        <v>1</v>
      </c>
      <c r="I64" s="37">
        <f>IF(I63=0,0,I63/$F63)</f>
        <v>0</v>
      </c>
      <c r="J64" s="37">
        <f>IF(J63=0,0,J63/J63)</f>
        <v>0</v>
      </c>
      <c r="K64" s="37">
        <f>IF(K63=0,0,K63/$J63)</f>
        <v>0</v>
      </c>
      <c r="L64" s="37">
        <f>IF(L63=0,0,L63/$J63)</f>
        <v>0</v>
      </c>
      <c r="M64" s="37">
        <f>IF(M63=0,0,M63/$J63)</f>
        <v>0</v>
      </c>
      <c r="N64" s="37">
        <f>IF(N63=0,0,N63/N63)</f>
        <v>1</v>
      </c>
      <c r="O64" s="37">
        <f>IF(O63=0,0,O63/$N63)</f>
        <v>0</v>
      </c>
      <c r="P64" s="37">
        <f>IF(P63=0,0,P63/$N63)</f>
        <v>1</v>
      </c>
      <c r="Q64" s="37">
        <f>IF(Q63=0,0,Q63/$N63)</f>
        <v>0</v>
      </c>
      <c r="AA64" s="154"/>
      <c r="AB64" s="154"/>
      <c r="AC64" s="154" t="str">
        <f t="shared" ref="AC64" si="138">IF(SUM(G64:I64)=0,"",IF(SUM(G64:I64)=1,"",1))</f>
        <v/>
      </c>
      <c r="AD64" s="154"/>
      <c r="AE64" s="154"/>
      <c r="AF64" s="154" t="str">
        <f t="shared" ref="AF64" si="139">IF(SUM(K64:M64)=0,"",IF(SUM(K64:M64)=1,"",1))</f>
        <v/>
      </c>
      <c r="AG64" s="154"/>
      <c r="AH64" s="154"/>
      <c r="AI64" s="140" t="str">
        <f t="shared" ref="AI64" si="140">IF(SUM(O64:Q64)=0,"",IF(SUM(O64:Q64)=1,"",1))</f>
        <v/>
      </c>
    </row>
    <row r="65" spans="1:35" ht="12" customHeight="1">
      <c r="A65" s="254"/>
      <c r="B65" s="254"/>
      <c r="C65" s="43"/>
      <c r="D65" s="305" t="s">
        <v>389</v>
      </c>
      <c r="E65" s="42"/>
      <c r="F65" s="41">
        <f>SUM(G65:I65)</f>
        <v>8</v>
      </c>
      <c r="G65" s="41">
        <v>1</v>
      </c>
      <c r="H65" s="41">
        <v>6</v>
      </c>
      <c r="I65" s="41">
        <v>1</v>
      </c>
      <c r="J65" s="41">
        <f>SUM(K65:M65)</f>
        <v>1</v>
      </c>
      <c r="K65" s="41">
        <v>0</v>
      </c>
      <c r="L65" s="41">
        <v>1</v>
      </c>
      <c r="M65" s="41">
        <v>0</v>
      </c>
      <c r="N65" s="41">
        <f>SUM(O65:Q65)</f>
        <v>1</v>
      </c>
      <c r="O65" s="41">
        <v>0</v>
      </c>
      <c r="P65" s="41">
        <v>1</v>
      </c>
      <c r="Q65" s="41">
        <v>0</v>
      </c>
      <c r="AA65" s="155">
        <v>8</v>
      </c>
      <c r="AB65" s="155" t="str">
        <f>IF(F65=AA65,"",1)</f>
        <v/>
      </c>
      <c r="AC65" s="155"/>
      <c r="AD65" s="155">
        <v>1</v>
      </c>
      <c r="AE65" s="155" t="str">
        <f t="shared" ref="AE65" si="141">IF(J65=AD65,"",1)</f>
        <v/>
      </c>
      <c r="AF65" s="155"/>
      <c r="AG65" s="155">
        <v>1</v>
      </c>
      <c r="AH65" s="155" t="str">
        <f t="shared" ref="AH65" si="142">IF(N65=AG65,"",1)</f>
        <v/>
      </c>
      <c r="AI65" s="140"/>
    </row>
    <row r="66" spans="1:35" ht="12" customHeight="1">
      <c r="A66" s="254"/>
      <c r="B66" s="254"/>
      <c r="C66" s="40"/>
      <c r="D66" s="306"/>
      <c r="E66" s="39"/>
      <c r="F66" s="37">
        <f>IF(F65=0,0,F65/$F65)</f>
        <v>1</v>
      </c>
      <c r="G66" s="37">
        <f>IF(G65=0,0,G65/$F65)</f>
        <v>0.125</v>
      </c>
      <c r="H66" s="37">
        <f>IF(H65=0,0,H65/$F65)</f>
        <v>0.75</v>
      </c>
      <c r="I66" s="37">
        <f>IF(I65=0,0,I65/$F65)</f>
        <v>0.125</v>
      </c>
      <c r="J66" s="37">
        <f>IF(J65=0,0,J65/J65)</f>
        <v>1</v>
      </c>
      <c r="K66" s="37">
        <f>IF(K65=0,0,K65/$J65)</f>
        <v>0</v>
      </c>
      <c r="L66" s="37">
        <f>IF(L65=0,0,L65/$J65)</f>
        <v>1</v>
      </c>
      <c r="M66" s="37">
        <f>IF(M65=0,0,M65/$J65)</f>
        <v>0</v>
      </c>
      <c r="N66" s="37">
        <f>IF(N65=0,0,N65/N65)</f>
        <v>1</v>
      </c>
      <c r="O66" s="37">
        <f>IF(O65=0,0,O65/$N65)</f>
        <v>0</v>
      </c>
      <c r="P66" s="37">
        <f>IF(P65=0,0,P65/$N65)</f>
        <v>1</v>
      </c>
      <c r="Q66" s="37">
        <f>IF(Q65=0,0,Q65/$N65)</f>
        <v>0</v>
      </c>
      <c r="AA66" s="154"/>
      <c r="AB66" s="154"/>
      <c r="AC66" s="154" t="str">
        <f t="shared" ref="AC66" si="143">IF(SUM(G66:I66)=0,"",IF(SUM(G66:I66)=1,"",1))</f>
        <v/>
      </c>
      <c r="AD66" s="154"/>
      <c r="AE66" s="154"/>
      <c r="AF66" s="154" t="str">
        <f t="shared" ref="AF66" si="144">IF(SUM(K66:M66)=0,"",IF(SUM(K66:M66)=1,"",1))</f>
        <v/>
      </c>
      <c r="AG66" s="154"/>
      <c r="AH66" s="154"/>
      <c r="AI66" s="140" t="str">
        <f t="shared" ref="AI66" si="145">IF(SUM(O66:Q66)=0,"",IF(SUM(O66:Q66)=1,"",1))</f>
        <v/>
      </c>
    </row>
    <row r="67" spans="1:35" ht="12" customHeight="1">
      <c r="A67" s="254"/>
      <c r="B67" s="254"/>
      <c r="C67" s="43"/>
      <c r="D67" s="305" t="s">
        <v>390</v>
      </c>
      <c r="E67" s="42"/>
      <c r="F67" s="41">
        <f>SUM(G67:I67)</f>
        <v>2</v>
      </c>
      <c r="G67" s="41">
        <v>1</v>
      </c>
      <c r="H67" s="41">
        <v>1</v>
      </c>
      <c r="I67" s="41">
        <v>0</v>
      </c>
      <c r="J67" s="41">
        <f>SUM(K67:M67)</f>
        <v>0</v>
      </c>
      <c r="K67" s="41">
        <v>0</v>
      </c>
      <c r="L67" s="41">
        <v>0</v>
      </c>
      <c r="M67" s="41">
        <v>0</v>
      </c>
      <c r="N67" s="41">
        <f>SUM(O67:Q67)</f>
        <v>1</v>
      </c>
      <c r="O67" s="41">
        <v>0</v>
      </c>
      <c r="P67" s="41">
        <v>1</v>
      </c>
      <c r="Q67" s="41">
        <v>0</v>
      </c>
      <c r="AA67" s="155">
        <v>2</v>
      </c>
      <c r="AB67" s="155" t="str">
        <f>IF(F67=AA67,"",1)</f>
        <v/>
      </c>
      <c r="AC67" s="155"/>
      <c r="AD67" s="155">
        <v>0</v>
      </c>
      <c r="AE67" s="155" t="str">
        <f t="shared" ref="AE67" si="146">IF(J67=AD67,"",1)</f>
        <v/>
      </c>
      <c r="AF67" s="155"/>
      <c r="AG67" s="155">
        <v>1</v>
      </c>
      <c r="AH67" s="155" t="str">
        <f t="shared" ref="AH67" si="147">IF(N67=AG67,"",1)</f>
        <v/>
      </c>
      <c r="AI67" s="140"/>
    </row>
    <row r="68" spans="1:35" ht="12" customHeight="1">
      <c r="A68" s="254"/>
      <c r="B68" s="255"/>
      <c r="C68" s="40"/>
      <c r="D68" s="306"/>
      <c r="E68" s="39"/>
      <c r="F68" s="37">
        <f>IF(F67=0,0,F67/$F67)</f>
        <v>1</v>
      </c>
      <c r="G68" s="37">
        <f>IF(G67=0,0,G67/$F67)</f>
        <v>0.5</v>
      </c>
      <c r="H68" s="37">
        <f>IF(H67=0,0,H67/$F67)</f>
        <v>0.5</v>
      </c>
      <c r="I68" s="37">
        <f>IF(I67=0,0,I67/$F67)</f>
        <v>0</v>
      </c>
      <c r="J68" s="37">
        <f>IF(J67=0,0,J67/J67)</f>
        <v>0</v>
      </c>
      <c r="K68" s="37">
        <f>IF(K67=0,0,K67/$J67)</f>
        <v>0</v>
      </c>
      <c r="L68" s="37">
        <f>IF(L67=0,0,L67/$J67)</f>
        <v>0</v>
      </c>
      <c r="M68" s="37">
        <f>IF(M67=0,0,M67/$J67)</f>
        <v>0</v>
      </c>
      <c r="N68" s="37">
        <f>IF(N67=0,0,N67/N67)</f>
        <v>1</v>
      </c>
      <c r="O68" s="37">
        <f>IF(O67=0,0,O67/$N67)</f>
        <v>0</v>
      </c>
      <c r="P68" s="37">
        <f>IF(P67=0,0,P67/$N67)</f>
        <v>1</v>
      </c>
      <c r="Q68" s="37">
        <f>IF(Q67=0,0,Q67/$N67)</f>
        <v>0</v>
      </c>
      <c r="AA68" s="154"/>
      <c r="AB68" s="154"/>
      <c r="AC68" s="154" t="str">
        <f t="shared" ref="AC68" si="148">IF(SUM(G68:I68)=0,"",IF(SUM(G68:I68)=1,"",1))</f>
        <v/>
      </c>
      <c r="AD68" s="154"/>
      <c r="AE68" s="154"/>
      <c r="AF68" s="154" t="str">
        <f t="shared" ref="AF68" si="149">IF(SUM(K68:M68)=0,"",IF(SUM(K68:M68)=1,"",1))</f>
        <v/>
      </c>
      <c r="AG68" s="154"/>
      <c r="AH68" s="154"/>
      <c r="AI68" s="140" t="str">
        <f t="shared" ref="AI68" si="150">IF(SUM(O68:Q68)=0,"",IF(SUM(O68:Q68)=1,"",1))</f>
        <v/>
      </c>
    </row>
    <row r="69" spans="1:35" ht="12" customHeight="1">
      <c r="A69" s="254"/>
      <c r="B69" s="253" t="s">
        <v>17</v>
      </c>
      <c r="C69" s="43"/>
      <c r="D69" s="305" t="s">
        <v>16</v>
      </c>
      <c r="E69" s="42"/>
      <c r="F69" s="41">
        <f>SUM(G69:I69)</f>
        <v>208</v>
      </c>
      <c r="G69" s="41">
        <f>SUM(G71,G73,G75,G77,G79,G81,G83,G85,G87,G89,G91,G93,G95,G97,G99)</f>
        <v>63</v>
      </c>
      <c r="H69" s="41">
        <f>SUM(H71,H73,H75,H77,H79,H81,H83,H85,H87,H89,H91,H93,H95,H97,H99)</f>
        <v>128</v>
      </c>
      <c r="I69" s="41">
        <f>SUM(I71,I73,I75,I77,I79,I81,I83,I85,I87,I89,I91,I93,I95,I97,I99)</f>
        <v>17</v>
      </c>
      <c r="J69" s="41">
        <f>SUM(K69:M69)</f>
        <v>71</v>
      </c>
      <c r="K69" s="41">
        <f>SUM(K71,K73,K75,K77,K79,K81,K83,K85,K87,K89,K91,K93,K95,K97,K99)</f>
        <v>43</v>
      </c>
      <c r="L69" s="41">
        <f>SUM(L71,L73,L75,L77,L79,L81,L83,L85,L87,L89,L91,L93,L95,L97,L99)</f>
        <v>24</v>
      </c>
      <c r="M69" s="41">
        <f>SUM(M71,M73,M75,M77,M79,M81,M83,M85,M87,M89,M91,M93,M95,M97,M99)</f>
        <v>4</v>
      </c>
      <c r="N69" s="41">
        <f>SUM(O69:Q69)</f>
        <v>79</v>
      </c>
      <c r="O69" s="41">
        <f>SUM(O71,O73,O75,O77,O79,O81,O83,O85,O87,O89,O91,O93,O95,O97,O99)</f>
        <v>13</v>
      </c>
      <c r="P69" s="41">
        <f>SUM(P71,P73,P75,P77,P79,P81,P83,P85,P87,P89,P91,P93,P95,P97,P99)</f>
        <v>54</v>
      </c>
      <c r="Q69" s="41">
        <f>SUM(Q71,Q73,Q75,Q77,Q79,Q81,Q83,Q85,Q87,Q89,Q91,Q93,Q95,Q97,Q99)</f>
        <v>12</v>
      </c>
      <c r="AA69" s="155">
        <v>208</v>
      </c>
      <c r="AB69" s="155" t="str">
        <f>IF(F69=AA69,"",1)</f>
        <v/>
      </c>
      <c r="AC69" s="155"/>
      <c r="AD69" s="155">
        <v>71</v>
      </c>
      <c r="AE69" s="155" t="str">
        <f t="shared" ref="AE69" si="151">IF(J69=AD69,"",1)</f>
        <v/>
      </c>
      <c r="AF69" s="155"/>
      <c r="AG69" s="155">
        <v>79</v>
      </c>
      <c r="AH69" s="155" t="str">
        <f t="shared" ref="AH69" si="152">IF(N69=AG69,"",1)</f>
        <v/>
      </c>
      <c r="AI69" s="140"/>
    </row>
    <row r="70" spans="1:35" ht="12" customHeight="1">
      <c r="A70" s="254"/>
      <c r="B70" s="254"/>
      <c r="C70" s="40"/>
      <c r="D70" s="306"/>
      <c r="E70" s="39"/>
      <c r="F70" s="37">
        <f>IF(F69=0,0,F69/$F69)</f>
        <v>1</v>
      </c>
      <c r="G70" s="37">
        <f>IF(G69=0,0,G69/$F69)</f>
        <v>0.30288461538461536</v>
      </c>
      <c r="H70" s="37">
        <f>IF(H69=0,0,H69/$F69)</f>
        <v>0.61538461538461542</v>
      </c>
      <c r="I70" s="37">
        <f>IF(I69=0,0,I69/$F69)</f>
        <v>8.1730769230769232E-2</v>
      </c>
      <c r="J70" s="37">
        <f>IF(J69=0,0,J69/J69)</f>
        <v>1</v>
      </c>
      <c r="K70" s="37">
        <f>IF(K69=0,0,K69/$J69)</f>
        <v>0.60563380281690138</v>
      </c>
      <c r="L70" s="37">
        <f>IF(L69=0,0,L69/$J69)</f>
        <v>0.3380281690140845</v>
      </c>
      <c r="M70" s="37">
        <f>IF(M69=0,0,M69/$J69)</f>
        <v>5.6338028169014086E-2</v>
      </c>
      <c r="N70" s="37">
        <f>IF(N69=0,0,N69/N69)</f>
        <v>1</v>
      </c>
      <c r="O70" s="37">
        <f>IF(O69=0,0,O69/$N69)</f>
        <v>0.16455696202531644</v>
      </c>
      <c r="P70" s="37">
        <f>IF(P69=0,0,P69/$N69)</f>
        <v>0.68354430379746833</v>
      </c>
      <c r="Q70" s="37">
        <f>IF(Q69=0,0,Q69/$N69)</f>
        <v>0.15189873417721519</v>
      </c>
      <c r="AA70" s="154"/>
      <c r="AB70" s="154"/>
      <c r="AC70" s="154" t="str">
        <f t="shared" ref="AC70" si="153">IF(SUM(G70:I70)=0,"",IF(SUM(G70:I70)=1,"",1))</f>
        <v/>
      </c>
      <c r="AD70" s="154"/>
      <c r="AE70" s="154"/>
      <c r="AF70" s="154" t="str">
        <f t="shared" ref="AF70" si="154">IF(SUM(K70:M70)=0,"",IF(SUM(K70:M70)=1,"",1))</f>
        <v/>
      </c>
      <c r="AG70" s="154"/>
      <c r="AH70" s="154"/>
      <c r="AI70" s="140" t="str">
        <f t="shared" ref="AI70" si="155">IF(SUM(O70:Q70)=0,"",IF(SUM(O70:Q70)=1,"",1))</f>
        <v/>
      </c>
    </row>
    <row r="71" spans="1:35" ht="12" customHeight="1">
      <c r="A71" s="254"/>
      <c r="B71" s="254"/>
      <c r="C71" s="43"/>
      <c r="D71" s="305" t="s">
        <v>280</v>
      </c>
      <c r="E71" s="42"/>
      <c r="F71" s="41">
        <f>SUM(G71:I71)</f>
        <v>1</v>
      </c>
      <c r="G71" s="41">
        <v>0</v>
      </c>
      <c r="H71" s="41">
        <v>1</v>
      </c>
      <c r="I71" s="41">
        <v>0</v>
      </c>
      <c r="J71" s="41">
        <f>SUM(K71:M71)</f>
        <v>0</v>
      </c>
      <c r="K71" s="41">
        <v>0</v>
      </c>
      <c r="L71" s="41">
        <v>0</v>
      </c>
      <c r="M71" s="41">
        <v>0</v>
      </c>
      <c r="N71" s="41">
        <f>SUM(O71:Q71)</f>
        <v>0</v>
      </c>
      <c r="O71" s="41">
        <v>0</v>
      </c>
      <c r="P71" s="41">
        <v>0</v>
      </c>
      <c r="Q71" s="41">
        <v>0</v>
      </c>
      <c r="AA71" s="155">
        <v>1</v>
      </c>
      <c r="AB71" s="155" t="str">
        <f>IF(F71=AA71,"",1)</f>
        <v/>
      </c>
      <c r="AC71" s="155"/>
      <c r="AD71" s="155">
        <v>0</v>
      </c>
      <c r="AE71" s="155" t="str">
        <f t="shared" ref="AE71" si="156">IF(J71=AD71,"",1)</f>
        <v/>
      </c>
      <c r="AF71" s="155"/>
      <c r="AG71" s="155">
        <v>0</v>
      </c>
      <c r="AH71" s="155" t="str">
        <f t="shared" ref="AH71" si="157">IF(N71=AG71,"",1)</f>
        <v/>
      </c>
      <c r="AI71" s="140"/>
    </row>
    <row r="72" spans="1:35" ht="12" customHeight="1">
      <c r="A72" s="254"/>
      <c r="B72" s="254"/>
      <c r="C72" s="40"/>
      <c r="D72" s="306"/>
      <c r="E72" s="39"/>
      <c r="F72" s="37">
        <f>IF(F71=0,0,F71/$F71)</f>
        <v>1</v>
      </c>
      <c r="G72" s="37">
        <f>IF(G71=0,0,G71/$F71)</f>
        <v>0</v>
      </c>
      <c r="H72" s="37">
        <f>IF(H71=0,0,H71/$F71)</f>
        <v>1</v>
      </c>
      <c r="I72" s="37">
        <f>IF(I71=0,0,I71/$F71)</f>
        <v>0</v>
      </c>
      <c r="J72" s="37">
        <f>IF(J71=0,0,J71/J71)</f>
        <v>0</v>
      </c>
      <c r="K72" s="37">
        <f>IF(K71=0,0,K71/$J71)</f>
        <v>0</v>
      </c>
      <c r="L72" s="37">
        <f>IF(L71=0,0,L71/$J71)</f>
        <v>0</v>
      </c>
      <c r="M72" s="37">
        <f>IF(M71=0,0,M71/$J71)</f>
        <v>0</v>
      </c>
      <c r="N72" s="37">
        <f>IF(N71=0,0,N71/N71)</f>
        <v>0</v>
      </c>
      <c r="O72" s="37">
        <f>IF(O71=0,0,O71/$N71)</f>
        <v>0</v>
      </c>
      <c r="P72" s="37">
        <f>IF(P71=0,0,P71/$N71)</f>
        <v>0</v>
      </c>
      <c r="Q72" s="37">
        <f>IF(Q71=0,0,Q71/$N71)</f>
        <v>0</v>
      </c>
      <c r="AA72" s="154"/>
      <c r="AB72" s="154"/>
      <c r="AC72" s="154" t="str">
        <f t="shared" ref="AC72" si="158">IF(SUM(G72:I72)=0,"",IF(SUM(G72:I72)=1,"",1))</f>
        <v/>
      </c>
      <c r="AD72" s="154"/>
      <c r="AE72" s="154"/>
      <c r="AF72" s="154" t="str">
        <f t="shared" ref="AF72" si="159">IF(SUM(K72:M72)=0,"",IF(SUM(K72:M72)=1,"",1))</f>
        <v/>
      </c>
      <c r="AG72" s="154"/>
      <c r="AH72" s="154"/>
      <c r="AI72" s="140" t="str">
        <f t="shared" ref="AI72" si="160">IF(SUM(O72:Q72)=0,"",IF(SUM(O72:Q72)=1,"",1))</f>
        <v/>
      </c>
    </row>
    <row r="73" spans="1:35" ht="12" customHeight="1">
      <c r="A73" s="254"/>
      <c r="B73" s="254"/>
      <c r="C73" s="43"/>
      <c r="D73" s="305" t="s">
        <v>279</v>
      </c>
      <c r="E73" s="42"/>
      <c r="F73" s="41">
        <f>SUM(G73:I73)</f>
        <v>18</v>
      </c>
      <c r="G73" s="41">
        <v>2</v>
      </c>
      <c r="H73" s="41">
        <v>16</v>
      </c>
      <c r="I73" s="41">
        <v>0</v>
      </c>
      <c r="J73" s="41">
        <f>SUM(K73:M73)</f>
        <v>1</v>
      </c>
      <c r="K73" s="41">
        <v>0</v>
      </c>
      <c r="L73" s="41">
        <v>1</v>
      </c>
      <c r="M73" s="41">
        <v>0</v>
      </c>
      <c r="N73" s="41">
        <f>SUM(O73:Q73)</f>
        <v>9</v>
      </c>
      <c r="O73" s="41">
        <v>2</v>
      </c>
      <c r="P73" s="41">
        <v>7</v>
      </c>
      <c r="Q73" s="41">
        <v>0</v>
      </c>
      <c r="AA73" s="155">
        <v>18</v>
      </c>
      <c r="AB73" s="155" t="str">
        <f>IF(F73=AA73,"",1)</f>
        <v/>
      </c>
      <c r="AC73" s="155"/>
      <c r="AD73" s="155">
        <v>1</v>
      </c>
      <c r="AE73" s="155" t="str">
        <f t="shared" ref="AE73" si="161">IF(J73=AD73,"",1)</f>
        <v/>
      </c>
      <c r="AF73" s="155"/>
      <c r="AG73" s="155">
        <v>9</v>
      </c>
      <c r="AH73" s="155" t="str">
        <f t="shared" ref="AH73" si="162">IF(N73=AG73,"",1)</f>
        <v/>
      </c>
      <c r="AI73" s="140"/>
    </row>
    <row r="74" spans="1:35" ht="12" customHeight="1">
      <c r="A74" s="254"/>
      <c r="B74" s="254"/>
      <c r="C74" s="40"/>
      <c r="D74" s="306"/>
      <c r="E74" s="39"/>
      <c r="F74" s="37">
        <f>IF(F73=0,0,F73/$F73)</f>
        <v>1</v>
      </c>
      <c r="G74" s="37">
        <f>IF(G73=0,0,G73/$F73)</f>
        <v>0.1111111111111111</v>
      </c>
      <c r="H74" s="37">
        <f>IF(H73=0,0,H73/$F73)</f>
        <v>0.88888888888888884</v>
      </c>
      <c r="I74" s="37">
        <f>IF(I73=0,0,I73/$F73)</f>
        <v>0</v>
      </c>
      <c r="J74" s="37">
        <f>IF(J73=0,0,J73/J73)</f>
        <v>1</v>
      </c>
      <c r="K74" s="37">
        <f>IF(K73=0,0,K73/$J73)</f>
        <v>0</v>
      </c>
      <c r="L74" s="37">
        <f>IF(L73=0,0,L73/$J73)</f>
        <v>1</v>
      </c>
      <c r="M74" s="37">
        <f>IF(M73=0,0,M73/$J73)</f>
        <v>0</v>
      </c>
      <c r="N74" s="37">
        <f>IF(N73=0,0,N73/N73)</f>
        <v>1</v>
      </c>
      <c r="O74" s="37">
        <f>IF(O73=0,0,O73/$N73)</f>
        <v>0.22222222222222221</v>
      </c>
      <c r="P74" s="37">
        <f>IF(P73=0,0,P73/$N73)</f>
        <v>0.77777777777777779</v>
      </c>
      <c r="Q74" s="37">
        <f>IF(Q73=0,0,Q73/$N73)</f>
        <v>0</v>
      </c>
      <c r="AA74" s="154"/>
      <c r="AB74" s="154"/>
      <c r="AC74" s="154" t="str">
        <f t="shared" ref="AC74" si="163">IF(SUM(G74:I74)=0,"",IF(SUM(G74:I74)=1,"",1))</f>
        <v/>
      </c>
      <c r="AD74" s="154"/>
      <c r="AE74" s="154"/>
      <c r="AF74" s="154" t="str">
        <f t="shared" ref="AF74" si="164">IF(SUM(K74:M74)=0,"",IF(SUM(K74:M74)=1,"",1))</f>
        <v/>
      </c>
      <c r="AG74" s="154"/>
      <c r="AH74" s="154"/>
      <c r="AI74" s="140" t="str">
        <f t="shared" ref="AI74" si="165">IF(SUM(O74:Q74)=0,"",IF(SUM(O74:Q74)=1,"",1))</f>
        <v/>
      </c>
    </row>
    <row r="75" spans="1:35" ht="12" customHeight="1">
      <c r="A75" s="254"/>
      <c r="B75" s="254"/>
      <c r="C75" s="43"/>
      <c r="D75" s="305" t="s">
        <v>13</v>
      </c>
      <c r="E75" s="42"/>
      <c r="F75" s="41">
        <f>SUM(G75:I75)</f>
        <v>2</v>
      </c>
      <c r="G75" s="41">
        <v>0</v>
      </c>
      <c r="H75" s="41">
        <v>2</v>
      </c>
      <c r="I75" s="41">
        <v>0</v>
      </c>
      <c r="J75" s="41">
        <f>SUM(K75:M75)</f>
        <v>7</v>
      </c>
      <c r="K75" s="41">
        <v>0</v>
      </c>
      <c r="L75" s="41">
        <v>6</v>
      </c>
      <c r="M75" s="41">
        <v>1</v>
      </c>
      <c r="N75" s="41">
        <f>SUM(O75:Q75)</f>
        <v>8</v>
      </c>
      <c r="O75" s="41">
        <v>0</v>
      </c>
      <c r="P75" s="41">
        <v>7</v>
      </c>
      <c r="Q75" s="41">
        <v>1</v>
      </c>
      <c r="AA75" s="155">
        <v>2</v>
      </c>
      <c r="AB75" s="155" t="str">
        <f>IF(F75=AA75,"",1)</f>
        <v/>
      </c>
      <c r="AC75" s="155"/>
      <c r="AD75" s="155">
        <v>7</v>
      </c>
      <c r="AE75" s="155" t="str">
        <f t="shared" ref="AE75" si="166">IF(J75=AD75,"",1)</f>
        <v/>
      </c>
      <c r="AF75" s="155"/>
      <c r="AG75" s="155">
        <v>8</v>
      </c>
      <c r="AH75" s="155" t="str">
        <f t="shared" ref="AH75" si="167">IF(N75=AG75,"",1)</f>
        <v/>
      </c>
      <c r="AI75" s="140"/>
    </row>
    <row r="76" spans="1:35" ht="12" customHeight="1">
      <c r="A76" s="254"/>
      <c r="B76" s="254"/>
      <c r="C76" s="40"/>
      <c r="D76" s="306"/>
      <c r="E76" s="39"/>
      <c r="F76" s="37">
        <f>IF(F75=0,0,F75/$F75)</f>
        <v>1</v>
      </c>
      <c r="G76" s="37">
        <f>IF(G75=0,0,G75/$F75)</f>
        <v>0</v>
      </c>
      <c r="H76" s="37">
        <f>IF(H75=0,0,H75/$F75)</f>
        <v>1</v>
      </c>
      <c r="I76" s="37">
        <f>IF(I75=0,0,I75/$F75)</f>
        <v>0</v>
      </c>
      <c r="J76" s="37">
        <f>IF(J75=0,0,J75/J75)</f>
        <v>1</v>
      </c>
      <c r="K76" s="37">
        <f>IF(K75=0,0,K75/$J75)</f>
        <v>0</v>
      </c>
      <c r="L76" s="37">
        <f>IF(L75=0,0,L75/$J75)</f>
        <v>0.8571428571428571</v>
      </c>
      <c r="M76" s="37">
        <f>IF(M75=0,0,M75/$J75)</f>
        <v>0.14285714285714285</v>
      </c>
      <c r="N76" s="37">
        <f>IF(N75=0,0,N75/N75)</f>
        <v>1</v>
      </c>
      <c r="O76" s="37">
        <f>IF(O75=0,0,O75/$N75)</f>
        <v>0</v>
      </c>
      <c r="P76" s="37">
        <f>IF(P75=0,0,P75/$N75)</f>
        <v>0.875</v>
      </c>
      <c r="Q76" s="37">
        <f>IF(Q75=0,0,Q75/$N75)</f>
        <v>0.125</v>
      </c>
      <c r="AA76" s="154"/>
      <c r="AB76" s="154"/>
      <c r="AC76" s="154" t="str">
        <f t="shared" ref="AC76" si="168">IF(SUM(G76:I76)=0,"",IF(SUM(G76:I76)=1,"",1))</f>
        <v/>
      </c>
      <c r="AD76" s="154"/>
      <c r="AE76" s="154"/>
      <c r="AF76" s="154" t="str">
        <f t="shared" ref="AF76" si="169">IF(SUM(K76:M76)=0,"",IF(SUM(K76:M76)=1,"",1))</f>
        <v/>
      </c>
      <c r="AG76" s="154"/>
      <c r="AH76" s="154"/>
      <c r="AI76" s="140" t="str">
        <f t="shared" ref="AI76" si="170">IF(SUM(O76:Q76)=0,"",IF(SUM(O76:Q76)=1,"",1))</f>
        <v/>
      </c>
    </row>
    <row r="77" spans="1:35" ht="12" customHeight="1">
      <c r="A77" s="254"/>
      <c r="B77" s="254"/>
      <c r="C77" s="43"/>
      <c r="D77" s="305" t="s">
        <v>278</v>
      </c>
      <c r="E77" s="42"/>
      <c r="F77" s="41">
        <f>SUM(G77:I77)</f>
        <v>5</v>
      </c>
      <c r="G77" s="41">
        <v>1</v>
      </c>
      <c r="H77" s="41">
        <v>3</v>
      </c>
      <c r="I77" s="41">
        <v>1</v>
      </c>
      <c r="J77" s="41">
        <f>SUM(K77:M77)</f>
        <v>1</v>
      </c>
      <c r="K77" s="41">
        <v>0</v>
      </c>
      <c r="L77" s="41">
        <v>0</v>
      </c>
      <c r="M77" s="41">
        <v>1</v>
      </c>
      <c r="N77" s="41">
        <f>SUM(O77:Q77)</f>
        <v>1</v>
      </c>
      <c r="O77" s="41">
        <v>0</v>
      </c>
      <c r="P77" s="41">
        <v>0</v>
      </c>
      <c r="Q77" s="41">
        <v>1</v>
      </c>
      <c r="AA77" s="155">
        <v>5</v>
      </c>
      <c r="AB77" s="155" t="str">
        <f>IF(F77=AA77,"",1)</f>
        <v/>
      </c>
      <c r="AC77" s="155"/>
      <c r="AD77" s="155">
        <v>1</v>
      </c>
      <c r="AE77" s="155" t="str">
        <f t="shared" ref="AE77" si="171">IF(J77=AD77,"",1)</f>
        <v/>
      </c>
      <c r="AF77" s="155"/>
      <c r="AG77" s="155">
        <v>1</v>
      </c>
      <c r="AH77" s="155" t="str">
        <f t="shared" ref="AH77" si="172">IF(N77=AG77,"",1)</f>
        <v/>
      </c>
      <c r="AI77" s="140"/>
    </row>
    <row r="78" spans="1:35" ht="12" customHeight="1">
      <c r="A78" s="254"/>
      <c r="B78" s="254"/>
      <c r="C78" s="40"/>
      <c r="D78" s="306"/>
      <c r="E78" s="39"/>
      <c r="F78" s="37">
        <f>IF(F77=0,0,F77/$F77)</f>
        <v>1</v>
      </c>
      <c r="G78" s="37">
        <f>IF(G77=0,0,G77/$F77)</f>
        <v>0.2</v>
      </c>
      <c r="H78" s="37">
        <f>IF(H77=0,0,H77/$F77)</f>
        <v>0.6</v>
      </c>
      <c r="I78" s="37">
        <f>IF(I77=0,0,I77/$F77)</f>
        <v>0.2</v>
      </c>
      <c r="J78" s="37">
        <f>IF(J77=0,0,J77/J77)</f>
        <v>1</v>
      </c>
      <c r="K78" s="37">
        <f>IF(K77=0,0,K77/$J77)</f>
        <v>0</v>
      </c>
      <c r="L78" s="37">
        <f>IF(L77=0,0,L77/$J77)</f>
        <v>0</v>
      </c>
      <c r="M78" s="37">
        <f>IF(M77=0,0,M77/$J77)</f>
        <v>1</v>
      </c>
      <c r="N78" s="37">
        <f>IF(N77=0,0,N77/N77)</f>
        <v>1</v>
      </c>
      <c r="O78" s="37">
        <f>IF(O77=0,0,O77/$N77)</f>
        <v>0</v>
      </c>
      <c r="P78" s="37">
        <f>IF(P77=0,0,P77/$N77)</f>
        <v>0</v>
      </c>
      <c r="Q78" s="37">
        <f>IF(Q77=0,0,Q77/$N77)</f>
        <v>1</v>
      </c>
      <c r="AA78" s="154"/>
      <c r="AB78" s="154"/>
      <c r="AC78" s="154" t="str">
        <f t="shared" ref="AC78" si="173">IF(SUM(G78:I78)=0,"",IF(SUM(G78:I78)=1,"",1))</f>
        <v/>
      </c>
      <c r="AD78" s="154"/>
      <c r="AE78" s="154"/>
      <c r="AF78" s="154" t="str">
        <f t="shared" ref="AF78" si="174">IF(SUM(K78:M78)=0,"",IF(SUM(K78:M78)=1,"",1))</f>
        <v/>
      </c>
      <c r="AG78" s="154"/>
      <c r="AH78" s="154"/>
      <c r="AI78" s="140" t="str">
        <f t="shared" ref="AI78" si="175">IF(SUM(O78:Q78)=0,"",IF(SUM(O78:Q78)=1,"",1))</f>
        <v/>
      </c>
    </row>
    <row r="79" spans="1:35" ht="12" customHeight="1">
      <c r="A79" s="254"/>
      <c r="B79" s="254"/>
      <c r="C79" s="43"/>
      <c r="D79" s="305" t="s">
        <v>277</v>
      </c>
      <c r="E79" s="42"/>
      <c r="F79" s="41">
        <f>SUM(G79:I79)</f>
        <v>14</v>
      </c>
      <c r="G79" s="41">
        <v>4</v>
      </c>
      <c r="H79" s="41">
        <v>10</v>
      </c>
      <c r="I79" s="41">
        <v>0</v>
      </c>
      <c r="J79" s="41">
        <f>SUM(K79:M79)</f>
        <v>0</v>
      </c>
      <c r="K79" s="41">
        <v>0</v>
      </c>
      <c r="L79" s="41">
        <v>0</v>
      </c>
      <c r="M79" s="41">
        <v>0</v>
      </c>
      <c r="N79" s="41">
        <f>SUM(O79:Q79)</f>
        <v>7</v>
      </c>
      <c r="O79" s="41">
        <v>3</v>
      </c>
      <c r="P79" s="41">
        <v>3</v>
      </c>
      <c r="Q79" s="41">
        <v>1</v>
      </c>
      <c r="AA79" s="155">
        <v>14</v>
      </c>
      <c r="AB79" s="155" t="str">
        <f>IF(F79=AA79,"",1)</f>
        <v/>
      </c>
      <c r="AC79" s="155"/>
      <c r="AD79" s="155">
        <v>0</v>
      </c>
      <c r="AE79" s="155" t="str">
        <f t="shared" ref="AE79" si="176">IF(J79=AD79,"",1)</f>
        <v/>
      </c>
      <c r="AF79" s="155"/>
      <c r="AG79" s="155">
        <v>7</v>
      </c>
      <c r="AH79" s="155" t="str">
        <f t="shared" ref="AH79" si="177">IF(N79=AG79,"",1)</f>
        <v/>
      </c>
      <c r="AI79" s="140"/>
    </row>
    <row r="80" spans="1:35" ht="12" customHeight="1">
      <c r="A80" s="254"/>
      <c r="B80" s="254"/>
      <c r="C80" s="40"/>
      <c r="D80" s="306"/>
      <c r="E80" s="39"/>
      <c r="F80" s="37">
        <f>IF(F79=0,0,F79/$F79)</f>
        <v>1</v>
      </c>
      <c r="G80" s="37">
        <f>IF(G79=0,0,G79/$F79)</f>
        <v>0.2857142857142857</v>
      </c>
      <c r="H80" s="37">
        <f>IF(H79=0,0,H79/$F79)</f>
        <v>0.7142857142857143</v>
      </c>
      <c r="I80" s="37">
        <f>IF(I79=0,0,I79/$F79)</f>
        <v>0</v>
      </c>
      <c r="J80" s="37">
        <f>IF(J79=0,0,J79/J79)</f>
        <v>0</v>
      </c>
      <c r="K80" s="37">
        <f>IF(K79=0,0,K79/$J79)</f>
        <v>0</v>
      </c>
      <c r="L80" s="37">
        <f>IF(L79=0,0,L79/$J79)</f>
        <v>0</v>
      </c>
      <c r="M80" s="37">
        <f>IF(M79=0,0,M79/$J79)</f>
        <v>0</v>
      </c>
      <c r="N80" s="37">
        <f>IF(N79=0,0,N79/N79)</f>
        <v>1</v>
      </c>
      <c r="O80" s="37">
        <f>IF(O79=0,0,O79/$N79)</f>
        <v>0.42857142857142855</v>
      </c>
      <c r="P80" s="37">
        <f>IF(P79=0,0,P79/$N79)</f>
        <v>0.42857142857142855</v>
      </c>
      <c r="Q80" s="37">
        <f>IF(Q79=0,0,Q79/$N79)</f>
        <v>0.14285714285714285</v>
      </c>
      <c r="AA80" s="154"/>
      <c r="AB80" s="154"/>
      <c r="AC80" s="154" t="str">
        <f t="shared" ref="AC80" si="178">IF(SUM(G80:I80)=0,"",IF(SUM(G80:I80)=1,"",1))</f>
        <v/>
      </c>
      <c r="AD80" s="154"/>
      <c r="AE80" s="154"/>
      <c r="AF80" s="154" t="str">
        <f t="shared" ref="AF80" si="179">IF(SUM(K80:M80)=0,"",IF(SUM(K80:M80)=1,"",1))</f>
        <v/>
      </c>
      <c r="AG80" s="154"/>
      <c r="AH80" s="154"/>
      <c r="AI80" s="140" t="str">
        <f t="shared" ref="AI80" si="180">IF(SUM(O80:Q80)=0,"",IF(SUM(O80:Q80)=1,"",1))</f>
        <v/>
      </c>
    </row>
    <row r="81" spans="1:35" ht="12" customHeight="1">
      <c r="A81" s="254"/>
      <c r="B81" s="254"/>
      <c r="C81" s="43"/>
      <c r="D81" s="305" t="s">
        <v>10</v>
      </c>
      <c r="E81" s="42"/>
      <c r="F81" s="41">
        <f>SUM(G81:I81)</f>
        <v>52</v>
      </c>
      <c r="G81" s="41">
        <v>12</v>
      </c>
      <c r="H81" s="41">
        <v>33</v>
      </c>
      <c r="I81" s="41">
        <v>7</v>
      </c>
      <c r="J81" s="41">
        <f>SUM(K81:M81)</f>
        <v>3</v>
      </c>
      <c r="K81" s="41">
        <v>0</v>
      </c>
      <c r="L81" s="41">
        <v>3</v>
      </c>
      <c r="M81" s="41">
        <v>0</v>
      </c>
      <c r="N81" s="41">
        <f>SUM(O81:Q81)</f>
        <v>15</v>
      </c>
      <c r="O81" s="41">
        <v>0</v>
      </c>
      <c r="P81" s="41">
        <v>11</v>
      </c>
      <c r="Q81" s="41">
        <v>4</v>
      </c>
      <c r="AA81" s="155">
        <v>52</v>
      </c>
      <c r="AB81" s="155" t="str">
        <f>IF(F81=AA81,"",1)</f>
        <v/>
      </c>
      <c r="AC81" s="155"/>
      <c r="AD81" s="155">
        <v>3</v>
      </c>
      <c r="AE81" s="155" t="str">
        <f t="shared" ref="AE81" si="181">IF(J81=AD81,"",1)</f>
        <v/>
      </c>
      <c r="AF81" s="155"/>
      <c r="AG81" s="155">
        <v>15</v>
      </c>
      <c r="AH81" s="155" t="str">
        <f t="shared" ref="AH81" si="182">IF(N81=AG81,"",1)</f>
        <v/>
      </c>
      <c r="AI81" s="140"/>
    </row>
    <row r="82" spans="1:35" ht="12" customHeight="1">
      <c r="A82" s="254"/>
      <c r="B82" s="254"/>
      <c r="C82" s="40"/>
      <c r="D82" s="306"/>
      <c r="E82" s="39"/>
      <c r="F82" s="37">
        <f>IF(F81=0,0,F81/$F81)</f>
        <v>1</v>
      </c>
      <c r="G82" s="37">
        <f>IF(G81=0,0,G81/$F81)</f>
        <v>0.23076923076923078</v>
      </c>
      <c r="H82" s="37">
        <f>IF(H81=0,0,H81/$F81)</f>
        <v>0.63461538461538458</v>
      </c>
      <c r="I82" s="37">
        <f>IF(I81=0,0,I81/$F81)</f>
        <v>0.13461538461538461</v>
      </c>
      <c r="J82" s="37">
        <f>IF(J81=0,0,J81/J81)</f>
        <v>1</v>
      </c>
      <c r="K82" s="37">
        <f>IF(K81=0,0,K81/$J81)</f>
        <v>0</v>
      </c>
      <c r="L82" s="37">
        <f>IF(L81=0,0,L81/$J81)</f>
        <v>1</v>
      </c>
      <c r="M82" s="37">
        <f>IF(M81=0,0,M81/$J81)</f>
        <v>0</v>
      </c>
      <c r="N82" s="37">
        <f>IF(N81=0,0,N81/N81)</f>
        <v>1</v>
      </c>
      <c r="O82" s="37">
        <f>IF(O81=0,0,O81/$N81)</f>
        <v>0</v>
      </c>
      <c r="P82" s="37">
        <f>IF(P81=0,0,P81/$N81)</f>
        <v>0.73333333333333328</v>
      </c>
      <c r="Q82" s="37">
        <f>IF(Q81=0,0,Q81/$N81)</f>
        <v>0.26666666666666666</v>
      </c>
      <c r="AA82" s="154"/>
      <c r="AB82" s="154"/>
      <c r="AC82" s="154" t="str">
        <f t="shared" ref="AC82" si="183">IF(SUM(G82:I82)=0,"",IF(SUM(G82:I82)=1,"",1))</f>
        <v/>
      </c>
      <c r="AD82" s="154"/>
      <c r="AE82" s="154"/>
      <c r="AF82" s="154" t="str">
        <f t="shared" ref="AF82" si="184">IF(SUM(K82:M82)=0,"",IF(SUM(K82:M82)=1,"",1))</f>
        <v/>
      </c>
      <c r="AG82" s="154"/>
      <c r="AH82" s="154"/>
      <c r="AI82" s="140" t="str">
        <f t="shared" ref="AI82" si="185">IF(SUM(O82:Q82)=0,"",IF(SUM(O82:Q82)=1,"",1))</f>
        <v/>
      </c>
    </row>
    <row r="83" spans="1:35" ht="12" customHeight="1">
      <c r="A83" s="254"/>
      <c r="B83" s="254"/>
      <c r="C83" s="43"/>
      <c r="D83" s="305" t="s">
        <v>9</v>
      </c>
      <c r="E83" s="42"/>
      <c r="F83" s="41">
        <f>SUM(G83:I83)</f>
        <v>4</v>
      </c>
      <c r="G83" s="41">
        <v>0</v>
      </c>
      <c r="H83" s="41">
        <v>2</v>
      </c>
      <c r="I83" s="41">
        <v>2</v>
      </c>
      <c r="J83" s="41">
        <f>SUM(K83:M83)</f>
        <v>6</v>
      </c>
      <c r="K83" s="41">
        <v>3</v>
      </c>
      <c r="L83" s="41">
        <v>3</v>
      </c>
      <c r="M83" s="41">
        <v>0</v>
      </c>
      <c r="N83" s="41">
        <f>SUM(O83:Q83)</f>
        <v>1</v>
      </c>
      <c r="O83" s="41">
        <v>0</v>
      </c>
      <c r="P83" s="41">
        <v>1</v>
      </c>
      <c r="Q83" s="41">
        <v>0</v>
      </c>
      <c r="AA83" s="155">
        <v>4</v>
      </c>
      <c r="AB83" s="155" t="str">
        <f>IF(F83=AA83,"",1)</f>
        <v/>
      </c>
      <c r="AC83" s="155"/>
      <c r="AD83" s="155">
        <v>6</v>
      </c>
      <c r="AE83" s="155" t="str">
        <f t="shared" ref="AE83" si="186">IF(J83=AD83,"",1)</f>
        <v/>
      </c>
      <c r="AF83" s="155"/>
      <c r="AG83" s="155">
        <v>1</v>
      </c>
      <c r="AH83" s="155" t="str">
        <f t="shared" ref="AH83" si="187">IF(N83=AG83,"",1)</f>
        <v/>
      </c>
      <c r="AI83" s="140"/>
    </row>
    <row r="84" spans="1:35" ht="12" customHeight="1">
      <c r="A84" s="254"/>
      <c r="B84" s="254"/>
      <c r="C84" s="40"/>
      <c r="D84" s="306"/>
      <c r="E84" s="39"/>
      <c r="F84" s="37">
        <f>IF(F83=0,0,F83/$F83)</f>
        <v>1</v>
      </c>
      <c r="G84" s="37">
        <f>IF(G83=0,0,G83/$F83)</f>
        <v>0</v>
      </c>
      <c r="H84" s="37">
        <f>IF(H83=0,0,H83/$F83)</f>
        <v>0.5</v>
      </c>
      <c r="I84" s="37">
        <f>IF(I83=0,0,I83/$F83)</f>
        <v>0.5</v>
      </c>
      <c r="J84" s="37">
        <f>IF(J83=0,0,J83/J83)</f>
        <v>1</v>
      </c>
      <c r="K84" s="37">
        <f>IF(K83=0,0,K83/$J83)</f>
        <v>0.5</v>
      </c>
      <c r="L84" s="37">
        <f>IF(L83=0,0,L83/$J83)</f>
        <v>0.5</v>
      </c>
      <c r="M84" s="37">
        <f>IF(M83=0,0,M83/$J83)</f>
        <v>0</v>
      </c>
      <c r="N84" s="37">
        <f>IF(N83=0,0,N83/N83)</f>
        <v>1</v>
      </c>
      <c r="O84" s="37">
        <f>IF(O83=0,0,O83/$N83)</f>
        <v>0</v>
      </c>
      <c r="P84" s="37">
        <f>IF(P83=0,0,P83/$N83)</f>
        <v>1</v>
      </c>
      <c r="Q84" s="37">
        <f>IF(Q83=0,0,Q83/$N83)</f>
        <v>0</v>
      </c>
      <c r="AA84" s="154"/>
      <c r="AB84" s="154"/>
      <c r="AC84" s="154" t="str">
        <f t="shared" ref="AC84" si="188">IF(SUM(G84:I84)=0,"",IF(SUM(G84:I84)=1,"",1))</f>
        <v/>
      </c>
      <c r="AD84" s="154"/>
      <c r="AE84" s="154"/>
      <c r="AF84" s="154" t="str">
        <f t="shared" ref="AF84" si="189">IF(SUM(K84:M84)=0,"",IF(SUM(K84:M84)=1,"",1))</f>
        <v/>
      </c>
      <c r="AG84" s="154"/>
      <c r="AH84" s="154"/>
      <c r="AI84" s="140" t="str">
        <f t="shared" ref="AI84" si="190">IF(SUM(O84:Q84)=0,"",IF(SUM(O84:Q84)=1,"",1))</f>
        <v/>
      </c>
    </row>
    <row r="85" spans="1:35" ht="12" customHeight="1">
      <c r="A85" s="254"/>
      <c r="B85" s="254"/>
      <c r="C85" s="43"/>
      <c r="D85" s="305" t="s">
        <v>276</v>
      </c>
      <c r="E85" s="42"/>
      <c r="F85" s="41">
        <f>SUM(G85:I85)</f>
        <v>4</v>
      </c>
      <c r="G85" s="41">
        <v>2</v>
      </c>
      <c r="H85" s="41">
        <v>1</v>
      </c>
      <c r="I85" s="41">
        <v>1</v>
      </c>
      <c r="J85" s="41">
        <f>SUM(K85:M85)</f>
        <v>1</v>
      </c>
      <c r="K85" s="41">
        <v>1</v>
      </c>
      <c r="L85" s="41">
        <v>0</v>
      </c>
      <c r="M85" s="41">
        <v>0</v>
      </c>
      <c r="N85" s="41">
        <f>SUM(O85:Q85)</f>
        <v>0</v>
      </c>
      <c r="O85" s="41">
        <v>0</v>
      </c>
      <c r="P85" s="41">
        <v>0</v>
      </c>
      <c r="Q85" s="41">
        <v>0</v>
      </c>
      <c r="AA85" s="155">
        <v>4</v>
      </c>
      <c r="AB85" s="155" t="str">
        <f>IF(F85=AA85,"",1)</f>
        <v/>
      </c>
      <c r="AC85" s="155"/>
      <c r="AD85" s="155">
        <v>1</v>
      </c>
      <c r="AE85" s="155" t="str">
        <f t="shared" ref="AE85" si="191">IF(J85=AD85,"",1)</f>
        <v/>
      </c>
      <c r="AF85" s="155"/>
      <c r="AG85" s="155">
        <v>0</v>
      </c>
      <c r="AH85" s="155" t="str">
        <f t="shared" ref="AH85" si="192">IF(N85=AG85,"",1)</f>
        <v/>
      </c>
      <c r="AI85" s="140"/>
    </row>
    <row r="86" spans="1:35" ht="12" customHeight="1">
      <c r="A86" s="254"/>
      <c r="B86" s="254"/>
      <c r="C86" s="40"/>
      <c r="D86" s="306"/>
      <c r="E86" s="39"/>
      <c r="F86" s="37">
        <f>IF(F85=0,0,F85/$F85)</f>
        <v>1</v>
      </c>
      <c r="G86" s="37">
        <f>IF(G85=0,0,G85/$F85)</f>
        <v>0.5</v>
      </c>
      <c r="H86" s="37">
        <f>IF(H85=0,0,H85/$F85)</f>
        <v>0.25</v>
      </c>
      <c r="I86" s="37">
        <f>IF(I85=0,0,I85/$F85)</f>
        <v>0.25</v>
      </c>
      <c r="J86" s="37">
        <f>IF(J85=0,0,J85/J85)</f>
        <v>1</v>
      </c>
      <c r="K86" s="37">
        <f>IF(K85=0,0,K85/$J85)</f>
        <v>1</v>
      </c>
      <c r="L86" s="37">
        <f>IF(L85=0,0,L85/$J85)</f>
        <v>0</v>
      </c>
      <c r="M86" s="37">
        <f>IF(M85=0,0,M85/$J85)</f>
        <v>0</v>
      </c>
      <c r="N86" s="37">
        <f>IF(N85=0,0,N85/N85)</f>
        <v>0</v>
      </c>
      <c r="O86" s="37">
        <f>IF(O85=0,0,O85/$N85)</f>
        <v>0</v>
      </c>
      <c r="P86" s="37">
        <f>IF(P85=0,0,P85/$N85)</f>
        <v>0</v>
      </c>
      <c r="Q86" s="37">
        <f>IF(Q85=0,0,Q85/$N85)</f>
        <v>0</v>
      </c>
      <c r="AA86" s="154"/>
      <c r="AB86" s="154"/>
      <c r="AC86" s="154" t="str">
        <f t="shared" ref="AC86" si="193">IF(SUM(G86:I86)=0,"",IF(SUM(G86:I86)=1,"",1))</f>
        <v/>
      </c>
      <c r="AD86" s="154"/>
      <c r="AE86" s="154"/>
      <c r="AF86" s="154" t="str">
        <f t="shared" ref="AF86" si="194">IF(SUM(K86:M86)=0,"",IF(SUM(K86:M86)=1,"",1))</f>
        <v/>
      </c>
      <c r="AG86" s="154"/>
      <c r="AH86" s="154"/>
      <c r="AI86" s="140" t="str">
        <f t="shared" ref="AI86" si="195">IF(SUM(O86:Q86)=0,"",IF(SUM(O86:Q86)=1,"",1))</f>
        <v/>
      </c>
    </row>
    <row r="87" spans="1:35" ht="13.5" customHeight="1">
      <c r="A87" s="254"/>
      <c r="B87" s="254"/>
      <c r="C87" s="43"/>
      <c r="D87" s="307" t="s">
        <v>275</v>
      </c>
      <c r="E87" s="42"/>
      <c r="F87" s="41">
        <f>SUM(G87:I87)</f>
        <v>11</v>
      </c>
      <c r="G87" s="41">
        <v>3</v>
      </c>
      <c r="H87" s="41">
        <v>8</v>
      </c>
      <c r="I87" s="41">
        <v>0</v>
      </c>
      <c r="J87" s="41">
        <f>SUM(K87:M87)</f>
        <v>1</v>
      </c>
      <c r="K87" s="41">
        <v>1</v>
      </c>
      <c r="L87" s="41">
        <v>0</v>
      </c>
      <c r="M87" s="41">
        <v>0</v>
      </c>
      <c r="N87" s="41">
        <f>SUM(O87:Q87)</f>
        <v>4</v>
      </c>
      <c r="O87" s="41">
        <v>1</v>
      </c>
      <c r="P87" s="41">
        <v>3</v>
      </c>
      <c r="Q87" s="41">
        <v>0</v>
      </c>
      <c r="AA87" s="155">
        <v>11</v>
      </c>
      <c r="AB87" s="155" t="str">
        <f>IF(F87=AA87,"",1)</f>
        <v/>
      </c>
      <c r="AC87" s="155"/>
      <c r="AD87" s="155">
        <v>1</v>
      </c>
      <c r="AE87" s="155" t="str">
        <f t="shared" ref="AE87" si="196">IF(J87=AD87,"",1)</f>
        <v/>
      </c>
      <c r="AF87" s="155"/>
      <c r="AG87" s="155">
        <v>4</v>
      </c>
      <c r="AH87" s="155" t="str">
        <f t="shared" ref="AH87" si="197">IF(N87=AG87,"",1)</f>
        <v/>
      </c>
      <c r="AI87" s="140"/>
    </row>
    <row r="88" spans="1:35" ht="13.5" customHeight="1">
      <c r="A88" s="254"/>
      <c r="B88" s="254"/>
      <c r="C88" s="40"/>
      <c r="D88" s="306"/>
      <c r="E88" s="39"/>
      <c r="F88" s="37">
        <f>IF(F87=0,0,F87/$F87)</f>
        <v>1</v>
      </c>
      <c r="G88" s="37">
        <f>IF(G87=0,0,G87/$F87)</f>
        <v>0.27272727272727271</v>
      </c>
      <c r="H88" s="37">
        <f>IF(H87=0,0,H87/$F87)</f>
        <v>0.72727272727272729</v>
      </c>
      <c r="I88" s="37">
        <f>IF(I87=0,0,I87/$F87)</f>
        <v>0</v>
      </c>
      <c r="J88" s="37">
        <f>IF(J87=0,0,J87/J87)</f>
        <v>1</v>
      </c>
      <c r="K88" s="37">
        <f>IF(K87=0,0,K87/$J87)</f>
        <v>1</v>
      </c>
      <c r="L88" s="37">
        <f>IF(L87=0,0,L87/$J87)</f>
        <v>0</v>
      </c>
      <c r="M88" s="37">
        <f>IF(M87=0,0,M87/$J87)</f>
        <v>0</v>
      </c>
      <c r="N88" s="37">
        <f>IF(N87=0,0,N87/N87)</f>
        <v>1</v>
      </c>
      <c r="O88" s="37">
        <f>IF(O87=0,0,O87/$N87)</f>
        <v>0.25</v>
      </c>
      <c r="P88" s="37">
        <f>IF(P87=0,0,P87/$N87)</f>
        <v>0.75</v>
      </c>
      <c r="Q88" s="37">
        <f>IF(Q87=0,0,Q87/$N87)</f>
        <v>0</v>
      </c>
      <c r="AA88" s="154"/>
      <c r="AB88" s="154"/>
      <c r="AC88" s="154" t="str">
        <f t="shared" ref="AC88" si="198">IF(SUM(G88:I88)=0,"",IF(SUM(G88:I88)=1,"",1))</f>
        <v/>
      </c>
      <c r="AD88" s="154"/>
      <c r="AE88" s="154"/>
      <c r="AF88" s="154" t="str">
        <f t="shared" ref="AF88" si="199">IF(SUM(K88:M88)=0,"",IF(SUM(K88:M88)=1,"",1))</f>
        <v/>
      </c>
      <c r="AG88" s="154"/>
      <c r="AH88" s="154"/>
      <c r="AI88" s="140" t="str">
        <f t="shared" ref="AI88" si="200">IF(SUM(O88:Q88)=0,"",IF(SUM(O88:Q88)=1,"",1))</f>
        <v/>
      </c>
    </row>
    <row r="89" spans="1:35" ht="12" customHeight="1">
      <c r="A89" s="254"/>
      <c r="B89" s="254"/>
      <c r="C89" s="43"/>
      <c r="D89" s="305" t="s">
        <v>274</v>
      </c>
      <c r="E89" s="42"/>
      <c r="F89" s="41">
        <f>SUM(G89:I89)</f>
        <v>10</v>
      </c>
      <c r="G89" s="41">
        <v>1</v>
      </c>
      <c r="H89" s="41">
        <v>9</v>
      </c>
      <c r="I89" s="41">
        <v>0</v>
      </c>
      <c r="J89" s="41">
        <f>SUM(K89:M89)</f>
        <v>1</v>
      </c>
      <c r="K89" s="41">
        <v>0</v>
      </c>
      <c r="L89" s="41">
        <v>1</v>
      </c>
      <c r="M89" s="41">
        <v>0</v>
      </c>
      <c r="N89" s="41">
        <f>SUM(O89:Q89)</f>
        <v>0</v>
      </c>
      <c r="O89" s="41">
        <v>0</v>
      </c>
      <c r="P89" s="41">
        <v>0</v>
      </c>
      <c r="Q89" s="41">
        <v>0</v>
      </c>
      <c r="AA89" s="155">
        <v>10</v>
      </c>
      <c r="AB89" s="155" t="str">
        <f>IF(F89=AA89,"",1)</f>
        <v/>
      </c>
      <c r="AC89" s="155"/>
      <c r="AD89" s="155">
        <v>1</v>
      </c>
      <c r="AE89" s="155" t="str">
        <f t="shared" ref="AE89" si="201">IF(J89=AD89,"",1)</f>
        <v/>
      </c>
      <c r="AF89" s="155"/>
      <c r="AG89" s="155">
        <v>0</v>
      </c>
      <c r="AH89" s="155" t="str">
        <f t="shared" ref="AH89" si="202">IF(N89=AG89,"",1)</f>
        <v/>
      </c>
      <c r="AI89" s="140"/>
    </row>
    <row r="90" spans="1:35" ht="12" customHeight="1">
      <c r="A90" s="254"/>
      <c r="B90" s="254"/>
      <c r="C90" s="40"/>
      <c r="D90" s="306"/>
      <c r="E90" s="39"/>
      <c r="F90" s="37">
        <f>IF(F89=0,0,F89/$F89)</f>
        <v>1</v>
      </c>
      <c r="G90" s="37">
        <f>IF(G89=0,0,G89/$F89)</f>
        <v>0.1</v>
      </c>
      <c r="H90" s="37">
        <f>IF(H89=0,0,H89/$F89)</f>
        <v>0.9</v>
      </c>
      <c r="I90" s="37">
        <f>IF(I89=0,0,I89/$F89)</f>
        <v>0</v>
      </c>
      <c r="J90" s="37">
        <f>IF(J89=0,0,J89/J89)</f>
        <v>1</v>
      </c>
      <c r="K90" s="37">
        <f>IF(K89=0,0,K89/$J89)</f>
        <v>0</v>
      </c>
      <c r="L90" s="37">
        <f>IF(L89=0,0,L89/$J89)</f>
        <v>1</v>
      </c>
      <c r="M90" s="37">
        <f>IF(M89=0,0,M89/$J89)</f>
        <v>0</v>
      </c>
      <c r="N90" s="37">
        <f>IF(N89=0,0,N89/N89)</f>
        <v>0</v>
      </c>
      <c r="O90" s="37">
        <f>IF(O89=0,0,O89/$N89)</f>
        <v>0</v>
      </c>
      <c r="P90" s="37">
        <f>IF(P89=0,0,P89/$N89)</f>
        <v>0</v>
      </c>
      <c r="Q90" s="37">
        <f>IF(Q89=0,0,Q89/$N89)</f>
        <v>0</v>
      </c>
      <c r="AA90" s="154"/>
      <c r="AB90" s="154"/>
      <c r="AC90" s="154" t="str">
        <f t="shared" ref="AC90" si="203">IF(SUM(G90:I90)=0,"",IF(SUM(G90:I90)=1,"",1))</f>
        <v/>
      </c>
      <c r="AD90" s="154"/>
      <c r="AE90" s="154"/>
      <c r="AF90" s="154" t="str">
        <f t="shared" ref="AF90" si="204">IF(SUM(K90:M90)=0,"",IF(SUM(K90:M90)=1,"",1))</f>
        <v/>
      </c>
      <c r="AG90" s="154"/>
      <c r="AH90" s="154"/>
      <c r="AI90" s="140" t="str">
        <f t="shared" ref="AI90" si="205">IF(SUM(O90:Q90)=0,"",IF(SUM(O90:Q90)=1,"",1))</f>
        <v/>
      </c>
    </row>
    <row r="91" spans="1:35" ht="12" customHeight="1">
      <c r="A91" s="254"/>
      <c r="B91" s="254"/>
      <c r="C91" s="43"/>
      <c r="D91" s="305" t="s">
        <v>273</v>
      </c>
      <c r="E91" s="42"/>
      <c r="F91" s="41">
        <f>SUM(G91:I91)</f>
        <v>6</v>
      </c>
      <c r="G91" s="41">
        <v>2</v>
      </c>
      <c r="H91" s="41">
        <v>4</v>
      </c>
      <c r="I91" s="41">
        <v>0</v>
      </c>
      <c r="J91" s="41">
        <f>SUM(K91:M91)</f>
        <v>4</v>
      </c>
      <c r="K91" s="41">
        <v>2</v>
      </c>
      <c r="L91" s="41">
        <v>1</v>
      </c>
      <c r="M91" s="41">
        <v>1</v>
      </c>
      <c r="N91" s="41">
        <f>SUM(O91:Q91)</f>
        <v>1</v>
      </c>
      <c r="O91" s="41">
        <v>0</v>
      </c>
      <c r="P91" s="41">
        <v>1</v>
      </c>
      <c r="Q91" s="41">
        <v>0</v>
      </c>
      <c r="AA91" s="155">
        <v>6</v>
      </c>
      <c r="AB91" s="155" t="str">
        <f>IF(F91=AA91,"",1)</f>
        <v/>
      </c>
      <c r="AC91" s="155"/>
      <c r="AD91" s="155">
        <v>4</v>
      </c>
      <c r="AE91" s="155" t="str">
        <f t="shared" ref="AE91" si="206">IF(J91=AD91,"",1)</f>
        <v/>
      </c>
      <c r="AF91" s="155"/>
      <c r="AG91" s="155">
        <v>1</v>
      </c>
      <c r="AH91" s="155" t="str">
        <f t="shared" ref="AH91" si="207">IF(N91=AG91,"",1)</f>
        <v/>
      </c>
      <c r="AI91" s="140"/>
    </row>
    <row r="92" spans="1:35" ht="12" customHeight="1">
      <c r="A92" s="254"/>
      <c r="B92" s="254"/>
      <c r="C92" s="40"/>
      <c r="D92" s="306"/>
      <c r="E92" s="39"/>
      <c r="F92" s="37">
        <f>IF(F91=0,0,F91/$F91)</f>
        <v>1</v>
      </c>
      <c r="G92" s="37">
        <f>IF(G91=0,0,G91/$F91)</f>
        <v>0.33333333333333331</v>
      </c>
      <c r="H92" s="37">
        <f>IF(H91=0,0,H91/$F91)</f>
        <v>0.66666666666666663</v>
      </c>
      <c r="I92" s="37">
        <f>IF(I91=0,0,I91/$F91)</f>
        <v>0</v>
      </c>
      <c r="J92" s="37">
        <f>IF(J91=0,0,J91/J91)</f>
        <v>1</v>
      </c>
      <c r="K92" s="37">
        <f>IF(K91=0,0,K91/$J91)</f>
        <v>0.5</v>
      </c>
      <c r="L92" s="37">
        <f>IF(L91=0,0,L91/$J91)</f>
        <v>0.25</v>
      </c>
      <c r="M92" s="37">
        <f>IF(M91=0,0,M91/$J91)</f>
        <v>0.25</v>
      </c>
      <c r="N92" s="37">
        <f>IF(N91=0,0,N91/N91)</f>
        <v>1</v>
      </c>
      <c r="O92" s="37">
        <f>IF(O91=0,0,O91/$N91)</f>
        <v>0</v>
      </c>
      <c r="P92" s="37">
        <f>IF(P91=0,0,P91/$N91)</f>
        <v>1</v>
      </c>
      <c r="Q92" s="37">
        <f>IF(Q91=0,0,Q91/$N91)</f>
        <v>0</v>
      </c>
      <c r="AA92" s="154"/>
      <c r="AB92" s="154"/>
      <c r="AC92" s="154" t="str">
        <f t="shared" ref="AC92" si="208">IF(SUM(G92:I92)=0,"",IF(SUM(G92:I92)=1,"",1))</f>
        <v/>
      </c>
      <c r="AD92" s="154"/>
      <c r="AE92" s="154"/>
      <c r="AF92" s="154" t="str">
        <f t="shared" ref="AF92" si="209">IF(SUM(K92:M92)=0,"",IF(SUM(K92:M92)=1,"",1))</f>
        <v/>
      </c>
      <c r="AG92" s="154"/>
      <c r="AH92" s="154"/>
      <c r="AI92" s="140" t="str">
        <f t="shared" ref="AI92" si="210">IF(SUM(O92:Q92)=0,"",IF(SUM(O92:Q92)=1,"",1))</f>
        <v/>
      </c>
    </row>
    <row r="93" spans="1:35" ht="12" customHeight="1">
      <c r="A93" s="254"/>
      <c r="B93" s="254"/>
      <c r="C93" s="43"/>
      <c r="D93" s="305" t="s">
        <v>272</v>
      </c>
      <c r="E93" s="42"/>
      <c r="F93" s="41">
        <f>SUM(G93:I93)</f>
        <v>10</v>
      </c>
      <c r="G93" s="41">
        <v>4</v>
      </c>
      <c r="H93" s="41">
        <v>4</v>
      </c>
      <c r="I93" s="41">
        <v>2</v>
      </c>
      <c r="J93" s="41">
        <f>SUM(K93:M93)</f>
        <v>3</v>
      </c>
      <c r="K93" s="41">
        <v>2</v>
      </c>
      <c r="L93" s="41">
        <v>1</v>
      </c>
      <c r="M93" s="41">
        <v>0</v>
      </c>
      <c r="N93" s="41">
        <f>SUM(O93:Q93)</f>
        <v>6</v>
      </c>
      <c r="O93" s="41">
        <v>2</v>
      </c>
      <c r="P93" s="41">
        <v>2</v>
      </c>
      <c r="Q93" s="41">
        <v>2</v>
      </c>
      <c r="AA93" s="155">
        <v>10</v>
      </c>
      <c r="AB93" s="155" t="str">
        <f>IF(F93=AA93,"",1)</f>
        <v/>
      </c>
      <c r="AC93" s="155"/>
      <c r="AD93" s="155">
        <v>3</v>
      </c>
      <c r="AE93" s="155" t="str">
        <f t="shared" ref="AE93" si="211">IF(J93=AD93,"",1)</f>
        <v/>
      </c>
      <c r="AF93" s="155"/>
      <c r="AG93" s="155">
        <v>6</v>
      </c>
      <c r="AH93" s="155" t="str">
        <f t="shared" ref="AH93" si="212">IF(N93=AG93,"",1)</f>
        <v/>
      </c>
      <c r="AI93" s="140"/>
    </row>
    <row r="94" spans="1:35" ht="12" customHeight="1">
      <c r="A94" s="254"/>
      <c r="B94" s="254"/>
      <c r="C94" s="40"/>
      <c r="D94" s="306"/>
      <c r="E94" s="39"/>
      <c r="F94" s="37">
        <f>IF(F93=0,0,F93/$F93)</f>
        <v>1</v>
      </c>
      <c r="G94" s="37">
        <f>IF(G93=0,0,G93/$F93)</f>
        <v>0.4</v>
      </c>
      <c r="H94" s="37">
        <f>IF(H93=0,0,H93/$F93)</f>
        <v>0.4</v>
      </c>
      <c r="I94" s="37">
        <f>IF(I93=0,0,I93/$F93)</f>
        <v>0.2</v>
      </c>
      <c r="J94" s="37">
        <f>IF(J93=0,0,J93/J93)</f>
        <v>1</v>
      </c>
      <c r="K94" s="37">
        <f>IF(K93=0,0,K93/$J93)</f>
        <v>0.66666666666666663</v>
      </c>
      <c r="L94" s="37">
        <f>IF(L93=0,0,L93/$J93)</f>
        <v>0.33333333333333331</v>
      </c>
      <c r="M94" s="37">
        <f>IF(M93=0,0,M93/$J93)</f>
        <v>0</v>
      </c>
      <c r="N94" s="37">
        <f>IF(N93=0,0,N93/N93)</f>
        <v>1</v>
      </c>
      <c r="O94" s="37">
        <f>IF(O93=0,0,O93/$N93)</f>
        <v>0.33333333333333331</v>
      </c>
      <c r="P94" s="37">
        <f>IF(P93=0,0,P93/$N93)</f>
        <v>0.33333333333333331</v>
      </c>
      <c r="Q94" s="37">
        <f>IF(Q93=0,0,Q93/$N93)</f>
        <v>0.33333333333333331</v>
      </c>
      <c r="AA94" s="154"/>
      <c r="AB94" s="154"/>
      <c r="AC94" s="154" t="str">
        <f t="shared" ref="AC94" si="213">IF(SUM(G94:I94)=0,"",IF(SUM(G94:I94)=1,"",1))</f>
        <v/>
      </c>
      <c r="AD94" s="154"/>
      <c r="AE94" s="154"/>
      <c r="AF94" s="154" t="str">
        <f t="shared" ref="AF94" si="214">IF(SUM(K94:M94)=0,"",IF(SUM(K94:M94)=1,"",1))</f>
        <v/>
      </c>
      <c r="AG94" s="154"/>
      <c r="AH94" s="154"/>
      <c r="AI94" s="140" t="str">
        <f t="shared" ref="AI94" si="215">IF(SUM(O94:Q94)=0,"",IF(SUM(O94:Q94)=1,"",1))</f>
        <v/>
      </c>
    </row>
    <row r="95" spans="1:35" ht="12" customHeight="1">
      <c r="A95" s="254"/>
      <c r="B95" s="254"/>
      <c r="C95" s="43"/>
      <c r="D95" s="305" t="s">
        <v>271</v>
      </c>
      <c r="E95" s="42"/>
      <c r="F95" s="41">
        <f>SUM(G95:I95)</f>
        <v>44</v>
      </c>
      <c r="G95" s="41">
        <v>24</v>
      </c>
      <c r="H95" s="41">
        <v>18</v>
      </c>
      <c r="I95" s="41">
        <v>2</v>
      </c>
      <c r="J95" s="41">
        <f>SUM(K95:M95)</f>
        <v>38</v>
      </c>
      <c r="K95" s="41">
        <v>30</v>
      </c>
      <c r="L95" s="41">
        <v>7</v>
      </c>
      <c r="M95" s="41">
        <v>1</v>
      </c>
      <c r="N95" s="41">
        <f>SUM(O95:Q95)</f>
        <v>15</v>
      </c>
      <c r="O95" s="41">
        <v>4</v>
      </c>
      <c r="P95" s="41">
        <v>10</v>
      </c>
      <c r="Q95" s="41">
        <v>1</v>
      </c>
      <c r="AA95" s="155">
        <v>44</v>
      </c>
      <c r="AB95" s="155" t="str">
        <f>IF(F95=AA95,"",1)</f>
        <v/>
      </c>
      <c r="AC95" s="155"/>
      <c r="AD95" s="155">
        <v>38</v>
      </c>
      <c r="AE95" s="155" t="str">
        <f t="shared" ref="AE95" si="216">IF(J95=AD95,"",1)</f>
        <v/>
      </c>
      <c r="AF95" s="155"/>
      <c r="AG95" s="155">
        <v>15</v>
      </c>
      <c r="AH95" s="155" t="str">
        <f t="shared" ref="AH95" si="217">IF(N95=AG95,"",1)</f>
        <v/>
      </c>
      <c r="AI95" s="140"/>
    </row>
    <row r="96" spans="1:35" ht="12" customHeight="1">
      <c r="A96" s="254"/>
      <c r="B96" s="254"/>
      <c r="C96" s="40"/>
      <c r="D96" s="306"/>
      <c r="E96" s="39"/>
      <c r="F96" s="37">
        <f>IF(F95=0,0,F95/$F95)</f>
        <v>1</v>
      </c>
      <c r="G96" s="37">
        <f>IF(G95=0,0,G95/$F95)</f>
        <v>0.54545454545454541</v>
      </c>
      <c r="H96" s="37">
        <f>IF(H95=0,0,H95/$F95)</f>
        <v>0.40909090909090912</v>
      </c>
      <c r="I96" s="37">
        <f>IF(I95=0,0,I95/$F95)</f>
        <v>4.5454545454545456E-2</v>
      </c>
      <c r="J96" s="37">
        <f>IF(J95=0,0,J95/J95)</f>
        <v>1</v>
      </c>
      <c r="K96" s="37">
        <f>IF(K95=0,0,K95/$J95)</f>
        <v>0.78947368421052633</v>
      </c>
      <c r="L96" s="37">
        <f>IF(L95=0,0,L95/$J95)</f>
        <v>0.18421052631578946</v>
      </c>
      <c r="M96" s="37">
        <f>IF(M95=0,0,M95/$J95)</f>
        <v>2.6315789473684209E-2</v>
      </c>
      <c r="N96" s="37">
        <f>IF(N95=0,0,N95/N95)</f>
        <v>1</v>
      </c>
      <c r="O96" s="37">
        <f>IF(O95=0,0,O95/$N95)</f>
        <v>0.26666666666666666</v>
      </c>
      <c r="P96" s="37">
        <f>IF(P95=0,0,P95/$N95)</f>
        <v>0.66666666666666663</v>
      </c>
      <c r="Q96" s="37">
        <f>IF(Q95=0,0,Q95/$N95)</f>
        <v>6.6666666666666666E-2</v>
      </c>
      <c r="AA96" s="154"/>
      <c r="AB96" s="154"/>
      <c r="AC96" s="154" t="str">
        <f t="shared" ref="AC96" si="218">IF(SUM(G96:I96)=0,"",IF(SUM(G96:I96)=1,"",1))</f>
        <v/>
      </c>
      <c r="AD96" s="154"/>
      <c r="AE96" s="154"/>
      <c r="AF96" s="154" t="str">
        <f t="shared" ref="AF96" si="219">IF(SUM(K96:M96)=0,"",IF(SUM(K96:M96)=1,"",1))</f>
        <v/>
      </c>
      <c r="AG96" s="154"/>
      <c r="AH96" s="154"/>
      <c r="AI96" s="140" t="str">
        <f t="shared" ref="AI96" si="220">IF(SUM(O96:Q96)=0,"",IF(SUM(O96:Q96)=1,"",1))</f>
        <v/>
      </c>
    </row>
    <row r="97" spans="1:35" ht="12" customHeight="1">
      <c r="A97" s="254"/>
      <c r="B97" s="254"/>
      <c r="C97" s="43"/>
      <c r="D97" s="305" t="s">
        <v>270</v>
      </c>
      <c r="E97" s="42"/>
      <c r="F97" s="41">
        <f>SUM(G97:I97)</f>
        <v>7</v>
      </c>
      <c r="G97" s="41">
        <v>3</v>
      </c>
      <c r="H97" s="41">
        <v>4</v>
      </c>
      <c r="I97" s="41">
        <v>0</v>
      </c>
      <c r="J97" s="41">
        <f>SUM(K97:M97)</f>
        <v>1</v>
      </c>
      <c r="K97" s="41">
        <v>0</v>
      </c>
      <c r="L97" s="41">
        <v>1</v>
      </c>
      <c r="M97" s="41">
        <v>0</v>
      </c>
      <c r="N97" s="41">
        <f>SUM(O97:Q97)</f>
        <v>9</v>
      </c>
      <c r="O97" s="41">
        <v>1</v>
      </c>
      <c r="P97" s="41">
        <v>6</v>
      </c>
      <c r="Q97" s="41">
        <v>2</v>
      </c>
      <c r="AA97" s="155">
        <v>7</v>
      </c>
      <c r="AB97" s="155" t="str">
        <f>IF(F97=AA97,"",1)</f>
        <v/>
      </c>
      <c r="AC97" s="155"/>
      <c r="AD97" s="155">
        <v>1</v>
      </c>
      <c r="AE97" s="155" t="str">
        <f t="shared" ref="AE97" si="221">IF(J97=AD97,"",1)</f>
        <v/>
      </c>
      <c r="AF97" s="155"/>
      <c r="AG97" s="155">
        <v>9</v>
      </c>
      <c r="AH97" s="155" t="str">
        <f t="shared" ref="AH97" si="222">IF(N97=AG97,"",1)</f>
        <v/>
      </c>
      <c r="AI97" s="140"/>
    </row>
    <row r="98" spans="1:35" ht="12" customHeight="1">
      <c r="A98" s="254"/>
      <c r="B98" s="254"/>
      <c r="C98" s="40"/>
      <c r="D98" s="306"/>
      <c r="E98" s="39"/>
      <c r="F98" s="37">
        <f>IF(F97=0,0,F97/$F97)</f>
        <v>1</v>
      </c>
      <c r="G98" s="37">
        <f>IF(G97=0,0,G97/$F97)</f>
        <v>0.42857142857142855</v>
      </c>
      <c r="H98" s="37">
        <f>IF(H97=0,0,H97/$F97)</f>
        <v>0.5714285714285714</v>
      </c>
      <c r="I98" s="37">
        <f>IF(I97=0,0,I97/$F97)</f>
        <v>0</v>
      </c>
      <c r="J98" s="37">
        <f>IF(J97=0,0,J97/J97)</f>
        <v>1</v>
      </c>
      <c r="K98" s="37">
        <f>IF(K97=0,0,K97/$J97)</f>
        <v>0</v>
      </c>
      <c r="L98" s="37">
        <f>IF(L97=0,0,L97/$J97)</f>
        <v>1</v>
      </c>
      <c r="M98" s="37">
        <f>IF(M97=0,0,M97/$J97)</f>
        <v>0</v>
      </c>
      <c r="N98" s="37">
        <f>IF(N97=0,0,N97/N97)</f>
        <v>1</v>
      </c>
      <c r="O98" s="37">
        <f>IF(O97=0,0,O97/$N97)</f>
        <v>0.1111111111111111</v>
      </c>
      <c r="P98" s="37">
        <f>IF(P97=0,0,P97/$N97)</f>
        <v>0.66666666666666663</v>
      </c>
      <c r="Q98" s="37">
        <f>IF(Q97=0,0,Q97/$N97)</f>
        <v>0.22222222222222221</v>
      </c>
      <c r="AA98" s="154"/>
      <c r="AB98" s="154"/>
      <c r="AC98" s="154" t="str">
        <f t="shared" ref="AC98" si="223">IF(SUM(G98:I98)=0,"",IF(SUM(G98:I98)=1,"",1))</f>
        <v/>
      </c>
      <c r="AD98" s="154"/>
      <c r="AE98" s="154"/>
      <c r="AF98" s="154" t="str">
        <f t="shared" ref="AF98" si="224">IF(SUM(K98:M98)=0,"",IF(SUM(K98:M98)=1,"",1))</f>
        <v/>
      </c>
      <c r="AG98" s="154"/>
      <c r="AH98" s="154"/>
      <c r="AI98" s="140" t="str">
        <f t="shared" ref="AI98" si="225">IF(SUM(O98:Q98)=0,"",IF(SUM(O98:Q98)=1,"",1))</f>
        <v/>
      </c>
    </row>
    <row r="99" spans="1:35" ht="12.75" customHeight="1">
      <c r="A99" s="254"/>
      <c r="B99" s="254"/>
      <c r="C99" s="43"/>
      <c r="D99" s="305" t="s">
        <v>269</v>
      </c>
      <c r="E99" s="42"/>
      <c r="F99" s="41">
        <f>SUM(G99:I99)</f>
        <v>20</v>
      </c>
      <c r="G99" s="41">
        <v>5</v>
      </c>
      <c r="H99" s="41">
        <v>13</v>
      </c>
      <c r="I99" s="41">
        <v>2</v>
      </c>
      <c r="J99" s="41">
        <f>SUM(K99:M99)</f>
        <v>4</v>
      </c>
      <c r="K99" s="41">
        <v>4</v>
      </c>
      <c r="L99" s="41">
        <v>0</v>
      </c>
      <c r="M99" s="41">
        <v>0</v>
      </c>
      <c r="N99" s="41">
        <f>SUM(O99:Q99)</f>
        <v>3</v>
      </c>
      <c r="O99" s="41">
        <v>0</v>
      </c>
      <c r="P99" s="41">
        <v>3</v>
      </c>
      <c r="Q99" s="41">
        <v>0</v>
      </c>
      <c r="AA99" s="155">
        <v>20</v>
      </c>
      <c r="AB99" s="155" t="str">
        <f>IF(F99=AA99,"",1)</f>
        <v/>
      </c>
      <c r="AC99" s="155"/>
      <c r="AD99" s="155">
        <v>4</v>
      </c>
      <c r="AE99" s="155" t="str">
        <f t="shared" ref="AE99" si="226">IF(J99=AD99,"",1)</f>
        <v/>
      </c>
      <c r="AF99" s="155"/>
      <c r="AG99" s="155">
        <v>3</v>
      </c>
      <c r="AH99" s="155" t="str">
        <f t="shared" ref="AH99" si="227">IF(N99=AG99,"",1)</f>
        <v/>
      </c>
      <c r="AI99" s="140"/>
    </row>
    <row r="100" spans="1:35" ht="12.75" customHeight="1" thickBot="1">
      <c r="A100" s="255"/>
      <c r="B100" s="255"/>
      <c r="C100" s="40"/>
      <c r="D100" s="306"/>
      <c r="E100" s="39"/>
      <c r="F100" s="37">
        <f>IF(F99=0,0,F99/$F99)</f>
        <v>1</v>
      </c>
      <c r="G100" s="37">
        <f>IF(G99=0,0,G99/$F99)</f>
        <v>0.25</v>
      </c>
      <c r="H100" s="37">
        <f>IF(H99=0,0,H99/$F99)</f>
        <v>0.65</v>
      </c>
      <c r="I100" s="37">
        <f>IF(I99=0,0,I99/$F99)</f>
        <v>0.1</v>
      </c>
      <c r="J100" s="37">
        <f>IF(J99=0,0,J99/J99)</f>
        <v>1</v>
      </c>
      <c r="K100" s="37">
        <f>IF(K99=0,0,K99/$J99)</f>
        <v>1</v>
      </c>
      <c r="L100" s="37">
        <f>IF(L99=0,0,L99/$J99)</f>
        <v>0</v>
      </c>
      <c r="M100" s="37">
        <f>IF(M99=0,0,M99/$J99)</f>
        <v>0</v>
      </c>
      <c r="N100" s="37">
        <f>IF(N99=0,0,N99/N99)</f>
        <v>1</v>
      </c>
      <c r="O100" s="37">
        <f>IF(O99=0,0,O99/$N99)</f>
        <v>0</v>
      </c>
      <c r="P100" s="37">
        <f>IF(P99=0,0,P99/$N99)</f>
        <v>1</v>
      </c>
      <c r="Q100" s="37">
        <f>IF(Q99=0,0,Q99/$N99)</f>
        <v>0</v>
      </c>
      <c r="AA100" s="157"/>
      <c r="AB100" s="158"/>
      <c r="AC100" s="158" t="str">
        <f t="shared" ref="AC100" si="228">IF(SUM(G100:I100)=0,"",IF(SUM(G100:I100)=1,"",1))</f>
        <v/>
      </c>
      <c r="AD100" s="157"/>
      <c r="AE100" s="158"/>
      <c r="AF100" s="158" t="str">
        <f t="shared" ref="AF100" si="229">IF(SUM(K100:M100)=0,"",IF(SUM(K100:M100)=1,"",1))</f>
        <v/>
      </c>
      <c r="AG100" s="157"/>
      <c r="AH100" s="158"/>
      <c r="AI100" s="141" t="str">
        <f t="shared" ref="AI100" si="230">IF(SUM(O100:Q100)=0,"",IF(SUM(O100:Q100)=1,"",1))</f>
        <v/>
      </c>
    </row>
    <row r="110" spans="1:35">
      <c r="D110" s="166" t="s">
        <v>490</v>
      </c>
      <c r="E110" s="164"/>
      <c r="F110" s="165">
        <v>297</v>
      </c>
      <c r="G110" s="165">
        <v>93</v>
      </c>
      <c r="H110" s="165">
        <v>174</v>
      </c>
      <c r="I110" s="165">
        <v>30</v>
      </c>
      <c r="J110" s="165">
        <v>83</v>
      </c>
      <c r="K110" s="165">
        <v>50</v>
      </c>
      <c r="L110" s="165">
        <v>28</v>
      </c>
      <c r="M110" s="165">
        <v>5</v>
      </c>
      <c r="N110" s="165">
        <v>99</v>
      </c>
      <c r="O110" s="165">
        <v>14</v>
      </c>
      <c r="P110" s="165">
        <v>71</v>
      </c>
      <c r="Q110" s="165">
        <v>14</v>
      </c>
      <c r="R110" s="165"/>
      <c r="S110" s="72"/>
      <c r="T110" s="72"/>
      <c r="U110" s="72"/>
      <c r="V110" s="72"/>
      <c r="W110" s="72"/>
      <c r="X110" s="72"/>
      <c r="Y110" s="72"/>
      <c r="Z110" s="72"/>
      <c r="AA110" s="72"/>
      <c r="AB110" s="72"/>
      <c r="AC110" s="72"/>
      <c r="AD110" s="72"/>
      <c r="AE110" s="72"/>
      <c r="AF110" s="72"/>
      <c r="AG110" s="3"/>
      <c r="AH110" s="3"/>
    </row>
    <row r="111" spans="1:35">
      <c r="D111" s="167" t="s">
        <v>49</v>
      </c>
      <c r="E111" s="164"/>
      <c r="F111" s="168">
        <f>IF(F110="","",SUM(F9,F11,F13,F15,F17))</f>
        <v>297</v>
      </c>
      <c r="G111" s="168">
        <f t="shared" ref="G111:R111" si="231">IF(G110="","",SUM(G9,G11,G13,G15,G17))</f>
        <v>93</v>
      </c>
      <c r="H111" s="168">
        <f t="shared" si="231"/>
        <v>174</v>
      </c>
      <c r="I111" s="168">
        <f t="shared" si="231"/>
        <v>30</v>
      </c>
      <c r="J111" s="168">
        <f t="shared" si="231"/>
        <v>83</v>
      </c>
      <c r="K111" s="168">
        <f t="shared" si="231"/>
        <v>50</v>
      </c>
      <c r="L111" s="168">
        <f t="shared" si="231"/>
        <v>28</v>
      </c>
      <c r="M111" s="168">
        <f t="shared" si="231"/>
        <v>5</v>
      </c>
      <c r="N111" s="168">
        <f t="shared" si="231"/>
        <v>99</v>
      </c>
      <c r="O111" s="168">
        <f t="shared" si="231"/>
        <v>14</v>
      </c>
      <c r="P111" s="168">
        <f t="shared" si="231"/>
        <v>71</v>
      </c>
      <c r="Q111" s="168">
        <f t="shared" si="231"/>
        <v>14</v>
      </c>
      <c r="R111" s="168" t="str">
        <f t="shared" si="231"/>
        <v/>
      </c>
      <c r="S111" s="75"/>
      <c r="T111" s="72"/>
      <c r="U111" s="75"/>
      <c r="V111" s="72"/>
      <c r="W111" s="75"/>
      <c r="X111" s="72"/>
      <c r="Y111" s="75"/>
      <c r="Z111" s="72"/>
      <c r="AA111" s="75"/>
      <c r="AB111" s="72"/>
      <c r="AC111" s="72"/>
      <c r="AD111" s="75"/>
      <c r="AE111" s="72"/>
      <c r="AF111" s="72"/>
      <c r="AG111" s="3"/>
      <c r="AH111" s="3"/>
    </row>
    <row r="112" spans="1:35">
      <c r="D112" s="167" t="s">
        <v>43</v>
      </c>
      <c r="E112" s="164"/>
      <c r="F112" s="168">
        <f>IF(F110="","",SUM(F19,F69))</f>
        <v>297</v>
      </c>
      <c r="G112" s="168">
        <f t="shared" ref="G112:R112" si="232">IF(G110="","",SUM(G19,G69))</f>
        <v>93</v>
      </c>
      <c r="H112" s="168">
        <f t="shared" si="232"/>
        <v>174</v>
      </c>
      <c r="I112" s="168">
        <f t="shared" si="232"/>
        <v>30</v>
      </c>
      <c r="J112" s="168">
        <f t="shared" si="232"/>
        <v>83</v>
      </c>
      <c r="K112" s="168">
        <f t="shared" si="232"/>
        <v>50</v>
      </c>
      <c r="L112" s="168">
        <f t="shared" si="232"/>
        <v>28</v>
      </c>
      <c r="M112" s="168">
        <f t="shared" si="232"/>
        <v>5</v>
      </c>
      <c r="N112" s="168">
        <f t="shared" si="232"/>
        <v>99</v>
      </c>
      <c r="O112" s="168">
        <f t="shared" si="232"/>
        <v>14</v>
      </c>
      <c r="P112" s="168">
        <f t="shared" si="232"/>
        <v>71</v>
      </c>
      <c r="Q112" s="168">
        <f t="shared" si="232"/>
        <v>14</v>
      </c>
      <c r="R112" s="168" t="str">
        <f t="shared" si="232"/>
        <v/>
      </c>
      <c r="S112" s="75"/>
      <c r="T112" s="72"/>
      <c r="U112" s="75"/>
      <c r="V112" s="72"/>
      <c r="W112" s="75"/>
      <c r="X112" s="72"/>
      <c r="Y112" s="75"/>
      <c r="Z112" s="72"/>
      <c r="AA112" s="75"/>
      <c r="AB112" s="72"/>
      <c r="AC112" s="72"/>
      <c r="AD112" s="75"/>
      <c r="AE112" s="72"/>
      <c r="AF112" s="72"/>
      <c r="AG112" s="3"/>
      <c r="AH112" s="3"/>
    </row>
    <row r="113" spans="4:34">
      <c r="D113" s="169" t="s">
        <v>42</v>
      </c>
      <c r="F113" s="168">
        <f>IF(F110="","",SUM(F21,F23,F25,F27,F29,F31,F33,F35,F37,F39,F41,F43,F45,F47,F49,F51,F53,F55,F57,F59,F61,F63,F65,F67))</f>
        <v>89</v>
      </c>
      <c r="G113" s="168">
        <f t="shared" ref="G113:R113" si="233">IF(G110="","",SUM(G21,G23,G25,G27,G29,G31,G33,G35,G37,G39,G41,G43,G45,G47,G49,G51,G53,G55,G57,G59,G61,G63,G65,G67))</f>
        <v>30</v>
      </c>
      <c r="H113" s="168">
        <f t="shared" si="233"/>
        <v>46</v>
      </c>
      <c r="I113" s="168">
        <f t="shared" si="233"/>
        <v>13</v>
      </c>
      <c r="J113" s="168">
        <f t="shared" si="233"/>
        <v>12</v>
      </c>
      <c r="K113" s="168">
        <f t="shared" si="233"/>
        <v>7</v>
      </c>
      <c r="L113" s="168">
        <f t="shared" si="233"/>
        <v>4</v>
      </c>
      <c r="M113" s="168">
        <f t="shared" si="233"/>
        <v>1</v>
      </c>
      <c r="N113" s="168">
        <f t="shared" si="233"/>
        <v>20</v>
      </c>
      <c r="O113" s="168">
        <f t="shared" si="233"/>
        <v>1</v>
      </c>
      <c r="P113" s="168">
        <f t="shared" si="233"/>
        <v>17</v>
      </c>
      <c r="Q113" s="168">
        <f t="shared" si="233"/>
        <v>2</v>
      </c>
      <c r="R113" s="168" t="str">
        <f t="shared" si="233"/>
        <v/>
      </c>
      <c r="S113" s="75"/>
      <c r="T113" s="72"/>
      <c r="U113" s="75"/>
      <c r="V113" s="72"/>
      <c r="W113" s="75"/>
      <c r="X113" s="72"/>
      <c r="Y113" s="75"/>
      <c r="Z113" s="72"/>
      <c r="AA113" s="75"/>
      <c r="AB113" s="72"/>
      <c r="AC113" s="72"/>
      <c r="AD113" s="75"/>
      <c r="AE113" s="72"/>
      <c r="AF113" s="72"/>
      <c r="AG113" s="3"/>
      <c r="AH113" s="3"/>
    </row>
    <row r="114" spans="4:34">
      <c r="D114" s="170" t="s">
        <v>491</v>
      </c>
      <c r="F114" s="168">
        <f>IF(F110="","",SUM(F71,F73,F75,F77,F79,F81,F83,F85,F87,F89,F91,F93,F95,F97,F99))</f>
        <v>208</v>
      </c>
      <c r="G114" s="168">
        <f t="shared" ref="G114:R114" si="234">IF(G110="","",SUM(G71,G73,G75,G77,G79,G81,G83,G85,G87,G89,G91,G93,G95,G97,G99))</f>
        <v>63</v>
      </c>
      <c r="H114" s="168">
        <f t="shared" si="234"/>
        <v>128</v>
      </c>
      <c r="I114" s="168">
        <f t="shared" si="234"/>
        <v>17</v>
      </c>
      <c r="J114" s="168">
        <f t="shared" si="234"/>
        <v>71</v>
      </c>
      <c r="K114" s="168">
        <f t="shared" si="234"/>
        <v>43</v>
      </c>
      <c r="L114" s="168">
        <f t="shared" si="234"/>
        <v>24</v>
      </c>
      <c r="M114" s="168">
        <f t="shared" si="234"/>
        <v>4</v>
      </c>
      <c r="N114" s="168">
        <f t="shared" si="234"/>
        <v>79</v>
      </c>
      <c r="O114" s="168">
        <f t="shared" si="234"/>
        <v>13</v>
      </c>
      <c r="P114" s="168">
        <f t="shared" si="234"/>
        <v>54</v>
      </c>
      <c r="Q114" s="168">
        <f t="shared" si="234"/>
        <v>12</v>
      </c>
      <c r="R114" s="168" t="str">
        <f t="shared" si="234"/>
        <v/>
      </c>
      <c r="S114" s="75"/>
      <c r="T114" s="72"/>
      <c r="U114" s="75"/>
      <c r="V114" s="72"/>
      <c r="W114" s="75"/>
      <c r="X114" s="72"/>
      <c r="Y114" s="75"/>
      <c r="Z114" s="72"/>
      <c r="AA114" s="75"/>
      <c r="AB114" s="72"/>
      <c r="AC114" s="72"/>
      <c r="AD114" s="75"/>
      <c r="AE114" s="72"/>
      <c r="AF114" s="72"/>
      <c r="AG114" s="3"/>
      <c r="AH114" s="3"/>
    </row>
    <row r="115" spans="4:34">
      <c r="S115" s="72"/>
      <c r="T115" s="72"/>
      <c r="U115" s="72"/>
      <c r="V115" s="72"/>
      <c r="W115" s="72"/>
      <c r="X115" s="72"/>
      <c r="Y115" s="72"/>
      <c r="Z115" s="72"/>
      <c r="AA115" s="72"/>
      <c r="AB115" s="72"/>
      <c r="AC115" s="72"/>
      <c r="AD115" s="72"/>
      <c r="AE115" s="72"/>
      <c r="AF115" s="72"/>
      <c r="AG115" s="3"/>
      <c r="AH115" s="3"/>
    </row>
    <row r="116" spans="4:34">
      <c r="D116" s="166" t="s">
        <v>490</v>
      </c>
      <c r="F116" s="165" t="str">
        <f>IF(F110="","",IF(F7=F110,"",1))</f>
        <v/>
      </c>
      <c r="G116" s="165" t="str">
        <f t="shared" ref="G116:R116" si="235">IF(G110="","",IF(G7=G110,"",1))</f>
        <v/>
      </c>
      <c r="H116" s="165" t="str">
        <f t="shared" si="235"/>
        <v/>
      </c>
      <c r="I116" s="165" t="str">
        <f t="shared" si="235"/>
        <v/>
      </c>
      <c r="J116" s="165" t="str">
        <f t="shared" si="235"/>
        <v/>
      </c>
      <c r="K116" s="165" t="str">
        <f t="shared" si="235"/>
        <v/>
      </c>
      <c r="L116" s="165" t="str">
        <f t="shared" si="235"/>
        <v/>
      </c>
      <c r="M116" s="165" t="str">
        <f t="shared" si="235"/>
        <v/>
      </c>
      <c r="N116" s="165" t="str">
        <f t="shared" si="235"/>
        <v/>
      </c>
      <c r="O116" s="165" t="str">
        <f t="shared" si="235"/>
        <v/>
      </c>
      <c r="P116" s="165" t="str">
        <f t="shared" si="235"/>
        <v/>
      </c>
      <c r="Q116" s="165" t="str">
        <f t="shared" si="235"/>
        <v/>
      </c>
      <c r="R116" s="165" t="str">
        <f t="shared" si="235"/>
        <v/>
      </c>
      <c r="S116" s="72"/>
      <c r="T116" s="72"/>
      <c r="U116" s="72"/>
      <c r="V116" s="72"/>
      <c r="W116" s="72"/>
      <c r="X116" s="72"/>
      <c r="Y116" s="72"/>
      <c r="Z116" s="72"/>
      <c r="AA116" s="72"/>
      <c r="AB116" s="72"/>
      <c r="AC116" s="72"/>
      <c r="AD116" s="72"/>
      <c r="AE116" s="72"/>
      <c r="AF116" s="72"/>
      <c r="AG116" s="3"/>
      <c r="AH116" s="3"/>
    </row>
    <row r="117" spans="4:34">
      <c r="D117" s="167" t="s">
        <v>49</v>
      </c>
      <c r="F117" s="165" t="str">
        <f>IF(F110="","",IF(F110=F111,"",1))</f>
        <v/>
      </c>
      <c r="G117" s="165" t="str">
        <f t="shared" ref="G117:R117" si="236">IF(G110="","",IF(G110=G111,"",1))</f>
        <v/>
      </c>
      <c r="H117" s="165" t="str">
        <f t="shared" si="236"/>
        <v/>
      </c>
      <c r="I117" s="165" t="str">
        <f t="shared" si="236"/>
        <v/>
      </c>
      <c r="J117" s="165" t="str">
        <f t="shared" si="236"/>
        <v/>
      </c>
      <c r="K117" s="165" t="str">
        <f t="shared" si="236"/>
        <v/>
      </c>
      <c r="L117" s="165" t="str">
        <f t="shared" si="236"/>
        <v/>
      </c>
      <c r="M117" s="165" t="str">
        <f t="shared" si="236"/>
        <v/>
      </c>
      <c r="N117" s="165" t="str">
        <f t="shared" si="236"/>
        <v/>
      </c>
      <c r="O117" s="165" t="str">
        <f t="shared" si="236"/>
        <v/>
      </c>
      <c r="P117" s="165" t="str">
        <f t="shared" si="236"/>
        <v/>
      </c>
      <c r="Q117" s="165" t="str">
        <f t="shared" si="236"/>
        <v/>
      </c>
      <c r="R117" s="165" t="str">
        <f t="shared" si="236"/>
        <v/>
      </c>
      <c r="S117" s="72"/>
      <c r="T117" s="72"/>
      <c r="U117" s="72"/>
      <c r="V117" s="72"/>
      <c r="W117" s="72"/>
      <c r="X117" s="72"/>
      <c r="Y117" s="72"/>
      <c r="Z117" s="72"/>
      <c r="AA117" s="72"/>
      <c r="AB117" s="72"/>
      <c r="AC117" s="72"/>
      <c r="AD117" s="72"/>
      <c r="AE117" s="72"/>
      <c r="AF117" s="72"/>
      <c r="AG117" s="3"/>
      <c r="AH117" s="3"/>
    </row>
    <row r="118" spans="4:34">
      <c r="D118" s="167" t="s">
        <v>43</v>
      </c>
      <c r="F118" s="165" t="str">
        <f>IF(F110="","",IF(F110=F112,"",1))</f>
        <v/>
      </c>
      <c r="G118" s="165" t="str">
        <f t="shared" ref="G118:R118" si="237">IF(G110="","",IF(G110=G112,"",1))</f>
        <v/>
      </c>
      <c r="H118" s="165" t="str">
        <f t="shared" si="237"/>
        <v/>
      </c>
      <c r="I118" s="165" t="str">
        <f t="shared" si="237"/>
        <v/>
      </c>
      <c r="J118" s="165" t="str">
        <f t="shared" si="237"/>
        <v/>
      </c>
      <c r="K118" s="165" t="str">
        <f t="shared" si="237"/>
        <v/>
      </c>
      <c r="L118" s="165" t="str">
        <f t="shared" si="237"/>
        <v/>
      </c>
      <c r="M118" s="165" t="str">
        <f t="shared" si="237"/>
        <v/>
      </c>
      <c r="N118" s="165" t="str">
        <f t="shared" si="237"/>
        <v/>
      </c>
      <c r="O118" s="165" t="str">
        <f t="shared" si="237"/>
        <v/>
      </c>
      <c r="P118" s="165" t="str">
        <f t="shared" si="237"/>
        <v/>
      </c>
      <c r="Q118" s="165" t="str">
        <f t="shared" si="237"/>
        <v/>
      </c>
      <c r="R118" s="165" t="str">
        <f t="shared" si="237"/>
        <v/>
      </c>
      <c r="S118" s="72"/>
      <c r="T118" s="72"/>
      <c r="U118" s="72"/>
      <c r="V118" s="72"/>
      <c r="W118" s="72"/>
      <c r="X118" s="72"/>
      <c r="Y118" s="72"/>
      <c r="Z118" s="72"/>
      <c r="AA118" s="72"/>
      <c r="AB118" s="72"/>
      <c r="AC118" s="72"/>
      <c r="AD118" s="72"/>
      <c r="AE118" s="72"/>
      <c r="AF118" s="72"/>
      <c r="AG118" s="3"/>
      <c r="AH118" s="3"/>
    </row>
    <row r="119" spans="4:34">
      <c r="D119" s="169" t="s">
        <v>42</v>
      </c>
      <c r="F119" s="165" t="str">
        <f>IF(F110="","",IF(F19=F113,"",1))</f>
        <v/>
      </c>
      <c r="G119" s="165" t="str">
        <f t="shared" ref="G119:R119" si="238">IF(G110="","",IF(G19=G113,"",1))</f>
        <v/>
      </c>
      <c r="H119" s="165" t="str">
        <f t="shared" si="238"/>
        <v/>
      </c>
      <c r="I119" s="165" t="str">
        <f t="shared" si="238"/>
        <v/>
      </c>
      <c r="J119" s="165" t="str">
        <f t="shared" si="238"/>
        <v/>
      </c>
      <c r="K119" s="165" t="str">
        <f t="shared" si="238"/>
        <v/>
      </c>
      <c r="L119" s="165" t="str">
        <f t="shared" si="238"/>
        <v/>
      </c>
      <c r="M119" s="165" t="str">
        <f t="shared" si="238"/>
        <v/>
      </c>
      <c r="N119" s="165" t="str">
        <f t="shared" si="238"/>
        <v/>
      </c>
      <c r="O119" s="165" t="str">
        <f t="shared" si="238"/>
        <v/>
      </c>
      <c r="P119" s="165" t="str">
        <f t="shared" si="238"/>
        <v/>
      </c>
      <c r="Q119" s="165" t="str">
        <f t="shared" si="238"/>
        <v/>
      </c>
      <c r="R119" s="165" t="str">
        <f t="shared" si="238"/>
        <v/>
      </c>
      <c r="S119" s="72"/>
      <c r="T119" s="72"/>
      <c r="U119" s="72"/>
      <c r="V119" s="72"/>
      <c r="W119" s="72"/>
      <c r="X119" s="72"/>
      <c r="Y119" s="72"/>
      <c r="Z119" s="72"/>
      <c r="AA119" s="72"/>
      <c r="AB119" s="72"/>
      <c r="AC119" s="72"/>
      <c r="AD119" s="72"/>
      <c r="AE119" s="72"/>
      <c r="AF119" s="72"/>
      <c r="AG119" s="3"/>
      <c r="AH119" s="3"/>
    </row>
    <row r="120" spans="4:34">
      <c r="D120" s="170" t="s">
        <v>491</v>
      </c>
      <c r="F120" s="165" t="str">
        <f>IF(F110="","",IF(F69=F114,"",1))</f>
        <v/>
      </c>
      <c r="G120" s="165" t="str">
        <f t="shared" ref="G120:R120" si="239">IF(G110="","",IF(G69=G114,"",1))</f>
        <v/>
      </c>
      <c r="H120" s="165" t="str">
        <f t="shared" si="239"/>
        <v/>
      </c>
      <c r="I120" s="165" t="str">
        <f t="shared" si="239"/>
        <v/>
      </c>
      <c r="J120" s="165" t="str">
        <f t="shared" si="239"/>
        <v/>
      </c>
      <c r="K120" s="165" t="str">
        <f t="shared" si="239"/>
        <v/>
      </c>
      <c r="L120" s="165" t="str">
        <f t="shared" si="239"/>
        <v/>
      </c>
      <c r="M120" s="165" t="str">
        <f t="shared" si="239"/>
        <v/>
      </c>
      <c r="N120" s="165" t="str">
        <f t="shared" si="239"/>
        <v/>
      </c>
      <c r="O120" s="165" t="str">
        <f t="shared" si="239"/>
        <v/>
      </c>
      <c r="P120" s="165" t="str">
        <f t="shared" si="239"/>
        <v/>
      </c>
      <c r="Q120" s="165" t="str">
        <f t="shared" si="239"/>
        <v/>
      </c>
      <c r="R120" s="165" t="str">
        <f t="shared" si="239"/>
        <v/>
      </c>
      <c r="S120" s="72"/>
      <c r="T120" s="72"/>
      <c r="U120" s="72"/>
      <c r="V120" s="72"/>
      <c r="W120" s="72"/>
      <c r="X120" s="72"/>
      <c r="Y120" s="72"/>
      <c r="Z120" s="72"/>
      <c r="AA120" s="72"/>
      <c r="AB120" s="72"/>
      <c r="AC120" s="72"/>
      <c r="AD120" s="72"/>
      <c r="AE120" s="72"/>
      <c r="AF120" s="72"/>
      <c r="AG120" s="3"/>
      <c r="AH120" s="3"/>
    </row>
  </sheetData>
  <mergeCells count="67">
    <mergeCell ref="D51:D52"/>
    <mergeCell ref="D53:D54"/>
    <mergeCell ref="D67:D68"/>
    <mergeCell ref="D55:D56"/>
    <mergeCell ref="D57:D58"/>
    <mergeCell ref="D63:D64"/>
    <mergeCell ref="D65:D66"/>
    <mergeCell ref="D59:D60"/>
    <mergeCell ref="D61:D62"/>
    <mergeCell ref="D81:D82"/>
    <mergeCell ref="B69:B100"/>
    <mergeCell ref="D69:D70"/>
    <mergeCell ref="D71:D72"/>
    <mergeCell ref="D73:D74"/>
    <mergeCell ref="D75:D76"/>
    <mergeCell ref="D91:D92"/>
    <mergeCell ref="D93:D94"/>
    <mergeCell ref="D95:D96"/>
    <mergeCell ref="D97:D98"/>
    <mergeCell ref="D99:D100"/>
    <mergeCell ref="D83:D8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35:D36"/>
    <mergeCell ref="D37:D38"/>
    <mergeCell ref="D39:D40"/>
    <mergeCell ref="D41:D42"/>
    <mergeCell ref="D43:D44"/>
    <mergeCell ref="D31:D32"/>
    <mergeCell ref="D33:D34"/>
    <mergeCell ref="A7:E8"/>
    <mergeCell ref="A9:A18"/>
    <mergeCell ref="B9:E10"/>
    <mergeCell ref="B11:E12"/>
    <mergeCell ref="B13:E14"/>
    <mergeCell ref="B15:E16"/>
    <mergeCell ref="B17:E18"/>
    <mergeCell ref="O5:O6"/>
    <mergeCell ref="P5:P6"/>
    <mergeCell ref="A3:E6"/>
    <mergeCell ref="F3:I4"/>
    <mergeCell ref="J3:M4"/>
    <mergeCell ref="N3:Q4"/>
    <mergeCell ref="F5:F6"/>
    <mergeCell ref="Q5:Q6"/>
    <mergeCell ref="K5:K6"/>
    <mergeCell ref="M5:M6"/>
    <mergeCell ref="N5:N6"/>
    <mergeCell ref="L5:L6"/>
    <mergeCell ref="G5:G6"/>
    <mergeCell ref="H5:H6"/>
    <mergeCell ref="I5:I6"/>
    <mergeCell ref="J5:J6"/>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K5" sqref="K5"/>
    </sheetView>
  </sheetViews>
  <sheetFormatPr defaultRowHeight="13.5"/>
  <cols>
    <col min="1" max="2" width="2.625" style="4" customWidth="1"/>
    <col min="3" max="3" width="1.375" style="4" customWidth="1"/>
    <col min="4" max="4" width="27.625" style="4" customWidth="1"/>
    <col min="5" max="5" width="1.375" style="4" customWidth="1"/>
    <col min="6" max="6" width="9.625" style="3" customWidth="1"/>
    <col min="7" max="9" width="7.625" style="3" customWidth="1"/>
    <col min="10" max="26" width="9" style="3"/>
    <col min="27" max="27" width="9" style="84"/>
    <col min="28" max="29" width="6.25" style="84" customWidth="1"/>
    <col min="30" max="16384" width="9" style="3"/>
  </cols>
  <sheetData>
    <row r="1" spans="1:29" ht="14.25">
      <c r="A1" s="18" t="s">
        <v>502</v>
      </c>
    </row>
    <row r="2" spans="1:29">
      <c r="I2" s="46" t="s">
        <v>633</v>
      </c>
    </row>
    <row r="3" spans="1:29" ht="18.75" customHeight="1">
      <c r="A3" s="314" t="s">
        <v>64</v>
      </c>
      <c r="B3" s="315"/>
      <c r="C3" s="315"/>
      <c r="D3" s="315"/>
      <c r="E3" s="316"/>
      <c r="F3" s="266" t="s">
        <v>281</v>
      </c>
      <c r="G3" s="280"/>
      <c r="H3" s="280"/>
      <c r="I3" s="267"/>
    </row>
    <row r="4" spans="1:29" ht="18.75" customHeight="1">
      <c r="A4" s="317"/>
      <c r="B4" s="318"/>
      <c r="C4" s="318"/>
      <c r="D4" s="318"/>
      <c r="E4" s="319"/>
      <c r="F4" s="409"/>
      <c r="G4" s="410"/>
      <c r="H4" s="410"/>
      <c r="I4" s="411"/>
    </row>
    <row r="5" spans="1:29" ht="44.25" customHeight="1" thickBot="1">
      <c r="A5" s="317"/>
      <c r="B5" s="318"/>
      <c r="C5" s="318"/>
      <c r="D5" s="318"/>
      <c r="E5" s="319"/>
      <c r="F5" s="335" t="s">
        <v>515</v>
      </c>
      <c r="G5" s="299" t="s">
        <v>283</v>
      </c>
      <c r="H5" s="299" t="s">
        <v>282</v>
      </c>
      <c r="I5" s="299" t="s">
        <v>132</v>
      </c>
    </row>
    <row r="6" spans="1:29" ht="24.75" customHeight="1" thickBot="1">
      <c r="A6" s="320"/>
      <c r="B6" s="321"/>
      <c r="C6" s="321"/>
      <c r="D6" s="321"/>
      <c r="E6" s="322"/>
      <c r="F6" s="234"/>
      <c r="G6" s="311"/>
      <c r="H6" s="311"/>
      <c r="I6" s="311"/>
      <c r="AA6" s="159">
        <f>SUM(AB7:AC100,AE7:AF100,AH7:AI100,F116:R120)</f>
        <v>0</v>
      </c>
      <c r="AB6" s="189"/>
      <c r="AC6" s="189"/>
    </row>
    <row r="7" spans="1:29" ht="12" customHeight="1">
      <c r="A7" s="240" t="s">
        <v>50</v>
      </c>
      <c r="B7" s="241"/>
      <c r="C7" s="241"/>
      <c r="D7" s="241"/>
      <c r="E7" s="242"/>
      <c r="F7" s="41">
        <f>SUM(F9,F11,F13,F15,F17)</f>
        <v>39</v>
      </c>
      <c r="G7" s="41">
        <f>SUM(G9,G11,G13,G15,G17)</f>
        <v>8</v>
      </c>
      <c r="H7" s="41">
        <f>SUM(H9,H11,H13,H15,H17)</f>
        <v>26</v>
      </c>
      <c r="I7" s="41">
        <f>SUM(I9,I11,I13,I15,I17)</f>
        <v>5</v>
      </c>
      <c r="J7" s="54"/>
      <c r="AA7" s="155">
        <v>39</v>
      </c>
      <c r="AB7" s="155" t="str">
        <f>IF(F7=AA7,"",1)</f>
        <v/>
      </c>
      <c r="AC7" s="155"/>
    </row>
    <row r="8" spans="1:29" ht="12" customHeight="1">
      <c r="A8" s="243"/>
      <c r="B8" s="244"/>
      <c r="C8" s="244"/>
      <c r="D8" s="244"/>
      <c r="E8" s="245"/>
      <c r="F8" s="37">
        <f>IF(F7=0,0,F7/$F7)</f>
        <v>1</v>
      </c>
      <c r="G8" s="37">
        <f>IF(G7=0,0,G7/$F7)</f>
        <v>0.20512820512820512</v>
      </c>
      <c r="H8" s="37">
        <f>IF(H7=0,0,H7/$F7)</f>
        <v>0.66666666666666663</v>
      </c>
      <c r="I8" s="37">
        <f>IF(I7=0,0,I7/$F7)</f>
        <v>0.12820512820512819</v>
      </c>
      <c r="AA8" s="154"/>
      <c r="AB8" s="154"/>
      <c r="AC8" s="187" t="str">
        <f>IF(SUM(G8:I8)=0,"",IF(SUM(G8:I8)=1,"",1))</f>
        <v/>
      </c>
    </row>
    <row r="9" spans="1:29" ht="12" customHeight="1">
      <c r="A9" s="256" t="s">
        <v>49</v>
      </c>
      <c r="B9" s="323" t="s">
        <v>48</v>
      </c>
      <c r="C9" s="324"/>
      <c r="D9" s="324"/>
      <c r="E9" s="325"/>
      <c r="F9" s="41">
        <f>SUM(G9:I9)</f>
        <v>5</v>
      </c>
      <c r="G9" s="41">
        <v>2</v>
      </c>
      <c r="H9" s="41">
        <v>1</v>
      </c>
      <c r="I9" s="41">
        <v>2</v>
      </c>
      <c r="AA9" s="155">
        <v>5</v>
      </c>
      <c r="AB9" s="155" t="str">
        <f>IF(F9=AA9,"",1)</f>
        <v/>
      </c>
      <c r="AC9" s="155"/>
    </row>
    <row r="10" spans="1:29" ht="12" customHeight="1">
      <c r="A10" s="257"/>
      <c r="B10" s="326"/>
      <c r="C10" s="327"/>
      <c r="D10" s="327"/>
      <c r="E10" s="328"/>
      <c r="F10" s="37">
        <f>IF(F9=0,0,F9/$F9)</f>
        <v>1</v>
      </c>
      <c r="G10" s="37">
        <f>IF(G9=0,0,G9/$F9)</f>
        <v>0.4</v>
      </c>
      <c r="H10" s="37">
        <f>IF(H9=0,0,H9/$F9)</f>
        <v>0.2</v>
      </c>
      <c r="I10" s="37">
        <f>IF(I9=0,0,I9/$F9)</f>
        <v>0.4</v>
      </c>
      <c r="AA10" s="154"/>
      <c r="AB10" s="154"/>
      <c r="AC10" s="154" t="str">
        <f t="shared" ref="AC10" si="0">IF(SUM(G10:I10)=0,"",IF(SUM(G10:I10)=1,"",1))</f>
        <v/>
      </c>
    </row>
    <row r="11" spans="1:29" ht="12" customHeight="1">
      <c r="A11" s="257"/>
      <c r="B11" s="323" t="s">
        <v>47</v>
      </c>
      <c r="C11" s="324"/>
      <c r="D11" s="324"/>
      <c r="E11" s="325"/>
      <c r="F11" s="41">
        <f>SUM(G11:I11)</f>
        <v>0</v>
      </c>
      <c r="G11" s="41">
        <v>0</v>
      </c>
      <c r="H11" s="41">
        <v>0</v>
      </c>
      <c r="I11" s="41">
        <v>0</v>
      </c>
      <c r="AA11" s="155">
        <v>0</v>
      </c>
      <c r="AB11" s="155" t="str">
        <f>IF(F11=AA11,"",1)</f>
        <v/>
      </c>
      <c r="AC11" s="155"/>
    </row>
    <row r="12" spans="1:29" ht="12" customHeight="1">
      <c r="A12" s="257"/>
      <c r="B12" s="326"/>
      <c r="C12" s="327"/>
      <c r="D12" s="327"/>
      <c r="E12" s="328"/>
      <c r="F12" s="37">
        <f>IF(F11=0,0,F11/$F11)</f>
        <v>0</v>
      </c>
      <c r="G12" s="37">
        <f>IF(G11=0,0,G11/$F11)</f>
        <v>0</v>
      </c>
      <c r="H12" s="37">
        <f>IF(H11=0,0,H11/$F11)</f>
        <v>0</v>
      </c>
      <c r="I12" s="37">
        <f>IF(I11=0,0,I11/$F11)</f>
        <v>0</v>
      </c>
      <c r="AA12" s="154"/>
      <c r="AB12" s="154"/>
      <c r="AC12" s="154" t="str">
        <f t="shared" ref="AC12" si="1">IF(SUM(G12:I12)=0,"",IF(SUM(G12:I12)=1,"",1))</f>
        <v/>
      </c>
    </row>
    <row r="13" spans="1:29" ht="12" customHeight="1">
      <c r="A13" s="257"/>
      <c r="B13" s="323" t="s">
        <v>46</v>
      </c>
      <c r="C13" s="324"/>
      <c r="D13" s="324"/>
      <c r="E13" s="325"/>
      <c r="F13" s="41">
        <f>SUM(G13:I13)</f>
        <v>10</v>
      </c>
      <c r="G13" s="41">
        <v>2</v>
      </c>
      <c r="H13" s="41">
        <v>7</v>
      </c>
      <c r="I13" s="41">
        <v>1</v>
      </c>
      <c r="AA13" s="155">
        <v>10</v>
      </c>
      <c r="AB13" s="155" t="str">
        <f>IF(F13=AA13,"",1)</f>
        <v/>
      </c>
      <c r="AC13" s="155"/>
    </row>
    <row r="14" spans="1:29" ht="12" customHeight="1">
      <c r="A14" s="257"/>
      <c r="B14" s="326"/>
      <c r="C14" s="327"/>
      <c r="D14" s="327"/>
      <c r="E14" s="328"/>
      <c r="F14" s="37">
        <f>IF(F13=0,0,F13/$F13)</f>
        <v>1</v>
      </c>
      <c r="G14" s="37">
        <f>IF(G13=0,0,G13/$F13)</f>
        <v>0.2</v>
      </c>
      <c r="H14" s="37">
        <f>IF(H13=0,0,H13/$F13)</f>
        <v>0.7</v>
      </c>
      <c r="I14" s="37">
        <f>IF(I13=0,0,I13/$F13)</f>
        <v>0.1</v>
      </c>
      <c r="AA14" s="154"/>
      <c r="AB14" s="154"/>
      <c r="AC14" s="154" t="str">
        <f t="shared" ref="AC14" si="2">IF(SUM(G14:I14)=0,"",IF(SUM(G14:I14)=1,"",1))</f>
        <v/>
      </c>
    </row>
    <row r="15" spans="1:29" ht="12" customHeight="1">
      <c r="A15" s="257"/>
      <c r="B15" s="323" t="s">
        <v>45</v>
      </c>
      <c r="C15" s="324"/>
      <c r="D15" s="324"/>
      <c r="E15" s="325"/>
      <c r="F15" s="41">
        <f>SUM(G15:I15)</f>
        <v>5</v>
      </c>
      <c r="G15" s="41">
        <v>0</v>
      </c>
      <c r="H15" s="41">
        <v>4</v>
      </c>
      <c r="I15" s="41">
        <v>1</v>
      </c>
      <c r="AA15" s="155">
        <v>5</v>
      </c>
      <c r="AB15" s="155" t="str">
        <f>IF(F15=AA15,"",1)</f>
        <v/>
      </c>
      <c r="AC15" s="155"/>
    </row>
    <row r="16" spans="1:29" ht="12" customHeight="1">
      <c r="A16" s="257"/>
      <c r="B16" s="326"/>
      <c r="C16" s="327"/>
      <c r="D16" s="327"/>
      <c r="E16" s="328"/>
      <c r="F16" s="37">
        <f>IF(F15=0,0,F15/$F15)</f>
        <v>1</v>
      </c>
      <c r="G16" s="37">
        <f>IF(G15=0,0,G15/$F15)</f>
        <v>0</v>
      </c>
      <c r="H16" s="37">
        <f>IF(H15=0,0,H15/$F15)</f>
        <v>0.8</v>
      </c>
      <c r="I16" s="37">
        <f>IF(I15=0,0,I15/$F15)</f>
        <v>0.2</v>
      </c>
      <c r="AA16" s="154"/>
      <c r="AB16" s="154"/>
      <c r="AC16" s="154" t="str">
        <f t="shared" ref="AC16" si="3">IF(SUM(G16:I16)=0,"",IF(SUM(G16:I16)=1,"",1))</f>
        <v/>
      </c>
    </row>
    <row r="17" spans="1:29" ht="12" customHeight="1">
      <c r="A17" s="257"/>
      <c r="B17" s="323" t="s">
        <v>44</v>
      </c>
      <c r="C17" s="324"/>
      <c r="D17" s="324"/>
      <c r="E17" s="325"/>
      <c r="F17" s="41">
        <f>SUM(G17:I17)</f>
        <v>19</v>
      </c>
      <c r="G17" s="41">
        <v>4</v>
      </c>
      <c r="H17" s="41">
        <v>14</v>
      </c>
      <c r="I17" s="41">
        <v>1</v>
      </c>
      <c r="AA17" s="155">
        <v>19</v>
      </c>
      <c r="AB17" s="155" t="str">
        <f>IF(F17=AA17,"",1)</f>
        <v/>
      </c>
      <c r="AC17" s="155"/>
    </row>
    <row r="18" spans="1:29" ht="12" customHeight="1">
      <c r="A18" s="258"/>
      <c r="B18" s="326"/>
      <c r="C18" s="327"/>
      <c r="D18" s="327"/>
      <c r="E18" s="328"/>
      <c r="F18" s="37">
        <f>IF(F17=0,0,F17/$F17)</f>
        <v>1</v>
      </c>
      <c r="G18" s="37">
        <f>IF(G17=0,0,G17/$F17)</f>
        <v>0.21052631578947367</v>
      </c>
      <c r="H18" s="37">
        <f>IF(H17=0,0,H17/$F17)</f>
        <v>0.73684210526315785</v>
      </c>
      <c r="I18" s="37">
        <f>IF(I17=0,0,I17/$F17)</f>
        <v>5.2631578947368418E-2</v>
      </c>
      <c r="AA18" s="156"/>
      <c r="AB18" s="154"/>
      <c r="AC18" s="154" t="str">
        <f t="shared" ref="AC18" si="4">IF(SUM(G18:I18)=0,"",IF(SUM(G18:I18)=1,"",1))</f>
        <v/>
      </c>
    </row>
    <row r="19" spans="1:29" ht="12" customHeight="1">
      <c r="A19" s="253" t="s">
        <v>43</v>
      </c>
      <c r="B19" s="253" t="s">
        <v>42</v>
      </c>
      <c r="C19" s="43"/>
      <c r="D19" s="305" t="s">
        <v>16</v>
      </c>
      <c r="E19" s="42"/>
      <c r="F19" s="41">
        <f>SUM(G19:I19)</f>
        <v>9</v>
      </c>
      <c r="G19" s="41">
        <f>SUM(G21,G23,G25,G27,G29,G31,G33,G35,G37,G39,G41,G43,G45,G47,G49,G51,G53,G55,G57,G59,G61,G63,G65,G67)</f>
        <v>2</v>
      </c>
      <c r="H19" s="41">
        <f>SUM(H21,H23,H25,H27,H29,H31,H33,H35,H37,H39,H41,H43,H45,H47,H49,H51,H53,H55,H57,H59,H61,H63,H65,H67)</f>
        <v>6</v>
      </c>
      <c r="I19" s="41">
        <f>SUM(I21,I23,I25,I27,I29,I31,I33,I35,I37,I39,I41,I43,I45,I47,I49,I51,I53,I55,I57,I59,I61,I63,I65,I67)</f>
        <v>1</v>
      </c>
      <c r="AA19" s="155">
        <v>9</v>
      </c>
      <c r="AB19" s="155" t="str">
        <f>IF(F19=AA19,"",1)</f>
        <v/>
      </c>
      <c r="AC19" s="155"/>
    </row>
    <row r="20" spans="1:29" ht="12" customHeight="1">
      <c r="A20" s="254"/>
      <c r="B20" s="254"/>
      <c r="C20" s="40"/>
      <c r="D20" s="306"/>
      <c r="E20" s="39"/>
      <c r="F20" s="37">
        <f>IF(F19=0,0,F19/$F19)</f>
        <v>1</v>
      </c>
      <c r="G20" s="37">
        <f>IF(G19=0,0,G19/$F19)</f>
        <v>0.22222222222222221</v>
      </c>
      <c r="H20" s="37">
        <f>IF(H19=0,0,H19/$F19)</f>
        <v>0.66666666666666663</v>
      </c>
      <c r="I20" s="37">
        <f>IF(I19=0,0,I19/$F19)</f>
        <v>0.1111111111111111</v>
      </c>
      <c r="AA20" s="154"/>
      <c r="AB20" s="154"/>
      <c r="AC20" s="154" t="str">
        <f t="shared" ref="AC20" si="5">IF(SUM(G20:I20)=0,"",IF(SUM(G20:I20)=1,"",1))</f>
        <v/>
      </c>
    </row>
    <row r="21" spans="1:29" ht="12" customHeight="1">
      <c r="A21" s="254"/>
      <c r="B21" s="254"/>
      <c r="C21" s="43"/>
      <c r="D21" s="305" t="s">
        <v>368</v>
      </c>
      <c r="E21" s="42"/>
      <c r="F21" s="41">
        <f>SUM(G21:I21)</f>
        <v>2</v>
      </c>
      <c r="G21" s="41">
        <v>1</v>
      </c>
      <c r="H21" s="41">
        <v>1</v>
      </c>
      <c r="I21" s="41">
        <v>0</v>
      </c>
      <c r="AA21" s="155">
        <v>2</v>
      </c>
      <c r="AB21" s="155" t="str">
        <f>IF(F21=AA21,"",1)</f>
        <v/>
      </c>
      <c r="AC21" s="155"/>
    </row>
    <row r="22" spans="1:29" ht="12" customHeight="1">
      <c r="A22" s="254"/>
      <c r="B22" s="254"/>
      <c r="C22" s="40"/>
      <c r="D22" s="306"/>
      <c r="E22" s="39"/>
      <c r="F22" s="37">
        <f>IF(F21=0,0,F21/$F21)</f>
        <v>1</v>
      </c>
      <c r="G22" s="37">
        <f>IF(G21=0,0,G21/$F21)</f>
        <v>0.5</v>
      </c>
      <c r="H22" s="37">
        <f>IF(H21=0,0,H21/$F21)</f>
        <v>0.5</v>
      </c>
      <c r="I22" s="37">
        <f>IF(I21=0,0,I21/$F21)</f>
        <v>0</v>
      </c>
      <c r="AA22" s="154"/>
      <c r="AB22" s="154"/>
      <c r="AC22" s="154" t="str">
        <f t="shared" ref="AC22" si="6">IF(SUM(G22:I22)=0,"",IF(SUM(G22:I22)=1,"",1))</f>
        <v/>
      </c>
    </row>
    <row r="23" spans="1:29" ht="12" customHeight="1">
      <c r="A23" s="254"/>
      <c r="B23" s="254"/>
      <c r="C23" s="43"/>
      <c r="D23" s="305" t="s">
        <v>369</v>
      </c>
      <c r="E23" s="42"/>
      <c r="F23" s="41">
        <f>SUM(G23:I23)</f>
        <v>0</v>
      </c>
      <c r="G23" s="41">
        <v>0</v>
      </c>
      <c r="H23" s="41">
        <v>0</v>
      </c>
      <c r="I23" s="41">
        <v>0</v>
      </c>
      <c r="AA23" s="155">
        <v>0</v>
      </c>
      <c r="AB23" s="155" t="str">
        <f>IF(F23=AA23,"",1)</f>
        <v/>
      </c>
      <c r="AC23" s="155"/>
    </row>
    <row r="24" spans="1:29" ht="12" customHeight="1">
      <c r="A24" s="254"/>
      <c r="B24" s="254"/>
      <c r="C24" s="40"/>
      <c r="D24" s="306"/>
      <c r="E24" s="39"/>
      <c r="F24" s="37">
        <f>IF(F23=0,0,F23/$F23)</f>
        <v>0</v>
      </c>
      <c r="G24" s="37">
        <f>IF(G23=0,0,G23/$F23)</f>
        <v>0</v>
      </c>
      <c r="H24" s="37">
        <f>IF(H23=0,0,H23/$F23)</f>
        <v>0</v>
      </c>
      <c r="I24" s="37">
        <f>IF(I23=0,0,I23/$F23)</f>
        <v>0</v>
      </c>
      <c r="AA24" s="154"/>
      <c r="AB24" s="154"/>
      <c r="AC24" s="154" t="str">
        <f t="shared" ref="AC24" si="7">IF(SUM(G24:I24)=0,"",IF(SUM(G24:I24)=1,"",1))</f>
        <v/>
      </c>
    </row>
    <row r="25" spans="1:29" ht="12" customHeight="1">
      <c r="A25" s="254"/>
      <c r="B25" s="254"/>
      <c r="C25" s="43"/>
      <c r="D25" s="308" t="s">
        <v>370</v>
      </c>
      <c r="E25" s="115"/>
      <c r="F25" s="104">
        <f>SUM(G25:I25)</f>
        <v>0</v>
      </c>
      <c r="G25" s="104">
        <v>0</v>
      </c>
      <c r="H25" s="104">
        <v>0</v>
      </c>
      <c r="I25" s="41">
        <v>0</v>
      </c>
      <c r="AA25" s="155">
        <v>0</v>
      </c>
      <c r="AB25" s="155" t="str">
        <f>IF(F25=AA25,"",1)</f>
        <v/>
      </c>
      <c r="AC25" s="155"/>
    </row>
    <row r="26" spans="1:29" ht="12" customHeight="1">
      <c r="A26" s="254"/>
      <c r="B26" s="254"/>
      <c r="C26" s="40"/>
      <c r="D26" s="309"/>
      <c r="E26" s="116"/>
      <c r="F26" s="107">
        <f>IF(F25=0,0,F25/$F25)</f>
        <v>0</v>
      </c>
      <c r="G26" s="107">
        <f>IF(G25=0,0,G25/$F25)</f>
        <v>0</v>
      </c>
      <c r="H26" s="107">
        <f>IF(H25=0,0,H25/$F25)</f>
        <v>0</v>
      </c>
      <c r="I26" s="37">
        <f>IF(I25=0,0,I25/$F25)</f>
        <v>0</v>
      </c>
      <c r="AA26" s="154"/>
      <c r="AB26" s="154"/>
      <c r="AC26" s="154" t="str">
        <f t="shared" ref="AC26" si="8">IF(SUM(G26:I26)=0,"",IF(SUM(G26:I26)=1,"",1))</f>
        <v/>
      </c>
    </row>
    <row r="27" spans="1:29" ht="12" customHeight="1">
      <c r="A27" s="254"/>
      <c r="B27" s="254"/>
      <c r="C27" s="43"/>
      <c r="D27" s="305" t="s">
        <v>371</v>
      </c>
      <c r="E27" s="42"/>
      <c r="F27" s="41">
        <f>SUM(G27:I27)</f>
        <v>0</v>
      </c>
      <c r="G27" s="41">
        <v>0</v>
      </c>
      <c r="H27" s="41">
        <v>0</v>
      </c>
      <c r="I27" s="41">
        <v>0</v>
      </c>
      <c r="AA27" s="155">
        <v>0</v>
      </c>
      <c r="AB27" s="155" t="str">
        <f>IF(F27=AA27,"",1)</f>
        <v/>
      </c>
      <c r="AC27" s="155"/>
    </row>
    <row r="28" spans="1:29" ht="12" customHeight="1">
      <c r="A28" s="254"/>
      <c r="B28" s="254"/>
      <c r="C28" s="40"/>
      <c r="D28" s="306"/>
      <c r="E28" s="39"/>
      <c r="F28" s="37">
        <f>IF(F27=0,0,F27/$F27)</f>
        <v>0</v>
      </c>
      <c r="G28" s="37">
        <f>IF(G27=0,0,G27/$F27)</f>
        <v>0</v>
      </c>
      <c r="H28" s="37">
        <f>IF(H27=0,0,H27/$F27)</f>
        <v>0</v>
      </c>
      <c r="I28" s="37">
        <f>IF(I27=0,0,I27/$F27)</f>
        <v>0</v>
      </c>
      <c r="AA28" s="154"/>
      <c r="AB28" s="154"/>
      <c r="AC28" s="154" t="str">
        <f t="shared" ref="AC28" si="9">IF(SUM(G28:I28)=0,"",IF(SUM(G28:I28)=1,"",1))</f>
        <v/>
      </c>
    </row>
    <row r="29" spans="1:29" ht="12" customHeight="1">
      <c r="A29" s="254"/>
      <c r="B29" s="254"/>
      <c r="C29" s="43"/>
      <c r="D29" s="305" t="s">
        <v>372</v>
      </c>
      <c r="E29" s="42"/>
      <c r="F29" s="41">
        <f>SUM(G29:I29)</f>
        <v>0</v>
      </c>
      <c r="G29" s="41">
        <v>0</v>
      </c>
      <c r="H29" s="41">
        <v>0</v>
      </c>
      <c r="I29" s="41">
        <v>0</v>
      </c>
      <c r="AA29" s="155">
        <v>0</v>
      </c>
      <c r="AB29" s="155" t="str">
        <f>IF(F29=AA29,"",1)</f>
        <v/>
      </c>
      <c r="AC29" s="155"/>
    </row>
    <row r="30" spans="1:29" ht="12" customHeight="1">
      <c r="A30" s="254"/>
      <c r="B30" s="254"/>
      <c r="C30" s="40"/>
      <c r="D30" s="306"/>
      <c r="E30" s="39"/>
      <c r="F30" s="37">
        <f>IF(F29=0,0,F29/$F29)</f>
        <v>0</v>
      </c>
      <c r="G30" s="37">
        <f>IF(G29=0,0,G29/$F29)</f>
        <v>0</v>
      </c>
      <c r="H30" s="37">
        <f>IF(H29=0,0,H29/$F29)</f>
        <v>0</v>
      </c>
      <c r="I30" s="37">
        <f>IF(I29=0,0,I29/$F29)</f>
        <v>0</v>
      </c>
      <c r="AA30" s="154"/>
      <c r="AB30" s="154"/>
      <c r="AC30" s="154" t="str">
        <f t="shared" ref="AC30" si="10">IF(SUM(G30:I30)=0,"",IF(SUM(G30:I30)=1,"",1))</f>
        <v/>
      </c>
    </row>
    <row r="31" spans="1:29" ht="12" customHeight="1">
      <c r="A31" s="254"/>
      <c r="B31" s="254"/>
      <c r="C31" s="43"/>
      <c r="D31" s="305" t="s">
        <v>373</v>
      </c>
      <c r="E31" s="42"/>
      <c r="F31" s="41">
        <f>SUM(G31:I31)</f>
        <v>0</v>
      </c>
      <c r="G31" s="41">
        <v>0</v>
      </c>
      <c r="H31" s="41">
        <v>0</v>
      </c>
      <c r="I31" s="41">
        <v>0</v>
      </c>
      <c r="AA31" s="155">
        <v>0</v>
      </c>
      <c r="AB31" s="155" t="str">
        <f>IF(F31=AA31,"",1)</f>
        <v/>
      </c>
      <c r="AC31" s="155"/>
    </row>
    <row r="32" spans="1:29" ht="12" customHeight="1">
      <c r="A32" s="254"/>
      <c r="B32" s="254"/>
      <c r="C32" s="40"/>
      <c r="D32" s="306"/>
      <c r="E32" s="39"/>
      <c r="F32" s="37">
        <f>IF(F31=0,0,F31/$F31)</f>
        <v>0</v>
      </c>
      <c r="G32" s="37">
        <f>IF(G31=0,0,G31/$F31)</f>
        <v>0</v>
      </c>
      <c r="H32" s="37">
        <f>IF(H31=0,0,H31/$F31)</f>
        <v>0</v>
      </c>
      <c r="I32" s="37">
        <f>IF(I31=0,0,I31/$F31)</f>
        <v>0</v>
      </c>
      <c r="AA32" s="154"/>
      <c r="AB32" s="154"/>
      <c r="AC32" s="154" t="str">
        <f t="shared" ref="AC32" si="11">IF(SUM(G32:I32)=0,"",IF(SUM(G32:I32)=1,"",1))</f>
        <v/>
      </c>
    </row>
    <row r="33" spans="1:29" ht="12" customHeight="1">
      <c r="A33" s="254"/>
      <c r="B33" s="254"/>
      <c r="C33" s="43"/>
      <c r="D33" s="305" t="s">
        <v>374</v>
      </c>
      <c r="E33" s="42"/>
      <c r="F33" s="41">
        <f>SUM(G33:I33)</f>
        <v>0</v>
      </c>
      <c r="G33" s="41">
        <v>0</v>
      </c>
      <c r="H33" s="41">
        <v>0</v>
      </c>
      <c r="I33" s="41">
        <v>0</v>
      </c>
      <c r="AA33" s="155">
        <v>0</v>
      </c>
      <c r="AB33" s="155" t="str">
        <f>IF(F33=AA33,"",1)</f>
        <v/>
      </c>
      <c r="AC33" s="155"/>
    </row>
    <row r="34" spans="1:29" ht="12" customHeight="1">
      <c r="A34" s="254"/>
      <c r="B34" s="254"/>
      <c r="C34" s="40"/>
      <c r="D34" s="306"/>
      <c r="E34" s="39"/>
      <c r="F34" s="37">
        <f>IF(F33=0,0,F33/$F33)</f>
        <v>0</v>
      </c>
      <c r="G34" s="37">
        <f>IF(G33=0,0,G33/$F33)</f>
        <v>0</v>
      </c>
      <c r="H34" s="37">
        <f>IF(H33=0,0,H33/$F33)</f>
        <v>0</v>
      </c>
      <c r="I34" s="37">
        <f>IF(I33=0,0,I33/$F33)</f>
        <v>0</v>
      </c>
      <c r="AA34" s="154"/>
      <c r="AB34" s="154"/>
      <c r="AC34" s="154" t="str">
        <f t="shared" ref="AC34" si="12">IF(SUM(G34:I34)=0,"",IF(SUM(G34:I34)=1,"",1))</f>
        <v/>
      </c>
    </row>
    <row r="35" spans="1:29" ht="12" customHeight="1">
      <c r="A35" s="254"/>
      <c r="B35" s="254"/>
      <c r="C35" s="43"/>
      <c r="D35" s="305" t="s">
        <v>375</v>
      </c>
      <c r="E35" s="42"/>
      <c r="F35" s="41">
        <f>SUM(G35:I35)</f>
        <v>0</v>
      </c>
      <c r="G35" s="41">
        <v>0</v>
      </c>
      <c r="H35" s="41">
        <v>0</v>
      </c>
      <c r="I35" s="41">
        <v>0</v>
      </c>
      <c r="AA35" s="155">
        <v>0</v>
      </c>
      <c r="AB35" s="155" t="str">
        <f>IF(F35=AA35,"",1)</f>
        <v/>
      </c>
      <c r="AC35" s="155"/>
    </row>
    <row r="36" spans="1:29" ht="12" customHeight="1">
      <c r="A36" s="254"/>
      <c r="B36" s="254"/>
      <c r="C36" s="40"/>
      <c r="D36" s="306"/>
      <c r="E36" s="39"/>
      <c r="F36" s="37">
        <f>IF(F35=0,0,F35/$F35)</f>
        <v>0</v>
      </c>
      <c r="G36" s="37">
        <f>IF(G35=0,0,G35/$F35)</f>
        <v>0</v>
      </c>
      <c r="H36" s="37">
        <f>IF(H35=0,0,H35/$F35)</f>
        <v>0</v>
      </c>
      <c r="I36" s="37">
        <f>IF(I35=0,0,I35/$F35)</f>
        <v>0</v>
      </c>
      <c r="AA36" s="154"/>
      <c r="AB36" s="154"/>
      <c r="AC36" s="154" t="str">
        <f t="shared" ref="AC36" si="13">IF(SUM(G36:I36)=0,"",IF(SUM(G36:I36)=1,"",1))</f>
        <v/>
      </c>
    </row>
    <row r="37" spans="1:29" ht="12" customHeight="1">
      <c r="A37" s="254"/>
      <c r="B37" s="254"/>
      <c r="C37" s="43"/>
      <c r="D37" s="305" t="s">
        <v>376</v>
      </c>
      <c r="E37" s="42"/>
      <c r="F37" s="41">
        <f>SUM(G37:I37)</f>
        <v>0</v>
      </c>
      <c r="G37" s="41">
        <v>0</v>
      </c>
      <c r="H37" s="41">
        <v>0</v>
      </c>
      <c r="I37" s="41">
        <v>0</v>
      </c>
      <c r="AA37" s="155">
        <v>0</v>
      </c>
      <c r="AB37" s="155" t="str">
        <f>IF(F37=AA37,"",1)</f>
        <v/>
      </c>
      <c r="AC37" s="155"/>
    </row>
    <row r="38" spans="1:29" ht="12" customHeight="1">
      <c r="A38" s="254"/>
      <c r="B38" s="254"/>
      <c r="C38" s="40"/>
      <c r="D38" s="306"/>
      <c r="E38" s="39"/>
      <c r="F38" s="37">
        <f>IF(F37=0,0,F37/$F37)</f>
        <v>0</v>
      </c>
      <c r="G38" s="37">
        <f>IF(G37=0,0,G37/$F37)</f>
        <v>0</v>
      </c>
      <c r="H38" s="37">
        <f>IF(H37=0,0,H37/$F37)</f>
        <v>0</v>
      </c>
      <c r="I38" s="37">
        <f>IF(I37=0,0,I37/$F37)</f>
        <v>0</v>
      </c>
      <c r="AA38" s="154"/>
      <c r="AB38" s="154"/>
      <c r="AC38" s="154" t="str">
        <f t="shared" ref="AC38" si="14">IF(SUM(G38:I38)=0,"",IF(SUM(G38:I38)=1,"",1))</f>
        <v/>
      </c>
    </row>
    <row r="39" spans="1:29" ht="12" customHeight="1">
      <c r="A39" s="254"/>
      <c r="B39" s="254"/>
      <c r="C39" s="43"/>
      <c r="D39" s="305" t="s">
        <v>377</v>
      </c>
      <c r="E39" s="42"/>
      <c r="F39" s="41">
        <f>SUM(G39:I39)</f>
        <v>0</v>
      </c>
      <c r="G39" s="41">
        <v>0</v>
      </c>
      <c r="H39" s="41">
        <v>0</v>
      </c>
      <c r="I39" s="41">
        <v>0</v>
      </c>
      <c r="AA39" s="155">
        <v>0</v>
      </c>
      <c r="AB39" s="155" t="str">
        <f>IF(F39=AA39,"",1)</f>
        <v/>
      </c>
      <c r="AC39" s="155"/>
    </row>
    <row r="40" spans="1:29" ht="12" customHeight="1">
      <c r="A40" s="254"/>
      <c r="B40" s="254"/>
      <c r="C40" s="40"/>
      <c r="D40" s="306"/>
      <c r="E40" s="39"/>
      <c r="F40" s="37">
        <f>IF(F39=0,0,F39/$F39)</f>
        <v>0</v>
      </c>
      <c r="G40" s="37">
        <f>IF(G39=0,0,G39/$F39)</f>
        <v>0</v>
      </c>
      <c r="H40" s="37">
        <f>IF(H39=0,0,H39/$F39)</f>
        <v>0</v>
      </c>
      <c r="I40" s="37">
        <f>IF(I39=0,0,I39/$F39)</f>
        <v>0</v>
      </c>
      <c r="AA40" s="154"/>
      <c r="AB40" s="154"/>
      <c r="AC40" s="154" t="str">
        <f t="shared" ref="AC40" si="15">IF(SUM(G40:I40)=0,"",IF(SUM(G40:I40)=1,"",1))</f>
        <v/>
      </c>
    </row>
    <row r="41" spans="1:29" ht="12" customHeight="1">
      <c r="A41" s="254"/>
      <c r="B41" s="254"/>
      <c r="C41" s="43"/>
      <c r="D41" s="305" t="s">
        <v>378</v>
      </c>
      <c r="E41" s="42"/>
      <c r="F41" s="41">
        <f>SUM(G41:I41)</f>
        <v>0</v>
      </c>
      <c r="G41" s="41">
        <v>0</v>
      </c>
      <c r="H41" s="41">
        <v>0</v>
      </c>
      <c r="I41" s="41">
        <v>0</v>
      </c>
      <c r="AA41" s="155">
        <v>0</v>
      </c>
      <c r="AB41" s="155" t="str">
        <f>IF(F41=AA41,"",1)</f>
        <v/>
      </c>
      <c r="AC41" s="155"/>
    </row>
    <row r="42" spans="1:29" ht="12" customHeight="1">
      <c r="A42" s="254"/>
      <c r="B42" s="254"/>
      <c r="C42" s="40"/>
      <c r="D42" s="306"/>
      <c r="E42" s="39"/>
      <c r="F42" s="37">
        <f>IF(F41=0,0,F41/$F41)</f>
        <v>0</v>
      </c>
      <c r="G42" s="37">
        <f>IF(G41=0,0,G41/$F41)</f>
        <v>0</v>
      </c>
      <c r="H42" s="37">
        <f>IF(H41=0,0,H41/$F41)</f>
        <v>0</v>
      </c>
      <c r="I42" s="37">
        <f>IF(I41=0,0,I41/$F41)</f>
        <v>0</v>
      </c>
      <c r="AA42" s="154"/>
      <c r="AB42" s="154"/>
      <c r="AC42" s="154" t="str">
        <f t="shared" ref="AC42" si="16">IF(SUM(G42:I42)=0,"",IF(SUM(G42:I42)=1,"",1))</f>
        <v/>
      </c>
    </row>
    <row r="43" spans="1:29" ht="12" customHeight="1">
      <c r="A43" s="254"/>
      <c r="B43" s="254"/>
      <c r="C43" s="43"/>
      <c r="D43" s="305" t="s">
        <v>379</v>
      </c>
      <c r="E43" s="42"/>
      <c r="F43" s="41">
        <f>SUM(G43:I43)</f>
        <v>0</v>
      </c>
      <c r="G43" s="41">
        <v>0</v>
      </c>
      <c r="H43" s="41">
        <v>0</v>
      </c>
      <c r="I43" s="41">
        <v>0</v>
      </c>
      <c r="AA43" s="155">
        <v>0</v>
      </c>
      <c r="AB43" s="155" t="str">
        <f>IF(F43=AA43,"",1)</f>
        <v/>
      </c>
      <c r="AC43" s="155"/>
    </row>
    <row r="44" spans="1:29" ht="12" customHeight="1">
      <c r="A44" s="254"/>
      <c r="B44" s="254"/>
      <c r="C44" s="40"/>
      <c r="D44" s="306"/>
      <c r="E44" s="39"/>
      <c r="F44" s="37">
        <f>IF(F43=0,0,F43/$F43)</f>
        <v>0</v>
      </c>
      <c r="G44" s="37">
        <f>IF(G43=0,0,G43/$F43)</f>
        <v>0</v>
      </c>
      <c r="H44" s="37">
        <f>IF(H43=0,0,H43/$F43)</f>
        <v>0</v>
      </c>
      <c r="I44" s="37">
        <f>IF(I43=0,0,I43/$F43)</f>
        <v>0</v>
      </c>
      <c r="AA44" s="154"/>
      <c r="AB44" s="154"/>
      <c r="AC44" s="154" t="str">
        <f t="shared" ref="AC44" si="17">IF(SUM(G44:I44)=0,"",IF(SUM(G44:I44)=1,"",1))</f>
        <v/>
      </c>
    </row>
    <row r="45" spans="1:29" ht="12" customHeight="1">
      <c r="A45" s="254"/>
      <c r="B45" s="254"/>
      <c r="C45" s="43"/>
      <c r="D45" s="305" t="s">
        <v>380</v>
      </c>
      <c r="E45" s="42"/>
      <c r="F45" s="41">
        <f>SUM(G45:I45)</f>
        <v>0</v>
      </c>
      <c r="G45" s="41">
        <v>0</v>
      </c>
      <c r="H45" s="41">
        <v>0</v>
      </c>
      <c r="I45" s="41">
        <v>0</v>
      </c>
      <c r="AA45" s="155">
        <v>0</v>
      </c>
      <c r="AB45" s="155" t="str">
        <f>IF(F45=AA45,"",1)</f>
        <v/>
      </c>
      <c r="AC45" s="155"/>
    </row>
    <row r="46" spans="1:29" ht="12" customHeight="1">
      <c r="A46" s="254"/>
      <c r="B46" s="254"/>
      <c r="C46" s="40"/>
      <c r="D46" s="306"/>
      <c r="E46" s="39"/>
      <c r="F46" s="37">
        <f>IF(F45=0,0,F45/$F45)</f>
        <v>0</v>
      </c>
      <c r="G46" s="37">
        <f>IF(G45=0,0,G45/$F45)</f>
        <v>0</v>
      </c>
      <c r="H46" s="37">
        <f>IF(H45=0,0,H45/$F45)</f>
        <v>0</v>
      </c>
      <c r="I46" s="37">
        <f>IF(I45=0,0,I45/$F45)</f>
        <v>0</v>
      </c>
      <c r="AA46" s="154"/>
      <c r="AB46" s="154"/>
      <c r="AC46" s="154" t="str">
        <f t="shared" ref="AC46" si="18">IF(SUM(G46:I46)=0,"",IF(SUM(G46:I46)=1,"",1))</f>
        <v/>
      </c>
    </row>
    <row r="47" spans="1:29" ht="11.25" customHeight="1">
      <c r="A47" s="254"/>
      <c r="B47" s="254"/>
      <c r="C47" s="43"/>
      <c r="D47" s="305" t="s">
        <v>381</v>
      </c>
      <c r="E47" s="42"/>
      <c r="F47" s="41">
        <f>SUM(G47:I47)</f>
        <v>0</v>
      </c>
      <c r="G47" s="41">
        <v>0</v>
      </c>
      <c r="H47" s="41">
        <v>0</v>
      </c>
      <c r="I47" s="41">
        <v>0</v>
      </c>
      <c r="AA47" s="155">
        <v>0</v>
      </c>
      <c r="AB47" s="155" t="str">
        <f>IF(F47=AA47,"",1)</f>
        <v/>
      </c>
      <c r="AC47" s="155"/>
    </row>
    <row r="48" spans="1:29" ht="12" customHeight="1">
      <c r="A48" s="254"/>
      <c r="B48" s="254"/>
      <c r="C48" s="40"/>
      <c r="D48" s="306"/>
      <c r="E48" s="39"/>
      <c r="F48" s="37">
        <f>IF(F47=0,0,F47/$F47)</f>
        <v>0</v>
      </c>
      <c r="G48" s="37">
        <f>IF(G47=0,0,G47/$F47)</f>
        <v>0</v>
      </c>
      <c r="H48" s="37">
        <f>IF(H47=0,0,H47/$F47)</f>
        <v>0</v>
      </c>
      <c r="I48" s="37">
        <f>IF(I47=0,0,I47/$F47)</f>
        <v>0</v>
      </c>
      <c r="AA48" s="154"/>
      <c r="AB48" s="154"/>
      <c r="AC48" s="154" t="str">
        <f t="shared" ref="AC48" si="19">IF(SUM(G48:I48)=0,"",IF(SUM(G48:I48)=1,"",1))</f>
        <v/>
      </c>
    </row>
    <row r="49" spans="1:29" ht="12" customHeight="1">
      <c r="A49" s="254"/>
      <c r="B49" s="254"/>
      <c r="C49" s="43"/>
      <c r="D49" s="305" t="s">
        <v>382</v>
      </c>
      <c r="E49" s="42"/>
      <c r="F49" s="41">
        <f>SUM(G49:I49)</f>
        <v>1</v>
      </c>
      <c r="G49" s="41">
        <v>0</v>
      </c>
      <c r="H49" s="41">
        <v>1</v>
      </c>
      <c r="I49" s="41">
        <v>0</v>
      </c>
      <c r="AA49" s="155">
        <v>1</v>
      </c>
      <c r="AB49" s="155" t="str">
        <f>IF(F49=AA49,"",1)</f>
        <v/>
      </c>
      <c r="AC49" s="155"/>
    </row>
    <row r="50" spans="1:29" ht="12" customHeight="1">
      <c r="A50" s="254"/>
      <c r="B50" s="254"/>
      <c r="C50" s="40"/>
      <c r="D50" s="306"/>
      <c r="E50" s="39"/>
      <c r="F50" s="37">
        <f>IF(F49=0,0,F49/$F49)</f>
        <v>1</v>
      </c>
      <c r="G50" s="37">
        <f>IF(G49=0,0,G49/$F49)</f>
        <v>0</v>
      </c>
      <c r="H50" s="37">
        <f>IF(H49=0,0,H49/$F49)</f>
        <v>1</v>
      </c>
      <c r="I50" s="37">
        <f>IF(I49=0,0,I49/$F49)</f>
        <v>0</v>
      </c>
      <c r="AA50" s="154"/>
      <c r="AB50" s="154"/>
      <c r="AC50" s="154" t="str">
        <f t="shared" ref="AC50" si="20">IF(SUM(G50:I50)=0,"",IF(SUM(G50:I50)=1,"",1))</f>
        <v/>
      </c>
    </row>
    <row r="51" spans="1:29" ht="12" customHeight="1">
      <c r="A51" s="254"/>
      <c r="B51" s="254"/>
      <c r="C51" s="43"/>
      <c r="D51" s="305" t="s">
        <v>383</v>
      </c>
      <c r="E51" s="42"/>
      <c r="F51" s="41">
        <f>SUM(G51:I51)</f>
        <v>0</v>
      </c>
      <c r="G51" s="41">
        <v>0</v>
      </c>
      <c r="H51" s="41">
        <v>0</v>
      </c>
      <c r="I51" s="41">
        <v>0</v>
      </c>
      <c r="AA51" s="155">
        <v>0</v>
      </c>
      <c r="AB51" s="155" t="str">
        <f>IF(F51=AA51,"",1)</f>
        <v/>
      </c>
      <c r="AC51" s="155"/>
    </row>
    <row r="52" spans="1:29" ht="12" customHeight="1">
      <c r="A52" s="254"/>
      <c r="B52" s="254"/>
      <c r="C52" s="40"/>
      <c r="D52" s="306"/>
      <c r="E52" s="39"/>
      <c r="F52" s="37">
        <f>IF(F51=0,0,F51/$F51)</f>
        <v>0</v>
      </c>
      <c r="G52" s="37">
        <f>IF(G51=0,0,G51/$F51)</f>
        <v>0</v>
      </c>
      <c r="H52" s="37">
        <f>IF(H51=0,0,H51/$F51)</f>
        <v>0</v>
      </c>
      <c r="I52" s="37">
        <f>IF(I51=0,0,I51/$F51)</f>
        <v>0</v>
      </c>
      <c r="AA52" s="154"/>
      <c r="AB52" s="154"/>
      <c r="AC52" s="154" t="str">
        <f t="shared" ref="AC52" si="21">IF(SUM(G52:I52)=0,"",IF(SUM(G52:I52)=1,"",1))</f>
        <v/>
      </c>
    </row>
    <row r="53" spans="1:29" ht="12" customHeight="1">
      <c r="A53" s="254"/>
      <c r="B53" s="254"/>
      <c r="C53" s="43"/>
      <c r="D53" s="305" t="s">
        <v>384</v>
      </c>
      <c r="E53" s="42"/>
      <c r="F53" s="41">
        <f>SUM(G53:I53)</f>
        <v>1</v>
      </c>
      <c r="G53" s="41">
        <v>0</v>
      </c>
      <c r="H53" s="41">
        <v>1</v>
      </c>
      <c r="I53" s="41">
        <v>0</v>
      </c>
      <c r="AA53" s="155">
        <v>1</v>
      </c>
      <c r="AB53" s="155" t="str">
        <f>IF(F53=AA53,"",1)</f>
        <v/>
      </c>
      <c r="AC53" s="155"/>
    </row>
    <row r="54" spans="1:29" ht="12" customHeight="1">
      <c r="A54" s="254"/>
      <c r="B54" s="254"/>
      <c r="C54" s="40"/>
      <c r="D54" s="306"/>
      <c r="E54" s="39"/>
      <c r="F54" s="37">
        <f>IF(F53=0,0,F53/$F53)</f>
        <v>1</v>
      </c>
      <c r="G54" s="37">
        <f>IF(G53=0,0,G53/$F53)</f>
        <v>0</v>
      </c>
      <c r="H54" s="37">
        <f>IF(H53=0,0,H53/$F53)</f>
        <v>1</v>
      </c>
      <c r="I54" s="37">
        <f>IF(I53=0,0,I53/$F53)</f>
        <v>0</v>
      </c>
      <c r="AA54" s="154"/>
      <c r="AB54" s="154"/>
      <c r="AC54" s="154" t="str">
        <f t="shared" ref="AC54" si="22">IF(SUM(G54:I54)=0,"",IF(SUM(G54:I54)=1,"",1))</f>
        <v/>
      </c>
    </row>
    <row r="55" spans="1:29" ht="12" customHeight="1">
      <c r="A55" s="254"/>
      <c r="B55" s="254"/>
      <c r="C55" s="43"/>
      <c r="D55" s="305" t="s">
        <v>385</v>
      </c>
      <c r="E55" s="42"/>
      <c r="F55" s="41">
        <f>SUM(G55:I55)</f>
        <v>2</v>
      </c>
      <c r="G55" s="41">
        <v>0</v>
      </c>
      <c r="H55" s="41">
        <v>1</v>
      </c>
      <c r="I55" s="41">
        <v>1</v>
      </c>
      <c r="AA55" s="155">
        <v>2</v>
      </c>
      <c r="AB55" s="155" t="str">
        <f>IF(F55=AA55,"",1)</f>
        <v/>
      </c>
      <c r="AC55" s="155"/>
    </row>
    <row r="56" spans="1:29" ht="12" customHeight="1">
      <c r="A56" s="254"/>
      <c r="B56" s="254"/>
      <c r="C56" s="40"/>
      <c r="D56" s="306"/>
      <c r="E56" s="39"/>
      <c r="F56" s="37">
        <f>IF(F55=0,0,F55/$F55)</f>
        <v>1</v>
      </c>
      <c r="G56" s="37">
        <f>IF(G55=0,0,G55/$F55)</f>
        <v>0</v>
      </c>
      <c r="H56" s="37">
        <f>IF(H55=0,0,H55/$F55)</f>
        <v>0.5</v>
      </c>
      <c r="I56" s="37">
        <f>IF(I55=0,0,I55/$F55)</f>
        <v>0.5</v>
      </c>
      <c r="AA56" s="154"/>
      <c r="AB56" s="154"/>
      <c r="AC56" s="154" t="str">
        <f t="shared" ref="AC56" si="23">IF(SUM(G56:I56)=0,"",IF(SUM(G56:I56)=1,"",1))</f>
        <v/>
      </c>
    </row>
    <row r="57" spans="1:29" ht="12" customHeight="1">
      <c r="A57" s="254"/>
      <c r="B57" s="254"/>
      <c r="C57" s="43"/>
      <c r="D57" s="305" t="s">
        <v>386</v>
      </c>
      <c r="E57" s="42"/>
      <c r="F57" s="41">
        <f>SUM(G57:I57)</f>
        <v>1</v>
      </c>
      <c r="G57" s="41">
        <v>0</v>
      </c>
      <c r="H57" s="41">
        <v>1</v>
      </c>
      <c r="I57" s="41">
        <v>0</v>
      </c>
      <c r="AA57" s="155">
        <v>1</v>
      </c>
      <c r="AB57" s="155" t="str">
        <f>IF(F57=AA57,"",1)</f>
        <v/>
      </c>
      <c r="AC57" s="155"/>
    </row>
    <row r="58" spans="1:29" ht="12" customHeight="1">
      <c r="A58" s="254"/>
      <c r="B58" s="254"/>
      <c r="C58" s="40"/>
      <c r="D58" s="306"/>
      <c r="E58" s="39"/>
      <c r="F58" s="37">
        <f>IF(F57=0,0,F57/$F57)</f>
        <v>1</v>
      </c>
      <c r="G58" s="37">
        <f>IF(G57=0,0,G57/$F57)</f>
        <v>0</v>
      </c>
      <c r="H58" s="37">
        <f>IF(H57=0,0,H57/$F57)</f>
        <v>1</v>
      </c>
      <c r="I58" s="37">
        <f>IF(I57=0,0,I57/$F57)</f>
        <v>0</v>
      </c>
      <c r="AA58" s="154"/>
      <c r="AB58" s="154"/>
      <c r="AC58" s="154" t="str">
        <f t="shared" ref="AC58" si="24">IF(SUM(G58:I58)=0,"",IF(SUM(G58:I58)=1,"",1))</f>
        <v/>
      </c>
    </row>
    <row r="59" spans="1:29" ht="12.75" customHeight="1">
      <c r="A59" s="254"/>
      <c r="B59" s="254"/>
      <c r="C59" s="43"/>
      <c r="D59" s="305" t="s">
        <v>387</v>
      </c>
      <c r="E59" s="42"/>
      <c r="F59" s="41">
        <f>SUM(G59:I59)</f>
        <v>1</v>
      </c>
      <c r="G59" s="41">
        <v>1</v>
      </c>
      <c r="H59" s="41">
        <v>0</v>
      </c>
      <c r="I59" s="41">
        <v>0</v>
      </c>
      <c r="AA59" s="155">
        <v>1</v>
      </c>
      <c r="AB59" s="155" t="str">
        <f>IF(F59=AA59,"",1)</f>
        <v/>
      </c>
      <c r="AC59" s="155"/>
    </row>
    <row r="60" spans="1:29" ht="12.75" customHeight="1">
      <c r="A60" s="254"/>
      <c r="B60" s="254"/>
      <c r="C60" s="40"/>
      <c r="D60" s="306"/>
      <c r="E60" s="39"/>
      <c r="F60" s="37">
        <f>IF(F59=0,0,F59/$F59)</f>
        <v>1</v>
      </c>
      <c r="G60" s="37">
        <f>IF(G59=0,0,G59/$F59)</f>
        <v>1</v>
      </c>
      <c r="H60" s="37">
        <f>IF(H59=0,0,H59/$F59)</f>
        <v>0</v>
      </c>
      <c r="I60" s="37">
        <f>IF(I59=0,0,I59/$F59)</f>
        <v>0</v>
      </c>
      <c r="AA60" s="154"/>
      <c r="AB60" s="154"/>
      <c r="AC60" s="154" t="str">
        <f t="shared" ref="AC60" si="25">IF(SUM(G60:I60)=0,"",IF(SUM(G60:I60)=1,"",1))</f>
        <v/>
      </c>
    </row>
    <row r="61" spans="1:29" ht="12" customHeight="1">
      <c r="A61" s="254"/>
      <c r="B61" s="254"/>
      <c r="C61" s="43"/>
      <c r="D61" s="305" t="s">
        <v>21</v>
      </c>
      <c r="E61" s="42"/>
      <c r="F61" s="41">
        <f>SUM(G61:I61)</f>
        <v>0</v>
      </c>
      <c r="G61" s="41">
        <v>0</v>
      </c>
      <c r="H61" s="41">
        <v>0</v>
      </c>
      <c r="I61" s="41">
        <v>0</v>
      </c>
      <c r="AA61" s="155">
        <v>0</v>
      </c>
      <c r="AB61" s="155" t="str">
        <f>IF(F61=AA61,"",1)</f>
        <v/>
      </c>
      <c r="AC61" s="155"/>
    </row>
    <row r="62" spans="1:29" ht="12" customHeight="1">
      <c r="A62" s="254"/>
      <c r="B62" s="254"/>
      <c r="C62" s="40"/>
      <c r="D62" s="306"/>
      <c r="E62" s="39"/>
      <c r="F62" s="37">
        <f>IF(F61=0,0,F61/$F61)</f>
        <v>0</v>
      </c>
      <c r="G62" s="37">
        <f>IF(G61=0,0,G61/$F61)</f>
        <v>0</v>
      </c>
      <c r="H62" s="37">
        <f>IF(H61=0,0,H61/$F61)</f>
        <v>0</v>
      </c>
      <c r="I62" s="37">
        <f>IF(I61=0,0,I61/$F61)</f>
        <v>0</v>
      </c>
      <c r="AA62" s="154"/>
      <c r="AB62" s="154"/>
      <c r="AC62" s="154" t="str">
        <f t="shared" ref="AC62" si="26">IF(SUM(G62:I62)=0,"",IF(SUM(G62:I62)=1,"",1))</f>
        <v/>
      </c>
    </row>
    <row r="63" spans="1:29" ht="12" customHeight="1">
      <c r="A63" s="254"/>
      <c r="B63" s="254"/>
      <c r="C63" s="43"/>
      <c r="D63" s="305" t="s">
        <v>388</v>
      </c>
      <c r="E63" s="42"/>
      <c r="F63" s="41">
        <f>SUM(G63:I63)</f>
        <v>0</v>
      </c>
      <c r="G63" s="41">
        <v>0</v>
      </c>
      <c r="H63" s="41">
        <v>0</v>
      </c>
      <c r="I63" s="41">
        <v>0</v>
      </c>
      <c r="AA63" s="155">
        <v>0</v>
      </c>
      <c r="AB63" s="155" t="str">
        <f>IF(F63=AA63,"",1)</f>
        <v/>
      </c>
      <c r="AC63" s="155"/>
    </row>
    <row r="64" spans="1:29" ht="12" customHeight="1">
      <c r="A64" s="254"/>
      <c r="B64" s="254"/>
      <c r="C64" s="40"/>
      <c r="D64" s="306"/>
      <c r="E64" s="39"/>
      <c r="F64" s="37">
        <f>IF(F63=0,0,F63/$F63)</f>
        <v>0</v>
      </c>
      <c r="G64" s="37">
        <f>IF(G63=0,0,G63/$F63)</f>
        <v>0</v>
      </c>
      <c r="H64" s="37">
        <f>IF(H63=0,0,H63/$F63)</f>
        <v>0</v>
      </c>
      <c r="I64" s="37">
        <f>IF(I63=0,0,I63/$F63)</f>
        <v>0</v>
      </c>
      <c r="AA64" s="154"/>
      <c r="AB64" s="154"/>
      <c r="AC64" s="154" t="str">
        <f t="shared" ref="AC64" si="27">IF(SUM(G64:I64)=0,"",IF(SUM(G64:I64)=1,"",1))</f>
        <v/>
      </c>
    </row>
    <row r="65" spans="1:29" ht="12" customHeight="1">
      <c r="A65" s="254"/>
      <c r="B65" s="254"/>
      <c r="C65" s="43"/>
      <c r="D65" s="305" t="s">
        <v>389</v>
      </c>
      <c r="E65" s="42"/>
      <c r="F65" s="41">
        <f>SUM(G65:I65)</f>
        <v>1</v>
      </c>
      <c r="G65" s="41">
        <v>0</v>
      </c>
      <c r="H65" s="41">
        <v>1</v>
      </c>
      <c r="I65" s="41">
        <v>0</v>
      </c>
      <c r="AA65" s="155">
        <v>1</v>
      </c>
      <c r="AB65" s="155" t="str">
        <f>IF(F65=AA65,"",1)</f>
        <v/>
      </c>
      <c r="AC65" s="155"/>
    </row>
    <row r="66" spans="1:29" ht="12" customHeight="1">
      <c r="A66" s="254"/>
      <c r="B66" s="254"/>
      <c r="C66" s="40"/>
      <c r="D66" s="306"/>
      <c r="E66" s="39"/>
      <c r="F66" s="37">
        <f>IF(F65=0,0,F65/$F65)</f>
        <v>1</v>
      </c>
      <c r="G66" s="37">
        <f>IF(G65=0,0,G65/$F65)</f>
        <v>0</v>
      </c>
      <c r="H66" s="37">
        <f>IF(H65=0,0,H65/$F65)</f>
        <v>1</v>
      </c>
      <c r="I66" s="37">
        <f>IF(I65=0,0,I65/$F65)</f>
        <v>0</v>
      </c>
      <c r="AA66" s="154"/>
      <c r="AB66" s="154"/>
      <c r="AC66" s="154" t="str">
        <f t="shared" ref="AC66" si="28">IF(SUM(G66:I66)=0,"",IF(SUM(G66:I66)=1,"",1))</f>
        <v/>
      </c>
    </row>
    <row r="67" spans="1:29" ht="12" customHeight="1">
      <c r="A67" s="254"/>
      <c r="B67" s="254"/>
      <c r="C67" s="43"/>
      <c r="D67" s="305" t="s">
        <v>390</v>
      </c>
      <c r="E67" s="42"/>
      <c r="F67" s="41">
        <f>SUM(G67:I67)</f>
        <v>0</v>
      </c>
      <c r="G67" s="41">
        <v>0</v>
      </c>
      <c r="H67" s="41">
        <v>0</v>
      </c>
      <c r="I67" s="41">
        <v>0</v>
      </c>
      <c r="AA67" s="155">
        <v>0</v>
      </c>
      <c r="AB67" s="155" t="str">
        <f>IF(F67=AA67,"",1)</f>
        <v/>
      </c>
      <c r="AC67" s="155"/>
    </row>
    <row r="68" spans="1:29" ht="12" customHeight="1">
      <c r="A68" s="254"/>
      <c r="B68" s="255"/>
      <c r="C68" s="40"/>
      <c r="D68" s="306"/>
      <c r="E68" s="39"/>
      <c r="F68" s="37">
        <f>IF(F67=0,0,F67/$F67)</f>
        <v>0</v>
      </c>
      <c r="G68" s="37">
        <f>IF(G67=0,0,G67/$F67)</f>
        <v>0</v>
      </c>
      <c r="H68" s="37">
        <f>IF(H67=0,0,H67/$F67)</f>
        <v>0</v>
      </c>
      <c r="I68" s="37">
        <f>IF(I67=0,0,I67/$F67)</f>
        <v>0</v>
      </c>
      <c r="AA68" s="154"/>
      <c r="AB68" s="154"/>
      <c r="AC68" s="154" t="str">
        <f t="shared" ref="AC68" si="29">IF(SUM(G68:I68)=0,"",IF(SUM(G68:I68)=1,"",1))</f>
        <v/>
      </c>
    </row>
    <row r="69" spans="1:29" ht="12" customHeight="1">
      <c r="A69" s="254"/>
      <c r="B69" s="253" t="s">
        <v>17</v>
      </c>
      <c r="C69" s="43"/>
      <c r="D69" s="305" t="s">
        <v>16</v>
      </c>
      <c r="E69" s="42"/>
      <c r="F69" s="41">
        <f>SUM(G69:I69)</f>
        <v>30</v>
      </c>
      <c r="G69" s="41">
        <f>SUM(G71,G73,G75,G77,G79,G81,G83,G85,G87,G89,G91,G93,G95,G97,G99)</f>
        <v>6</v>
      </c>
      <c r="H69" s="41">
        <f>SUM(H71,H73,H75,H77,H79,H81,H83,H85,H87,H89,H91,H93,H95,H97,H99)</f>
        <v>20</v>
      </c>
      <c r="I69" s="41">
        <f>SUM(I71,I73,I75,I77,I79,I81,I83,I85,I87,I89,I91,I93,I95,I97,I99)</f>
        <v>4</v>
      </c>
      <c r="AA69" s="155">
        <v>30</v>
      </c>
      <c r="AB69" s="155" t="str">
        <f>IF(F69=AA69,"",1)</f>
        <v/>
      </c>
      <c r="AC69" s="155"/>
    </row>
    <row r="70" spans="1:29" ht="12" customHeight="1">
      <c r="A70" s="254"/>
      <c r="B70" s="254"/>
      <c r="C70" s="40"/>
      <c r="D70" s="306"/>
      <c r="E70" s="39"/>
      <c r="F70" s="37">
        <f>IF(F69=0,0,F69/$F69)</f>
        <v>1</v>
      </c>
      <c r="G70" s="37">
        <f>IF(G69=0,0,G69/$F69)</f>
        <v>0.2</v>
      </c>
      <c r="H70" s="37">
        <f>IF(H69=0,0,H69/$F69)</f>
        <v>0.66666666666666663</v>
      </c>
      <c r="I70" s="37">
        <f>IF(I69=0,0,I69/$F69)</f>
        <v>0.13333333333333333</v>
      </c>
      <c r="AA70" s="154"/>
      <c r="AB70" s="154"/>
      <c r="AC70" s="154" t="str">
        <f t="shared" ref="AC70" si="30">IF(SUM(G70:I70)=0,"",IF(SUM(G70:I70)=1,"",1))</f>
        <v/>
      </c>
    </row>
    <row r="71" spans="1:29" ht="12" customHeight="1">
      <c r="A71" s="254"/>
      <c r="B71" s="254"/>
      <c r="C71" s="43"/>
      <c r="D71" s="305" t="s">
        <v>297</v>
      </c>
      <c r="E71" s="42"/>
      <c r="F71" s="41">
        <f>SUM(G71:I71)</f>
        <v>0</v>
      </c>
      <c r="G71" s="41">
        <v>0</v>
      </c>
      <c r="H71" s="41">
        <v>0</v>
      </c>
      <c r="I71" s="41">
        <v>0</v>
      </c>
      <c r="AA71" s="155">
        <v>0</v>
      </c>
      <c r="AB71" s="155" t="str">
        <f>IF(F71=AA71,"",1)</f>
        <v/>
      </c>
      <c r="AC71" s="155"/>
    </row>
    <row r="72" spans="1:29" ht="12" customHeight="1">
      <c r="A72" s="254"/>
      <c r="B72" s="254"/>
      <c r="C72" s="40"/>
      <c r="D72" s="306"/>
      <c r="E72" s="39"/>
      <c r="F72" s="37">
        <f>IF(F71=0,0,F71/$F71)</f>
        <v>0</v>
      </c>
      <c r="G72" s="37">
        <f>IF(G71=0,0,G71/$F71)</f>
        <v>0</v>
      </c>
      <c r="H72" s="37">
        <f>IF(H71=0,0,H71/$F71)</f>
        <v>0</v>
      </c>
      <c r="I72" s="37">
        <f>IF(I71=0,0,I71/$F71)</f>
        <v>0</v>
      </c>
      <c r="AA72" s="154"/>
      <c r="AB72" s="154"/>
      <c r="AC72" s="154" t="str">
        <f t="shared" ref="AC72" si="31">IF(SUM(G72:I72)=0,"",IF(SUM(G72:I72)=1,"",1))</f>
        <v/>
      </c>
    </row>
    <row r="73" spans="1:29" ht="12" customHeight="1">
      <c r="A73" s="254"/>
      <c r="B73" s="254"/>
      <c r="C73" s="43"/>
      <c r="D73" s="305" t="s">
        <v>296</v>
      </c>
      <c r="E73" s="42"/>
      <c r="F73" s="41">
        <f>SUM(G73:I73)</f>
        <v>0</v>
      </c>
      <c r="G73" s="41">
        <v>0</v>
      </c>
      <c r="H73" s="41">
        <v>0</v>
      </c>
      <c r="I73" s="41">
        <v>0</v>
      </c>
      <c r="AA73" s="155">
        <v>0</v>
      </c>
      <c r="AB73" s="155" t="str">
        <f>IF(F73=AA73,"",1)</f>
        <v/>
      </c>
      <c r="AC73" s="155"/>
    </row>
    <row r="74" spans="1:29" ht="12" customHeight="1">
      <c r="A74" s="254"/>
      <c r="B74" s="254"/>
      <c r="C74" s="40"/>
      <c r="D74" s="306"/>
      <c r="E74" s="39"/>
      <c r="F74" s="37">
        <f>IF(F73=0,0,F73/$F73)</f>
        <v>0</v>
      </c>
      <c r="G74" s="37">
        <f>IF(G73=0,0,G73/$F73)</f>
        <v>0</v>
      </c>
      <c r="H74" s="37">
        <f>IF(H73=0,0,H73/$F73)</f>
        <v>0</v>
      </c>
      <c r="I74" s="37">
        <f>IF(I73=0,0,I73/$F73)</f>
        <v>0</v>
      </c>
      <c r="AA74" s="154"/>
      <c r="AB74" s="154"/>
      <c r="AC74" s="154" t="str">
        <f t="shared" ref="AC74" si="32">IF(SUM(G74:I74)=0,"",IF(SUM(G74:I74)=1,"",1))</f>
        <v/>
      </c>
    </row>
    <row r="75" spans="1:29" ht="12" customHeight="1">
      <c r="A75" s="254"/>
      <c r="B75" s="254"/>
      <c r="C75" s="43"/>
      <c r="D75" s="305" t="s">
        <v>13</v>
      </c>
      <c r="E75" s="42"/>
      <c r="F75" s="41">
        <f>SUM(G75:I75)</f>
        <v>0</v>
      </c>
      <c r="G75" s="41">
        <v>0</v>
      </c>
      <c r="H75" s="41">
        <v>0</v>
      </c>
      <c r="I75" s="41">
        <v>0</v>
      </c>
      <c r="AA75" s="155">
        <v>0</v>
      </c>
      <c r="AB75" s="155" t="str">
        <f>IF(F75=AA75,"",1)</f>
        <v/>
      </c>
      <c r="AC75" s="155"/>
    </row>
    <row r="76" spans="1:29" ht="12" customHeight="1">
      <c r="A76" s="254"/>
      <c r="B76" s="254"/>
      <c r="C76" s="40"/>
      <c r="D76" s="306"/>
      <c r="E76" s="39"/>
      <c r="F76" s="37">
        <f>IF(F75=0,0,F75/$F75)</f>
        <v>0</v>
      </c>
      <c r="G76" s="37">
        <f>IF(G75=0,0,G75/$F75)</f>
        <v>0</v>
      </c>
      <c r="H76" s="37">
        <f>IF(H75=0,0,H75/$F75)</f>
        <v>0</v>
      </c>
      <c r="I76" s="37">
        <f>IF(I75=0,0,I75/$F75)</f>
        <v>0</v>
      </c>
      <c r="AA76" s="154"/>
      <c r="AB76" s="154"/>
      <c r="AC76" s="154" t="str">
        <f t="shared" ref="AC76" si="33">IF(SUM(G76:I76)=0,"",IF(SUM(G76:I76)=1,"",1))</f>
        <v/>
      </c>
    </row>
    <row r="77" spans="1:29" ht="12" customHeight="1">
      <c r="A77" s="254"/>
      <c r="B77" s="254"/>
      <c r="C77" s="43"/>
      <c r="D77" s="305" t="s">
        <v>295</v>
      </c>
      <c r="E77" s="42"/>
      <c r="F77" s="41">
        <f>SUM(G77:I77)</f>
        <v>2</v>
      </c>
      <c r="G77" s="41">
        <v>0</v>
      </c>
      <c r="H77" s="41">
        <v>1</v>
      </c>
      <c r="I77" s="41">
        <v>1</v>
      </c>
      <c r="AA77" s="155">
        <v>2</v>
      </c>
      <c r="AB77" s="155" t="str">
        <f>IF(F77=AA77,"",1)</f>
        <v/>
      </c>
      <c r="AC77" s="155"/>
    </row>
    <row r="78" spans="1:29" ht="12" customHeight="1">
      <c r="A78" s="254"/>
      <c r="B78" s="254"/>
      <c r="C78" s="40"/>
      <c r="D78" s="306"/>
      <c r="E78" s="39"/>
      <c r="F78" s="37">
        <f>IF(F77=0,0,F77/$F77)</f>
        <v>1</v>
      </c>
      <c r="G78" s="37">
        <f>IF(G77=0,0,G77/$F77)</f>
        <v>0</v>
      </c>
      <c r="H78" s="37">
        <f>IF(H77=0,0,H77/$F77)</f>
        <v>0.5</v>
      </c>
      <c r="I78" s="37">
        <f>IF(I77=0,0,I77/$F77)</f>
        <v>0.5</v>
      </c>
      <c r="AA78" s="154"/>
      <c r="AB78" s="154"/>
      <c r="AC78" s="154" t="str">
        <f t="shared" ref="AC78" si="34">IF(SUM(G78:I78)=0,"",IF(SUM(G78:I78)=1,"",1))</f>
        <v/>
      </c>
    </row>
    <row r="79" spans="1:29" ht="12" customHeight="1">
      <c r="A79" s="254"/>
      <c r="B79" s="254"/>
      <c r="C79" s="43"/>
      <c r="D79" s="305" t="s">
        <v>294</v>
      </c>
      <c r="E79" s="42"/>
      <c r="F79" s="41">
        <f>SUM(G79:I79)</f>
        <v>0</v>
      </c>
      <c r="G79" s="41">
        <v>0</v>
      </c>
      <c r="H79" s="41">
        <v>0</v>
      </c>
      <c r="I79" s="41">
        <v>0</v>
      </c>
      <c r="AA79" s="155">
        <v>0</v>
      </c>
      <c r="AB79" s="155" t="str">
        <f>IF(F79=AA79,"",1)</f>
        <v/>
      </c>
      <c r="AC79" s="155"/>
    </row>
    <row r="80" spans="1:29" ht="12" customHeight="1">
      <c r="A80" s="254"/>
      <c r="B80" s="254"/>
      <c r="C80" s="40"/>
      <c r="D80" s="306"/>
      <c r="E80" s="39"/>
      <c r="F80" s="37">
        <f>IF(F79=0,0,F79/$F79)</f>
        <v>0</v>
      </c>
      <c r="G80" s="37">
        <f>IF(G79=0,0,G79/$F79)</f>
        <v>0</v>
      </c>
      <c r="H80" s="37">
        <f>IF(H79=0,0,H79/$F79)</f>
        <v>0</v>
      </c>
      <c r="I80" s="37">
        <f>IF(I79=0,0,I79/$F79)</f>
        <v>0</v>
      </c>
      <c r="AA80" s="154"/>
      <c r="AB80" s="154"/>
      <c r="AC80" s="154" t="str">
        <f t="shared" ref="AC80" si="35">IF(SUM(G80:I80)=0,"",IF(SUM(G80:I80)=1,"",1))</f>
        <v/>
      </c>
    </row>
    <row r="81" spans="1:29" ht="12" customHeight="1">
      <c r="A81" s="254"/>
      <c r="B81" s="254"/>
      <c r="C81" s="43"/>
      <c r="D81" s="305" t="s">
        <v>10</v>
      </c>
      <c r="E81" s="42"/>
      <c r="F81" s="41">
        <f>SUM(G81:I81)</f>
        <v>7</v>
      </c>
      <c r="G81" s="41">
        <v>2</v>
      </c>
      <c r="H81" s="41">
        <v>4</v>
      </c>
      <c r="I81" s="41">
        <v>1</v>
      </c>
      <c r="AA81" s="155">
        <v>7</v>
      </c>
      <c r="AB81" s="155" t="str">
        <f>IF(F81=AA81,"",1)</f>
        <v/>
      </c>
      <c r="AC81" s="155"/>
    </row>
    <row r="82" spans="1:29" ht="12" customHeight="1">
      <c r="A82" s="254"/>
      <c r="B82" s="254"/>
      <c r="C82" s="40"/>
      <c r="D82" s="306"/>
      <c r="E82" s="39"/>
      <c r="F82" s="37">
        <f>IF(F81=0,0,F81/$F81)</f>
        <v>1</v>
      </c>
      <c r="G82" s="37">
        <f>IF(G81=0,0,G81/$F81)</f>
        <v>0.2857142857142857</v>
      </c>
      <c r="H82" s="37">
        <f>IF(H81=0,0,H81/$F81)</f>
        <v>0.5714285714285714</v>
      </c>
      <c r="I82" s="37">
        <f>IF(I81=0,0,I81/$F81)</f>
        <v>0.14285714285714285</v>
      </c>
      <c r="AA82" s="154"/>
      <c r="AB82" s="154"/>
      <c r="AC82" s="154" t="str">
        <f t="shared" ref="AC82" si="36">IF(SUM(G82:I82)=0,"",IF(SUM(G82:I82)=1,"",1))</f>
        <v/>
      </c>
    </row>
    <row r="83" spans="1:29" ht="12" customHeight="1">
      <c r="A83" s="254"/>
      <c r="B83" s="254"/>
      <c r="C83" s="43"/>
      <c r="D83" s="305" t="s">
        <v>9</v>
      </c>
      <c r="E83" s="42"/>
      <c r="F83" s="41">
        <f>SUM(G83:I83)</f>
        <v>0</v>
      </c>
      <c r="G83" s="41">
        <v>0</v>
      </c>
      <c r="H83" s="41">
        <v>0</v>
      </c>
      <c r="I83" s="41">
        <v>0</v>
      </c>
      <c r="AA83" s="155">
        <v>0</v>
      </c>
      <c r="AB83" s="155" t="str">
        <f>IF(F83=AA83,"",1)</f>
        <v/>
      </c>
      <c r="AC83" s="155"/>
    </row>
    <row r="84" spans="1:29" ht="12" customHeight="1">
      <c r="A84" s="254"/>
      <c r="B84" s="254"/>
      <c r="C84" s="40"/>
      <c r="D84" s="306"/>
      <c r="E84" s="39"/>
      <c r="F84" s="37">
        <f>IF(F83=0,0,F83/$F83)</f>
        <v>0</v>
      </c>
      <c r="G84" s="37">
        <f>IF(G83=0,0,G83/$F83)</f>
        <v>0</v>
      </c>
      <c r="H84" s="37">
        <f>IF(H83=0,0,H83/$F83)</f>
        <v>0</v>
      </c>
      <c r="I84" s="37">
        <f>IF(I83=0,0,I83/$F83)</f>
        <v>0</v>
      </c>
      <c r="AA84" s="154"/>
      <c r="AB84" s="154"/>
      <c r="AC84" s="154" t="str">
        <f t="shared" ref="AC84" si="37">IF(SUM(G84:I84)=0,"",IF(SUM(G84:I84)=1,"",1))</f>
        <v/>
      </c>
    </row>
    <row r="85" spans="1:29" ht="12" customHeight="1">
      <c r="A85" s="254"/>
      <c r="B85" s="254"/>
      <c r="C85" s="43"/>
      <c r="D85" s="305" t="s">
        <v>293</v>
      </c>
      <c r="E85" s="42"/>
      <c r="F85" s="41">
        <f>SUM(G85:I85)</f>
        <v>0</v>
      </c>
      <c r="G85" s="41">
        <v>0</v>
      </c>
      <c r="H85" s="41">
        <v>0</v>
      </c>
      <c r="I85" s="41">
        <v>0</v>
      </c>
      <c r="AA85" s="155">
        <v>0</v>
      </c>
      <c r="AB85" s="155" t="str">
        <f>IF(F85=AA85,"",1)</f>
        <v/>
      </c>
      <c r="AC85" s="155"/>
    </row>
    <row r="86" spans="1:29" ht="12" customHeight="1">
      <c r="A86" s="254"/>
      <c r="B86" s="254"/>
      <c r="C86" s="40"/>
      <c r="D86" s="306"/>
      <c r="E86" s="39"/>
      <c r="F86" s="37">
        <f>IF(F85=0,0,F85/$F85)</f>
        <v>0</v>
      </c>
      <c r="G86" s="37">
        <f>IF(G85=0,0,G85/$F85)</f>
        <v>0</v>
      </c>
      <c r="H86" s="37">
        <f>IF(H85=0,0,H85/$F85)</f>
        <v>0</v>
      </c>
      <c r="I86" s="37">
        <f>IF(I85=0,0,I85/$F85)</f>
        <v>0</v>
      </c>
      <c r="AA86" s="154"/>
      <c r="AB86" s="154"/>
      <c r="AC86" s="154" t="str">
        <f t="shared" ref="AC86" si="38">IF(SUM(G86:I86)=0,"",IF(SUM(G86:I86)=1,"",1))</f>
        <v/>
      </c>
    </row>
    <row r="87" spans="1:29" ht="13.5" customHeight="1">
      <c r="A87" s="254"/>
      <c r="B87" s="254"/>
      <c r="C87" s="43"/>
      <c r="D87" s="307" t="s">
        <v>292</v>
      </c>
      <c r="E87" s="42"/>
      <c r="F87" s="41">
        <f>SUM(G87:I87)</f>
        <v>1</v>
      </c>
      <c r="G87" s="41">
        <v>0</v>
      </c>
      <c r="H87" s="41">
        <v>1</v>
      </c>
      <c r="I87" s="41">
        <v>0</v>
      </c>
      <c r="AA87" s="155">
        <v>1</v>
      </c>
      <c r="AB87" s="155" t="str">
        <f>IF(F87=AA87,"",1)</f>
        <v/>
      </c>
      <c r="AC87" s="155"/>
    </row>
    <row r="88" spans="1:29" ht="13.5" customHeight="1">
      <c r="A88" s="254"/>
      <c r="B88" s="254"/>
      <c r="C88" s="40"/>
      <c r="D88" s="306"/>
      <c r="E88" s="39"/>
      <c r="F88" s="37">
        <f>IF(F87=0,0,F87/$F87)</f>
        <v>1</v>
      </c>
      <c r="G88" s="37">
        <f>IF(G87=0,0,G87/$F87)</f>
        <v>0</v>
      </c>
      <c r="H88" s="37">
        <f>IF(H87=0,0,H87/$F87)</f>
        <v>1</v>
      </c>
      <c r="I88" s="37">
        <f>IF(I87=0,0,I87/$F87)</f>
        <v>0</v>
      </c>
      <c r="AA88" s="154"/>
      <c r="AB88" s="154"/>
      <c r="AC88" s="154" t="str">
        <f t="shared" ref="AC88" si="39">IF(SUM(G88:I88)=0,"",IF(SUM(G88:I88)=1,"",1))</f>
        <v/>
      </c>
    </row>
    <row r="89" spans="1:29" ht="12" customHeight="1">
      <c r="A89" s="254"/>
      <c r="B89" s="254"/>
      <c r="C89" s="43"/>
      <c r="D89" s="305" t="s">
        <v>291</v>
      </c>
      <c r="E89" s="42"/>
      <c r="F89" s="41">
        <f>SUM(G89:I89)</f>
        <v>3</v>
      </c>
      <c r="G89" s="41">
        <v>0</v>
      </c>
      <c r="H89" s="41">
        <v>3</v>
      </c>
      <c r="I89" s="41">
        <v>0</v>
      </c>
      <c r="AA89" s="155">
        <v>3</v>
      </c>
      <c r="AB89" s="155" t="str">
        <f>IF(F89=AA89,"",1)</f>
        <v/>
      </c>
      <c r="AC89" s="155"/>
    </row>
    <row r="90" spans="1:29" ht="12" customHeight="1">
      <c r="A90" s="254"/>
      <c r="B90" s="254"/>
      <c r="C90" s="40"/>
      <c r="D90" s="306"/>
      <c r="E90" s="39"/>
      <c r="F90" s="37">
        <f>IF(F89=0,0,F89/$F89)</f>
        <v>1</v>
      </c>
      <c r="G90" s="37">
        <f>IF(G89=0,0,G89/$F89)</f>
        <v>0</v>
      </c>
      <c r="H90" s="37">
        <f>IF(H89=0,0,H89/$F89)</f>
        <v>1</v>
      </c>
      <c r="I90" s="37">
        <f>IF(I89=0,0,I89/$F89)</f>
        <v>0</v>
      </c>
      <c r="AA90" s="154"/>
      <c r="AB90" s="154"/>
      <c r="AC90" s="154" t="str">
        <f t="shared" ref="AC90" si="40">IF(SUM(G90:I90)=0,"",IF(SUM(G90:I90)=1,"",1))</f>
        <v/>
      </c>
    </row>
    <row r="91" spans="1:29" ht="12" customHeight="1">
      <c r="A91" s="254"/>
      <c r="B91" s="254"/>
      <c r="C91" s="43"/>
      <c r="D91" s="305" t="s">
        <v>290</v>
      </c>
      <c r="E91" s="42"/>
      <c r="F91" s="41">
        <f>SUM(G91:I91)</f>
        <v>0</v>
      </c>
      <c r="G91" s="41">
        <v>0</v>
      </c>
      <c r="H91" s="41">
        <v>0</v>
      </c>
      <c r="I91" s="41">
        <v>0</v>
      </c>
      <c r="AA91" s="155">
        <v>0</v>
      </c>
      <c r="AB91" s="155" t="str">
        <f>IF(F91=AA91,"",1)</f>
        <v/>
      </c>
      <c r="AC91" s="155"/>
    </row>
    <row r="92" spans="1:29" ht="12" customHeight="1">
      <c r="A92" s="254"/>
      <c r="B92" s="254"/>
      <c r="C92" s="40"/>
      <c r="D92" s="306"/>
      <c r="E92" s="39"/>
      <c r="F92" s="37">
        <f>IF(F91=0,0,F91/$F91)</f>
        <v>0</v>
      </c>
      <c r="G92" s="37">
        <f>IF(G91=0,0,G91/$F91)</f>
        <v>0</v>
      </c>
      <c r="H92" s="37">
        <f>IF(H91=0,0,H91/$F91)</f>
        <v>0</v>
      </c>
      <c r="I92" s="37">
        <f>IF(I91=0,0,I91/$F91)</f>
        <v>0</v>
      </c>
      <c r="AA92" s="154"/>
      <c r="AB92" s="154"/>
      <c r="AC92" s="154" t="str">
        <f t="shared" ref="AC92" si="41">IF(SUM(G92:I92)=0,"",IF(SUM(G92:I92)=1,"",1))</f>
        <v/>
      </c>
    </row>
    <row r="93" spans="1:29" ht="12" customHeight="1">
      <c r="A93" s="254"/>
      <c r="B93" s="254"/>
      <c r="C93" s="43"/>
      <c r="D93" s="305" t="s">
        <v>289</v>
      </c>
      <c r="E93" s="42"/>
      <c r="F93" s="41">
        <f>SUM(G93:I93)</f>
        <v>2</v>
      </c>
      <c r="G93" s="41">
        <v>1</v>
      </c>
      <c r="H93" s="41">
        <v>1</v>
      </c>
      <c r="I93" s="41">
        <v>0</v>
      </c>
      <c r="AA93" s="155">
        <v>2</v>
      </c>
      <c r="AB93" s="155" t="str">
        <f>IF(F93=AA93,"",1)</f>
        <v/>
      </c>
      <c r="AC93" s="155"/>
    </row>
    <row r="94" spans="1:29" ht="12" customHeight="1">
      <c r="A94" s="254"/>
      <c r="B94" s="254"/>
      <c r="C94" s="40"/>
      <c r="D94" s="306"/>
      <c r="E94" s="39"/>
      <c r="F94" s="37">
        <f>IF(F93=0,0,F93/$F93)</f>
        <v>1</v>
      </c>
      <c r="G94" s="37">
        <f>IF(G93=0,0,G93/$F93)</f>
        <v>0.5</v>
      </c>
      <c r="H94" s="37">
        <f>IF(H93=0,0,H93/$F93)</f>
        <v>0.5</v>
      </c>
      <c r="I94" s="37">
        <f>IF(I93=0,0,I93/$F93)</f>
        <v>0</v>
      </c>
      <c r="AA94" s="154"/>
      <c r="AB94" s="154"/>
      <c r="AC94" s="154" t="str">
        <f t="shared" ref="AC94" si="42">IF(SUM(G94:I94)=0,"",IF(SUM(G94:I94)=1,"",1))</f>
        <v/>
      </c>
    </row>
    <row r="95" spans="1:29" ht="12" customHeight="1">
      <c r="A95" s="254"/>
      <c r="B95" s="254"/>
      <c r="C95" s="43"/>
      <c r="D95" s="305" t="s">
        <v>288</v>
      </c>
      <c r="E95" s="42"/>
      <c r="F95" s="41">
        <f>SUM(G95:I95)</f>
        <v>11</v>
      </c>
      <c r="G95" s="41">
        <v>3</v>
      </c>
      <c r="H95" s="41">
        <v>6</v>
      </c>
      <c r="I95" s="41">
        <v>2</v>
      </c>
      <c r="AA95" s="155">
        <v>11</v>
      </c>
      <c r="AB95" s="155" t="str">
        <f>IF(F95=AA95,"",1)</f>
        <v/>
      </c>
      <c r="AC95" s="155"/>
    </row>
    <row r="96" spans="1:29" ht="12" customHeight="1">
      <c r="A96" s="254"/>
      <c r="B96" s="254"/>
      <c r="C96" s="40"/>
      <c r="D96" s="306"/>
      <c r="E96" s="39"/>
      <c r="F96" s="37">
        <f>IF(F95=0,0,F95/$F95)</f>
        <v>1</v>
      </c>
      <c r="G96" s="37">
        <f>IF(G95=0,0,G95/$F95)</f>
        <v>0.27272727272727271</v>
      </c>
      <c r="H96" s="37">
        <f>IF(H95=0,0,H95/$F95)</f>
        <v>0.54545454545454541</v>
      </c>
      <c r="I96" s="37">
        <f>IF(I95=0,0,I95/$F95)</f>
        <v>0.18181818181818182</v>
      </c>
      <c r="AA96" s="154"/>
      <c r="AB96" s="154"/>
      <c r="AC96" s="154" t="str">
        <f t="shared" ref="AC96" si="43">IF(SUM(G96:I96)=0,"",IF(SUM(G96:I96)=1,"",1))</f>
        <v/>
      </c>
    </row>
    <row r="97" spans="1:30" ht="12" customHeight="1">
      <c r="A97" s="254"/>
      <c r="B97" s="254"/>
      <c r="C97" s="43"/>
      <c r="D97" s="305" t="s">
        <v>287</v>
      </c>
      <c r="E97" s="42"/>
      <c r="F97" s="41">
        <f>SUM(G97:I97)</f>
        <v>0</v>
      </c>
      <c r="G97" s="41">
        <v>0</v>
      </c>
      <c r="H97" s="41">
        <v>0</v>
      </c>
      <c r="I97" s="41">
        <v>0</v>
      </c>
      <c r="AA97" s="155">
        <v>0</v>
      </c>
      <c r="AB97" s="155" t="str">
        <f>IF(F97=AA97,"",1)</f>
        <v/>
      </c>
      <c r="AC97" s="155"/>
    </row>
    <row r="98" spans="1:30" ht="12" customHeight="1">
      <c r="A98" s="254"/>
      <c r="B98" s="254"/>
      <c r="C98" s="40"/>
      <c r="D98" s="306"/>
      <c r="E98" s="39"/>
      <c r="F98" s="37">
        <f>IF(F97=0,0,F97/$F97)</f>
        <v>0</v>
      </c>
      <c r="G98" s="37">
        <f>IF(G97=0,0,G97/$F97)</f>
        <v>0</v>
      </c>
      <c r="H98" s="37">
        <f>IF(H97=0,0,H97/$F97)</f>
        <v>0</v>
      </c>
      <c r="I98" s="37">
        <f>IF(I97=0,0,I97/$F97)</f>
        <v>0</v>
      </c>
      <c r="AA98" s="154"/>
      <c r="AB98" s="154"/>
      <c r="AC98" s="154" t="str">
        <f t="shared" ref="AC98" si="44">IF(SUM(G98:I98)=0,"",IF(SUM(G98:I98)=1,"",1))</f>
        <v/>
      </c>
    </row>
    <row r="99" spans="1:30" ht="12.75" customHeight="1">
      <c r="A99" s="254"/>
      <c r="B99" s="254"/>
      <c r="C99" s="43"/>
      <c r="D99" s="305" t="s">
        <v>286</v>
      </c>
      <c r="E99" s="42"/>
      <c r="F99" s="41">
        <f>SUM(G99:I99)</f>
        <v>4</v>
      </c>
      <c r="G99" s="41">
        <v>0</v>
      </c>
      <c r="H99" s="41">
        <v>4</v>
      </c>
      <c r="I99" s="41">
        <v>0</v>
      </c>
      <c r="AA99" s="155">
        <v>4</v>
      </c>
      <c r="AB99" s="155" t="str">
        <f>IF(F99=AA99,"",1)</f>
        <v/>
      </c>
      <c r="AC99" s="155"/>
    </row>
    <row r="100" spans="1:30" ht="12.75" customHeight="1" thickBot="1">
      <c r="A100" s="255"/>
      <c r="B100" s="255"/>
      <c r="C100" s="40"/>
      <c r="D100" s="306"/>
      <c r="E100" s="39"/>
      <c r="F100" s="37">
        <f>IF(F99=0,0,F99/$F99)</f>
        <v>1</v>
      </c>
      <c r="G100" s="37">
        <f>IF(G99=0,0,G99/$F99)</f>
        <v>0</v>
      </c>
      <c r="H100" s="37">
        <f>IF(H99=0,0,H99/$F99)</f>
        <v>1</v>
      </c>
      <c r="I100" s="37">
        <f>IF(I99=0,0,I99/$F99)</f>
        <v>0</v>
      </c>
      <c r="AA100" s="157"/>
      <c r="AB100" s="158"/>
      <c r="AC100" s="158" t="str">
        <f t="shared" ref="AC100" si="45">IF(SUM(G100:I100)=0,"",IF(SUM(G100:I100)=1,"",1))</f>
        <v/>
      </c>
    </row>
    <row r="110" spans="1:30">
      <c r="D110" s="166" t="s">
        <v>490</v>
      </c>
      <c r="E110" s="164"/>
      <c r="F110" s="165">
        <v>39</v>
      </c>
      <c r="G110" s="165">
        <v>8</v>
      </c>
      <c r="H110" s="165">
        <v>26</v>
      </c>
      <c r="I110" s="165">
        <v>5</v>
      </c>
      <c r="J110" s="165"/>
      <c r="K110" s="165"/>
      <c r="L110" s="165"/>
      <c r="M110" s="165"/>
      <c r="N110" s="165"/>
      <c r="O110" s="165"/>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39</v>
      </c>
      <c r="G111" s="168">
        <f t="shared" ref="G111:R111" si="46">IF(G110="","",SUM(G9,G11,G13,G15,G17))</f>
        <v>8</v>
      </c>
      <c r="H111" s="168">
        <f t="shared" si="46"/>
        <v>26</v>
      </c>
      <c r="I111" s="168">
        <f t="shared" si="46"/>
        <v>5</v>
      </c>
      <c r="J111" s="168" t="str">
        <f t="shared" si="46"/>
        <v/>
      </c>
      <c r="K111" s="168" t="str">
        <f t="shared" si="46"/>
        <v/>
      </c>
      <c r="L111" s="168" t="str">
        <f t="shared" si="46"/>
        <v/>
      </c>
      <c r="M111" s="168" t="str">
        <f t="shared" si="46"/>
        <v/>
      </c>
      <c r="N111" s="168" t="str">
        <f t="shared" si="46"/>
        <v/>
      </c>
      <c r="O111" s="168" t="str">
        <f t="shared" si="46"/>
        <v/>
      </c>
      <c r="P111" s="168" t="str">
        <f t="shared" si="46"/>
        <v/>
      </c>
      <c r="Q111" s="168" t="str">
        <f t="shared" si="46"/>
        <v/>
      </c>
      <c r="R111" s="168" t="str">
        <f t="shared" si="46"/>
        <v/>
      </c>
      <c r="S111" s="75"/>
      <c r="T111" s="72"/>
      <c r="U111" s="75"/>
      <c r="V111" s="72"/>
      <c r="W111" s="75"/>
      <c r="X111" s="72"/>
      <c r="Y111" s="75"/>
      <c r="Z111" s="72"/>
      <c r="AA111" s="75"/>
      <c r="AB111" s="72"/>
      <c r="AC111" s="72"/>
      <c r="AD111" s="72"/>
    </row>
    <row r="112" spans="1:30">
      <c r="D112" s="167" t="s">
        <v>43</v>
      </c>
      <c r="E112" s="164"/>
      <c r="F112" s="168">
        <f>IF(F110="","",SUM(F19,F69))</f>
        <v>39</v>
      </c>
      <c r="G112" s="168">
        <f t="shared" ref="G112:R112" si="47">IF(G110="","",SUM(G19,G69))</f>
        <v>8</v>
      </c>
      <c r="H112" s="168">
        <f t="shared" si="47"/>
        <v>26</v>
      </c>
      <c r="I112" s="168">
        <f t="shared" si="47"/>
        <v>5</v>
      </c>
      <c r="J112" s="168" t="str">
        <f t="shared" si="47"/>
        <v/>
      </c>
      <c r="K112" s="168" t="str">
        <f t="shared" si="47"/>
        <v/>
      </c>
      <c r="L112" s="168" t="str">
        <f t="shared" si="47"/>
        <v/>
      </c>
      <c r="M112" s="168" t="str">
        <f t="shared" si="47"/>
        <v/>
      </c>
      <c r="N112" s="168" t="str">
        <f t="shared" si="47"/>
        <v/>
      </c>
      <c r="O112" s="168" t="str">
        <f t="shared" si="47"/>
        <v/>
      </c>
      <c r="P112" s="168" t="str">
        <f t="shared" si="47"/>
        <v/>
      </c>
      <c r="Q112" s="168" t="str">
        <f t="shared" si="47"/>
        <v/>
      </c>
      <c r="R112" s="168" t="str">
        <f t="shared" si="47"/>
        <v/>
      </c>
      <c r="S112" s="75"/>
      <c r="T112" s="72"/>
      <c r="U112" s="75"/>
      <c r="V112" s="72"/>
      <c r="W112" s="75"/>
      <c r="X112" s="72"/>
      <c r="Y112" s="75"/>
      <c r="Z112" s="72"/>
      <c r="AA112" s="75"/>
      <c r="AB112" s="72"/>
      <c r="AC112" s="72"/>
      <c r="AD112" s="72"/>
    </row>
    <row r="113" spans="4:30">
      <c r="D113" s="169" t="s">
        <v>42</v>
      </c>
      <c r="F113" s="168">
        <f>IF(F110="","",SUM(F21,F23,F25,F27,F29,F31,F33,F35,F37,F39,F41,F43,F45,F47,F49,F51,F53,F55,F57,F59,F61,F63,F65,F67))</f>
        <v>9</v>
      </c>
      <c r="G113" s="168">
        <f t="shared" ref="G113:R113" si="48">IF(G110="","",SUM(G21,G23,G25,G27,G29,G31,G33,G35,G37,G39,G41,G43,G45,G47,G49,G51,G53,G55,G57,G59,G61,G63,G65,G67))</f>
        <v>2</v>
      </c>
      <c r="H113" s="168">
        <f t="shared" si="48"/>
        <v>6</v>
      </c>
      <c r="I113" s="168">
        <f t="shared" si="48"/>
        <v>1</v>
      </c>
      <c r="J113" s="168" t="str">
        <f t="shared" si="48"/>
        <v/>
      </c>
      <c r="K113" s="168" t="str">
        <f t="shared" si="48"/>
        <v/>
      </c>
      <c r="L113" s="168" t="str">
        <f t="shared" si="48"/>
        <v/>
      </c>
      <c r="M113" s="168" t="str">
        <f t="shared" si="48"/>
        <v/>
      </c>
      <c r="N113" s="168" t="str">
        <f t="shared" si="48"/>
        <v/>
      </c>
      <c r="O113" s="168" t="str">
        <f t="shared" si="48"/>
        <v/>
      </c>
      <c r="P113" s="168" t="str">
        <f t="shared" si="48"/>
        <v/>
      </c>
      <c r="Q113" s="168" t="str">
        <f t="shared" si="48"/>
        <v/>
      </c>
      <c r="R113" s="168" t="str">
        <f t="shared" si="48"/>
        <v/>
      </c>
      <c r="S113" s="75"/>
      <c r="T113" s="72"/>
      <c r="U113" s="75"/>
      <c r="V113" s="72"/>
      <c r="W113" s="75"/>
      <c r="X113" s="72"/>
      <c r="Y113" s="75"/>
      <c r="Z113" s="72"/>
      <c r="AA113" s="75"/>
      <c r="AB113" s="72"/>
      <c r="AC113" s="72"/>
      <c r="AD113" s="72"/>
    </row>
    <row r="114" spans="4:30">
      <c r="D114" s="170" t="s">
        <v>491</v>
      </c>
      <c r="F114" s="168">
        <f>IF(F110="","",SUM(F71,F73,F75,F77,F79,F81,F83,F85,F87,F89,F91,F93,F95,F97,F99))</f>
        <v>30</v>
      </c>
      <c r="G114" s="168">
        <f t="shared" ref="G114:R114" si="49">IF(G110="","",SUM(G71,G73,G75,G77,G79,G81,G83,G85,G87,G89,G91,G93,G95,G97,G99))</f>
        <v>6</v>
      </c>
      <c r="H114" s="168">
        <f t="shared" si="49"/>
        <v>20</v>
      </c>
      <c r="I114" s="168">
        <f t="shared" si="49"/>
        <v>4</v>
      </c>
      <c r="J114" s="168" t="str">
        <f t="shared" si="49"/>
        <v/>
      </c>
      <c r="K114" s="168" t="str">
        <f t="shared" si="49"/>
        <v/>
      </c>
      <c r="L114" s="168" t="str">
        <f t="shared" si="49"/>
        <v/>
      </c>
      <c r="M114" s="168" t="str">
        <f t="shared" si="49"/>
        <v/>
      </c>
      <c r="N114" s="168" t="str">
        <f t="shared" si="49"/>
        <v/>
      </c>
      <c r="O114" s="168" t="str">
        <f t="shared" si="49"/>
        <v/>
      </c>
      <c r="P114" s="168" t="str">
        <f t="shared" si="49"/>
        <v/>
      </c>
      <c r="Q114" s="168" t="str">
        <f t="shared" si="49"/>
        <v/>
      </c>
      <c r="R114" s="168" t="str">
        <f t="shared" si="49"/>
        <v/>
      </c>
      <c r="S114" s="75"/>
      <c r="T114" s="72"/>
      <c r="U114" s="75"/>
      <c r="V114" s="72"/>
      <c r="W114" s="75"/>
      <c r="X114" s="72"/>
      <c r="Y114" s="75"/>
      <c r="Z114" s="72"/>
      <c r="AA114" s="75"/>
      <c r="AB114" s="72"/>
      <c r="AC114" s="72"/>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0">IF(G110="","",IF(G7=G110,"",1))</f>
        <v/>
      </c>
      <c r="H116" s="165" t="str">
        <f t="shared" si="50"/>
        <v/>
      </c>
      <c r="I116" s="165" t="str">
        <f t="shared" si="50"/>
        <v/>
      </c>
      <c r="J116" s="165" t="str">
        <f t="shared" si="50"/>
        <v/>
      </c>
      <c r="K116" s="165" t="str">
        <f t="shared" si="50"/>
        <v/>
      </c>
      <c r="L116" s="165" t="str">
        <f t="shared" si="50"/>
        <v/>
      </c>
      <c r="M116" s="165" t="str">
        <f t="shared" si="50"/>
        <v/>
      </c>
      <c r="N116" s="165" t="str">
        <f t="shared" si="50"/>
        <v/>
      </c>
      <c r="O116" s="165" t="str">
        <f t="shared" si="50"/>
        <v/>
      </c>
      <c r="P116" s="165" t="str">
        <f t="shared" si="50"/>
        <v/>
      </c>
      <c r="Q116" s="165" t="str">
        <f t="shared" si="50"/>
        <v/>
      </c>
      <c r="R116" s="165" t="str">
        <f t="shared" si="50"/>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1">IF(G110="","",IF(G110=G111,"",1))</f>
        <v/>
      </c>
      <c r="H117" s="165" t="str">
        <f t="shared" si="51"/>
        <v/>
      </c>
      <c r="I117" s="165" t="str">
        <f t="shared" si="51"/>
        <v/>
      </c>
      <c r="J117" s="165" t="str">
        <f t="shared" si="51"/>
        <v/>
      </c>
      <c r="K117" s="165" t="str">
        <f t="shared" si="51"/>
        <v/>
      </c>
      <c r="L117" s="165" t="str">
        <f t="shared" si="51"/>
        <v/>
      </c>
      <c r="M117" s="165" t="str">
        <f t="shared" si="51"/>
        <v/>
      </c>
      <c r="N117" s="165" t="str">
        <f t="shared" si="51"/>
        <v/>
      </c>
      <c r="O117" s="165" t="str">
        <f t="shared" si="51"/>
        <v/>
      </c>
      <c r="P117" s="165" t="str">
        <f t="shared" si="51"/>
        <v/>
      </c>
      <c r="Q117" s="165" t="str">
        <f t="shared" si="51"/>
        <v/>
      </c>
      <c r="R117" s="165" t="str">
        <f t="shared" si="51"/>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2">IF(G110="","",IF(G110=G112,"",1))</f>
        <v/>
      </c>
      <c r="H118" s="165" t="str">
        <f t="shared" si="52"/>
        <v/>
      </c>
      <c r="I118" s="165" t="str">
        <f t="shared" si="52"/>
        <v/>
      </c>
      <c r="J118" s="165" t="str">
        <f t="shared" si="52"/>
        <v/>
      </c>
      <c r="K118" s="165" t="str">
        <f t="shared" si="52"/>
        <v/>
      </c>
      <c r="L118" s="165" t="str">
        <f t="shared" si="52"/>
        <v/>
      </c>
      <c r="M118" s="165" t="str">
        <f t="shared" si="52"/>
        <v/>
      </c>
      <c r="N118" s="165" t="str">
        <f t="shared" si="52"/>
        <v/>
      </c>
      <c r="O118" s="165" t="str">
        <f t="shared" si="52"/>
        <v/>
      </c>
      <c r="P118" s="165" t="str">
        <f t="shared" si="52"/>
        <v/>
      </c>
      <c r="Q118" s="165" t="str">
        <f t="shared" si="52"/>
        <v/>
      </c>
      <c r="R118" s="165" t="str">
        <f t="shared" si="52"/>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3">IF(G110="","",IF(G19=G113,"",1))</f>
        <v/>
      </c>
      <c r="H119" s="165" t="str">
        <f t="shared" si="53"/>
        <v/>
      </c>
      <c r="I119" s="165" t="str">
        <f t="shared" si="53"/>
        <v/>
      </c>
      <c r="J119" s="165" t="str">
        <f t="shared" si="53"/>
        <v/>
      </c>
      <c r="K119" s="165" t="str">
        <f t="shared" si="53"/>
        <v/>
      </c>
      <c r="L119" s="165" t="str">
        <f t="shared" si="53"/>
        <v/>
      </c>
      <c r="M119" s="165" t="str">
        <f t="shared" si="53"/>
        <v/>
      </c>
      <c r="N119" s="165" t="str">
        <f t="shared" si="53"/>
        <v/>
      </c>
      <c r="O119" s="165" t="str">
        <f t="shared" si="53"/>
        <v/>
      </c>
      <c r="P119" s="165" t="str">
        <f t="shared" si="53"/>
        <v/>
      </c>
      <c r="Q119" s="165" t="str">
        <f t="shared" si="53"/>
        <v/>
      </c>
      <c r="R119" s="165" t="str">
        <f t="shared" si="53"/>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54">IF(G110="","",IF(G69=G114,"",1))</f>
        <v/>
      </c>
      <c r="H120" s="165" t="str">
        <f t="shared" si="54"/>
        <v/>
      </c>
      <c r="I120" s="165" t="str">
        <f t="shared" si="54"/>
        <v/>
      </c>
      <c r="J120" s="165" t="str">
        <f t="shared" si="54"/>
        <v/>
      </c>
      <c r="K120" s="165" t="str">
        <f t="shared" si="54"/>
        <v/>
      </c>
      <c r="L120" s="165" t="str">
        <f t="shared" si="54"/>
        <v/>
      </c>
      <c r="M120" s="165" t="str">
        <f t="shared" si="54"/>
        <v/>
      </c>
      <c r="N120" s="165" t="str">
        <f t="shared" si="54"/>
        <v/>
      </c>
      <c r="O120" s="165" t="str">
        <f t="shared" si="54"/>
        <v/>
      </c>
      <c r="P120" s="165" t="str">
        <f t="shared" si="54"/>
        <v/>
      </c>
      <c r="Q120" s="165" t="str">
        <f t="shared" si="54"/>
        <v/>
      </c>
      <c r="R120" s="165" t="str">
        <f t="shared" si="54"/>
        <v/>
      </c>
      <c r="S120" s="72"/>
      <c r="T120" s="72"/>
      <c r="U120" s="72"/>
      <c r="V120" s="72"/>
      <c r="W120" s="72"/>
      <c r="X120" s="72"/>
      <c r="Y120" s="72"/>
      <c r="Z120" s="72"/>
      <c r="AA120" s="72"/>
      <c r="AB120" s="72"/>
      <c r="AC120" s="72"/>
      <c r="AD120" s="72"/>
    </row>
  </sheetData>
  <mergeCells count="57">
    <mergeCell ref="D51:D52"/>
    <mergeCell ref="D53:D54"/>
    <mergeCell ref="D67:D68"/>
    <mergeCell ref="D55:D56"/>
    <mergeCell ref="D57:D58"/>
    <mergeCell ref="D63:D64"/>
    <mergeCell ref="D65:D66"/>
    <mergeCell ref="D59:D60"/>
    <mergeCell ref="D61:D62"/>
    <mergeCell ref="D81:D82"/>
    <mergeCell ref="B69:B100"/>
    <mergeCell ref="D69:D70"/>
    <mergeCell ref="D71:D72"/>
    <mergeCell ref="D73:D74"/>
    <mergeCell ref="D75:D76"/>
    <mergeCell ref="D91:D92"/>
    <mergeCell ref="D93:D94"/>
    <mergeCell ref="D95:D96"/>
    <mergeCell ref="D97:D98"/>
    <mergeCell ref="D99:D100"/>
    <mergeCell ref="D83:D84"/>
    <mergeCell ref="D45:D46"/>
    <mergeCell ref="D47:D48"/>
    <mergeCell ref="D49:D50"/>
    <mergeCell ref="A19:A100"/>
    <mergeCell ref="B19:B68"/>
    <mergeCell ref="D19:D20"/>
    <mergeCell ref="D21:D22"/>
    <mergeCell ref="D23:D24"/>
    <mergeCell ref="D25:D26"/>
    <mergeCell ref="D27:D28"/>
    <mergeCell ref="D29:D30"/>
    <mergeCell ref="D85:D86"/>
    <mergeCell ref="D87:D88"/>
    <mergeCell ref="D89:D90"/>
    <mergeCell ref="D77:D78"/>
    <mergeCell ref="D79:D80"/>
    <mergeCell ref="D35:D36"/>
    <mergeCell ref="D37:D38"/>
    <mergeCell ref="D39:D40"/>
    <mergeCell ref="D41:D42"/>
    <mergeCell ref="D43:D44"/>
    <mergeCell ref="D31:D32"/>
    <mergeCell ref="D33:D34"/>
    <mergeCell ref="A7:E8"/>
    <mergeCell ref="A9:A18"/>
    <mergeCell ref="B9:E10"/>
    <mergeCell ref="B11:E12"/>
    <mergeCell ref="B13:E14"/>
    <mergeCell ref="B15:E16"/>
    <mergeCell ref="B17:E18"/>
    <mergeCell ref="A3:E6"/>
    <mergeCell ref="F3:I4"/>
    <mergeCell ref="F5:F6"/>
    <mergeCell ref="G5:G6"/>
    <mergeCell ref="H5:H6"/>
    <mergeCell ref="I5:I6"/>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6"/>
  <sheetViews>
    <sheetView view="pageBreakPreview" zoomScaleNormal="100" zoomScaleSheetLayoutView="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4" width="10.125" style="3" customWidth="1"/>
    <col min="15" max="16384" width="9" style="3"/>
  </cols>
  <sheetData>
    <row r="1" spans="1:29" ht="14.25">
      <c r="A1" s="18" t="s">
        <v>706</v>
      </c>
    </row>
    <row r="3" spans="1:29" ht="14.25" customHeight="1">
      <c r="A3" s="240" t="s">
        <v>64</v>
      </c>
      <c r="B3" s="241"/>
      <c r="C3" s="241"/>
      <c r="D3" s="241"/>
      <c r="E3" s="242"/>
      <c r="F3" s="249" t="s">
        <v>131</v>
      </c>
      <c r="G3" s="332" t="s">
        <v>133</v>
      </c>
      <c r="H3" s="332"/>
      <c r="I3" s="294" t="s">
        <v>623</v>
      </c>
      <c r="J3" s="294"/>
      <c r="K3" s="294" t="s">
        <v>622</v>
      </c>
      <c r="L3" s="294"/>
      <c r="M3" s="266" t="s">
        <v>132</v>
      </c>
      <c r="N3" s="267"/>
    </row>
    <row r="4" spans="1:29" ht="42" customHeight="1">
      <c r="A4" s="243"/>
      <c r="B4" s="244"/>
      <c r="C4" s="244"/>
      <c r="D4" s="244"/>
      <c r="E4" s="245"/>
      <c r="F4" s="250"/>
      <c r="G4" s="332"/>
      <c r="H4" s="332"/>
      <c r="I4" s="294"/>
      <c r="J4" s="294"/>
      <c r="K4" s="294"/>
      <c r="L4" s="294"/>
      <c r="M4" s="268"/>
      <c r="N4" s="269"/>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row>
    <row r="6" spans="1:29" ht="15" customHeight="1" thickBot="1">
      <c r="A6" s="246"/>
      <c r="B6" s="247"/>
      <c r="C6" s="247"/>
      <c r="D6" s="247"/>
      <c r="E6" s="248"/>
      <c r="F6" s="232"/>
      <c r="G6" s="234"/>
      <c r="H6" s="236"/>
      <c r="I6" s="234"/>
      <c r="J6" s="236"/>
      <c r="K6" s="234"/>
      <c r="L6" s="236"/>
      <c r="M6" s="234"/>
      <c r="N6" s="236"/>
      <c r="AA6" s="143">
        <f>SUM(AB7:AD53,F66:AD70)</f>
        <v>0</v>
      </c>
    </row>
    <row r="7" spans="1:29" ht="23.1" customHeight="1">
      <c r="A7" s="237" t="s">
        <v>50</v>
      </c>
      <c r="B7" s="238"/>
      <c r="C7" s="238"/>
      <c r="D7" s="238"/>
      <c r="E7" s="239"/>
      <c r="F7" s="10">
        <f>SUM(G7,I7,K7,M7)</f>
        <v>967</v>
      </c>
      <c r="G7" s="9">
        <f>SUM(G8:G12)</f>
        <v>696</v>
      </c>
      <c r="H7" s="8">
        <f t="shared" ref="H7:H53" si="0">IF(G7=0,0,G7/$F7*100)</f>
        <v>71.97518097207859</v>
      </c>
      <c r="I7" s="9">
        <f>SUM(I8:I12)</f>
        <v>32</v>
      </c>
      <c r="J7" s="8">
        <f t="shared" ref="J7:J53" si="1">IF(I7=0,0,I7/$F7*100)</f>
        <v>3.3092037228541886</v>
      </c>
      <c r="K7" s="9">
        <f>SUM(K8:K12)</f>
        <v>231</v>
      </c>
      <c r="L7" s="8">
        <f t="shared" ref="L7:L53" si="2">IF(K7=0,0,K7/$F7*100)</f>
        <v>23.888314374353673</v>
      </c>
      <c r="M7" s="9">
        <f>SUM(M8:M12)</f>
        <v>8</v>
      </c>
      <c r="N7" s="8">
        <f t="shared" ref="N7:N53" si="3">IF(M7=0,0,M7/$F7*100)</f>
        <v>0.82730093071354716</v>
      </c>
      <c r="AA7" s="142">
        <v>967</v>
      </c>
      <c r="AB7" s="139" t="str">
        <f>IF(F7=AA7,"",1)</f>
        <v/>
      </c>
      <c r="AC7" s="175" t="str">
        <f>IF(SUM(H7,J7,L7,N7)=100,"",1)</f>
        <v/>
      </c>
    </row>
    <row r="8" spans="1:29" ht="23.1" customHeight="1">
      <c r="A8" s="256" t="s">
        <v>49</v>
      </c>
      <c r="B8" s="259" t="s">
        <v>48</v>
      </c>
      <c r="C8" s="260"/>
      <c r="D8" s="260"/>
      <c r="E8" s="261"/>
      <c r="F8" s="10">
        <f t="shared" ref="F8:F53" si="4">SUM(G8,I8,K8,M8)</f>
        <v>323</v>
      </c>
      <c r="G8" s="9">
        <v>123</v>
      </c>
      <c r="H8" s="8">
        <f t="shared" si="0"/>
        <v>38.080495356037154</v>
      </c>
      <c r="I8" s="9">
        <v>24</v>
      </c>
      <c r="J8" s="8">
        <f t="shared" si="1"/>
        <v>7.4303405572755414</v>
      </c>
      <c r="K8" s="9">
        <v>171</v>
      </c>
      <c r="L8" s="8">
        <f t="shared" si="2"/>
        <v>52.941176470588239</v>
      </c>
      <c r="M8" s="9">
        <v>5</v>
      </c>
      <c r="N8" s="8">
        <f t="shared" si="3"/>
        <v>1.5479876160990713</v>
      </c>
      <c r="AA8" s="9">
        <v>323</v>
      </c>
      <c r="AB8" s="140" t="str">
        <f t="shared" ref="AB8:AB53" si="5">IF(F8=AA8,"",1)</f>
        <v/>
      </c>
      <c r="AC8" s="140" t="str">
        <f t="shared" ref="AC8:AC53" si="6">IF(SUM(H8,J8,L8,N8)=100,"",1)</f>
        <v/>
      </c>
    </row>
    <row r="9" spans="1:29" ht="23.1" customHeight="1">
      <c r="A9" s="257"/>
      <c r="B9" s="259" t="s">
        <v>47</v>
      </c>
      <c r="C9" s="260"/>
      <c r="D9" s="260"/>
      <c r="E9" s="261"/>
      <c r="F9" s="10">
        <f t="shared" si="4"/>
        <v>145</v>
      </c>
      <c r="G9" s="9">
        <v>116</v>
      </c>
      <c r="H9" s="8">
        <f t="shared" si="0"/>
        <v>80</v>
      </c>
      <c r="I9" s="9">
        <v>3</v>
      </c>
      <c r="J9" s="8">
        <f t="shared" si="1"/>
        <v>2.0689655172413794</v>
      </c>
      <c r="K9" s="9">
        <v>26</v>
      </c>
      <c r="L9" s="8">
        <f t="shared" si="2"/>
        <v>17.931034482758619</v>
      </c>
      <c r="M9" s="9">
        <v>0</v>
      </c>
      <c r="N9" s="8">
        <f t="shared" si="3"/>
        <v>0</v>
      </c>
      <c r="AA9" s="9">
        <v>145</v>
      </c>
      <c r="AB9" s="140" t="str">
        <f t="shared" si="5"/>
        <v/>
      </c>
      <c r="AC9" s="140" t="str">
        <f t="shared" si="6"/>
        <v/>
      </c>
    </row>
    <row r="10" spans="1:29" ht="23.1" customHeight="1">
      <c r="A10" s="257"/>
      <c r="B10" s="259" t="s">
        <v>46</v>
      </c>
      <c r="C10" s="260"/>
      <c r="D10" s="260"/>
      <c r="E10" s="261"/>
      <c r="F10" s="10">
        <f t="shared" si="4"/>
        <v>218</v>
      </c>
      <c r="G10" s="9">
        <v>195</v>
      </c>
      <c r="H10" s="8">
        <f t="shared" si="0"/>
        <v>89.449541284403665</v>
      </c>
      <c r="I10" s="9">
        <v>4</v>
      </c>
      <c r="J10" s="8">
        <f t="shared" si="1"/>
        <v>1.834862385321101</v>
      </c>
      <c r="K10" s="9">
        <v>18</v>
      </c>
      <c r="L10" s="8">
        <f t="shared" si="2"/>
        <v>8.2568807339449553</v>
      </c>
      <c r="M10" s="9">
        <v>1</v>
      </c>
      <c r="N10" s="8">
        <f t="shared" si="3"/>
        <v>0.45871559633027525</v>
      </c>
      <c r="AA10" s="9">
        <v>218</v>
      </c>
      <c r="AB10" s="140" t="str">
        <f t="shared" si="5"/>
        <v/>
      </c>
      <c r="AC10" s="140" t="str">
        <f t="shared" si="6"/>
        <v/>
      </c>
    </row>
    <row r="11" spans="1:29" ht="23.1" customHeight="1">
      <c r="A11" s="257"/>
      <c r="B11" s="259" t="s">
        <v>45</v>
      </c>
      <c r="C11" s="260"/>
      <c r="D11" s="260"/>
      <c r="E11" s="261"/>
      <c r="F11" s="10">
        <f t="shared" si="4"/>
        <v>66</v>
      </c>
      <c r="G11" s="9">
        <v>63</v>
      </c>
      <c r="H11" s="8">
        <f t="shared" si="0"/>
        <v>95.454545454545453</v>
      </c>
      <c r="I11" s="9">
        <v>0</v>
      </c>
      <c r="J11" s="8">
        <f t="shared" si="1"/>
        <v>0</v>
      </c>
      <c r="K11" s="9">
        <v>2</v>
      </c>
      <c r="L11" s="8">
        <f t="shared" si="2"/>
        <v>3.0303030303030303</v>
      </c>
      <c r="M11" s="9">
        <v>1</v>
      </c>
      <c r="N11" s="8">
        <f t="shared" si="3"/>
        <v>1.5151515151515151</v>
      </c>
      <c r="AA11" s="9">
        <v>66</v>
      </c>
      <c r="AB11" s="140" t="str">
        <f t="shared" si="5"/>
        <v/>
      </c>
      <c r="AC11" s="140" t="str">
        <f t="shared" si="6"/>
        <v/>
      </c>
    </row>
    <row r="12" spans="1:29" ht="23.1" customHeight="1">
      <c r="A12" s="258"/>
      <c r="B12" s="259" t="s">
        <v>44</v>
      </c>
      <c r="C12" s="260"/>
      <c r="D12" s="260"/>
      <c r="E12" s="261"/>
      <c r="F12" s="10">
        <f t="shared" si="4"/>
        <v>215</v>
      </c>
      <c r="G12" s="9">
        <v>199</v>
      </c>
      <c r="H12" s="8">
        <f t="shared" si="0"/>
        <v>92.558139534883722</v>
      </c>
      <c r="I12" s="9">
        <v>1</v>
      </c>
      <c r="J12" s="8">
        <f t="shared" si="1"/>
        <v>0.46511627906976744</v>
      </c>
      <c r="K12" s="9">
        <v>14</v>
      </c>
      <c r="L12" s="8">
        <f t="shared" si="2"/>
        <v>6.5116279069767442</v>
      </c>
      <c r="M12" s="9">
        <v>1</v>
      </c>
      <c r="N12" s="8">
        <f t="shared" si="3"/>
        <v>0.46511627906976744</v>
      </c>
      <c r="AA12" s="9">
        <v>215</v>
      </c>
      <c r="AB12" s="140" t="str">
        <f t="shared" si="5"/>
        <v/>
      </c>
      <c r="AC12" s="140" t="str">
        <f t="shared" si="6"/>
        <v/>
      </c>
    </row>
    <row r="13" spans="1:29" ht="23.1" customHeight="1">
      <c r="A13" s="253" t="s">
        <v>43</v>
      </c>
      <c r="B13" s="253" t="s">
        <v>42</v>
      </c>
      <c r="C13" s="13"/>
      <c r="D13" s="14" t="s">
        <v>16</v>
      </c>
      <c r="E13" s="11"/>
      <c r="F13" s="10">
        <f>SUM(G13,I13,K13,M13)</f>
        <v>243</v>
      </c>
      <c r="G13" s="9">
        <f>SUM(G14:G37)</f>
        <v>189</v>
      </c>
      <c r="H13" s="8">
        <f t="shared" si="0"/>
        <v>77.777777777777786</v>
      </c>
      <c r="I13" s="9">
        <f>SUM(I14:I37)</f>
        <v>8</v>
      </c>
      <c r="J13" s="8">
        <f t="shared" si="1"/>
        <v>3.2921810699588478</v>
      </c>
      <c r="K13" s="9">
        <f>SUM(K14:K37)</f>
        <v>44</v>
      </c>
      <c r="L13" s="8">
        <f t="shared" si="2"/>
        <v>18.106995884773664</v>
      </c>
      <c r="M13" s="9">
        <f>SUM(M14:M37)</f>
        <v>2</v>
      </c>
      <c r="N13" s="8">
        <f t="shared" si="3"/>
        <v>0.82304526748971196</v>
      </c>
      <c r="AA13" s="9">
        <v>243</v>
      </c>
      <c r="AB13" s="140" t="str">
        <f t="shared" si="5"/>
        <v/>
      </c>
      <c r="AC13" s="140" t="str">
        <f t="shared" si="6"/>
        <v/>
      </c>
    </row>
    <row r="14" spans="1:29" ht="23.1" customHeight="1">
      <c r="A14" s="254"/>
      <c r="B14" s="254"/>
      <c r="C14" s="13"/>
      <c r="D14" s="14" t="s">
        <v>41</v>
      </c>
      <c r="E14" s="11"/>
      <c r="F14" s="10">
        <f t="shared" si="4"/>
        <v>32</v>
      </c>
      <c r="G14" s="9">
        <v>26</v>
      </c>
      <c r="H14" s="8">
        <f t="shared" si="0"/>
        <v>81.25</v>
      </c>
      <c r="I14" s="9">
        <v>1</v>
      </c>
      <c r="J14" s="8">
        <f t="shared" si="1"/>
        <v>3.125</v>
      </c>
      <c r="K14" s="9">
        <v>5</v>
      </c>
      <c r="L14" s="8">
        <f t="shared" si="2"/>
        <v>15.625</v>
      </c>
      <c r="M14" s="9">
        <v>0</v>
      </c>
      <c r="N14" s="8">
        <f t="shared" si="3"/>
        <v>0</v>
      </c>
      <c r="AA14" s="9">
        <v>32</v>
      </c>
      <c r="AB14" s="140" t="str">
        <f t="shared" si="5"/>
        <v/>
      </c>
      <c r="AC14" s="140" t="str">
        <f t="shared" si="6"/>
        <v/>
      </c>
    </row>
    <row r="15" spans="1:29" ht="23.1" customHeight="1">
      <c r="A15" s="254"/>
      <c r="B15" s="254"/>
      <c r="C15" s="13"/>
      <c r="D15" s="14" t="s">
        <v>40</v>
      </c>
      <c r="E15" s="11"/>
      <c r="F15" s="10">
        <f t="shared" si="4"/>
        <v>4</v>
      </c>
      <c r="G15" s="9">
        <v>3</v>
      </c>
      <c r="H15" s="8">
        <f t="shared" si="0"/>
        <v>75</v>
      </c>
      <c r="I15" s="9">
        <v>1</v>
      </c>
      <c r="J15" s="8">
        <f t="shared" si="1"/>
        <v>25</v>
      </c>
      <c r="K15" s="9">
        <v>0</v>
      </c>
      <c r="L15" s="8">
        <f t="shared" si="2"/>
        <v>0</v>
      </c>
      <c r="M15" s="9">
        <v>0</v>
      </c>
      <c r="N15" s="8">
        <f t="shared" si="3"/>
        <v>0</v>
      </c>
      <c r="AA15" s="9">
        <v>4</v>
      </c>
      <c r="AB15" s="140" t="str">
        <f t="shared" si="5"/>
        <v/>
      </c>
      <c r="AC15" s="140" t="str">
        <f t="shared" si="6"/>
        <v/>
      </c>
    </row>
    <row r="16" spans="1:29" ht="23.1" customHeight="1">
      <c r="A16" s="254"/>
      <c r="B16" s="254"/>
      <c r="C16" s="13"/>
      <c r="D16" s="14" t="s">
        <v>39</v>
      </c>
      <c r="E16" s="11"/>
      <c r="F16" s="10">
        <f t="shared" si="4"/>
        <v>16</v>
      </c>
      <c r="G16" s="9">
        <v>10</v>
      </c>
      <c r="H16" s="8">
        <f t="shared" si="0"/>
        <v>62.5</v>
      </c>
      <c r="I16" s="9">
        <v>1</v>
      </c>
      <c r="J16" s="8">
        <f t="shared" si="1"/>
        <v>6.25</v>
      </c>
      <c r="K16" s="9">
        <v>5</v>
      </c>
      <c r="L16" s="8">
        <f t="shared" si="2"/>
        <v>31.25</v>
      </c>
      <c r="M16" s="9">
        <v>0</v>
      </c>
      <c r="N16" s="8">
        <f t="shared" si="3"/>
        <v>0</v>
      </c>
      <c r="AA16" s="9">
        <v>16</v>
      </c>
      <c r="AB16" s="140" t="str">
        <f t="shared" si="5"/>
        <v/>
      </c>
      <c r="AC16" s="140" t="str">
        <f t="shared" si="6"/>
        <v/>
      </c>
    </row>
    <row r="17" spans="1:29" ht="23.1" customHeight="1">
      <c r="A17" s="254"/>
      <c r="B17" s="254"/>
      <c r="C17" s="13"/>
      <c r="D17" s="14" t="s">
        <v>38</v>
      </c>
      <c r="E17" s="11"/>
      <c r="F17" s="10">
        <f t="shared" si="4"/>
        <v>3</v>
      </c>
      <c r="G17" s="9">
        <v>1</v>
      </c>
      <c r="H17" s="8">
        <f t="shared" si="0"/>
        <v>33.333333333333329</v>
      </c>
      <c r="I17" s="9">
        <v>0</v>
      </c>
      <c r="J17" s="8">
        <f t="shared" si="1"/>
        <v>0</v>
      </c>
      <c r="K17" s="9">
        <v>2</v>
      </c>
      <c r="L17" s="8">
        <f t="shared" si="2"/>
        <v>66.666666666666657</v>
      </c>
      <c r="M17" s="9">
        <v>0</v>
      </c>
      <c r="N17" s="8">
        <f t="shared" si="3"/>
        <v>0</v>
      </c>
      <c r="AA17" s="9">
        <v>3</v>
      </c>
      <c r="AB17" s="140" t="str">
        <f t="shared" si="5"/>
        <v/>
      </c>
      <c r="AC17" s="140" t="str">
        <f t="shared" si="6"/>
        <v/>
      </c>
    </row>
    <row r="18" spans="1:29" ht="23.1" customHeight="1">
      <c r="A18" s="254"/>
      <c r="B18" s="254"/>
      <c r="C18" s="13"/>
      <c r="D18" s="14" t="s">
        <v>37</v>
      </c>
      <c r="E18" s="11"/>
      <c r="F18" s="10">
        <f t="shared" si="4"/>
        <v>7</v>
      </c>
      <c r="G18" s="9">
        <v>5</v>
      </c>
      <c r="H18" s="8">
        <f t="shared" si="0"/>
        <v>71.428571428571431</v>
      </c>
      <c r="I18" s="9">
        <v>0</v>
      </c>
      <c r="J18" s="8">
        <f t="shared" si="1"/>
        <v>0</v>
      </c>
      <c r="K18" s="9">
        <v>2</v>
      </c>
      <c r="L18" s="8">
        <f t="shared" si="2"/>
        <v>28.571428571428569</v>
      </c>
      <c r="M18" s="9">
        <v>0</v>
      </c>
      <c r="N18" s="8">
        <f t="shared" si="3"/>
        <v>0</v>
      </c>
      <c r="AA18" s="9">
        <v>7</v>
      </c>
      <c r="AB18" s="140" t="str">
        <f t="shared" si="5"/>
        <v/>
      </c>
      <c r="AC18" s="140" t="str">
        <f t="shared" si="6"/>
        <v/>
      </c>
    </row>
    <row r="19" spans="1:29" ht="23.1" customHeight="1">
      <c r="A19" s="254"/>
      <c r="B19" s="254"/>
      <c r="C19" s="13"/>
      <c r="D19" s="14" t="s">
        <v>36</v>
      </c>
      <c r="E19" s="11"/>
      <c r="F19" s="10">
        <f t="shared" si="4"/>
        <v>2</v>
      </c>
      <c r="G19" s="9">
        <v>1</v>
      </c>
      <c r="H19" s="8">
        <f t="shared" si="0"/>
        <v>50</v>
      </c>
      <c r="I19" s="9">
        <v>0</v>
      </c>
      <c r="J19" s="8">
        <f t="shared" si="1"/>
        <v>0</v>
      </c>
      <c r="K19" s="9">
        <v>0</v>
      </c>
      <c r="L19" s="8">
        <f t="shared" si="2"/>
        <v>0</v>
      </c>
      <c r="M19" s="9">
        <v>1</v>
      </c>
      <c r="N19" s="8">
        <f t="shared" si="3"/>
        <v>50</v>
      </c>
      <c r="AA19" s="9">
        <v>2</v>
      </c>
      <c r="AB19" s="140" t="str">
        <f t="shared" si="5"/>
        <v/>
      </c>
      <c r="AC19" s="140" t="str">
        <f t="shared" si="6"/>
        <v/>
      </c>
    </row>
    <row r="20" spans="1:29" ht="23.1" customHeight="1">
      <c r="A20" s="254"/>
      <c r="B20" s="254"/>
      <c r="C20" s="13"/>
      <c r="D20" s="14" t="s">
        <v>35</v>
      </c>
      <c r="E20" s="11"/>
      <c r="F20" s="10">
        <f t="shared" si="4"/>
        <v>5</v>
      </c>
      <c r="G20" s="9">
        <v>3</v>
      </c>
      <c r="H20" s="8">
        <f t="shared" si="0"/>
        <v>60</v>
      </c>
      <c r="I20" s="9">
        <v>0</v>
      </c>
      <c r="J20" s="8">
        <f t="shared" si="1"/>
        <v>0</v>
      </c>
      <c r="K20" s="9">
        <v>2</v>
      </c>
      <c r="L20" s="8">
        <f t="shared" si="2"/>
        <v>40</v>
      </c>
      <c r="M20" s="9">
        <v>0</v>
      </c>
      <c r="N20" s="8">
        <f t="shared" si="3"/>
        <v>0</v>
      </c>
      <c r="AA20" s="9">
        <v>5</v>
      </c>
      <c r="AB20" s="140" t="str">
        <f t="shared" si="5"/>
        <v/>
      </c>
      <c r="AC20" s="140" t="str">
        <f t="shared" si="6"/>
        <v/>
      </c>
    </row>
    <row r="21" spans="1:29" ht="23.1" customHeight="1">
      <c r="A21" s="254"/>
      <c r="B21" s="254"/>
      <c r="C21" s="13"/>
      <c r="D21" s="14" t="s">
        <v>34</v>
      </c>
      <c r="E21" s="11"/>
      <c r="F21" s="10">
        <f t="shared" si="4"/>
        <v>10</v>
      </c>
      <c r="G21" s="9">
        <v>10</v>
      </c>
      <c r="H21" s="8">
        <f t="shared" si="0"/>
        <v>100</v>
      </c>
      <c r="I21" s="9">
        <v>0</v>
      </c>
      <c r="J21" s="8">
        <f t="shared" si="1"/>
        <v>0</v>
      </c>
      <c r="K21" s="9">
        <v>0</v>
      </c>
      <c r="L21" s="8">
        <f t="shared" si="2"/>
        <v>0</v>
      </c>
      <c r="M21" s="9">
        <v>0</v>
      </c>
      <c r="N21" s="8">
        <f t="shared" si="3"/>
        <v>0</v>
      </c>
      <c r="AA21" s="9">
        <v>10</v>
      </c>
      <c r="AB21" s="140" t="str">
        <f t="shared" si="5"/>
        <v/>
      </c>
      <c r="AC21" s="140" t="str">
        <f t="shared" si="6"/>
        <v/>
      </c>
    </row>
    <row r="22" spans="1:29" ht="23.1" customHeight="1">
      <c r="A22" s="254"/>
      <c r="B22" s="254"/>
      <c r="C22" s="13"/>
      <c r="D22" s="14" t="s">
        <v>33</v>
      </c>
      <c r="E22" s="11"/>
      <c r="F22" s="10">
        <f t="shared" si="4"/>
        <v>1</v>
      </c>
      <c r="G22" s="9">
        <v>1</v>
      </c>
      <c r="H22" s="8">
        <f t="shared" si="0"/>
        <v>100</v>
      </c>
      <c r="I22" s="9">
        <v>0</v>
      </c>
      <c r="J22" s="8">
        <f t="shared" si="1"/>
        <v>0</v>
      </c>
      <c r="K22" s="9">
        <v>0</v>
      </c>
      <c r="L22" s="8">
        <f t="shared" si="2"/>
        <v>0</v>
      </c>
      <c r="M22" s="9">
        <v>0</v>
      </c>
      <c r="N22" s="8">
        <f t="shared" si="3"/>
        <v>0</v>
      </c>
      <c r="AA22" s="9">
        <v>1</v>
      </c>
      <c r="AB22" s="140" t="str">
        <f t="shared" si="5"/>
        <v/>
      </c>
      <c r="AC22" s="140" t="str">
        <f t="shared" si="6"/>
        <v/>
      </c>
    </row>
    <row r="23" spans="1:29" ht="23.1" customHeight="1">
      <c r="A23" s="254"/>
      <c r="B23" s="254"/>
      <c r="C23" s="13"/>
      <c r="D23" s="14" t="s">
        <v>32</v>
      </c>
      <c r="E23" s="11"/>
      <c r="F23" s="10">
        <f t="shared" si="4"/>
        <v>6</v>
      </c>
      <c r="G23" s="9">
        <v>6</v>
      </c>
      <c r="H23" s="8">
        <f t="shared" si="0"/>
        <v>100</v>
      </c>
      <c r="I23" s="9">
        <v>0</v>
      </c>
      <c r="J23" s="8">
        <f t="shared" si="1"/>
        <v>0</v>
      </c>
      <c r="K23" s="9">
        <v>0</v>
      </c>
      <c r="L23" s="8">
        <f t="shared" si="2"/>
        <v>0</v>
      </c>
      <c r="M23" s="9">
        <v>0</v>
      </c>
      <c r="N23" s="8">
        <f t="shared" si="3"/>
        <v>0</v>
      </c>
      <c r="AA23" s="9">
        <v>6</v>
      </c>
      <c r="AB23" s="140" t="str">
        <f t="shared" si="5"/>
        <v/>
      </c>
      <c r="AC23" s="140" t="str">
        <f t="shared" si="6"/>
        <v/>
      </c>
    </row>
    <row r="24" spans="1:29" ht="23.1" customHeight="1">
      <c r="A24" s="254"/>
      <c r="B24" s="254"/>
      <c r="C24" s="13"/>
      <c r="D24" s="14" t="s">
        <v>31</v>
      </c>
      <c r="E24" s="11"/>
      <c r="F24" s="10">
        <f t="shared" ref="F24" si="7">SUM(G24,I24,K24,M24)</f>
        <v>1</v>
      </c>
      <c r="G24" s="9">
        <v>1</v>
      </c>
      <c r="H24" s="8">
        <f t="shared" ref="H24" si="8">IF(G24=0,0,G24/$F24*100)</f>
        <v>100</v>
      </c>
      <c r="I24" s="9">
        <v>0</v>
      </c>
      <c r="J24" s="8">
        <f t="shared" ref="J24" si="9">IF(I24=0,0,I24/$F24*100)</f>
        <v>0</v>
      </c>
      <c r="K24" s="9">
        <v>0</v>
      </c>
      <c r="L24" s="8">
        <f t="shared" ref="L24" si="10">IF(K24=0,0,K24/$F24*100)</f>
        <v>0</v>
      </c>
      <c r="M24" s="9">
        <v>0</v>
      </c>
      <c r="N24" s="8">
        <f t="shared" ref="N24" si="11">IF(M24=0,0,M24/$F24*100)</f>
        <v>0</v>
      </c>
      <c r="AA24" s="9">
        <v>1</v>
      </c>
      <c r="AB24" s="140" t="str">
        <f t="shared" si="5"/>
        <v/>
      </c>
      <c r="AC24" s="140" t="str">
        <f t="shared" si="6"/>
        <v/>
      </c>
    </row>
    <row r="25" spans="1:29" ht="23.1" customHeight="1">
      <c r="A25" s="254"/>
      <c r="B25" s="254"/>
      <c r="C25" s="13"/>
      <c r="D25" s="12" t="s">
        <v>30</v>
      </c>
      <c r="E25" s="11"/>
      <c r="F25" s="10">
        <f t="shared" si="4"/>
        <v>2</v>
      </c>
      <c r="G25" s="9">
        <v>1</v>
      </c>
      <c r="H25" s="8">
        <f t="shared" si="0"/>
        <v>50</v>
      </c>
      <c r="I25" s="9">
        <v>0</v>
      </c>
      <c r="J25" s="8">
        <f t="shared" si="1"/>
        <v>0</v>
      </c>
      <c r="K25" s="9">
        <v>1</v>
      </c>
      <c r="L25" s="8">
        <f t="shared" si="2"/>
        <v>50</v>
      </c>
      <c r="M25" s="9">
        <v>0</v>
      </c>
      <c r="N25" s="8">
        <f t="shared" si="3"/>
        <v>0</v>
      </c>
      <c r="AA25" s="9">
        <v>2</v>
      </c>
      <c r="AB25" s="140" t="str">
        <f t="shared" si="5"/>
        <v/>
      </c>
      <c r="AC25" s="140" t="str">
        <f t="shared" si="6"/>
        <v/>
      </c>
    </row>
    <row r="26" spans="1:29" ht="23.1" customHeight="1">
      <c r="A26" s="254"/>
      <c r="B26" s="254"/>
      <c r="C26" s="13"/>
      <c r="D26" s="109" t="s">
        <v>29</v>
      </c>
      <c r="E26" s="110"/>
      <c r="F26" s="31">
        <f t="shared" si="4"/>
        <v>9</v>
      </c>
      <c r="G26" s="30">
        <v>5</v>
      </c>
      <c r="H26" s="111">
        <f t="shared" si="0"/>
        <v>55.555555555555557</v>
      </c>
      <c r="I26" s="9">
        <v>1</v>
      </c>
      <c r="J26" s="8">
        <f t="shared" si="1"/>
        <v>11.111111111111111</v>
      </c>
      <c r="K26" s="9">
        <v>3</v>
      </c>
      <c r="L26" s="8">
        <f t="shared" si="2"/>
        <v>33.333333333333329</v>
      </c>
      <c r="M26" s="9">
        <v>0</v>
      </c>
      <c r="N26" s="8">
        <f t="shared" si="3"/>
        <v>0</v>
      </c>
      <c r="AA26" s="30">
        <v>9</v>
      </c>
      <c r="AB26" s="140" t="str">
        <f t="shared" si="5"/>
        <v/>
      </c>
      <c r="AC26" s="140" t="str">
        <f t="shared" si="6"/>
        <v/>
      </c>
    </row>
    <row r="27" spans="1:29" ht="23.1" customHeight="1">
      <c r="A27" s="254"/>
      <c r="B27" s="254"/>
      <c r="C27" s="13"/>
      <c r="D27" s="109" t="s">
        <v>28</v>
      </c>
      <c r="E27" s="110"/>
      <c r="F27" s="31">
        <f t="shared" si="4"/>
        <v>5</v>
      </c>
      <c r="G27" s="30">
        <v>3</v>
      </c>
      <c r="H27" s="111">
        <f t="shared" si="0"/>
        <v>60</v>
      </c>
      <c r="I27" s="9">
        <v>0</v>
      </c>
      <c r="J27" s="8">
        <f t="shared" si="1"/>
        <v>0</v>
      </c>
      <c r="K27" s="9">
        <v>2</v>
      </c>
      <c r="L27" s="8">
        <f t="shared" si="2"/>
        <v>40</v>
      </c>
      <c r="M27" s="9">
        <v>0</v>
      </c>
      <c r="N27" s="8">
        <f t="shared" si="3"/>
        <v>0</v>
      </c>
      <c r="AA27" s="9">
        <v>5</v>
      </c>
      <c r="AB27" s="140" t="str">
        <f t="shared" si="5"/>
        <v/>
      </c>
      <c r="AC27" s="140" t="str">
        <f t="shared" si="6"/>
        <v/>
      </c>
    </row>
    <row r="28" spans="1:29" ht="23.1" customHeight="1">
      <c r="A28" s="254"/>
      <c r="B28" s="254"/>
      <c r="C28" s="13"/>
      <c r="D28" s="14" t="s">
        <v>27</v>
      </c>
      <c r="E28" s="11"/>
      <c r="F28" s="10">
        <f t="shared" si="4"/>
        <v>5</v>
      </c>
      <c r="G28" s="9">
        <v>3</v>
      </c>
      <c r="H28" s="8">
        <f t="shared" si="0"/>
        <v>60</v>
      </c>
      <c r="I28" s="9">
        <v>0</v>
      </c>
      <c r="J28" s="8">
        <f t="shared" si="1"/>
        <v>0</v>
      </c>
      <c r="K28" s="9">
        <v>2</v>
      </c>
      <c r="L28" s="8">
        <f t="shared" si="2"/>
        <v>40</v>
      </c>
      <c r="M28" s="9">
        <v>0</v>
      </c>
      <c r="N28" s="8">
        <f t="shared" si="3"/>
        <v>0</v>
      </c>
      <c r="AA28" s="9">
        <v>5</v>
      </c>
      <c r="AB28" s="140" t="str">
        <f t="shared" si="5"/>
        <v/>
      </c>
      <c r="AC28" s="140" t="str">
        <f t="shared" si="6"/>
        <v/>
      </c>
    </row>
    <row r="29" spans="1:29" ht="23.1" customHeight="1">
      <c r="A29" s="254"/>
      <c r="B29" s="254"/>
      <c r="C29" s="13"/>
      <c r="D29" s="14" t="s">
        <v>26</v>
      </c>
      <c r="E29" s="11"/>
      <c r="F29" s="10">
        <f t="shared" si="4"/>
        <v>15</v>
      </c>
      <c r="G29" s="9">
        <v>10</v>
      </c>
      <c r="H29" s="8">
        <f t="shared" si="0"/>
        <v>66.666666666666657</v>
      </c>
      <c r="I29" s="9">
        <v>1</v>
      </c>
      <c r="J29" s="8">
        <f t="shared" si="1"/>
        <v>6.666666666666667</v>
      </c>
      <c r="K29" s="9">
        <v>4</v>
      </c>
      <c r="L29" s="8">
        <f t="shared" si="2"/>
        <v>26.666666666666668</v>
      </c>
      <c r="M29" s="9">
        <v>0</v>
      </c>
      <c r="N29" s="8">
        <f t="shared" si="3"/>
        <v>0</v>
      </c>
      <c r="AA29" s="9">
        <v>15</v>
      </c>
      <c r="AB29" s="140" t="str">
        <f t="shared" si="5"/>
        <v/>
      </c>
      <c r="AC29" s="140" t="str">
        <f t="shared" si="6"/>
        <v/>
      </c>
    </row>
    <row r="30" spans="1:29" ht="23.1" customHeight="1">
      <c r="A30" s="254"/>
      <c r="B30" s="254"/>
      <c r="C30" s="13"/>
      <c r="D30" s="14" t="s">
        <v>25</v>
      </c>
      <c r="E30" s="11"/>
      <c r="F30" s="10">
        <f t="shared" si="4"/>
        <v>6</v>
      </c>
      <c r="G30" s="9">
        <v>4</v>
      </c>
      <c r="H30" s="8">
        <f t="shared" si="0"/>
        <v>66.666666666666657</v>
      </c>
      <c r="I30" s="9">
        <v>0</v>
      </c>
      <c r="J30" s="8">
        <f t="shared" si="1"/>
        <v>0</v>
      </c>
      <c r="K30" s="9">
        <v>2</v>
      </c>
      <c r="L30" s="8">
        <f t="shared" si="2"/>
        <v>33.333333333333329</v>
      </c>
      <c r="M30" s="9">
        <v>0</v>
      </c>
      <c r="N30" s="8">
        <f t="shared" si="3"/>
        <v>0</v>
      </c>
      <c r="AA30" s="9">
        <v>6</v>
      </c>
      <c r="AB30" s="140" t="str">
        <f t="shared" si="5"/>
        <v/>
      </c>
      <c r="AC30" s="140" t="str">
        <f t="shared" si="6"/>
        <v/>
      </c>
    </row>
    <row r="31" spans="1:29" ht="23.1" customHeight="1">
      <c r="A31" s="254"/>
      <c r="B31" s="254"/>
      <c r="C31" s="13"/>
      <c r="D31" s="14" t="s">
        <v>24</v>
      </c>
      <c r="E31" s="11"/>
      <c r="F31" s="10">
        <f t="shared" si="4"/>
        <v>33</v>
      </c>
      <c r="G31" s="9">
        <v>27</v>
      </c>
      <c r="H31" s="8">
        <f t="shared" si="0"/>
        <v>81.818181818181827</v>
      </c>
      <c r="I31" s="9">
        <v>0</v>
      </c>
      <c r="J31" s="8">
        <f t="shared" si="1"/>
        <v>0</v>
      </c>
      <c r="K31" s="9">
        <v>5</v>
      </c>
      <c r="L31" s="8">
        <f t="shared" si="2"/>
        <v>15.151515151515152</v>
      </c>
      <c r="M31" s="9">
        <v>1</v>
      </c>
      <c r="N31" s="8">
        <f t="shared" si="3"/>
        <v>3.0303030303030303</v>
      </c>
      <c r="AA31" s="9">
        <v>33</v>
      </c>
      <c r="AB31" s="140" t="str">
        <f t="shared" si="5"/>
        <v/>
      </c>
      <c r="AC31" s="140" t="str">
        <f t="shared" si="6"/>
        <v/>
      </c>
    </row>
    <row r="32" spans="1:29" ht="23.1" customHeight="1">
      <c r="A32" s="254"/>
      <c r="B32" s="254"/>
      <c r="C32" s="13"/>
      <c r="D32" s="14" t="s">
        <v>23</v>
      </c>
      <c r="E32" s="11"/>
      <c r="F32" s="10">
        <f t="shared" si="4"/>
        <v>7</v>
      </c>
      <c r="G32" s="9">
        <v>7</v>
      </c>
      <c r="H32" s="8">
        <f t="shared" si="0"/>
        <v>100</v>
      </c>
      <c r="I32" s="9">
        <v>0</v>
      </c>
      <c r="J32" s="8">
        <f t="shared" si="1"/>
        <v>0</v>
      </c>
      <c r="K32" s="9">
        <v>0</v>
      </c>
      <c r="L32" s="8">
        <f t="shared" si="2"/>
        <v>0</v>
      </c>
      <c r="M32" s="9">
        <v>0</v>
      </c>
      <c r="N32" s="8">
        <f t="shared" si="3"/>
        <v>0</v>
      </c>
      <c r="AA32" s="9">
        <v>7</v>
      </c>
      <c r="AB32" s="140" t="str">
        <f t="shared" si="5"/>
        <v/>
      </c>
      <c r="AC32" s="140" t="str">
        <f t="shared" si="6"/>
        <v/>
      </c>
    </row>
    <row r="33" spans="1:29" ht="24" customHeight="1">
      <c r="A33" s="254"/>
      <c r="B33" s="254"/>
      <c r="C33" s="13"/>
      <c r="D33" s="14" t="s">
        <v>22</v>
      </c>
      <c r="E33" s="11"/>
      <c r="F33" s="10">
        <f t="shared" si="4"/>
        <v>29</v>
      </c>
      <c r="G33" s="9">
        <v>23</v>
      </c>
      <c r="H33" s="8">
        <f t="shared" si="0"/>
        <v>79.310344827586206</v>
      </c>
      <c r="I33" s="9">
        <v>1</v>
      </c>
      <c r="J33" s="8">
        <f t="shared" si="1"/>
        <v>3.4482758620689653</v>
      </c>
      <c r="K33" s="9">
        <v>5</v>
      </c>
      <c r="L33" s="8">
        <f t="shared" si="2"/>
        <v>17.241379310344829</v>
      </c>
      <c r="M33" s="9">
        <v>0</v>
      </c>
      <c r="N33" s="8">
        <f t="shared" si="3"/>
        <v>0</v>
      </c>
      <c r="AA33" s="9">
        <v>29</v>
      </c>
      <c r="AB33" s="140" t="str">
        <f t="shared" si="5"/>
        <v/>
      </c>
      <c r="AC33" s="140" t="str">
        <f t="shared" si="6"/>
        <v/>
      </c>
    </row>
    <row r="34" spans="1:29" ht="23.1" customHeight="1">
      <c r="A34" s="254"/>
      <c r="B34" s="254"/>
      <c r="C34" s="13"/>
      <c r="D34" s="14" t="s">
        <v>21</v>
      </c>
      <c r="E34" s="11"/>
      <c r="F34" s="10">
        <f t="shared" si="4"/>
        <v>15</v>
      </c>
      <c r="G34" s="9">
        <v>13</v>
      </c>
      <c r="H34" s="8">
        <f t="shared" si="0"/>
        <v>86.666666666666671</v>
      </c>
      <c r="I34" s="9">
        <v>0</v>
      </c>
      <c r="J34" s="8">
        <f t="shared" si="1"/>
        <v>0</v>
      </c>
      <c r="K34" s="9">
        <v>2</v>
      </c>
      <c r="L34" s="8">
        <f t="shared" si="2"/>
        <v>13.333333333333334</v>
      </c>
      <c r="M34" s="9">
        <v>0</v>
      </c>
      <c r="N34" s="8">
        <f t="shared" si="3"/>
        <v>0</v>
      </c>
      <c r="AA34" s="9">
        <v>15</v>
      </c>
      <c r="AB34" s="140" t="str">
        <f t="shared" si="5"/>
        <v/>
      </c>
      <c r="AC34" s="140" t="str">
        <f t="shared" si="6"/>
        <v/>
      </c>
    </row>
    <row r="35" spans="1:29" ht="23.1" customHeight="1">
      <c r="A35" s="254"/>
      <c r="B35" s="254"/>
      <c r="C35" s="13"/>
      <c r="D35" s="14" t="s">
        <v>20</v>
      </c>
      <c r="E35" s="11"/>
      <c r="F35" s="10">
        <f t="shared" si="4"/>
        <v>7</v>
      </c>
      <c r="G35" s="9">
        <v>7</v>
      </c>
      <c r="H35" s="8">
        <f t="shared" si="0"/>
        <v>100</v>
      </c>
      <c r="I35" s="9">
        <v>0</v>
      </c>
      <c r="J35" s="8">
        <f t="shared" si="1"/>
        <v>0</v>
      </c>
      <c r="K35" s="9">
        <v>0</v>
      </c>
      <c r="L35" s="8">
        <f t="shared" si="2"/>
        <v>0</v>
      </c>
      <c r="M35" s="9">
        <v>0</v>
      </c>
      <c r="N35" s="8">
        <f t="shared" si="3"/>
        <v>0</v>
      </c>
      <c r="AA35" s="9">
        <v>7</v>
      </c>
      <c r="AB35" s="140" t="str">
        <f t="shared" si="5"/>
        <v/>
      </c>
      <c r="AC35" s="140" t="str">
        <f t="shared" si="6"/>
        <v/>
      </c>
    </row>
    <row r="36" spans="1:29" ht="23.1" customHeight="1">
      <c r="A36" s="254"/>
      <c r="B36" s="254"/>
      <c r="C36" s="13"/>
      <c r="D36" s="14" t="s">
        <v>19</v>
      </c>
      <c r="E36" s="11"/>
      <c r="F36" s="10">
        <f t="shared" si="4"/>
        <v>17</v>
      </c>
      <c r="G36" s="9">
        <v>14</v>
      </c>
      <c r="H36" s="8">
        <f t="shared" si="0"/>
        <v>82.35294117647058</v>
      </c>
      <c r="I36" s="9">
        <v>2</v>
      </c>
      <c r="J36" s="8">
        <f t="shared" si="1"/>
        <v>11.76470588235294</v>
      </c>
      <c r="K36" s="9">
        <v>1</v>
      </c>
      <c r="L36" s="8">
        <f t="shared" si="2"/>
        <v>5.8823529411764701</v>
      </c>
      <c r="M36" s="9">
        <v>0</v>
      </c>
      <c r="N36" s="8">
        <f t="shared" si="3"/>
        <v>0</v>
      </c>
      <c r="AA36" s="9">
        <v>17</v>
      </c>
      <c r="AB36" s="140" t="str">
        <f t="shared" si="5"/>
        <v/>
      </c>
      <c r="AC36" s="140" t="str">
        <f t="shared" si="6"/>
        <v/>
      </c>
    </row>
    <row r="37" spans="1:29" ht="23.1" customHeight="1">
      <c r="A37" s="254"/>
      <c r="B37" s="255"/>
      <c r="C37" s="13"/>
      <c r="D37" s="14" t="s">
        <v>18</v>
      </c>
      <c r="E37" s="11"/>
      <c r="F37" s="10">
        <f t="shared" si="4"/>
        <v>6</v>
      </c>
      <c r="G37" s="9">
        <v>5</v>
      </c>
      <c r="H37" s="8">
        <f t="shared" si="0"/>
        <v>83.333333333333343</v>
      </c>
      <c r="I37" s="9">
        <v>0</v>
      </c>
      <c r="J37" s="8">
        <f t="shared" si="1"/>
        <v>0</v>
      </c>
      <c r="K37" s="9">
        <v>1</v>
      </c>
      <c r="L37" s="8">
        <f t="shared" si="2"/>
        <v>16.666666666666664</v>
      </c>
      <c r="M37" s="9">
        <v>0</v>
      </c>
      <c r="N37" s="8">
        <f t="shared" si="3"/>
        <v>0</v>
      </c>
      <c r="AA37" s="9">
        <v>6</v>
      </c>
      <c r="AB37" s="140" t="str">
        <f t="shared" si="5"/>
        <v/>
      </c>
      <c r="AC37" s="140" t="str">
        <f t="shared" si="6"/>
        <v/>
      </c>
    </row>
    <row r="38" spans="1:29" ht="23.1" customHeight="1">
      <c r="A38" s="254"/>
      <c r="B38" s="253" t="s">
        <v>17</v>
      </c>
      <c r="C38" s="13"/>
      <c r="D38" s="14" t="s">
        <v>16</v>
      </c>
      <c r="E38" s="11"/>
      <c r="F38" s="10">
        <f t="shared" si="4"/>
        <v>724</v>
      </c>
      <c r="G38" s="9">
        <f>SUM(G39:G53)</f>
        <v>507</v>
      </c>
      <c r="H38" s="8">
        <f t="shared" si="0"/>
        <v>70.027624309392266</v>
      </c>
      <c r="I38" s="9">
        <f>SUM(I39:I53)</f>
        <v>24</v>
      </c>
      <c r="J38" s="8">
        <f t="shared" si="1"/>
        <v>3.3149171270718232</v>
      </c>
      <c r="K38" s="9">
        <f>SUM(K39:K53)</f>
        <v>187</v>
      </c>
      <c r="L38" s="8">
        <f t="shared" si="2"/>
        <v>25.828729281767952</v>
      </c>
      <c r="M38" s="9">
        <f>SUM(M39:M53)</f>
        <v>6</v>
      </c>
      <c r="N38" s="8">
        <f t="shared" si="3"/>
        <v>0.82872928176795579</v>
      </c>
      <c r="AA38" s="9">
        <v>724</v>
      </c>
      <c r="AB38" s="140" t="str">
        <f t="shared" si="5"/>
        <v/>
      </c>
      <c r="AC38" s="140" t="str">
        <f t="shared" si="6"/>
        <v/>
      </c>
    </row>
    <row r="39" spans="1:29" ht="23.1" customHeight="1">
      <c r="A39" s="254"/>
      <c r="B39" s="254"/>
      <c r="C39" s="13"/>
      <c r="D39" s="14" t="s">
        <v>15</v>
      </c>
      <c r="E39" s="11"/>
      <c r="F39" s="10">
        <f t="shared" si="4"/>
        <v>4</v>
      </c>
      <c r="G39" s="9">
        <v>2</v>
      </c>
      <c r="H39" s="8">
        <f t="shared" si="0"/>
        <v>50</v>
      </c>
      <c r="I39" s="9">
        <v>0</v>
      </c>
      <c r="J39" s="8">
        <f t="shared" si="1"/>
        <v>0</v>
      </c>
      <c r="K39" s="9">
        <v>2</v>
      </c>
      <c r="L39" s="8">
        <f t="shared" si="2"/>
        <v>50</v>
      </c>
      <c r="M39" s="9">
        <v>0</v>
      </c>
      <c r="N39" s="8">
        <f t="shared" si="3"/>
        <v>0</v>
      </c>
      <c r="AA39" s="9">
        <v>4</v>
      </c>
      <c r="AB39" s="140" t="str">
        <f t="shared" si="5"/>
        <v/>
      </c>
      <c r="AC39" s="140" t="str">
        <f t="shared" si="6"/>
        <v/>
      </c>
    </row>
    <row r="40" spans="1:29" ht="23.1" customHeight="1">
      <c r="A40" s="254"/>
      <c r="B40" s="254"/>
      <c r="C40" s="13"/>
      <c r="D40" s="14" t="s">
        <v>14</v>
      </c>
      <c r="E40" s="11"/>
      <c r="F40" s="10">
        <f t="shared" si="4"/>
        <v>91</v>
      </c>
      <c r="G40" s="9">
        <v>42</v>
      </c>
      <c r="H40" s="8">
        <f t="shared" si="0"/>
        <v>46.153846153846153</v>
      </c>
      <c r="I40" s="9">
        <v>4</v>
      </c>
      <c r="J40" s="8">
        <f t="shared" si="1"/>
        <v>4.395604395604396</v>
      </c>
      <c r="K40" s="9">
        <v>45</v>
      </c>
      <c r="L40" s="8">
        <f t="shared" si="2"/>
        <v>49.450549450549453</v>
      </c>
      <c r="M40" s="9">
        <v>0</v>
      </c>
      <c r="N40" s="8">
        <f t="shared" si="3"/>
        <v>0</v>
      </c>
      <c r="AA40" s="9">
        <v>91</v>
      </c>
      <c r="AB40" s="140" t="str">
        <f t="shared" si="5"/>
        <v/>
      </c>
      <c r="AC40" s="140" t="str">
        <f t="shared" si="6"/>
        <v/>
      </c>
    </row>
    <row r="41" spans="1:29" ht="23.1" customHeight="1">
      <c r="A41" s="254"/>
      <c r="B41" s="254"/>
      <c r="C41" s="13"/>
      <c r="D41" s="14" t="s">
        <v>13</v>
      </c>
      <c r="E41" s="11"/>
      <c r="F41" s="10">
        <f t="shared" si="4"/>
        <v>19</v>
      </c>
      <c r="G41" s="9">
        <v>17</v>
      </c>
      <c r="H41" s="8">
        <f t="shared" si="0"/>
        <v>89.473684210526315</v>
      </c>
      <c r="I41" s="9">
        <v>0</v>
      </c>
      <c r="J41" s="8">
        <f t="shared" si="1"/>
        <v>0</v>
      </c>
      <c r="K41" s="9">
        <v>1</v>
      </c>
      <c r="L41" s="8">
        <f t="shared" si="2"/>
        <v>5.2631578947368416</v>
      </c>
      <c r="M41" s="9">
        <v>1</v>
      </c>
      <c r="N41" s="8">
        <f t="shared" si="3"/>
        <v>5.2631578947368416</v>
      </c>
      <c r="AA41" s="9">
        <v>19</v>
      </c>
      <c r="AB41" s="140" t="str">
        <f t="shared" si="5"/>
        <v/>
      </c>
      <c r="AC41" s="140" t="str">
        <f t="shared" si="6"/>
        <v/>
      </c>
    </row>
    <row r="42" spans="1:29" ht="23.1" customHeight="1">
      <c r="A42" s="254"/>
      <c r="B42" s="254"/>
      <c r="C42" s="13"/>
      <c r="D42" s="14" t="s">
        <v>216</v>
      </c>
      <c r="E42" s="11"/>
      <c r="F42" s="10">
        <f t="shared" si="4"/>
        <v>14</v>
      </c>
      <c r="G42" s="9">
        <v>9</v>
      </c>
      <c r="H42" s="8">
        <f t="shared" si="0"/>
        <v>64.285714285714292</v>
      </c>
      <c r="I42" s="9">
        <v>1</v>
      </c>
      <c r="J42" s="8">
        <f t="shared" si="1"/>
        <v>7.1428571428571423</v>
      </c>
      <c r="K42" s="9">
        <v>4</v>
      </c>
      <c r="L42" s="8">
        <f t="shared" si="2"/>
        <v>28.571428571428569</v>
      </c>
      <c r="M42" s="9">
        <v>0</v>
      </c>
      <c r="N42" s="8">
        <f t="shared" si="3"/>
        <v>0</v>
      </c>
      <c r="AA42" s="9">
        <v>14</v>
      </c>
      <c r="AB42" s="140" t="str">
        <f t="shared" si="5"/>
        <v/>
      </c>
      <c r="AC42" s="140" t="str">
        <f t="shared" si="6"/>
        <v/>
      </c>
    </row>
    <row r="43" spans="1:29" ht="23.1" customHeight="1">
      <c r="A43" s="254"/>
      <c r="B43" s="254"/>
      <c r="C43" s="13"/>
      <c r="D43" s="14" t="s">
        <v>215</v>
      </c>
      <c r="E43" s="11"/>
      <c r="F43" s="10">
        <f t="shared" si="4"/>
        <v>32</v>
      </c>
      <c r="G43" s="9">
        <v>21</v>
      </c>
      <c r="H43" s="8">
        <f t="shared" si="0"/>
        <v>65.625</v>
      </c>
      <c r="I43" s="9">
        <v>2</v>
      </c>
      <c r="J43" s="8">
        <f t="shared" si="1"/>
        <v>6.25</v>
      </c>
      <c r="K43" s="9">
        <v>8</v>
      </c>
      <c r="L43" s="8">
        <f t="shared" si="2"/>
        <v>25</v>
      </c>
      <c r="M43" s="9">
        <v>1</v>
      </c>
      <c r="N43" s="8">
        <f t="shared" si="3"/>
        <v>3.125</v>
      </c>
      <c r="AA43" s="9">
        <v>32</v>
      </c>
      <c r="AB43" s="140" t="str">
        <f t="shared" si="5"/>
        <v/>
      </c>
      <c r="AC43" s="140" t="str">
        <f t="shared" si="6"/>
        <v/>
      </c>
    </row>
    <row r="44" spans="1:29" ht="23.1" customHeight="1">
      <c r="A44" s="254"/>
      <c r="B44" s="254"/>
      <c r="C44" s="13"/>
      <c r="D44" s="14" t="s">
        <v>10</v>
      </c>
      <c r="E44" s="11"/>
      <c r="F44" s="10">
        <f t="shared" si="4"/>
        <v>176</v>
      </c>
      <c r="G44" s="9">
        <v>110</v>
      </c>
      <c r="H44" s="8">
        <f t="shared" si="0"/>
        <v>62.5</v>
      </c>
      <c r="I44" s="9">
        <v>8</v>
      </c>
      <c r="J44" s="8">
        <f t="shared" si="1"/>
        <v>4.5454545454545459</v>
      </c>
      <c r="K44" s="9">
        <v>56</v>
      </c>
      <c r="L44" s="8">
        <f t="shared" si="2"/>
        <v>31.818181818181817</v>
      </c>
      <c r="M44" s="9">
        <v>2</v>
      </c>
      <c r="N44" s="8">
        <f t="shared" si="3"/>
        <v>1.1363636363636365</v>
      </c>
      <c r="AA44" s="9">
        <v>176</v>
      </c>
      <c r="AB44" s="140" t="str">
        <f t="shared" si="5"/>
        <v/>
      </c>
      <c r="AC44" s="140" t="str">
        <f t="shared" si="6"/>
        <v/>
      </c>
    </row>
    <row r="45" spans="1:29" ht="23.1" customHeight="1">
      <c r="A45" s="254"/>
      <c r="B45" s="254"/>
      <c r="C45" s="13"/>
      <c r="D45" s="14" t="s">
        <v>9</v>
      </c>
      <c r="E45" s="11"/>
      <c r="F45" s="10">
        <f t="shared" si="4"/>
        <v>21</v>
      </c>
      <c r="G45" s="9">
        <v>19</v>
      </c>
      <c r="H45" s="8">
        <f t="shared" si="0"/>
        <v>90.476190476190482</v>
      </c>
      <c r="I45" s="9">
        <v>0</v>
      </c>
      <c r="J45" s="8">
        <f t="shared" si="1"/>
        <v>0</v>
      </c>
      <c r="K45" s="9">
        <v>2</v>
      </c>
      <c r="L45" s="8">
        <f t="shared" si="2"/>
        <v>9.5238095238095237</v>
      </c>
      <c r="M45" s="9">
        <v>0</v>
      </c>
      <c r="N45" s="8">
        <f t="shared" si="3"/>
        <v>0</v>
      </c>
      <c r="AA45" s="9">
        <v>21</v>
      </c>
      <c r="AB45" s="140" t="str">
        <f t="shared" si="5"/>
        <v/>
      </c>
      <c r="AC45" s="140" t="str">
        <f t="shared" si="6"/>
        <v/>
      </c>
    </row>
    <row r="46" spans="1:29" ht="23.1" customHeight="1">
      <c r="A46" s="254"/>
      <c r="B46" s="254"/>
      <c r="C46" s="13"/>
      <c r="D46" s="14" t="s">
        <v>214</v>
      </c>
      <c r="E46" s="11"/>
      <c r="F46" s="10">
        <f t="shared" si="4"/>
        <v>9</v>
      </c>
      <c r="G46" s="9">
        <v>7</v>
      </c>
      <c r="H46" s="8">
        <f t="shared" si="0"/>
        <v>77.777777777777786</v>
      </c>
      <c r="I46" s="9">
        <v>1</v>
      </c>
      <c r="J46" s="8">
        <f t="shared" si="1"/>
        <v>11.111111111111111</v>
      </c>
      <c r="K46" s="9">
        <v>1</v>
      </c>
      <c r="L46" s="8">
        <f t="shared" si="2"/>
        <v>11.111111111111111</v>
      </c>
      <c r="M46" s="9">
        <v>0</v>
      </c>
      <c r="N46" s="8">
        <f t="shared" si="3"/>
        <v>0</v>
      </c>
      <c r="AA46" s="9">
        <v>9</v>
      </c>
      <c r="AB46" s="140" t="str">
        <f t="shared" si="5"/>
        <v/>
      </c>
      <c r="AC46" s="140" t="str">
        <f t="shared" si="6"/>
        <v/>
      </c>
    </row>
    <row r="47" spans="1:29" ht="24" customHeight="1">
      <c r="A47" s="254"/>
      <c r="B47" s="254"/>
      <c r="C47" s="13"/>
      <c r="D47" s="12" t="s">
        <v>7</v>
      </c>
      <c r="E47" s="11"/>
      <c r="F47" s="10">
        <f t="shared" si="4"/>
        <v>18</v>
      </c>
      <c r="G47" s="9">
        <v>15</v>
      </c>
      <c r="H47" s="8">
        <f t="shared" si="0"/>
        <v>83.333333333333343</v>
      </c>
      <c r="I47" s="9">
        <v>2</v>
      </c>
      <c r="J47" s="8">
        <f t="shared" si="1"/>
        <v>11.111111111111111</v>
      </c>
      <c r="K47" s="9">
        <v>1</v>
      </c>
      <c r="L47" s="8">
        <f t="shared" si="2"/>
        <v>5.5555555555555554</v>
      </c>
      <c r="M47" s="9">
        <v>0</v>
      </c>
      <c r="N47" s="8">
        <f t="shared" si="3"/>
        <v>0</v>
      </c>
      <c r="AA47" s="9">
        <v>18</v>
      </c>
      <c r="AB47" s="140" t="str">
        <f t="shared" si="5"/>
        <v/>
      </c>
      <c r="AC47" s="140" t="str">
        <f t="shared" si="6"/>
        <v/>
      </c>
    </row>
    <row r="48" spans="1:29" ht="23.1" customHeight="1">
      <c r="A48" s="254"/>
      <c r="B48" s="254"/>
      <c r="C48" s="13"/>
      <c r="D48" s="14" t="s">
        <v>213</v>
      </c>
      <c r="E48" s="11"/>
      <c r="F48" s="10">
        <f t="shared" si="4"/>
        <v>49</v>
      </c>
      <c r="G48" s="9">
        <v>33</v>
      </c>
      <c r="H48" s="8">
        <f t="shared" si="0"/>
        <v>67.346938775510196</v>
      </c>
      <c r="I48" s="9">
        <v>1</v>
      </c>
      <c r="J48" s="8">
        <f t="shared" si="1"/>
        <v>2.0408163265306123</v>
      </c>
      <c r="K48" s="9">
        <v>14</v>
      </c>
      <c r="L48" s="8">
        <f t="shared" si="2"/>
        <v>28.571428571428569</v>
      </c>
      <c r="M48" s="9">
        <v>1</v>
      </c>
      <c r="N48" s="8">
        <f t="shared" si="3"/>
        <v>2.0408163265306123</v>
      </c>
      <c r="AA48" s="9">
        <v>49</v>
      </c>
      <c r="AB48" s="140" t="str">
        <f t="shared" si="5"/>
        <v/>
      </c>
      <c r="AC48" s="140" t="str">
        <f t="shared" si="6"/>
        <v/>
      </c>
    </row>
    <row r="49" spans="1:30" ht="23.1" customHeight="1">
      <c r="A49" s="254"/>
      <c r="B49" s="254"/>
      <c r="C49" s="13"/>
      <c r="D49" s="14" t="s">
        <v>212</v>
      </c>
      <c r="E49" s="11"/>
      <c r="F49" s="10">
        <f t="shared" si="4"/>
        <v>24</v>
      </c>
      <c r="G49" s="9">
        <v>18</v>
      </c>
      <c r="H49" s="8">
        <f t="shared" si="0"/>
        <v>75</v>
      </c>
      <c r="I49" s="9">
        <v>0</v>
      </c>
      <c r="J49" s="8">
        <f t="shared" si="1"/>
        <v>0</v>
      </c>
      <c r="K49" s="9">
        <v>5</v>
      </c>
      <c r="L49" s="8">
        <f t="shared" si="2"/>
        <v>20.833333333333336</v>
      </c>
      <c r="M49" s="9">
        <v>1</v>
      </c>
      <c r="N49" s="8">
        <f t="shared" si="3"/>
        <v>4.1666666666666661</v>
      </c>
      <c r="AA49" s="9">
        <v>24</v>
      </c>
      <c r="AB49" s="140" t="str">
        <f t="shared" si="5"/>
        <v/>
      </c>
      <c r="AC49" s="140" t="str">
        <f t="shared" si="6"/>
        <v/>
      </c>
    </row>
    <row r="50" spans="1:30" ht="23.1" customHeight="1">
      <c r="A50" s="254"/>
      <c r="B50" s="254"/>
      <c r="C50" s="13"/>
      <c r="D50" s="14" t="s">
        <v>211</v>
      </c>
      <c r="E50" s="11"/>
      <c r="F50" s="10">
        <f t="shared" si="4"/>
        <v>22</v>
      </c>
      <c r="G50" s="9">
        <v>17</v>
      </c>
      <c r="H50" s="8">
        <f t="shared" si="0"/>
        <v>77.272727272727266</v>
      </c>
      <c r="I50" s="9">
        <v>1</v>
      </c>
      <c r="J50" s="8">
        <f t="shared" si="1"/>
        <v>4.5454545454545459</v>
      </c>
      <c r="K50" s="9">
        <v>4</v>
      </c>
      <c r="L50" s="8">
        <f t="shared" si="2"/>
        <v>18.181818181818183</v>
      </c>
      <c r="M50" s="9">
        <v>0</v>
      </c>
      <c r="N50" s="8">
        <f t="shared" si="3"/>
        <v>0</v>
      </c>
      <c r="AA50" s="9">
        <v>22</v>
      </c>
      <c r="AB50" s="140" t="str">
        <f t="shared" si="5"/>
        <v/>
      </c>
      <c r="AC50" s="140" t="str">
        <f t="shared" si="6"/>
        <v/>
      </c>
    </row>
    <row r="51" spans="1:30" ht="23.1" customHeight="1">
      <c r="A51" s="254"/>
      <c r="B51" s="254"/>
      <c r="C51" s="13"/>
      <c r="D51" s="14" t="s">
        <v>210</v>
      </c>
      <c r="E51" s="11"/>
      <c r="F51" s="10">
        <f t="shared" si="4"/>
        <v>168</v>
      </c>
      <c r="G51" s="9">
        <v>133</v>
      </c>
      <c r="H51" s="8">
        <f t="shared" si="0"/>
        <v>79.166666666666657</v>
      </c>
      <c r="I51" s="9">
        <v>4</v>
      </c>
      <c r="J51" s="8">
        <f t="shared" si="1"/>
        <v>2.3809523809523809</v>
      </c>
      <c r="K51" s="9">
        <v>31</v>
      </c>
      <c r="L51" s="8">
        <f t="shared" si="2"/>
        <v>18.452380952380953</v>
      </c>
      <c r="M51" s="9">
        <v>0</v>
      </c>
      <c r="N51" s="8">
        <f t="shared" si="3"/>
        <v>0</v>
      </c>
      <c r="AA51" s="9">
        <v>168</v>
      </c>
      <c r="AB51" s="140" t="str">
        <f t="shared" si="5"/>
        <v/>
      </c>
      <c r="AC51" s="140" t="str">
        <f t="shared" si="6"/>
        <v/>
      </c>
    </row>
    <row r="52" spans="1:30" ht="23.1" customHeight="1">
      <c r="A52" s="254"/>
      <c r="B52" s="254"/>
      <c r="C52" s="13"/>
      <c r="D52" s="14" t="s">
        <v>209</v>
      </c>
      <c r="E52" s="11"/>
      <c r="F52" s="10">
        <f t="shared" si="4"/>
        <v>21</v>
      </c>
      <c r="G52" s="9">
        <v>18</v>
      </c>
      <c r="H52" s="8">
        <f t="shared" si="0"/>
        <v>85.714285714285708</v>
      </c>
      <c r="I52" s="9">
        <v>0</v>
      </c>
      <c r="J52" s="8">
        <f t="shared" si="1"/>
        <v>0</v>
      </c>
      <c r="K52" s="9">
        <v>3</v>
      </c>
      <c r="L52" s="8">
        <f t="shared" si="2"/>
        <v>14.285714285714285</v>
      </c>
      <c r="M52" s="9">
        <v>0</v>
      </c>
      <c r="N52" s="8">
        <f t="shared" si="3"/>
        <v>0</v>
      </c>
      <c r="AA52" s="9">
        <v>21</v>
      </c>
      <c r="AB52" s="140" t="str">
        <f t="shared" si="5"/>
        <v/>
      </c>
      <c r="AC52" s="140" t="str">
        <f t="shared" si="6"/>
        <v/>
      </c>
    </row>
    <row r="53" spans="1:30" ht="24" customHeight="1" thickBot="1">
      <c r="A53" s="255"/>
      <c r="B53" s="255"/>
      <c r="C53" s="13"/>
      <c r="D53" s="12" t="s">
        <v>208</v>
      </c>
      <c r="E53" s="11"/>
      <c r="F53" s="10">
        <f t="shared" si="4"/>
        <v>56</v>
      </c>
      <c r="G53" s="9">
        <v>46</v>
      </c>
      <c r="H53" s="8">
        <f t="shared" si="0"/>
        <v>82.142857142857139</v>
      </c>
      <c r="I53" s="9">
        <v>0</v>
      </c>
      <c r="J53" s="8">
        <f t="shared" si="1"/>
        <v>0</v>
      </c>
      <c r="K53" s="9">
        <v>10</v>
      </c>
      <c r="L53" s="8">
        <f t="shared" si="2"/>
        <v>17.857142857142858</v>
      </c>
      <c r="M53" s="9">
        <v>0</v>
      </c>
      <c r="N53" s="8">
        <f t="shared" si="3"/>
        <v>0</v>
      </c>
      <c r="AA53" s="9">
        <v>56</v>
      </c>
      <c r="AB53" s="141" t="str">
        <f t="shared" si="5"/>
        <v/>
      </c>
      <c r="AC53" s="141" t="str">
        <f t="shared" si="6"/>
        <v/>
      </c>
    </row>
    <row r="55" spans="1:30" ht="12.75" customHeight="1"/>
    <row r="56" spans="1:30" ht="12.75" customHeight="1"/>
    <row r="57" spans="1:30">
      <c r="D57" s="5"/>
    </row>
    <row r="60" spans="1:30">
      <c r="D60" s="166" t="s">
        <v>490</v>
      </c>
      <c r="E60" s="164"/>
      <c r="F60" s="165">
        <v>967</v>
      </c>
      <c r="G60" s="165">
        <v>696</v>
      </c>
      <c r="H60" s="165"/>
      <c r="I60" s="165">
        <v>32</v>
      </c>
      <c r="J60" s="165"/>
      <c r="K60" s="165">
        <v>231</v>
      </c>
      <c r="L60" s="165"/>
      <c r="M60" s="165">
        <v>8</v>
      </c>
      <c r="N60" s="165"/>
      <c r="O60" s="165"/>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696</v>
      </c>
      <c r="H61" s="165"/>
      <c r="I61" s="168">
        <f>IF(I60="","",SUM(I8:I12))</f>
        <v>32</v>
      </c>
      <c r="J61" s="165"/>
      <c r="K61" s="168">
        <f>IF(K60="","",SUM(K8:K12))</f>
        <v>231</v>
      </c>
      <c r="L61" s="165"/>
      <c r="M61" s="168">
        <f>IF(M60="","",SUM(M8:M12))</f>
        <v>8</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696</v>
      </c>
      <c r="H62" s="165"/>
      <c r="I62" s="168">
        <f>IF(I60="","",SUM(I13,I38))</f>
        <v>32</v>
      </c>
      <c r="J62" s="165"/>
      <c r="K62" s="168">
        <f>IF(K60="","",SUM(K13,K38))</f>
        <v>231</v>
      </c>
      <c r="L62" s="165"/>
      <c r="M62" s="168">
        <f>IF(M60="","",SUM(M13,M38))</f>
        <v>8</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189</v>
      </c>
      <c r="H63" s="165"/>
      <c r="I63" s="168">
        <f>IF(I60="","",SUM(I14:I37))</f>
        <v>8</v>
      </c>
      <c r="J63" s="165"/>
      <c r="K63" s="168">
        <f>IF(K60="","",SUM(K14:K37))</f>
        <v>44</v>
      </c>
      <c r="L63" s="165"/>
      <c r="M63" s="168">
        <f>IF(M60="","",SUM(M14:M37))</f>
        <v>2</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507</v>
      </c>
      <c r="H64" s="165"/>
      <c r="I64" s="168">
        <f>IF(I60="","",SUM(I39:I53))</f>
        <v>24</v>
      </c>
      <c r="J64" s="165"/>
      <c r="K64" s="168">
        <f>IF(K60="","",SUM(K39:K53))</f>
        <v>187</v>
      </c>
      <c r="L64" s="165"/>
      <c r="M64" s="168">
        <f>IF(M60="","",SUM(M39:M53))</f>
        <v>6</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1" spans="4:30">
      <c r="D71" s="5"/>
    </row>
    <row r="75" spans="4:30">
      <c r="D75" s="5"/>
    </row>
    <row r="77" spans="4:30">
      <c r="D77" s="5"/>
    </row>
    <row r="79" spans="4:30">
      <c r="D79" s="5"/>
    </row>
    <row r="81" spans="4:4">
      <c r="D81" s="5"/>
    </row>
    <row r="83" spans="4:4" ht="13.5" customHeight="1">
      <c r="D83" s="6"/>
    </row>
    <row r="84" spans="4:4" ht="13.5" customHeight="1"/>
    <row r="85" spans="4:4">
      <c r="D85" s="5"/>
    </row>
    <row r="87" spans="4:4">
      <c r="D87" s="5"/>
    </row>
    <row r="89" spans="4:4">
      <c r="D89" s="5"/>
    </row>
    <row r="91" spans="4:4">
      <c r="D91" s="5"/>
    </row>
    <row r="95" spans="4:4" ht="12.75" customHeight="1"/>
    <row r="96" spans="4:4" ht="12.75" customHeight="1"/>
  </sheetData>
  <mergeCells count="24">
    <mergeCell ref="A3:E6"/>
    <mergeCell ref="F3:F6"/>
    <mergeCell ref="A7:E7"/>
    <mergeCell ref="A8:A12"/>
    <mergeCell ref="B12:E12"/>
    <mergeCell ref="B8:E8"/>
    <mergeCell ref="B9:E9"/>
    <mergeCell ref="A13:A53"/>
    <mergeCell ref="B13:B37"/>
    <mergeCell ref="B38:B53"/>
    <mergeCell ref="B10:E10"/>
    <mergeCell ref="B11:E11"/>
    <mergeCell ref="G3:H4"/>
    <mergeCell ref="I3:J4"/>
    <mergeCell ref="K5:K6"/>
    <mergeCell ref="K3:L4"/>
    <mergeCell ref="M3:N4"/>
    <mergeCell ref="J5:J6"/>
    <mergeCell ref="M5:M6"/>
    <mergeCell ref="L5:L6"/>
    <mergeCell ref="G5:G6"/>
    <mergeCell ref="H5:H6"/>
    <mergeCell ref="N5:N6"/>
    <mergeCell ref="I5:I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120"/>
  <sheetViews>
    <sheetView view="pageBreakPreview" zoomScaleNormal="100" zoomScaleSheetLayoutView="100" workbookViewId="0">
      <selection activeCell="A3" sqref="A3:E6"/>
    </sheetView>
  </sheetViews>
  <sheetFormatPr defaultRowHeight="13.5"/>
  <cols>
    <col min="1" max="2" width="2.625" style="4" customWidth="1"/>
    <col min="3" max="3" width="1.375" style="4" customWidth="1"/>
    <col min="4" max="4" width="27.625" style="4" customWidth="1"/>
    <col min="5" max="5" width="1.375" style="4" customWidth="1"/>
    <col min="6" max="14" width="10.625" style="3" customWidth="1"/>
    <col min="15" max="27" width="9" style="3"/>
    <col min="28" max="28" width="9" style="84"/>
    <col min="29" max="29" width="11.25" style="84" customWidth="1"/>
    <col min="30" max="16384" width="9" style="3"/>
  </cols>
  <sheetData>
    <row r="1" spans="1:29" ht="14.25">
      <c r="A1" s="18" t="s">
        <v>590</v>
      </c>
    </row>
    <row r="2" spans="1:29">
      <c r="N2" s="46" t="s">
        <v>633</v>
      </c>
    </row>
    <row r="3" spans="1:29">
      <c r="A3" s="314" t="s">
        <v>64</v>
      </c>
      <c r="B3" s="315"/>
      <c r="C3" s="315"/>
      <c r="D3" s="315"/>
      <c r="E3" s="316"/>
      <c r="F3" s="249" t="s">
        <v>131</v>
      </c>
      <c r="G3" s="360" t="s">
        <v>155</v>
      </c>
      <c r="H3" s="280"/>
      <c r="I3" s="280"/>
      <c r="J3" s="280"/>
      <c r="K3" s="280"/>
      <c r="L3" s="267"/>
      <c r="M3" s="302" t="s">
        <v>154</v>
      </c>
      <c r="N3" s="302" t="s">
        <v>146</v>
      </c>
    </row>
    <row r="4" spans="1:29" ht="22.5" customHeight="1">
      <c r="A4" s="317"/>
      <c r="B4" s="318"/>
      <c r="C4" s="318"/>
      <c r="D4" s="318"/>
      <c r="E4" s="319"/>
      <c r="F4" s="250"/>
      <c r="G4" s="310"/>
      <c r="H4" s="294" t="s">
        <v>220</v>
      </c>
      <c r="I4" s="294"/>
      <c r="J4" s="294"/>
      <c r="K4" s="294"/>
      <c r="L4" s="294"/>
      <c r="M4" s="312"/>
      <c r="N4" s="312"/>
    </row>
    <row r="5" spans="1:29" ht="14.25" customHeight="1" thickBot="1">
      <c r="A5" s="317"/>
      <c r="B5" s="318"/>
      <c r="C5" s="318"/>
      <c r="D5" s="318"/>
      <c r="E5" s="319"/>
      <c r="F5" s="250"/>
      <c r="G5" s="310"/>
      <c r="H5" s="312" t="s">
        <v>219</v>
      </c>
      <c r="I5" s="312" t="s">
        <v>218</v>
      </c>
      <c r="J5" s="312" t="s">
        <v>217</v>
      </c>
      <c r="K5" s="312" t="s">
        <v>146</v>
      </c>
      <c r="L5" s="312" t="s">
        <v>510</v>
      </c>
      <c r="M5" s="312"/>
      <c r="N5" s="312"/>
    </row>
    <row r="6" spans="1:29" ht="39" customHeight="1" thickBot="1">
      <c r="A6" s="320"/>
      <c r="B6" s="321"/>
      <c r="C6" s="321"/>
      <c r="D6" s="321"/>
      <c r="E6" s="322"/>
      <c r="F6" s="232"/>
      <c r="G6" s="311"/>
      <c r="H6" s="313"/>
      <c r="I6" s="313"/>
      <c r="J6" s="313"/>
      <c r="K6" s="313"/>
      <c r="L6" s="313"/>
      <c r="M6" s="313"/>
      <c r="N6" s="313"/>
      <c r="AB6" s="159">
        <f>SUM(AC7:AC100,F116:S120)</f>
        <v>0</v>
      </c>
      <c r="AC6" s="92"/>
    </row>
    <row r="7" spans="1:29" ht="12" customHeight="1">
      <c r="A7" s="240" t="s">
        <v>50</v>
      </c>
      <c r="B7" s="241"/>
      <c r="C7" s="241"/>
      <c r="D7" s="241"/>
      <c r="E7" s="242"/>
      <c r="F7" s="41">
        <f>SUM(G7,M7,N7)</f>
        <v>696</v>
      </c>
      <c r="G7" s="41">
        <f t="shared" ref="G7:N7" si="0">SUM(G9,G11,G13,G15,G17)</f>
        <v>261</v>
      </c>
      <c r="H7" s="41">
        <f t="shared" si="0"/>
        <v>4</v>
      </c>
      <c r="I7" s="41">
        <f t="shared" si="0"/>
        <v>142</v>
      </c>
      <c r="J7" s="41">
        <f t="shared" si="0"/>
        <v>84</v>
      </c>
      <c r="K7" s="41">
        <f>SUM(K9,K11,K13,K15,K17)</f>
        <v>31</v>
      </c>
      <c r="L7" s="329">
        <v>7.3608695649999998</v>
      </c>
      <c r="M7" s="41">
        <f t="shared" si="0"/>
        <v>427</v>
      </c>
      <c r="N7" s="41">
        <f t="shared" si="0"/>
        <v>8</v>
      </c>
      <c r="AB7" s="153">
        <v>696</v>
      </c>
      <c r="AC7" s="153" t="str">
        <f>IF(F7=AB7,"",1)</f>
        <v/>
      </c>
    </row>
    <row r="8" spans="1:29" ht="12" customHeight="1">
      <c r="A8" s="243"/>
      <c r="B8" s="244"/>
      <c r="C8" s="244"/>
      <c r="D8" s="244"/>
      <c r="E8" s="245"/>
      <c r="F8" s="44">
        <f t="shared" ref="F8:F71" si="1">SUM(G8,M8,N8)</f>
        <v>1</v>
      </c>
      <c r="G8" s="37">
        <f>IF(G7=0,0,G7/$F7)</f>
        <v>0.375</v>
      </c>
      <c r="H8" s="37">
        <f>IF(H7=0,0,H7/$G7)</f>
        <v>1.532567049808429E-2</v>
      </c>
      <c r="I8" s="37">
        <f>IF(I7=0,0,I7/$G7)</f>
        <v>0.54406130268199238</v>
      </c>
      <c r="J8" s="37">
        <f>IF(J7=0,0,J7/$G7)</f>
        <v>0.32183908045977011</v>
      </c>
      <c r="K8" s="37">
        <f>IF(K7=0,0,K7/$G7)</f>
        <v>0.11877394636015326</v>
      </c>
      <c r="L8" s="330"/>
      <c r="M8" s="37">
        <f>IF(M7=0,0,M7/$F7)</f>
        <v>0.6135057471264368</v>
      </c>
      <c r="N8" s="37">
        <f>IF(N7=0,0,N7/$F7)</f>
        <v>1.1494252873563218E-2</v>
      </c>
      <c r="O8" s="47"/>
      <c r="AB8" s="154"/>
      <c r="AC8" s="154"/>
    </row>
    <row r="9" spans="1:29" ht="12" customHeight="1">
      <c r="A9" s="256" t="s">
        <v>49</v>
      </c>
      <c r="B9" s="323" t="s">
        <v>48</v>
      </c>
      <c r="C9" s="324"/>
      <c r="D9" s="324"/>
      <c r="E9" s="325"/>
      <c r="F9" s="41">
        <f t="shared" si="1"/>
        <v>123</v>
      </c>
      <c r="G9" s="41">
        <v>44</v>
      </c>
      <c r="H9" s="41">
        <v>0</v>
      </c>
      <c r="I9" s="41">
        <v>28</v>
      </c>
      <c r="J9" s="41">
        <v>10</v>
      </c>
      <c r="K9" s="41">
        <v>6</v>
      </c>
      <c r="L9" s="329">
        <v>6.6842105263157894</v>
      </c>
      <c r="M9" s="41">
        <v>76</v>
      </c>
      <c r="N9" s="41">
        <v>3</v>
      </c>
      <c r="AB9" s="155">
        <v>123</v>
      </c>
      <c r="AC9" s="155" t="str">
        <f>IF(F9=AB9,"",1)</f>
        <v/>
      </c>
    </row>
    <row r="10" spans="1:29" ht="12" customHeight="1">
      <c r="A10" s="257"/>
      <c r="B10" s="326"/>
      <c r="C10" s="327"/>
      <c r="D10" s="327"/>
      <c r="E10" s="328"/>
      <c r="F10" s="44">
        <f t="shared" si="1"/>
        <v>1</v>
      </c>
      <c r="G10" s="37">
        <f>IF(G9=0,0,G9/$F9)</f>
        <v>0.35772357723577236</v>
      </c>
      <c r="H10" s="37">
        <f>IF(H9=0,0,H9/$G9)</f>
        <v>0</v>
      </c>
      <c r="I10" s="37">
        <f>IF(I9=0,0,I9/$G9)</f>
        <v>0.63636363636363635</v>
      </c>
      <c r="J10" s="37">
        <f>IF(J9=0,0,J9/$G9)</f>
        <v>0.22727272727272727</v>
      </c>
      <c r="K10" s="37">
        <f>IF(K9=0,0,K9/$G9)</f>
        <v>0.13636363636363635</v>
      </c>
      <c r="L10" s="330"/>
      <c r="M10" s="37">
        <f>IF(M9=0,0,M9/$F9)</f>
        <v>0.61788617886178865</v>
      </c>
      <c r="N10" s="37">
        <f>IF(N9=0,0,N9/$F9)</f>
        <v>2.4390243902439025E-2</v>
      </c>
      <c r="AB10" s="154"/>
      <c r="AC10" s="154"/>
    </row>
    <row r="11" spans="1:29" ht="12" customHeight="1">
      <c r="A11" s="257"/>
      <c r="B11" s="323" t="s">
        <v>47</v>
      </c>
      <c r="C11" s="324"/>
      <c r="D11" s="324"/>
      <c r="E11" s="325"/>
      <c r="F11" s="41">
        <f t="shared" si="1"/>
        <v>116</v>
      </c>
      <c r="G11" s="41">
        <v>41</v>
      </c>
      <c r="H11" s="41">
        <v>0</v>
      </c>
      <c r="I11" s="41">
        <v>21</v>
      </c>
      <c r="J11" s="41">
        <v>14</v>
      </c>
      <c r="K11" s="41">
        <v>6</v>
      </c>
      <c r="L11" s="329">
        <v>7.0571428571428569</v>
      </c>
      <c r="M11" s="41">
        <v>73</v>
      </c>
      <c r="N11" s="41">
        <v>2</v>
      </c>
      <c r="AB11" s="155">
        <v>116</v>
      </c>
      <c r="AC11" s="155" t="str">
        <f>IF(F11=AB11,"",1)</f>
        <v/>
      </c>
    </row>
    <row r="12" spans="1:29" ht="12" customHeight="1">
      <c r="A12" s="257"/>
      <c r="B12" s="326"/>
      <c r="C12" s="327"/>
      <c r="D12" s="327"/>
      <c r="E12" s="328"/>
      <c r="F12" s="44">
        <f t="shared" si="1"/>
        <v>1</v>
      </c>
      <c r="G12" s="37">
        <f>IF(G11=0,0,G11/$F11)</f>
        <v>0.35344827586206895</v>
      </c>
      <c r="H12" s="37">
        <f>IF(H11=0,0,H11/$G11)</f>
        <v>0</v>
      </c>
      <c r="I12" s="37">
        <f>IF(I11=0,0,I11/$G11)</f>
        <v>0.51219512195121952</v>
      </c>
      <c r="J12" s="37">
        <f>IF(J11=0,0,J11/$G11)</f>
        <v>0.34146341463414637</v>
      </c>
      <c r="K12" s="37">
        <f>IF(K11=0,0,K11/$G11)</f>
        <v>0.14634146341463414</v>
      </c>
      <c r="L12" s="330"/>
      <c r="M12" s="37">
        <f>IF(M11=0,0,M11/$F11)</f>
        <v>0.62931034482758619</v>
      </c>
      <c r="N12" s="37">
        <f>IF(N11=0,0,N11/$F11)</f>
        <v>1.7241379310344827E-2</v>
      </c>
      <c r="AB12" s="154"/>
      <c r="AC12" s="154"/>
    </row>
    <row r="13" spans="1:29" ht="12" customHeight="1">
      <c r="A13" s="257"/>
      <c r="B13" s="323" t="s">
        <v>46</v>
      </c>
      <c r="C13" s="324"/>
      <c r="D13" s="324"/>
      <c r="E13" s="325"/>
      <c r="F13" s="41">
        <f t="shared" si="1"/>
        <v>195</v>
      </c>
      <c r="G13" s="41">
        <v>62</v>
      </c>
      <c r="H13" s="41">
        <v>1</v>
      </c>
      <c r="I13" s="41">
        <v>30</v>
      </c>
      <c r="J13" s="41">
        <v>22</v>
      </c>
      <c r="K13" s="41">
        <v>9</v>
      </c>
      <c r="L13" s="329">
        <v>7.2641509433962268</v>
      </c>
      <c r="M13" s="41">
        <v>131</v>
      </c>
      <c r="N13" s="41">
        <v>2</v>
      </c>
      <c r="AB13" s="155">
        <v>195</v>
      </c>
      <c r="AC13" s="155" t="str">
        <f>IF(F13=AB13,"",1)</f>
        <v/>
      </c>
    </row>
    <row r="14" spans="1:29" ht="12" customHeight="1">
      <c r="A14" s="257"/>
      <c r="B14" s="326"/>
      <c r="C14" s="327"/>
      <c r="D14" s="327"/>
      <c r="E14" s="328"/>
      <c r="F14" s="44">
        <f t="shared" si="1"/>
        <v>0.99999999999999989</v>
      </c>
      <c r="G14" s="37">
        <f>IF(G13=0,0,G13/$F13)</f>
        <v>0.31794871794871793</v>
      </c>
      <c r="H14" s="37">
        <f>IF(H13=0,0,H13/$G13)</f>
        <v>1.6129032258064516E-2</v>
      </c>
      <c r="I14" s="37">
        <f>IF(I13=0,0,I13/$G13)</f>
        <v>0.4838709677419355</v>
      </c>
      <c r="J14" s="37">
        <f>IF(J13=0,0,J13/$G13)</f>
        <v>0.35483870967741937</v>
      </c>
      <c r="K14" s="37">
        <f>IF(K13=0,0,K13/$G13)</f>
        <v>0.14516129032258066</v>
      </c>
      <c r="L14" s="330"/>
      <c r="M14" s="37">
        <f>IF(M13=0,0,M13/$F13)</f>
        <v>0.67179487179487174</v>
      </c>
      <c r="N14" s="37">
        <f>IF(N13=0,0,N13/$F13)</f>
        <v>1.0256410256410256E-2</v>
      </c>
      <c r="AB14" s="154"/>
      <c r="AC14" s="154"/>
    </row>
    <row r="15" spans="1:29" ht="12" customHeight="1">
      <c r="A15" s="257"/>
      <c r="B15" s="323" t="s">
        <v>45</v>
      </c>
      <c r="C15" s="324"/>
      <c r="D15" s="324"/>
      <c r="E15" s="325"/>
      <c r="F15" s="41">
        <f t="shared" si="1"/>
        <v>63</v>
      </c>
      <c r="G15" s="41">
        <v>19</v>
      </c>
      <c r="H15" s="41">
        <v>2</v>
      </c>
      <c r="I15" s="41">
        <v>6</v>
      </c>
      <c r="J15" s="41">
        <v>8</v>
      </c>
      <c r="K15" s="41">
        <v>3</v>
      </c>
      <c r="L15" s="329">
        <v>7.1875</v>
      </c>
      <c r="M15" s="41">
        <v>44</v>
      </c>
      <c r="N15" s="41">
        <v>0</v>
      </c>
      <c r="AB15" s="155">
        <v>63</v>
      </c>
      <c r="AC15" s="155" t="str">
        <f>IF(F15=AB15,"",1)</f>
        <v/>
      </c>
    </row>
    <row r="16" spans="1:29" ht="12" customHeight="1">
      <c r="A16" s="257"/>
      <c r="B16" s="326"/>
      <c r="C16" s="327"/>
      <c r="D16" s="327"/>
      <c r="E16" s="328"/>
      <c r="F16" s="44">
        <f t="shared" si="1"/>
        <v>1</v>
      </c>
      <c r="G16" s="37">
        <f>IF(G15=0,0,G15/$F15)</f>
        <v>0.30158730158730157</v>
      </c>
      <c r="H16" s="37">
        <f>IF(H15=0,0,H15/$G15)</f>
        <v>0.10526315789473684</v>
      </c>
      <c r="I16" s="37">
        <f>IF(I15=0,0,I15/$G15)</f>
        <v>0.31578947368421051</v>
      </c>
      <c r="J16" s="37">
        <f>IF(J15=0,0,J15/$G15)</f>
        <v>0.42105263157894735</v>
      </c>
      <c r="K16" s="37">
        <f>IF(K15=0,0,K15/$G15)</f>
        <v>0.15789473684210525</v>
      </c>
      <c r="L16" s="330"/>
      <c r="M16" s="37">
        <f>IF(M15=0,0,M15/$F15)</f>
        <v>0.69841269841269837</v>
      </c>
      <c r="N16" s="37">
        <f>IF(N15=0,0,N15/$F15)</f>
        <v>0</v>
      </c>
      <c r="AB16" s="154"/>
      <c r="AC16" s="154"/>
    </row>
    <row r="17" spans="1:29" ht="12" customHeight="1">
      <c r="A17" s="257"/>
      <c r="B17" s="323" t="s">
        <v>44</v>
      </c>
      <c r="C17" s="324"/>
      <c r="D17" s="324"/>
      <c r="E17" s="325"/>
      <c r="F17" s="41">
        <f t="shared" si="1"/>
        <v>199</v>
      </c>
      <c r="G17" s="41">
        <v>95</v>
      </c>
      <c r="H17" s="41">
        <v>1</v>
      </c>
      <c r="I17" s="41">
        <v>57</v>
      </c>
      <c r="J17" s="41">
        <v>30</v>
      </c>
      <c r="K17" s="41">
        <v>7</v>
      </c>
      <c r="L17" s="329">
        <v>7.8636363636363633</v>
      </c>
      <c r="M17" s="41">
        <v>103</v>
      </c>
      <c r="N17" s="41">
        <v>1</v>
      </c>
      <c r="AB17" s="155">
        <v>199</v>
      </c>
      <c r="AC17" s="155" t="str">
        <f>IF(F17=AB17,"",1)</f>
        <v/>
      </c>
    </row>
    <row r="18" spans="1:29" ht="12" customHeight="1">
      <c r="A18" s="258"/>
      <c r="B18" s="326"/>
      <c r="C18" s="327"/>
      <c r="D18" s="327"/>
      <c r="E18" s="328"/>
      <c r="F18" s="44">
        <f t="shared" si="1"/>
        <v>1</v>
      </c>
      <c r="G18" s="37">
        <f>IF(G17=0,0,G17/$F17)</f>
        <v>0.47738693467336685</v>
      </c>
      <c r="H18" s="37">
        <f>IF(H17=0,0,H17/$G17)</f>
        <v>1.0526315789473684E-2</v>
      </c>
      <c r="I18" s="37">
        <f>IF(I17=0,0,I17/$G17)</f>
        <v>0.6</v>
      </c>
      <c r="J18" s="37">
        <f>IF(J17=0,0,J17/$G17)</f>
        <v>0.31578947368421051</v>
      </c>
      <c r="K18" s="37">
        <f>IF(K17=0,0,K17/$G17)</f>
        <v>7.3684210526315783E-2</v>
      </c>
      <c r="L18" s="330"/>
      <c r="M18" s="37">
        <f>IF(M17=0,0,M17/$F17)</f>
        <v>0.51758793969849248</v>
      </c>
      <c r="N18" s="37">
        <f>IF(N17=0,0,N17/$F17)</f>
        <v>5.0251256281407036E-3</v>
      </c>
      <c r="AB18" s="156"/>
      <c r="AC18" s="154"/>
    </row>
    <row r="19" spans="1:29" ht="12" customHeight="1">
      <c r="A19" s="253" t="s">
        <v>43</v>
      </c>
      <c r="B19" s="253" t="s">
        <v>42</v>
      </c>
      <c r="C19" s="43"/>
      <c r="D19" s="305" t="s">
        <v>16</v>
      </c>
      <c r="E19" s="42"/>
      <c r="F19" s="41">
        <f t="shared" si="1"/>
        <v>189</v>
      </c>
      <c r="G19" s="41">
        <f t="shared" ref="G19:N19" si="2">SUM(G21,G23,G25,G27,G29,G31,G33,G35,G37,G39,G41,G43,G45,G47,G49,G51,G53,G55,G57,G59,G61,G63,G65,G67)</f>
        <v>41</v>
      </c>
      <c r="H19" s="41">
        <f t="shared" si="2"/>
        <v>1</v>
      </c>
      <c r="I19" s="41">
        <f t="shared" si="2"/>
        <v>20</v>
      </c>
      <c r="J19" s="41">
        <f t="shared" si="2"/>
        <v>15</v>
      </c>
      <c r="K19" s="41">
        <f t="shared" si="2"/>
        <v>5</v>
      </c>
      <c r="L19" s="329">
        <v>8.1388888890000004</v>
      </c>
      <c r="M19" s="41">
        <f t="shared" si="2"/>
        <v>147</v>
      </c>
      <c r="N19" s="41">
        <f t="shared" si="2"/>
        <v>1</v>
      </c>
      <c r="AB19" s="155">
        <v>189</v>
      </c>
      <c r="AC19" s="155" t="str">
        <f>IF(F19=AB19,"",1)</f>
        <v/>
      </c>
    </row>
    <row r="20" spans="1:29" ht="12" customHeight="1">
      <c r="A20" s="254"/>
      <c r="B20" s="254"/>
      <c r="C20" s="40"/>
      <c r="D20" s="306"/>
      <c r="E20" s="39"/>
      <c r="F20" s="44">
        <f t="shared" si="1"/>
        <v>1</v>
      </c>
      <c r="G20" s="37">
        <f>IF(G19=0,0,G19/$F19)</f>
        <v>0.21693121693121692</v>
      </c>
      <c r="H20" s="37">
        <f>IF(H19=0,0,H19/$G19)</f>
        <v>2.4390243902439025E-2</v>
      </c>
      <c r="I20" s="37">
        <f>IF(I19=0,0,I19/$G19)</f>
        <v>0.48780487804878048</v>
      </c>
      <c r="J20" s="37">
        <f>IF(J19=0,0,J19/$G19)</f>
        <v>0.36585365853658536</v>
      </c>
      <c r="K20" s="37">
        <f>IF(K19=0,0,K19/$G19)</f>
        <v>0.12195121951219512</v>
      </c>
      <c r="L20" s="330"/>
      <c r="M20" s="37">
        <f>IF(M19=0,0,M19/$F19)</f>
        <v>0.77777777777777779</v>
      </c>
      <c r="N20" s="37">
        <f>IF(N19=0,0,N19/$F19)</f>
        <v>5.2910052910052907E-3</v>
      </c>
      <c r="AB20" s="154"/>
      <c r="AC20" s="154"/>
    </row>
    <row r="21" spans="1:29" ht="12" customHeight="1">
      <c r="A21" s="254"/>
      <c r="B21" s="254"/>
      <c r="C21" s="43"/>
      <c r="D21" s="305" t="s">
        <v>368</v>
      </c>
      <c r="E21" s="42"/>
      <c r="F21" s="41">
        <f t="shared" si="1"/>
        <v>26</v>
      </c>
      <c r="G21" s="41">
        <v>5</v>
      </c>
      <c r="H21" s="41">
        <v>0</v>
      </c>
      <c r="I21" s="41">
        <v>3</v>
      </c>
      <c r="J21" s="41">
        <v>2</v>
      </c>
      <c r="K21" s="41">
        <v>0</v>
      </c>
      <c r="L21" s="329">
        <v>7</v>
      </c>
      <c r="M21" s="41">
        <v>21</v>
      </c>
      <c r="N21" s="41">
        <v>0</v>
      </c>
      <c r="AB21" s="155">
        <v>26</v>
      </c>
      <c r="AC21" s="155" t="str">
        <f>IF(F21=AB21,"",1)</f>
        <v/>
      </c>
    </row>
    <row r="22" spans="1:29" ht="12" customHeight="1">
      <c r="A22" s="254"/>
      <c r="B22" s="254"/>
      <c r="C22" s="40"/>
      <c r="D22" s="306"/>
      <c r="E22" s="39"/>
      <c r="F22" s="44">
        <f t="shared" si="1"/>
        <v>1</v>
      </c>
      <c r="G22" s="37">
        <f>IF(G21=0,0,G21/$F21)</f>
        <v>0.19230769230769232</v>
      </c>
      <c r="H22" s="37">
        <f>IF(H21=0,0,H21/$G21)</f>
        <v>0</v>
      </c>
      <c r="I22" s="37">
        <f>IF(I21=0,0,I21/$G21)</f>
        <v>0.6</v>
      </c>
      <c r="J22" s="37">
        <f>IF(J21=0,0,J21/$G21)</f>
        <v>0.4</v>
      </c>
      <c r="K22" s="37">
        <f>IF(K21=0,0,K21/$G21)</f>
        <v>0</v>
      </c>
      <c r="L22" s="330"/>
      <c r="M22" s="37">
        <f>IF(M21=0,0,M21/$F21)</f>
        <v>0.80769230769230771</v>
      </c>
      <c r="N22" s="37">
        <f>IF(N21=0,0,N21/$F21)</f>
        <v>0</v>
      </c>
      <c r="AB22" s="154"/>
      <c r="AC22" s="154"/>
    </row>
    <row r="23" spans="1:29" ht="12" customHeight="1">
      <c r="A23" s="254"/>
      <c r="B23" s="254"/>
      <c r="C23" s="43"/>
      <c r="D23" s="305" t="s">
        <v>369</v>
      </c>
      <c r="E23" s="42"/>
      <c r="F23" s="41">
        <f t="shared" si="1"/>
        <v>3</v>
      </c>
      <c r="G23" s="41">
        <v>0</v>
      </c>
      <c r="H23" s="41">
        <v>0</v>
      </c>
      <c r="I23" s="41">
        <v>0</v>
      </c>
      <c r="J23" s="41">
        <v>0</v>
      </c>
      <c r="K23" s="41">
        <v>0</v>
      </c>
      <c r="L23" s="329" t="s">
        <v>409</v>
      </c>
      <c r="M23" s="41">
        <v>3</v>
      </c>
      <c r="N23" s="41">
        <v>0</v>
      </c>
      <c r="AB23" s="155">
        <v>3</v>
      </c>
      <c r="AC23" s="155" t="str">
        <f>IF(F23=AB23,"",1)</f>
        <v/>
      </c>
    </row>
    <row r="24" spans="1:29" ht="12" customHeight="1">
      <c r="A24" s="254"/>
      <c r="B24" s="254"/>
      <c r="C24" s="40"/>
      <c r="D24" s="306"/>
      <c r="E24" s="39"/>
      <c r="F24" s="44">
        <f t="shared" si="1"/>
        <v>1</v>
      </c>
      <c r="G24" s="37">
        <f>IF(G23=0,0,G23/$F23)</f>
        <v>0</v>
      </c>
      <c r="H24" s="37">
        <f>IF(H23=0,0,H23/$G23)</f>
        <v>0</v>
      </c>
      <c r="I24" s="37">
        <f>IF(I23=0,0,I23/$G23)</f>
        <v>0</v>
      </c>
      <c r="J24" s="37">
        <f>IF(J23=0,0,J23/$G23)</f>
        <v>0</v>
      </c>
      <c r="K24" s="37">
        <f>IF(K23=0,0,K23/$G23)</f>
        <v>0</v>
      </c>
      <c r="L24" s="330"/>
      <c r="M24" s="37">
        <f>IF(M23=0,0,M23/$F23)</f>
        <v>1</v>
      </c>
      <c r="N24" s="37">
        <f>IF(N23=0,0,N23/$F23)</f>
        <v>0</v>
      </c>
      <c r="AB24" s="154"/>
      <c r="AC24" s="154"/>
    </row>
    <row r="25" spans="1:29" ht="12" customHeight="1">
      <c r="A25" s="254"/>
      <c r="B25" s="254"/>
      <c r="C25" s="43"/>
      <c r="D25" s="308" t="s">
        <v>370</v>
      </c>
      <c r="E25" s="115"/>
      <c r="F25" s="104">
        <f t="shared" si="1"/>
        <v>10</v>
      </c>
      <c r="G25" s="104">
        <v>1</v>
      </c>
      <c r="H25" s="104">
        <v>0</v>
      </c>
      <c r="I25" s="41">
        <v>1</v>
      </c>
      <c r="J25" s="41">
        <v>0</v>
      </c>
      <c r="K25" s="41">
        <v>0</v>
      </c>
      <c r="L25" s="329">
        <v>5</v>
      </c>
      <c r="M25" s="41">
        <v>9</v>
      </c>
      <c r="N25" s="41">
        <v>0</v>
      </c>
      <c r="AB25" s="155">
        <v>10</v>
      </c>
      <c r="AC25" s="155" t="str">
        <f>IF(F25=AB25,"",1)</f>
        <v/>
      </c>
    </row>
    <row r="26" spans="1:29" ht="12" customHeight="1">
      <c r="A26" s="254"/>
      <c r="B26" s="254"/>
      <c r="C26" s="40"/>
      <c r="D26" s="309"/>
      <c r="E26" s="116"/>
      <c r="F26" s="117">
        <f t="shared" si="1"/>
        <v>1</v>
      </c>
      <c r="G26" s="107">
        <f>IF(G25=0,0,G25/$F25)</f>
        <v>0.1</v>
      </c>
      <c r="H26" s="107">
        <f>IF(H25=0,0,H25/$G25)</f>
        <v>0</v>
      </c>
      <c r="I26" s="37">
        <f>IF(I25=0,0,I25/$G25)</f>
        <v>1</v>
      </c>
      <c r="J26" s="37">
        <f>IF(J25=0,0,J25/$G25)</f>
        <v>0</v>
      </c>
      <c r="K26" s="37">
        <f>IF(K25=0,0,K25/$G25)</f>
        <v>0</v>
      </c>
      <c r="L26" s="330"/>
      <c r="M26" s="37">
        <f>IF(M25=0,0,M25/$F25)</f>
        <v>0.9</v>
      </c>
      <c r="N26" s="37">
        <f>IF(N25=0,0,N25/$F25)</f>
        <v>0</v>
      </c>
      <c r="AB26" s="154"/>
      <c r="AC26" s="154"/>
    </row>
    <row r="27" spans="1:29" ht="12" customHeight="1">
      <c r="A27" s="254"/>
      <c r="B27" s="254"/>
      <c r="C27" s="43"/>
      <c r="D27" s="305" t="s">
        <v>371</v>
      </c>
      <c r="E27" s="42"/>
      <c r="F27" s="41">
        <f t="shared" si="1"/>
        <v>1</v>
      </c>
      <c r="G27" s="41">
        <v>0</v>
      </c>
      <c r="H27" s="41">
        <v>0</v>
      </c>
      <c r="I27" s="41">
        <v>0</v>
      </c>
      <c r="J27" s="41">
        <v>0</v>
      </c>
      <c r="K27" s="41">
        <v>0</v>
      </c>
      <c r="L27" s="329" t="s">
        <v>409</v>
      </c>
      <c r="M27" s="41">
        <v>1</v>
      </c>
      <c r="N27" s="41">
        <v>0</v>
      </c>
      <c r="AB27" s="155">
        <v>1</v>
      </c>
      <c r="AC27" s="155" t="str">
        <f>IF(F27=AB27,"",1)</f>
        <v/>
      </c>
    </row>
    <row r="28" spans="1:29" ht="12" customHeight="1">
      <c r="A28" s="254"/>
      <c r="B28" s="254"/>
      <c r="C28" s="40"/>
      <c r="D28" s="306"/>
      <c r="E28" s="39"/>
      <c r="F28" s="44">
        <f t="shared" si="1"/>
        <v>1</v>
      </c>
      <c r="G28" s="37">
        <f>IF(G27=0,0,G27/$F27)</f>
        <v>0</v>
      </c>
      <c r="H28" s="37">
        <f>IF(H27=0,0,H27/$G27)</f>
        <v>0</v>
      </c>
      <c r="I28" s="37">
        <f>IF(I27=0,0,I27/$G27)</f>
        <v>0</v>
      </c>
      <c r="J28" s="37">
        <f>IF(J27=0,0,J27/$G27)</f>
        <v>0</v>
      </c>
      <c r="K28" s="37">
        <f>IF(K27=0,0,K27/$G27)</f>
        <v>0</v>
      </c>
      <c r="L28" s="330"/>
      <c r="M28" s="37">
        <f>IF(M27=0,0,M27/$F27)</f>
        <v>1</v>
      </c>
      <c r="N28" s="37">
        <f>IF(N27=0,0,N27/$F27)</f>
        <v>0</v>
      </c>
      <c r="AB28" s="154"/>
      <c r="AC28" s="154"/>
    </row>
    <row r="29" spans="1:29" ht="12" customHeight="1">
      <c r="A29" s="254"/>
      <c r="B29" s="254"/>
      <c r="C29" s="43"/>
      <c r="D29" s="305" t="s">
        <v>372</v>
      </c>
      <c r="E29" s="42"/>
      <c r="F29" s="41">
        <f t="shared" si="1"/>
        <v>5</v>
      </c>
      <c r="G29" s="41">
        <v>1</v>
      </c>
      <c r="H29" s="41">
        <v>0</v>
      </c>
      <c r="I29" s="41">
        <v>1</v>
      </c>
      <c r="J29" s="41">
        <v>0</v>
      </c>
      <c r="K29" s="41">
        <v>0</v>
      </c>
      <c r="L29" s="329">
        <v>5</v>
      </c>
      <c r="M29" s="41">
        <v>4</v>
      </c>
      <c r="N29" s="41">
        <v>0</v>
      </c>
      <c r="AB29" s="155">
        <v>5</v>
      </c>
      <c r="AC29" s="155" t="str">
        <f>IF(F29=AB29,"",1)</f>
        <v/>
      </c>
    </row>
    <row r="30" spans="1:29" ht="12" customHeight="1">
      <c r="A30" s="254"/>
      <c r="B30" s="254"/>
      <c r="C30" s="40"/>
      <c r="D30" s="306"/>
      <c r="E30" s="39"/>
      <c r="F30" s="44">
        <f t="shared" si="1"/>
        <v>1</v>
      </c>
      <c r="G30" s="37">
        <f>IF(G29=0,0,G29/$F29)</f>
        <v>0.2</v>
      </c>
      <c r="H30" s="37">
        <f>IF(H29=0,0,H29/$G29)</f>
        <v>0</v>
      </c>
      <c r="I30" s="37">
        <f>IF(I29=0,0,I29/$G29)</f>
        <v>1</v>
      </c>
      <c r="J30" s="37">
        <f>IF(J29=0,0,J29/$G29)</f>
        <v>0</v>
      </c>
      <c r="K30" s="37">
        <f>IF(K29=0,0,K29/$G29)</f>
        <v>0</v>
      </c>
      <c r="L30" s="330"/>
      <c r="M30" s="37">
        <f>IF(M29=0,0,M29/$F29)</f>
        <v>0.8</v>
      </c>
      <c r="N30" s="37">
        <f>IF(N29=0,0,N29/$F29)</f>
        <v>0</v>
      </c>
      <c r="AB30" s="154"/>
      <c r="AC30" s="154"/>
    </row>
    <row r="31" spans="1:29" ht="12" customHeight="1">
      <c r="A31" s="254"/>
      <c r="B31" s="254"/>
      <c r="C31" s="43"/>
      <c r="D31" s="305" t="s">
        <v>373</v>
      </c>
      <c r="E31" s="42"/>
      <c r="F31" s="41">
        <f t="shared" si="1"/>
        <v>1</v>
      </c>
      <c r="G31" s="41">
        <v>0</v>
      </c>
      <c r="H31" s="41">
        <v>0</v>
      </c>
      <c r="I31" s="41">
        <v>0</v>
      </c>
      <c r="J31" s="41">
        <v>0</v>
      </c>
      <c r="K31" s="41">
        <v>0</v>
      </c>
      <c r="L31" s="329" t="s">
        <v>409</v>
      </c>
      <c r="M31" s="41">
        <v>1</v>
      </c>
      <c r="N31" s="41">
        <v>0</v>
      </c>
      <c r="AB31" s="155">
        <v>1</v>
      </c>
      <c r="AC31" s="155" t="str">
        <f>IF(F31=AB31,"",1)</f>
        <v/>
      </c>
    </row>
    <row r="32" spans="1:29" ht="12" customHeight="1">
      <c r="A32" s="254"/>
      <c r="B32" s="254"/>
      <c r="C32" s="40"/>
      <c r="D32" s="306"/>
      <c r="E32" s="39"/>
      <c r="F32" s="44">
        <f t="shared" si="1"/>
        <v>1</v>
      </c>
      <c r="G32" s="37">
        <f>IF(G31=0,0,G31/$F31)</f>
        <v>0</v>
      </c>
      <c r="H32" s="37">
        <f>IF(H31=0,0,H31/$G31)</f>
        <v>0</v>
      </c>
      <c r="I32" s="37">
        <f>IF(I31=0,0,I31/$G31)</f>
        <v>0</v>
      </c>
      <c r="J32" s="37">
        <f>IF(J31=0,0,J31/$G31)</f>
        <v>0</v>
      </c>
      <c r="K32" s="37">
        <f>IF(K31=0,0,K31/$G31)</f>
        <v>0</v>
      </c>
      <c r="L32" s="330"/>
      <c r="M32" s="37">
        <f>IF(M31=0,0,M31/$F31)</f>
        <v>1</v>
      </c>
      <c r="N32" s="37">
        <f>IF(N31=0,0,N31/$F31)</f>
        <v>0</v>
      </c>
      <c r="AB32" s="154"/>
      <c r="AC32" s="154"/>
    </row>
    <row r="33" spans="1:29" ht="12" customHeight="1">
      <c r="A33" s="254"/>
      <c r="B33" s="254"/>
      <c r="C33" s="43"/>
      <c r="D33" s="305" t="s">
        <v>374</v>
      </c>
      <c r="E33" s="42"/>
      <c r="F33" s="41">
        <f t="shared" si="1"/>
        <v>3</v>
      </c>
      <c r="G33" s="41">
        <v>2</v>
      </c>
      <c r="H33" s="41">
        <v>0</v>
      </c>
      <c r="I33" s="41">
        <v>1</v>
      </c>
      <c r="J33" s="41">
        <v>1</v>
      </c>
      <c r="K33" s="41">
        <v>0</v>
      </c>
      <c r="L33" s="329">
        <v>7.5</v>
      </c>
      <c r="M33" s="41">
        <v>1</v>
      </c>
      <c r="N33" s="41">
        <v>0</v>
      </c>
      <c r="AB33" s="155">
        <v>3</v>
      </c>
      <c r="AC33" s="155" t="str">
        <f>IF(F33=AB33,"",1)</f>
        <v/>
      </c>
    </row>
    <row r="34" spans="1:29" ht="12" customHeight="1">
      <c r="A34" s="254"/>
      <c r="B34" s="254"/>
      <c r="C34" s="40"/>
      <c r="D34" s="306"/>
      <c r="E34" s="39"/>
      <c r="F34" s="44">
        <f t="shared" si="1"/>
        <v>1</v>
      </c>
      <c r="G34" s="37">
        <f>IF(G33=0,0,G33/$F33)</f>
        <v>0.66666666666666663</v>
      </c>
      <c r="H34" s="37">
        <f>IF(H33=0,0,H33/$G33)</f>
        <v>0</v>
      </c>
      <c r="I34" s="37">
        <f>IF(I33=0,0,I33/$G33)</f>
        <v>0.5</v>
      </c>
      <c r="J34" s="37">
        <f>IF(J33=0,0,J33/$G33)</f>
        <v>0.5</v>
      </c>
      <c r="K34" s="37">
        <f>IF(K33=0,0,K33/$G33)</f>
        <v>0</v>
      </c>
      <c r="L34" s="330"/>
      <c r="M34" s="37">
        <f>IF(M33=0,0,M33/$F33)</f>
        <v>0.33333333333333331</v>
      </c>
      <c r="N34" s="37">
        <f>IF(N33=0,0,N33/$F33)</f>
        <v>0</v>
      </c>
      <c r="AB34" s="154"/>
      <c r="AC34" s="154"/>
    </row>
    <row r="35" spans="1:29" ht="12" customHeight="1">
      <c r="A35" s="254"/>
      <c r="B35" s="254"/>
      <c r="C35" s="43"/>
      <c r="D35" s="305" t="s">
        <v>375</v>
      </c>
      <c r="E35" s="42"/>
      <c r="F35" s="41">
        <f t="shared" si="1"/>
        <v>10</v>
      </c>
      <c r="G35" s="41">
        <v>3</v>
      </c>
      <c r="H35" s="41">
        <v>0</v>
      </c>
      <c r="I35" s="41">
        <v>2</v>
      </c>
      <c r="J35" s="41">
        <v>1</v>
      </c>
      <c r="K35" s="41">
        <v>0</v>
      </c>
      <c r="L35" s="329">
        <v>6.666666666666667</v>
      </c>
      <c r="M35" s="41">
        <v>7</v>
      </c>
      <c r="N35" s="41">
        <v>0</v>
      </c>
      <c r="AB35" s="155">
        <v>10</v>
      </c>
      <c r="AC35" s="155" t="str">
        <f>IF(F35=AB35,"",1)</f>
        <v/>
      </c>
    </row>
    <row r="36" spans="1:29" ht="12" customHeight="1">
      <c r="A36" s="254"/>
      <c r="B36" s="254"/>
      <c r="C36" s="40"/>
      <c r="D36" s="306"/>
      <c r="E36" s="39"/>
      <c r="F36" s="44">
        <f t="shared" si="1"/>
        <v>1</v>
      </c>
      <c r="G36" s="37">
        <f>IF(G35=0,0,G35/$F35)</f>
        <v>0.3</v>
      </c>
      <c r="H36" s="37">
        <f>IF(H35=0,0,H35/$G35)</f>
        <v>0</v>
      </c>
      <c r="I36" s="37">
        <f>IF(I35=0,0,I35/$G35)</f>
        <v>0.66666666666666663</v>
      </c>
      <c r="J36" s="37">
        <f>IF(J35=0,0,J35/$G35)</f>
        <v>0.33333333333333331</v>
      </c>
      <c r="K36" s="37">
        <f>IF(K35=0,0,K35/$G35)</f>
        <v>0</v>
      </c>
      <c r="L36" s="330"/>
      <c r="M36" s="37">
        <f>IF(M35=0,0,M35/$F35)</f>
        <v>0.7</v>
      </c>
      <c r="N36" s="37">
        <f>IF(N35=0,0,N35/$F35)</f>
        <v>0</v>
      </c>
      <c r="AB36" s="154"/>
      <c r="AC36" s="154"/>
    </row>
    <row r="37" spans="1:29" ht="12" customHeight="1">
      <c r="A37" s="254"/>
      <c r="B37" s="254"/>
      <c r="C37" s="43"/>
      <c r="D37" s="305" t="s">
        <v>376</v>
      </c>
      <c r="E37" s="42"/>
      <c r="F37" s="41">
        <f t="shared" si="1"/>
        <v>1</v>
      </c>
      <c r="G37" s="41">
        <v>1</v>
      </c>
      <c r="H37" s="41">
        <v>0</v>
      </c>
      <c r="I37" s="41">
        <v>1</v>
      </c>
      <c r="J37" s="41">
        <v>0</v>
      </c>
      <c r="K37" s="41">
        <v>0</v>
      </c>
      <c r="L37" s="329">
        <v>5</v>
      </c>
      <c r="M37" s="41">
        <v>0</v>
      </c>
      <c r="N37" s="41">
        <v>0</v>
      </c>
      <c r="AB37" s="155">
        <v>1</v>
      </c>
      <c r="AC37" s="155" t="str">
        <f>IF(F37=AB37,"",1)</f>
        <v/>
      </c>
    </row>
    <row r="38" spans="1:29" ht="12" customHeight="1">
      <c r="A38" s="254"/>
      <c r="B38" s="254"/>
      <c r="C38" s="40"/>
      <c r="D38" s="306"/>
      <c r="E38" s="39"/>
      <c r="F38" s="44">
        <f t="shared" si="1"/>
        <v>1</v>
      </c>
      <c r="G38" s="37">
        <f>IF(G37=0,0,G37/$F37)</f>
        <v>1</v>
      </c>
      <c r="H38" s="37">
        <f>IF(H37=0,0,H37/$G37)</f>
        <v>0</v>
      </c>
      <c r="I38" s="37">
        <f>IF(I37=0,0,I37/$G37)</f>
        <v>1</v>
      </c>
      <c r="J38" s="37">
        <f>IF(J37=0,0,J37/$G37)</f>
        <v>0</v>
      </c>
      <c r="K38" s="37">
        <f>IF(K37=0,0,K37/$G37)</f>
        <v>0</v>
      </c>
      <c r="L38" s="330"/>
      <c r="M38" s="37">
        <f>IF(M37=0,0,M37/$F37)</f>
        <v>0</v>
      </c>
      <c r="N38" s="37">
        <f>IF(N37=0,0,N37/$F37)</f>
        <v>0</v>
      </c>
      <c r="AB38" s="154"/>
      <c r="AC38" s="154"/>
    </row>
    <row r="39" spans="1:29" ht="12" customHeight="1">
      <c r="A39" s="254"/>
      <c r="B39" s="254"/>
      <c r="C39" s="43"/>
      <c r="D39" s="305" t="s">
        <v>377</v>
      </c>
      <c r="E39" s="42"/>
      <c r="F39" s="41">
        <f t="shared" si="1"/>
        <v>6</v>
      </c>
      <c r="G39" s="41">
        <v>2</v>
      </c>
      <c r="H39" s="41">
        <v>0</v>
      </c>
      <c r="I39" s="41">
        <v>1</v>
      </c>
      <c r="J39" s="41">
        <v>1</v>
      </c>
      <c r="K39" s="41">
        <v>0</v>
      </c>
      <c r="L39" s="329">
        <v>7.5</v>
      </c>
      <c r="M39" s="41">
        <v>4</v>
      </c>
      <c r="N39" s="41">
        <v>0</v>
      </c>
      <c r="AB39" s="155">
        <v>6</v>
      </c>
      <c r="AC39" s="155" t="str">
        <f>IF(F39=AB39,"",1)</f>
        <v/>
      </c>
    </row>
    <row r="40" spans="1:29" ht="12" customHeight="1">
      <c r="A40" s="254"/>
      <c r="B40" s="254"/>
      <c r="C40" s="40"/>
      <c r="D40" s="306"/>
      <c r="E40" s="39"/>
      <c r="F40" s="44">
        <f t="shared" si="1"/>
        <v>1</v>
      </c>
      <c r="G40" s="37">
        <f>IF(G39=0,0,G39/$F39)</f>
        <v>0.33333333333333331</v>
      </c>
      <c r="H40" s="37">
        <f>IF(H39=0,0,H39/$G39)</f>
        <v>0</v>
      </c>
      <c r="I40" s="37">
        <f>IF(I39=0,0,I39/$G39)</f>
        <v>0.5</v>
      </c>
      <c r="J40" s="37">
        <f>IF(J39=0,0,J39/$G39)</f>
        <v>0.5</v>
      </c>
      <c r="K40" s="37">
        <f>IF(K39=0,0,K39/$G39)</f>
        <v>0</v>
      </c>
      <c r="L40" s="330"/>
      <c r="M40" s="37">
        <f>IF(M39=0,0,M39/$F39)</f>
        <v>0.66666666666666663</v>
      </c>
      <c r="N40" s="37">
        <f>IF(N39=0,0,N39/$F39)</f>
        <v>0</v>
      </c>
      <c r="AB40" s="154"/>
      <c r="AC40" s="154"/>
    </row>
    <row r="41" spans="1:29" ht="12" customHeight="1">
      <c r="A41" s="254"/>
      <c r="B41" s="254"/>
      <c r="C41" s="43"/>
      <c r="D41" s="305" t="s">
        <v>378</v>
      </c>
      <c r="E41" s="42"/>
      <c r="F41" s="41">
        <f t="shared" si="1"/>
        <v>1</v>
      </c>
      <c r="G41" s="41">
        <v>0</v>
      </c>
      <c r="H41" s="41">
        <v>0</v>
      </c>
      <c r="I41" s="41">
        <v>0</v>
      </c>
      <c r="J41" s="41">
        <v>0</v>
      </c>
      <c r="K41" s="41">
        <v>0</v>
      </c>
      <c r="L41" s="329" t="s">
        <v>409</v>
      </c>
      <c r="M41" s="41">
        <v>1</v>
      </c>
      <c r="N41" s="41">
        <v>0</v>
      </c>
      <c r="AB41" s="155">
        <v>1</v>
      </c>
      <c r="AC41" s="155" t="str">
        <f>IF(F41=AB41,"",1)</f>
        <v/>
      </c>
    </row>
    <row r="42" spans="1:29" ht="12" customHeight="1">
      <c r="A42" s="254"/>
      <c r="B42" s="254"/>
      <c r="C42" s="40"/>
      <c r="D42" s="306"/>
      <c r="E42" s="39"/>
      <c r="F42" s="44">
        <f t="shared" si="1"/>
        <v>1</v>
      </c>
      <c r="G42" s="37">
        <f>IF(G41=0,0,G41/$F41)</f>
        <v>0</v>
      </c>
      <c r="H42" s="37">
        <f>IF(H41=0,0,H41/$G41)</f>
        <v>0</v>
      </c>
      <c r="I42" s="37">
        <f>IF(I41=0,0,I41/$G41)</f>
        <v>0</v>
      </c>
      <c r="J42" s="37">
        <f>IF(J41=0,0,J41/$G41)</f>
        <v>0</v>
      </c>
      <c r="K42" s="37">
        <f>IF(K41=0,0,K41/$G41)</f>
        <v>0</v>
      </c>
      <c r="L42" s="330"/>
      <c r="M42" s="37">
        <f>IF(M41=0,0,M41/$F41)</f>
        <v>1</v>
      </c>
      <c r="N42" s="37">
        <f>IF(N41=0,0,N41/$F41)</f>
        <v>0</v>
      </c>
      <c r="AB42" s="154"/>
      <c r="AC42" s="154"/>
    </row>
    <row r="43" spans="1:29" ht="12" customHeight="1">
      <c r="A43" s="254"/>
      <c r="B43" s="254"/>
      <c r="C43" s="43"/>
      <c r="D43" s="305" t="s">
        <v>379</v>
      </c>
      <c r="E43" s="42"/>
      <c r="F43" s="41">
        <f t="shared" si="1"/>
        <v>1</v>
      </c>
      <c r="G43" s="41">
        <v>0</v>
      </c>
      <c r="H43" s="41">
        <v>0</v>
      </c>
      <c r="I43" s="41">
        <v>0</v>
      </c>
      <c r="J43" s="41">
        <v>0</v>
      </c>
      <c r="K43" s="41">
        <v>0</v>
      </c>
      <c r="L43" s="329" t="s">
        <v>409</v>
      </c>
      <c r="M43" s="41">
        <v>1</v>
      </c>
      <c r="N43" s="41">
        <v>0</v>
      </c>
      <c r="AB43" s="155">
        <v>1</v>
      </c>
      <c r="AC43" s="155" t="str">
        <f>IF(F43=AB43,"",1)</f>
        <v/>
      </c>
    </row>
    <row r="44" spans="1:29" ht="12" customHeight="1">
      <c r="A44" s="254"/>
      <c r="B44" s="254"/>
      <c r="C44" s="40"/>
      <c r="D44" s="306"/>
      <c r="E44" s="39"/>
      <c r="F44" s="44">
        <f t="shared" si="1"/>
        <v>1</v>
      </c>
      <c r="G44" s="37">
        <f>IF(G43=0,0,G43/$F43)</f>
        <v>0</v>
      </c>
      <c r="H44" s="37">
        <f>IF(H43=0,0,H43/$G43)</f>
        <v>0</v>
      </c>
      <c r="I44" s="37">
        <f>IF(I43=0,0,I43/$G43)</f>
        <v>0</v>
      </c>
      <c r="J44" s="37">
        <f>IF(J43=0,0,J43/$G43)</f>
        <v>0</v>
      </c>
      <c r="K44" s="37">
        <f>IF(K43=0,0,K43/$G43)</f>
        <v>0</v>
      </c>
      <c r="L44" s="330"/>
      <c r="M44" s="37">
        <f>IF(M43=0,0,M43/$F43)</f>
        <v>1</v>
      </c>
      <c r="N44" s="37">
        <f>IF(N43=0,0,N43/$F43)</f>
        <v>0</v>
      </c>
      <c r="AB44" s="154"/>
      <c r="AC44" s="154"/>
    </row>
    <row r="45" spans="1:29" ht="12" customHeight="1">
      <c r="A45" s="254"/>
      <c r="B45" s="254"/>
      <c r="C45" s="43"/>
      <c r="D45" s="305" t="s">
        <v>380</v>
      </c>
      <c r="E45" s="42"/>
      <c r="F45" s="41">
        <f t="shared" si="1"/>
        <v>5</v>
      </c>
      <c r="G45" s="41">
        <v>2</v>
      </c>
      <c r="H45" s="41">
        <v>0</v>
      </c>
      <c r="I45" s="41">
        <v>1</v>
      </c>
      <c r="J45" s="41">
        <v>1</v>
      </c>
      <c r="K45" s="41">
        <v>0</v>
      </c>
      <c r="L45" s="329">
        <v>7.5</v>
      </c>
      <c r="M45" s="41">
        <v>3</v>
      </c>
      <c r="N45" s="41">
        <v>0</v>
      </c>
      <c r="AB45" s="155">
        <v>5</v>
      </c>
      <c r="AC45" s="155" t="str">
        <f>IF(F45=AB45,"",1)</f>
        <v/>
      </c>
    </row>
    <row r="46" spans="1:29" ht="12" customHeight="1">
      <c r="A46" s="254"/>
      <c r="B46" s="254"/>
      <c r="C46" s="40"/>
      <c r="D46" s="306"/>
      <c r="E46" s="39"/>
      <c r="F46" s="44">
        <f t="shared" si="1"/>
        <v>1</v>
      </c>
      <c r="G46" s="37">
        <f>IF(G45=0,0,G45/$F45)</f>
        <v>0.4</v>
      </c>
      <c r="H46" s="37">
        <f>IF(H45=0,0,H45/$G45)</f>
        <v>0</v>
      </c>
      <c r="I46" s="37">
        <f>IF(I45=0,0,I45/$G45)</f>
        <v>0.5</v>
      </c>
      <c r="J46" s="37">
        <f>IF(J45=0,0,J45/$G45)</f>
        <v>0.5</v>
      </c>
      <c r="K46" s="37">
        <f>IF(K45=0,0,K45/$G45)</f>
        <v>0</v>
      </c>
      <c r="L46" s="330"/>
      <c r="M46" s="37">
        <f>IF(M45=0,0,M45/$F45)</f>
        <v>0.6</v>
      </c>
      <c r="N46" s="37">
        <f>IF(N45=0,0,N45/$F45)</f>
        <v>0</v>
      </c>
      <c r="AB46" s="154"/>
      <c r="AC46" s="154"/>
    </row>
    <row r="47" spans="1:29" ht="12" customHeight="1">
      <c r="A47" s="254"/>
      <c r="B47" s="254"/>
      <c r="C47" s="43"/>
      <c r="D47" s="305" t="s">
        <v>381</v>
      </c>
      <c r="E47" s="42"/>
      <c r="F47" s="41">
        <f t="shared" si="1"/>
        <v>3</v>
      </c>
      <c r="G47" s="41">
        <v>0</v>
      </c>
      <c r="H47" s="41">
        <v>0</v>
      </c>
      <c r="I47" s="41">
        <v>0</v>
      </c>
      <c r="J47" s="41">
        <v>0</v>
      </c>
      <c r="K47" s="41">
        <v>0</v>
      </c>
      <c r="L47" s="329" t="s">
        <v>409</v>
      </c>
      <c r="M47" s="41">
        <v>3</v>
      </c>
      <c r="N47" s="41">
        <v>0</v>
      </c>
      <c r="AB47" s="155">
        <v>3</v>
      </c>
      <c r="AC47" s="155" t="str">
        <f>IF(F47=AB47,"",1)</f>
        <v/>
      </c>
    </row>
    <row r="48" spans="1:29" ht="12" customHeight="1">
      <c r="A48" s="254"/>
      <c r="B48" s="254"/>
      <c r="C48" s="40"/>
      <c r="D48" s="306"/>
      <c r="E48" s="39"/>
      <c r="F48" s="44">
        <f t="shared" si="1"/>
        <v>1</v>
      </c>
      <c r="G48" s="37">
        <f>IF(G47=0,0,G47/$F47)</f>
        <v>0</v>
      </c>
      <c r="H48" s="37">
        <f>IF(H47=0,0,H47/$G47)</f>
        <v>0</v>
      </c>
      <c r="I48" s="37">
        <f>IF(I47=0,0,I47/$G47)</f>
        <v>0</v>
      </c>
      <c r="J48" s="37">
        <f>IF(J47=0,0,J47/$G47)</f>
        <v>0</v>
      </c>
      <c r="K48" s="37">
        <f>IF(K47=0,0,K47/$G47)</f>
        <v>0</v>
      </c>
      <c r="L48" s="330"/>
      <c r="M48" s="37">
        <f>IF(M47=0,0,M47/$F47)</f>
        <v>1</v>
      </c>
      <c r="N48" s="37">
        <f>IF(N47=0,0,N47/$F47)</f>
        <v>0</v>
      </c>
      <c r="AB48" s="154"/>
      <c r="AC48" s="154"/>
    </row>
    <row r="49" spans="1:29" ht="12" customHeight="1">
      <c r="A49" s="254"/>
      <c r="B49" s="254"/>
      <c r="C49" s="43"/>
      <c r="D49" s="305" t="s">
        <v>382</v>
      </c>
      <c r="E49" s="42"/>
      <c r="F49" s="41">
        <f t="shared" si="1"/>
        <v>3</v>
      </c>
      <c r="G49" s="41">
        <v>1</v>
      </c>
      <c r="H49" s="41">
        <v>0</v>
      </c>
      <c r="I49" s="41">
        <v>0</v>
      </c>
      <c r="J49" s="41">
        <v>1</v>
      </c>
      <c r="K49" s="41">
        <v>0</v>
      </c>
      <c r="L49" s="329">
        <v>10</v>
      </c>
      <c r="M49" s="41">
        <v>2</v>
      </c>
      <c r="N49" s="41">
        <v>0</v>
      </c>
      <c r="AB49" s="155">
        <v>3</v>
      </c>
      <c r="AC49" s="155" t="str">
        <f>IF(F49=AB49,"",1)</f>
        <v/>
      </c>
    </row>
    <row r="50" spans="1:29" ht="12" customHeight="1">
      <c r="A50" s="254"/>
      <c r="B50" s="254"/>
      <c r="C50" s="40"/>
      <c r="D50" s="306"/>
      <c r="E50" s="39"/>
      <c r="F50" s="44">
        <f t="shared" si="1"/>
        <v>1</v>
      </c>
      <c r="G50" s="37">
        <f>IF(G49=0,0,G49/$F49)</f>
        <v>0.33333333333333331</v>
      </c>
      <c r="H50" s="37">
        <f>IF(H49=0,0,H49/$G49)</f>
        <v>0</v>
      </c>
      <c r="I50" s="37">
        <f>IF(I49=0,0,I49/$G49)</f>
        <v>0</v>
      </c>
      <c r="J50" s="37">
        <f>IF(J49=0,0,J49/$G49)</f>
        <v>1</v>
      </c>
      <c r="K50" s="37">
        <f>IF(K49=0,0,K49/$G49)</f>
        <v>0</v>
      </c>
      <c r="L50" s="330"/>
      <c r="M50" s="37">
        <f>IF(M49=0,0,M49/$F49)</f>
        <v>0.66666666666666663</v>
      </c>
      <c r="N50" s="37">
        <f>IF(N49=0,0,N49/$F49)</f>
        <v>0</v>
      </c>
      <c r="AB50" s="154"/>
      <c r="AC50" s="154"/>
    </row>
    <row r="51" spans="1:29" ht="12" customHeight="1">
      <c r="A51" s="254"/>
      <c r="B51" s="254"/>
      <c r="C51" s="43"/>
      <c r="D51" s="305" t="s">
        <v>383</v>
      </c>
      <c r="E51" s="42"/>
      <c r="F51" s="41">
        <f t="shared" si="1"/>
        <v>10</v>
      </c>
      <c r="G51" s="41">
        <v>3</v>
      </c>
      <c r="H51" s="41">
        <v>1</v>
      </c>
      <c r="I51" s="41">
        <v>0</v>
      </c>
      <c r="J51" s="41">
        <v>0</v>
      </c>
      <c r="K51" s="41">
        <v>2</v>
      </c>
      <c r="L51" s="329">
        <v>3</v>
      </c>
      <c r="M51" s="41">
        <v>7</v>
      </c>
      <c r="N51" s="41">
        <v>0</v>
      </c>
      <c r="AB51" s="155">
        <v>10</v>
      </c>
      <c r="AC51" s="155" t="str">
        <f>IF(F51=AB51,"",1)</f>
        <v/>
      </c>
    </row>
    <row r="52" spans="1:29" ht="12" customHeight="1">
      <c r="A52" s="254"/>
      <c r="B52" s="254"/>
      <c r="C52" s="40"/>
      <c r="D52" s="306"/>
      <c r="E52" s="39"/>
      <c r="F52" s="44">
        <f t="shared" si="1"/>
        <v>1</v>
      </c>
      <c r="G52" s="37">
        <f>IF(G51=0,0,G51/$F51)</f>
        <v>0.3</v>
      </c>
      <c r="H52" s="37">
        <f>IF(H51=0,0,H51/$G51)</f>
        <v>0.33333333333333331</v>
      </c>
      <c r="I52" s="37">
        <f>IF(I51=0,0,I51/$G51)</f>
        <v>0</v>
      </c>
      <c r="J52" s="37">
        <f>IF(J51=0,0,J51/$G51)</f>
        <v>0</v>
      </c>
      <c r="K52" s="37">
        <f>IF(K51=0,0,K51/$G51)</f>
        <v>0.66666666666666663</v>
      </c>
      <c r="L52" s="330"/>
      <c r="M52" s="37">
        <f>IF(M51=0,0,M51/$F51)</f>
        <v>0.7</v>
      </c>
      <c r="N52" s="37">
        <f>IF(N51=0,0,N51/$F51)</f>
        <v>0</v>
      </c>
      <c r="AB52" s="154"/>
      <c r="AC52" s="154"/>
    </row>
    <row r="53" spans="1:29" ht="12" customHeight="1">
      <c r="A53" s="254"/>
      <c r="B53" s="254"/>
      <c r="C53" s="43"/>
      <c r="D53" s="305" t="s">
        <v>384</v>
      </c>
      <c r="E53" s="42"/>
      <c r="F53" s="41">
        <f t="shared" si="1"/>
        <v>4</v>
      </c>
      <c r="G53" s="41">
        <v>1</v>
      </c>
      <c r="H53" s="41">
        <v>0</v>
      </c>
      <c r="I53" s="41">
        <v>0</v>
      </c>
      <c r="J53" s="41">
        <v>1</v>
      </c>
      <c r="K53" s="41">
        <v>0</v>
      </c>
      <c r="L53" s="329">
        <v>10</v>
      </c>
      <c r="M53" s="41">
        <v>3</v>
      </c>
      <c r="N53" s="41">
        <v>0</v>
      </c>
      <c r="AB53" s="155">
        <v>4</v>
      </c>
      <c r="AC53" s="155" t="str">
        <f>IF(F53=AB53,"",1)</f>
        <v/>
      </c>
    </row>
    <row r="54" spans="1:29" ht="12" customHeight="1">
      <c r="A54" s="254"/>
      <c r="B54" s="254"/>
      <c r="C54" s="40"/>
      <c r="D54" s="306"/>
      <c r="E54" s="39"/>
      <c r="F54" s="44">
        <f t="shared" si="1"/>
        <v>1</v>
      </c>
      <c r="G54" s="37">
        <f>IF(G53=0,0,G53/$F53)</f>
        <v>0.25</v>
      </c>
      <c r="H54" s="37">
        <f>IF(H53=0,0,H53/$G53)</f>
        <v>0</v>
      </c>
      <c r="I54" s="37">
        <f>IF(I53=0,0,I53/$G53)</f>
        <v>0</v>
      </c>
      <c r="J54" s="37">
        <f>IF(J53=0,0,J53/$G53)</f>
        <v>1</v>
      </c>
      <c r="K54" s="37">
        <f>IF(K53=0,0,K53/$G53)</f>
        <v>0</v>
      </c>
      <c r="L54" s="330"/>
      <c r="M54" s="37">
        <f>IF(M53=0,0,M53/$F53)</f>
        <v>0.75</v>
      </c>
      <c r="N54" s="37">
        <f>IF(N53=0,0,N53/$F53)</f>
        <v>0</v>
      </c>
      <c r="AB54" s="154"/>
      <c r="AC54" s="154"/>
    </row>
    <row r="55" spans="1:29" ht="12" customHeight="1">
      <c r="A55" s="254"/>
      <c r="B55" s="254"/>
      <c r="C55" s="43"/>
      <c r="D55" s="305" t="s">
        <v>385</v>
      </c>
      <c r="E55" s="42"/>
      <c r="F55" s="41">
        <f t="shared" si="1"/>
        <v>27</v>
      </c>
      <c r="G55" s="41">
        <v>5</v>
      </c>
      <c r="H55" s="41">
        <v>0</v>
      </c>
      <c r="I55" s="41">
        <v>2</v>
      </c>
      <c r="J55" s="41">
        <v>1</v>
      </c>
      <c r="K55" s="41">
        <v>2</v>
      </c>
      <c r="L55" s="329">
        <v>6.666666666666667</v>
      </c>
      <c r="M55" s="41">
        <v>21</v>
      </c>
      <c r="N55" s="41">
        <v>1</v>
      </c>
      <c r="AB55" s="155">
        <v>27</v>
      </c>
      <c r="AC55" s="155" t="str">
        <f>IF(F55=AB55,"",1)</f>
        <v/>
      </c>
    </row>
    <row r="56" spans="1:29" ht="12" customHeight="1">
      <c r="A56" s="254"/>
      <c r="B56" s="254"/>
      <c r="C56" s="40"/>
      <c r="D56" s="306"/>
      <c r="E56" s="39"/>
      <c r="F56" s="44">
        <f t="shared" si="1"/>
        <v>1</v>
      </c>
      <c r="G56" s="37">
        <f>IF(G55=0,0,G55/$F55)</f>
        <v>0.18518518518518517</v>
      </c>
      <c r="H56" s="37">
        <f>IF(H55=0,0,H55/$G55)</f>
        <v>0</v>
      </c>
      <c r="I56" s="37">
        <f>IF(I55=0,0,I55/$G55)</f>
        <v>0.4</v>
      </c>
      <c r="J56" s="37">
        <f>IF(J55=0,0,J55/$G55)</f>
        <v>0.2</v>
      </c>
      <c r="K56" s="37">
        <f>IF(K55=0,0,K55/$G55)</f>
        <v>0.4</v>
      </c>
      <c r="L56" s="330"/>
      <c r="M56" s="37">
        <f>IF(M55=0,0,M55/$F55)</f>
        <v>0.77777777777777779</v>
      </c>
      <c r="N56" s="37">
        <f>IF(N55=0,0,N55/$F55)</f>
        <v>3.7037037037037035E-2</v>
      </c>
      <c r="AB56" s="154"/>
      <c r="AC56" s="154"/>
    </row>
    <row r="57" spans="1:29" ht="12" customHeight="1">
      <c r="A57" s="254"/>
      <c r="B57" s="254"/>
      <c r="C57" s="43"/>
      <c r="D57" s="305" t="s">
        <v>386</v>
      </c>
      <c r="E57" s="42"/>
      <c r="F57" s="41">
        <f t="shared" si="1"/>
        <v>7</v>
      </c>
      <c r="G57" s="41">
        <v>1</v>
      </c>
      <c r="H57" s="41">
        <v>0</v>
      </c>
      <c r="I57" s="41">
        <v>1</v>
      </c>
      <c r="J57" s="41">
        <v>0</v>
      </c>
      <c r="K57" s="41">
        <v>0</v>
      </c>
      <c r="L57" s="329">
        <v>5</v>
      </c>
      <c r="M57" s="41">
        <v>6</v>
      </c>
      <c r="N57" s="41">
        <v>0</v>
      </c>
      <c r="AB57" s="155">
        <v>7</v>
      </c>
      <c r="AC57" s="155" t="str">
        <f>IF(F57=AB57,"",1)</f>
        <v/>
      </c>
    </row>
    <row r="58" spans="1:29" ht="12" customHeight="1">
      <c r="A58" s="254"/>
      <c r="B58" s="254"/>
      <c r="C58" s="40"/>
      <c r="D58" s="306"/>
      <c r="E58" s="39"/>
      <c r="F58" s="44">
        <f t="shared" si="1"/>
        <v>1</v>
      </c>
      <c r="G58" s="37">
        <f>IF(G57=0,0,G57/$F57)</f>
        <v>0.14285714285714285</v>
      </c>
      <c r="H58" s="37">
        <f>IF(H57=0,0,H57/$G57)</f>
        <v>0</v>
      </c>
      <c r="I58" s="37">
        <f>IF(I57=0,0,I57/$G57)</f>
        <v>1</v>
      </c>
      <c r="J58" s="37">
        <f>IF(J57=0,0,J57/$G57)</f>
        <v>0</v>
      </c>
      <c r="K58" s="37">
        <f>IF(K57=0,0,K57/$G57)</f>
        <v>0</v>
      </c>
      <c r="L58" s="330"/>
      <c r="M58" s="37">
        <f>IF(M57=0,0,M57/$F57)</f>
        <v>0.8571428571428571</v>
      </c>
      <c r="N58" s="37">
        <f>IF(N57=0,0,N57/$F57)</f>
        <v>0</v>
      </c>
      <c r="AB58" s="154"/>
      <c r="AC58" s="154"/>
    </row>
    <row r="59" spans="1:29" ht="12.75" customHeight="1">
      <c r="A59" s="254"/>
      <c r="B59" s="254"/>
      <c r="C59" s="43"/>
      <c r="D59" s="305" t="s">
        <v>387</v>
      </c>
      <c r="E59" s="42"/>
      <c r="F59" s="41">
        <f t="shared" si="1"/>
        <v>23</v>
      </c>
      <c r="G59" s="41">
        <v>5</v>
      </c>
      <c r="H59" s="41">
        <v>0</v>
      </c>
      <c r="I59" s="41">
        <v>2</v>
      </c>
      <c r="J59" s="41">
        <v>3</v>
      </c>
      <c r="K59" s="41">
        <v>0</v>
      </c>
      <c r="L59" s="329">
        <v>16</v>
      </c>
      <c r="M59" s="41">
        <v>18</v>
      </c>
      <c r="N59" s="41">
        <v>0</v>
      </c>
      <c r="AB59" s="155">
        <v>23</v>
      </c>
      <c r="AC59" s="155" t="str">
        <f>IF(F59=AB59,"",1)</f>
        <v/>
      </c>
    </row>
    <row r="60" spans="1:29" ht="12.75" customHeight="1">
      <c r="A60" s="254"/>
      <c r="B60" s="254"/>
      <c r="C60" s="40"/>
      <c r="D60" s="306"/>
      <c r="E60" s="39"/>
      <c r="F60" s="44">
        <f t="shared" si="1"/>
        <v>1</v>
      </c>
      <c r="G60" s="37">
        <f>IF(G59=0,0,G59/$F59)</f>
        <v>0.21739130434782608</v>
      </c>
      <c r="H60" s="37">
        <f>IF(H59=0,0,H59/$G59)</f>
        <v>0</v>
      </c>
      <c r="I60" s="37">
        <f>IF(I59=0,0,I59/$G59)</f>
        <v>0.4</v>
      </c>
      <c r="J60" s="37">
        <f>IF(J59=0,0,J59/$G59)</f>
        <v>0.6</v>
      </c>
      <c r="K60" s="37">
        <f>IF(K59=0,0,K59/$G59)</f>
        <v>0</v>
      </c>
      <c r="L60" s="330"/>
      <c r="M60" s="37">
        <f>IF(M59=0,0,M59/$F59)</f>
        <v>0.78260869565217395</v>
      </c>
      <c r="N60" s="37">
        <f>IF(N59=0,0,N59/$F59)</f>
        <v>0</v>
      </c>
      <c r="AB60" s="154"/>
      <c r="AC60" s="154"/>
    </row>
    <row r="61" spans="1:29" ht="12" customHeight="1">
      <c r="A61" s="254"/>
      <c r="B61" s="254"/>
      <c r="C61" s="43"/>
      <c r="D61" s="305" t="s">
        <v>21</v>
      </c>
      <c r="E61" s="42"/>
      <c r="F61" s="41">
        <f t="shared" si="1"/>
        <v>13</v>
      </c>
      <c r="G61" s="41">
        <v>3</v>
      </c>
      <c r="H61" s="41">
        <v>0</v>
      </c>
      <c r="I61" s="41">
        <v>2</v>
      </c>
      <c r="J61" s="41">
        <v>1</v>
      </c>
      <c r="K61" s="41">
        <v>0</v>
      </c>
      <c r="L61" s="329">
        <v>6.666666666666667</v>
      </c>
      <c r="M61" s="41">
        <v>10</v>
      </c>
      <c r="N61" s="41">
        <v>0</v>
      </c>
      <c r="AB61" s="155">
        <v>13</v>
      </c>
      <c r="AC61" s="155" t="str">
        <f>IF(F61=AB61,"",1)</f>
        <v/>
      </c>
    </row>
    <row r="62" spans="1:29" ht="12" customHeight="1">
      <c r="A62" s="254"/>
      <c r="B62" s="254"/>
      <c r="C62" s="40"/>
      <c r="D62" s="306"/>
      <c r="E62" s="39"/>
      <c r="F62" s="44">
        <f t="shared" si="1"/>
        <v>1</v>
      </c>
      <c r="G62" s="37">
        <f>IF(G61=0,0,G61/$F61)</f>
        <v>0.23076923076923078</v>
      </c>
      <c r="H62" s="37">
        <f>IF(H61=0,0,H61/$G61)</f>
        <v>0</v>
      </c>
      <c r="I62" s="37">
        <f>IF(I61=0,0,I61/$G61)</f>
        <v>0.66666666666666663</v>
      </c>
      <c r="J62" s="37">
        <f>IF(J61=0,0,J61/$G61)</f>
        <v>0.33333333333333331</v>
      </c>
      <c r="K62" s="37">
        <f>IF(K61=0,0,K61/$G61)</f>
        <v>0</v>
      </c>
      <c r="L62" s="330"/>
      <c r="M62" s="37">
        <f>IF(M61=0,0,M61/$F61)</f>
        <v>0.76923076923076927</v>
      </c>
      <c r="N62" s="37">
        <f>IF(N61=0,0,N61/$F61)</f>
        <v>0</v>
      </c>
      <c r="AB62" s="154"/>
      <c r="AC62" s="154"/>
    </row>
    <row r="63" spans="1:29" ht="12" customHeight="1">
      <c r="A63" s="254"/>
      <c r="B63" s="254"/>
      <c r="C63" s="43"/>
      <c r="D63" s="305" t="s">
        <v>388</v>
      </c>
      <c r="E63" s="42"/>
      <c r="F63" s="41">
        <f t="shared" si="1"/>
        <v>7</v>
      </c>
      <c r="G63" s="41">
        <v>1</v>
      </c>
      <c r="H63" s="41">
        <v>0</v>
      </c>
      <c r="I63" s="41">
        <v>0</v>
      </c>
      <c r="J63" s="41">
        <v>0</v>
      </c>
      <c r="K63" s="41">
        <v>1</v>
      </c>
      <c r="L63" s="329" t="s">
        <v>409</v>
      </c>
      <c r="M63" s="41">
        <v>6</v>
      </c>
      <c r="N63" s="41">
        <v>0</v>
      </c>
      <c r="AB63" s="155">
        <v>7</v>
      </c>
      <c r="AC63" s="155" t="str">
        <f>IF(F63=AB63,"",1)</f>
        <v/>
      </c>
    </row>
    <row r="64" spans="1:29" ht="12" customHeight="1">
      <c r="A64" s="254"/>
      <c r="B64" s="254"/>
      <c r="C64" s="40"/>
      <c r="D64" s="306"/>
      <c r="E64" s="39"/>
      <c r="F64" s="44">
        <f t="shared" si="1"/>
        <v>1</v>
      </c>
      <c r="G64" s="37">
        <f>IF(G63=0,0,G63/$F63)</f>
        <v>0.14285714285714285</v>
      </c>
      <c r="H64" s="37">
        <f>IF(H63=0,0,H63/$G63)</f>
        <v>0</v>
      </c>
      <c r="I64" s="37">
        <f>IF(I63=0,0,I63/$G63)</f>
        <v>0</v>
      </c>
      <c r="J64" s="37">
        <f>IF(J63=0,0,J63/$G63)</f>
        <v>0</v>
      </c>
      <c r="K64" s="37">
        <f>IF(K63=0,0,K63/$G63)</f>
        <v>1</v>
      </c>
      <c r="L64" s="330"/>
      <c r="M64" s="37">
        <f>IF(M63=0,0,M63/$F63)</f>
        <v>0.8571428571428571</v>
      </c>
      <c r="N64" s="37">
        <f>IF(N63=0,0,N63/$F63)</f>
        <v>0</v>
      </c>
      <c r="AB64" s="154"/>
      <c r="AC64" s="154"/>
    </row>
    <row r="65" spans="1:29" ht="12" customHeight="1">
      <c r="A65" s="254"/>
      <c r="B65" s="254"/>
      <c r="C65" s="43"/>
      <c r="D65" s="305" t="s">
        <v>389</v>
      </c>
      <c r="E65" s="42"/>
      <c r="F65" s="41">
        <f t="shared" si="1"/>
        <v>14</v>
      </c>
      <c r="G65" s="41">
        <v>2</v>
      </c>
      <c r="H65" s="41">
        <v>0</v>
      </c>
      <c r="I65" s="41">
        <v>1</v>
      </c>
      <c r="J65" s="41">
        <v>1</v>
      </c>
      <c r="K65" s="41">
        <v>0</v>
      </c>
      <c r="L65" s="329">
        <v>7.5</v>
      </c>
      <c r="M65" s="41">
        <v>12</v>
      </c>
      <c r="N65" s="41">
        <v>0</v>
      </c>
      <c r="AB65" s="155">
        <v>14</v>
      </c>
      <c r="AC65" s="155" t="str">
        <f>IF(F65=AB65,"",1)</f>
        <v/>
      </c>
    </row>
    <row r="66" spans="1:29" ht="12" customHeight="1">
      <c r="A66" s="254"/>
      <c r="B66" s="254"/>
      <c r="C66" s="40"/>
      <c r="D66" s="306"/>
      <c r="E66" s="39"/>
      <c r="F66" s="44">
        <f t="shared" si="1"/>
        <v>1</v>
      </c>
      <c r="G66" s="37">
        <f>IF(G65=0,0,G65/$F65)</f>
        <v>0.14285714285714285</v>
      </c>
      <c r="H66" s="37">
        <f>IF(H65=0,0,H65/$G65)</f>
        <v>0</v>
      </c>
      <c r="I66" s="37">
        <f>IF(I65=0,0,I65/$G65)</f>
        <v>0.5</v>
      </c>
      <c r="J66" s="37">
        <f>IF(J65=0,0,J65/$G65)</f>
        <v>0.5</v>
      </c>
      <c r="K66" s="37">
        <f>IF(K65=0,0,K65/$G65)</f>
        <v>0</v>
      </c>
      <c r="L66" s="330"/>
      <c r="M66" s="37">
        <f>IF(M65=0,0,M65/$F65)</f>
        <v>0.8571428571428571</v>
      </c>
      <c r="N66" s="37">
        <f>IF(N65=0,0,N65/$F65)</f>
        <v>0</v>
      </c>
      <c r="AB66" s="154"/>
      <c r="AC66" s="154"/>
    </row>
    <row r="67" spans="1:29" ht="12" customHeight="1">
      <c r="A67" s="254"/>
      <c r="B67" s="254"/>
      <c r="C67" s="43"/>
      <c r="D67" s="305" t="s">
        <v>390</v>
      </c>
      <c r="E67" s="42"/>
      <c r="F67" s="41">
        <f t="shared" si="1"/>
        <v>5</v>
      </c>
      <c r="G67" s="41">
        <v>2</v>
      </c>
      <c r="H67" s="41">
        <v>0</v>
      </c>
      <c r="I67" s="41">
        <v>1</v>
      </c>
      <c r="J67" s="41">
        <v>1</v>
      </c>
      <c r="K67" s="41">
        <v>0</v>
      </c>
      <c r="L67" s="329">
        <v>7.5</v>
      </c>
      <c r="M67" s="41">
        <v>3</v>
      </c>
      <c r="N67" s="41">
        <v>0</v>
      </c>
      <c r="AB67" s="155">
        <v>5</v>
      </c>
      <c r="AC67" s="155" t="str">
        <f>IF(F67=AB67,"",1)</f>
        <v/>
      </c>
    </row>
    <row r="68" spans="1:29" ht="12" customHeight="1">
      <c r="A68" s="254"/>
      <c r="B68" s="255"/>
      <c r="C68" s="40"/>
      <c r="D68" s="306"/>
      <c r="E68" s="39"/>
      <c r="F68" s="44">
        <f t="shared" si="1"/>
        <v>1</v>
      </c>
      <c r="G68" s="37">
        <f>IF(G67=0,0,G67/$F67)</f>
        <v>0.4</v>
      </c>
      <c r="H68" s="37">
        <f>IF(H67=0,0,H67/$G67)</f>
        <v>0</v>
      </c>
      <c r="I68" s="37">
        <f>IF(I67=0,0,I67/$G67)</f>
        <v>0.5</v>
      </c>
      <c r="J68" s="37">
        <f>IF(J67=0,0,J67/$G67)</f>
        <v>0.5</v>
      </c>
      <c r="K68" s="37">
        <f>IF(K67=0,0,K67/$G67)</f>
        <v>0</v>
      </c>
      <c r="L68" s="330"/>
      <c r="M68" s="37">
        <f>IF(M67=0,0,M67/$F67)</f>
        <v>0.6</v>
      </c>
      <c r="N68" s="37">
        <f>IF(N67=0,0,N67/$F67)</f>
        <v>0</v>
      </c>
      <c r="AB68" s="154"/>
      <c r="AC68" s="154"/>
    </row>
    <row r="69" spans="1:29" ht="12" customHeight="1">
      <c r="A69" s="254"/>
      <c r="B69" s="253" t="s">
        <v>17</v>
      </c>
      <c r="C69" s="43"/>
      <c r="D69" s="305" t="s">
        <v>16</v>
      </c>
      <c r="E69" s="42"/>
      <c r="F69" s="41">
        <f t="shared" si="1"/>
        <v>507</v>
      </c>
      <c r="G69" s="41">
        <f>SUM(G71,G73,G75,G77,G79,G81,G83,G85,G87,G89,G91,G93,G95,G97,G99)</f>
        <v>220</v>
      </c>
      <c r="H69" s="41">
        <f t="shared" ref="H69:N69" si="3">SUM(H71,H73,H75,H77,H79,H81,H83,H85,H87,H89,H91,H93,H95,H97,H99)</f>
        <v>3</v>
      </c>
      <c r="I69" s="41">
        <f t="shared" si="3"/>
        <v>122</v>
      </c>
      <c r="J69" s="41">
        <f t="shared" si="3"/>
        <v>69</v>
      </c>
      <c r="K69" s="41">
        <f t="shared" si="3"/>
        <v>26</v>
      </c>
      <c r="L69" s="329">
        <v>7.2164948449999997</v>
      </c>
      <c r="M69" s="41">
        <f t="shared" si="3"/>
        <v>280</v>
      </c>
      <c r="N69" s="41">
        <f t="shared" si="3"/>
        <v>7</v>
      </c>
      <c r="AB69" s="155">
        <v>507</v>
      </c>
      <c r="AC69" s="155" t="str">
        <f>IF(F69=AB69,"",1)</f>
        <v/>
      </c>
    </row>
    <row r="70" spans="1:29" ht="12" customHeight="1">
      <c r="A70" s="254"/>
      <c r="B70" s="254"/>
      <c r="C70" s="40"/>
      <c r="D70" s="306"/>
      <c r="E70" s="39"/>
      <c r="F70" s="44">
        <f t="shared" si="1"/>
        <v>1</v>
      </c>
      <c r="G70" s="37">
        <f>IF(G69=0,0,G69/$F69)</f>
        <v>0.43392504930966469</v>
      </c>
      <c r="H70" s="37">
        <f>IF(H69=0,0,H69/$G69)</f>
        <v>1.3636363636363636E-2</v>
      </c>
      <c r="I70" s="37">
        <f>IF(I69=0,0,I69/$G69)</f>
        <v>0.55454545454545456</v>
      </c>
      <c r="J70" s="37">
        <f>IF(J69=0,0,J69/$G69)</f>
        <v>0.31363636363636366</v>
      </c>
      <c r="K70" s="37">
        <f>IF(K69=0,0,K69/$G69)</f>
        <v>0.11818181818181818</v>
      </c>
      <c r="L70" s="330"/>
      <c r="M70" s="37">
        <f>IF(M69=0,0,M69/$F69)</f>
        <v>0.55226824457593693</v>
      </c>
      <c r="N70" s="37">
        <f>IF(N69=0,0,N69/$F69)</f>
        <v>1.3806706114398421E-2</v>
      </c>
      <c r="AB70" s="154"/>
      <c r="AC70" s="154"/>
    </row>
    <row r="71" spans="1:29" ht="12" customHeight="1">
      <c r="A71" s="254"/>
      <c r="B71" s="254"/>
      <c r="C71" s="43"/>
      <c r="D71" s="305" t="s">
        <v>122</v>
      </c>
      <c r="E71" s="42"/>
      <c r="F71" s="41">
        <f t="shared" si="1"/>
        <v>2</v>
      </c>
      <c r="G71" s="41">
        <v>0</v>
      </c>
      <c r="H71" s="41">
        <v>0</v>
      </c>
      <c r="I71" s="41">
        <v>0</v>
      </c>
      <c r="J71" s="41">
        <v>0</v>
      </c>
      <c r="K71" s="41">
        <v>0</v>
      </c>
      <c r="L71" s="329" t="s">
        <v>409</v>
      </c>
      <c r="M71" s="41">
        <v>2</v>
      </c>
      <c r="N71" s="41">
        <v>0</v>
      </c>
      <c r="AB71" s="155">
        <v>2</v>
      </c>
      <c r="AC71" s="155" t="str">
        <f>IF(F71=AB71,"",1)</f>
        <v/>
      </c>
    </row>
    <row r="72" spans="1:29" ht="12" customHeight="1">
      <c r="A72" s="254"/>
      <c r="B72" s="254"/>
      <c r="C72" s="40"/>
      <c r="D72" s="306"/>
      <c r="E72" s="39"/>
      <c r="F72" s="44">
        <f t="shared" ref="F72:F100" si="4">SUM(G72,M72,N72)</f>
        <v>1</v>
      </c>
      <c r="G72" s="37">
        <f>IF(G71=0,0,G71/$F71)</f>
        <v>0</v>
      </c>
      <c r="H72" s="37">
        <f>IF(H71=0,0,H71/$G71)</f>
        <v>0</v>
      </c>
      <c r="I72" s="37">
        <f>IF(I71=0,0,I71/$G71)</f>
        <v>0</v>
      </c>
      <c r="J72" s="37">
        <f>IF(J71=0,0,J71/$G71)</f>
        <v>0</v>
      </c>
      <c r="K72" s="37">
        <f>IF(K71=0,0,K71/$G71)</f>
        <v>0</v>
      </c>
      <c r="L72" s="330"/>
      <c r="M72" s="37">
        <f>IF(M71=0,0,M71/$F71)</f>
        <v>1</v>
      </c>
      <c r="N72" s="37">
        <f>IF(N71=0,0,N71/$F71)</f>
        <v>0</v>
      </c>
      <c r="AB72" s="154"/>
      <c r="AC72" s="154"/>
    </row>
    <row r="73" spans="1:29" ht="12" customHeight="1">
      <c r="A73" s="254"/>
      <c r="B73" s="254"/>
      <c r="C73" s="43"/>
      <c r="D73" s="305" t="s">
        <v>14</v>
      </c>
      <c r="E73" s="42"/>
      <c r="F73" s="41">
        <f t="shared" si="4"/>
        <v>42</v>
      </c>
      <c r="G73" s="41">
        <v>18</v>
      </c>
      <c r="H73" s="41">
        <v>0</v>
      </c>
      <c r="I73" s="41">
        <v>9</v>
      </c>
      <c r="J73" s="41">
        <v>4</v>
      </c>
      <c r="K73" s="41">
        <v>5</v>
      </c>
      <c r="L73" s="329">
        <v>6.5384615384615383</v>
      </c>
      <c r="M73" s="41">
        <v>24</v>
      </c>
      <c r="N73" s="41">
        <v>0</v>
      </c>
      <c r="AB73" s="155">
        <v>42</v>
      </c>
      <c r="AC73" s="155" t="str">
        <f>IF(F73=AB73,"",1)</f>
        <v/>
      </c>
    </row>
    <row r="74" spans="1:29" ht="12" customHeight="1">
      <c r="A74" s="254"/>
      <c r="B74" s="254"/>
      <c r="C74" s="40"/>
      <c r="D74" s="306"/>
      <c r="E74" s="39"/>
      <c r="F74" s="44">
        <f t="shared" si="4"/>
        <v>1</v>
      </c>
      <c r="G74" s="37">
        <f>IF(G73=0,0,G73/$F73)</f>
        <v>0.42857142857142855</v>
      </c>
      <c r="H74" s="37">
        <f>IF(H73=0,0,H73/$G73)</f>
        <v>0</v>
      </c>
      <c r="I74" s="37">
        <f>IF(I73=0,0,I73/$G73)</f>
        <v>0.5</v>
      </c>
      <c r="J74" s="37">
        <f>IF(J73=0,0,J73/$G73)</f>
        <v>0.22222222222222221</v>
      </c>
      <c r="K74" s="37">
        <f>IF(K73=0,0,K73/$G73)</f>
        <v>0.27777777777777779</v>
      </c>
      <c r="L74" s="330"/>
      <c r="M74" s="37">
        <f>IF(M73=0,0,M73/$F73)</f>
        <v>0.5714285714285714</v>
      </c>
      <c r="N74" s="37">
        <f>IF(N73=0,0,N73/$F73)</f>
        <v>0</v>
      </c>
      <c r="AB74" s="154"/>
      <c r="AC74" s="154"/>
    </row>
    <row r="75" spans="1:29" ht="12" customHeight="1">
      <c r="A75" s="254"/>
      <c r="B75" s="254"/>
      <c r="C75" s="43"/>
      <c r="D75" s="305" t="s">
        <v>13</v>
      </c>
      <c r="E75" s="42"/>
      <c r="F75" s="41">
        <f t="shared" si="4"/>
        <v>17</v>
      </c>
      <c r="G75" s="41">
        <v>13</v>
      </c>
      <c r="H75" s="41">
        <v>1</v>
      </c>
      <c r="I75" s="41">
        <v>9</v>
      </c>
      <c r="J75" s="41">
        <v>2</v>
      </c>
      <c r="K75" s="41">
        <v>1</v>
      </c>
      <c r="L75" s="329">
        <v>5.666666666666667</v>
      </c>
      <c r="M75" s="41">
        <v>3</v>
      </c>
      <c r="N75" s="41">
        <v>1</v>
      </c>
      <c r="AB75" s="155">
        <v>17</v>
      </c>
      <c r="AC75" s="155" t="str">
        <f>IF(F75=AB75,"",1)</f>
        <v/>
      </c>
    </row>
    <row r="76" spans="1:29" ht="12" customHeight="1">
      <c r="A76" s="254"/>
      <c r="B76" s="254"/>
      <c r="C76" s="40"/>
      <c r="D76" s="306"/>
      <c r="E76" s="39"/>
      <c r="F76" s="44">
        <f t="shared" si="4"/>
        <v>1</v>
      </c>
      <c r="G76" s="37">
        <f>IF(G75=0,0,G75/$F75)</f>
        <v>0.76470588235294112</v>
      </c>
      <c r="H76" s="37">
        <f>IF(H75=0,0,H75/$G75)</f>
        <v>7.6923076923076927E-2</v>
      </c>
      <c r="I76" s="37">
        <f>IF(I75=0,0,I75/$G75)</f>
        <v>0.69230769230769229</v>
      </c>
      <c r="J76" s="37">
        <f>IF(J75=0,0,J75/$G75)</f>
        <v>0.15384615384615385</v>
      </c>
      <c r="K76" s="37">
        <f>IF(K75=0,0,K75/$G75)</f>
        <v>7.6923076923076927E-2</v>
      </c>
      <c r="L76" s="330"/>
      <c r="M76" s="37">
        <f>IF(M75=0,0,M75/$F75)</f>
        <v>0.17647058823529413</v>
      </c>
      <c r="N76" s="37">
        <f>IF(N75=0,0,N75/$F75)</f>
        <v>5.8823529411764705E-2</v>
      </c>
      <c r="AB76" s="154"/>
      <c r="AC76" s="154"/>
    </row>
    <row r="77" spans="1:29" ht="12" customHeight="1">
      <c r="A77" s="254"/>
      <c r="B77" s="254"/>
      <c r="C77" s="43"/>
      <c r="D77" s="305" t="s">
        <v>12</v>
      </c>
      <c r="E77" s="42"/>
      <c r="F77" s="41">
        <f t="shared" si="4"/>
        <v>9</v>
      </c>
      <c r="G77" s="41">
        <v>3</v>
      </c>
      <c r="H77" s="41">
        <v>1</v>
      </c>
      <c r="I77" s="41">
        <v>1</v>
      </c>
      <c r="J77" s="41">
        <v>1</v>
      </c>
      <c r="K77" s="41">
        <v>0</v>
      </c>
      <c r="L77" s="329">
        <v>6</v>
      </c>
      <c r="M77" s="41">
        <v>6</v>
      </c>
      <c r="N77" s="41">
        <v>0</v>
      </c>
      <c r="AB77" s="155">
        <v>9</v>
      </c>
      <c r="AC77" s="155" t="str">
        <f>IF(F77=AB77,"",1)</f>
        <v/>
      </c>
    </row>
    <row r="78" spans="1:29" ht="12" customHeight="1">
      <c r="A78" s="254"/>
      <c r="B78" s="254"/>
      <c r="C78" s="40"/>
      <c r="D78" s="306"/>
      <c r="E78" s="39"/>
      <c r="F78" s="44">
        <f t="shared" si="4"/>
        <v>1</v>
      </c>
      <c r="G78" s="37">
        <f>IF(G77=0,0,G77/$F77)</f>
        <v>0.33333333333333331</v>
      </c>
      <c r="H78" s="37">
        <f>IF(H77=0,0,H77/$G77)</f>
        <v>0.33333333333333331</v>
      </c>
      <c r="I78" s="37">
        <f>IF(I77=0,0,I77/$G77)</f>
        <v>0.33333333333333331</v>
      </c>
      <c r="J78" s="37">
        <f>IF(J77=0,0,J77/$G77)</f>
        <v>0.33333333333333331</v>
      </c>
      <c r="K78" s="37">
        <f>IF(K77=0,0,K77/$G77)</f>
        <v>0</v>
      </c>
      <c r="L78" s="330"/>
      <c r="M78" s="37">
        <f>IF(M77=0,0,M77/$F77)</f>
        <v>0.66666666666666663</v>
      </c>
      <c r="N78" s="37">
        <f>IF(N77=0,0,N77/$F77)</f>
        <v>0</v>
      </c>
      <c r="AB78" s="154"/>
      <c r="AC78" s="154"/>
    </row>
    <row r="79" spans="1:29" ht="12" customHeight="1">
      <c r="A79" s="254"/>
      <c r="B79" s="254"/>
      <c r="C79" s="43"/>
      <c r="D79" s="305" t="s">
        <v>11</v>
      </c>
      <c r="E79" s="42"/>
      <c r="F79" s="41">
        <f t="shared" si="4"/>
        <v>21</v>
      </c>
      <c r="G79" s="41">
        <v>10</v>
      </c>
      <c r="H79" s="41">
        <v>0</v>
      </c>
      <c r="I79" s="41">
        <v>4</v>
      </c>
      <c r="J79" s="41">
        <v>4</v>
      </c>
      <c r="K79" s="41">
        <v>2</v>
      </c>
      <c r="L79" s="329">
        <v>11.25</v>
      </c>
      <c r="M79" s="41">
        <v>11</v>
      </c>
      <c r="N79" s="41">
        <v>0</v>
      </c>
      <c r="AB79" s="155">
        <v>21</v>
      </c>
      <c r="AC79" s="155" t="str">
        <f>IF(F79=AB79,"",1)</f>
        <v/>
      </c>
    </row>
    <row r="80" spans="1:29" ht="12" customHeight="1">
      <c r="A80" s="254"/>
      <c r="B80" s="254"/>
      <c r="C80" s="40"/>
      <c r="D80" s="306"/>
      <c r="E80" s="39"/>
      <c r="F80" s="44">
        <f t="shared" si="4"/>
        <v>1</v>
      </c>
      <c r="G80" s="37">
        <f>IF(G79=0,0,G79/$F79)</f>
        <v>0.47619047619047616</v>
      </c>
      <c r="H80" s="37">
        <f>IF(H79=0,0,H79/$G79)</f>
        <v>0</v>
      </c>
      <c r="I80" s="37">
        <f>IF(I79=0,0,I79/$G79)</f>
        <v>0.4</v>
      </c>
      <c r="J80" s="37">
        <f>IF(J79=0,0,J79/$G79)</f>
        <v>0.4</v>
      </c>
      <c r="K80" s="37">
        <f>IF(K79=0,0,K79/$G79)</f>
        <v>0.2</v>
      </c>
      <c r="L80" s="330"/>
      <c r="M80" s="37">
        <f>IF(M79=0,0,M79/$F79)</f>
        <v>0.52380952380952384</v>
      </c>
      <c r="N80" s="37">
        <f>IF(N79=0,0,N79/$F79)</f>
        <v>0</v>
      </c>
      <c r="AB80" s="154"/>
      <c r="AC80" s="154"/>
    </row>
    <row r="81" spans="1:29" ht="12" customHeight="1">
      <c r="A81" s="254"/>
      <c r="B81" s="254"/>
      <c r="C81" s="43"/>
      <c r="D81" s="305" t="s">
        <v>10</v>
      </c>
      <c r="E81" s="42"/>
      <c r="F81" s="41">
        <f t="shared" si="4"/>
        <v>110</v>
      </c>
      <c r="G81" s="41">
        <v>36</v>
      </c>
      <c r="H81" s="41">
        <v>1</v>
      </c>
      <c r="I81" s="41">
        <v>19</v>
      </c>
      <c r="J81" s="41">
        <v>11</v>
      </c>
      <c r="K81" s="41">
        <v>5</v>
      </c>
      <c r="L81" s="329">
        <v>7.967741935483871</v>
      </c>
      <c r="M81" s="41">
        <v>74</v>
      </c>
      <c r="N81" s="41">
        <v>0</v>
      </c>
      <c r="AB81" s="155">
        <v>110</v>
      </c>
      <c r="AC81" s="155" t="str">
        <f>IF(F81=AB81,"",1)</f>
        <v/>
      </c>
    </row>
    <row r="82" spans="1:29" ht="12" customHeight="1">
      <c r="A82" s="254"/>
      <c r="B82" s="254"/>
      <c r="C82" s="40"/>
      <c r="D82" s="306"/>
      <c r="E82" s="39"/>
      <c r="F82" s="44">
        <f t="shared" si="4"/>
        <v>1</v>
      </c>
      <c r="G82" s="37">
        <f>IF(G81=0,0,G81/$F81)</f>
        <v>0.32727272727272727</v>
      </c>
      <c r="H82" s="37">
        <f>IF(H81=0,0,H81/$G81)</f>
        <v>2.7777777777777776E-2</v>
      </c>
      <c r="I82" s="37">
        <f>IF(I81=0,0,I81/$G81)</f>
        <v>0.52777777777777779</v>
      </c>
      <c r="J82" s="37">
        <f>IF(J81=0,0,J81/$G81)</f>
        <v>0.30555555555555558</v>
      </c>
      <c r="K82" s="37">
        <f>IF(K81=0,0,K81/$G81)</f>
        <v>0.1388888888888889</v>
      </c>
      <c r="L82" s="330"/>
      <c r="M82" s="37">
        <f>IF(M81=0,0,M81/$F81)</f>
        <v>0.67272727272727273</v>
      </c>
      <c r="N82" s="37">
        <f>IF(N81=0,0,N81/$F81)</f>
        <v>0</v>
      </c>
      <c r="AB82" s="154"/>
      <c r="AC82" s="154"/>
    </row>
    <row r="83" spans="1:29" ht="12" customHeight="1">
      <c r="A83" s="254"/>
      <c r="B83" s="254"/>
      <c r="C83" s="43"/>
      <c r="D83" s="305" t="s">
        <v>9</v>
      </c>
      <c r="E83" s="42"/>
      <c r="F83" s="41">
        <f t="shared" si="4"/>
        <v>19</v>
      </c>
      <c r="G83" s="41">
        <v>13</v>
      </c>
      <c r="H83" s="41">
        <v>0</v>
      </c>
      <c r="I83" s="41">
        <v>10</v>
      </c>
      <c r="J83" s="41">
        <v>3</v>
      </c>
      <c r="K83" s="41">
        <v>0</v>
      </c>
      <c r="L83" s="329">
        <v>6.3076923076923075</v>
      </c>
      <c r="M83" s="41">
        <v>5</v>
      </c>
      <c r="N83" s="41">
        <v>1</v>
      </c>
      <c r="AB83" s="155">
        <v>19</v>
      </c>
      <c r="AC83" s="155" t="str">
        <f>IF(F83=AB83,"",1)</f>
        <v/>
      </c>
    </row>
    <row r="84" spans="1:29" ht="12" customHeight="1">
      <c r="A84" s="254"/>
      <c r="B84" s="254"/>
      <c r="C84" s="40"/>
      <c r="D84" s="306"/>
      <c r="E84" s="39"/>
      <c r="F84" s="44">
        <f t="shared" si="4"/>
        <v>1</v>
      </c>
      <c r="G84" s="37">
        <f>IF(G83=0,0,G83/$F83)</f>
        <v>0.68421052631578949</v>
      </c>
      <c r="H84" s="37">
        <f>IF(H83=0,0,H83/$G83)</f>
        <v>0</v>
      </c>
      <c r="I84" s="37">
        <f>IF(I83=0,0,I83/$G83)</f>
        <v>0.76923076923076927</v>
      </c>
      <c r="J84" s="37">
        <f>IF(J83=0,0,J83/$G83)</f>
        <v>0.23076923076923078</v>
      </c>
      <c r="K84" s="37">
        <f>IF(K83=0,0,K83/$G83)</f>
        <v>0</v>
      </c>
      <c r="L84" s="330"/>
      <c r="M84" s="37">
        <f>IF(M83=0,0,M83/$F83)</f>
        <v>0.26315789473684209</v>
      </c>
      <c r="N84" s="37">
        <f>IF(N83=0,0,N83/$F83)</f>
        <v>5.2631578947368418E-2</v>
      </c>
      <c r="AB84" s="154"/>
      <c r="AC84" s="154"/>
    </row>
    <row r="85" spans="1:29" ht="12" customHeight="1">
      <c r="A85" s="254"/>
      <c r="B85" s="254"/>
      <c r="C85" s="43"/>
      <c r="D85" s="305" t="s">
        <v>8</v>
      </c>
      <c r="E85" s="42"/>
      <c r="F85" s="41">
        <f t="shared" si="4"/>
        <v>7</v>
      </c>
      <c r="G85" s="41">
        <v>3</v>
      </c>
      <c r="H85" s="41">
        <v>0</v>
      </c>
      <c r="I85" s="41">
        <v>1</v>
      </c>
      <c r="J85" s="41">
        <v>0</v>
      </c>
      <c r="K85" s="41">
        <v>2</v>
      </c>
      <c r="L85" s="329">
        <v>5</v>
      </c>
      <c r="M85" s="41">
        <v>4</v>
      </c>
      <c r="N85" s="41">
        <v>0</v>
      </c>
      <c r="AB85" s="155">
        <v>7</v>
      </c>
      <c r="AC85" s="155" t="str">
        <f>IF(F85=AB85,"",1)</f>
        <v/>
      </c>
    </row>
    <row r="86" spans="1:29" ht="12" customHeight="1">
      <c r="A86" s="254"/>
      <c r="B86" s="254"/>
      <c r="C86" s="40"/>
      <c r="D86" s="306"/>
      <c r="E86" s="39"/>
      <c r="F86" s="44">
        <f t="shared" si="4"/>
        <v>1</v>
      </c>
      <c r="G86" s="37">
        <f>IF(G85=0,0,G85/$F85)</f>
        <v>0.42857142857142855</v>
      </c>
      <c r="H86" s="37">
        <f>IF(H85=0,0,H85/$G85)</f>
        <v>0</v>
      </c>
      <c r="I86" s="37">
        <f>IF(I85=0,0,I85/$G85)</f>
        <v>0.33333333333333331</v>
      </c>
      <c r="J86" s="37">
        <f>IF(J85=0,0,J85/$G85)</f>
        <v>0</v>
      </c>
      <c r="K86" s="37">
        <f>IF(K85=0,0,K85/$G85)</f>
        <v>0.66666666666666663</v>
      </c>
      <c r="L86" s="330"/>
      <c r="M86" s="37">
        <f>IF(M85=0,0,M85/$F85)</f>
        <v>0.5714285714285714</v>
      </c>
      <c r="N86" s="37">
        <f>IF(N85=0,0,N85/$F85)</f>
        <v>0</v>
      </c>
      <c r="AB86" s="154"/>
      <c r="AC86" s="154"/>
    </row>
    <row r="87" spans="1:29" ht="13.5" customHeight="1">
      <c r="A87" s="254"/>
      <c r="B87" s="254"/>
      <c r="C87" s="43"/>
      <c r="D87" s="307" t="s">
        <v>121</v>
      </c>
      <c r="E87" s="42"/>
      <c r="F87" s="41">
        <f t="shared" si="4"/>
        <v>15</v>
      </c>
      <c r="G87" s="41">
        <v>8</v>
      </c>
      <c r="H87" s="41">
        <v>0</v>
      </c>
      <c r="I87" s="41">
        <v>3</v>
      </c>
      <c r="J87" s="41">
        <v>5</v>
      </c>
      <c r="K87" s="41">
        <v>0</v>
      </c>
      <c r="L87" s="329">
        <v>8.125</v>
      </c>
      <c r="M87" s="41">
        <v>7</v>
      </c>
      <c r="N87" s="41">
        <v>0</v>
      </c>
      <c r="AB87" s="155">
        <v>15</v>
      </c>
      <c r="AC87" s="155" t="str">
        <f>IF(F87=AB87,"",1)</f>
        <v/>
      </c>
    </row>
    <row r="88" spans="1:29" ht="13.5" customHeight="1">
      <c r="A88" s="254"/>
      <c r="B88" s="254"/>
      <c r="C88" s="40"/>
      <c r="D88" s="306"/>
      <c r="E88" s="39"/>
      <c r="F88" s="44">
        <f t="shared" si="4"/>
        <v>1</v>
      </c>
      <c r="G88" s="37">
        <f>IF(G87=0,0,G87/$F87)</f>
        <v>0.53333333333333333</v>
      </c>
      <c r="H88" s="37">
        <f>IF(H87=0,0,H87/$G87)</f>
        <v>0</v>
      </c>
      <c r="I88" s="37">
        <f>IF(I87=0,0,I87/$G87)</f>
        <v>0.375</v>
      </c>
      <c r="J88" s="37">
        <f>IF(J87=0,0,J87/$G87)</f>
        <v>0.625</v>
      </c>
      <c r="K88" s="37">
        <f>IF(K87=0,0,K87/$G87)</f>
        <v>0</v>
      </c>
      <c r="L88" s="330"/>
      <c r="M88" s="37">
        <f>IF(M87=0,0,M87/$F87)</f>
        <v>0.46666666666666667</v>
      </c>
      <c r="N88" s="37">
        <f>IF(N87=0,0,N87/$F87)</f>
        <v>0</v>
      </c>
      <c r="AB88" s="154"/>
      <c r="AC88" s="154"/>
    </row>
    <row r="89" spans="1:29" ht="12" customHeight="1">
      <c r="A89" s="254"/>
      <c r="B89" s="254"/>
      <c r="C89" s="43"/>
      <c r="D89" s="305" t="s">
        <v>6</v>
      </c>
      <c r="E89" s="42"/>
      <c r="F89" s="41">
        <f t="shared" si="4"/>
        <v>33</v>
      </c>
      <c r="G89" s="41">
        <v>7</v>
      </c>
      <c r="H89" s="41">
        <v>0</v>
      </c>
      <c r="I89" s="41">
        <v>3</v>
      </c>
      <c r="J89" s="41">
        <v>2</v>
      </c>
      <c r="K89" s="41">
        <v>2</v>
      </c>
      <c r="L89" s="329">
        <v>7</v>
      </c>
      <c r="M89" s="41">
        <v>25</v>
      </c>
      <c r="N89" s="41">
        <v>1</v>
      </c>
      <c r="AB89" s="155">
        <v>33</v>
      </c>
      <c r="AC89" s="155" t="str">
        <f>IF(F89=AB89,"",1)</f>
        <v/>
      </c>
    </row>
    <row r="90" spans="1:29" ht="12" customHeight="1">
      <c r="A90" s="254"/>
      <c r="B90" s="254"/>
      <c r="C90" s="40"/>
      <c r="D90" s="306"/>
      <c r="E90" s="39"/>
      <c r="F90" s="44">
        <f t="shared" si="4"/>
        <v>1</v>
      </c>
      <c r="G90" s="37">
        <f>IF(G89=0,0,G89/$F89)</f>
        <v>0.21212121212121213</v>
      </c>
      <c r="H90" s="37">
        <f>IF(H89=0,0,H89/$G89)</f>
        <v>0</v>
      </c>
      <c r="I90" s="37">
        <f>IF(I89=0,0,I89/$G89)</f>
        <v>0.42857142857142855</v>
      </c>
      <c r="J90" s="37">
        <f>IF(J89=0,0,J89/$G89)</f>
        <v>0.2857142857142857</v>
      </c>
      <c r="K90" s="37">
        <f>IF(K89=0,0,K89/$G89)</f>
        <v>0.2857142857142857</v>
      </c>
      <c r="L90" s="330"/>
      <c r="M90" s="37">
        <f>IF(M89=0,0,M89/$F89)</f>
        <v>0.75757575757575757</v>
      </c>
      <c r="N90" s="37">
        <f>IF(N89=0,0,N89/$F89)</f>
        <v>3.0303030303030304E-2</v>
      </c>
      <c r="AB90" s="154"/>
      <c r="AC90" s="154"/>
    </row>
    <row r="91" spans="1:29" ht="12" customHeight="1">
      <c r="A91" s="254"/>
      <c r="B91" s="254"/>
      <c r="C91" s="43"/>
      <c r="D91" s="305" t="s">
        <v>5</v>
      </c>
      <c r="E91" s="42"/>
      <c r="F91" s="41">
        <f t="shared" si="4"/>
        <v>18</v>
      </c>
      <c r="G91" s="41">
        <v>7</v>
      </c>
      <c r="H91" s="41">
        <v>0</v>
      </c>
      <c r="I91" s="41">
        <v>6</v>
      </c>
      <c r="J91" s="41">
        <v>1</v>
      </c>
      <c r="K91" s="41">
        <v>0</v>
      </c>
      <c r="L91" s="329">
        <v>5.7142857142857144</v>
      </c>
      <c r="M91" s="41">
        <v>11</v>
      </c>
      <c r="N91" s="41">
        <v>0</v>
      </c>
      <c r="AB91" s="155">
        <v>18</v>
      </c>
      <c r="AC91" s="155" t="str">
        <f>IF(F91=AB91,"",1)</f>
        <v/>
      </c>
    </row>
    <row r="92" spans="1:29" ht="12" customHeight="1">
      <c r="A92" s="254"/>
      <c r="B92" s="254"/>
      <c r="C92" s="40"/>
      <c r="D92" s="306"/>
      <c r="E92" s="39"/>
      <c r="F92" s="44">
        <f t="shared" si="4"/>
        <v>1</v>
      </c>
      <c r="G92" s="37">
        <f>IF(G91=0,0,G91/$F91)</f>
        <v>0.3888888888888889</v>
      </c>
      <c r="H92" s="37">
        <f>IF(H91=0,0,H91/$G91)</f>
        <v>0</v>
      </c>
      <c r="I92" s="37">
        <f>IF(I91=0,0,I91/$G91)</f>
        <v>0.8571428571428571</v>
      </c>
      <c r="J92" s="37">
        <f>IF(J91=0,0,J91/$G91)</f>
        <v>0.14285714285714285</v>
      </c>
      <c r="K92" s="37">
        <f>IF(K91=0,0,K91/$G91)</f>
        <v>0</v>
      </c>
      <c r="L92" s="330"/>
      <c r="M92" s="37">
        <f>IF(M91=0,0,M91/$F91)</f>
        <v>0.61111111111111116</v>
      </c>
      <c r="N92" s="37">
        <f>IF(N91=0,0,N91/$F91)</f>
        <v>0</v>
      </c>
      <c r="AB92" s="154"/>
      <c r="AC92" s="154"/>
    </row>
    <row r="93" spans="1:29" ht="12" customHeight="1">
      <c r="A93" s="254"/>
      <c r="B93" s="254"/>
      <c r="C93" s="43"/>
      <c r="D93" s="305" t="s">
        <v>4</v>
      </c>
      <c r="E93" s="42"/>
      <c r="F93" s="41">
        <f t="shared" si="4"/>
        <v>17</v>
      </c>
      <c r="G93" s="41">
        <v>11</v>
      </c>
      <c r="H93" s="41">
        <v>0</v>
      </c>
      <c r="I93" s="41">
        <v>7</v>
      </c>
      <c r="J93" s="41">
        <v>4</v>
      </c>
      <c r="K93" s="41">
        <v>0</v>
      </c>
      <c r="L93" s="329">
        <v>6.8181818181818183</v>
      </c>
      <c r="M93" s="41">
        <v>6</v>
      </c>
      <c r="N93" s="41">
        <v>0</v>
      </c>
      <c r="AB93" s="155">
        <v>17</v>
      </c>
      <c r="AC93" s="155" t="str">
        <f>IF(F93=AB93,"",1)</f>
        <v/>
      </c>
    </row>
    <row r="94" spans="1:29" ht="12" customHeight="1">
      <c r="A94" s="254"/>
      <c r="B94" s="254"/>
      <c r="C94" s="40"/>
      <c r="D94" s="306"/>
      <c r="E94" s="39"/>
      <c r="F94" s="44">
        <f t="shared" si="4"/>
        <v>1</v>
      </c>
      <c r="G94" s="37">
        <f>IF(G93=0,0,G93/$F93)</f>
        <v>0.6470588235294118</v>
      </c>
      <c r="H94" s="37">
        <f>IF(H93=0,0,H93/$G93)</f>
        <v>0</v>
      </c>
      <c r="I94" s="37">
        <f>IF(I93=0,0,I93/$G93)</f>
        <v>0.63636363636363635</v>
      </c>
      <c r="J94" s="37">
        <f>IF(J93=0,0,J93/$G93)</f>
        <v>0.36363636363636365</v>
      </c>
      <c r="K94" s="37">
        <f>IF(K93=0,0,K93/$G93)</f>
        <v>0</v>
      </c>
      <c r="L94" s="330"/>
      <c r="M94" s="37">
        <f>IF(M93=0,0,M93/$F93)</f>
        <v>0.35294117647058826</v>
      </c>
      <c r="N94" s="37">
        <f>IF(N93=0,0,N93/$F93)</f>
        <v>0</v>
      </c>
      <c r="AB94" s="154"/>
      <c r="AC94" s="154"/>
    </row>
    <row r="95" spans="1:29" ht="12" customHeight="1">
      <c r="A95" s="254"/>
      <c r="B95" s="254"/>
      <c r="C95" s="43"/>
      <c r="D95" s="305" t="s">
        <v>3</v>
      </c>
      <c r="E95" s="42"/>
      <c r="F95" s="41">
        <f t="shared" si="4"/>
        <v>133</v>
      </c>
      <c r="G95" s="41">
        <v>63</v>
      </c>
      <c r="H95" s="41">
        <v>0</v>
      </c>
      <c r="I95" s="41">
        <v>27</v>
      </c>
      <c r="J95" s="41">
        <v>30</v>
      </c>
      <c r="K95" s="41">
        <v>6</v>
      </c>
      <c r="L95" s="329">
        <v>7.9824561403508776</v>
      </c>
      <c r="M95" s="41">
        <v>67</v>
      </c>
      <c r="N95" s="41">
        <v>3</v>
      </c>
      <c r="AB95" s="155">
        <v>133</v>
      </c>
      <c r="AC95" s="155" t="str">
        <f>IF(F95=AB95,"",1)</f>
        <v/>
      </c>
    </row>
    <row r="96" spans="1:29" ht="12" customHeight="1">
      <c r="A96" s="254"/>
      <c r="B96" s="254"/>
      <c r="C96" s="40"/>
      <c r="D96" s="306"/>
      <c r="E96" s="39"/>
      <c r="F96" s="44">
        <f t="shared" si="4"/>
        <v>1</v>
      </c>
      <c r="G96" s="37">
        <f>IF(G95=0,0,G95/$F95)</f>
        <v>0.47368421052631576</v>
      </c>
      <c r="H96" s="37">
        <f>IF(H95=0,0,H95/$G95)</f>
        <v>0</v>
      </c>
      <c r="I96" s="37">
        <f>IF(I95=0,0,I95/$G95)</f>
        <v>0.42857142857142855</v>
      </c>
      <c r="J96" s="37">
        <f>IF(J95=0,0,J95/$G95)</f>
        <v>0.47619047619047616</v>
      </c>
      <c r="K96" s="37">
        <f>IF(K95=0,0,K95/$G95)</f>
        <v>9.5238095238095233E-2</v>
      </c>
      <c r="L96" s="330"/>
      <c r="M96" s="37">
        <f>IF(M95=0,0,M95/$F95)</f>
        <v>0.50375939849624063</v>
      </c>
      <c r="N96" s="37">
        <f>IF(N95=0,0,N95/$F95)</f>
        <v>2.2556390977443608E-2</v>
      </c>
      <c r="AB96" s="154"/>
      <c r="AC96" s="154"/>
    </row>
    <row r="97" spans="1:31" ht="12" customHeight="1">
      <c r="A97" s="254"/>
      <c r="B97" s="254"/>
      <c r="C97" s="43"/>
      <c r="D97" s="305" t="s">
        <v>2</v>
      </c>
      <c r="E97" s="42"/>
      <c r="F97" s="41">
        <f t="shared" si="4"/>
        <v>18</v>
      </c>
      <c r="G97" s="41">
        <v>11</v>
      </c>
      <c r="H97" s="41">
        <v>0</v>
      </c>
      <c r="I97" s="41">
        <v>9</v>
      </c>
      <c r="J97" s="41">
        <v>0</v>
      </c>
      <c r="K97" s="41">
        <v>2</v>
      </c>
      <c r="L97" s="329">
        <v>5</v>
      </c>
      <c r="M97" s="41">
        <v>7</v>
      </c>
      <c r="N97" s="41">
        <v>0</v>
      </c>
      <c r="AB97" s="155">
        <v>18</v>
      </c>
      <c r="AC97" s="155" t="str">
        <f>IF(F97=AB97,"",1)</f>
        <v/>
      </c>
    </row>
    <row r="98" spans="1:31" ht="12" customHeight="1">
      <c r="A98" s="254"/>
      <c r="B98" s="254"/>
      <c r="C98" s="40"/>
      <c r="D98" s="306"/>
      <c r="E98" s="39"/>
      <c r="F98" s="44">
        <f t="shared" si="4"/>
        <v>1</v>
      </c>
      <c r="G98" s="37">
        <f>IF(G97=0,0,G97/$F97)</f>
        <v>0.61111111111111116</v>
      </c>
      <c r="H98" s="37">
        <f>IF(H97=0,0,H97/$G97)</f>
        <v>0</v>
      </c>
      <c r="I98" s="37">
        <f>IF(I97=0,0,I97/$G97)</f>
        <v>0.81818181818181823</v>
      </c>
      <c r="J98" s="37">
        <f>IF(J97=0,0,J97/$G97)</f>
        <v>0</v>
      </c>
      <c r="K98" s="37">
        <f>IF(K97=0,0,K97/$G97)</f>
        <v>0.18181818181818182</v>
      </c>
      <c r="L98" s="330"/>
      <c r="M98" s="37">
        <f>IF(M97=0,0,M97/$F97)</f>
        <v>0.3888888888888889</v>
      </c>
      <c r="N98" s="37">
        <f>IF(N97=0,0,N97/$F97)</f>
        <v>0</v>
      </c>
      <c r="AB98" s="154"/>
      <c r="AC98" s="154"/>
    </row>
    <row r="99" spans="1:31" ht="12.75" customHeight="1">
      <c r="A99" s="254"/>
      <c r="B99" s="254"/>
      <c r="C99" s="43"/>
      <c r="D99" s="305" t="s">
        <v>1</v>
      </c>
      <c r="E99" s="42"/>
      <c r="F99" s="41">
        <f t="shared" si="4"/>
        <v>46</v>
      </c>
      <c r="G99" s="41">
        <v>17</v>
      </c>
      <c r="H99" s="41">
        <v>0</v>
      </c>
      <c r="I99" s="41">
        <v>14</v>
      </c>
      <c r="J99" s="41">
        <v>2</v>
      </c>
      <c r="K99" s="41">
        <v>1</v>
      </c>
      <c r="L99" s="329">
        <v>5.625</v>
      </c>
      <c r="M99" s="41">
        <v>28</v>
      </c>
      <c r="N99" s="41">
        <v>1</v>
      </c>
      <c r="AB99" s="155">
        <v>46</v>
      </c>
      <c r="AC99" s="155" t="str">
        <f>IF(F99=AB99,"",1)</f>
        <v/>
      </c>
    </row>
    <row r="100" spans="1:31" ht="12.75" customHeight="1" thickBot="1">
      <c r="A100" s="255"/>
      <c r="B100" s="255"/>
      <c r="C100" s="40"/>
      <c r="D100" s="306"/>
      <c r="E100" s="39"/>
      <c r="F100" s="38">
        <f t="shared" si="4"/>
        <v>1</v>
      </c>
      <c r="G100" s="37">
        <f>IF(G99=0,0,G99/$F99)</f>
        <v>0.36956521739130432</v>
      </c>
      <c r="H100" s="37">
        <f>IF(H99=0,0,H99/$G99)</f>
        <v>0</v>
      </c>
      <c r="I100" s="37">
        <f>IF(I99=0,0,I99/$G99)</f>
        <v>0.82352941176470584</v>
      </c>
      <c r="J100" s="37">
        <f>IF(J99=0,0,J99/$G99)</f>
        <v>0.11764705882352941</v>
      </c>
      <c r="K100" s="37">
        <f>IF(K99=0,0,K99/$G99)</f>
        <v>5.8823529411764705E-2</v>
      </c>
      <c r="L100" s="330"/>
      <c r="M100" s="37">
        <f>IF(M99=0,0,M99/$F99)</f>
        <v>0.60869565217391308</v>
      </c>
      <c r="N100" s="37">
        <f>IF(N99=0,0,N99/$F99)</f>
        <v>2.1739130434782608E-2</v>
      </c>
      <c r="AB100" s="157"/>
      <c r="AC100" s="158"/>
    </row>
    <row r="110" spans="1:31">
      <c r="D110" s="166" t="s">
        <v>490</v>
      </c>
      <c r="E110" s="164"/>
      <c r="F110" s="165">
        <v>696</v>
      </c>
      <c r="G110" s="165">
        <v>261</v>
      </c>
      <c r="H110" s="165">
        <v>4</v>
      </c>
      <c r="I110" s="165">
        <v>142</v>
      </c>
      <c r="J110" s="165">
        <v>84</v>
      </c>
      <c r="K110" s="165">
        <v>31</v>
      </c>
      <c r="L110" s="165"/>
      <c r="M110" s="165">
        <v>427</v>
      </c>
      <c r="N110" s="165">
        <v>8</v>
      </c>
      <c r="O110" s="165"/>
      <c r="P110" s="165"/>
      <c r="Q110" s="165"/>
      <c r="R110" s="165"/>
      <c r="S110" s="165"/>
      <c r="T110" s="72"/>
      <c r="U110" s="72"/>
      <c r="V110" s="72"/>
      <c r="W110" s="72"/>
      <c r="X110" s="72"/>
      <c r="Y110" s="72"/>
      <c r="Z110" s="72"/>
      <c r="AA110" s="72"/>
      <c r="AB110" s="72"/>
      <c r="AC110" s="72"/>
      <c r="AD110" s="72"/>
      <c r="AE110" s="72"/>
    </row>
    <row r="111" spans="1:31">
      <c r="D111" s="167" t="s">
        <v>49</v>
      </c>
      <c r="E111" s="164"/>
      <c r="F111" s="168">
        <f>IF(F110="","",SUM(F9,F11,F13,F15,F17))</f>
        <v>696</v>
      </c>
      <c r="G111" s="168">
        <f t="shared" ref="G111:S111" si="5">IF(G110="","",SUM(G9,G11,G13,G15,G17))</f>
        <v>261</v>
      </c>
      <c r="H111" s="168">
        <f t="shared" si="5"/>
        <v>4</v>
      </c>
      <c r="I111" s="168">
        <f t="shared" si="5"/>
        <v>142</v>
      </c>
      <c r="J111" s="168">
        <f t="shared" si="5"/>
        <v>84</v>
      </c>
      <c r="K111" s="168">
        <f t="shared" si="5"/>
        <v>31</v>
      </c>
      <c r="L111" s="168"/>
      <c r="M111" s="168">
        <f t="shared" si="5"/>
        <v>427</v>
      </c>
      <c r="N111" s="168">
        <f t="shared" si="5"/>
        <v>8</v>
      </c>
      <c r="O111" s="168" t="str">
        <f t="shared" si="5"/>
        <v/>
      </c>
      <c r="P111" s="168" t="str">
        <f t="shared" si="5"/>
        <v/>
      </c>
      <c r="Q111" s="168" t="str">
        <f t="shared" si="5"/>
        <v/>
      </c>
      <c r="R111" s="168" t="str">
        <f t="shared" si="5"/>
        <v/>
      </c>
      <c r="S111" s="168" t="str">
        <f t="shared" si="5"/>
        <v/>
      </c>
      <c r="T111" s="75"/>
      <c r="U111" s="72"/>
      <c r="V111" s="75"/>
      <c r="W111" s="72"/>
      <c r="X111" s="75"/>
      <c r="Y111" s="72"/>
      <c r="Z111" s="75"/>
      <c r="AA111" s="72"/>
      <c r="AB111" s="75"/>
      <c r="AC111" s="72"/>
      <c r="AD111" s="75"/>
      <c r="AE111" s="72"/>
    </row>
    <row r="112" spans="1:31">
      <c r="D112" s="167" t="s">
        <v>43</v>
      </c>
      <c r="E112" s="164"/>
      <c r="F112" s="168">
        <f>IF(F110="","",SUM(F19,F69))</f>
        <v>696</v>
      </c>
      <c r="G112" s="168">
        <f t="shared" ref="G112:S112" si="6">IF(G110="","",SUM(G19,G69))</f>
        <v>261</v>
      </c>
      <c r="H112" s="168">
        <f t="shared" si="6"/>
        <v>4</v>
      </c>
      <c r="I112" s="168">
        <f t="shared" si="6"/>
        <v>142</v>
      </c>
      <c r="J112" s="168">
        <f t="shared" si="6"/>
        <v>84</v>
      </c>
      <c r="K112" s="168">
        <f t="shared" si="6"/>
        <v>31</v>
      </c>
      <c r="L112" s="168"/>
      <c r="M112" s="168">
        <f t="shared" si="6"/>
        <v>427</v>
      </c>
      <c r="N112" s="168">
        <f t="shared" si="6"/>
        <v>8</v>
      </c>
      <c r="O112" s="168" t="str">
        <f t="shared" si="6"/>
        <v/>
      </c>
      <c r="P112" s="168" t="str">
        <f t="shared" si="6"/>
        <v/>
      </c>
      <c r="Q112" s="168" t="str">
        <f t="shared" si="6"/>
        <v/>
      </c>
      <c r="R112" s="168" t="str">
        <f t="shared" si="6"/>
        <v/>
      </c>
      <c r="S112" s="168" t="str">
        <f t="shared" si="6"/>
        <v/>
      </c>
      <c r="T112" s="75"/>
      <c r="U112" s="72"/>
      <c r="V112" s="75"/>
      <c r="W112" s="72"/>
      <c r="X112" s="75"/>
      <c r="Y112" s="72"/>
      <c r="Z112" s="75"/>
      <c r="AA112" s="72"/>
      <c r="AB112" s="75"/>
      <c r="AC112" s="72"/>
      <c r="AD112" s="75"/>
      <c r="AE112" s="72"/>
    </row>
    <row r="113" spans="4:31">
      <c r="D113" s="169" t="s">
        <v>42</v>
      </c>
      <c r="F113" s="168">
        <f>IF(F110="","",SUM(F21,F23,F25,F27,F29,F31,F33,F35,F37,F39,F41,F43,F45,F47,F49,F51,F53,F55,F57,F59,F61,F63,F65,F67))</f>
        <v>189</v>
      </c>
      <c r="G113" s="168">
        <f t="shared" ref="G113:S113" si="7">IF(G110="","",SUM(G21,G23,G25,G27,G29,G31,G33,G35,G37,G39,G41,G43,G45,G47,G49,G51,G53,G55,G57,G59,G61,G63,G65,G67))</f>
        <v>41</v>
      </c>
      <c r="H113" s="168">
        <f t="shared" si="7"/>
        <v>1</v>
      </c>
      <c r="I113" s="168">
        <f t="shared" si="7"/>
        <v>20</v>
      </c>
      <c r="J113" s="168">
        <f t="shared" si="7"/>
        <v>15</v>
      </c>
      <c r="K113" s="168">
        <f t="shared" si="7"/>
        <v>5</v>
      </c>
      <c r="L113" s="168"/>
      <c r="M113" s="168">
        <f t="shared" si="7"/>
        <v>147</v>
      </c>
      <c r="N113" s="168">
        <f t="shared" si="7"/>
        <v>1</v>
      </c>
      <c r="O113" s="168" t="str">
        <f t="shared" si="7"/>
        <v/>
      </c>
      <c r="P113" s="168" t="str">
        <f t="shared" si="7"/>
        <v/>
      </c>
      <c r="Q113" s="168" t="str">
        <f t="shared" si="7"/>
        <v/>
      </c>
      <c r="R113" s="168" t="str">
        <f t="shared" si="7"/>
        <v/>
      </c>
      <c r="S113" s="168" t="str">
        <f t="shared" si="7"/>
        <v/>
      </c>
      <c r="T113" s="75"/>
      <c r="U113" s="72"/>
      <c r="V113" s="75"/>
      <c r="W113" s="72"/>
      <c r="X113" s="75"/>
      <c r="Y113" s="72"/>
      <c r="Z113" s="75"/>
      <c r="AA113" s="72"/>
      <c r="AB113" s="75"/>
      <c r="AC113" s="72"/>
      <c r="AD113" s="75"/>
      <c r="AE113" s="72"/>
    </row>
    <row r="114" spans="4:31">
      <c r="D114" s="170" t="s">
        <v>491</v>
      </c>
      <c r="F114" s="168">
        <f>IF(F110="","",SUM(F71,F73,F75,F77,F79,F81,F83,F85,F87,F89,F91,F93,F95,F97,F99))</f>
        <v>507</v>
      </c>
      <c r="G114" s="168">
        <f t="shared" ref="G114:S114" si="8">IF(G110="","",SUM(G71,G73,G75,G77,G79,G81,G83,G85,G87,G89,G91,G93,G95,G97,G99))</f>
        <v>220</v>
      </c>
      <c r="H114" s="168">
        <f t="shared" si="8"/>
        <v>3</v>
      </c>
      <c r="I114" s="168">
        <f t="shared" si="8"/>
        <v>122</v>
      </c>
      <c r="J114" s="168">
        <f t="shared" si="8"/>
        <v>69</v>
      </c>
      <c r="K114" s="168">
        <f t="shared" si="8"/>
        <v>26</v>
      </c>
      <c r="L114" s="168"/>
      <c r="M114" s="168">
        <f t="shared" si="8"/>
        <v>280</v>
      </c>
      <c r="N114" s="168">
        <f t="shared" si="8"/>
        <v>7</v>
      </c>
      <c r="O114" s="168" t="str">
        <f t="shared" si="8"/>
        <v/>
      </c>
      <c r="P114" s="168" t="str">
        <f t="shared" si="8"/>
        <v/>
      </c>
      <c r="Q114" s="168" t="str">
        <f t="shared" si="8"/>
        <v/>
      </c>
      <c r="R114" s="168" t="str">
        <f t="shared" si="8"/>
        <v/>
      </c>
      <c r="S114" s="168" t="str">
        <f t="shared" si="8"/>
        <v/>
      </c>
      <c r="T114" s="75"/>
      <c r="U114" s="72"/>
      <c r="V114" s="75"/>
      <c r="W114" s="72"/>
      <c r="X114" s="75"/>
      <c r="Y114" s="72"/>
      <c r="Z114" s="75"/>
      <c r="AA114" s="72"/>
      <c r="AB114" s="75"/>
      <c r="AC114" s="72"/>
      <c r="AD114" s="75"/>
      <c r="AE114" s="72"/>
    </row>
    <row r="115" spans="4:31">
      <c r="T115" s="72"/>
      <c r="U115" s="72"/>
      <c r="V115" s="72"/>
      <c r="W115" s="72"/>
      <c r="X115" s="72"/>
      <c r="Y115" s="72"/>
      <c r="Z115" s="72"/>
      <c r="AA115" s="72"/>
      <c r="AB115" s="72"/>
      <c r="AC115" s="72"/>
      <c r="AD115" s="72"/>
      <c r="AE115" s="72"/>
    </row>
    <row r="116" spans="4:31">
      <c r="D116" s="166" t="s">
        <v>490</v>
      </c>
      <c r="F116" s="165" t="str">
        <f>IF(F110="","",IF(F7=F110,"",1))</f>
        <v/>
      </c>
      <c r="G116" s="165" t="str">
        <f t="shared" ref="G116:S116" si="9">IF(G110="","",IF(G7=G110,"",1))</f>
        <v/>
      </c>
      <c r="H116" s="165" t="str">
        <f t="shared" si="9"/>
        <v/>
      </c>
      <c r="I116" s="165" t="str">
        <f t="shared" si="9"/>
        <v/>
      </c>
      <c r="J116" s="165" t="str">
        <f t="shared" si="9"/>
        <v/>
      </c>
      <c r="K116" s="165" t="str">
        <f t="shared" si="9"/>
        <v/>
      </c>
      <c r="L116" s="165"/>
      <c r="M116" s="165" t="str">
        <f t="shared" si="9"/>
        <v/>
      </c>
      <c r="N116" s="165" t="str">
        <f t="shared" si="9"/>
        <v/>
      </c>
      <c r="O116" s="165" t="str">
        <f t="shared" si="9"/>
        <v/>
      </c>
      <c r="P116" s="165" t="str">
        <f t="shared" si="9"/>
        <v/>
      </c>
      <c r="Q116" s="165" t="str">
        <f t="shared" si="9"/>
        <v/>
      </c>
      <c r="R116" s="165" t="str">
        <f t="shared" si="9"/>
        <v/>
      </c>
      <c r="S116" s="165" t="str">
        <f t="shared" si="9"/>
        <v/>
      </c>
      <c r="T116" s="72"/>
      <c r="U116" s="72"/>
      <c r="V116" s="72"/>
      <c r="W116" s="72"/>
      <c r="X116" s="72"/>
      <c r="Y116" s="72"/>
      <c r="Z116" s="72"/>
      <c r="AA116" s="72"/>
      <c r="AB116" s="72"/>
      <c r="AC116" s="72"/>
      <c r="AD116" s="72"/>
      <c r="AE116" s="72"/>
    </row>
    <row r="117" spans="4:31">
      <c r="D117" s="167" t="s">
        <v>49</v>
      </c>
      <c r="F117" s="165" t="str">
        <f>IF(F110="","",IF(F110=F111,"",1))</f>
        <v/>
      </c>
      <c r="G117" s="165" t="str">
        <f t="shared" ref="G117:S117" si="10">IF(G110="","",IF(G110=G111,"",1))</f>
        <v/>
      </c>
      <c r="H117" s="165" t="str">
        <f t="shared" si="10"/>
        <v/>
      </c>
      <c r="I117" s="165" t="str">
        <f t="shared" si="10"/>
        <v/>
      </c>
      <c r="J117" s="165" t="str">
        <f t="shared" si="10"/>
        <v/>
      </c>
      <c r="K117" s="165" t="str">
        <f t="shared" si="10"/>
        <v/>
      </c>
      <c r="L117" s="165"/>
      <c r="M117" s="165" t="str">
        <f t="shared" si="10"/>
        <v/>
      </c>
      <c r="N117" s="165" t="str">
        <f t="shared" si="10"/>
        <v/>
      </c>
      <c r="O117" s="165" t="str">
        <f t="shared" si="10"/>
        <v/>
      </c>
      <c r="P117" s="165" t="str">
        <f t="shared" si="10"/>
        <v/>
      </c>
      <c r="Q117" s="165" t="str">
        <f t="shared" si="10"/>
        <v/>
      </c>
      <c r="R117" s="165" t="str">
        <f t="shared" si="10"/>
        <v/>
      </c>
      <c r="S117" s="165" t="str">
        <f t="shared" si="10"/>
        <v/>
      </c>
      <c r="T117" s="72"/>
      <c r="U117" s="72"/>
      <c r="V117" s="72"/>
      <c r="W117" s="72"/>
      <c r="X117" s="72"/>
      <c r="Y117" s="72"/>
      <c r="Z117" s="72"/>
      <c r="AA117" s="72"/>
      <c r="AB117" s="72"/>
      <c r="AC117" s="72"/>
      <c r="AD117" s="72"/>
      <c r="AE117" s="72"/>
    </row>
    <row r="118" spans="4:31">
      <c r="D118" s="167" t="s">
        <v>43</v>
      </c>
      <c r="F118" s="165" t="str">
        <f>IF(F110="","",IF(F110=F112,"",1))</f>
        <v/>
      </c>
      <c r="G118" s="165" t="str">
        <f t="shared" ref="G118:S118" si="11">IF(G110="","",IF(G110=G112,"",1))</f>
        <v/>
      </c>
      <c r="H118" s="165" t="str">
        <f t="shared" si="11"/>
        <v/>
      </c>
      <c r="I118" s="165" t="str">
        <f t="shared" si="11"/>
        <v/>
      </c>
      <c r="J118" s="165" t="str">
        <f t="shared" si="11"/>
        <v/>
      </c>
      <c r="K118" s="165" t="str">
        <f t="shared" si="11"/>
        <v/>
      </c>
      <c r="L118" s="165"/>
      <c r="M118" s="165" t="str">
        <f t="shared" si="11"/>
        <v/>
      </c>
      <c r="N118" s="165" t="str">
        <f t="shared" si="11"/>
        <v/>
      </c>
      <c r="O118" s="165" t="str">
        <f t="shared" si="11"/>
        <v/>
      </c>
      <c r="P118" s="165" t="str">
        <f t="shared" si="11"/>
        <v/>
      </c>
      <c r="Q118" s="165" t="str">
        <f t="shared" si="11"/>
        <v/>
      </c>
      <c r="R118" s="165" t="str">
        <f t="shared" si="11"/>
        <v/>
      </c>
      <c r="S118" s="165" t="str">
        <f t="shared" si="11"/>
        <v/>
      </c>
      <c r="T118" s="72"/>
      <c r="U118" s="72"/>
      <c r="V118" s="72"/>
      <c r="W118" s="72"/>
      <c r="X118" s="72"/>
      <c r="Y118" s="72"/>
      <c r="Z118" s="72"/>
      <c r="AA118" s="72"/>
      <c r="AB118" s="72"/>
      <c r="AC118" s="72"/>
      <c r="AD118" s="72"/>
      <c r="AE118" s="72"/>
    </row>
    <row r="119" spans="4:31">
      <c r="D119" s="169" t="s">
        <v>42</v>
      </c>
      <c r="F119" s="165" t="str">
        <f>IF(F110="","",IF(F19=F113,"",1))</f>
        <v/>
      </c>
      <c r="G119" s="165" t="str">
        <f t="shared" ref="G119:S119" si="12">IF(G110="","",IF(G19=G113,"",1))</f>
        <v/>
      </c>
      <c r="H119" s="165" t="str">
        <f t="shared" si="12"/>
        <v/>
      </c>
      <c r="I119" s="165" t="str">
        <f t="shared" si="12"/>
        <v/>
      </c>
      <c r="J119" s="165" t="str">
        <f t="shared" si="12"/>
        <v/>
      </c>
      <c r="K119" s="165" t="str">
        <f t="shared" si="12"/>
        <v/>
      </c>
      <c r="L119" s="165"/>
      <c r="M119" s="165" t="str">
        <f t="shared" si="12"/>
        <v/>
      </c>
      <c r="N119" s="165" t="str">
        <f t="shared" si="12"/>
        <v/>
      </c>
      <c r="O119" s="165" t="str">
        <f t="shared" si="12"/>
        <v/>
      </c>
      <c r="P119" s="165" t="str">
        <f t="shared" si="12"/>
        <v/>
      </c>
      <c r="Q119" s="165" t="str">
        <f t="shared" si="12"/>
        <v/>
      </c>
      <c r="R119" s="165" t="str">
        <f t="shared" si="12"/>
        <v/>
      </c>
      <c r="S119" s="165" t="str">
        <f t="shared" si="12"/>
        <v/>
      </c>
      <c r="T119" s="72"/>
      <c r="U119" s="72"/>
      <c r="V119" s="72"/>
      <c r="W119" s="72"/>
      <c r="X119" s="72"/>
      <c r="Y119" s="72"/>
      <c r="Z119" s="72"/>
      <c r="AA119" s="72"/>
      <c r="AB119" s="72"/>
      <c r="AC119" s="72"/>
      <c r="AD119" s="72"/>
      <c r="AE119" s="72"/>
    </row>
    <row r="120" spans="4:31">
      <c r="D120" s="170" t="s">
        <v>491</v>
      </c>
      <c r="F120" s="165" t="str">
        <f>IF(F110="","",IF(F69=F114,"",1))</f>
        <v/>
      </c>
      <c r="G120" s="165" t="str">
        <f t="shared" ref="G120:S120" si="13">IF(G110="","",IF(G69=G114,"",1))</f>
        <v/>
      </c>
      <c r="H120" s="165" t="str">
        <f t="shared" si="13"/>
        <v/>
      </c>
      <c r="I120" s="165" t="str">
        <f t="shared" si="13"/>
        <v/>
      </c>
      <c r="J120" s="165" t="str">
        <f t="shared" si="13"/>
        <v/>
      </c>
      <c r="K120" s="165" t="str">
        <f t="shared" si="13"/>
        <v/>
      </c>
      <c r="L120" s="165"/>
      <c r="M120" s="165" t="str">
        <f t="shared" si="13"/>
        <v/>
      </c>
      <c r="N120" s="165" t="str">
        <f t="shared" si="13"/>
        <v/>
      </c>
      <c r="O120" s="165" t="str">
        <f t="shared" si="13"/>
        <v/>
      </c>
      <c r="P120" s="165" t="str">
        <f t="shared" si="13"/>
        <v/>
      </c>
      <c r="Q120" s="165" t="str">
        <f t="shared" si="13"/>
        <v/>
      </c>
      <c r="R120" s="165" t="str">
        <f t="shared" si="13"/>
        <v/>
      </c>
      <c r="S120" s="165" t="str">
        <f t="shared" si="13"/>
        <v/>
      </c>
      <c r="T120" s="72"/>
      <c r="U120" s="72"/>
      <c r="V120" s="72"/>
      <c r="W120" s="72"/>
      <c r="X120" s="72"/>
      <c r="Y120" s="72"/>
      <c r="Z120" s="72"/>
      <c r="AA120" s="72"/>
      <c r="AB120" s="72"/>
      <c r="AC120" s="72"/>
      <c r="AD120" s="72"/>
      <c r="AE120" s="72"/>
    </row>
  </sheetData>
  <mergeCells count="110">
    <mergeCell ref="D51:D52"/>
    <mergeCell ref="D63:D64"/>
    <mergeCell ref="D65:D66"/>
    <mergeCell ref="D67:D68"/>
    <mergeCell ref="B69:B100"/>
    <mergeCell ref="D69:D70"/>
    <mergeCell ref="D71:D72"/>
    <mergeCell ref="D73:D74"/>
    <mergeCell ref="D75:D76"/>
    <mergeCell ref="D77:D78"/>
    <mergeCell ref="D79:D80"/>
    <mergeCell ref="D81:D82"/>
    <mergeCell ref="D83:D84"/>
    <mergeCell ref="D97:D98"/>
    <mergeCell ref="D99:D100"/>
    <mergeCell ref="D85:D86"/>
    <mergeCell ref="D87:D88"/>
    <mergeCell ref="D89:D90"/>
    <mergeCell ref="D91:D92"/>
    <mergeCell ref="D93:D94"/>
    <mergeCell ref="D35:D36"/>
    <mergeCell ref="D37:D38"/>
    <mergeCell ref="D39:D40"/>
    <mergeCell ref="D41:D42"/>
    <mergeCell ref="A3:E6"/>
    <mergeCell ref="F3:F6"/>
    <mergeCell ref="A19:A100"/>
    <mergeCell ref="B19:B68"/>
    <mergeCell ref="D19:D20"/>
    <mergeCell ref="D21:D22"/>
    <mergeCell ref="D23:D24"/>
    <mergeCell ref="D25:D26"/>
    <mergeCell ref="D27:D28"/>
    <mergeCell ref="D29:D30"/>
    <mergeCell ref="D53:D54"/>
    <mergeCell ref="D55:D56"/>
    <mergeCell ref="D57:D58"/>
    <mergeCell ref="D59:D60"/>
    <mergeCell ref="D61:D62"/>
    <mergeCell ref="D95:D96"/>
    <mergeCell ref="D43:D44"/>
    <mergeCell ref="D45:D46"/>
    <mergeCell ref="D47:D48"/>
    <mergeCell ref="D49:D50"/>
    <mergeCell ref="A7:E8"/>
    <mergeCell ref="A9:A18"/>
    <mergeCell ref="B9:E10"/>
    <mergeCell ref="B11:E12"/>
    <mergeCell ref="B13:E14"/>
    <mergeCell ref="B15:E16"/>
    <mergeCell ref="B17:E18"/>
    <mergeCell ref="D31:D32"/>
    <mergeCell ref="D33:D34"/>
    <mergeCell ref="L7:L8"/>
    <mergeCell ref="L9:L10"/>
    <mergeCell ref="L11:L12"/>
    <mergeCell ref="L13:L14"/>
    <mergeCell ref="L15:L16"/>
    <mergeCell ref="G3:G6"/>
    <mergeCell ref="M3:M6"/>
    <mergeCell ref="N3:N6"/>
    <mergeCell ref="H5:H6"/>
    <mergeCell ref="I5:I6"/>
    <mergeCell ref="J5:J6"/>
    <mergeCell ref="K5:K6"/>
    <mergeCell ref="H3:L3"/>
    <mergeCell ref="H4:L4"/>
    <mergeCell ref="L5:L6"/>
    <mergeCell ref="L27:L28"/>
    <mergeCell ref="L29:L30"/>
    <mergeCell ref="L31:L32"/>
    <mergeCell ref="L33:L34"/>
    <mergeCell ref="L35:L36"/>
    <mergeCell ref="L17:L18"/>
    <mergeCell ref="L19:L20"/>
    <mergeCell ref="L21:L22"/>
    <mergeCell ref="L23:L24"/>
    <mergeCell ref="L25:L26"/>
    <mergeCell ref="L47:L48"/>
    <mergeCell ref="L49:L50"/>
    <mergeCell ref="L51:L52"/>
    <mergeCell ref="L53:L54"/>
    <mergeCell ref="L55:L56"/>
    <mergeCell ref="L37:L38"/>
    <mergeCell ref="L39:L40"/>
    <mergeCell ref="L41:L42"/>
    <mergeCell ref="L43:L44"/>
    <mergeCell ref="L45:L46"/>
    <mergeCell ref="L67:L68"/>
    <mergeCell ref="L69:L70"/>
    <mergeCell ref="L71:L72"/>
    <mergeCell ref="L73:L74"/>
    <mergeCell ref="L75:L76"/>
    <mergeCell ref="L57:L58"/>
    <mergeCell ref="L59:L60"/>
    <mergeCell ref="L61:L62"/>
    <mergeCell ref="L63:L64"/>
    <mergeCell ref="L65:L66"/>
    <mergeCell ref="L97:L98"/>
    <mergeCell ref="L99:L100"/>
    <mergeCell ref="L87:L88"/>
    <mergeCell ref="L89:L90"/>
    <mergeCell ref="L91:L92"/>
    <mergeCell ref="L93:L94"/>
    <mergeCell ref="L95:L96"/>
    <mergeCell ref="L77:L78"/>
    <mergeCell ref="L79:L80"/>
    <mergeCell ref="L81:L82"/>
    <mergeCell ref="L83:L84"/>
    <mergeCell ref="L85:L86"/>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120"/>
  <sheetViews>
    <sheetView view="pageBreakPreview" zoomScaleNormal="100" zoomScaleSheetLayoutView="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6" width="7.875" style="3" customWidth="1"/>
    <col min="7" max="18" width="7.75" style="3" customWidth="1"/>
    <col min="19" max="25" width="9" style="3"/>
    <col min="26" max="26" width="9" style="84"/>
    <col min="27" max="27" width="11.25" style="84" customWidth="1"/>
    <col min="28" max="16384" width="9" style="3"/>
  </cols>
  <sheetData>
    <row r="1" spans="1:27" ht="14.25">
      <c r="A1" s="18" t="s">
        <v>707</v>
      </c>
    </row>
    <row r="2" spans="1:27">
      <c r="R2" s="46" t="s">
        <v>634</v>
      </c>
    </row>
    <row r="3" spans="1:27" ht="21" customHeight="1">
      <c r="A3" s="314" t="s">
        <v>64</v>
      </c>
      <c r="B3" s="315"/>
      <c r="C3" s="315"/>
      <c r="D3" s="315"/>
      <c r="E3" s="316"/>
      <c r="F3" s="249" t="s">
        <v>63</v>
      </c>
      <c r="G3" s="332" t="s">
        <v>224</v>
      </c>
      <c r="H3" s="332"/>
      <c r="I3" s="332"/>
      <c r="J3" s="332"/>
      <c r="K3" s="332"/>
      <c r="L3" s="332"/>
      <c r="M3" s="332"/>
      <c r="N3" s="332"/>
      <c r="O3" s="332"/>
      <c r="P3" s="332"/>
      <c r="Q3" s="332"/>
      <c r="R3" s="332"/>
    </row>
    <row r="4" spans="1:27" ht="31.5" customHeight="1">
      <c r="A4" s="317"/>
      <c r="B4" s="318"/>
      <c r="C4" s="318"/>
      <c r="D4" s="318"/>
      <c r="E4" s="319"/>
      <c r="F4" s="250"/>
      <c r="G4" s="297" t="s">
        <v>517</v>
      </c>
      <c r="H4" s="375"/>
      <c r="I4" s="375"/>
      <c r="J4" s="375"/>
      <c r="K4" s="297" t="s">
        <v>516</v>
      </c>
      <c r="L4" s="375"/>
      <c r="M4" s="375"/>
      <c r="N4" s="375"/>
      <c r="O4" s="297" t="s">
        <v>518</v>
      </c>
      <c r="P4" s="375"/>
      <c r="Q4" s="375"/>
      <c r="R4" s="379"/>
    </row>
    <row r="5" spans="1:27" ht="27.75" customHeight="1" thickBot="1">
      <c r="A5" s="317"/>
      <c r="B5" s="318"/>
      <c r="C5" s="318"/>
      <c r="D5" s="318"/>
      <c r="E5" s="319"/>
      <c r="F5" s="250"/>
      <c r="G5" s="414" t="s">
        <v>149</v>
      </c>
      <c r="H5" s="412" t="s">
        <v>148</v>
      </c>
      <c r="I5" s="412" t="s">
        <v>147</v>
      </c>
      <c r="J5" s="412" t="s">
        <v>132</v>
      </c>
      <c r="K5" s="414" t="s">
        <v>149</v>
      </c>
      <c r="L5" s="412" t="s">
        <v>148</v>
      </c>
      <c r="M5" s="412" t="s">
        <v>147</v>
      </c>
      <c r="N5" s="412" t="s">
        <v>132</v>
      </c>
      <c r="O5" s="414" t="s">
        <v>149</v>
      </c>
      <c r="P5" s="412" t="s">
        <v>148</v>
      </c>
      <c r="Q5" s="412" t="s">
        <v>147</v>
      </c>
      <c r="R5" s="412" t="s">
        <v>132</v>
      </c>
    </row>
    <row r="6" spans="1:27" ht="14.25" customHeight="1" thickBot="1">
      <c r="A6" s="320"/>
      <c r="B6" s="321"/>
      <c r="C6" s="321"/>
      <c r="D6" s="321"/>
      <c r="E6" s="322"/>
      <c r="F6" s="250"/>
      <c r="G6" s="415"/>
      <c r="H6" s="413"/>
      <c r="I6" s="413"/>
      <c r="J6" s="413"/>
      <c r="K6" s="415"/>
      <c r="L6" s="413"/>
      <c r="M6" s="413"/>
      <c r="N6" s="413"/>
      <c r="O6" s="415"/>
      <c r="P6" s="413"/>
      <c r="Q6" s="413"/>
      <c r="R6" s="413"/>
      <c r="Z6" s="159">
        <f>SUM(AA7:AA100,G116:R120)</f>
        <v>0</v>
      </c>
      <c r="AA6" s="92"/>
    </row>
    <row r="7" spans="1:27" ht="12" customHeight="1">
      <c r="A7" s="240" t="s">
        <v>50</v>
      </c>
      <c r="B7" s="241"/>
      <c r="C7" s="241"/>
      <c r="D7" s="241"/>
      <c r="E7" s="242"/>
      <c r="F7" s="41">
        <f>SUM(G7:R7)/3</f>
        <v>696</v>
      </c>
      <c r="G7" s="41">
        <f t="shared" ref="G7:N7" si="0">SUM(G9,G11,G13,G15,G17)</f>
        <v>1</v>
      </c>
      <c r="H7" s="41">
        <f t="shared" si="0"/>
        <v>607</v>
      </c>
      <c r="I7" s="41">
        <f t="shared" si="0"/>
        <v>20</v>
      </c>
      <c r="J7" s="41">
        <f t="shared" si="0"/>
        <v>68</v>
      </c>
      <c r="K7" s="41">
        <f t="shared" si="0"/>
        <v>0</v>
      </c>
      <c r="L7" s="41">
        <f t="shared" si="0"/>
        <v>9</v>
      </c>
      <c r="M7" s="41">
        <f t="shared" si="0"/>
        <v>575</v>
      </c>
      <c r="N7" s="41">
        <f t="shared" si="0"/>
        <v>112</v>
      </c>
      <c r="O7" s="41">
        <f>SUM(O9,O11,O13,O15,O17)</f>
        <v>37</v>
      </c>
      <c r="P7" s="41">
        <f>SUM(P9,P11,P13,P15,P17)</f>
        <v>15</v>
      </c>
      <c r="Q7" s="41">
        <f>SUM(Q9,Q11,Q13,Q15,Q17)</f>
        <v>16</v>
      </c>
      <c r="R7" s="41">
        <f>SUM(R9,R11,R13,R15,R17)</f>
        <v>628</v>
      </c>
      <c r="S7" s="54"/>
      <c r="T7" s="54"/>
      <c r="U7" s="54"/>
      <c r="Z7" s="153">
        <v>696</v>
      </c>
      <c r="AA7" s="153" t="str">
        <f>IF(F7=Z7,"",1)</f>
        <v/>
      </c>
    </row>
    <row r="8" spans="1:27" ht="12" customHeight="1">
      <c r="A8" s="243"/>
      <c r="B8" s="244"/>
      <c r="C8" s="244"/>
      <c r="D8" s="244"/>
      <c r="E8" s="245"/>
      <c r="F8" s="44">
        <f t="shared" ref="F8:F71" si="1">SUM(G8:R8)/3</f>
        <v>1</v>
      </c>
      <c r="G8" s="37">
        <f>IF(G7=0,0,G7/$F7)</f>
        <v>1.4367816091954023E-3</v>
      </c>
      <c r="H8" s="37">
        <f t="shared" ref="H8:I8" si="2">IF(H7=0,0,H7/$F7)</f>
        <v>0.87212643678160917</v>
      </c>
      <c r="I8" s="37">
        <f t="shared" si="2"/>
        <v>2.8735632183908046E-2</v>
      </c>
      <c r="J8" s="37">
        <f>IF(J7=0,0,J7/$F7)</f>
        <v>9.7701149425287362E-2</v>
      </c>
      <c r="K8" s="37">
        <f>IF(K7=0,0,K7/$F7)</f>
        <v>0</v>
      </c>
      <c r="L8" s="37">
        <f t="shared" ref="L8:M8" si="3">IF(L7=0,0,L7/$F7)</f>
        <v>1.2931034482758621E-2</v>
      </c>
      <c r="M8" s="37">
        <f t="shared" si="3"/>
        <v>0.82614942528735635</v>
      </c>
      <c r="N8" s="37">
        <f>IF(N7=0,0,N7/$F7)</f>
        <v>0.16091954022988506</v>
      </c>
      <c r="O8" s="37">
        <f t="shared" ref="O8:Q8" si="4">IF(O7=0,0,O7/$F7)</f>
        <v>5.3160919540229883E-2</v>
      </c>
      <c r="P8" s="37">
        <f t="shared" si="4"/>
        <v>2.1551724137931036E-2</v>
      </c>
      <c r="Q8" s="37">
        <f t="shared" si="4"/>
        <v>2.2988505747126436E-2</v>
      </c>
      <c r="R8" s="37">
        <f>IF(R7=0,0,R7/$F7)</f>
        <v>0.9022988505747126</v>
      </c>
      <c r="Z8" s="154"/>
      <c r="AA8" s="154"/>
    </row>
    <row r="9" spans="1:27" ht="12" customHeight="1">
      <c r="A9" s="256" t="s">
        <v>49</v>
      </c>
      <c r="B9" s="323" t="s">
        <v>48</v>
      </c>
      <c r="C9" s="324"/>
      <c r="D9" s="324"/>
      <c r="E9" s="325"/>
      <c r="F9" s="41">
        <f t="shared" si="1"/>
        <v>123</v>
      </c>
      <c r="G9" s="41">
        <v>0</v>
      </c>
      <c r="H9" s="41">
        <v>106</v>
      </c>
      <c r="I9" s="41">
        <v>1</v>
      </c>
      <c r="J9" s="41">
        <v>16</v>
      </c>
      <c r="K9" s="41">
        <v>0</v>
      </c>
      <c r="L9" s="41">
        <v>5</v>
      </c>
      <c r="M9" s="41">
        <v>81</v>
      </c>
      <c r="N9" s="41">
        <v>37</v>
      </c>
      <c r="O9" s="41">
        <v>2</v>
      </c>
      <c r="P9" s="41">
        <v>2</v>
      </c>
      <c r="Q9" s="41">
        <v>2</v>
      </c>
      <c r="R9" s="41">
        <v>117</v>
      </c>
      <c r="Z9" s="155">
        <v>123</v>
      </c>
      <c r="AA9" s="155" t="str">
        <f>IF(F9=Z9,"",1)</f>
        <v/>
      </c>
    </row>
    <row r="10" spans="1:27" ht="12" customHeight="1">
      <c r="A10" s="257"/>
      <c r="B10" s="326"/>
      <c r="C10" s="327"/>
      <c r="D10" s="327"/>
      <c r="E10" s="328"/>
      <c r="F10" s="44">
        <f t="shared" si="1"/>
        <v>0.99999999999999989</v>
      </c>
      <c r="G10" s="37">
        <f t="shared" ref="G10:R10" si="5">IF(G9=0,0,G9/$F9)</f>
        <v>0</v>
      </c>
      <c r="H10" s="37">
        <f t="shared" si="5"/>
        <v>0.86178861788617889</v>
      </c>
      <c r="I10" s="37">
        <f t="shared" si="5"/>
        <v>8.130081300813009E-3</v>
      </c>
      <c r="J10" s="37">
        <f t="shared" si="5"/>
        <v>0.13008130081300814</v>
      </c>
      <c r="K10" s="37">
        <f t="shared" si="5"/>
        <v>0</v>
      </c>
      <c r="L10" s="37">
        <f t="shared" si="5"/>
        <v>4.065040650406504E-2</v>
      </c>
      <c r="M10" s="37">
        <f t="shared" si="5"/>
        <v>0.65853658536585369</v>
      </c>
      <c r="N10" s="37">
        <f t="shared" si="5"/>
        <v>0.30081300813008133</v>
      </c>
      <c r="O10" s="37">
        <f t="shared" si="5"/>
        <v>1.6260162601626018E-2</v>
      </c>
      <c r="P10" s="37">
        <f t="shared" si="5"/>
        <v>1.6260162601626018E-2</v>
      </c>
      <c r="Q10" s="37">
        <f t="shared" si="5"/>
        <v>1.6260162601626018E-2</v>
      </c>
      <c r="R10" s="37">
        <f t="shared" si="5"/>
        <v>0.95121951219512191</v>
      </c>
      <c r="Z10" s="154"/>
      <c r="AA10" s="154"/>
    </row>
    <row r="11" spans="1:27" ht="12" customHeight="1">
      <c r="A11" s="257"/>
      <c r="B11" s="323" t="s">
        <v>47</v>
      </c>
      <c r="C11" s="324"/>
      <c r="D11" s="324"/>
      <c r="E11" s="325"/>
      <c r="F11" s="41">
        <f t="shared" si="1"/>
        <v>116</v>
      </c>
      <c r="G11" s="41">
        <v>0</v>
      </c>
      <c r="H11" s="41">
        <v>110</v>
      </c>
      <c r="I11" s="41">
        <v>1</v>
      </c>
      <c r="J11" s="41">
        <v>5</v>
      </c>
      <c r="K11" s="41">
        <v>0</v>
      </c>
      <c r="L11" s="41">
        <v>0</v>
      </c>
      <c r="M11" s="41">
        <v>106</v>
      </c>
      <c r="N11" s="41">
        <v>10</v>
      </c>
      <c r="O11" s="41">
        <v>3</v>
      </c>
      <c r="P11" s="41">
        <v>0</v>
      </c>
      <c r="Q11" s="41">
        <v>0</v>
      </c>
      <c r="R11" s="41">
        <v>113</v>
      </c>
      <c r="Z11" s="155">
        <v>116</v>
      </c>
      <c r="AA11" s="155" t="str">
        <f>IF(F11=Z11,"",1)</f>
        <v/>
      </c>
    </row>
    <row r="12" spans="1:27" ht="12" customHeight="1">
      <c r="A12" s="257"/>
      <c r="B12" s="326"/>
      <c r="C12" s="327"/>
      <c r="D12" s="327"/>
      <c r="E12" s="328"/>
      <c r="F12" s="44">
        <f t="shared" si="1"/>
        <v>1</v>
      </c>
      <c r="G12" s="37">
        <f t="shared" ref="G12:R12" si="6">IF(G11=0,0,G11/$F11)</f>
        <v>0</v>
      </c>
      <c r="H12" s="37">
        <f t="shared" si="6"/>
        <v>0.94827586206896552</v>
      </c>
      <c r="I12" s="37">
        <f t="shared" si="6"/>
        <v>8.6206896551724137E-3</v>
      </c>
      <c r="J12" s="37">
        <f t="shared" si="6"/>
        <v>4.3103448275862072E-2</v>
      </c>
      <c r="K12" s="37">
        <f t="shared" si="6"/>
        <v>0</v>
      </c>
      <c r="L12" s="37">
        <f t="shared" si="6"/>
        <v>0</v>
      </c>
      <c r="M12" s="37">
        <f t="shared" si="6"/>
        <v>0.91379310344827591</v>
      </c>
      <c r="N12" s="37">
        <f t="shared" si="6"/>
        <v>8.6206896551724144E-2</v>
      </c>
      <c r="O12" s="37">
        <f t="shared" si="6"/>
        <v>2.5862068965517241E-2</v>
      </c>
      <c r="P12" s="37">
        <f t="shared" si="6"/>
        <v>0</v>
      </c>
      <c r="Q12" s="37">
        <f t="shared" si="6"/>
        <v>0</v>
      </c>
      <c r="R12" s="37">
        <f t="shared" si="6"/>
        <v>0.97413793103448276</v>
      </c>
      <c r="Z12" s="154"/>
      <c r="AA12" s="154"/>
    </row>
    <row r="13" spans="1:27" ht="12" customHeight="1">
      <c r="A13" s="257"/>
      <c r="B13" s="323" t="s">
        <v>46</v>
      </c>
      <c r="C13" s="324"/>
      <c r="D13" s="324"/>
      <c r="E13" s="325"/>
      <c r="F13" s="41">
        <f t="shared" si="1"/>
        <v>195</v>
      </c>
      <c r="G13" s="41">
        <v>0</v>
      </c>
      <c r="H13" s="41">
        <v>173</v>
      </c>
      <c r="I13" s="41">
        <v>3</v>
      </c>
      <c r="J13" s="41">
        <v>19</v>
      </c>
      <c r="K13" s="41">
        <v>0</v>
      </c>
      <c r="L13" s="41">
        <v>2</v>
      </c>
      <c r="M13" s="41">
        <v>166</v>
      </c>
      <c r="N13" s="41">
        <v>27</v>
      </c>
      <c r="O13" s="41">
        <v>17</v>
      </c>
      <c r="P13" s="41">
        <v>4</v>
      </c>
      <c r="Q13" s="41">
        <v>4</v>
      </c>
      <c r="R13" s="41">
        <v>170</v>
      </c>
      <c r="Z13" s="155">
        <v>195</v>
      </c>
      <c r="AA13" s="155" t="str">
        <f>IF(F13=Z13,"",1)</f>
        <v/>
      </c>
    </row>
    <row r="14" spans="1:27" ht="12" customHeight="1">
      <c r="A14" s="257"/>
      <c r="B14" s="326"/>
      <c r="C14" s="327"/>
      <c r="D14" s="327"/>
      <c r="E14" s="328"/>
      <c r="F14" s="44">
        <f t="shared" si="1"/>
        <v>1</v>
      </c>
      <c r="G14" s="37">
        <f t="shared" ref="G14:R14" si="7">IF(G13=0,0,G13/$F13)</f>
        <v>0</v>
      </c>
      <c r="H14" s="37">
        <f t="shared" si="7"/>
        <v>0.88717948717948714</v>
      </c>
      <c r="I14" s="37">
        <f t="shared" si="7"/>
        <v>1.5384615384615385E-2</v>
      </c>
      <c r="J14" s="37">
        <f t="shared" si="7"/>
        <v>9.7435897435897437E-2</v>
      </c>
      <c r="K14" s="37">
        <f t="shared" si="7"/>
        <v>0</v>
      </c>
      <c r="L14" s="37">
        <f t="shared" si="7"/>
        <v>1.0256410256410256E-2</v>
      </c>
      <c r="M14" s="37">
        <f t="shared" si="7"/>
        <v>0.85128205128205126</v>
      </c>
      <c r="N14" s="37">
        <f t="shared" si="7"/>
        <v>0.13846153846153847</v>
      </c>
      <c r="O14" s="37">
        <f t="shared" si="7"/>
        <v>8.7179487179487175E-2</v>
      </c>
      <c r="P14" s="37">
        <f t="shared" si="7"/>
        <v>2.0512820512820513E-2</v>
      </c>
      <c r="Q14" s="37">
        <f t="shared" si="7"/>
        <v>2.0512820512820513E-2</v>
      </c>
      <c r="R14" s="37">
        <f t="shared" si="7"/>
        <v>0.87179487179487181</v>
      </c>
      <c r="Z14" s="154"/>
      <c r="AA14" s="154"/>
    </row>
    <row r="15" spans="1:27" ht="12" customHeight="1">
      <c r="A15" s="257"/>
      <c r="B15" s="323" t="s">
        <v>45</v>
      </c>
      <c r="C15" s="324"/>
      <c r="D15" s="324"/>
      <c r="E15" s="325"/>
      <c r="F15" s="41">
        <f t="shared" si="1"/>
        <v>63</v>
      </c>
      <c r="G15" s="41">
        <v>0</v>
      </c>
      <c r="H15" s="41">
        <v>55</v>
      </c>
      <c r="I15" s="41">
        <v>1</v>
      </c>
      <c r="J15" s="41">
        <v>7</v>
      </c>
      <c r="K15" s="41">
        <v>0</v>
      </c>
      <c r="L15" s="41">
        <v>0</v>
      </c>
      <c r="M15" s="41">
        <v>57</v>
      </c>
      <c r="N15" s="41">
        <v>6</v>
      </c>
      <c r="O15" s="41">
        <v>3</v>
      </c>
      <c r="P15" s="41">
        <v>2</v>
      </c>
      <c r="Q15" s="41">
        <v>3</v>
      </c>
      <c r="R15" s="41">
        <v>55</v>
      </c>
      <c r="Z15" s="155">
        <v>63</v>
      </c>
      <c r="AA15" s="155" t="str">
        <f>IF(F15=Z15,"",1)</f>
        <v/>
      </c>
    </row>
    <row r="16" spans="1:27" ht="12" customHeight="1">
      <c r="A16" s="257"/>
      <c r="B16" s="326"/>
      <c r="C16" s="327"/>
      <c r="D16" s="327"/>
      <c r="E16" s="328"/>
      <c r="F16" s="44">
        <f t="shared" si="1"/>
        <v>0.99999999999999989</v>
      </c>
      <c r="G16" s="37">
        <f t="shared" ref="G16:R16" si="8">IF(G15=0,0,G15/$F15)</f>
        <v>0</v>
      </c>
      <c r="H16" s="37">
        <f t="shared" si="8"/>
        <v>0.87301587301587302</v>
      </c>
      <c r="I16" s="37">
        <f t="shared" si="8"/>
        <v>1.5873015873015872E-2</v>
      </c>
      <c r="J16" s="37">
        <f t="shared" si="8"/>
        <v>0.1111111111111111</v>
      </c>
      <c r="K16" s="37">
        <f t="shared" si="8"/>
        <v>0</v>
      </c>
      <c r="L16" s="37">
        <f t="shared" si="8"/>
        <v>0</v>
      </c>
      <c r="M16" s="37">
        <f t="shared" si="8"/>
        <v>0.90476190476190477</v>
      </c>
      <c r="N16" s="37">
        <f t="shared" si="8"/>
        <v>9.5238095238095233E-2</v>
      </c>
      <c r="O16" s="37">
        <f t="shared" si="8"/>
        <v>4.7619047619047616E-2</v>
      </c>
      <c r="P16" s="37">
        <f t="shared" si="8"/>
        <v>3.1746031746031744E-2</v>
      </c>
      <c r="Q16" s="37">
        <f t="shared" si="8"/>
        <v>4.7619047619047616E-2</v>
      </c>
      <c r="R16" s="37">
        <f t="shared" si="8"/>
        <v>0.87301587301587302</v>
      </c>
      <c r="Z16" s="154"/>
      <c r="AA16" s="154"/>
    </row>
    <row r="17" spans="1:27" ht="12" customHeight="1">
      <c r="A17" s="257"/>
      <c r="B17" s="323" t="s">
        <v>44</v>
      </c>
      <c r="C17" s="324"/>
      <c r="D17" s="324"/>
      <c r="E17" s="325"/>
      <c r="F17" s="41">
        <f t="shared" si="1"/>
        <v>199</v>
      </c>
      <c r="G17" s="41">
        <v>1</v>
      </c>
      <c r="H17" s="41">
        <v>163</v>
      </c>
      <c r="I17" s="41">
        <v>14</v>
      </c>
      <c r="J17" s="41">
        <v>21</v>
      </c>
      <c r="K17" s="41">
        <v>0</v>
      </c>
      <c r="L17" s="41">
        <v>2</v>
      </c>
      <c r="M17" s="41">
        <v>165</v>
      </c>
      <c r="N17" s="41">
        <v>32</v>
      </c>
      <c r="O17" s="41">
        <v>12</v>
      </c>
      <c r="P17" s="41">
        <v>7</v>
      </c>
      <c r="Q17" s="41">
        <v>7</v>
      </c>
      <c r="R17" s="41">
        <v>173</v>
      </c>
      <c r="Z17" s="155">
        <v>199</v>
      </c>
      <c r="AA17" s="155" t="str">
        <f>IF(F17=Z17,"",1)</f>
        <v/>
      </c>
    </row>
    <row r="18" spans="1:27" ht="12" customHeight="1">
      <c r="A18" s="258"/>
      <c r="B18" s="326"/>
      <c r="C18" s="327"/>
      <c r="D18" s="327"/>
      <c r="E18" s="328"/>
      <c r="F18" s="44">
        <f t="shared" si="1"/>
        <v>0.99999999999999989</v>
      </c>
      <c r="G18" s="37">
        <f t="shared" ref="G18:R18" si="9">IF(G17=0,0,G17/$F17)</f>
        <v>5.0251256281407036E-3</v>
      </c>
      <c r="H18" s="37">
        <f t="shared" si="9"/>
        <v>0.81909547738693467</v>
      </c>
      <c r="I18" s="37">
        <f t="shared" si="9"/>
        <v>7.0351758793969849E-2</v>
      </c>
      <c r="J18" s="37">
        <f t="shared" si="9"/>
        <v>0.10552763819095477</v>
      </c>
      <c r="K18" s="37">
        <f t="shared" si="9"/>
        <v>0</v>
      </c>
      <c r="L18" s="37">
        <f t="shared" si="9"/>
        <v>1.0050251256281407E-2</v>
      </c>
      <c r="M18" s="37">
        <f t="shared" si="9"/>
        <v>0.82914572864321612</v>
      </c>
      <c r="N18" s="37">
        <f t="shared" si="9"/>
        <v>0.16080402010050251</v>
      </c>
      <c r="O18" s="37">
        <f t="shared" si="9"/>
        <v>6.030150753768844E-2</v>
      </c>
      <c r="P18" s="37">
        <f t="shared" si="9"/>
        <v>3.5175879396984924E-2</v>
      </c>
      <c r="Q18" s="37">
        <f t="shared" si="9"/>
        <v>3.5175879396984924E-2</v>
      </c>
      <c r="R18" s="37">
        <f t="shared" si="9"/>
        <v>0.8693467336683417</v>
      </c>
      <c r="Z18" s="156"/>
      <c r="AA18" s="154"/>
    </row>
    <row r="19" spans="1:27" ht="12" customHeight="1">
      <c r="A19" s="253" t="s">
        <v>43</v>
      </c>
      <c r="B19" s="253" t="s">
        <v>42</v>
      </c>
      <c r="C19" s="43"/>
      <c r="D19" s="305" t="s">
        <v>16</v>
      </c>
      <c r="E19" s="42"/>
      <c r="F19" s="41">
        <f t="shared" si="1"/>
        <v>189</v>
      </c>
      <c r="G19" s="41">
        <f t="shared" ref="G19:R19" si="10">SUM(G21,G23,G25,G27,G29,G31,G33,G35,G37,G39,G41,G43,G45,G47,G49,G51,G53,G55,G57,G59,G61,G63,G65,G67)</f>
        <v>0</v>
      </c>
      <c r="H19" s="41">
        <f t="shared" si="10"/>
        <v>165</v>
      </c>
      <c r="I19" s="41">
        <f t="shared" si="10"/>
        <v>4</v>
      </c>
      <c r="J19" s="41">
        <f t="shared" si="10"/>
        <v>20</v>
      </c>
      <c r="K19" s="41">
        <f t="shared" si="10"/>
        <v>0</v>
      </c>
      <c r="L19" s="41">
        <f t="shared" si="10"/>
        <v>3</v>
      </c>
      <c r="M19" s="41">
        <f t="shared" si="10"/>
        <v>152</v>
      </c>
      <c r="N19" s="41">
        <f t="shared" si="10"/>
        <v>34</v>
      </c>
      <c r="O19" s="41">
        <f t="shared" si="10"/>
        <v>11</v>
      </c>
      <c r="P19" s="41">
        <f t="shared" si="10"/>
        <v>7</v>
      </c>
      <c r="Q19" s="41">
        <f t="shared" si="10"/>
        <v>6</v>
      </c>
      <c r="R19" s="41">
        <f t="shared" si="10"/>
        <v>165</v>
      </c>
      <c r="Z19" s="155">
        <v>189</v>
      </c>
      <c r="AA19" s="155" t="str">
        <f>IF(F19=Z19,"",1)</f>
        <v/>
      </c>
    </row>
    <row r="20" spans="1:27" ht="12" customHeight="1">
      <c r="A20" s="254"/>
      <c r="B20" s="254"/>
      <c r="C20" s="40"/>
      <c r="D20" s="306"/>
      <c r="E20" s="39"/>
      <c r="F20" s="44">
        <f t="shared" si="1"/>
        <v>1</v>
      </c>
      <c r="G20" s="37">
        <f t="shared" ref="G20:R20" si="11">IF(G19=0,0,G19/$F19)</f>
        <v>0</v>
      </c>
      <c r="H20" s="37">
        <f t="shared" si="11"/>
        <v>0.87301587301587302</v>
      </c>
      <c r="I20" s="37">
        <f t="shared" si="11"/>
        <v>2.1164021164021163E-2</v>
      </c>
      <c r="J20" s="37">
        <f t="shared" si="11"/>
        <v>0.10582010582010581</v>
      </c>
      <c r="K20" s="37">
        <f t="shared" si="11"/>
        <v>0</v>
      </c>
      <c r="L20" s="37">
        <f t="shared" si="11"/>
        <v>1.5873015873015872E-2</v>
      </c>
      <c r="M20" s="37">
        <f t="shared" si="11"/>
        <v>0.80423280423280419</v>
      </c>
      <c r="N20" s="37">
        <f t="shared" si="11"/>
        <v>0.17989417989417988</v>
      </c>
      <c r="O20" s="37">
        <f t="shared" si="11"/>
        <v>5.8201058201058198E-2</v>
      </c>
      <c r="P20" s="37">
        <f t="shared" si="11"/>
        <v>3.7037037037037035E-2</v>
      </c>
      <c r="Q20" s="37">
        <f t="shared" si="11"/>
        <v>3.1746031746031744E-2</v>
      </c>
      <c r="R20" s="37">
        <f t="shared" si="11"/>
        <v>0.87301587301587302</v>
      </c>
      <c r="Z20" s="154"/>
      <c r="AA20" s="154"/>
    </row>
    <row r="21" spans="1:27" ht="12" customHeight="1">
      <c r="A21" s="254"/>
      <c r="B21" s="254"/>
      <c r="C21" s="43"/>
      <c r="D21" s="305" t="s">
        <v>368</v>
      </c>
      <c r="E21" s="42"/>
      <c r="F21" s="41">
        <f t="shared" si="1"/>
        <v>26</v>
      </c>
      <c r="G21" s="41">
        <v>0</v>
      </c>
      <c r="H21" s="41">
        <v>22</v>
      </c>
      <c r="I21" s="41">
        <v>0</v>
      </c>
      <c r="J21" s="41">
        <v>4</v>
      </c>
      <c r="K21" s="41">
        <v>0</v>
      </c>
      <c r="L21" s="41">
        <v>1</v>
      </c>
      <c r="M21" s="41">
        <v>21</v>
      </c>
      <c r="N21" s="41">
        <v>4</v>
      </c>
      <c r="O21" s="41">
        <v>4</v>
      </c>
      <c r="P21" s="41">
        <v>1</v>
      </c>
      <c r="Q21" s="41">
        <v>1</v>
      </c>
      <c r="R21" s="41">
        <v>20</v>
      </c>
      <c r="Z21" s="155">
        <v>26</v>
      </c>
      <c r="AA21" s="155" t="str">
        <f>IF(F21=Z21,"",1)</f>
        <v/>
      </c>
    </row>
    <row r="22" spans="1:27" ht="12" customHeight="1">
      <c r="A22" s="254"/>
      <c r="B22" s="254"/>
      <c r="C22" s="40"/>
      <c r="D22" s="306"/>
      <c r="E22" s="39"/>
      <c r="F22" s="44">
        <f t="shared" si="1"/>
        <v>0.99999999999999989</v>
      </c>
      <c r="G22" s="37">
        <f t="shared" ref="G22:R22" si="12">IF(G21=0,0,G21/$F21)</f>
        <v>0</v>
      </c>
      <c r="H22" s="37">
        <f t="shared" si="12"/>
        <v>0.84615384615384615</v>
      </c>
      <c r="I22" s="37">
        <f t="shared" si="12"/>
        <v>0</v>
      </c>
      <c r="J22" s="37">
        <f t="shared" si="12"/>
        <v>0.15384615384615385</v>
      </c>
      <c r="K22" s="37">
        <f t="shared" si="12"/>
        <v>0</v>
      </c>
      <c r="L22" s="37">
        <f t="shared" si="12"/>
        <v>3.8461538461538464E-2</v>
      </c>
      <c r="M22" s="37">
        <f t="shared" si="12"/>
        <v>0.80769230769230771</v>
      </c>
      <c r="N22" s="37">
        <f t="shared" si="12"/>
        <v>0.15384615384615385</v>
      </c>
      <c r="O22" s="37">
        <f t="shared" si="12"/>
        <v>0.15384615384615385</v>
      </c>
      <c r="P22" s="37">
        <f t="shared" si="12"/>
        <v>3.8461538461538464E-2</v>
      </c>
      <c r="Q22" s="37">
        <f t="shared" si="12"/>
        <v>3.8461538461538464E-2</v>
      </c>
      <c r="R22" s="37">
        <f t="shared" si="12"/>
        <v>0.76923076923076927</v>
      </c>
      <c r="Z22" s="154"/>
      <c r="AA22" s="154"/>
    </row>
    <row r="23" spans="1:27" ht="12" customHeight="1">
      <c r="A23" s="254"/>
      <c r="B23" s="254"/>
      <c r="C23" s="43"/>
      <c r="D23" s="305" t="s">
        <v>369</v>
      </c>
      <c r="E23" s="42"/>
      <c r="F23" s="41">
        <f t="shared" si="1"/>
        <v>3</v>
      </c>
      <c r="G23" s="41">
        <v>0</v>
      </c>
      <c r="H23" s="41">
        <v>3</v>
      </c>
      <c r="I23" s="41">
        <v>0</v>
      </c>
      <c r="J23" s="41">
        <v>0</v>
      </c>
      <c r="K23" s="41">
        <v>0</v>
      </c>
      <c r="L23" s="41">
        <v>0</v>
      </c>
      <c r="M23" s="41">
        <v>2</v>
      </c>
      <c r="N23" s="41">
        <v>1</v>
      </c>
      <c r="O23" s="41">
        <v>0</v>
      </c>
      <c r="P23" s="41">
        <v>0</v>
      </c>
      <c r="Q23" s="41">
        <v>0</v>
      </c>
      <c r="R23" s="41">
        <v>3</v>
      </c>
      <c r="Z23" s="155">
        <v>3</v>
      </c>
      <c r="AA23" s="155" t="str">
        <f>IF(F23=Z23,"",1)</f>
        <v/>
      </c>
    </row>
    <row r="24" spans="1:27" ht="12" customHeight="1">
      <c r="A24" s="254"/>
      <c r="B24" s="254"/>
      <c r="C24" s="40"/>
      <c r="D24" s="306"/>
      <c r="E24" s="39"/>
      <c r="F24" s="44">
        <f t="shared" si="1"/>
        <v>1</v>
      </c>
      <c r="G24" s="37">
        <f t="shared" ref="G24:R24" si="13">IF(G23=0,0,G23/$F23)</f>
        <v>0</v>
      </c>
      <c r="H24" s="37">
        <f t="shared" si="13"/>
        <v>1</v>
      </c>
      <c r="I24" s="37">
        <f t="shared" si="13"/>
        <v>0</v>
      </c>
      <c r="J24" s="37">
        <f t="shared" si="13"/>
        <v>0</v>
      </c>
      <c r="K24" s="37">
        <f t="shared" si="13"/>
        <v>0</v>
      </c>
      <c r="L24" s="37">
        <f t="shared" si="13"/>
        <v>0</v>
      </c>
      <c r="M24" s="37">
        <f t="shared" si="13"/>
        <v>0.66666666666666663</v>
      </c>
      <c r="N24" s="37">
        <f t="shared" si="13"/>
        <v>0.33333333333333331</v>
      </c>
      <c r="O24" s="37">
        <f t="shared" si="13"/>
        <v>0</v>
      </c>
      <c r="P24" s="37">
        <f t="shared" si="13"/>
        <v>0</v>
      </c>
      <c r="Q24" s="37">
        <f t="shared" si="13"/>
        <v>0</v>
      </c>
      <c r="R24" s="37">
        <f t="shared" si="13"/>
        <v>1</v>
      </c>
      <c r="Z24" s="154"/>
      <c r="AA24" s="154"/>
    </row>
    <row r="25" spans="1:27" ht="12" customHeight="1">
      <c r="A25" s="254"/>
      <c r="B25" s="254"/>
      <c r="C25" s="43"/>
      <c r="D25" s="308" t="s">
        <v>370</v>
      </c>
      <c r="E25" s="115"/>
      <c r="F25" s="104">
        <f t="shared" si="1"/>
        <v>10</v>
      </c>
      <c r="G25" s="104">
        <v>0</v>
      </c>
      <c r="H25" s="104">
        <v>9</v>
      </c>
      <c r="I25" s="41">
        <v>0</v>
      </c>
      <c r="J25" s="41">
        <v>1</v>
      </c>
      <c r="K25" s="41">
        <v>0</v>
      </c>
      <c r="L25" s="41">
        <v>0</v>
      </c>
      <c r="M25" s="41">
        <v>8</v>
      </c>
      <c r="N25" s="41">
        <v>2</v>
      </c>
      <c r="O25" s="41">
        <v>1</v>
      </c>
      <c r="P25" s="41">
        <v>1</v>
      </c>
      <c r="Q25" s="41">
        <v>0</v>
      </c>
      <c r="R25" s="41">
        <v>8</v>
      </c>
      <c r="Z25" s="155">
        <v>10</v>
      </c>
      <c r="AA25" s="155" t="str">
        <f>IF(F25=Z25,"",1)</f>
        <v/>
      </c>
    </row>
    <row r="26" spans="1:27" ht="12" customHeight="1">
      <c r="A26" s="254"/>
      <c r="B26" s="254"/>
      <c r="C26" s="40"/>
      <c r="D26" s="309"/>
      <c r="E26" s="116"/>
      <c r="F26" s="117">
        <f t="shared" si="1"/>
        <v>1</v>
      </c>
      <c r="G26" s="107">
        <f t="shared" ref="G26:R26" si="14">IF(G25=0,0,G25/$F25)</f>
        <v>0</v>
      </c>
      <c r="H26" s="107">
        <f t="shared" si="14"/>
        <v>0.9</v>
      </c>
      <c r="I26" s="37">
        <f t="shared" si="14"/>
        <v>0</v>
      </c>
      <c r="J26" s="37">
        <f t="shared" si="14"/>
        <v>0.1</v>
      </c>
      <c r="K26" s="37">
        <f t="shared" si="14"/>
        <v>0</v>
      </c>
      <c r="L26" s="37">
        <f t="shared" si="14"/>
        <v>0</v>
      </c>
      <c r="M26" s="37">
        <f t="shared" si="14"/>
        <v>0.8</v>
      </c>
      <c r="N26" s="37">
        <f t="shared" si="14"/>
        <v>0.2</v>
      </c>
      <c r="O26" s="37">
        <f t="shared" si="14"/>
        <v>0.1</v>
      </c>
      <c r="P26" s="37">
        <f t="shared" si="14"/>
        <v>0.1</v>
      </c>
      <c r="Q26" s="37">
        <f t="shared" si="14"/>
        <v>0</v>
      </c>
      <c r="R26" s="37">
        <f t="shared" si="14"/>
        <v>0.8</v>
      </c>
      <c r="Z26" s="154"/>
      <c r="AA26" s="154"/>
    </row>
    <row r="27" spans="1:27" ht="12" customHeight="1">
      <c r="A27" s="254"/>
      <c r="B27" s="254"/>
      <c r="C27" s="43"/>
      <c r="D27" s="305" t="s">
        <v>371</v>
      </c>
      <c r="E27" s="42"/>
      <c r="F27" s="41">
        <f t="shared" si="1"/>
        <v>1</v>
      </c>
      <c r="G27" s="41">
        <v>0</v>
      </c>
      <c r="H27" s="41">
        <v>1</v>
      </c>
      <c r="I27" s="41">
        <v>0</v>
      </c>
      <c r="J27" s="41">
        <v>0</v>
      </c>
      <c r="K27" s="41">
        <v>0</v>
      </c>
      <c r="L27" s="41">
        <v>0</v>
      </c>
      <c r="M27" s="41">
        <v>1</v>
      </c>
      <c r="N27" s="41">
        <v>0</v>
      </c>
      <c r="O27" s="41">
        <v>0</v>
      </c>
      <c r="P27" s="41">
        <v>0</v>
      </c>
      <c r="Q27" s="41">
        <v>0</v>
      </c>
      <c r="R27" s="41">
        <v>1</v>
      </c>
      <c r="Z27" s="155">
        <v>1</v>
      </c>
      <c r="AA27" s="155" t="str">
        <f>IF(F27=Z27,"",1)</f>
        <v/>
      </c>
    </row>
    <row r="28" spans="1:27" ht="12" customHeight="1">
      <c r="A28" s="254"/>
      <c r="B28" s="254"/>
      <c r="C28" s="40"/>
      <c r="D28" s="306"/>
      <c r="E28" s="39"/>
      <c r="F28" s="44">
        <f t="shared" si="1"/>
        <v>1</v>
      </c>
      <c r="G28" s="37">
        <f t="shared" ref="G28:R28" si="15">IF(G27=0,0,G27/$F27)</f>
        <v>0</v>
      </c>
      <c r="H28" s="37">
        <f t="shared" si="15"/>
        <v>1</v>
      </c>
      <c r="I28" s="37">
        <f t="shared" si="15"/>
        <v>0</v>
      </c>
      <c r="J28" s="37">
        <f t="shared" si="15"/>
        <v>0</v>
      </c>
      <c r="K28" s="37">
        <f t="shared" si="15"/>
        <v>0</v>
      </c>
      <c r="L28" s="37">
        <f t="shared" si="15"/>
        <v>0</v>
      </c>
      <c r="M28" s="37">
        <f>IF(M27=0,0,M27/$F27)</f>
        <v>1</v>
      </c>
      <c r="N28" s="37">
        <f t="shared" si="15"/>
        <v>0</v>
      </c>
      <c r="O28" s="37">
        <f t="shared" si="15"/>
        <v>0</v>
      </c>
      <c r="P28" s="37">
        <f t="shared" si="15"/>
        <v>0</v>
      </c>
      <c r="Q28" s="37">
        <f t="shared" si="15"/>
        <v>0</v>
      </c>
      <c r="R28" s="37">
        <f t="shared" si="15"/>
        <v>1</v>
      </c>
      <c r="Z28" s="154"/>
      <c r="AA28" s="154"/>
    </row>
    <row r="29" spans="1:27" ht="12" customHeight="1">
      <c r="A29" s="254"/>
      <c r="B29" s="254"/>
      <c r="C29" s="43"/>
      <c r="D29" s="305" t="s">
        <v>372</v>
      </c>
      <c r="E29" s="42"/>
      <c r="F29" s="41">
        <f t="shared" si="1"/>
        <v>5</v>
      </c>
      <c r="G29" s="41">
        <v>0</v>
      </c>
      <c r="H29" s="41">
        <v>5</v>
      </c>
      <c r="I29" s="41">
        <v>0</v>
      </c>
      <c r="J29" s="41">
        <v>0</v>
      </c>
      <c r="K29" s="41">
        <v>0</v>
      </c>
      <c r="L29" s="41">
        <v>0</v>
      </c>
      <c r="M29" s="41">
        <v>5</v>
      </c>
      <c r="N29" s="41">
        <v>0</v>
      </c>
      <c r="O29" s="41">
        <v>0</v>
      </c>
      <c r="P29" s="41">
        <v>0</v>
      </c>
      <c r="Q29" s="41">
        <v>0</v>
      </c>
      <c r="R29" s="41">
        <v>5</v>
      </c>
      <c r="Z29" s="155">
        <v>5</v>
      </c>
      <c r="AA29" s="155" t="str">
        <f>IF(F29=Z29,"",1)</f>
        <v/>
      </c>
    </row>
    <row r="30" spans="1:27" ht="12" customHeight="1">
      <c r="A30" s="254"/>
      <c r="B30" s="254"/>
      <c r="C30" s="40"/>
      <c r="D30" s="306"/>
      <c r="E30" s="39"/>
      <c r="F30" s="44">
        <f t="shared" si="1"/>
        <v>1</v>
      </c>
      <c r="G30" s="37">
        <f t="shared" ref="G30:R30" si="16">IF(G29=0,0,G29/$F29)</f>
        <v>0</v>
      </c>
      <c r="H30" s="37">
        <f t="shared" si="16"/>
        <v>1</v>
      </c>
      <c r="I30" s="37">
        <f t="shared" si="16"/>
        <v>0</v>
      </c>
      <c r="J30" s="37">
        <f t="shared" si="16"/>
        <v>0</v>
      </c>
      <c r="K30" s="37">
        <f t="shared" si="16"/>
        <v>0</v>
      </c>
      <c r="L30" s="37">
        <f t="shared" si="16"/>
        <v>0</v>
      </c>
      <c r="M30" s="37">
        <f t="shared" si="16"/>
        <v>1</v>
      </c>
      <c r="N30" s="37">
        <f t="shared" si="16"/>
        <v>0</v>
      </c>
      <c r="O30" s="37">
        <f t="shared" si="16"/>
        <v>0</v>
      </c>
      <c r="P30" s="37">
        <f t="shared" si="16"/>
        <v>0</v>
      </c>
      <c r="Q30" s="37">
        <f t="shared" si="16"/>
        <v>0</v>
      </c>
      <c r="R30" s="37">
        <f t="shared" si="16"/>
        <v>1</v>
      </c>
      <c r="Z30" s="154"/>
      <c r="AA30" s="154"/>
    </row>
    <row r="31" spans="1:27" ht="12" customHeight="1">
      <c r="A31" s="254"/>
      <c r="B31" s="254"/>
      <c r="C31" s="43"/>
      <c r="D31" s="305" t="s">
        <v>373</v>
      </c>
      <c r="E31" s="42"/>
      <c r="F31" s="41">
        <f t="shared" si="1"/>
        <v>1</v>
      </c>
      <c r="G31" s="41">
        <v>0</v>
      </c>
      <c r="H31" s="41">
        <v>1</v>
      </c>
      <c r="I31" s="41">
        <v>0</v>
      </c>
      <c r="J31" s="41">
        <v>0</v>
      </c>
      <c r="K31" s="41">
        <v>0</v>
      </c>
      <c r="L31" s="41">
        <v>0</v>
      </c>
      <c r="M31" s="41">
        <v>1</v>
      </c>
      <c r="N31" s="41">
        <v>0</v>
      </c>
      <c r="O31" s="41">
        <v>0</v>
      </c>
      <c r="P31" s="41">
        <v>0</v>
      </c>
      <c r="Q31" s="41">
        <v>0</v>
      </c>
      <c r="R31" s="41">
        <v>1</v>
      </c>
      <c r="Z31" s="155">
        <v>1</v>
      </c>
      <c r="AA31" s="155" t="str">
        <f>IF(F31=Z31,"",1)</f>
        <v/>
      </c>
    </row>
    <row r="32" spans="1:27" ht="12" customHeight="1">
      <c r="A32" s="254"/>
      <c r="B32" s="254"/>
      <c r="C32" s="40"/>
      <c r="D32" s="306"/>
      <c r="E32" s="39"/>
      <c r="F32" s="44">
        <f t="shared" si="1"/>
        <v>1</v>
      </c>
      <c r="G32" s="37">
        <f t="shared" ref="G32:R32" si="17">IF(G31=0,0,G31/$F31)</f>
        <v>0</v>
      </c>
      <c r="H32" s="37">
        <f t="shared" si="17"/>
        <v>1</v>
      </c>
      <c r="I32" s="37">
        <f t="shared" si="17"/>
        <v>0</v>
      </c>
      <c r="J32" s="37">
        <f t="shared" si="17"/>
        <v>0</v>
      </c>
      <c r="K32" s="37">
        <f t="shared" si="17"/>
        <v>0</v>
      </c>
      <c r="L32" s="37">
        <f t="shared" si="17"/>
        <v>0</v>
      </c>
      <c r="M32" s="37">
        <f t="shared" si="17"/>
        <v>1</v>
      </c>
      <c r="N32" s="37">
        <f t="shared" si="17"/>
        <v>0</v>
      </c>
      <c r="O32" s="37">
        <f t="shared" si="17"/>
        <v>0</v>
      </c>
      <c r="P32" s="37">
        <f t="shared" si="17"/>
        <v>0</v>
      </c>
      <c r="Q32" s="37">
        <f t="shared" si="17"/>
        <v>0</v>
      </c>
      <c r="R32" s="37">
        <f t="shared" si="17"/>
        <v>1</v>
      </c>
      <c r="Z32" s="154"/>
      <c r="AA32" s="154"/>
    </row>
    <row r="33" spans="1:27" ht="12" customHeight="1">
      <c r="A33" s="254"/>
      <c r="B33" s="254"/>
      <c r="C33" s="43"/>
      <c r="D33" s="305" t="s">
        <v>374</v>
      </c>
      <c r="E33" s="42"/>
      <c r="F33" s="41">
        <f t="shared" si="1"/>
        <v>3</v>
      </c>
      <c r="G33" s="41">
        <v>0</v>
      </c>
      <c r="H33" s="41">
        <v>2</v>
      </c>
      <c r="I33" s="41">
        <v>0</v>
      </c>
      <c r="J33" s="41">
        <v>1</v>
      </c>
      <c r="K33" s="41">
        <v>0</v>
      </c>
      <c r="L33" s="41">
        <v>0</v>
      </c>
      <c r="M33" s="41">
        <v>2</v>
      </c>
      <c r="N33" s="41">
        <v>1</v>
      </c>
      <c r="O33" s="41">
        <v>0</v>
      </c>
      <c r="P33" s="41">
        <v>0</v>
      </c>
      <c r="Q33" s="41">
        <v>0</v>
      </c>
      <c r="R33" s="41">
        <v>3</v>
      </c>
      <c r="Z33" s="155">
        <v>3</v>
      </c>
      <c r="AA33" s="155" t="str">
        <f>IF(F33=Z33,"",1)</f>
        <v/>
      </c>
    </row>
    <row r="34" spans="1:27" ht="12" customHeight="1">
      <c r="A34" s="254"/>
      <c r="B34" s="254"/>
      <c r="C34" s="40"/>
      <c r="D34" s="306"/>
      <c r="E34" s="39"/>
      <c r="F34" s="44">
        <f t="shared" si="1"/>
        <v>1</v>
      </c>
      <c r="G34" s="37">
        <f t="shared" ref="G34:R34" si="18">IF(G33=0,0,G33/$F33)</f>
        <v>0</v>
      </c>
      <c r="H34" s="37">
        <f t="shared" si="18"/>
        <v>0.66666666666666663</v>
      </c>
      <c r="I34" s="37">
        <f t="shared" si="18"/>
        <v>0</v>
      </c>
      <c r="J34" s="37">
        <f t="shared" si="18"/>
        <v>0.33333333333333331</v>
      </c>
      <c r="K34" s="37">
        <f t="shared" si="18"/>
        <v>0</v>
      </c>
      <c r="L34" s="37">
        <f t="shared" si="18"/>
        <v>0</v>
      </c>
      <c r="M34" s="37">
        <f t="shared" si="18"/>
        <v>0.66666666666666663</v>
      </c>
      <c r="N34" s="37">
        <f t="shared" si="18"/>
        <v>0.33333333333333331</v>
      </c>
      <c r="O34" s="37">
        <f t="shared" si="18"/>
        <v>0</v>
      </c>
      <c r="P34" s="37">
        <f t="shared" si="18"/>
        <v>0</v>
      </c>
      <c r="Q34" s="37">
        <f t="shared" si="18"/>
        <v>0</v>
      </c>
      <c r="R34" s="37">
        <f t="shared" si="18"/>
        <v>1</v>
      </c>
      <c r="Z34" s="154"/>
      <c r="AA34" s="154"/>
    </row>
    <row r="35" spans="1:27" ht="12" customHeight="1">
      <c r="A35" s="254"/>
      <c r="B35" s="254"/>
      <c r="C35" s="43"/>
      <c r="D35" s="305" t="s">
        <v>375</v>
      </c>
      <c r="E35" s="42"/>
      <c r="F35" s="41">
        <f t="shared" si="1"/>
        <v>10</v>
      </c>
      <c r="G35" s="41">
        <v>0</v>
      </c>
      <c r="H35" s="41">
        <v>8</v>
      </c>
      <c r="I35" s="41">
        <v>0</v>
      </c>
      <c r="J35" s="41">
        <v>2</v>
      </c>
      <c r="K35" s="41">
        <v>0</v>
      </c>
      <c r="L35" s="41">
        <v>0</v>
      </c>
      <c r="M35" s="41">
        <v>7</v>
      </c>
      <c r="N35" s="41">
        <v>3</v>
      </c>
      <c r="O35" s="41">
        <v>1</v>
      </c>
      <c r="P35" s="41">
        <v>1</v>
      </c>
      <c r="Q35" s="41">
        <v>1</v>
      </c>
      <c r="R35" s="41">
        <v>7</v>
      </c>
      <c r="Z35" s="155">
        <v>10</v>
      </c>
      <c r="AA35" s="155" t="str">
        <f>IF(F35=Z35,"",1)</f>
        <v/>
      </c>
    </row>
    <row r="36" spans="1:27" ht="12" customHeight="1">
      <c r="A36" s="254"/>
      <c r="B36" s="254"/>
      <c r="C36" s="40"/>
      <c r="D36" s="306"/>
      <c r="E36" s="39"/>
      <c r="F36" s="44">
        <f t="shared" si="1"/>
        <v>1</v>
      </c>
      <c r="G36" s="37">
        <f t="shared" ref="G36:R36" si="19">IF(G35=0,0,G35/$F35)</f>
        <v>0</v>
      </c>
      <c r="H36" s="37">
        <f t="shared" si="19"/>
        <v>0.8</v>
      </c>
      <c r="I36" s="37">
        <f t="shared" si="19"/>
        <v>0</v>
      </c>
      <c r="J36" s="37">
        <f t="shared" si="19"/>
        <v>0.2</v>
      </c>
      <c r="K36" s="37">
        <f t="shared" si="19"/>
        <v>0</v>
      </c>
      <c r="L36" s="37">
        <f t="shared" si="19"/>
        <v>0</v>
      </c>
      <c r="M36" s="37">
        <f t="shared" si="19"/>
        <v>0.7</v>
      </c>
      <c r="N36" s="37">
        <f t="shared" si="19"/>
        <v>0.3</v>
      </c>
      <c r="O36" s="37">
        <f t="shared" si="19"/>
        <v>0.1</v>
      </c>
      <c r="P36" s="37">
        <f t="shared" si="19"/>
        <v>0.1</v>
      </c>
      <c r="Q36" s="37">
        <f t="shared" si="19"/>
        <v>0.1</v>
      </c>
      <c r="R36" s="37">
        <f t="shared" si="19"/>
        <v>0.7</v>
      </c>
      <c r="Z36" s="154"/>
      <c r="AA36" s="154"/>
    </row>
    <row r="37" spans="1:27" ht="12" customHeight="1">
      <c r="A37" s="254"/>
      <c r="B37" s="254"/>
      <c r="C37" s="43"/>
      <c r="D37" s="305" t="s">
        <v>376</v>
      </c>
      <c r="E37" s="42"/>
      <c r="F37" s="41">
        <f t="shared" si="1"/>
        <v>1</v>
      </c>
      <c r="G37" s="41">
        <v>0</v>
      </c>
      <c r="H37" s="41">
        <v>1</v>
      </c>
      <c r="I37" s="41">
        <v>0</v>
      </c>
      <c r="J37" s="41">
        <v>0</v>
      </c>
      <c r="K37" s="41">
        <v>0</v>
      </c>
      <c r="L37" s="41">
        <v>0</v>
      </c>
      <c r="M37" s="41">
        <v>1</v>
      </c>
      <c r="N37" s="41">
        <v>0</v>
      </c>
      <c r="O37" s="41">
        <v>0</v>
      </c>
      <c r="P37" s="41">
        <v>0</v>
      </c>
      <c r="Q37" s="41">
        <v>0</v>
      </c>
      <c r="R37" s="41">
        <v>1</v>
      </c>
      <c r="Z37" s="155">
        <v>1</v>
      </c>
      <c r="AA37" s="155" t="str">
        <f>IF(F37=Z37,"",1)</f>
        <v/>
      </c>
    </row>
    <row r="38" spans="1:27" ht="12" customHeight="1">
      <c r="A38" s="254"/>
      <c r="B38" s="254"/>
      <c r="C38" s="40"/>
      <c r="D38" s="306"/>
      <c r="E38" s="39"/>
      <c r="F38" s="44">
        <f t="shared" si="1"/>
        <v>1</v>
      </c>
      <c r="G38" s="37">
        <f t="shared" ref="G38:R38" si="20">IF(G37=0,0,G37/$F37)</f>
        <v>0</v>
      </c>
      <c r="H38" s="37">
        <f t="shared" si="20"/>
        <v>1</v>
      </c>
      <c r="I38" s="37">
        <f t="shared" si="20"/>
        <v>0</v>
      </c>
      <c r="J38" s="37">
        <f t="shared" si="20"/>
        <v>0</v>
      </c>
      <c r="K38" s="37">
        <f t="shared" si="20"/>
        <v>0</v>
      </c>
      <c r="L38" s="37">
        <f t="shared" si="20"/>
        <v>0</v>
      </c>
      <c r="M38" s="37">
        <f t="shared" si="20"/>
        <v>1</v>
      </c>
      <c r="N38" s="37">
        <f t="shared" si="20"/>
        <v>0</v>
      </c>
      <c r="O38" s="37">
        <f t="shared" si="20"/>
        <v>0</v>
      </c>
      <c r="P38" s="37">
        <f t="shared" si="20"/>
        <v>0</v>
      </c>
      <c r="Q38" s="37">
        <f t="shared" si="20"/>
        <v>0</v>
      </c>
      <c r="R38" s="37">
        <f t="shared" si="20"/>
        <v>1</v>
      </c>
      <c r="Z38" s="154"/>
      <c r="AA38" s="154"/>
    </row>
    <row r="39" spans="1:27" ht="12" customHeight="1">
      <c r="A39" s="254"/>
      <c r="B39" s="254"/>
      <c r="C39" s="43"/>
      <c r="D39" s="305" t="s">
        <v>377</v>
      </c>
      <c r="E39" s="42"/>
      <c r="F39" s="41">
        <f t="shared" si="1"/>
        <v>6</v>
      </c>
      <c r="G39" s="41">
        <v>0</v>
      </c>
      <c r="H39" s="41">
        <v>6</v>
      </c>
      <c r="I39" s="41">
        <v>0</v>
      </c>
      <c r="J39" s="41">
        <v>0</v>
      </c>
      <c r="K39" s="41">
        <v>0</v>
      </c>
      <c r="L39" s="41">
        <v>0</v>
      </c>
      <c r="M39" s="41">
        <v>6</v>
      </c>
      <c r="N39" s="41">
        <v>0</v>
      </c>
      <c r="O39" s="41">
        <v>0</v>
      </c>
      <c r="P39" s="41">
        <v>0</v>
      </c>
      <c r="Q39" s="41">
        <v>0</v>
      </c>
      <c r="R39" s="41">
        <v>6</v>
      </c>
      <c r="Z39" s="155">
        <v>6</v>
      </c>
      <c r="AA39" s="155" t="str">
        <f>IF(F39=Z39,"",1)</f>
        <v/>
      </c>
    </row>
    <row r="40" spans="1:27" ht="12" customHeight="1">
      <c r="A40" s="254"/>
      <c r="B40" s="254"/>
      <c r="C40" s="40"/>
      <c r="D40" s="306"/>
      <c r="E40" s="39"/>
      <c r="F40" s="44">
        <f t="shared" si="1"/>
        <v>1</v>
      </c>
      <c r="G40" s="37">
        <f t="shared" ref="G40:R40" si="21">IF(G39=0,0,G39/$F39)</f>
        <v>0</v>
      </c>
      <c r="H40" s="37">
        <f t="shared" si="21"/>
        <v>1</v>
      </c>
      <c r="I40" s="37">
        <f t="shared" si="21"/>
        <v>0</v>
      </c>
      <c r="J40" s="37">
        <f t="shared" si="21"/>
        <v>0</v>
      </c>
      <c r="K40" s="37">
        <f t="shared" si="21"/>
        <v>0</v>
      </c>
      <c r="L40" s="37">
        <f t="shared" si="21"/>
        <v>0</v>
      </c>
      <c r="M40" s="37">
        <f t="shared" si="21"/>
        <v>1</v>
      </c>
      <c r="N40" s="37">
        <f t="shared" si="21"/>
        <v>0</v>
      </c>
      <c r="O40" s="37">
        <f t="shared" si="21"/>
        <v>0</v>
      </c>
      <c r="P40" s="37">
        <f t="shared" si="21"/>
        <v>0</v>
      </c>
      <c r="Q40" s="37">
        <f t="shared" si="21"/>
        <v>0</v>
      </c>
      <c r="R40" s="37">
        <f t="shared" si="21"/>
        <v>1</v>
      </c>
      <c r="Z40" s="154"/>
      <c r="AA40" s="154"/>
    </row>
    <row r="41" spans="1:27" ht="12" customHeight="1">
      <c r="A41" s="254"/>
      <c r="B41" s="254"/>
      <c r="C41" s="43"/>
      <c r="D41" s="305" t="s">
        <v>378</v>
      </c>
      <c r="E41" s="42"/>
      <c r="F41" s="41">
        <f t="shared" si="1"/>
        <v>1</v>
      </c>
      <c r="G41" s="41">
        <v>0</v>
      </c>
      <c r="H41" s="41">
        <v>1</v>
      </c>
      <c r="I41" s="41">
        <v>0</v>
      </c>
      <c r="J41" s="41">
        <v>0</v>
      </c>
      <c r="K41" s="41">
        <v>0</v>
      </c>
      <c r="L41" s="41">
        <v>0</v>
      </c>
      <c r="M41" s="41">
        <v>1</v>
      </c>
      <c r="N41" s="41">
        <v>0</v>
      </c>
      <c r="O41" s="41">
        <v>0</v>
      </c>
      <c r="P41" s="41">
        <v>0</v>
      </c>
      <c r="Q41" s="41">
        <v>0</v>
      </c>
      <c r="R41" s="41">
        <v>1</v>
      </c>
      <c r="Z41" s="155">
        <v>1</v>
      </c>
      <c r="AA41" s="155" t="str">
        <f>IF(F41=Z41,"",1)</f>
        <v/>
      </c>
    </row>
    <row r="42" spans="1:27" ht="12" customHeight="1">
      <c r="A42" s="254"/>
      <c r="B42" s="254"/>
      <c r="C42" s="40"/>
      <c r="D42" s="306"/>
      <c r="E42" s="39"/>
      <c r="F42" s="44">
        <f t="shared" si="1"/>
        <v>1</v>
      </c>
      <c r="G42" s="37">
        <f t="shared" ref="G42:R42" si="22">IF(G41=0,0,G41/$F41)</f>
        <v>0</v>
      </c>
      <c r="H42" s="37">
        <f t="shared" si="22"/>
        <v>1</v>
      </c>
      <c r="I42" s="37">
        <f t="shared" si="22"/>
        <v>0</v>
      </c>
      <c r="J42" s="37">
        <f t="shared" si="22"/>
        <v>0</v>
      </c>
      <c r="K42" s="37">
        <f t="shared" si="22"/>
        <v>0</v>
      </c>
      <c r="L42" s="37">
        <f t="shared" si="22"/>
        <v>0</v>
      </c>
      <c r="M42" s="37">
        <f t="shared" si="22"/>
        <v>1</v>
      </c>
      <c r="N42" s="37">
        <f t="shared" si="22"/>
        <v>0</v>
      </c>
      <c r="O42" s="37">
        <f t="shared" si="22"/>
        <v>0</v>
      </c>
      <c r="P42" s="37">
        <f t="shared" si="22"/>
        <v>0</v>
      </c>
      <c r="Q42" s="37">
        <f t="shared" si="22"/>
        <v>0</v>
      </c>
      <c r="R42" s="37">
        <f t="shared" si="22"/>
        <v>1</v>
      </c>
      <c r="Z42" s="154"/>
      <c r="AA42" s="154"/>
    </row>
    <row r="43" spans="1:27" ht="12" customHeight="1">
      <c r="A43" s="254"/>
      <c r="B43" s="254"/>
      <c r="C43" s="43"/>
      <c r="D43" s="305" t="s">
        <v>379</v>
      </c>
      <c r="E43" s="42"/>
      <c r="F43" s="41">
        <f t="shared" si="1"/>
        <v>1</v>
      </c>
      <c r="G43" s="41">
        <v>0</v>
      </c>
      <c r="H43" s="41">
        <v>1</v>
      </c>
      <c r="I43" s="41">
        <v>0</v>
      </c>
      <c r="J43" s="41">
        <v>0</v>
      </c>
      <c r="K43" s="41">
        <v>0</v>
      </c>
      <c r="L43" s="41">
        <v>0</v>
      </c>
      <c r="M43" s="41">
        <v>1</v>
      </c>
      <c r="N43" s="41">
        <v>0</v>
      </c>
      <c r="O43" s="41">
        <v>0</v>
      </c>
      <c r="P43" s="41">
        <v>0</v>
      </c>
      <c r="Q43" s="41">
        <v>0</v>
      </c>
      <c r="R43" s="41">
        <v>1</v>
      </c>
      <c r="Z43" s="155">
        <v>1</v>
      </c>
      <c r="AA43" s="155" t="str">
        <f>IF(F43=Z43,"",1)</f>
        <v/>
      </c>
    </row>
    <row r="44" spans="1:27" ht="12" customHeight="1">
      <c r="A44" s="254"/>
      <c r="B44" s="254"/>
      <c r="C44" s="40"/>
      <c r="D44" s="306"/>
      <c r="E44" s="39"/>
      <c r="F44" s="44">
        <f t="shared" si="1"/>
        <v>1</v>
      </c>
      <c r="G44" s="37">
        <f t="shared" ref="G44:R44" si="23">IF(G43=0,0,G43/$F43)</f>
        <v>0</v>
      </c>
      <c r="H44" s="37">
        <f t="shared" si="23"/>
        <v>1</v>
      </c>
      <c r="I44" s="37">
        <f t="shared" si="23"/>
        <v>0</v>
      </c>
      <c r="J44" s="37">
        <f t="shared" si="23"/>
        <v>0</v>
      </c>
      <c r="K44" s="37">
        <f t="shared" si="23"/>
        <v>0</v>
      </c>
      <c r="L44" s="37">
        <f t="shared" si="23"/>
        <v>0</v>
      </c>
      <c r="M44" s="37">
        <f t="shared" si="23"/>
        <v>1</v>
      </c>
      <c r="N44" s="37">
        <f t="shared" si="23"/>
        <v>0</v>
      </c>
      <c r="O44" s="37">
        <f t="shared" si="23"/>
        <v>0</v>
      </c>
      <c r="P44" s="37">
        <f t="shared" si="23"/>
        <v>0</v>
      </c>
      <c r="Q44" s="37">
        <f t="shared" si="23"/>
        <v>0</v>
      </c>
      <c r="R44" s="37">
        <f t="shared" si="23"/>
        <v>1</v>
      </c>
      <c r="Z44" s="154"/>
      <c r="AA44" s="154"/>
    </row>
    <row r="45" spans="1:27" ht="12" customHeight="1">
      <c r="A45" s="254"/>
      <c r="B45" s="254"/>
      <c r="C45" s="43"/>
      <c r="D45" s="305" t="s">
        <v>380</v>
      </c>
      <c r="E45" s="42"/>
      <c r="F45" s="41">
        <f t="shared" si="1"/>
        <v>5</v>
      </c>
      <c r="G45" s="41">
        <v>0</v>
      </c>
      <c r="H45" s="41">
        <v>5</v>
      </c>
      <c r="I45" s="41">
        <v>0</v>
      </c>
      <c r="J45" s="41">
        <v>0</v>
      </c>
      <c r="K45" s="41">
        <v>0</v>
      </c>
      <c r="L45" s="41">
        <v>0</v>
      </c>
      <c r="M45" s="41">
        <v>5</v>
      </c>
      <c r="N45" s="41">
        <v>0</v>
      </c>
      <c r="O45" s="41">
        <v>0</v>
      </c>
      <c r="P45" s="41">
        <v>0</v>
      </c>
      <c r="Q45" s="41">
        <v>0</v>
      </c>
      <c r="R45" s="41">
        <v>5</v>
      </c>
      <c r="Z45" s="155">
        <v>5</v>
      </c>
      <c r="AA45" s="155" t="str">
        <f>IF(F45=Z45,"",1)</f>
        <v/>
      </c>
    </row>
    <row r="46" spans="1:27" ht="12" customHeight="1">
      <c r="A46" s="254"/>
      <c r="B46" s="254"/>
      <c r="C46" s="40"/>
      <c r="D46" s="306"/>
      <c r="E46" s="39"/>
      <c r="F46" s="44">
        <f t="shared" si="1"/>
        <v>1</v>
      </c>
      <c r="G46" s="37">
        <f t="shared" ref="G46:R46" si="24">IF(G45=0,0,G45/$F45)</f>
        <v>0</v>
      </c>
      <c r="H46" s="37">
        <f t="shared" si="24"/>
        <v>1</v>
      </c>
      <c r="I46" s="37">
        <f t="shared" si="24"/>
        <v>0</v>
      </c>
      <c r="J46" s="37">
        <f t="shared" si="24"/>
        <v>0</v>
      </c>
      <c r="K46" s="37">
        <f t="shared" si="24"/>
        <v>0</v>
      </c>
      <c r="L46" s="37">
        <f t="shared" si="24"/>
        <v>0</v>
      </c>
      <c r="M46" s="37">
        <f t="shared" si="24"/>
        <v>1</v>
      </c>
      <c r="N46" s="37">
        <f t="shared" si="24"/>
        <v>0</v>
      </c>
      <c r="O46" s="37">
        <f t="shared" si="24"/>
        <v>0</v>
      </c>
      <c r="P46" s="37">
        <f t="shared" si="24"/>
        <v>0</v>
      </c>
      <c r="Q46" s="37">
        <f t="shared" si="24"/>
        <v>0</v>
      </c>
      <c r="R46" s="37">
        <f t="shared" si="24"/>
        <v>1</v>
      </c>
      <c r="Z46" s="154"/>
      <c r="AA46" s="154"/>
    </row>
    <row r="47" spans="1:27" ht="12" customHeight="1">
      <c r="A47" s="254"/>
      <c r="B47" s="254"/>
      <c r="C47" s="43"/>
      <c r="D47" s="305" t="s">
        <v>381</v>
      </c>
      <c r="E47" s="42"/>
      <c r="F47" s="41">
        <f t="shared" si="1"/>
        <v>3</v>
      </c>
      <c r="G47" s="41">
        <v>0</v>
      </c>
      <c r="H47" s="41">
        <v>2</v>
      </c>
      <c r="I47" s="41">
        <v>0</v>
      </c>
      <c r="J47" s="41">
        <v>1</v>
      </c>
      <c r="K47" s="41">
        <v>0</v>
      </c>
      <c r="L47" s="41">
        <v>0</v>
      </c>
      <c r="M47" s="41">
        <v>0</v>
      </c>
      <c r="N47" s="41">
        <v>3</v>
      </c>
      <c r="O47" s="41">
        <v>0</v>
      </c>
      <c r="P47" s="41">
        <v>0</v>
      </c>
      <c r="Q47" s="41">
        <v>0</v>
      </c>
      <c r="R47" s="41">
        <v>3</v>
      </c>
      <c r="Z47" s="155">
        <v>3</v>
      </c>
      <c r="AA47" s="155" t="str">
        <f>IF(F47=Z47,"",1)</f>
        <v/>
      </c>
    </row>
    <row r="48" spans="1:27" ht="12" customHeight="1">
      <c r="A48" s="254"/>
      <c r="B48" s="254"/>
      <c r="C48" s="40"/>
      <c r="D48" s="306"/>
      <c r="E48" s="39"/>
      <c r="F48" s="44">
        <f t="shared" si="1"/>
        <v>1</v>
      </c>
      <c r="G48" s="37">
        <f t="shared" ref="G48:R48" si="25">IF(G47=0,0,G47/$F47)</f>
        <v>0</v>
      </c>
      <c r="H48" s="37">
        <f t="shared" si="25"/>
        <v>0.66666666666666663</v>
      </c>
      <c r="I48" s="37">
        <f t="shared" si="25"/>
        <v>0</v>
      </c>
      <c r="J48" s="37">
        <f t="shared" si="25"/>
        <v>0.33333333333333331</v>
      </c>
      <c r="K48" s="37">
        <f t="shared" si="25"/>
        <v>0</v>
      </c>
      <c r="L48" s="37">
        <f t="shared" si="25"/>
        <v>0</v>
      </c>
      <c r="M48" s="37">
        <f t="shared" si="25"/>
        <v>0</v>
      </c>
      <c r="N48" s="37">
        <f t="shared" si="25"/>
        <v>1</v>
      </c>
      <c r="O48" s="37">
        <f t="shared" si="25"/>
        <v>0</v>
      </c>
      <c r="P48" s="37">
        <f t="shared" si="25"/>
        <v>0</v>
      </c>
      <c r="Q48" s="37">
        <f t="shared" si="25"/>
        <v>0</v>
      </c>
      <c r="R48" s="37">
        <f t="shared" si="25"/>
        <v>1</v>
      </c>
      <c r="Z48" s="154"/>
      <c r="AA48" s="154"/>
    </row>
    <row r="49" spans="1:27" ht="12" customHeight="1">
      <c r="A49" s="254"/>
      <c r="B49" s="254"/>
      <c r="C49" s="43"/>
      <c r="D49" s="305" t="s">
        <v>382</v>
      </c>
      <c r="E49" s="42"/>
      <c r="F49" s="41">
        <f t="shared" si="1"/>
        <v>3</v>
      </c>
      <c r="G49" s="41">
        <v>0</v>
      </c>
      <c r="H49" s="41">
        <v>2</v>
      </c>
      <c r="I49" s="41">
        <v>0</v>
      </c>
      <c r="J49" s="41">
        <v>1</v>
      </c>
      <c r="K49" s="41">
        <v>0</v>
      </c>
      <c r="L49" s="41">
        <v>0</v>
      </c>
      <c r="M49" s="41">
        <v>2</v>
      </c>
      <c r="N49" s="41">
        <v>1</v>
      </c>
      <c r="O49" s="41">
        <v>0</v>
      </c>
      <c r="P49" s="41">
        <v>0</v>
      </c>
      <c r="Q49" s="41">
        <v>1</v>
      </c>
      <c r="R49" s="41">
        <v>2</v>
      </c>
      <c r="Z49" s="155">
        <v>3</v>
      </c>
      <c r="AA49" s="155" t="str">
        <f>IF(F49=Z49,"",1)</f>
        <v/>
      </c>
    </row>
    <row r="50" spans="1:27" ht="12" customHeight="1">
      <c r="A50" s="254"/>
      <c r="B50" s="254"/>
      <c r="C50" s="40"/>
      <c r="D50" s="306"/>
      <c r="E50" s="39"/>
      <c r="F50" s="44">
        <f t="shared" si="1"/>
        <v>0.99999999999999989</v>
      </c>
      <c r="G50" s="37">
        <f t="shared" ref="G50:R50" si="26">IF(G49=0,0,G49/$F49)</f>
        <v>0</v>
      </c>
      <c r="H50" s="37">
        <f t="shared" si="26"/>
        <v>0.66666666666666663</v>
      </c>
      <c r="I50" s="37">
        <f t="shared" si="26"/>
        <v>0</v>
      </c>
      <c r="J50" s="37">
        <f t="shared" si="26"/>
        <v>0.33333333333333331</v>
      </c>
      <c r="K50" s="37">
        <f t="shared" si="26"/>
        <v>0</v>
      </c>
      <c r="L50" s="37">
        <f t="shared" si="26"/>
        <v>0</v>
      </c>
      <c r="M50" s="37">
        <f t="shared" si="26"/>
        <v>0.66666666666666663</v>
      </c>
      <c r="N50" s="37">
        <f t="shared" si="26"/>
        <v>0.33333333333333331</v>
      </c>
      <c r="O50" s="37">
        <f t="shared" si="26"/>
        <v>0</v>
      </c>
      <c r="P50" s="37">
        <f t="shared" si="26"/>
        <v>0</v>
      </c>
      <c r="Q50" s="37">
        <f t="shared" si="26"/>
        <v>0.33333333333333331</v>
      </c>
      <c r="R50" s="37">
        <f t="shared" si="26"/>
        <v>0.66666666666666663</v>
      </c>
      <c r="Z50" s="154"/>
      <c r="AA50" s="154"/>
    </row>
    <row r="51" spans="1:27" ht="12" customHeight="1">
      <c r="A51" s="254"/>
      <c r="B51" s="254"/>
      <c r="C51" s="43"/>
      <c r="D51" s="305" t="s">
        <v>383</v>
      </c>
      <c r="E51" s="42"/>
      <c r="F51" s="41">
        <f t="shared" si="1"/>
        <v>10</v>
      </c>
      <c r="G51" s="41">
        <v>0</v>
      </c>
      <c r="H51" s="41">
        <v>7</v>
      </c>
      <c r="I51" s="41">
        <v>0</v>
      </c>
      <c r="J51" s="41">
        <v>3</v>
      </c>
      <c r="K51" s="41">
        <v>0</v>
      </c>
      <c r="L51" s="41">
        <v>0</v>
      </c>
      <c r="M51" s="41">
        <v>7</v>
      </c>
      <c r="N51" s="41">
        <v>3</v>
      </c>
      <c r="O51" s="41">
        <v>0</v>
      </c>
      <c r="P51" s="41">
        <v>1</v>
      </c>
      <c r="Q51" s="41">
        <v>0</v>
      </c>
      <c r="R51" s="41">
        <v>9</v>
      </c>
      <c r="Z51" s="155">
        <v>10</v>
      </c>
      <c r="AA51" s="155" t="str">
        <f>IF(F51=Z51,"",1)</f>
        <v/>
      </c>
    </row>
    <row r="52" spans="1:27" ht="12" customHeight="1">
      <c r="A52" s="254"/>
      <c r="B52" s="254"/>
      <c r="C52" s="40"/>
      <c r="D52" s="306"/>
      <c r="E52" s="39"/>
      <c r="F52" s="44">
        <f t="shared" si="1"/>
        <v>1</v>
      </c>
      <c r="G52" s="37">
        <f t="shared" ref="G52:R52" si="27">IF(G51=0,0,G51/$F51)</f>
        <v>0</v>
      </c>
      <c r="H52" s="37">
        <f t="shared" si="27"/>
        <v>0.7</v>
      </c>
      <c r="I52" s="37">
        <f t="shared" si="27"/>
        <v>0</v>
      </c>
      <c r="J52" s="37">
        <f t="shared" si="27"/>
        <v>0.3</v>
      </c>
      <c r="K52" s="37">
        <f t="shared" si="27"/>
        <v>0</v>
      </c>
      <c r="L52" s="37">
        <f t="shared" si="27"/>
        <v>0</v>
      </c>
      <c r="M52" s="37">
        <f t="shared" si="27"/>
        <v>0.7</v>
      </c>
      <c r="N52" s="37">
        <f t="shared" si="27"/>
        <v>0.3</v>
      </c>
      <c r="O52" s="37">
        <f t="shared" si="27"/>
        <v>0</v>
      </c>
      <c r="P52" s="37">
        <f t="shared" si="27"/>
        <v>0.1</v>
      </c>
      <c r="Q52" s="37">
        <f t="shared" si="27"/>
        <v>0</v>
      </c>
      <c r="R52" s="37">
        <f t="shared" si="27"/>
        <v>0.9</v>
      </c>
      <c r="Z52" s="154"/>
      <c r="AA52" s="154"/>
    </row>
    <row r="53" spans="1:27" ht="12" customHeight="1">
      <c r="A53" s="254"/>
      <c r="B53" s="254"/>
      <c r="C53" s="43"/>
      <c r="D53" s="305" t="s">
        <v>384</v>
      </c>
      <c r="E53" s="42"/>
      <c r="F53" s="41">
        <f t="shared" si="1"/>
        <v>4</v>
      </c>
      <c r="G53" s="41">
        <v>0</v>
      </c>
      <c r="H53" s="41">
        <v>3</v>
      </c>
      <c r="I53" s="41">
        <v>0</v>
      </c>
      <c r="J53" s="41">
        <v>1</v>
      </c>
      <c r="K53" s="41">
        <v>0</v>
      </c>
      <c r="L53" s="41">
        <v>0</v>
      </c>
      <c r="M53" s="41">
        <v>3</v>
      </c>
      <c r="N53" s="41">
        <v>1</v>
      </c>
      <c r="O53" s="41">
        <v>1</v>
      </c>
      <c r="P53" s="41">
        <v>0</v>
      </c>
      <c r="Q53" s="41">
        <v>0</v>
      </c>
      <c r="R53" s="41">
        <v>3</v>
      </c>
      <c r="Z53" s="155">
        <v>4</v>
      </c>
      <c r="AA53" s="155" t="str">
        <f>IF(F53=Z53,"",1)</f>
        <v/>
      </c>
    </row>
    <row r="54" spans="1:27" ht="12" customHeight="1">
      <c r="A54" s="254"/>
      <c r="B54" s="254"/>
      <c r="C54" s="40"/>
      <c r="D54" s="306"/>
      <c r="E54" s="39"/>
      <c r="F54" s="44">
        <f t="shared" si="1"/>
        <v>1</v>
      </c>
      <c r="G54" s="37">
        <f t="shared" ref="G54:R54" si="28">IF(G53=0,0,G53/$F53)</f>
        <v>0</v>
      </c>
      <c r="H54" s="37">
        <f t="shared" si="28"/>
        <v>0.75</v>
      </c>
      <c r="I54" s="37">
        <f t="shared" si="28"/>
        <v>0</v>
      </c>
      <c r="J54" s="37">
        <f t="shared" si="28"/>
        <v>0.25</v>
      </c>
      <c r="K54" s="37">
        <f t="shared" si="28"/>
        <v>0</v>
      </c>
      <c r="L54" s="37">
        <f t="shared" si="28"/>
        <v>0</v>
      </c>
      <c r="M54" s="37">
        <f t="shared" si="28"/>
        <v>0.75</v>
      </c>
      <c r="N54" s="37">
        <f t="shared" si="28"/>
        <v>0.25</v>
      </c>
      <c r="O54" s="37">
        <f t="shared" si="28"/>
        <v>0.25</v>
      </c>
      <c r="P54" s="37">
        <f t="shared" si="28"/>
        <v>0</v>
      </c>
      <c r="Q54" s="37">
        <f t="shared" si="28"/>
        <v>0</v>
      </c>
      <c r="R54" s="37">
        <f t="shared" si="28"/>
        <v>0.75</v>
      </c>
      <c r="Z54" s="154"/>
      <c r="AA54" s="154"/>
    </row>
    <row r="55" spans="1:27" ht="12" customHeight="1">
      <c r="A55" s="254"/>
      <c r="B55" s="254"/>
      <c r="C55" s="43"/>
      <c r="D55" s="305" t="s">
        <v>385</v>
      </c>
      <c r="E55" s="42"/>
      <c r="F55" s="41">
        <f t="shared" si="1"/>
        <v>27</v>
      </c>
      <c r="G55" s="41">
        <v>0</v>
      </c>
      <c r="H55" s="41">
        <v>24</v>
      </c>
      <c r="I55" s="41">
        <v>2</v>
      </c>
      <c r="J55" s="41">
        <v>1</v>
      </c>
      <c r="K55" s="41">
        <v>0</v>
      </c>
      <c r="L55" s="41">
        <v>0</v>
      </c>
      <c r="M55" s="41">
        <v>21</v>
      </c>
      <c r="N55" s="41">
        <v>6</v>
      </c>
      <c r="O55" s="41">
        <v>1</v>
      </c>
      <c r="P55" s="41">
        <v>0</v>
      </c>
      <c r="Q55" s="41">
        <v>0</v>
      </c>
      <c r="R55" s="41">
        <v>26</v>
      </c>
      <c r="Z55" s="155">
        <v>27</v>
      </c>
      <c r="AA55" s="155" t="str">
        <f>IF(F55=Z55,"",1)</f>
        <v/>
      </c>
    </row>
    <row r="56" spans="1:27" ht="12" customHeight="1">
      <c r="A56" s="254"/>
      <c r="B56" s="254"/>
      <c r="C56" s="40"/>
      <c r="D56" s="306"/>
      <c r="E56" s="39"/>
      <c r="F56" s="44">
        <f t="shared" si="1"/>
        <v>1</v>
      </c>
      <c r="G56" s="37">
        <f t="shared" ref="G56:R56" si="29">IF(G55=0,0,G55/$F55)</f>
        <v>0</v>
      </c>
      <c r="H56" s="37">
        <f t="shared" si="29"/>
        <v>0.88888888888888884</v>
      </c>
      <c r="I56" s="37">
        <f t="shared" si="29"/>
        <v>7.407407407407407E-2</v>
      </c>
      <c r="J56" s="37">
        <f t="shared" si="29"/>
        <v>3.7037037037037035E-2</v>
      </c>
      <c r="K56" s="37">
        <f t="shared" si="29"/>
        <v>0</v>
      </c>
      <c r="L56" s="37">
        <f t="shared" si="29"/>
        <v>0</v>
      </c>
      <c r="M56" s="37">
        <f t="shared" si="29"/>
        <v>0.77777777777777779</v>
      </c>
      <c r="N56" s="37">
        <f t="shared" si="29"/>
        <v>0.22222222222222221</v>
      </c>
      <c r="O56" s="37">
        <f t="shared" si="29"/>
        <v>3.7037037037037035E-2</v>
      </c>
      <c r="P56" s="37">
        <f t="shared" si="29"/>
        <v>0</v>
      </c>
      <c r="Q56" s="37">
        <f t="shared" si="29"/>
        <v>0</v>
      </c>
      <c r="R56" s="37">
        <f t="shared" si="29"/>
        <v>0.96296296296296291</v>
      </c>
      <c r="Z56" s="154"/>
      <c r="AA56" s="154"/>
    </row>
    <row r="57" spans="1:27" ht="12" customHeight="1">
      <c r="A57" s="254"/>
      <c r="B57" s="254"/>
      <c r="C57" s="43"/>
      <c r="D57" s="305" t="s">
        <v>386</v>
      </c>
      <c r="E57" s="42"/>
      <c r="F57" s="41">
        <f t="shared" si="1"/>
        <v>7</v>
      </c>
      <c r="G57" s="41">
        <v>0</v>
      </c>
      <c r="H57" s="41">
        <v>7</v>
      </c>
      <c r="I57" s="41">
        <v>0</v>
      </c>
      <c r="J57" s="41">
        <v>0</v>
      </c>
      <c r="K57" s="41">
        <v>0</v>
      </c>
      <c r="L57" s="41">
        <v>0</v>
      </c>
      <c r="M57" s="41">
        <v>7</v>
      </c>
      <c r="N57" s="41">
        <v>0</v>
      </c>
      <c r="O57" s="41">
        <v>1</v>
      </c>
      <c r="P57" s="41">
        <v>1</v>
      </c>
      <c r="Q57" s="41">
        <v>0</v>
      </c>
      <c r="R57" s="41">
        <v>5</v>
      </c>
      <c r="Z57" s="155">
        <v>7</v>
      </c>
      <c r="AA57" s="155" t="str">
        <f>IF(F57=Z57,"",1)</f>
        <v/>
      </c>
    </row>
    <row r="58" spans="1:27" ht="12" customHeight="1">
      <c r="A58" s="254"/>
      <c r="B58" s="254"/>
      <c r="C58" s="40"/>
      <c r="D58" s="306"/>
      <c r="E58" s="39"/>
      <c r="F58" s="44">
        <f t="shared" si="1"/>
        <v>1</v>
      </c>
      <c r="G58" s="37">
        <f t="shared" ref="G58:R58" si="30">IF(G57=0,0,G57/$F57)</f>
        <v>0</v>
      </c>
      <c r="H58" s="37">
        <f t="shared" si="30"/>
        <v>1</v>
      </c>
      <c r="I58" s="37">
        <f t="shared" si="30"/>
        <v>0</v>
      </c>
      <c r="J58" s="37">
        <f t="shared" si="30"/>
        <v>0</v>
      </c>
      <c r="K58" s="37">
        <f t="shared" si="30"/>
        <v>0</v>
      </c>
      <c r="L58" s="37">
        <f t="shared" si="30"/>
        <v>0</v>
      </c>
      <c r="M58" s="37">
        <f t="shared" si="30"/>
        <v>1</v>
      </c>
      <c r="N58" s="37">
        <f t="shared" si="30"/>
        <v>0</v>
      </c>
      <c r="O58" s="37">
        <f t="shared" si="30"/>
        <v>0.14285714285714285</v>
      </c>
      <c r="P58" s="37">
        <f t="shared" si="30"/>
        <v>0.14285714285714285</v>
      </c>
      <c r="Q58" s="37">
        <f t="shared" si="30"/>
        <v>0</v>
      </c>
      <c r="R58" s="37">
        <f t="shared" si="30"/>
        <v>0.7142857142857143</v>
      </c>
      <c r="Z58" s="154"/>
      <c r="AA58" s="154"/>
    </row>
    <row r="59" spans="1:27" ht="12.75" customHeight="1">
      <c r="A59" s="254"/>
      <c r="B59" s="254"/>
      <c r="C59" s="43"/>
      <c r="D59" s="305" t="s">
        <v>387</v>
      </c>
      <c r="E59" s="42"/>
      <c r="F59" s="41">
        <f t="shared" si="1"/>
        <v>23</v>
      </c>
      <c r="G59" s="41">
        <v>0</v>
      </c>
      <c r="H59" s="41">
        <v>19</v>
      </c>
      <c r="I59" s="41">
        <v>1</v>
      </c>
      <c r="J59" s="41">
        <v>3</v>
      </c>
      <c r="K59" s="41">
        <v>0</v>
      </c>
      <c r="L59" s="41">
        <v>0</v>
      </c>
      <c r="M59" s="41">
        <v>17</v>
      </c>
      <c r="N59" s="41">
        <v>6</v>
      </c>
      <c r="O59" s="41">
        <v>1</v>
      </c>
      <c r="P59" s="41">
        <v>1</v>
      </c>
      <c r="Q59" s="41">
        <v>2</v>
      </c>
      <c r="R59" s="41">
        <v>19</v>
      </c>
      <c r="Z59" s="155">
        <v>23</v>
      </c>
      <c r="AA59" s="155" t="str">
        <f>IF(F59=Z59,"",1)</f>
        <v/>
      </c>
    </row>
    <row r="60" spans="1:27" ht="12.75" customHeight="1">
      <c r="A60" s="254"/>
      <c r="B60" s="254"/>
      <c r="C60" s="40"/>
      <c r="D60" s="306"/>
      <c r="E60" s="39"/>
      <c r="F60" s="44">
        <f t="shared" si="1"/>
        <v>1.0000000000000002</v>
      </c>
      <c r="G60" s="37">
        <f t="shared" ref="G60:R60" si="31">IF(G59=0,0,G59/$F59)</f>
        <v>0</v>
      </c>
      <c r="H60" s="37">
        <f t="shared" si="31"/>
        <v>0.82608695652173914</v>
      </c>
      <c r="I60" s="37">
        <f t="shared" si="31"/>
        <v>4.3478260869565216E-2</v>
      </c>
      <c r="J60" s="37">
        <f t="shared" si="31"/>
        <v>0.13043478260869565</v>
      </c>
      <c r="K60" s="37">
        <f t="shared" si="31"/>
        <v>0</v>
      </c>
      <c r="L60" s="37">
        <f t="shared" si="31"/>
        <v>0</v>
      </c>
      <c r="M60" s="37">
        <f t="shared" si="31"/>
        <v>0.73913043478260865</v>
      </c>
      <c r="N60" s="37">
        <f t="shared" si="31"/>
        <v>0.2608695652173913</v>
      </c>
      <c r="O60" s="37">
        <f t="shared" si="31"/>
        <v>4.3478260869565216E-2</v>
      </c>
      <c r="P60" s="37">
        <f t="shared" si="31"/>
        <v>4.3478260869565216E-2</v>
      </c>
      <c r="Q60" s="37">
        <f t="shared" si="31"/>
        <v>8.6956521739130432E-2</v>
      </c>
      <c r="R60" s="37">
        <f t="shared" si="31"/>
        <v>0.82608695652173914</v>
      </c>
      <c r="Z60" s="154"/>
      <c r="AA60" s="154"/>
    </row>
    <row r="61" spans="1:27" ht="12" customHeight="1">
      <c r="A61" s="254"/>
      <c r="B61" s="254"/>
      <c r="C61" s="43"/>
      <c r="D61" s="305" t="s">
        <v>21</v>
      </c>
      <c r="E61" s="42"/>
      <c r="F61" s="41">
        <f t="shared" si="1"/>
        <v>13</v>
      </c>
      <c r="G61" s="41">
        <v>0</v>
      </c>
      <c r="H61" s="41">
        <v>12</v>
      </c>
      <c r="I61" s="41">
        <v>0</v>
      </c>
      <c r="J61" s="41">
        <v>1</v>
      </c>
      <c r="K61" s="41">
        <v>0</v>
      </c>
      <c r="L61" s="41">
        <v>1</v>
      </c>
      <c r="M61" s="41">
        <v>10</v>
      </c>
      <c r="N61" s="41">
        <v>2</v>
      </c>
      <c r="O61" s="41">
        <v>0</v>
      </c>
      <c r="P61" s="41">
        <v>1</v>
      </c>
      <c r="Q61" s="41">
        <v>0</v>
      </c>
      <c r="R61" s="41">
        <v>12</v>
      </c>
      <c r="Z61" s="155">
        <v>13</v>
      </c>
      <c r="AA61" s="155" t="str">
        <f>IF(F61=Z61,"",1)</f>
        <v/>
      </c>
    </row>
    <row r="62" spans="1:27" ht="12" customHeight="1">
      <c r="A62" s="254"/>
      <c r="B62" s="254"/>
      <c r="C62" s="40"/>
      <c r="D62" s="306"/>
      <c r="E62" s="39"/>
      <c r="F62" s="44">
        <f t="shared" si="1"/>
        <v>1</v>
      </c>
      <c r="G62" s="37">
        <f t="shared" ref="G62:R62" si="32">IF(G61=0,0,G61/$F61)</f>
        <v>0</v>
      </c>
      <c r="H62" s="37">
        <f t="shared" si="32"/>
        <v>0.92307692307692313</v>
      </c>
      <c r="I62" s="37">
        <f t="shared" si="32"/>
        <v>0</v>
      </c>
      <c r="J62" s="37">
        <f t="shared" si="32"/>
        <v>7.6923076923076927E-2</v>
      </c>
      <c r="K62" s="37">
        <f t="shared" si="32"/>
        <v>0</v>
      </c>
      <c r="L62" s="37">
        <f t="shared" si="32"/>
        <v>7.6923076923076927E-2</v>
      </c>
      <c r="M62" s="37">
        <f t="shared" si="32"/>
        <v>0.76923076923076927</v>
      </c>
      <c r="N62" s="37">
        <f t="shared" si="32"/>
        <v>0.15384615384615385</v>
      </c>
      <c r="O62" s="37">
        <f t="shared" si="32"/>
        <v>0</v>
      </c>
      <c r="P62" s="37">
        <f t="shared" si="32"/>
        <v>7.6923076923076927E-2</v>
      </c>
      <c r="Q62" s="37">
        <f t="shared" si="32"/>
        <v>0</v>
      </c>
      <c r="R62" s="37">
        <f t="shared" si="32"/>
        <v>0.92307692307692313</v>
      </c>
      <c r="Z62" s="154"/>
      <c r="AA62" s="154"/>
    </row>
    <row r="63" spans="1:27" ht="12" customHeight="1">
      <c r="A63" s="254"/>
      <c r="B63" s="254"/>
      <c r="C63" s="43"/>
      <c r="D63" s="305" t="s">
        <v>388</v>
      </c>
      <c r="E63" s="42"/>
      <c r="F63" s="41">
        <f t="shared" si="1"/>
        <v>7</v>
      </c>
      <c r="G63" s="41">
        <v>0</v>
      </c>
      <c r="H63" s="41">
        <v>7</v>
      </c>
      <c r="I63" s="41">
        <v>0</v>
      </c>
      <c r="J63" s="41">
        <v>0</v>
      </c>
      <c r="K63" s="41">
        <v>0</v>
      </c>
      <c r="L63" s="41">
        <v>0</v>
      </c>
      <c r="M63" s="41">
        <v>7</v>
      </c>
      <c r="N63" s="41">
        <v>0</v>
      </c>
      <c r="O63" s="41">
        <v>0</v>
      </c>
      <c r="P63" s="41">
        <v>0</v>
      </c>
      <c r="Q63" s="41">
        <v>0</v>
      </c>
      <c r="R63" s="41">
        <v>7</v>
      </c>
      <c r="Z63" s="155">
        <v>7</v>
      </c>
      <c r="AA63" s="155" t="str">
        <f>IF(F63=Z63,"",1)</f>
        <v/>
      </c>
    </row>
    <row r="64" spans="1:27" ht="12" customHeight="1">
      <c r="A64" s="254"/>
      <c r="B64" s="254"/>
      <c r="C64" s="40"/>
      <c r="D64" s="306"/>
      <c r="E64" s="39"/>
      <c r="F64" s="44">
        <f t="shared" si="1"/>
        <v>1</v>
      </c>
      <c r="G64" s="37">
        <f t="shared" ref="G64:R64" si="33">IF(G63=0,0,G63/$F63)</f>
        <v>0</v>
      </c>
      <c r="H64" s="37">
        <f t="shared" si="33"/>
        <v>1</v>
      </c>
      <c r="I64" s="37">
        <f t="shared" si="33"/>
        <v>0</v>
      </c>
      <c r="J64" s="37">
        <f t="shared" si="33"/>
        <v>0</v>
      </c>
      <c r="K64" s="37">
        <f t="shared" si="33"/>
        <v>0</v>
      </c>
      <c r="L64" s="37">
        <f t="shared" si="33"/>
        <v>0</v>
      </c>
      <c r="M64" s="37">
        <f t="shared" si="33"/>
        <v>1</v>
      </c>
      <c r="N64" s="37">
        <f t="shared" si="33"/>
        <v>0</v>
      </c>
      <c r="O64" s="37">
        <f t="shared" si="33"/>
        <v>0</v>
      </c>
      <c r="P64" s="37">
        <f t="shared" si="33"/>
        <v>0</v>
      </c>
      <c r="Q64" s="37">
        <f t="shared" si="33"/>
        <v>0</v>
      </c>
      <c r="R64" s="37">
        <f t="shared" si="33"/>
        <v>1</v>
      </c>
      <c r="Z64" s="154"/>
      <c r="AA64" s="154"/>
    </row>
    <row r="65" spans="1:27" ht="12" customHeight="1">
      <c r="A65" s="254"/>
      <c r="B65" s="254"/>
      <c r="C65" s="43"/>
      <c r="D65" s="305" t="s">
        <v>389</v>
      </c>
      <c r="E65" s="42"/>
      <c r="F65" s="41">
        <f t="shared" si="1"/>
        <v>14</v>
      </c>
      <c r="G65" s="41">
        <v>0</v>
      </c>
      <c r="H65" s="41">
        <v>12</v>
      </c>
      <c r="I65" s="41">
        <v>1</v>
      </c>
      <c r="J65" s="41">
        <v>1</v>
      </c>
      <c r="K65" s="41">
        <v>0</v>
      </c>
      <c r="L65" s="41">
        <v>0</v>
      </c>
      <c r="M65" s="41">
        <v>13</v>
      </c>
      <c r="N65" s="41">
        <v>1</v>
      </c>
      <c r="O65" s="41">
        <v>1</v>
      </c>
      <c r="P65" s="41">
        <v>0</v>
      </c>
      <c r="Q65" s="41">
        <v>1</v>
      </c>
      <c r="R65" s="41">
        <v>12</v>
      </c>
      <c r="Z65" s="155">
        <v>14</v>
      </c>
      <c r="AA65" s="155" t="str">
        <f>IF(F65=Z65,"",1)</f>
        <v/>
      </c>
    </row>
    <row r="66" spans="1:27" ht="12" customHeight="1">
      <c r="A66" s="254"/>
      <c r="B66" s="254"/>
      <c r="C66" s="40"/>
      <c r="D66" s="306"/>
      <c r="E66" s="39"/>
      <c r="F66" s="44">
        <f t="shared" si="1"/>
        <v>1</v>
      </c>
      <c r="G66" s="37">
        <f t="shared" ref="G66:R66" si="34">IF(G65=0,0,G65/$F65)</f>
        <v>0</v>
      </c>
      <c r="H66" s="37">
        <f t="shared" si="34"/>
        <v>0.8571428571428571</v>
      </c>
      <c r="I66" s="37">
        <f t="shared" si="34"/>
        <v>7.1428571428571425E-2</v>
      </c>
      <c r="J66" s="37">
        <f t="shared" si="34"/>
        <v>7.1428571428571425E-2</v>
      </c>
      <c r="K66" s="37">
        <f t="shared" si="34"/>
        <v>0</v>
      </c>
      <c r="L66" s="37">
        <f t="shared" si="34"/>
        <v>0</v>
      </c>
      <c r="M66" s="37">
        <f t="shared" si="34"/>
        <v>0.9285714285714286</v>
      </c>
      <c r="N66" s="37">
        <f t="shared" si="34"/>
        <v>7.1428571428571425E-2</v>
      </c>
      <c r="O66" s="37">
        <f t="shared" si="34"/>
        <v>7.1428571428571425E-2</v>
      </c>
      <c r="P66" s="37">
        <f t="shared" si="34"/>
        <v>0</v>
      </c>
      <c r="Q66" s="37">
        <f t="shared" si="34"/>
        <v>7.1428571428571425E-2</v>
      </c>
      <c r="R66" s="37">
        <f t="shared" si="34"/>
        <v>0.8571428571428571</v>
      </c>
      <c r="Z66" s="154"/>
      <c r="AA66" s="154"/>
    </row>
    <row r="67" spans="1:27" ht="12" customHeight="1">
      <c r="A67" s="254"/>
      <c r="B67" s="254"/>
      <c r="C67" s="43"/>
      <c r="D67" s="305" t="s">
        <v>390</v>
      </c>
      <c r="E67" s="42"/>
      <c r="F67" s="41">
        <f t="shared" si="1"/>
        <v>5</v>
      </c>
      <c r="G67" s="41">
        <v>0</v>
      </c>
      <c r="H67" s="41">
        <v>5</v>
      </c>
      <c r="I67" s="41">
        <v>0</v>
      </c>
      <c r="J67" s="41">
        <v>0</v>
      </c>
      <c r="K67" s="41">
        <v>0</v>
      </c>
      <c r="L67" s="41">
        <v>1</v>
      </c>
      <c r="M67" s="41">
        <v>4</v>
      </c>
      <c r="N67" s="41">
        <v>0</v>
      </c>
      <c r="O67" s="41">
        <v>0</v>
      </c>
      <c r="P67" s="41">
        <v>0</v>
      </c>
      <c r="Q67" s="41">
        <v>0</v>
      </c>
      <c r="R67" s="41">
        <v>5</v>
      </c>
      <c r="Z67" s="155">
        <v>5</v>
      </c>
      <c r="AA67" s="155" t="str">
        <f>IF(F67=Z67,"",1)</f>
        <v/>
      </c>
    </row>
    <row r="68" spans="1:27" ht="12" customHeight="1">
      <c r="A68" s="254"/>
      <c r="B68" s="255"/>
      <c r="C68" s="40"/>
      <c r="D68" s="306"/>
      <c r="E68" s="39"/>
      <c r="F68" s="44">
        <f t="shared" si="1"/>
        <v>1</v>
      </c>
      <c r="G68" s="37">
        <f t="shared" ref="G68:R68" si="35">IF(G67=0,0,G67/$F67)</f>
        <v>0</v>
      </c>
      <c r="H68" s="37">
        <f t="shared" si="35"/>
        <v>1</v>
      </c>
      <c r="I68" s="37">
        <f t="shared" si="35"/>
        <v>0</v>
      </c>
      <c r="J68" s="37">
        <f t="shared" si="35"/>
        <v>0</v>
      </c>
      <c r="K68" s="37">
        <f t="shared" si="35"/>
        <v>0</v>
      </c>
      <c r="L68" s="37">
        <f t="shared" si="35"/>
        <v>0.2</v>
      </c>
      <c r="M68" s="37">
        <f t="shared" si="35"/>
        <v>0.8</v>
      </c>
      <c r="N68" s="37">
        <f t="shared" si="35"/>
        <v>0</v>
      </c>
      <c r="O68" s="37">
        <f t="shared" si="35"/>
        <v>0</v>
      </c>
      <c r="P68" s="37">
        <f t="shared" si="35"/>
        <v>0</v>
      </c>
      <c r="Q68" s="37">
        <f t="shared" si="35"/>
        <v>0</v>
      </c>
      <c r="R68" s="37">
        <f t="shared" si="35"/>
        <v>1</v>
      </c>
      <c r="Z68" s="154"/>
      <c r="AA68" s="154"/>
    </row>
    <row r="69" spans="1:27" ht="12" customHeight="1">
      <c r="A69" s="254"/>
      <c r="B69" s="253" t="s">
        <v>17</v>
      </c>
      <c r="C69" s="43"/>
      <c r="D69" s="305" t="s">
        <v>16</v>
      </c>
      <c r="E69" s="42"/>
      <c r="F69" s="41">
        <f t="shared" si="1"/>
        <v>507</v>
      </c>
      <c r="G69" s="41">
        <f t="shared" ref="G69:R69" si="36">SUM(G71,G73,G75,G77,G79,G81,G83,G85,G87,G89,G91,G93,G95,G97,G99)</f>
        <v>1</v>
      </c>
      <c r="H69" s="41">
        <f t="shared" si="36"/>
        <v>442</v>
      </c>
      <c r="I69" s="41">
        <f t="shared" si="36"/>
        <v>16</v>
      </c>
      <c r="J69" s="41">
        <f t="shared" si="36"/>
        <v>48</v>
      </c>
      <c r="K69" s="41">
        <f t="shared" si="36"/>
        <v>0</v>
      </c>
      <c r="L69" s="41">
        <f t="shared" si="36"/>
        <v>6</v>
      </c>
      <c r="M69" s="41">
        <f t="shared" si="36"/>
        <v>423</v>
      </c>
      <c r="N69" s="41">
        <f t="shared" si="36"/>
        <v>78</v>
      </c>
      <c r="O69" s="41">
        <f t="shared" si="36"/>
        <v>26</v>
      </c>
      <c r="P69" s="41">
        <f t="shared" si="36"/>
        <v>8</v>
      </c>
      <c r="Q69" s="41">
        <f t="shared" si="36"/>
        <v>10</v>
      </c>
      <c r="R69" s="41">
        <f t="shared" si="36"/>
        <v>463</v>
      </c>
      <c r="Z69" s="155">
        <v>507</v>
      </c>
      <c r="AA69" s="155" t="str">
        <f>IF(F69=Z69,"",1)</f>
        <v/>
      </c>
    </row>
    <row r="70" spans="1:27" ht="12" customHeight="1">
      <c r="A70" s="254"/>
      <c r="B70" s="254"/>
      <c r="C70" s="40"/>
      <c r="D70" s="306"/>
      <c r="E70" s="39"/>
      <c r="F70" s="44">
        <f t="shared" si="1"/>
        <v>1</v>
      </c>
      <c r="G70" s="37">
        <f t="shared" ref="G70:R70" si="37">IF(G69=0,0,G69/$F69)</f>
        <v>1.9723865877712033E-3</v>
      </c>
      <c r="H70" s="37">
        <f t="shared" si="37"/>
        <v>0.87179487179487181</v>
      </c>
      <c r="I70" s="37">
        <f t="shared" si="37"/>
        <v>3.1558185404339252E-2</v>
      </c>
      <c r="J70" s="37">
        <f t="shared" si="37"/>
        <v>9.4674556213017749E-2</v>
      </c>
      <c r="K70" s="37">
        <f t="shared" si="37"/>
        <v>0</v>
      </c>
      <c r="L70" s="37">
        <f t="shared" si="37"/>
        <v>1.1834319526627219E-2</v>
      </c>
      <c r="M70" s="37">
        <f t="shared" si="37"/>
        <v>0.83431952662721898</v>
      </c>
      <c r="N70" s="37">
        <f t="shared" si="37"/>
        <v>0.15384615384615385</v>
      </c>
      <c r="O70" s="37">
        <f t="shared" si="37"/>
        <v>5.128205128205128E-2</v>
      </c>
      <c r="P70" s="37">
        <f t="shared" si="37"/>
        <v>1.5779092702169626E-2</v>
      </c>
      <c r="Q70" s="37">
        <f t="shared" si="37"/>
        <v>1.9723865877712032E-2</v>
      </c>
      <c r="R70" s="37">
        <f t="shared" si="37"/>
        <v>0.91321499013806706</v>
      </c>
      <c r="Z70" s="154"/>
      <c r="AA70" s="154"/>
    </row>
    <row r="71" spans="1:27" ht="12" customHeight="1">
      <c r="A71" s="254"/>
      <c r="B71" s="254"/>
      <c r="C71" s="43"/>
      <c r="D71" s="305" t="s">
        <v>122</v>
      </c>
      <c r="E71" s="42"/>
      <c r="F71" s="41">
        <f t="shared" si="1"/>
        <v>2</v>
      </c>
      <c r="G71" s="41">
        <v>0</v>
      </c>
      <c r="H71" s="41">
        <v>2</v>
      </c>
      <c r="I71" s="41">
        <v>0</v>
      </c>
      <c r="J71" s="41">
        <v>0</v>
      </c>
      <c r="K71" s="41">
        <v>0</v>
      </c>
      <c r="L71" s="41">
        <v>0</v>
      </c>
      <c r="M71" s="41">
        <v>2</v>
      </c>
      <c r="N71" s="41">
        <v>0</v>
      </c>
      <c r="O71" s="41">
        <v>0</v>
      </c>
      <c r="P71" s="41">
        <v>0</v>
      </c>
      <c r="Q71" s="41">
        <v>0</v>
      </c>
      <c r="R71" s="41">
        <v>2</v>
      </c>
      <c r="Z71" s="155">
        <v>2</v>
      </c>
      <c r="AA71" s="155" t="str">
        <f>IF(F71=Z71,"",1)</f>
        <v/>
      </c>
    </row>
    <row r="72" spans="1:27" ht="12" customHeight="1">
      <c r="A72" s="254"/>
      <c r="B72" s="254"/>
      <c r="C72" s="40"/>
      <c r="D72" s="306"/>
      <c r="E72" s="39"/>
      <c r="F72" s="44">
        <f t="shared" ref="F72:F100" si="38">SUM(G72:R72)/3</f>
        <v>1</v>
      </c>
      <c r="G72" s="37">
        <f t="shared" ref="G72:R72" si="39">IF(G71=0,0,G71/$F71)</f>
        <v>0</v>
      </c>
      <c r="H72" s="37">
        <f t="shared" si="39"/>
        <v>1</v>
      </c>
      <c r="I72" s="37">
        <f t="shared" si="39"/>
        <v>0</v>
      </c>
      <c r="J72" s="37">
        <f t="shared" si="39"/>
        <v>0</v>
      </c>
      <c r="K72" s="37">
        <f t="shared" si="39"/>
        <v>0</v>
      </c>
      <c r="L72" s="37">
        <f t="shared" si="39"/>
        <v>0</v>
      </c>
      <c r="M72" s="37">
        <f t="shared" si="39"/>
        <v>1</v>
      </c>
      <c r="N72" s="37">
        <f t="shared" si="39"/>
        <v>0</v>
      </c>
      <c r="O72" s="37">
        <f t="shared" si="39"/>
        <v>0</v>
      </c>
      <c r="P72" s="37">
        <f t="shared" si="39"/>
        <v>0</v>
      </c>
      <c r="Q72" s="37">
        <f t="shared" si="39"/>
        <v>0</v>
      </c>
      <c r="R72" s="37">
        <f t="shared" si="39"/>
        <v>1</v>
      </c>
      <c r="Z72" s="154"/>
      <c r="AA72" s="154"/>
    </row>
    <row r="73" spans="1:27" ht="12" customHeight="1">
      <c r="A73" s="254"/>
      <c r="B73" s="254"/>
      <c r="C73" s="43"/>
      <c r="D73" s="305" t="s">
        <v>14</v>
      </c>
      <c r="E73" s="42"/>
      <c r="F73" s="41">
        <f t="shared" si="38"/>
        <v>42</v>
      </c>
      <c r="G73" s="41">
        <v>0</v>
      </c>
      <c r="H73" s="41">
        <v>38</v>
      </c>
      <c r="I73" s="41">
        <v>1</v>
      </c>
      <c r="J73" s="41">
        <v>3</v>
      </c>
      <c r="K73" s="41">
        <v>0</v>
      </c>
      <c r="L73" s="41">
        <v>0</v>
      </c>
      <c r="M73" s="41">
        <v>35</v>
      </c>
      <c r="N73" s="41">
        <v>7</v>
      </c>
      <c r="O73" s="41">
        <v>1</v>
      </c>
      <c r="P73" s="41">
        <v>0</v>
      </c>
      <c r="Q73" s="41">
        <v>0</v>
      </c>
      <c r="R73" s="41">
        <v>41</v>
      </c>
      <c r="Z73" s="155">
        <v>42</v>
      </c>
      <c r="AA73" s="155" t="str">
        <f>IF(F73=Z73,"",1)</f>
        <v/>
      </c>
    </row>
    <row r="74" spans="1:27" ht="12" customHeight="1">
      <c r="A74" s="254"/>
      <c r="B74" s="254"/>
      <c r="C74" s="40"/>
      <c r="D74" s="306"/>
      <c r="E74" s="39"/>
      <c r="F74" s="44">
        <f t="shared" si="38"/>
        <v>1</v>
      </c>
      <c r="G74" s="37">
        <f t="shared" ref="G74:R74" si="40">IF(G73=0,0,G73/$F73)</f>
        <v>0</v>
      </c>
      <c r="H74" s="37">
        <f t="shared" si="40"/>
        <v>0.90476190476190477</v>
      </c>
      <c r="I74" s="37">
        <f t="shared" si="40"/>
        <v>2.3809523809523808E-2</v>
      </c>
      <c r="J74" s="37">
        <f t="shared" si="40"/>
        <v>7.1428571428571425E-2</v>
      </c>
      <c r="K74" s="37">
        <f t="shared" si="40"/>
        <v>0</v>
      </c>
      <c r="L74" s="37">
        <f t="shared" si="40"/>
        <v>0</v>
      </c>
      <c r="M74" s="37">
        <f t="shared" si="40"/>
        <v>0.83333333333333337</v>
      </c>
      <c r="N74" s="37">
        <f t="shared" si="40"/>
        <v>0.16666666666666666</v>
      </c>
      <c r="O74" s="37">
        <f t="shared" si="40"/>
        <v>2.3809523809523808E-2</v>
      </c>
      <c r="P74" s="37">
        <f t="shared" si="40"/>
        <v>0</v>
      </c>
      <c r="Q74" s="37">
        <f t="shared" si="40"/>
        <v>0</v>
      </c>
      <c r="R74" s="37">
        <f t="shared" si="40"/>
        <v>0.97619047619047616</v>
      </c>
      <c r="Z74" s="154"/>
      <c r="AA74" s="154"/>
    </row>
    <row r="75" spans="1:27" ht="12" customHeight="1">
      <c r="A75" s="254"/>
      <c r="B75" s="254"/>
      <c r="C75" s="43"/>
      <c r="D75" s="305" t="s">
        <v>13</v>
      </c>
      <c r="E75" s="42"/>
      <c r="F75" s="41">
        <f t="shared" si="38"/>
        <v>17</v>
      </c>
      <c r="G75" s="41">
        <v>0</v>
      </c>
      <c r="H75" s="41">
        <v>16</v>
      </c>
      <c r="I75" s="41">
        <v>0</v>
      </c>
      <c r="J75" s="41">
        <v>1</v>
      </c>
      <c r="K75" s="41">
        <v>0</v>
      </c>
      <c r="L75" s="41">
        <v>0</v>
      </c>
      <c r="M75" s="41">
        <v>15</v>
      </c>
      <c r="N75" s="41">
        <v>2</v>
      </c>
      <c r="O75" s="41">
        <v>0</v>
      </c>
      <c r="P75" s="41">
        <v>0</v>
      </c>
      <c r="Q75" s="41">
        <v>0</v>
      </c>
      <c r="R75" s="41">
        <v>17</v>
      </c>
      <c r="Z75" s="155">
        <v>17</v>
      </c>
      <c r="AA75" s="155" t="str">
        <f>IF(F75=Z75,"",1)</f>
        <v/>
      </c>
    </row>
    <row r="76" spans="1:27" ht="12" customHeight="1">
      <c r="A76" s="254"/>
      <c r="B76" s="254"/>
      <c r="C76" s="40"/>
      <c r="D76" s="306"/>
      <c r="E76" s="39"/>
      <c r="F76" s="44">
        <f t="shared" si="38"/>
        <v>1</v>
      </c>
      <c r="G76" s="37">
        <f t="shared" ref="G76:R76" si="41">IF(G75=0,0,G75/$F75)</f>
        <v>0</v>
      </c>
      <c r="H76" s="37">
        <f t="shared" si="41"/>
        <v>0.94117647058823528</v>
      </c>
      <c r="I76" s="37">
        <f t="shared" si="41"/>
        <v>0</v>
      </c>
      <c r="J76" s="37">
        <f t="shared" si="41"/>
        <v>5.8823529411764705E-2</v>
      </c>
      <c r="K76" s="37">
        <f t="shared" si="41"/>
        <v>0</v>
      </c>
      <c r="L76" s="37">
        <f t="shared" si="41"/>
        <v>0</v>
      </c>
      <c r="M76" s="37">
        <f t="shared" si="41"/>
        <v>0.88235294117647056</v>
      </c>
      <c r="N76" s="37">
        <f t="shared" si="41"/>
        <v>0.11764705882352941</v>
      </c>
      <c r="O76" s="37">
        <f t="shared" si="41"/>
        <v>0</v>
      </c>
      <c r="P76" s="37">
        <f t="shared" si="41"/>
        <v>0</v>
      </c>
      <c r="Q76" s="37">
        <f t="shared" si="41"/>
        <v>0</v>
      </c>
      <c r="R76" s="37">
        <f t="shared" si="41"/>
        <v>1</v>
      </c>
      <c r="Z76" s="154"/>
      <c r="AA76" s="154"/>
    </row>
    <row r="77" spans="1:27" ht="12" customHeight="1">
      <c r="A77" s="254"/>
      <c r="B77" s="254"/>
      <c r="C77" s="43"/>
      <c r="D77" s="305" t="s">
        <v>12</v>
      </c>
      <c r="E77" s="42"/>
      <c r="F77" s="41">
        <f t="shared" si="38"/>
        <v>9</v>
      </c>
      <c r="G77" s="41">
        <v>0</v>
      </c>
      <c r="H77" s="41">
        <v>7</v>
      </c>
      <c r="I77" s="41">
        <v>0</v>
      </c>
      <c r="J77" s="41">
        <v>2</v>
      </c>
      <c r="K77" s="41">
        <v>0</v>
      </c>
      <c r="L77" s="41">
        <v>0</v>
      </c>
      <c r="M77" s="41">
        <v>6</v>
      </c>
      <c r="N77" s="41">
        <v>3</v>
      </c>
      <c r="O77" s="41">
        <v>1</v>
      </c>
      <c r="P77" s="41">
        <v>0</v>
      </c>
      <c r="Q77" s="41">
        <v>0</v>
      </c>
      <c r="R77" s="41">
        <v>8</v>
      </c>
      <c r="Z77" s="155">
        <v>9</v>
      </c>
      <c r="AA77" s="155" t="str">
        <f>IF(F77=Z77,"",1)</f>
        <v/>
      </c>
    </row>
    <row r="78" spans="1:27" ht="12" customHeight="1">
      <c r="A78" s="254"/>
      <c r="B78" s="254"/>
      <c r="C78" s="40"/>
      <c r="D78" s="306"/>
      <c r="E78" s="39"/>
      <c r="F78" s="44">
        <f t="shared" si="38"/>
        <v>0.99999999999999989</v>
      </c>
      <c r="G78" s="37">
        <f t="shared" ref="G78:R78" si="42">IF(G77=0,0,G77/$F77)</f>
        <v>0</v>
      </c>
      <c r="H78" s="37">
        <f t="shared" si="42"/>
        <v>0.77777777777777779</v>
      </c>
      <c r="I78" s="37">
        <f t="shared" si="42"/>
        <v>0</v>
      </c>
      <c r="J78" s="37">
        <f t="shared" si="42"/>
        <v>0.22222222222222221</v>
      </c>
      <c r="K78" s="37">
        <f t="shared" si="42"/>
        <v>0</v>
      </c>
      <c r="L78" s="37">
        <f t="shared" si="42"/>
        <v>0</v>
      </c>
      <c r="M78" s="37">
        <f t="shared" si="42"/>
        <v>0.66666666666666663</v>
      </c>
      <c r="N78" s="37">
        <f t="shared" si="42"/>
        <v>0.33333333333333331</v>
      </c>
      <c r="O78" s="37">
        <f t="shared" si="42"/>
        <v>0.1111111111111111</v>
      </c>
      <c r="P78" s="37">
        <f t="shared" si="42"/>
        <v>0</v>
      </c>
      <c r="Q78" s="37">
        <f t="shared" si="42"/>
        <v>0</v>
      </c>
      <c r="R78" s="37">
        <f t="shared" si="42"/>
        <v>0.88888888888888884</v>
      </c>
      <c r="Z78" s="154"/>
      <c r="AA78" s="154"/>
    </row>
    <row r="79" spans="1:27" ht="12" customHeight="1">
      <c r="A79" s="254"/>
      <c r="B79" s="254"/>
      <c r="C79" s="43"/>
      <c r="D79" s="305" t="s">
        <v>11</v>
      </c>
      <c r="E79" s="42"/>
      <c r="F79" s="41">
        <f t="shared" si="38"/>
        <v>21</v>
      </c>
      <c r="G79" s="41">
        <v>0</v>
      </c>
      <c r="H79" s="41">
        <v>15</v>
      </c>
      <c r="I79" s="41">
        <v>0</v>
      </c>
      <c r="J79" s="41">
        <v>6</v>
      </c>
      <c r="K79" s="41">
        <v>0</v>
      </c>
      <c r="L79" s="41">
        <v>1</v>
      </c>
      <c r="M79" s="41">
        <v>14</v>
      </c>
      <c r="N79" s="41">
        <v>6</v>
      </c>
      <c r="O79" s="41">
        <v>0</v>
      </c>
      <c r="P79" s="41">
        <v>2</v>
      </c>
      <c r="Q79" s="41">
        <v>2</v>
      </c>
      <c r="R79" s="41">
        <v>17</v>
      </c>
      <c r="Z79" s="155">
        <v>21</v>
      </c>
      <c r="AA79" s="155" t="str">
        <f>IF(F79=Z79,"",1)</f>
        <v/>
      </c>
    </row>
    <row r="80" spans="1:27" ht="12" customHeight="1">
      <c r="A80" s="254"/>
      <c r="B80" s="254"/>
      <c r="C80" s="40"/>
      <c r="D80" s="306"/>
      <c r="E80" s="39"/>
      <c r="F80" s="44">
        <f t="shared" si="38"/>
        <v>1</v>
      </c>
      <c r="G80" s="37">
        <f t="shared" ref="G80:R80" si="43">IF(G79=0,0,G79/$F79)</f>
        <v>0</v>
      </c>
      <c r="H80" s="37">
        <f t="shared" si="43"/>
        <v>0.7142857142857143</v>
      </c>
      <c r="I80" s="37">
        <f t="shared" si="43"/>
        <v>0</v>
      </c>
      <c r="J80" s="37">
        <f t="shared" si="43"/>
        <v>0.2857142857142857</v>
      </c>
      <c r="K80" s="37">
        <f t="shared" si="43"/>
        <v>0</v>
      </c>
      <c r="L80" s="37">
        <f t="shared" si="43"/>
        <v>4.7619047619047616E-2</v>
      </c>
      <c r="M80" s="37">
        <f t="shared" si="43"/>
        <v>0.66666666666666663</v>
      </c>
      <c r="N80" s="37">
        <f t="shared" si="43"/>
        <v>0.2857142857142857</v>
      </c>
      <c r="O80" s="37">
        <f t="shared" si="43"/>
        <v>0</v>
      </c>
      <c r="P80" s="37">
        <f t="shared" si="43"/>
        <v>9.5238095238095233E-2</v>
      </c>
      <c r="Q80" s="37">
        <f t="shared" si="43"/>
        <v>9.5238095238095233E-2</v>
      </c>
      <c r="R80" s="37">
        <f t="shared" si="43"/>
        <v>0.80952380952380953</v>
      </c>
      <c r="Z80" s="154"/>
      <c r="AA80" s="154"/>
    </row>
    <row r="81" spans="1:27" ht="12" customHeight="1">
      <c r="A81" s="254"/>
      <c r="B81" s="254"/>
      <c r="C81" s="43"/>
      <c r="D81" s="305" t="s">
        <v>10</v>
      </c>
      <c r="E81" s="42"/>
      <c r="F81" s="41">
        <f t="shared" si="38"/>
        <v>110</v>
      </c>
      <c r="G81" s="41">
        <v>0</v>
      </c>
      <c r="H81" s="41">
        <v>91</v>
      </c>
      <c r="I81" s="41">
        <v>6</v>
      </c>
      <c r="J81" s="41">
        <v>13</v>
      </c>
      <c r="K81" s="41">
        <v>0</v>
      </c>
      <c r="L81" s="41">
        <v>2</v>
      </c>
      <c r="M81" s="41">
        <v>88</v>
      </c>
      <c r="N81" s="41">
        <v>20</v>
      </c>
      <c r="O81" s="41">
        <v>5</v>
      </c>
      <c r="P81" s="41">
        <v>1</v>
      </c>
      <c r="Q81" s="41">
        <v>1</v>
      </c>
      <c r="R81" s="41">
        <v>103</v>
      </c>
      <c r="Z81" s="155">
        <v>110</v>
      </c>
      <c r="AA81" s="155" t="str">
        <f>IF(F81=Z81,"",1)</f>
        <v/>
      </c>
    </row>
    <row r="82" spans="1:27" ht="12" customHeight="1">
      <c r="A82" s="254"/>
      <c r="B82" s="254"/>
      <c r="C82" s="40"/>
      <c r="D82" s="306"/>
      <c r="E82" s="39"/>
      <c r="F82" s="44">
        <f t="shared" si="38"/>
        <v>1.0000000000000002</v>
      </c>
      <c r="G82" s="37">
        <f t="shared" ref="G82:R82" si="44">IF(G81=0,0,G81/$F81)</f>
        <v>0</v>
      </c>
      <c r="H82" s="37">
        <f t="shared" si="44"/>
        <v>0.82727272727272727</v>
      </c>
      <c r="I82" s="37">
        <f t="shared" si="44"/>
        <v>5.4545454545454543E-2</v>
      </c>
      <c r="J82" s="37">
        <f t="shared" si="44"/>
        <v>0.11818181818181818</v>
      </c>
      <c r="K82" s="37">
        <f t="shared" si="44"/>
        <v>0</v>
      </c>
      <c r="L82" s="37">
        <f t="shared" si="44"/>
        <v>1.8181818181818181E-2</v>
      </c>
      <c r="M82" s="37">
        <f t="shared" si="44"/>
        <v>0.8</v>
      </c>
      <c r="N82" s="37">
        <f t="shared" si="44"/>
        <v>0.18181818181818182</v>
      </c>
      <c r="O82" s="37">
        <f t="shared" si="44"/>
        <v>4.5454545454545456E-2</v>
      </c>
      <c r="P82" s="37">
        <f t="shared" si="44"/>
        <v>9.0909090909090905E-3</v>
      </c>
      <c r="Q82" s="37">
        <f t="shared" si="44"/>
        <v>9.0909090909090905E-3</v>
      </c>
      <c r="R82" s="37">
        <f t="shared" si="44"/>
        <v>0.9363636363636364</v>
      </c>
      <c r="Z82" s="154"/>
      <c r="AA82" s="154"/>
    </row>
    <row r="83" spans="1:27" ht="12" customHeight="1">
      <c r="A83" s="254"/>
      <c r="B83" s="254"/>
      <c r="C83" s="43"/>
      <c r="D83" s="305" t="s">
        <v>9</v>
      </c>
      <c r="E83" s="42"/>
      <c r="F83" s="41">
        <f t="shared" si="38"/>
        <v>19</v>
      </c>
      <c r="G83" s="41">
        <v>0</v>
      </c>
      <c r="H83" s="41">
        <v>13</v>
      </c>
      <c r="I83" s="41">
        <v>4</v>
      </c>
      <c r="J83" s="41">
        <v>2</v>
      </c>
      <c r="K83" s="41">
        <v>0</v>
      </c>
      <c r="L83" s="41">
        <v>0</v>
      </c>
      <c r="M83" s="41">
        <v>11</v>
      </c>
      <c r="N83" s="41">
        <v>8</v>
      </c>
      <c r="O83" s="41">
        <v>0</v>
      </c>
      <c r="P83" s="41">
        <v>0</v>
      </c>
      <c r="Q83" s="41">
        <v>1</v>
      </c>
      <c r="R83" s="41">
        <v>18</v>
      </c>
      <c r="Z83" s="155">
        <v>19</v>
      </c>
      <c r="AA83" s="155" t="str">
        <f>IF(F83=Z83,"",1)</f>
        <v/>
      </c>
    </row>
    <row r="84" spans="1:27" ht="12" customHeight="1">
      <c r="A84" s="254"/>
      <c r="B84" s="254"/>
      <c r="C84" s="40"/>
      <c r="D84" s="306"/>
      <c r="E84" s="39"/>
      <c r="F84" s="44">
        <f t="shared" si="38"/>
        <v>1</v>
      </c>
      <c r="G84" s="37">
        <f t="shared" ref="G84:R84" si="45">IF(G83=0,0,G83/$F83)</f>
        <v>0</v>
      </c>
      <c r="H84" s="37">
        <f t="shared" si="45"/>
        <v>0.68421052631578949</v>
      </c>
      <c r="I84" s="37">
        <f t="shared" si="45"/>
        <v>0.21052631578947367</v>
      </c>
      <c r="J84" s="37">
        <f t="shared" si="45"/>
        <v>0.10526315789473684</v>
      </c>
      <c r="K84" s="37">
        <f t="shared" si="45"/>
        <v>0</v>
      </c>
      <c r="L84" s="37">
        <f t="shared" si="45"/>
        <v>0</v>
      </c>
      <c r="M84" s="37">
        <f t="shared" si="45"/>
        <v>0.57894736842105265</v>
      </c>
      <c r="N84" s="37">
        <f t="shared" si="45"/>
        <v>0.42105263157894735</v>
      </c>
      <c r="O84" s="37">
        <f t="shared" si="45"/>
        <v>0</v>
      </c>
      <c r="P84" s="37">
        <f t="shared" si="45"/>
        <v>0</v>
      </c>
      <c r="Q84" s="37">
        <f t="shared" si="45"/>
        <v>5.2631578947368418E-2</v>
      </c>
      <c r="R84" s="37">
        <f t="shared" si="45"/>
        <v>0.94736842105263153</v>
      </c>
      <c r="Z84" s="154"/>
      <c r="AA84" s="154"/>
    </row>
    <row r="85" spans="1:27" ht="12" customHeight="1">
      <c r="A85" s="254"/>
      <c r="B85" s="254"/>
      <c r="C85" s="43"/>
      <c r="D85" s="305" t="s">
        <v>8</v>
      </c>
      <c r="E85" s="42"/>
      <c r="F85" s="41">
        <f t="shared" si="38"/>
        <v>7</v>
      </c>
      <c r="G85" s="41">
        <v>0</v>
      </c>
      <c r="H85" s="41">
        <v>7</v>
      </c>
      <c r="I85" s="41">
        <v>0</v>
      </c>
      <c r="J85" s="41">
        <v>0</v>
      </c>
      <c r="K85" s="41">
        <v>0</v>
      </c>
      <c r="L85" s="41">
        <v>0</v>
      </c>
      <c r="M85" s="41">
        <v>7</v>
      </c>
      <c r="N85" s="41">
        <v>0</v>
      </c>
      <c r="O85" s="41">
        <v>0</v>
      </c>
      <c r="P85" s="41">
        <v>0</v>
      </c>
      <c r="Q85" s="41">
        <v>0</v>
      </c>
      <c r="R85" s="41">
        <v>7</v>
      </c>
      <c r="Z85" s="155">
        <v>7</v>
      </c>
      <c r="AA85" s="155" t="str">
        <f>IF(F85=Z85,"",1)</f>
        <v/>
      </c>
    </row>
    <row r="86" spans="1:27" ht="12" customHeight="1">
      <c r="A86" s="254"/>
      <c r="B86" s="254"/>
      <c r="C86" s="40"/>
      <c r="D86" s="306"/>
      <c r="E86" s="39"/>
      <c r="F86" s="44">
        <f t="shared" si="38"/>
        <v>1</v>
      </c>
      <c r="G86" s="37">
        <f t="shared" ref="G86:R86" si="46">IF(G85=0,0,G85/$F85)</f>
        <v>0</v>
      </c>
      <c r="H86" s="37">
        <f t="shared" si="46"/>
        <v>1</v>
      </c>
      <c r="I86" s="37">
        <f t="shared" si="46"/>
        <v>0</v>
      </c>
      <c r="J86" s="37">
        <f t="shared" si="46"/>
        <v>0</v>
      </c>
      <c r="K86" s="37">
        <f t="shared" si="46"/>
        <v>0</v>
      </c>
      <c r="L86" s="37">
        <f t="shared" si="46"/>
        <v>0</v>
      </c>
      <c r="M86" s="37">
        <f t="shared" si="46"/>
        <v>1</v>
      </c>
      <c r="N86" s="37">
        <f t="shared" si="46"/>
        <v>0</v>
      </c>
      <c r="O86" s="37">
        <f t="shared" si="46"/>
        <v>0</v>
      </c>
      <c r="P86" s="37">
        <f t="shared" si="46"/>
        <v>0</v>
      </c>
      <c r="Q86" s="37">
        <f t="shared" si="46"/>
        <v>0</v>
      </c>
      <c r="R86" s="37">
        <f t="shared" si="46"/>
        <v>1</v>
      </c>
      <c r="Z86" s="154"/>
      <c r="AA86" s="154"/>
    </row>
    <row r="87" spans="1:27" ht="13.5" customHeight="1">
      <c r="A87" s="254"/>
      <c r="B87" s="254"/>
      <c r="C87" s="43"/>
      <c r="D87" s="307" t="s">
        <v>121</v>
      </c>
      <c r="E87" s="42"/>
      <c r="F87" s="41">
        <f t="shared" si="38"/>
        <v>15</v>
      </c>
      <c r="G87" s="41">
        <v>0</v>
      </c>
      <c r="H87" s="41">
        <v>13</v>
      </c>
      <c r="I87" s="41">
        <v>2</v>
      </c>
      <c r="J87" s="41">
        <v>0</v>
      </c>
      <c r="K87" s="41">
        <v>0</v>
      </c>
      <c r="L87" s="41">
        <v>1</v>
      </c>
      <c r="M87" s="41">
        <v>13</v>
      </c>
      <c r="N87" s="41">
        <v>1</v>
      </c>
      <c r="O87" s="41">
        <v>0</v>
      </c>
      <c r="P87" s="41">
        <v>0</v>
      </c>
      <c r="Q87" s="41">
        <v>1</v>
      </c>
      <c r="R87" s="41">
        <v>14</v>
      </c>
      <c r="Z87" s="155">
        <v>15</v>
      </c>
      <c r="AA87" s="155" t="str">
        <f>IF(F87=Z87,"",1)</f>
        <v/>
      </c>
    </row>
    <row r="88" spans="1:27" ht="13.5" customHeight="1">
      <c r="A88" s="254"/>
      <c r="B88" s="254"/>
      <c r="C88" s="40"/>
      <c r="D88" s="306"/>
      <c r="E88" s="39"/>
      <c r="F88" s="44">
        <f t="shared" si="38"/>
        <v>1</v>
      </c>
      <c r="G88" s="37">
        <f t="shared" ref="G88:R88" si="47">IF(G87=0,0,G87/$F87)</f>
        <v>0</v>
      </c>
      <c r="H88" s="37">
        <f t="shared" si="47"/>
        <v>0.8666666666666667</v>
      </c>
      <c r="I88" s="37">
        <f t="shared" si="47"/>
        <v>0.13333333333333333</v>
      </c>
      <c r="J88" s="37">
        <f t="shared" si="47"/>
        <v>0</v>
      </c>
      <c r="K88" s="37">
        <f t="shared" si="47"/>
        <v>0</v>
      </c>
      <c r="L88" s="37">
        <f t="shared" si="47"/>
        <v>6.6666666666666666E-2</v>
      </c>
      <c r="M88" s="37">
        <f t="shared" si="47"/>
        <v>0.8666666666666667</v>
      </c>
      <c r="N88" s="37">
        <f t="shared" si="47"/>
        <v>6.6666666666666666E-2</v>
      </c>
      <c r="O88" s="37">
        <f t="shared" si="47"/>
        <v>0</v>
      </c>
      <c r="P88" s="37">
        <f t="shared" si="47"/>
        <v>0</v>
      </c>
      <c r="Q88" s="37">
        <f t="shared" si="47"/>
        <v>6.6666666666666666E-2</v>
      </c>
      <c r="R88" s="37">
        <f t="shared" si="47"/>
        <v>0.93333333333333335</v>
      </c>
      <c r="Z88" s="154"/>
      <c r="AA88" s="154"/>
    </row>
    <row r="89" spans="1:27" ht="12" customHeight="1">
      <c r="A89" s="254"/>
      <c r="B89" s="254"/>
      <c r="C89" s="43"/>
      <c r="D89" s="305" t="s">
        <v>6</v>
      </c>
      <c r="E89" s="42"/>
      <c r="F89" s="41">
        <f t="shared" si="38"/>
        <v>33</v>
      </c>
      <c r="G89" s="41">
        <v>0</v>
      </c>
      <c r="H89" s="41">
        <v>30</v>
      </c>
      <c r="I89" s="41">
        <v>0</v>
      </c>
      <c r="J89" s="41">
        <v>3</v>
      </c>
      <c r="K89" s="41">
        <v>0</v>
      </c>
      <c r="L89" s="41">
        <v>1</v>
      </c>
      <c r="M89" s="41">
        <v>27</v>
      </c>
      <c r="N89" s="41">
        <v>5</v>
      </c>
      <c r="O89" s="41">
        <v>1</v>
      </c>
      <c r="P89" s="41">
        <v>0</v>
      </c>
      <c r="Q89" s="41">
        <v>0</v>
      </c>
      <c r="R89" s="41">
        <v>32</v>
      </c>
      <c r="Z89" s="155">
        <v>33</v>
      </c>
      <c r="AA89" s="155" t="str">
        <f>IF(F89=Z89,"",1)</f>
        <v/>
      </c>
    </row>
    <row r="90" spans="1:27" ht="12" customHeight="1">
      <c r="A90" s="254"/>
      <c r="B90" s="254"/>
      <c r="C90" s="40"/>
      <c r="D90" s="306"/>
      <c r="E90" s="39"/>
      <c r="F90" s="44">
        <f t="shared" si="38"/>
        <v>1</v>
      </c>
      <c r="G90" s="37">
        <f t="shared" ref="G90:R90" si="48">IF(G89=0,0,G89/$F89)</f>
        <v>0</v>
      </c>
      <c r="H90" s="37">
        <f t="shared" si="48"/>
        <v>0.90909090909090906</v>
      </c>
      <c r="I90" s="37">
        <f t="shared" si="48"/>
        <v>0</v>
      </c>
      <c r="J90" s="37">
        <f t="shared" si="48"/>
        <v>9.0909090909090912E-2</v>
      </c>
      <c r="K90" s="37">
        <f t="shared" si="48"/>
        <v>0</v>
      </c>
      <c r="L90" s="37">
        <f t="shared" si="48"/>
        <v>3.0303030303030304E-2</v>
      </c>
      <c r="M90" s="37">
        <f t="shared" si="48"/>
        <v>0.81818181818181823</v>
      </c>
      <c r="N90" s="37">
        <f t="shared" si="48"/>
        <v>0.15151515151515152</v>
      </c>
      <c r="O90" s="37">
        <f t="shared" si="48"/>
        <v>3.0303030303030304E-2</v>
      </c>
      <c r="P90" s="37">
        <f t="shared" si="48"/>
        <v>0</v>
      </c>
      <c r="Q90" s="37">
        <f t="shared" si="48"/>
        <v>0</v>
      </c>
      <c r="R90" s="37">
        <f t="shared" si="48"/>
        <v>0.96969696969696972</v>
      </c>
      <c r="Z90" s="154"/>
      <c r="AA90" s="154"/>
    </row>
    <row r="91" spans="1:27" ht="12" customHeight="1">
      <c r="A91" s="254"/>
      <c r="B91" s="254"/>
      <c r="C91" s="43"/>
      <c r="D91" s="305" t="s">
        <v>5</v>
      </c>
      <c r="E91" s="42"/>
      <c r="F91" s="41">
        <f t="shared" si="38"/>
        <v>18</v>
      </c>
      <c r="G91" s="41">
        <v>0</v>
      </c>
      <c r="H91" s="41">
        <v>17</v>
      </c>
      <c r="I91" s="41">
        <v>0</v>
      </c>
      <c r="J91" s="41">
        <v>1</v>
      </c>
      <c r="K91" s="41">
        <v>0</v>
      </c>
      <c r="L91" s="41">
        <v>0</v>
      </c>
      <c r="M91" s="41">
        <v>17</v>
      </c>
      <c r="N91" s="41">
        <v>1</v>
      </c>
      <c r="O91" s="41">
        <v>2</v>
      </c>
      <c r="P91" s="41">
        <v>0</v>
      </c>
      <c r="Q91" s="41">
        <v>0</v>
      </c>
      <c r="R91" s="41">
        <v>16</v>
      </c>
      <c r="Z91" s="155">
        <v>18</v>
      </c>
      <c r="AA91" s="155" t="str">
        <f>IF(F91=Z91,"",1)</f>
        <v/>
      </c>
    </row>
    <row r="92" spans="1:27" ht="12" customHeight="1">
      <c r="A92" s="254"/>
      <c r="B92" s="254"/>
      <c r="C92" s="40"/>
      <c r="D92" s="306"/>
      <c r="E92" s="39"/>
      <c r="F92" s="44">
        <f t="shared" si="38"/>
        <v>1</v>
      </c>
      <c r="G92" s="37">
        <f t="shared" ref="G92:R92" si="49">IF(G91=0,0,G91/$F91)</f>
        <v>0</v>
      </c>
      <c r="H92" s="37">
        <f t="shared" si="49"/>
        <v>0.94444444444444442</v>
      </c>
      <c r="I92" s="37">
        <f t="shared" si="49"/>
        <v>0</v>
      </c>
      <c r="J92" s="37">
        <f t="shared" si="49"/>
        <v>5.5555555555555552E-2</v>
      </c>
      <c r="K92" s="37">
        <f t="shared" si="49"/>
        <v>0</v>
      </c>
      <c r="L92" s="37">
        <f t="shared" si="49"/>
        <v>0</v>
      </c>
      <c r="M92" s="37">
        <f t="shared" si="49"/>
        <v>0.94444444444444442</v>
      </c>
      <c r="N92" s="37">
        <f t="shared" si="49"/>
        <v>5.5555555555555552E-2</v>
      </c>
      <c r="O92" s="37">
        <f t="shared" si="49"/>
        <v>0.1111111111111111</v>
      </c>
      <c r="P92" s="37">
        <f t="shared" si="49"/>
        <v>0</v>
      </c>
      <c r="Q92" s="37">
        <f t="shared" si="49"/>
        <v>0</v>
      </c>
      <c r="R92" s="37">
        <f t="shared" si="49"/>
        <v>0.88888888888888884</v>
      </c>
      <c r="Z92" s="154"/>
      <c r="AA92" s="154"/>
    </row>
    <row r="93" spans="1:27" ht="12" customHeight="1">
      <c r="A93" s="254"/>
      <c r="B93" s="254"/>
      <c r="C93" s="43"/>
      <c r="D93" s="305" t="s">
        <v>4</v>
      </c>
      <c r="E93" s="42"/>
      <c r="F93" s="41">
        <f t="shared" si="38"/>
        <v>17</v>
      </c>
      <c r="G93" s="41">
        <v>0</v>
      </c>
      <c r="H93" s="41">
        <v>15</v>
      </c>
      <c r="I93" s="41">
        <v>0</v>
      </c>
      <c r="J93" s="41">
        <v>2</v>
      </c>
      <c r="K93" s="41">
        <v>0</v>
      </c>
      <c r="L93" s="41">
        <v>0</v>
      </c>
      <c r="M93" s="41">
        <v>14</v>
      </c>
      <c r="N93" s="41">
        <v>3</v>
      </c>
      <c r="O93" s="41">
        <v>2</v>
      </c>
      <c r="P93" s="41">
        <v>1</v>
      </c>
      <c r="Q93" s="41">
        <v>0</v>
      </c>
      <c r="R93" s="41">
        <v>14</v>
      </c>
      <c r="Z93" s="155">
        <v>17</v>
      </c>
      <c r="AA93" s="155" t="str">
        <f>IF(F93=Z93,"",1)</f>
        <v/>
      </c>
    </row>
    <row r="94" spans="1:27" ht="12" customHeight="1">
      <c r="A94" s="254"/>
      <c r="B94" s="254"/>
      <c r="C94" s="40"/>
      <c r="D94" s="306"/>
      <c r="E94" s="39"/>
      <c r="F94" s="44">
        <f t="shared" si="38"/>
        <v>1</v>
      </c>
      <c r="G94" s="37">
        <f t="shared" ref="G94:R94" si="50">IF(G93=0,0,G93/$F93)</f>
        <v>0</v>
      </c>
      <c r="H94" s="37">
        <f t="shared" si="50"/>
        <v>0.88235294117647056</v>
      </c>
      <c r="I94" s="37">
        <f t="shared" si="50"/>
        <v>0</v>
      </c>
      <c r="J94" s="37">
        <f t="shared" si="50"/>
        <v>0.11764705882352941</v>
      </c>
      <c r="K94" s="37">
        <f t="shared" si="50"/>
        <v>0</v>
      </c>
      <c r="L94" s="37">
        <f t="shared" si="50"/>
        <v>0</v>
      </c>
      <c r="M94" s="37">
        <f t="shared" si="50"/>
        <v>0.82352941176470584</v>
      </c>
      <c r="N94" s="37">
        <f t="shared" si="50"/>
        <v>0.17647058823529413</v>
      </c>
      <c r="O94" s="37">
        <f t="shared" si="50"/>
        <v>0.11764705882352941</v>
      </c>
      <c r="P94" s="37">
        <f t="shared" si="50"/>
        <v>5.8823529411764705E-2</v>
      </c>
      <c r="Q94" s="37">
        <f t="shared" si="50"/>
        <v>0</v>
      </c>
      <c r="R94" s="37">
        <f t="shared" si="50"/>
        <v>0.82352941176470584</v>
      </c>
      <c r="Z94" s="154"/>
      <c r="AA94" s="154"/>
    </row>
    <row r="95" spans="1:27" ht="12" customHeight="1">
      <c r="A95" s="254"/>
      <c r="B95" s="254"/>
      <c r="C95" s="43"/>
      <c r="D95" s="305" t="s">
        <v>3</v>
      </c>
      <c r="E95" s="42"/>
      <c r="F95" s="41">
        <f t="shared" si="38"/>
        <v>133</v>
      </c>
      <c r="G95" s="41">
        <v>1</v>
      </c>
      <c r="H95" s="41">
        <v>121</v>
      </c>
      <c r="I95" s="41">
        <v>2</v>
      </c>
      <c r="J95" s="41">
        <v>9</v>
      </c>
      <c r="K95" s="41">
        <v>0</v>
      </c>
      <c r="L95" s="41">
        <v>1</v>
      </c>
      <c r="M95" s="41">
        <v>117</v>
      </c>
      <c r="N95" s="41">
        <v>15</v>
      </c>
      <c r="O95" s="41">
        <v>10</v>
      </c>
      <c r="P95" s="41">
        <v>3</v>
      </c>
      <c r="Q95" s="41">
        <v>5</v>
      </c>
      <c r="R95" s="41">
        <v>115</v>
      </c>
      <c r="Z95" s="155">
        <v>133</v>
      </c>
      <c r="AA95" s="155" t="str">
        <f>IF(F95=Z95,"",1)</f>
        <v/>
      </c>
    </row>
    <row r="96" spans="1:27" ht="12" customHeight="1">
      <c r="A96" s="254"/>
      <c r="B96" s="254"/>
      <c r="C96" s="40"/>
      <c r="D96" s="306"/>
      <c r="E96" s="39"/>
      <c r="F96" s="44">
        <f t="shared" si="38"/>
        <v>1</v>
      </c>
      <c r="G96" s="37">
        <f t="shared" ref="G96:R96" si="51">IF(G95=0,0,G95/$F95)</f>
        <v>7.5187969924812026E-3</v>
      </c>
      <c r="H96" s="37">
        <f t="shared" si="51"/>
        <v>0.90977443609022557</v>
      </c>
      <c r="I96" s="37">
        <f t="shared" si="51"/>
        <v>1.5037593984962405E-2</v>
      </c>
      <c r="J96" s="37">
        <f t="shared" si="51"/>
        <v>6.7669172932330823E-2</v>
      </c>
      <c r="K96" s="37">
        <f t="shared" si="51"/>
        <v>0</v>
      </c>
      <c r="L96" s="37">
        <f t="shared" si="51"/>
        <v>7.5187969924812026E-3</v>
      </c>
      <c r="M96" s="37">
        <f t="shared" si="51"/>
        <v>0.87969924812030076</v>
      </c>
      <c r="N96" s="37">
        <f t="shared" si="51"/>
        <v>0.11278195488721804</v>
      </c>
      <c r="O96" s="37">
        <f t="shared" si="51"/>
        <v>7.5187969924812026E-2</v>
      </c>
      <c r="P96" s="37">
        <f t="shared" si="51"/>
        <v>2.2556390977443608E-2</v>
      </c>
      <c r="Q96" s="37">
        <f t="shared" si="51"/>
        <v>3.7593984962406013E-2</v>
      </c>
      <c r="R96" s="37">
        <f t="shared" si="51"/>
        <v>0.86466165413533835</v>
      </c>
      <c r="Z96" s="154"/>
      <c r="AA96" s="154"/>
    </row>
    <row r="97" spans="1:29" ht="12" customHeight="1">
      <c r="A97" s="254"/>
      <c r="B97" s="254"/>
      <c r="C97" s="43"/>
      <c r="D97" s="305" t="s">
        <v>2</v>
      </c>
      <c r="E97" s="42"/>
      <c r="F97" s="41">
        <f t="shared" si="38"/>
        <v>18</v>
      </c>
      <c r="G97" s="41">
        <v>0</v>
      </c>
      <c r="H97" s="41">
        <v>17</v>
      </c>
      <c r="I97" s="41">
        <v>0</v>
      </c>
      <c r="J97" s="41">
        <v>1</v>
      </c>
      <c r="K97" s="41">
        <v>0</v>
      </c>
      <c r="L97" s="41">
        <v>0</v>
      </c>
      <c r="M97" s="41">
        <v>18</v>
      </c>
      <c r="N97" s="41">
        <v>0</v>
      </c>
      <c r="O97" s="41">
        <v>1</v>
      </c>
      <c r="P97" s="41">
        <v>0</v>
      </c>
      <c r="Q97" s="41">
        <v>0</v>
      </c>
      <c r="R97" s="41">
        <v>17</v>
      </c>
      <c r="Z97" s="155">
        <v>18</v>
      </c>
      <c r="AA97" s="155" t="str">
        <f>IF(F97=Z97,"",1)</f>
        <v/>
      </c>
    </row>
    <row r="98" spans="1:29" ht="12" customHeight="1">
      <c r="A98" s="254"/>
      <c r="B98" s="254"/>
      <c r="C98" s="40"/>
      <c r="D98" s="306"/>
      <c r="E98" s="39"/>
      <c r="F98" s="44">
        <f t="shared" si="38"/>
        <v>1</v>
      </c>
      <c r="G98" s="37">
        <f t="shared" ref="G98:R98" si="52">IF(G97=0,0,G97/$F97)</f>
        <v>0</v>
      </c>
      <c r="H98" s="37">
        <f t="shared" si="52"/>
        <v>0.94444444444444442</v>
      </c>
      <c r="I98" s="37">
        <f t="shared" si="52"/>
        <v>0</v>
      </c>
      <c r="J98" s="37">
        <f t="shared" si="52"/>
        <v>5.5555555555555552E-2</v>
      </c>
      <c r="K98" s="37">
        <f t="shared" si="52"/>
        <v>0</v>
      </c>
      <c r="L98" s="37">
        <f t="shared" si="52"/>
        <v>0</v>
      </c>
      <c r="M98" s="37">
        <f t="shared" si="52"/>
        <v>1</v>
      </c>
      <c r="N98" s="37">
        <f t="shared" si="52"/>
        <v>0</v>
      </c>
      <c r="O98" s="37">
        <f t="shared" si="52"/>
        <v>5.5555555555555552E-2</v>
      </c>
      <c r="P98" s="37">
        <f t="shared" si="52"/>
        <v>0</v>
      </c>
      <c r="Q98" s="37">
        <f t="shared" si="52"/>
        <v>0</v>
      </c>
      <c r="R98" s="37">
        <f t="shared" si="52"/>
        <v>0.94444444444444442</v>
      </c>
      <c r="Z98" s="154"/>
      <c r="AA98" s="154"/>
    </row>
    <row r="99" spans="1:29" ht="12.75" customHeight="1">
      <c r="A99" s="254"/>
      <c r="B99" s="254"/>
      <c r="C99" s="43"/>
      <c r="D99" s="305" t="s">
        <v>1</v>
      </c>
      <c r="E99" s="42"/>
      <c r="F99" s="41">
        <f t="shared" si="38"/>
        <v>46</v>
      </c>
      <c r="G99" s="41">
        <v>0</v>
      </c>
      <c r="H99" s="41">
        <v>40</v>
      </c>
      <c r="I99" s="41">
        <v>1</v>
      </c>
      <c r="J99" s="41">
        <v>5</v>
      </c>
      <c r="K99" s="41">
        <v>0</v>
      </c>
      <c r="L99" s="41">
        <v>0</v>
      </c>
      <c r="M99" s="41">
        <v>39</v>
      </c>
      <c r="N99" s="41">
        <v>7</v>
      </c>
      <c r="O99" s="41">
        <v>3</v>
      </c>
      <c r="P99" s="41">
        <v>1</v>
      </c>
      <c r="Q99" s="41">
        <v>0</v>
      </c>
      <c r="R99" s="41">
        <v>42</v>
      </c>
      <c r="Z99" s="155">
        <v>46</v>
      </c>
      <c r="AA99" s="155" t="str">
        <f>IF(F99=Z99,"",1)</f>
        <v/>
      </c>
    </row>
    <row r="100" spans="1:29" ht="12.75" customHeight="1" thickBot="1">
      <c r="A100" s="255"/>
      <c r="B100" s="255"/>
      <c r="C100" s="40"/>
      <c r="D100" s="306"/>
      <c r="E100" s="39"/>
      <c r="F100" s="38">
        <f t="shared" si="38"/>
        <v>1</v>
      </c>
      <c r="G100" s="37">
        <f t="shared" ref="G100:R100" si="53">IF(G99=0,0,G99/$F99)</f>
        <v>0</v>
      </c>
      <c r="H100" s="37">
        <f t="shared" si="53"/>
        <v>0.86956521739130432</v>
      </c>
      <c r="I100" s="37">
        <f t="shared" si="53"/>
        <v>2.1739130434782608E-2</v>
      </c>
      <c r="J100" s="37">
        <f t="shared" si="53"/>
        <v>0.10869565217391304</v>
      </c>
      <c r="K100" s="37">
        <f t="shared" si="53"/>
        <v>0</v>
      </c>
      <c r="L100" s="37">
        <f t="shared" si="53"/>
        <v>0</v>
      </c>
      <c r="M100" s="37">
        <f t="shared" si="53"/>
        <v>0.84782608695652173</v>
      </c>
      <c r="N100" s="37">
        <f t="shared" si="53"/>
        <v>0.15217391304347827</v>
      </c>
      <c r="O100" s="37">
        <f t="shared" si="53"/>
        <v>6.5217391304347824E-2</v>
      </c>
      <c r="P100" s="37">
        <f t="shared" si="53"/>
        <v>2.1739130434782608E-2</v>
      </c>
      <c r="Q100" s="37">
        <f t="shared" si="53"/>
        <v>0</v>
      </c>
      <c r="R100" s="37">
        <f t="shared" si="53"/>
        <v>0.91304347826086951</v>
      </c>
      <c r="Z100" s="157"/>
      <c r="AA100" s="158"/>
    </row>
    <row r="110" spans="1:29">
      <c r="D110" s="166" t="s">
        <v>490</v>
      </c>
      <c r="E110" s="164"/>
      <c r="F110" s="165">
        <v>696</v>
      </c>
      <c r="G110" s="165">
        <v>1</v>
      </c>
      <c r="H110" s="165">
        <v>607</v>
      </c>
      <c r="I110" s="165">
        <v>20</v>
      </c>
      <c r="J110" s="165">
        <v>68</v>
      </c>
      <c r="K110" s="165">
        <v>0</v>
      </c>
      <c r="L110" s="165">
        <v>9</v>
      </c>
      <c r="M110" s="165">
        <v>575</v>
      </c>
      <c r="N110" s="165">
        <v>112</v>
      </c>
      <c r="O110" s="165">
        <v>37</v>
      </c>
      <c r="P110" s="165">
        <v>15</v>
      </c>
      <c r="Q110" s="165">
        <v>16</v>
      </c>
      <c r="R110" s="165">
        <v>628</v>
      </c>
      <c r="S110" s="72"/>
      <c r="T110" s="72"/>
      <c r="U110" s="72"/>
      <c r="V110" s="72"/>
      <c r="W110" s="72"/>
      <c r="X110" s="72"/>
      <c r="Y110" s="72"/>
      <c r="Z110" s="72"/>
      <c r="AA110" s="72"/>
      <c r="AB110" s="72"/>
      <c r="AC110" s="72"/>
    </row>
    <row r="111" spans="1:29">
      <c r="D111" s="167" t="s">
        <v>49</v>
      </c>
      <c r="E111" s="164"/>
      <c r="F111" s="168">
        <f>IF(F110="","",SUM(F9,F11,F13,F15,F17))</f>
        <v>696</v>
      </c>
      <c r="G111" s="168">
        <f t="shared" ref="G111:R111" si="54">IF(G110="","",SUM(G9,G11,G13,G15,G17))</f>
        <v>1</v>
      </c>
      <c r="H111" s="168">
        <f t="shared" si="54"/>
        <v>607</v>
      </c>
      <c r="I111" s="168">
        <f t="shared" si="54"/>
        <v>20</v>
      </c>
      <c r="J111" s="168">
        <f t="shared" si="54"/>
        <v>68</v>
      </c>
      <c r="K111" s="168">
        <f t="shared" si="54"/>
        <v>0</v>
      </c>
      <c r="L111" s="168">
        <f t="shared" si="54"/>
        <v>9</v>
      </c>
      <c r="M111" s="168">
        <f t="shared" si="54"/>
        <v>575</v>
      </c>
      <c r="N111" s="168">
        <f t="shared" si="54"/>
        <v>112</v>
      </c>
      <c r="O111" s="168">
        <f t="shared" si="54"/>
        <v>37</v>
      </c>
      <c r="P111" s="168">
        <f t="shared" si="54"/>
        <v>15</v>
      </c>
      <c r="Q111" s="168">
        <f t="shared" si="54"/>
        <v>16</v>
      </c>
      <c r="R111" s="168">
        <f t="shared" si="54"/>
        <v>628</v>
      </c>
      <c r="S111" s="72"/>
      <c r="T111" s="75"/>
      <c r="U111" s="72"/>
      <c r="V111" s="75"/>
      <c r="W111" s="72"/>
      <c r="X111" s="75"/>
      <c r="Y111" s="72"/>
      <c r="Z111" s="75"/>
      <c r="AA111" s="72"/>
      <c r="AB111" s="75"/>
      <c r="AC111" s="72"/>
    </row>
    <row r="112" spans="1:29">
      <c r="D112" s="167" t="s">
        <v>43</v>
      </c>
      <c r="E112" s="164"/>
      <c r="F112" s="168">
        <f>IF(F110="","",SUM(F19,F69))</f>
        <v>696</v>
      </c>
      <c r="G112" s="168">
        <f t="shared" ref="G112:R112" si="55">IF(G110="","",SUM(G19,G69))</f>
        <v>1</v>
      </c>
      <c r="H112" s="168">
        <f t="shared" si="55"/>
        <v>607</v>
      </c>
      <c r="I112" s="168">
        <f t="shared" si="55"/>
        <v>20</v>
      </c>
      <c r="J112" s="168">
        <f t="shared" si="55"/>
        <v>68</v>
      </c>
      <c r="K112" s="168">
        <f t="shared" si="55"/>
        <v>0</v>
      </c>
      <c r="L112" s="168">
        <f t="shared" si="55"/>
        <v>9</v>
      </c>
      <c r="M112" s="168">
        <f t="shared" si="55"/>
        <v>575</v>
      </c>
      <c r="N112" s="168">
        <f t="shared" si="55"/>
        <v>112</v>
      </c>
      <c r="O112" s="168">
        <f t="shared" si="55"/>
        <v>37</v>
      </c>
      <c r="P112" s="168">
        <f t="shared" si="55"/>
        <v>15</v>
      </c>
      <c r="Q112" s="168">
        <f t="shared" si="55"/>
        <v>16</v>
      </c>
      <c r="R112" s="168">
        <f t="shared" si="55"/>
        <v>628</v>
      </c>
      <c r="S112" s="72"/>
      <c r="T112" s="75"/>
      <c r="U112" s="72"/>
      <c r="V112" s="75"/>
      <c r="W112" s="72"/>
      <c r="X112" s="75"/>
      <c r="Y112" s="72"/>
      <c r="Z112" s="75"/>
      <c r="AA112" s="72"/>
      <c r="AB112" s="75"/>
      <c r="AC112" s="72"/>
    </row>
    <row r="113" spans="4:29">
      <c r="D113" s="169" t="s">
        <v>42</v>
      </c>
      <c r="F113" s="168">
        <f>IF(F110="","",SUM(F21,F23,F25,F27,F29,F31,F33,F35,F37,F39,F41,F43,F45,F47,F49,F51,F53,F55,F57,F59,F61,F63,F65,F67))</f>
        <v>189</v>
      </c>
      <c r="G113" s="168">
        <f t="shared" ref="G113:R113" si="56">IF(G110="","",SUM(G21,G23,G25,G27,G29,G31,G33,G35,G37,G39,G41,G43,G45,G47,G49,G51,G53,G55,G57,G59,G61,G63,G65,G67))</f>
        <v>0</v>
      </c>
      <c r="H113" s="168">
        <f t="shared" si="56"/>
        <v>165</v>
      </c>
      <c r="I113" s="168">
        <f t="shared" si="56"/>
        <v>4</v>
      </c>
      <c r="J113" s="168">
        <f t="shared" si="56"/>
        <v>20</v>
      </c>
      <c r="K113" s="168">
        <f t="shared" si="56"/>
        <v>0</v>
      </c>
      <c r="L113" s="168">
        <f t="shared" si="56"/>
        <v>3</v>
      </c>
      <c r="M113" s="168">
        <f t="shared" si="56"/>
        <v>152</v>
      </c>
      <c r="N113" s="168">
        <f t="shared" si="56"/>
        <v>34</v>
      </c>
      <c r="O113" s="168">
        <f t="shared" si="56"/>
        <v>11</v>
      </c>
      <c r="P113" s="168">
        <f t="shared" si="56"/>
        <v>7</v>
      </c>
      <c r="Q113" s="168">
        <f t="shared" si="56"/>
        <v>6</v>
      </c>
      <c r="R113" s="168">
        <f t="shared" si="56"/>
        <v>165</v>
      </c>
      <c r="S113" s="72"/>
      <c r="T113" s="75"/>
      <c r="U113" s="72"/>
      <c r="V113" s="75"/>
      <c r="W113" s="72"/>
      <c r="X113" s="75"/>
      <c r="Y113" s="72"/>
      <c r="Z113" s="75"/>
      <c r="AA113" s="72"/>
      <c r="AB113" s="75"/>
      <c r="AC113" s="72"/>
    </row>
    <row r="114" spans="4:29">
      <c r="D114" s="170" t="s">
        <v>491</v>
      </c>
      <c r="F114" s="168">
        <f>IF(F110="","",SUM(F71,F73,F75,F77,F79,F81,F83,F85,F87,F89,F91,F93,F95,F97,F99))</f>
        <v>507</v>
      </c>
      <c r="G114" s="168">
        <f t="shared" ref="G114:R114" si="57">IF(G110="","",SUM(G71,G73,G75,G77,G79,G81,G83,G85,G87,G89,G91,G93,G95,G97,G99))</f>
        <v>1</v>
      </c>
      <c r="H114" s="168">
        <f t="shared" si="57"/>
        <v>442</v>
      </c>
      <c r="I114" s="168">
        <f t="shared" si="57"/>
        <v>16</v>
      </c>
      <c r="J114" s="168">
        <f t="shared" si="57"/>
        <v>48</v>
      </c>
      <c r="K114" s="168">
        <f t="shared" si="57"/>
        <v>0</v>
      </c>
      <c r="L114" s="168">
        <f t="shared" si="57"/>
        <v>6</v>
      </c>
      <c r="M114" s="168">
        <f t="shared" si="57"/>
        <v>423</v>
      </c>
      <c r="N114" s="168">
        <f t="shared" si="57"/>
        <v>78</v>
      </c>
      <c r="O114" s="168">
        <f t="shared" si="57"/>
        <v>26</v>
      </c>
      <c r="P114" s="168">
        <f t="shared" si="57"/>
        <v>8</v>
      </c>
      <c r="Q114" s="168">
        <f t="shared" si="57"/>
        <v>10</v>
      </c>
      <c r="R114" s="168">
        <f t="shared" si="57"/>
        <v>463</v>
      </c>
      <c r="S114" s="72"/>
      <c r="T114" s="75"/>
      <c r="U114" s="72"/>
      <c r="V114" s="75"/>
      <c r="W114" s="72"/>
      <c r="X114" s="75"/>
      <c r="Y114" s="72"/>
      <c r="Z114" s="75"/>
      <c r="AA114" s="72"/>
      <c r="AB114" s="75"/>
      <c r="AC114" s="72"/>
    </row>
    <row r="115" spans="4:29">
      <c r="S115" s="72"/>
      <c r="T115" s="72"/>
      <c r="U115" s="72"/>
      <c r="V115" s="72"/>
      <c r="W115" s="72"/>
      <c r="X115" s="72"/>
      <c r="Y115" s="72"/>
      <c r="Z115" s="72"/>
      <c r="AA115" s="72"/>
      <c r="AB115" s="72"/>
      <c r="AC115" s="72"/>
    </row>
    <row r="116" spans="4:29">
      <c r="D116" s="166" t="s">
        <v>490</v>
      </c>
      <c r="F116" s="165" t="str">
        <f>IF(F110="","",IF(F7=F110,"",1))</f>
        <v/>
      </c>
      <c r="G116" s="165" t="str">
        <f t="shared" ref="G116:R116" si="58">IF(G110="","",IF(G7=G110,"",1))</f>
        <v/>
      </c>
      <c r="H116" s="165" t="str">
        <f t="shared" si="58"/>
        <v/>
      </c>
      <c r="I116" s="165" t="str">
        <f t="shared" si="58"/>
        <v/>
      </c>
      <c r="J116" s="165" t="str">
        <f t="shared" si="58"/>
        <v/>
      </c>
      <c r="K116" s="165" t="str">
        <f t="shared" si="58"/>
        <v/>
      </c>
      <c r="L116" s="165" t="str">
        <f t="shared" si="58"/>
        <v/>
      </c>
      <c r="M116" s="165" t="str">
        <f t="shared" si="58"/>
        <v/>
      </c>
      <c r="N116" s="165" t="str">
        <f t="shared" si="58"/>
        <v/>
      </c>
      <c r="O116" s="165" t="str">
        <f t="shared" si="58"/>
        <v/>
      </c>
      <c r="P116" s="165" t="str">
        <f t="shared" si="58"/>
        <v/>
      </c>
      <c r="Q116" s="165" t="str">
        <f t="shared" si="58"/>
        <v/>
      </c>
      <c r="R116" s="165" t="str">
        <f t="shared" si="58"/>
        <v/>
      </c>
      <c r="S116" s="72"/>
      <c r="T116" s="72"/>
      <c r="U116" s="72"/>
      <c r="V116" s="72"/>
      <c r="W116" s="72"/>
      <c r="X116" s="72"/>
      <c r="Y116" s="72"/>
      <c r="Z116" s="72"/>
      <c r="AA116" s="72"/>
      <c r="AB116" s="72"/>
      <c r="AC116" s="72"/>
    </row>
    <row r="117" spans="4:29">
      <c r="D117" s="167" t="s">
        <v>49</v>
      </c>
      <c r="F117" s="165" t="str">
        <f>IF(F110="","",IF(F110=F111,"",1))</f>
        <v/>
      </c>
      <c r="G117" s="165" t="str">
        <f t="shared" ref="G117:R117" si="59">IF(G110="","",IF(G110=G111,"",1))</f>
        <v/>
      </c>
      <c r="H117" s="165" t="str">
        <f t="shared" si="59"/>
        <v/>
      </c>
      <c r="I117" s="165" t="str">
        <f t="shared" si="59"/>
        <v/>
      </c>
      <c r="J117" s="165" t="str">
        <f t="shared" si="59"/>
        <v/>
      </c>
      <c r="K117" s="165" t="str">
        <f t="shared" si="59"/>
        <v/>
      </c>
      <c r="L117" s="165" t="str">
        <f t="shared" si="59"/>
        <v/>
      </c>
      <c r="M117" s="165" t="str">
        <f t="shared" si="59"/>
        <v/>
      </c>
      <c r="N117" s="165" t="str">
        <f t="shared" si="59"/>
        <v/>
      </c>
      <c r="O117" s="165" t="str">
        <f t="shared" si="59"/>
        <v/>
      </c>
      <c r="P117" s="165" t="str">
        <f t="shared" si="59"/>
        <v/>
      </c>
      <c r="Q117" s="165" t="str">
        <f t="shared" si="59"/>
        <v/>
      </c>
      <c r="R117" s="165" t="str">
        <f t="shared" si="59"/>
        <v/>
      </c>
      <c r="S117" s="72"/>
      <c r="T117" s="72"/>
      <c r="U117" s="72"/>
      <c r="V117" s="72"/>
      <c r="W117" s="72"/>
      <c r="X117" s="72"/>
      <c r="Y117" s="72"/>
      <c r="Z117" s="72"/>
      <c r="AA117" s="72"/>
      <c r="AB117" s="72"/>
      <c r="AC117" s="72"/>
    </row>
    <row r="118" spans="4:29">
      <c r="D118" s="167" t="s">
        <v>43</v>
      </c>
      <c r="F118" s="165" t="str">
        <f>IF(F110="","",IF(F110=F112,"",1))</f>
        <v/>
      </c>
      <c r="G118" s="165" t="str">
        <f t="shared" ref="G118:R118" si="60">IF(G110="","",IF(G110=G112,"",1))</f>
        <v/>
      </c>
      <c r="H118" s="165" t="str">
        <f t="shared" si="60"/>
        <v/>
      </c>
      <c r="I118" s="165" t="str">
        <f t="shared" si="60"/>
        <v/>
      </c>
      <c r="J118" s="165" t="str">
        <f t="shared" si="60"/>
        <v/>
      </c>
      <c r="K118" s="165" t="str">
        <f t="shared" si="60"/>
        <v/>
      </c>
      <c r="L118" s="165" t="str">
        <f t="shared" si="60"/>
        <v/>
      </c>
      <c r="M118" s="165" t="str">
        <f t="shared" si="60"/>
        <v/>
      </c>
      <c r="N118" s="165" t="str">
        <f t="shared" si="60"/>
        <v/>
      </c>
      <c r="O118" s="165" t="str">
        <f t="shared" si="60"/>
        <v/>
      </c>
      <c r="P118" s="165" t="str">
        <f t="shared" si="60"/>
        <v/>
      </c>
      <c r="Q118" s="165" t="str">
        <f t="shared" si="60"/>
        <v/>
      </c>
      <c r="R118" s="165" t="str">
        <f t="shared" si="60"/>
        <v/>
      </c>
      <c r="S118" s="72"/>
      <c r="T118" s="72"/>
      <c r="U118" s="72"/>
      <c r="V118" s="72"/>
      <c r="W118" s="72"/>
      <c r="X118" s="72"/>
      <c r="Y118" s="72"/>
      <c r="Z118" s="72"/>
      <c r="AA118" s="72"/>
      <c r="AB118" s="72"/>
      <c r="AC118" s="72"/>
    </row>
    <row r="119" spans="4:29">
      <c r="D119" s="169" t="s">
        <v>42</v>
      </c>
      <c r="F119" s="165" t="str">
        <f>IF(F110="","",IF(F19=F113,"",1))</f>
        <v/>
      </c>
      <c r="G119" s="165" t="str">
        <f t="shared" ref="G119:R119" si="61">IF(G110="","",IF(G19=G113,"",1))</f>
        <v/>
      </c>
      <c r="H119" s="165" t="str">
        <f t="shared" si="61"/>
        <v/>
      </c>
      <c r="I119" s="165" t="str">
        <f t="shared" si="61"/>
        <v/>
      </c>
      <c r="J119" s="165" t="str">
        <f t="shared" si="61"/>
        <v/>
      </c>
      <c r="K119" s="165" t="str">
        <f t="shared" si="61"/>
        <v/>
      </c>
      <c r="L119" s="165" t="str">
        <f t="shared" si="61"/>
        <v/>
      </c>
      <c r="M119" s="165" t="str">
        <f t="shared" si="61"/>
        <v/>
      </c>
      <c r="N119" s="165" t="str">
        <f t="shared" si="61"/>
        <v/>
      </c>
      <c r="O119" s="165" t="str">
        <f t="shared" si="61"/>
        <v/>
      </c>
      <c r="P119" s="165" t="str">
        <f t="shared" si="61"/>
        <v/>
      </c>
      <c r="Q119" s="165" t="str">
        <f t="shared" si="61"/>
        <v/>
      </c>
      <c r="R119" s="165" t="str">
        <f t="shared" si="61"/>
        <v/>
      </c>
      <c r="S119" s="72"/>
      <c r="T119" s="72"/>
      <c r="U119" s="72"/>
      <c r="V119" s="72"/>
      <c r="W119" s="72"/>
      <c r="X119" s="72"/>
      <c r="Y119" s="72"/>
      <c r="Z119" s="72"/>
      <c r="AA119" s="72"/>
      <c r="AB119" s="72"/>
      <c r="AC119" s="72"/>
    </row>
    <row r="120" spans="4:29">
      <c r="D120" s="170" t="s">
        <v>491</v>
      </c>
      <c r="F120" s="165" t="str">
        <f>IF(F110="","",IF(F69=F114,"",1))</f>
        <v/>
      </c>
      <c r="G120" s="165" t="str">
        <f t="shared" ref="G120:R120" si="62">IF(G110="","",IF(G69=G114,"",1))</f>
        <v/>
      </c>
      <c r="H120" s="165" t="str">
        <f t="shared" si="62"/>
        <v/>
      </c>
      <c r="I120" s="165" t="str">
        <f t="shared" si="62"/>
        <v/>
      </c>
      <c r="J120" s="165" t="str">
        <f t="shared" si="62"/>
        <v/>
      </c>
      <c r="K120" s="165" t="str">
        <f t="shared" si="62"/>
        <v/>
      </c>
      <c r="L120" s="165" t="str">
        <f t="shared" si="62"/>
        <v/>
      </c>
      <c r="M120" s="165" t="str">
        <f t="shared" si="62"/>
        <v/>
      </c>
      <c r="N120" s="165" t="str">
        <f t="shared" si="62"/>
        <v/>
      </c>
      <c r="O120" s="165" t="str">
        <f t="shared" si="62"/>
        <v/>
      </c>
      <c r="P120" s="165" t="str">
        <f t="shared" si="62"/>
        <v/>
      </c>
      <c r="Q120" s="165" t="str">
        <f t="shared" si="62"/>
        <v/>
      </c>
      <c r="R120" s="165" t="str">
        <f t="shared" si="62"/>
        <v/>
      </c>
      <c r="S120" s="72"/>
      <c r="T120" s="72"/>
      <c r="U120" s="72"/>
      <c r="V120" s="72"/>
      <c r="W120" s="72"/>
      <c r="X120" s="72"/>
      <c r="Y120" s="72"/>
      <c r="Z120" s="72"/>
      <c r="AA120" s="72"/>
      <c r="AB120" s="72"/>
      <c r="AC120" s="72"/>
    </row>
  </sheetData>
  <mergeCells count="69">
    <mergeCell ref="D93:D94"/>
    <mergeCell ref="D95:D96"/>
    <mergeCell ref="D57:D58"/>
    <mergeCell ref="D59:D60"/>
    <mergeCell ref="D61:D62"/>
    <mergeCell ref="D63:D64"/>
    <mergeCell ref="D65:D66"/>
    <mergeCell ref="D81:D82"/>
    <mergeCell ref="D83:D84"/>
    <mergeCell ref="D99:D100"/>
    <mergeCell ref="D77:D78"/>
    <mergeCell ref="D79:D80"/>
    <mergeCell ref="D29:D30"/>
    <mergeCell ref="D31:D32"/>
    <mergeCell ref="D33:D34"/>
    <mergeCell ref="D35:D36"/>
    <mergeCell ref="D47:D48"/>
    <mergeCell ref="D49:D50"/>
    <mergeCell ref="D51:D52"/>
    <mergeCell ref="D53:D54"/>
    <mergeCell ref="D37:D38"/>
    <mergeCell ref="D39:D40"/>
    <mergeCell ref="D41:D42"/>
    <mergeCell ref="D43:D44"/>
    <mergeCell ref="D85:D86"/>
    <mergeCell ref="A3:E6"/>
    <mergeCell ref="F3:F6"/>
    <mergeCell ref="G5:G6"/>
    <mergeCell ref="D71:D72"/>
    <mergeCell ref="D97:D98"/>
    <mergeCell ref="D67:D68"/>
    <mergeCell ref="D87:D88"/>
    <mergeCell ref="D89:D90"/>
    <mergeCell ref="D91:D92"/>
    <mergeCell ref="D73:D74"/>
    <mergeCell ref="D75:D76"/>
    <mergeCell ref="B69:B100"/>
    <mergeCell ref="D69:D70"/>
    <mergeCell ref="A19:A100"/>
    <mergeCell ref="B19:B68"/>
    <mergeCell ref="D19:D20"/>
    <mergeCell ref="D55:D56"/>
    <mergeCell ref="D25:D26"/>
    <mergeCell ref="D27:D28"/>
    <mergeCell ref="D45:D46"/>
    <mergeCell ref="A7:E8"/>
    <mergeCell ref="A9:A18"/>
    <mergeCell ref="B9:E10"/>
    <mergeCell ref="B11:E12"/>
    <mergeCell ref="B13:E14"/>
    <mergeCell ref="B15:E16"/>
    <mergeCell ref="B17:E18"/>
    <mergeCell ref="D21:D22"/>
    <mergeCell ref="D23:D24"/>
    <mergeCell ref="H5:H6"/>
    <mergeCell ref="I5:I6"/>
    <mergeCell ref="G3:R3"/>
    <mergeCell ref="G4:J4"/>
    <mergeCell ref="K4:N4"/>
    <mergeCell ref="O4:R4"/>
    <mergeCell ref="Q5:Q6"/>
    <mergeCell ref="R5:R6"/>
    <mergeCell ref="J5:J6"/>
    <mergeCell ref="O5:O6"/>
    <mergeCell ref="P5:P6"/>
    <mergeCell ref="M5:M6"/>
    <mergeCell ref="N5:N6"/>
    <mergeCell ref="K5:K6"/>
    <mergeCell ref="L5:L6"/>
  </mergeCells>
  <phoneticPr fontId="4"/>
  <pageMargins left="0.59055118110236227" right="0.19685039370078741" top="0.39370078740157483" bottom="0.39370078740157483" header="0.51181102362204722" footer="0.51181102362204722"/>
  <pageSetup paperSize="9" scale="67"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20"/>
  <sheetViews>
    <sheetView view="pageBreakPreview" zoomScaleNormal="100" zoomScaleSheetLayoutView="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6" width="7.875" style="3" customWidth="1"/>
    <col min="7" max="21" width="6.75" style="3" customWidth="1"/>
    <col min="22" max="28" width="9" style="3"/>
    <col min="29" max="29" width="9" style="84"/>
    <col min="30" max="30" width="11.25" style="84" customWidth="1"/>
    <col min="31" max="16384" width="9" style="3"/>
  </cols>
  <sheetData>
    <row r="1" spans="1:30" ht="14.25">
      <c r="A1" s="18" t="s">
        <v>708</v>
      </c>
    </row>
    <row r="2" spans="1:30">
      <c r="U2" s="46" t="s">
        <v>634</v>
      </c>
    </row>
    <row r="3" spans="1:30" ht="21" customHeight="1">
      <c r="A3" s="314" t="s">
        <v>64</v>
      </c>
      <c r="B3" s="315"/>
      <c r="C3" s="315"/>
      <c r="D3" s="315"/>
      <c r="E3" s="316"/>
      <c r="F3" s="249" t="s">
        <v>63</v>
      </c>
      <c r="G3" s="332" t="s">
        <v>224</v>
      </c>
      <c r="H3" s="332"/>
      <c r="I3" s="332"/>
      <c r="J3" s="332"/>
      <c r="K3" s="332"/>
      <c r="L3" s="332"/>
      <c r="M3" s="332"/>
      <c r="N3" s="332"/>
      <c r="O3" s="332"/>
      <c r="P3" s="332"/>
      <c r="Q3" s="332"/>
      <c r="R3" s="332"/>
      <c r="S3" s="332"/>
      <c r="T3" s="332"/>
      <c r="U3" s="332"/>
    </row>
    <row r="4" spans="1:30" ht="21" customHeight="1">
      <c r="A4" s="317"/>
      <c r="B4" s="318"/>
      <c r="C4" s="318"/>
      <c r="D4" s="318"/>
      <c r="E4" s="319"/>
      <c r="F4" s="250"/>
      <c r="G4" s="297" t="s">
        <v>223</v>
      </c>
      <c r="H4" s="375"/>
      <c r="I4" s="375"/>
      <c r="J4" s="375"/>
      <c r="K4" s="379"/>
      <c r="L4" s="297" t="s">
        <v>222</v>
      </c>
      <c r="M4" s="375"/>
      <c r="N4" s="375"/>
      <c r="O4" s="375"/>
      <c r="P4" s="379"/>
      <c r="Q4" s="297" t="s">
        <v>221</v>
      </c>
      <c r="R4" s="375"/>
      <c r="S4" s="375"/>
      <c r="T4" s="375"/>
      <c r="U4" s="379"/>
    </row>
    <row r="5" spans="1:30" ht="33" customHeight="1" thickBot="1">
      <c r="A5" s="317"/>
      <c r="B5" s="318"/>
      <c r="C5" s="318"/>
      <c r="D5" s="318"/>
      <c r="E5" s="319"/>
      <c r="F5" s="250"/>
      <c r="G5" s="414" t="s">
        <v>149</v>
      </c>
      <c r="H5" s="412" t="s">
        <v>148</v>
      </c>
      <c r="I5" s="412" t="s">
        <v>147</v>
      </c>
      <c r="J5" s="412" t="s">
        <v>132</v>
      </c>
      <c r="K5" s="418" t="s">
        <v>510</v>
      </c>
      <c r="L5" s="414" t="s">
        <v>149</v>
      </c>
      <c r="M5" s="412" t="s">
        <v>148</v>
      </c>
      <c r="N5" s="412" t="s">
        <v>147</v>
      </c>
      <c r="O5" s="412" t="s">
        <v>132</v>
      </c>
      <c r="P5" s="416" t="s">
        <v>510</v>
      </c>
      <c r="Q5" s="414" t="s">
        <v>149</v>
      </c>
      <c r="R5" s="412" t="s">
        <v>148</v>
      </c>
      <c r="S5" s="412" t="s">
        <v>147</v>
      </c>
      <c r="T5" s="412" t="s">
        <v>132</v>
      </c>
      <c r="U5" s="416" t="s">
        <v>510</v>
      </c>
    </row>
    <row r="6" spans="1:30" ht="14.25" customHeight="1" thickBot="1">
      <c r="A6" s="320"/>
      <c r="B6" s="321"/>
      <c r="C6" s="321"/>
      <c r="D6" s="321"/>
      <c r="E6" s="322"/>
      <c r="F6" s="250"/>
      <c r="G6" s="415"/>
      <c r="H6" s="413"/>
      <c r="I6" s="413"/>
      <c r="J6" s="413"/>
      <c r="K6" s="417"/>
      <c r="L6" s="415"/>
      <c r="M6" s="413"/>
      <c r="N6" s="413"/>
      <c r="O6" s="413"/>
      <c r="P6" s="417"/>
      <c r="Q6" s="415"/>
      <c r="R6" s="413"/>
      <c r="S6" s="413"/>
      <c r="T6" s="413"/>
      <c r="U6" s="417"/>
      <c r="AC6" s="159">
        <f>SUM(AD7:AD100,G116:T120)</f>
        <v>0</v>
      </c>
      <c r="AD6" s="92"/>
    </row>
    <row r="7" spans="1:30" ht="12" customHeight="1">
      <c r="A7" s="240" t="s">
        <v>50</v>
      </c>
      <c r="B7" s="241"/>
      <c r="C7" s="241"/>
      <c r="D7" s="241"/>
      <c r="E7" s="242"/>
      <c r="F7" s="41">
        <f>SUM(G7:J7,L7:O7,Q7:T7)/3</f>
        <v>696</v>
      </c>
      <c r="G7" s="41">
        <f t="shared" ref="G7:O7" si="0">SUM(G9,G11,G13,G15,G17)</f>
        <v>1</v>
      </c>
      <c r="H7" s="41">
        <f t="shared" si="0"/>
        <v>607</v>
      </c>
      <c r="I7" s="41">
        <f t="shared" si="0"/>
        <v>20</v>
      </c>
      <c r="J7" s="41">
        <f t="shared" si="0"/>
        <v>68</v>
      </c>
      <c r="K7" s="329">
        <v>6.3646496819999996</v>
      </c>
      <c r="L7" s="41">
        <f t="shared" si="0"/>
        <v>0</v>
      </c>
      <c r="M7" s="41">
        <f t="shared" si="0"/>
        <v>9</v>
      </c>
      <c r="N7" s="41">
        <f t="shared" si="0"/>
        <v>575</v>
      </c>
      <c r="O7" s="41">
        <f t="shared" si="0"/>
        <v>112</v>
      </c>
      <c r="P7" s="329">
        <v>11.166095889999999</v>
      </c>
      <c r="Q7" s="41">
        <f>SUM(Q9,Q11,Q13,Q15,Q17)</f>
        <v>37</v>
      </c>
      <c r="R7" s="41">
        <f>SUM(R9,R11,R13,R15,R17)</f>
        <v>15</v>
      </c>
      <c r="S7" s="41">
        <f>SUM(S9,S11,S13,S15,S17)</f>
        <v>16</v>
      </c>
      <c r="T7" s="41">
        <f>SUM(T9,T11,T13,T15,T17)</f>
        <v>628</v>
      </c>
      <c r="U7" s="329">
        <v>12.16176471</v>
      </c>
      <c r="V7" s="54"/>
      <c r="W7" s="54"/>
      <c r="X7" s="54"/>
      <c r="AC7" s="153">
        <v>696</v>
      </c>
      <c r="AD7" s="153" t="str">
        <f>IF(F7=AC7,"",1)</f>
        <v/>
      </c>
    </row>
    <row r="8" spans="1:30" ht="12" customHeight="1">
      <c r="A8" s="243"/>
      <c r="B8" s="244"/>
      <c r="C8" s="244"/>
      <c r="D8" s="244"/>
      <c r="E8" s="245"/>
      <c r="F8" s="44">
        <f t="shared" ref="F8:F71" si="1">SUM(G8:J8,L8:O8,Q8:T8)/3</f>
        <v>1</v>
      </c>
      <c r="G8" s="37">
        <f>IF(G7=0,0,G7/$F7)</f>
        <v>1.4367816091954023E-3</v>
      </c>
      <c r="H8" s="37">
        <f t="shared" ref="H8:S8" si="2">IF(H7=0,0,H7/$F7)</f>
        <v>0.87212643678160917</v>
      </c>
      <c r="I8" s="37">
        <f t="shared" si="2"/>
        <v>2.8735632183908046E-2</v>
      </c>
      <c r="J8" s="37">
        <f>IF(J7=0,0,J7/$F7)</f>
        <v>9.7701149425287362E-2</v>
      </c>
      <c r="K8" s="330"/>
      <c r="L8" s="37">
        <f>IF(L7=0,0,L7/$F7)</f>
        <v>0</v>
      </c>
      <c r="M8" s="37">
        <f t="shared" si="2"/>
        <v>1.2931034482758621E-2</v>
      </c>
      <c r="N8" s="37">
        <f t="shared" si="2"/>
        <v>0.82614942528735635</v>
      </c>
      <c r="O8" s="37">
        <f>IF(O7=0,0,O7/$F7)</f>
        <v>0.16091954022988506</v>
      </c>
      <c r="P8" s="330"/>
      <c r="Q8" s="37">
        <f t="shared" si="2"/>
        <v>5.3160919540229883E-2</v>
      </c>
      <c r="R8" s="37">
        <f t="shared" si="2"/>
        <v>2.1551724137931036E-2</v>
      </c>
      <c r="S8" s="37">
        <f t="shared" si="2"/>
        <v>2.2988505747126436E-2</v>
      </c>
      <c r="T8" s="37">
        <f>IF(T7=0,0,T7/$F7)</f>
        <v>0.9022988505747126</v>
      </c>
      <c r="U8" s="330"/>
      <c r="AC8" s="154"/>
      <c r="AD8" s="154"/>
    </row>
    <row r="9" spans="1:30" ht="12" customHeight="1">
      <c r="A9" s="256" t="s">
        <v>49</v>
      </c>
      <c r="B9" s="323" t="s">
        <v>48</v>
      </c>
      <c r="C9" s="324"/>
      <c r="D9" s="324"/>
      <c r="E9" s="325"/>
      <c r="F9" s="41">
        <f t="shared" si="1"/>
        <v>123</v>
      </c>
      <c r="G9" s="41">
        <v>0</v>
      </c>
      <c r="H9" s="41">
        <v>106</v>
      </c>
      <c r="I9" s="41">
        <v>1</v>
      </c>
      <c r="J9" s="41">
        <v>16</v>
      </c>
      <c r="K9" s="329">
        <v>5.7943925233644862</v>
      </c>
      <c r="L9" s="41">
        <v>0</v>
      </c>
      <c r="M9" s="41">
        <v>5</v>
      </c>
      <c r="N9" s="41">
        <v>81</v>
      </c>
      <c r="O9" s="41">
        <v>37</v>
      </c>
      <c r="P9" s="329">
        <v>10.63953488372093</v>
      </c>
      <c r="Q9" s="41">
        <v>2</v>
      </c>
      <c r="R9" s="41">
        <v>2</v>
      </c>
      <c r="S9" s="41">
        <v>2</v>
      </c>
      <c r="T9" s="41">
        <v>117</v>
      </c>
      <c r="U9" s="329">
        <v>32.166666666666664</v>
      </c>
      <c r="AC9" s="155">
        <v>123</v>
      </c>
      <c r="AD9" s="155" t="str">
        <f>IF(F9=AC9,"",1)</f>
        <v/>
      </c>
    </row>
    <row r="10" spans="1:30" ht="12" customHeight="1">
      <c r="A10" s="257"/>
      <c r="B10" s="326"/>
      <c r="C10" s="327"/>
      <c r="D10" s="327"/>
      <c r="E10" s="328"/>
      <c r="F10" s="44">
        <f t="shared" si="1"/>
        <v>0.99999999999999989</v>
      </c>
      <c r="G10" s="37">
        <f t="shared" ref="G10:T10" si="3">IF(G9=0,0,G9/$F9)</f>
        <v>0</v>
      </c>
      <c r="H10" s="37">
        <f t="shared" si="3"/>
        <v>0.86178861788617889</v>
      </c>
      <c r="I10" s="37">
        <f t="shared" si="3"/>
        <v>8.130081300813009E-3</v>
      </c>
      <c r="J10" s="37">
        <f t="shared" si="3"/>
        <v>0.13008130081300814</v>
      </c>
      <c r="K10" s="330"/>
      <c r="L10" s="37">
        <f t="shared" si="3"/>
        <v>0</v>
      </c>
      <c r="M10" s="37">
        <f t="shared" si="3"/>
        <v>4.065040650406504E-2</v>
      </c>
      <c r="N10" s="37">
        <f t="shared" si="3"/>
        <v>0.65853658536585369</v>
      </c>
      <c r="O10" s="37">
        <f t="shared" si="3"/>
        <v>0.30081300813008133</v>
      </c>
      <c r="P10" s="330"/>
      <c r="Q10" s="37">
        <f t="shared" si="3"/>
        <v>1.6260162601626018E-2</v>
      </c>
      <c r="R10" s="37">
        <f t="shared" si="3"/>
        <v>1.6260162601626018E-2</v>
      </c>
      <c r="S10" s="37">
        <f t="shared" si="3"/>
        <v>1.6260162601626018E-2</v>
      </c>
      <c r="T10" s="37">
        <f t="shared" si="3"/>
        <v>0.95121951219512191</v>
      </c>
      <c r="U10" s="330"/>
      <c r="AC10" s="154"/>
      <c r="AD10" s="154"/>
    </row>
    <row r="11" spans="1:30" ht="12" customHeight="1">
      <c r="A11" s="257"/>
      <c r="B11" s="323" t="s">
        <v>47</v>
      </c>
      <c r="C11" s="324"/>
      <c r="D11" s="324"/>
      <c r="E11" s="325"/>
      <c r="F11" s="41">
        <f t="shared" si="1"/>
        <v>116</v>
      </c>
      <c r="G11" s="41">
        <v>0</v>
      </c>
      <c r="H11" s="41">
        <v>110</v>
      </c>
      <c r="I11" s="41">
        <v>1</v>
      </c>
      <c r="J11" s="41">
        <v>5</v>
      </c>
      <c r="K11" s="329">
        <v>5.045045045045045</v>
      </c>
      <c r="L11" s="41">
        <v>0</v>
      </c>
      <c r="M11" s="41">
        <v>0</v>
      </c>
      <c r="N11" s="41">
        <v>106</v>
      </c>
      <c r="O11" s="41">
        <v>10</v>
      </c>
      <c r="P11" s="329">
        <v>10.09433962264151</v>
      </c>
      <c r="Q11" s="41">
        <v>3</v>
      </c>
      <c r="R11" s="41">
        <v>0</v>
      </c>
      <c r="S11" s="41">
        <v>0</v>
      </c>
      <c r="T11" s="41">
        <v>113</v>
      </c>
      <c r="U11" s="329">
        <v>0</v>
      </c>
      <c r="AC11" s="155">
        <v>116</v>
      </c>
      <c r="AD11" s="155" t="str">
        <f>IF(F11=AC11,"",1)</f>
        <v/>
      </c>
    </row>
    <row r="12" spans="1:30" ht="12" customHeight="1">
      <c r="A12" s="257"/>
      <c r="B12" s="326"/>
      <c r="C12" s="327"/>
      <c r="D12" s="327"/>
      <c r="E12" s="328"/>
      <c r="F12" s="44">
        <f t="shared" si="1"/>
        <v>1</v>
      </c>
      <c r="G12" s="37">
        <f t="shared" ref="G12:T12" si="4">IF(G11=0,0,G11/$F11)</f>
        <v>0</v>
      </c>
      <c r="H12" s="37">
        <f t="shared" si="4"/>
        <v>0.94827586206896552</v>
      </c>
      <c r="I12" s="37">
        <f t="shared" si="4"/>
        <v>8.6206896551724137E-3</v>
      </c>
      <c r="J12" s="37">
        <f t="shared" si="4"/>
        <v>4.3103448275862072E-2</v>
      </c>
      <c r="K12" s="330"/>
      <c r="L12" s="37">
        <f t="shared" si="4"/>
        <v>0</v>
      </c>
      <c r="M12" s="37">
        <f t="shared" si="4"/>
        <v>0</v>
      </c>
      <c r="N12" s="37">
        <f t="shared" si="4"/>
        <v>0.91379310344827591</v>
      </c>
      <c r="O12" s="37">
        <f t="shared" si="4"/>
        <v>8.6206896551724144E-2</v>
      </c>
      <c r="P12" s="330"/>
      <c r="Q12" s="37">
        <f t="shared" si="4"/>
        <v>2.5862068965517241E-2</v>
      </c>
      <c r="R12" s="37">
        <f t="shared" si="4"/>
        <v>0</v>
      </c>
      <c r="S12" s="37">
        <f t="shared" si="4"/>
        <v>0</v>
      </c>
      <c r="T12" s="37">
        <f t="shared" si="4"/>
        <v>0.97413793103448276</v>
      </c>
      <c r="U12" s="330"/>
      <c r="AC12" s="154"/>
      <c r="AD12" s="154"/>
    </row>
    <row r="13" spans="1:30" ht="12" customHeight="1">
      <c r="A13" s="257"/>
      <c r="B13" s="323" t="s">
        <v>46</v>
      </c>
      <c r="C13" s="324"/>
      <c r="D13" s="324"/>
      <c r="E13" s="325"/>
      <c r="F13" s="41">
        <f t="shared" si="1"/>
        <v>195</v>
      </c>
      <c r="G13" s="41">
        <v>0</v>
      </c>
      <c r="H13" s="41">
        <v>173</v>
      </c>
      <c r="I13" s="41">
        <v>3</v>
      </c>
      <c r="J13" s="41">
        <v>19</v>
      </c>
      <c r="K13" s="329">
        <v>6.0454545454545459</v>
      </c>
      <c r="L13" s="41">
        <v>0</v>
      </c>
      <c r="M13" s="41">
        <v>2</v>
      </c>
      <c r="N13" s="41">
        <v>166</v>
      </c>
      <c r="O13" s="41">
        <v>27</v>
      </c>
      <c r="P13" s="329">
        <v>10.93452380952381</v>
      </c>
      <c r="Q13" s="41">
        <v>17</v>
      </c>
      <c r="R13" s="41">
        <v>4</v>
      </c>
      <c r="S13" s="41">
        <v>4</v>
      </c>
      <c r="T13" s="41">
        <v>170</v>
      </c>
      <c r="U13" s="329">
        <v>2.72</v>
      </c>
      <c r="AC13" s="155">
        <v>195</v>
      </c>
      <c r="AD13" s="155" t="str">
        <f>IF(F13=AC13,"",1)</f>
        <v/>
      </c>
    </row>
    <row r="14" spans="1:30" ht="12" customHeight="1">
      <c r="A14" s="257"/>
      <c r="B14" s="326"/>
      <c r="C14" s="327"/>
      <c r="D14" s="327"/>
      <c r="E14" s="328"/>
      <c r="F14" s="44">
        <f t="shared" si="1"/>
        <v>1</v>
      </c>
      <c r="G14" s="37">
        <f t="shared" ref="G14:T14" si="5">IF(G13=0,0,G13/$F13)</f>
        <v>0</v>
      </c>
      <c r="H14" s="37">
        <f t="shared" si="5"/>
        <v>0.88717948717948714</v>
      </c>
      <c r="I14" s="37">
        <f t="shared" si="5"/>
        <v>1.5384615384615385E-2</v>
      </c>
      <c r="J14" s="37">
        <f t="shared" si="5"/>
        <v>9.7435897435897437E-2</v>
      </c>
      <c r="K14" s="330"/>
      <c r="L14" s="37">
        <f t="shared" si="5"/>
        <v>0</v>
      </c>
      <c r="M14" s="37">
        <f t="shared" si="5"/>
        <v>1.0256410256410256E-2</v>
      </c>
      <c r="N14" s="37">
        <f t="shared" si="5"/>
        <v>0.85128205128205126</v>
      </c>
      <c r="O14" s="37">
        <f t="shared" si="5"/>
        <v>0.13846153846153847</v>
      </c>
      <c r="P14" s="330"/>
      <c r="Q14" s="37">
        <f t="shared" si="5"/>
        <v>8.7179487179487175E-2</v>
      </c>
      <c r="R14" s="37">
        <f t="shared" si="5"/>
        <v>2.0512820512820513E-2</v>
      </c>
      <c r="S14" s="37">
        <f t="shared" si="5"/>
        <v>2.0512820512820513E-2</v>
      </c>
      <c r="T14" s="37">
        <f t="shared" si="5"/>
        <v>0.87179487179487181</v>
      </c>
      <c r="U14" s="330"/>
      <c r="AC14" s="154"/>
      <c r="AD14" s="154"/>
    </row>
    <row r="15" spans="1:30" ht="12" customHeight="1">
      <c r="A15" s="257"/>
      <c r="B15" s="323" t="s">
        <v>45</v>
      </c>
      <c r="C15" s="324"/>
      <c r="D15" s="324"/>
      <c r="E15" s="325"/>
      <c r="F15" s="41">
        <f t="shared" si="1"/>
        <v>63</v>
      </c>
      <c r="G15" s="41">
        <v>0</v>
      </c>
      <c r="H15" s="41">
        <v>55</v>
      </c>
      <c r="I15" s="41">
        <v>1</v>
      </c>
      <c r="J15" s="41">
        <v>7</v>
      </c>
      <c r="K15" s="329">
        <v>11.464285714285714</v>
      </c>
      <c r="L15" s="41">
        <v>0</v>
      </c>
      <c r="M15" s="41">
        <v>0</v>
      </c>
      <c r="N15" s="41">
        <v>57</v>
      </c>
      <c r="O15" s="41">
        <v>6</v>
      </c>
      <c r="P15" s="329">
        <v>16.298245614035089</v>
      </c>
      <c r="Q15" s="41">
        <v>3</v>
      </c>
      <c r="R15" s="41">
        <v>2</v>
      </c>
      <c r="S15" s="41">
        <v>3</v>
      </c>
      <c r="T15" s="41">
        <v>55</v>
      </c>
      <c r="U15" s="329">
        <v>49.375</v>
      </c>
      <c r="AC15" s="155">
        <v>63</v>
      </c>
      <c r="AD15" s="155" t="str">
        <f>IF(F15=AC15,"",1)</f>
        <v/>
      </c>
    </row>
    <row r="16" spans="1:30" ht="12" customHeight="1">
      <c r="A16" s="257"/>
      <c r="B16" s="326"/>
      <c r="C16" s="327"/>
      <c r="D16" s="327"/>
      <c r="E16" s="328"/>
      <c r="F16" s="44">
        <f t="shared" si="1"/>
        <v>0.99999999999999989</v>
      </c>
      <c r="G16" s="37">
        <f t="shared" ref="G16:T16" si="6">IF(G15=0,0,G15/$F15)</f>
        <v>0</v>
      </c>
      <c r="H16" s="37">
        <f t="shared" si="6"/>
        <v>0.87301587301587302</v>
      </c>
      <c r="I16" s="37">
        <f t="shared" si="6"/>
        <v>1.5873015873015872E-2</v>
      </c>
      <c r="J16" s="37">
        <f t="shared" si="6"/>
        <v>0.1111111111111111</v>
      </c>
      <c r="K16" s="330"/>
      <c r="L16" s="37">
        <f t="shared" si="6"/>
        <v>0</v>
      </c>
      <c r="M16" s="37">
        <f t="shared" si="6"/>
        <v>0</v>
      </c>
      <c r="N16" s="37">
        <f t="shared" si="6"/>
        <v>0.90476190476190477</v>
      </c>
      <c r="O16" s="37">
        <f t="shared" si="6"/>
        <v>9.5238095238095233E-2</v>
      </c>
      <c r="P16" s="330"/>
      <c r="Q16" s="37">
        <f t="shared" si="6"/>
        <v>4.7619047619047616E-2</v>
      </c>
      <c r="R16" s="37">
        <f t="shared" si="6"/>
        <v>3.1746031746031744E-2</v>
      </c>
      <c r="S16" s="37">
        <f t="shared" si="6"/>
        <v>4.7619047619047616E-2</v>
      </c>
      <c r="T16" s="37">
        <f t="shared" si="6"/>
        <v>0.87301587301587302</v>
      </c>
      <c r="U16" s="330"/>
      <c r="AC16" s="154"/>
      <c r="AD16" s="154"/>
    </row>
    <row r="17" spans="1:30" ht="12" customHeight="1">
      <c r="A17" s="257"/>
      <c r="B17" s="323" t="s">
        <v>44</v>
      </c>
      <c r="C17" s="324"/>
      <c r="D17" s="324"/>
      <c r="E17" s="325"/>
      <c r="F17" s="41">
        <f t="shared" si="1"/>
        <v>199</v>
      </c>
      <c r="G17" s="41">
        <v>1</v>
      </c>
      <c r="H17" s="41">
        <v>163</v>
      </c>
      <c r="I17" s="41">
        <v>14</v>
      </c>
      <c r="J17" s="41">
        <v>21</v>
      </c>
      <c r="K17" s="329">
        <v>6.2415730337078648</v>
      </c>
      <c r="L17" s="41">
        <v>0</v>
      </c>
      <c r="M17" s="41">
        <v>2</v>
      </c>
      <c r="N17" s="41">
        <v>165</v>
      </c>
      <c r="O17" s="41">
        <v>32</v>
      </c>
      <c r="P17" s="329">
        <v>10.598802395209582</v>
      </c>
      <c r="Q17" s="41">
        <v>12</v>
      </c>
      <c r="R17" s="41">
        <v>7</v>
      </c>
      <c r="S17" s="41">
        <v>7</v>
      </c>
      <c r="T17" s="41">
        <v>173</v>
      </c>
      <c r="U17" s="329">
        <v>6.5769230769230766</v>
      </c>
      <c r="AC17" s="155">
        <v>199</v>
      </c>
      <c r="AD17" s="155" t="str">
        <f>IF(F17=AC17,"",1)</f>
        <v/>
      </c>
    </row>
    <row r="18" spans="1:30" ht="12" customHeight="1">
      <c r="A18" s="258"/>
      <c r="B18" s="326"/>
      <c r="C18" s="327"/>
      <c r="D18" s="327"/>
      <c r="E18" s="328"/>
      <c r="F18" s="44">
        <f t="shared" si="1"/>
        <v>0.99999999999999989</v>
      </c>
      <c r="G18" s="37">
        <f t="shared" ref="G18:T18" si="7">IF(G17=0,0,G17/$F17)</f>
        <v>5.0251256281407036E-3</v>
      </c>
      <c r="H18" s="37">
        <f t="shared" si="7"/>
        <v>0.81909547738693467</v>
      </c>
      <c r="I18" s="37">
        <f t="shared" si="7"/>
        <v>7.0351758793969849E-2</v>
      </c>
      <c r="J18" s="37">
        <f t="shared" si="7"/>
        <v>0.10552763819095477</v>
      </c>
      <c r="K18" s="330"/>
      <c r="L18" s="37">
        <f t="shared" si="7"/>
        <v>0</v>
      </c>
      <c r="M18" s="37">
        <f t="shared" si="7"/>
        <v>1.0050251256281407E-2</v>
      </c>
      <c r="N18" s="37">
        <f t="shared" si="7"/>
        <v>0.82914572864321612</v>
      </c>
      <c r="O18" s="37">
        <f t="shared" si="7"/>
        <v>0.16080402010050251</v>
      </c>
      <c r="P18" s="330"/>
      <c r="Q18" s="37">
        <f t="shared" si="7"/>
        <v>6.030150753768844E-2</v>
      </c>
      <c r="R18" s="37">
        <f t="shared" si="7"/>
        <v>3.5175879396984924E-2</v>
      </c>
      <c r="S18" s="37">
        <f t="shared" si="7"/>
        <v>3.5175879396984924E-2</v>
      </c>
      <c r="T18" s="37">
        <f t="shared" si="7"/>
        <v>0.8693467336683417</v>
      </c>
      <c r="U18" s="330"/>
      <c r="AC18" s="156"/>
      <c r="AD18" s="154"/>
    </row>
    <row r="19" spans="1:30" ht="12" customHeight="1">
      <c r="A19" s="253" t="s">
        <v>43</v>
      </c>
      <c r="B19" s="253" t="s">
        <v>42</v>
      </c>
      <c r="C19" s="43"/>
      <c r="D19" s="305" t="s">
        <v>16</v>
      </c>
      <c r="E19" s="42"/>
      <c r="F19" s="41">
        <f t="shared" si="1"/>
        <v>189</v>
      </c>
      <c r="G19" s="41">
        <f t="shared" ref="G19:T19" si="8">SUM(G21,G23,G25,G27,G29,G31,G33,G35,G37,G39,G41,G43,G45,G47,G49,G51,G53,G55,G57,G59,G61,G63,G65,G67)</f>
        <v>0</v>
      </c>
      <c r="H19" s="41">
        <f t="shared" si="8"/>
        <v>165</v>
      </c>
      <c r="I19" s="41">
        <f t="shared" si="8"/>
        <v>4</v>
      </c>
      <c r="J19" s="41">
        <f t="shared" si="8"/>
        <v>20</v>
      </c>
      <c r="K19" s="329">
        <v>8.4497041419999999</v>
      </c>
      <c r="L19" s="41">
        <f t="shared" si="8"/>
        <v>0</v>
      </c>
      <c r="M19" s="41">
        <f t="shared" si="8"/>
        <v>3</v>
      </c>
      <c r="N19" s="41">
        <f t="shared" si="8"/>
        <v>152</v>
      </c>
      <c r="O19" s="41">
        <f t="shared" si="8"/>
        <v>34</v>
      </c>
      <c r="P19" s="329">
        <v>12.993548390000001</v>
      </c>
      <c r="Q19" s="41">
        <f t="shared" si="8"/>
        <v>11</v>
      </c>
      <c r="R19" s="41">
        <f t="shared" si="8"/>
        <v>7</v>
      </c>
      <c r="S19" s="41">
        <f t="shared" si="8"/>
        <v>6</v>
      </c>
      <c r="T19" s="41">
        <f t="shared" si="8"/>
        <v>165</v>
      </c>
      <c r="U19" s="329">
        <v>20.625</v>
      </c>
      <c r="AC19" s="155">
        <v>189</v>
      </c>
      <c r="AD19" s="155" t="str">
        <f>IF(F19=AC19,"",1)</f>
        <v/>
      </c>
    </row>
    <row r="20" spans="1:30" ht="12" customHeight="1">
      <c r="A20" s="254"/>
      <c r="B20" s="254"/>
      <c r="C20" s="40"/>
      <c r="D20" s="306"/>
      <c r="E20" s="39"/>
      <c r="F20" s="44">
        <f t="shared" si="1"/>
        <v>1</v>
      </c>
      <c r="G20" s="37">
        <f t="shared" ref="G20:T20" si="9">IF(G19=0,0,G19/$F19)</f>
        <v>0</v>
      </c>
      <c r="H20" s="37">
        <f t="shared" si="9"/>
        <v>0.87301587301587302</v>
      </c>
      <c r="I20" s="37">
        <f t="shared" si="9"/>
        <v>2.1164021164021163E-2</v>
      </c>
      <c r="J20" s="37">
        <f t="shared" si="9"/>
        <v>0.10582010582010581</v>
      </c>
      <c r="K20" s="330"/>
      <c r="L20" s="37">
        <f t="shared" si="9"/>
        <v>0</v>
      </c>
      <c r="M20" s="37">
        <f t="shared" si="9"/>
        <v>1.5873015873015872E-2</v>
      </c>
      <c r="N20" s="37">
        <f t="shared" si="9"/>
        <v>0.80423280423280419</v>
      </c>
      <c r="O20" s="37">
        <f t="shared" si="9"/>
        <v>0.17989417989417988</v>
      </c>
      <c r="P20" s="330"/>
      <c r="Q20" s="37">
        <f t="shared" si="9"/>
        <v>5.8201058201058198E-2</v>
      </c>
      <c r="R20" s="37">
        <f t="shared" si="9"/>
        <v>3.7037037037037035E-2</v>
      </c>
      <c r="S20" s="37">
        <f t="shared" si="9"/>
        <v>3.1746031746031744E-2</v>
      </c>
      <c r="T20" s="37">
        <f t="shared" si="9"/>
        <v>0.87301587301587302</v>
      </c>
      <c r="U20" s="330"/>
      <c r="AC20" s="154"/>
      <c r="AD20" s="154"/>
    </row>
    <row r="21" spans="1:30" ht="12" customHeight="1">
      <c r="A21" s="254"/>
      <c r="B21" s="254"/>
      <c r="C21" s="43"/>
      <c r="D21" s="305" t="s">
        <v>41</v>
      </c>
      <c r="E21" s="42"/>
      <c r="F21" s="41">
        <f t="shared" si="1"/>
        <v>26</v>
      </c>
      <c r="G21" s="41">
        <v>0</v>
      </c>
      <c r="H21" s="41">
        <v>22</v>
      </c>
      <c r="I21" s="41">
        <v>0</v>
      </c>
      <c r="J21" s="41">
        <v>4</v>
      </c>
      <c r="K21" s="329">
        <v>5.0909090909090908</v>
      </c>
      <c r="L21" s="41">
        <v>0</v>
      </c>
      <c r="M21" s="41">
        <v>1</v>
      </c>
      <c r="N21" s="41">
        <v>21</v>
      </c>
      <c r="O21" s="41">
        <v>4</v>
      </c>
      <c r="P21" s="329">
        <v>9.7727272727272734</v>
      </c>
      <c r="Q21" s="41">
        <v>4</v>
      </c>
      <c r="R21" s="41">
        <v>1</v>
      </c>
      <c r="S21" s="41">
        <v>1</v>
      </c>
      <c r="T21" s="41">
        <v>20</v>
      </c>
      <c r="U21" s="329">
        <v>2.8333333333333335</v>
      </c>
      <c r="AC21" s="155">
        <v>26</v>
      </c>
      <c r="AD21" s="155" t="str">
        <f>IF(F21=AC21,"",1)</f>
        <v/>
      </c>
    </row>
    <row r="22" spans="1:30" ht="12" customHeight="1">
      <c r="A22" s="254"/>
      <c r="B22" s="254"/>
      <c r="C22" s="40"/>
      <c r="D22" s="306"/>
      <c r="E22" s="39"/>
      <c r="F22" s="44">
        <f t="shared" si="1"/>
        <v>0.99999999999999989</v>
      </c>
      <c r="G22" s="37">
        <f t="shared" ref="G22:T22" si="10">IF(G21=0,0,G21/$F21)</f>
        <v>0</v>
      </c>
      <c r="H22" s="37">
        <f t="shared" si="10"/>
        <v>0.84615384615384615</v>
      </c>
      <c r="I22" s="37">
        <f t="shared" si="10"/>
        <v>0</v>
      </c>
      <c r="J22" s="37">
        <f t="shared" si="10"/>
        <v>0.15384615384615385</v>
      </c>
      <c r="K22" s="330"/>
      <c r="L22" s="37">
        <f t="shared" si="10"/>
        <v>0</v>
      </c>
      <c r="M22" s="37">
        <f t="shared" si="10"/>
        <v>3.8461538461538464E-2</v>
      </c>
      <c r="N22" s="37">
        <f t="shared" si="10"/>
        <v>0.80769230769230771</v>
      </c>
      <c r="O22" s="37">
        <f t="shared" si="10"/>
        <v>0.15384615384615385</v>
      </c>
      <c r="P22" s="330"/>
      <c r="Q22" s="37">
        <f t="shared" si="10"/>
        <v>0.15384615384615385</v>
      </c>
      <c r="R22" s="37">
        <f t="shared" si="10"/>
        <v>3.8461538461538464E-2</v>
      </c>
      <c r="S22" s="37">
        <f t="shared" si="10"/>
        <v>3.8461538461538464E-2</v>
      </c>
      <c r="T22" s="37">
        <f t="shared" si="10"/>
        <v>0.76923076923076927</v>
      </c>
      <c r="U22" s="330"/>
      <c r="AC22" s="154"/>
      <c r="AD22" s="154"/>
    </row>
    <row r="23" spans="1:30" ht="12" customHeight="1">
      <c r="A23" s="254"/>
      <c r="B23" s="254"/>
      <c r="C23" s="43"/>
      <c r="D23" s="305" t="s">
        <v>40</v>
      </c>
      <c r="E23" s="42"/>
      <c r="F23" s="41">
        <f t="shared" si="1"/>
        <v>3</v>
      </c>
      <c r="G23" s="41">
        <v>0</v>
      </c>
      <c r="H23" s="41">
        <v>3</v>
      </c>
      <c r="I23" s="41">
        <v>0</v>
      </c>
      <c r="J23" s="41">
        <v>0</v>
      </c>
      <c r="K23" s="329">
        <v>5</v>
      </c>
      <c r="L23" s="41">
        <v>0</v>
      </c>
      <c r="M23" s="41">
        <v>0</v>
      </c>
      <c r="N23" s="41">
        <v>2</v>
      </c>
      <c r="O23" s="41">
        <v>1</v>
      </c>
      <c r="P23" s="329">
        <v>10</v>
      </c>
      <c r="Q23" s="41">
        <v>0</v>
      </c>
      <c r="R23" s="41">
        <v>0</v>
      </c>
      <c r="S23" s="41">
        <v>0</v>
      </c>
      <c r="T23" s="41">
        <v>3</v>
      </c>
      <c r="U23" s="329" t="s">
        <v>409</v>
      </c>
      <c r="AC23" s="155">
        <v>3</v>
      </c>
      <c r="AD23" s="155" t="str">
        <f>IF(F23=AC23,"",1)</f>
        <v/>
      </c>
    </row>
    <row r="24" spans="1:30" ht="12" customHeight="1">
      <c r="A24" s="254"/>
      <c r="B24" s="254"/>
      <c r="C24" s="40"/>
      <c r="D24" s="306"/>
      <c r="E24" s="39"/>
      <c r="F24" s="44">
        <f t="shared" si="1"/>
        <v>1</v>
      </c>
      <c r="G24" s="37">
        <f t="shared" ref="G24:T24" si="11">IF(G23=0,0,G23/$F23)</f>
        <v>0</v>
      </c>
      <c r="H24" s="37">
        <f t="shared" si="11"/>
        <v>1</v>
      </c>
      <c r="I24" s="37">
        <f t="shared" si="11"/>
        <v>0</v>
      </c>
      <c r="J24" s="37">
        <f t="shared" si="11"/>
        <v>0</v>
      </c>
      <c r="K24" s="330"/>
      <c r="L24" s="37">
        <f t="shared" si="11"/>
        <v>0</v>
      </c>
      <c r="M24" s="37">
        <f t="shared" si="11"/>
        <v>0</v>
      </c>
      <c r="N24" s="37">
        <f t="shared" si="11"/>
        <v>0.66666666666666663</v>
      </c>
      <c r="O24" s="37">
        <f t="shared" si="11"/>
        <v>0.33333333333333331</v>
      </c>
      <c r="P24" s="330"/>
      <c r="Q24" s="37">
        <f t="shared" si="11"/>
        <v>0</v>
      </c>
      <c r="R24" s="37">
        <f t="shared" si="11"/>
        <v>0</v>
      </c>
      <c r="S24" s="37">
        <f t="shared" si="11"/>
        <v>0</v>
      </c>
      <c r="T24" s="37">
        <f t="shared" si="11"/>
        <v>1</v>
      </c>
      <c r="U24" s="330"/>
      <c r="AC24" s="154"/>
      <c r="AD24" s="154"/>
    </row>
    <row r="25" spans="1:30" ht="12" customHeight="1">
      <c r="A25" s="254"/>
      <c r="B25" s="254"/>
      <c r="C25" s="43"/>
      <c r="D25" s="308" t="s">
        <v>39</v>
      </c>
      <c r="E25" s="115"/>
      <c r="F25" s="104">
        <f t="shared" si="1"/>
        <v>10</v>
      </c>
      <c r="G25" s="104">
        <v>0</v>
      </c>
      <c r="H25" s="104">
        <v>9</v>
      </c>
      <c r="I25" s="41">
        <v>0</v>
      </c>
      <c r="J25" s="41">
        <v>1</v>
      </c>
      <c r="K25" s="329">
        <v>5</v>
      </c>
      <c r="L25" s="41">
        <v>0</v>
      </c>
      <c r="M25" s="41">
        <v>0</v>
      </c>
      <c r="N25" s="41">
        <v>8</v>
      </c>
      <c r="O25" s="41">
        <v>2</v>
      </c>
      <c r="P25" s="329">
        <v>10</v>
      </c>
      <c r="Q25" s="41">
        <v>1</v>
      </c>
      <c r="R25" s="41">
        <v>1</v>
      </c>
      <c r="S25" s="41">
        <v>0</v>
      </c>
      <c r="T25" s="41">
        <v>8</v>
      </c>
      <c r="U25" s="329">
        <v>2.5</v>
      </c>
      <c r="AC25" s="155">
        <v>10</v>
      </c>
      <c r="AD25" s="155" t="str">
        <f>IF(F25=AC25,"",1)</f>
        <v/>
      </c>
    </row>
    <row r="26" spans="1:30" ht="12" customHeight="1">
      <c r="A26" s="254"/>
      <c r="B26" s="254"/>
      <c r="C26" s="40"/>
      <c r="D26" s="309"/>
      <c r="E26" s="116"/>
      <c r="F26" s="117">
        <f t="shared" si="1"/>
        <v>1</v>
      </c>
      <c r="G26" s="107">
        <f t="shared" ref="G26:T26" si="12">IF(G25=0,0,G25/$F25)</f>
        <v>0</v>
      </c>
      <c r="H26" s="107">
        <f t="shared" si="12"/>
        <v>0.9</v>
      </c>
      <c r="I26" s="37">
        <f t="shared" si="12"/>
        <v>0</v>
      </c>
      <c r="J26" s="37">
        <f t="shared" si="12"/>
        <v>0.1</v>
      </c>
      <c r="K26" s="330"/>
      <c r="L26" s="37">
        <f t="shared" si="12"/>
        <v>0</v>
      </c>
      <c r="M26" s="37">
        <f t="shared" si="12"/>
        <v>0</v>
      </c>
      <c r="N26" s="37">
        <f t="shared" si="12"/>
        <v>0.8</v>
      </c>
      <c r="O26" s="37">
        <f t="shared" si="12"/>
        <v>0.2</v>
      </c>
      <c r="P26" s="330"/>
      <c r="Q26" s="37">
        <f t="shared" si="12"/>
        <v>0.1</v>
      </c>
      <c r="R26" s="37">
        <f t="shared" si="12"/>
        <v>0.1</v>
      </c>
      <c r="S26" s="37">
        <f t="shared" si="12"/>
        <v>0</v>
      </c>
      <c r="T26" s="37">
        <f t="shared" si="12"/>
        <v>0.8</v>
      </c>
      <c r="U26" s="330"/>
      <c r="AC26" s="154"/>
      <c r="AD26" s="154"/>
    </row>
    <row r="27" spans="1:30" ht="12" customHeight="1">
      <c r="A27" s="254"/>
      <c r="B27" s="254"/>
      <c r="C27" s="43"/>
      <c r="D27" s="305" t="s">
        <v>38</v>
      </c>
      <c r="E27" s="42"/>
      <c r="F27" s="41">
        <f t="shared" si="1"/>
        <v>1</v>
      </c>
      <c r="G27" s="41">
        <v>0</v>
      </c>
      <c r="H27" s="41">
        <v>1</v>
      </c>
      <c r="I27" s="41">
        <v>0</v>
      </c>
      <c r="J27" s="41">
        <v>0</v>
      </c>
      <c r="K27" s="329">
        <v>5</v>
      </c>
      <c r="L27" s="41">
        <v>0</v>
      </c>
      <c r="M27" s="41">
        <v>0</v>
      </c>
      <c r="N27" s="41">
        <v>1</v>
      </c>
      <c r="O27" s="41">
        <v>0</v>
      </c>
      <c r="P27" s="329">
        <v>10</v>
      </c>
      <c r="Q27" s="41">
        <v>0</v>
      </c>
      <c r="R27" s="41">
        <v>0</v>
      </c>
      <c r="S27" s="41">
        <v>0</v>
      </c>
      <c r="T27" s="41">
        <v>1</v>
      </c>
      <c r="U27" s="329" t="s">
        <v>409</v>
      </c>
      <c r="AC27" s="155">
        <v>1</v>
      </c>
      <c r="AD27" s="155" t="str">
        <f>IF(F27=AC27,"",1)</f>
        <v/>
      </c>
    </row>
    <row r="28" spans="1:30" ht="12" customHeight="1">
      <c r="A28" s="254"/>
      <c r="B28" s="254"/>
      <c r="C28" s="40"/>
      <c r="D28" s="306"/>
      <c r="E28" s="39"/>
      <c r="F28" s="44">
        <f t="shared" si="1"/>
        <v>1</v>
      </c>
      <c r="G28" s="37">
        <f t="shared" ref="G28:T28" si="13">IF(G27=0,0,G27/$F27)</f>
        <v>0</v>
      </c>
      <c r="H28" s="37">
        <f t="shared" si="13"/>
        <v>1</v>
      </c>
      <c r="I28" s="37">
        <f t="shared" si="13"/>
        <v>0</v>
      </c>
      <c r="J28" s="37">
        <f t="shared" si="13"/>
        <v>0</v>
      </c>
      <c r="K28" s="330"/>
      <c r="L28" s="37">
        <f t="shared" si="13"/>
        <v>0</v>
      </c>
      <c r="M28" s="37">
        <f t="shared" si="13"/>
        <v>0</v>
      </c>
      <c r="N28" s="37">
        <f>IF(N27=0,0,N27/$F27)</f>
        <v>1</v>
      </c>
      <c r="O28" s="37">
        <f t="shared" si="13"/>
        <v>0</v>
      </c>
      <c r="P28" s="330"/>
      <c r="Q28" s="37">
        <f t="shared" si="13"/>
        <v>0</v>
      </c>
      <c r="R28" s="37">
        <f t="shared" si="13"/>
        <v>0</v>
      </c>
      <c r="S28" s="37">
        <f t="shared" si="13"/>
        <v>0</v>
      </c>
      <c r="T28" s="37">
        <f t="shared" si="13"/>
        <v>1</v>
      </c>
      <c r="U28" s="330"/>
      <c r="AC28" s="154"/>
      <c r="AD28" s="154"/>
    </row>
    <row r="29" spans="1:30" ht="12" customHeight="1">
      <c r="A29" s="254"/>
      <c r="B29" s="254"/>
      <c r="C29" s="43"/>
      <c r="D29" s="305" t="s">
        <v>37</v>
      </c>
      <c r="E29" s="42"/>
      <c r="F29" s="41">
        <f t="shared" si="1"/>
        <v>5</v>
      </c>
      <c r="G29" s="41">
        <v>0</v>
      </c>
      <c r="H29" s="41">
        <v>5</v>
      </c>
      <c r="I29" s="41">
        <v>0</v>
      </c>
      <c r="J29" s="41">
        <v>0</v>
      </c>
      <c r="K29" s="329">
        <v>5</v>
      </c>
      <c r="L29" s="41">
        <v>0</v>
      </c>
      <c r="M29" s="41">
        <v>0</v>
      </c>
      <c r="N29" s="41">
        <v>5</v>
      </c>
      <c r="O29" s="41">
        <v>0</v>
      </c>
      <c r="P29" s="329">
        <v>10</v>
      </c>
      <c r="Q29" s="41">
        <v>0</v>
      </c>
      <c r="R29" s="41">
        <v>0</v>
      </c>
      <c r="S29" s="41">
        <v>0</v>
      </c>
      <c r="T29" s="41">
        <v>5</v>
      </c>
      <c r="U29" s="329" t="s">
        <v>409</v>
      </c>
      <c r="AC29" s="155">
        <v>5</v>
      </c>
      <c r="AD29" s="155" t="str">
        <f>IF(F29=AC29,"",1)</f>
        <v/>
      </c>
    </row>
    <row r="30" spans="1:30" ht="12" customHeight="1">
      <c r="A30" s="254"/>
      <c r="B30" s="254"/>
      <c r="C30" s="40"/>
      <c r="D30" s="306"/>
      <c r="E30" s="39"/>
      <c r="F30" s="44">
        <f t="shared" si="1"/>
        <v>1</v>
      </c>
      <c r="G30" s="37">
        <f t="shared" ref="G30:T30" si="14">IF(G29=0,0,G29/$F29)</f>
        <v>0</v>
      </c>
      <c r="H30" s="37">
        <f t="shared" si="14"/>
        <v>1</v>
      </c>
      <c r="I30" s="37">
        <f t="shared" si="14"/>
        <v>0</v>
      </c>
      <c r="J30" s="37">
        <f t="shared" si="14"/>
        <v>0</v>
      </c>
      <c r="K30" s="330"/>
      <c r="L30" s="37">
        <f t="shared" si="14"/>
        <v>0</v>
      </c>
      <c r="M30" s="37">
        <f t="shared" si="14"/>
        <v>0</v>
      </c>
      <c r="N30" s="37">
        <f t="shared" si="14"/>
        <v>1</v>
      </c>
      <c r="O30" s="37">
        <f t="shared" si="14"/>
        <v>0</v>
      </c>
      <c r="P30" s="330"/>
      <c r="Q30" s="37">
        <f t="shared" si="14"/>
        <v>0</v>
      </c>
      <c r="R30" s="37">
        <f t="shared" si="14"/>
        <v>0</v>
      </c>
      <c r="S30" s="37">
        <f t="shared" si="14"/>
        <v>0</v>
      </c>
      <c r="T30" s="37">
        <f t="shared" si="14"/>
        <v>1</v>
      </c>
      <c r="U30" s="330"/>
      <c r="AC30" s="154"/>
      <c r="AD30" s="154"/>
    </row>
    <row r="31" spans="1:30" ht="12" customHeight="1">
      <c r="A31" s="254"/>
      <c r="B31" s="254"/>
      <c r="C31" s="43"/>
      <c r="D31" s="305" t="s">
        <v>36</v>
      </c>
      <c r="E31" s="42"/>
      <c r="F31" s="41">
        <f t="shared" si="1"/>
        <v>1</v>
      </c>
      <c r="G31" s="41">
        <v>0</v>
      </c>
      <c r="H31" s="41">
        <v>1</v>
      </c>
      <c r="I31" s="41">
        <v>0</v>
      </c>
      <c r="J31" s="41">
        <v>0</v>
      </c>
      <c r="K31" s="329">
        <v>5</v>
      </c>
      <c r="L31" s="41">
        <v>0</v>
      </c>
      <c r="M31" s="41">
        <v>0</v>
      </c>
      <c r="N31" s="41">
        <v>1</v>
      </c>
      <c r="O31" s="41">
        <v>0</v>
      </c>
      <c r="P31" s="329">
        <v>10</v>
      </c>
      <c r="Q31" s="41">
        <v>0</v>
      </c>
      <c r="R31" s="41">
        <v>0</v>
      </c>
      <c r="S31" s="41">
        <v>0</v>
      </c>
      <c r="T31" s="41">
        <v>1</v>
      </c>
      <c r="U31" s="329" t="s">
        <v>409</v>
      </c>
      <c r="AC31" s="155">
        <v>1</v>
      </c>
      <c r="AD31" s="155" t="str">
        <f>IF(F31=AC31,"",1)</f>
        <v/>
      </c>
    </row>
    <row r="32" spans="1:30" ht="12" customHeight="1">
      <c r="A32" s="254"/>
      <c r="B32" s="254"/>
      <c r="C32" s="40"/>
      <c r="D32" s="306"/>
      <c r="E32" s="39"/>
      <c r="F32" s="44">
        <f t="shared" si="1"/>
        <v>1</v>
      </c>
      <c r="G32" s="37">
        <f t="shared" ref="G32:T32" si="15">IF(G31=0,0,G31/$F31)</f>
        <v>0</v>
      </c>
      <c r="H32" s="37">
        <f t="shared" si="15"/>
        <v>1</v>
      </c>
      <c r="I32" s="37">
        <f t="shared" si="15"/>
        <v>0</v>
      </c>
      <c r="J32" s="37">
        <f t="shared" si="15"/>
        <v>0</v>
      </c>
      <c r="K32" s="330"/>
      <c r="L32" s="37">
        <f t="shared" si="15"/>
        <v>0</v>
      </c>
      <c r="M32" s="37">
        <f t="shared" si="15"/>
        <v>0</v>
      </c>
      <c r="N32" s="37">
        <f t="shared" si="15"/>
        <v>1</v>
      </c>
      <c r="O32" s="37">
        <f t="shared" si="15"/>
        <v>0</v>
      </c>
      <c r="P32" s="330"/>
      <c r="Q32" s="37">
        <f t="shared" si="15"/>
        <v>0</v>
      </c>
      <c r="R32" s="37">
        <f t="shared" si="15"/>
        <v>0</v>
      </c>
      <c r="S32" s="37">
        <f t="shared" si="15"/>
        <v>0</v>
      </c>
      <c r="T32" s="37">
        <f t="shared" si="15"/>
        <v>1</v>
      </c>
      <c r="U32" s="330"/>
      <c r="AC32" s="154"/>
      <c r="AD32" s="154"/>
    </row>
    <row r="33" spans="1:30" ht="12" customHeight="1">
      <c r="A33" s="254"/>
      <c r="B33" s="254"/>
      <c r="C33" s="43"/>
      <c r="D33" s="305" t="s">
        <v>35</v>
      </c>
      <c r="E33" s="42"/>
      <c r="F33" s="41">
        <f t="shared" si="1"/>
        <v>3</v>
      </c>
      <c r="G33" s="41">
        <v>0</v>
      </c>
      <c r="H33" s="41">
        <v>2</v>
      </c>
      <c r="I33" s="41">
        <v>0</v>
      </c>
      <c r="J33" s="41">
        <v>1</v>
      </c>
      <c r="K33" s="329">
        <v>5</v>
      </c>
      <c r="L33" s="41">
        <v>0</v>
      </c>
      <c r="M33" s="41">
        <v>0</v>
      </c>
      <c r="N33" s="41">
        <v>2</v>
      </c>
      <c r="O33" s="41">
        <v>1</v>
      </c>
      <c r="P33" s="329">
        <v>10</v>
      </c>
      <c r="Q33" s="41">
        <v>0</v>
      </c>
      <c r="R33" s="41">
        <v>0</v>
      </c>
      <c r="S33" s="41">
        <v>0</v>
      </c>
      <c r="T33" s="41">
        <v>3</v>
      </c>
      <c r="U33" s="329" t="s">
        <v>409</v>
      </c>
      <c r="AC33" s="155">
        <v>3</v>
      </c>
      <c r="AD33" s="155" t="str">
        <f>IF(F33=AC33,"",1)</f>
        <v/>
      </c>
    </row>
    <row r="34" spans="1:30" ht="12" customHeight="1">
      <c r="A34" s="254"/>
      <c r="B34" s="254"/>
      <c r="C34" s="40"/>
      <c r="D34" s="306"/>
      <c r="E34" s="39"/>
      <c r="F34" s="44">
        <f t="shared" si="1"/>
        <v>1</v>
      </c>
      <c r="G34" s="37">
        <f t="shared" ref="G34:T34" si="16">IF(G33=0,0,G33/$F33)</f>
        <v>0</v>
      </c>
      <c r="H34" s="37">
        <f t="shared" si="16"/>
        <v>0.66666666666666663</v>
      </c>
      <c r="I34" s="37">
        <f t="shared" si="16"/>
        <v>0</v>
      </c>
      <c r="J34" s="37">
        <f t="shared" si="16"/>
        <v>0.33333333333333331</v>
      </c>
      <c r="K34" s="330"/>
      <c r="L34" s="37">
        <f t="shared" si="16"/>
        <v>0</v>
      </c>
      <c r="M34" s="37">
        <f t="shared" si="16"/>
        <v>0</v>
      </c>
      <c r="N34" s="37">
        <f t="shared" si="16"/>
        <v>0.66666666666666663</v>
      </c>
      <c r="O34" s="37">
        <f t="shared" si="16"/>
        <v>0.33333333333333331</v>
      </c>
      <c r="P34" s="330"/>
      <c r="Q34" s="37">
        <f t="shared" si="16"/>
        <v>0</v>
      </c>
      <c r="R34" s="37">
        <f t="shared" si="16"/>
        <v>0</v>
      </c>
      <c r="S34" s="37">
        <f t="shared" si="16"/>
        <v>0</v>
      </c>
      <c r="T34" s="37">
        <f t="shared" si="16"/>
        <v>1</v>
      </c>
      <c r="U34" s="330"/>
      <c r="AC34" s="154"/>
      <c r="AD34" s="154"/>
    </row>
    <row r="35" spans="1:30" ht="12" customHeight="1">
      <c r="A35" s="254"/>
      <c r="B35" s="254"/>
      <c r="C35" s="43"/>
      <c r="D35" s="305" t="s">
        <v>34</v>
      </c>
      <c r="E35" s="42"/>
      <c r="F35" s="41">
        <f t="shared" si="1"/>
        <v>10</v>
      </c>
      <c r="G35" s="41">
        <v>0</v>
      </c>
      <c r="H35" s="41">
        <v>8</v>
      </c>
      <c r="I35" s="41">
        <v>0</v>
      </c>
      <c r="J35" s="41">
        <v>2</v>
      </c>
      <c r="K35" s="329">
        <v>5</v>
      </c>
      <c r="L35" s="41">
        <v>0</v>
      </c>
      <c r="M35" s="41">
        <v>0</v>
      </c>
      <c r="N35" s="41">
        <v>7</v>
      </c>
      <c r="O35" s="41">
        <v>3</v>
      </c>
      <c r="P35" s="329">
        <v>10</v>
      </c>
      <c r="Q35" s="41">
        <v>1</v>
      </c>
      <c r="R35" s="41">
        <v>1</v>
      </c>
      <c r="S35" s="41">
        <v>1</v>
      </c>
      <c r="T35" s="41">
        <v>7</v>
      </c>
      <c r="U35" s="329">
        <v>5</v>
      </c>
      <c r="AC35" s="155">
        <v>10</v>
      </c>
      <c r="AD35" s="155" t="str">
        <f>IF(F35=AC35,"",1)</f>
        <v/>
      </c>
    </row>
    <row r="36" spans="1:30" ht="12" customHeight="1">
      <c r="A36" s="254"/>
      <c r="B36" s="254"/>
      <c r="C36" s="40"/>
      <c r="D36" s="306"/>
      <c r="E36" s="39"/>
      <c r="F36" s="44">
        <f t="shared" si="1"/>
        <v>1</v>
      </c>
      <c r="G36" s="37">
        <f t="shared" ref="G36:T36" si="17">IF(G35=0,0,G35/$F35)</f>
        <v>0</v>
      </c>
      <c r="H36" s="37">
        <f t="shared" si="17"/>
        <v>0.8</v>
      </c>
      <c r="I36" s="37">
        <f t="shared" si="17"/>
        <v>0</v>
      </c>
      <c r="J36" s="37">
        <f t="shared" si="17"/>
        <v>0.2</v>
      </c>
      <c r="K36" s="330"/>
      <c r="L36" s="37">
        <f t="shared" si="17"/>
        <v>0</v>
      </c>
      <c r="M36" s="37">
        <f t="shared" si="17"/>
        <v>0</v>
      </c>
      <c r="N36" s="37">
        <f t="shared" si="17"/>
        <v>0.7</v>
      </c>
      <c r="O36" s="37">
        <f t="shared" si="17"/>
        <v>0.3</v>
      </c>
      <c r="P36" s="330"/>
      <c r="Q36" s="37">
        <f t="shared" si="17"/>
        <v>0.1</v>
      </c>
      <c r="R36" s="37">
        <f t="shared" si="17"/>
        <v>0.1</v>
      </c>
      <c r="S36" s="37">
        <f t="shared" si="17"/>
        <v>0.1</v>
      </c>
      <c r="T36" s="37">
        <f t="shared" si="17"/>
        <v>0.7</v>
      </c>
      <c r="U36" s="330"/>
      <c r="AC36" s="154"/>
      <c r="AD36" s="154"/>
    </row>
    <row r="37" spans="1:30" ht="12" customHeight="1">
      <c r="A37" s="254"/>
      <c r="B37" s="254"/>
      <c r="C37" s="43"/>
      <c r="D37" s="305" t="s">
        <v>33</v>
      </c>
      <c r="E37" s="42"/>
      <c r="F37" s="41">
        <f t="shared" si="1"/>
        <v>1</v>
      </c>
      <c r="G37" s="41">
        <v>0</v>
      </c>
      <c r="H37" s="41">
        <v>1</v>
      </c>
      <c r="I37" s="41">
        <v>0</v>
      </c>
      <c r="J37" s="41">
        <v>0</v>
      </c>
      <c r="K37" s="329">
        <v>5</v>
      </c>
      <c r="L37" s="41">
        <v>0</v>
      </c>
      <c r="M37" s="41">
        <v>0</v>
      </c>
      <c r="N37" s="41">
        <v>1</v>
      </c>
      <c r="O37" s="41">
        <v>0</v>
      </c>
      <c r="P37" s="329">
        <v>10</v>
      </c>
      <c r="Q37" s="41">
        <v>0</v>
      </c>
      <c r="R37" s="41">
        <v>0</v>
      </c>
      <c r="S37" s="41">
        <v>0</v>
      </c>
      <c r="T37" s="41">
        <v>1</v>
      </c>
      <c r="U37" s="329" t="s">
        <v>409</v>
      </c>
      <c r="AC37" s="155">
        <v>1</v>
      </c>
      <c r="AD37" s="155" t="str">
        <f>IF(F37=AC37,"",1)</f>
        <v/>
      </c>
    </row>
    <row r="38" spans="1:30" ht="12" customHeight="1">
      <c r="A38" s="254"/>
      <c r="B38" s="254"/>
      <c r="C38" s="40"/>
      <c r="D38" s="306"/>
      <c r="E38" s="39"/>
      <c r="F38" s="44">
        <f t="shared" si="1"/>
        <v>1</v>
      </c>
      <c r="G38" s="37">
        <f t="shared" ref="G38:T38" si="18">IF(G37=0,0,G37/$F37)</f>
        <v>0</v>
      </c>
      <c r="H38" s="37">
        <f t="shared" si="18"/>
        <v>1</v>
      </c>
      <c r="I38" s="37">
        <f t="shared" si="18"/>
        <v>0</v>
      </c>
      <c r="J38" s="37">
        <f t="shared" si="18"/>
        <v>0</v>
      </c>
      <c r="K38" s="330"/>
      <c r="L38" s="37">
        <f t="shared" si="18"/>
        <v>0</v>
      </c>
      <c r="M38" s="37">
        <f t="shared" si="18"/>
        <v>0</v>
      </c>
      <c r="N38" s="37">
        <f t="shared" si="18"/>
        <v>1</v>
      </c>
      <c r="O38" s="37">
        <f t="shared" si="18"/>
        <v>0</v>
      </c>
      <c r="P38" s="330"/>
      <c r="Q38" s="37">
        <f t="shared" si="18"/>
        <v>0</v>
      </c>
      <c r="R38" s="37">
        <f t="shared" si="18"/>
        <v>0</v>
      </c>
      <c r="S38" s="37">
        <f t="shared" si="18"/>
        <v>0</v>
      </c>
      <c r="T38" s="37">
        <f t="shared" si="18"/>
        <v>1</v>
      </c>
      <c r="U38" s="330"/>
      <c r="AC38" s="154"/>
      <c r="AD38" s="154"/>
    </row>
    <row r="39" spans="1:30" ht="12" customHeight="1">
      <c r="A39" s="254"/>
      <c r="B39" s="254"/>
      <c r="C39" s="43"/>
      <c r="D39" s="305" t="s">
        <v>32</v>
      </c>
      <c r="E39" s="42"/>
      <c r="F39" s="41">
        <f t="shared" si="1"/>
        <v>6</v>
      </c>
      <c r="G39" s="41">
        <v>0</v>
      </c>
      <c r="H39" s="41">
        <v>6</v>
      </c>
      <c r="I39" s="41">
        <v>0</v>
      </c>
      <c r="J39" s="41">
        <v>0</v>
      </c>
      <c r="K39" s="329">
        <v>5</v>
      </c>
      <c r="L39" s="41">
        <v>0</v>
      </c>
      <c r="M39" s="41">
        <v>0</v>
      </c>
      <c r="N39" s="41">
        <v>6</v>
      </c>
      <c r="O39" s="41">
        <v>0</v>
      </c>
      <c r="P39" s="329">
        <v>10</v>
      </c>
      <c r="Q39" s="41">
        <v>0</v>
      </c>
      <c r="R39" s="41">
        <v>0</v>
      </c>
      <c r="S39" s="41">
        <v>0</v>
      </c>
      <c r="T39" s="41">
        <v>6</v>
      </c>
      <c r="U39" s="329" t="s">
        <v>409</v>
      </c>
      <c r="AC39" s="155">
        <v>6</v>
      </c>
      <c r="AD39" s="155" t="str">
        <f>IF(F39=AC39,"",1)</f>
        <v/>
      </c>
    </row>
    <row r="40" spans="1:30" ht="12" customHeight="1">
      <c r="A40" s="254"/>
      <c r="B40" s="254"/>
      <c r="C40" s="40"/>
      <c r="D40" s="306"/>
      <c r="E40" s="39"/>
      <c r="F40" s="44">
        <f t="shared" si="1"/>
        <v>1</v>
      </c>
      <c r="G40" s="37">
        <f t="shared" ref="G40:T40" si="19">IF(G39=0,0,G39/$F39)</f>
        <v>0</v>
      </c>
      <c r="H40" s="37">
        <f t="shared" si="19"/>
        <v>1</v>
      </c>
      <c r="I40" s="37">
        <f t="shared" si="19"/>
        <v>0</v>
      </c>
      <c r="J40" s="37">
        <f t="shared" si="19"/>
        <v>0</v>
      </c>
      <c r="K40" s="330"/>
      <c r="L40" s="37">
        <f t="shared" si="19"/>
        <v>0</v>
      </c>
      <c r="M40" s="37">
        <f t="shared" si="19"/>
        <v>0</v>
      </c>
      <c r="N40" s="37">
        <f t="shared" si="19"/>
        <v>1</v>
      </c>
      <c r="O40" s="37">
        <f t="shared" si="19"/>
        <v>0</v>
      </c>
      <c r="P40" s="330"/>
      <c r="Q40" s="37">
        <f t="shared" si="19"/>
        <v>0</v>
      </c>
      <c r="R40" s="37">
        <f t="shared" si="19"/>
        <v>0</v>
      </c>
      <c r="S40" s="37">
        <f t="shared" si="19"/>
        <v>0</v>
      </c>
      <c r="T40" s="37">
        <f t="shared" si="19"/>
        <v>1</v>
      </c>
      <c r="U40" s="330"/>
      <c r="AC40" s="154"/>
      <c r="AD40" s="154"/>
    </row>
    <row r="41" spans="1:30" ht="12" customHeight="1">
      <c r="A41" s="254"/>
      <c r="B41" s="254"/>
      <c r="C41" s="43"/>
      <c r="D41" s="305" t="s">
        <v>31</v>
      </c>
      <c r="E41" s="42"/>
      <c r="F41" s="41">
        <f t="shared" si="1"/>
        <v>1</v>
      </c>
      <c r="G41" s="41">
        <v>0</v>
      </c>
      <c r="H41" s="41">
        <v>1</v>
      </c>
      <c r="I41" s="41">
        <v>0</v>
      </c>
      <c r="J41" s="41">
        <v>0</v>
      </c>
      <c r="K41" s="329">
        <v>5</v>
      </c>
      <c r="L41" s="41">
        <v>0</v>
      </c>
      <c r="M41" s="41">
        <v>0</v>
      </c>
      <c r="N41" s="41">
        <v>1</v>
      </c>
      <c r="O41" s="41">
        <v>0</v>
      </c>
      <c r="P41" s="329">
        <v>10</v>
      </c>
      <c r="Q41" s="41">
        <v>0</v>
      </c>
      <c r="R41" s="41">
        <v>0</v>
      </c>
      <c r="S41" s="41">
        <v>0</v>
      </c>
      <c r="T41" s="41">
        <v>1</v>
      </c>
      <c r="U41" s="329" t="s">
        <v>409</v>
      </c>
      <c r="AC41" s="155">
        <v>1</v>
      </c>
      <c r="AD41" s="155" t="str">
        <f>IF(F41=AC41,"",1)</f>
        <v/>
      </c>
    </row>
    <row r="42" spans="1:30" ht="12" customHeight="1">
      <c r="A42" s="254"/>
      <c r="B42" s="254"/>
      <c r="C42" s="40"/>
      <c r="D42" s="306"/>
      <c r="E42" s="39"/>
      <c r="F42" s="44">
        <f t="shared" si="1"/>
        <v>1</v>
      </c>
      <c r="G42" s="37">
        <f t="shared" ref="G42:T42" si="20">IF(G41=0,0,G41/$F41)</f>
        <v>0</v>
      </c>
      <c r="H42" s="37">
        <f t="shared" si="20"/>
        <v>1</v>
      </c>
      <c r="I42" s="37">
        <f t="shared" si="20"/>
        <v>0</v>
      </c>
      <c r="J42" s="37">
        <f t="shared" si="20"/>
        <v>0</v>
      </c>
      <c r="K42" s="330"/>
      <c r="L42" s="37">
        <f t="shared" si="20"/>
        <v>0</v>
      </c>
      <c r="M42" s="37">
        <f t="shared" si="20"/>
        <v>0</v>
      </c>
      <c r="N42" s="37">
        <f t="shared" si="20"/>
        <v>1</v>
      </c>
      <c r="O42" s="37">
        <f t="shared" si="20"/>
        <v>0</v>
      </c>
      <c r="P42" s="330"/>
      <c r="Q42" s="37">
        <f t="shared" si="20"/>
        <v>0</v>
      </c>
      <c r="R42" s="37">
        <f t="shared" si="20"/>
        <v>0</v>
      </c>
      <c r="S42" s="37">
        <f t="shared" si="20"/>
        <v>0</v>
      </c>
      <c r="T42" s="37">
        <f t="shared" si="20"/>
        <v>1</v>
      </c>
      <c r="U42" s="330"/>
      <c r="AC42" s="154"/>
      <c r="AD42" s="154"/>
    </row>
    <row r="43" spans="1:30" ht="12" customHeight="1">
      <c r="A43" s="254"/>
      <c r="B43" s="254"/>
      <c r="C43" s="43"/>
      <c r="D43" s="305" t="s">
        <v>30</v>
      </c>
      <c r="E43" s="42"/>
      <c r="F43" s="41">
        <f t="shared" si="1"/>
        <v>1</v>
      </c>
      <c r="G43" s="41">
        <v>0</v>
      </c>
      <c r="H43" s="41">
        <v>1</v>
      </c>
      <c r="I43" s="41">
        <v>0</v>
      </c>
      <c r="J43" s="41">
        <v>0</v>
      </c>
      <c r="K43" s="329">
        <v>5</v>
      </c>
      <c r="L43" s="41">
        <v>0</v>
      </c>
      <c r="M43" s="41">
        <v>0</v>
      </c>
      <c r="N43" s="41">
        <v>1</v>
      </c>
      <c r="O43" s="41">
        <v>0</v>
      </c>
      <c r="P43" s="329">
        <v>10</v>
      </c>
      <c r="Q43" s="41">
        <v>0</v>
      </c>
      <c r="R43" s="41">
        <v>0</v>
      </c>
      <c r="S43" s="41">
        <v>0</v>
      </c>
      <c r="T43" s="41">
        <v>1</v>
      </c>
      <c r="U43" s="329" t="s">
        <v>409</v>
      </c>
      <c r="AC43" s="155">
        <v>1</v>
      </c>
      <c r="AD43" s="155" t="str">
        <f>IF(F43=AC43,"",1)</f>
        <v/>
      </c>
    </row>
    <row r="44" spans="1:30" ht="12" customHeight="1">
      <c r="A44" s="254"/>
      <c r="B44" s="254"/>
      <c r="C44" s="40"/>
      <c r="D44" s="306"/>
      <c r="E44" s="39"/>
      <c r="F44" s="44">
        <f t="shared" si="1"/>
        <v>1</v>
      </c>
      <c r="G44" s="37">
        <f t="shared" ref="G44:T44" si="21">IF(G43=0,0,G43/$F43)</f>
        <v>0</v>
      </c>
      <c r="H44" s="37">
        <f t="shared" si="21"/>
        <v>1</v>
      </c>
      <c r="I44" s="37">
        <f t="shared" si="21"/>
        <v>0</v>
      </c>
      <c r="J44" s="37">
        <f t="shared" si="21"/>
        <v>0</v>
      </c>
      <c r="K44" s="330"/>
      <c r="L44" s="37">
        <f t="shared" si="21"/>
        <v>0</v>
      </c>
      <c r="M44" s="37">
        <f t="shared" si="21"/>
        <v>0</v>
      </c>
      <c r="N44" s="37">
        <f t="shared" si="21"/>
        <v>1</v>
      </c>
      <c r="O44" s="37">
        <f t="shared" si="21"/>
        <v>0</v>
      </c>
      <c r="P44" s="330"/>
      <c r="Q44" s="37">
        <f t="shared" si="21"/>
        <v>0</v>
      </c>
      <c r="R44" s="37">
        <f t="shared" si="21"/>
        <v>0</v>
      </c>
      <c r="S44" s="37">
        <f t="shared" si="21"/>
        <v>0</v>
      </c>
      <c r="T44" s="37">
        <f t="shared" si="21"/>
        <v>1</v>
      </c>
      <c r="U44" s="330"/>
      <c r="AC44" s="154"/>
      <c r="AD44" s="154"/>
    </row>
    <row r="45" spans="1:30" ht="12" customHeight="1">
      <c r="A45" s="254"/>
      <c r="B45" s="254"/>
      <c r="C45" s="43"/>
      <c r="D45" s="305" t="s">
        <v>29</v>
      </c>
      <c r="E45" s="42"/>
      <c r="F45" s="41">
        <f t="shared" si="1"/>
        <v>5</v>
      </c>
      <c r="G45" s="41">
        <v>0</v>
      </c>
      <c r="H45" s="41">
        <v>5</v>
      </c>
      <c r="I45" s="41">
        <v>0</v>
      </c>
      <c r="J45" s="41">
        <v>0</v>
      </c>
      <c r="K45" s="329">
        <v>5.4</v>
      </c>
      <c r="L45" s="41">
        <v>0</v>
      </c>
      <c r="M45" s="41">
        <v>0</v>
      </c>
      <c r="N45" s="41">
        <v>5</v>
      </c>
      <c r="O45" s="41">
        <v>0</v>
      </c>
      <c r="P45" s="329">
        <v>10.8</v>
      </c>
      <c r="Q45" s="41">
        <v>0</v>
      </c>
      <c r="R45" s="41">
        <v>0</v>
      </c>
      <c r="S45" s="41">
        <v>0</v>
      </c>
      <c r="T45" s="41">
        <v>5</v>
      </c>
      <c r="U45" s="329" t="s">
        <v>409</v>
      </c>
      <c r="AC45" s="155">
        <v>5</v>
      </c>
      <c r="AD45" s="155" t="str">
        <f>IF(F45=AC45,"",1)</f>
        <v/>
      </c>
    </row>
    <row r="46" spans="1:30" ht="12" customHeight="1">
      <c r="A46" s="254"/>
      <c r="B46" s="254"/>
      <c r="C46" s="40"/>
      <c r="D46" s="306"/>
      <c r="E46" s="39"/>
      <c r="F46" s="44">
        <f t="shared" si="1"/>
        <v>1</v>
      </c>
      <c r="G46" s="37">
        <f t="shared" ref="G46:T46" si="22">IF(G45=0,0,G45/$F45)</f>
        <v>0</v>
      </c>
      <c r="H46" s="37">
        <f t="shared" si="22"/>
        <v>1</v>
      </c>
      <c r="I46" s="37">
        <f t="shared" si="22"/>
        <v>0</v>
      </c>
      <c r="J46" s="37">
        <f t="shared" si="22"/>
        <v>0</v>
      </c>
      <c r="K46" s="330"/>
      <c r="L46" s="37">
        <f t="shared" si="22"/>
        <v>0</v>
      </c>
      <c r="M46" s="37">
        <f t="shared" si="22"/>
        <v>0</v>
      </c>
      <c r="N46" s="37">
        <f t="shared" si="22"/>
        <v>1</v>
      </c>
      <c r="O46" s="37">
        <f t="shared" si="22"/>
        <v>0</v>
      </c>
      <c r="P46" s="330"/>
      <c r="Q46" s="37">
        <f t="shared" si="22"/>
        <v>0</v>
      </c>
      <c r="R46" s="37">
        <f t="shared" si="22"/>
        <v>0</v>
      </c>
      <c r="S46" s="37">
        <f t="shared" si="22"/>
        <v>0</v>
      </c>
      <c r="T46" s="37">
        <f t="shared" si="22"/>
        <v>1</v>
      </c>
      <c r="U46" s="330"/>
      <c r="AC46" s="154"/>
      <c r="AD46" s="154"/>
    </row>
    <row r="47" spans="1:30" ht="12" customHeight="1">
      <c r="A47" s="254"/>
      <c r="B47" s="254"/>
      <c r="C47" s="43"/>
      <c r="D47" s="305" t="s">
        <v>28</v>
      </c>
      <c r="E47" s="42"/>
      <c r="F47" s="41">
        <f t="shared" si="1"/>
        <v>3</v>
      </c>
      <c r="G47" s="41">
        <v>0</v>
      </c>
      <c r="H47" s="41">
        <v>2</v>
      </c>
      <c r="I47" s="41">
        <v>0</v>
      </c>
      <c r="J47" s="41">
        <v>1</v>
      </c>
      <c r="K47" s="329">
        <v>5</v>
      </c>
      <c r="L47" s="41">
        <v>0</v>
      </c>
      <c r="M47" s="41">
        <v>0</v>
      </c>
      <c r="N47" s="41">
        <v>0</v>
      </c>
      <c r="O47" s="41">
        <v>3</v>
      </c>
      <c r="P47" s="329" t="s">
        <v>409</v>
      </c>
      <c r="Q47" s="41">
        <v>0</v>
      </c>
      <c r="R47" s="41">
        <v>0</v>
      </c>
      <c r="S47" s="41">
        <v>0</v>
      </c>
      <c r="T47" s="41">
        <v>3</v>
      </c>
      <c r="U47" s="329" t="s">
        <v>409</v>
      </c>
      <c r="AC47" s="155">
        <v>3</v>
      </c>
      <c r="AD47" s="155" t="str">
        <f>IF(F47=AC47,"",1)</f>
        <v/>
      </c>
    </row>
    <row r="48" spans="1:30" ht="12" customHeight="1">
      <c r="A48" s="254"/>
      <c r="B48" s="254"/>
      <c r="C48" s="40"/>
      <c r="D48" s="306"/>
      <c r="E48" s="39"/>
      <c r="F48" s="44">
        <f t="shared" si="1"/>
        <v>1</v>
      </c>
      <c r="G48" s="37">
        <f t="shared" ref="G48:T48" si="23">IF(G47=0,0,G47/$F47)</f>
        <v>0</v>
      </c>
      <c r="H48" s="37">
        <f t="shared" si="23"/>
        <v>0.66666666666666663</v>
      </c>
      <c r="I48" s="37">
        <f t="shared" si="23"/>
        <v>0</v>
      </c>
      <c r="J48" s="37">
        <f t="shared" si="23"/>
        <v>0.33333333333333331</v>
      </c>
      <c r="K48" s="330"/>
      <c r="L48" s="37">
        <f t="shared" si="23"/>
        <v>0</v>
      </c>
      <c r="M48" s="37">
        <f t="shared" si="23"/>
        <v>0</v>
      </c>
      <c r="N48" s="37">
        <f t="shared" si="23"/>
        <v>0</v>
      </c>
      <c r="O48" s="37">
        <f t="shared" si="23"/>
        <v>1</v>
      </c>
      <c r="P48" s="330"/>
      <c r="Q48" s="37">
        <f t="shared" si="23"/>
        <v>0</v>
      </c>
      <c r="R48" s="37">
        <f t="shared" si="23"/>
        <v>0</v>
      </c>
      <c r="S48" s="37">
        <f t="shared" si="23"/>
        <v>0</v>
      </c>
      <c r="T48" s="37">
        <f t="shared" si="23"/>
        <v>1</v>
      </c>
      <c r="U48" s="330"/>
      <c r="AC48" s="154"/>
      <c r="AD48" s="154"/>
    </row>
    <row r="49" spans="1:30" ht="12" customHeight="1">
      <c r="A49" s="254"/>
      <c r="B49" s="254"/>
      <c r="C49" s="43"/>
      <c r="D49" s="305" t="s">
        <v>27</v>
      </c>
      <c r="E49" s="42"/>
      <c r="F49" s="41">
        <f t="shared" si="1"/>
        <v>3</v>
      </c>
      <c r="G49" s="41">
        <v>0</v>
      </c>
      <c r="H49" s="41">
        <v>2</v>
      </c>
      <c r="I49" s="41">
        <v>0</v>
      </c>
      <c r="J49" s="41">
        <v>1</v>
      </c>
      <c r="K49" s="329">
        <v>5</v>
      </c>
      <c r="L49" s="41">
        <v>0</v>
      </c>
      <c r="M49" s="41">
        <v>0</v>
      </c>
      <c r="N49" s="41">
        <v>2</v>
      </c>
      <c r="O49" s="41">
        <v>1</v>
      </c>
      <c r="P49" s="329">
        <v>10</v>
      </c>
      <c r="Q49" s="41">
        <v>0</v>
      </c>
      <c r="R49" s="41">
        <v>0</v>
      </c>
      <c r="S49" s="41">
        <v>1</v>
      </c>
      <c r="T49" s="41">
        <v>2</v>
      </c>
      <c r="U49" s="329">
        <v>10</v>
      </c>
      <c r="AC49" s="155">
        <v>3</v>
      </c>
      <c r="AD49" s="155" t="str">
        <f>IF(F49=AC49,"",1)</f>
        <v/>
      </c>
    </row>
    <row r="50" spans="1:30" ht="12" customHeight="1">
      <c r="A50" s="254"/>
      <c r="B50" s="254"/>
      <c r="C50" s="40"/>
      <c r="D50" s="306"/>
      <c r="E50" s="39"/>
      <c r="F50" s="44">
        <f t="shared" si="1"/>
        <v>0.99999999999999989</v>
      </c>
      <c r="G50" s="37">
        <f t="shared" ref="G50:T50" si="24">IF(G49=0,0,G49/$F49)</f>
        <v>0</v>
      </c>
      <c r="H50" s="37">
        <f t="shared" si="24"/>
        <v>0.66666666666666663</v>
      </c>
      <c r="I50" s="37">
        <f t="shared" si="24"/>
        <v>0</v>
      </c>
      <c r="J50" s="37">
        <f t="shared" si="24"/>
        <v>0.33333333333333331</v>
      </c>
      <c r="K50" s="330"/>
      <c r="L50" s="37">
        <f t="shared" si="24"/>
        <v>0</v>
      </c>
      <c r="M50" s="37">
        <f t="shared" si="24"/>
        <v>0</v>
      </c>
      <c r="N50" s="37">
        <f t="shared" si="24"/>
        <v>0.66666666666666663</v>
      </c>
      <c r="O50" s="37">
        <f t="shared" si="24"/>
        <v>0.33333333333333331</v>
      </c>
      <c r="P50" s="330"/>
      <c r="Q50" s="37">
        <f t="shared" si="24"/>
        <v>0</v>
      </c>
      <c r="R50" s="37">
        <f t="shared" si="24"/>
        <v>0</v>
      </c>
      <c r="S50" s="37">
        <f t="shared" si="24"/>
        <v>0.33333333333333331</v>
      </c>
      <c r="T50" s="37">
        <f t="shared" si="24"/>
        <v>0.66666666666666663</v>
      </c>
      <c r="U50" s="330"/>
      <c r="AC50" s="154"/>
      <c r="AD50" s="154"/>
    </row>
    <row r="51" spans="1:30" ht="12" customHeight="1">
      <c r="A51" s="254"/>
      <c r="B51" s="254"/>
      <c r="C51" s="43"/>
      <c r="D51" s="305" t="s">
        <v>26</v>
      </c>
      <c r="E51" s="42"/>
      <c r="F51" s="41">
        <f t="shared" si="1"/>
        <v>10</v>
      </c>
      <c r="G51" s="41">
        <v>0</v>
      </c>
      <c r="H51" s="41">
        <v>7</v>
      </c>
      <c r="I51" s="41">
        <v>0</v>
      </c>
      <c r="J51" s="41">
        <v>3</v>
      </c>
      <c r="K51" s="329">
        <v>5</v>
      </c>
      <c r="L51" s="41">
        <v>0</v>
      </c>
      <c r="M51" s="41">
        <v>0</v>
      </c>
      <c r="N51" s="41">
        <v>7</v>
      </c>
      <c r="O51" s="41">
        <v>3</v>
      </c>
      <c r="P51" s="329">
        <v>10</v>
      </c>
      <c r="Q51" s="41">
        <v>0</v>
      </c>
      <c r="R51" s="41">
        <v>1</v>
      </c>
      <c r="S51" s="41">
        <v>0</v>
      </c>
      <c r="T51" s="41">
        <v>9</v>
      </c>
      <c r="U51" s="329">
        <v>5</v>
      </c>
      <c r="AC51" s="155">
        <v>10</v>
      </c>
      <c r="AD51" s="155" t="str">
        <f>IF(F51=AC51,"",1)</f>
        <v/>
      </c>
    </row>
    <row r="52" spans="1:30" ht="12" customHeight="1">
      <c r="A52" s="254"/>
      <c r="B52" s="254"/>
      <c r="C52" s="40"/>
      <c r="D52" s="306"/>
      <c r="E52" s="39"/>
      <c r="F52" s="44">
        <f t="shared" si="1"/>
        <v>1</v>
      </c>
      <c r="G52" s="37">
        <f t="shared" ref="G52:T52" si="25">IF(G51=0,0,G51/$F51)</f>
        <v>0</v>
      </c>
      <c r="H52" s="37">
        <f t="shared" si="25"/>
        <v>0.7</v>
      </c>
      <c r="I52" s="37">
        <f t="shared" si="25"/>
        <v>0</v>
      </c>
      <c r="J52" s="37">
        <f t="shared" si="25"/>
        <v>0.3</v>
      </c>
      <c r="K52" s="330"/>
      <c r="L52" s="37">
        <f t="shared" si="25"/>
        <v>0</v>
      </c>
      <c r="M52" s="37">
        <f t="shared" si="25"/>
        <v>0</v>
      </c>
      <c r="N52" s="37">
        <f t="shared" si="25"/>
        <v>0.7</v>
      </c>
      <c r="O52" s="37">
        <f t="shared" si="25"/>
        <v>0.3</v>
      </c>
      <c r="P52" s="330"/>
      <c r="Q52" s="37">
        <f t="shared" si="25"/>
        <v>0</v>
      </c>
      <c r="R52" s="37">
        <f t="shared" si="25"/>
        <v>0.1</v>
      </c>
      <c r="S52" s="37">
        <f t="shared" si="25"/>
        <v>0</v>
      </c>
      <c r="T52" s="37">
        <f t="shared" si="25"/>
        <v>0.9</v>
      </c>
      <c r="U52" s="330"/>
      <c r="AC52" s="154"/>
      <c r="AD52" s="154"/>
    </row>
    <row r="53" spans="1:30" ht="12" customHeight="1">
      <c r="A53" s="254"/>
      <c r="B53" s="254"/>
      <c r="C53" s="43"/>
      <c r="D53" s="305" t="s">
        <v>25</v>
      </c>
      <c r="E53" s="42"/>
      <c r="F53" s="41">
        <f t="shared" si="1"/>
        <v>4</v>
      </c>
      <c r="G53" s="41">
        <v>0</v>
      </c>
      <c r="H53" s="41">
        <v>3</v>
      </c>
      <c r="I53" s="41">
        <v>0</v>
      </c>
      <c r="J53" s="41">
        <v>1</v>
      </c>
      <c r="K53" s="329">
        <v>5</v>
      </c>
      <c r="L53" s="41">
        <v>0</v>
      </c>
      <c r="M53" s="41">
        <v>0</v>
      </c>
      <c r="N53" s="41">
        <v>3</v>
      </c>
      <c r="O53" s="41">
        <v>1</v>
      </c>
      <c r="P53" s="329">
        <v>10</v>
      </c>
      <c r="Q53" s="41">
        <v>1</v>
      </c>
      <c r="R53" s="41">
        <v>0</v>
      </c>
      <c r="S53" s="41">
        <v>0</v>
      </c>
      <c r="T53" s="41">
        <v>3</v>
      </c>
      <c r="U53" s="329">
        <v>0</v>
      </c>
      <c r="AC53" s="155">
        <v>4</v>
      </c>
      <c r="AD53" s="155" t="str">
        <f>IF(F53=AC53,"",1)</f>
        <v/>
      </c>
    </row>
    <row r="54" spans="1:30" ht="12" customHeight="1">
      <c r="A54" s="254"/>
      <c r="B54" s="254"/>
      <c r="C54" s="40"/>
      <c r="D54" s="306"/>
      <c r="E54" s="39"/>
      <c r="F54" s="44">
        <f t="shared" si="1"/>
        <v>1</v>
      </c>
      <c r="G54" s="37">
        <f t="shared" ref="G54:T54" si="26">IF(G53=0,0,G53/$F53)</f>
        <v>0</v>
      </c>
      <c r="H54" s="37">
        <f t="shared" si="26"/>
        <v>0.75</v>
      </c>
      <c r="I54" s="37">
        <f t="shared" si="26"/>
        <v>0</v>
      </c>
      <c r="J54" s="37">
        <f t="shared" si="26"/>
        <v>0.25</v>
      </c>
      <c r="K54" s="330"/>
      <c r="L54" s="37">
        <f t="shared" si="26"/>
        <v>0</v>
      </c>
      <c r="M54" s="37">
        <f t="shared" si="26"/>
        <v>0</v>
      </c>
      <c r="N54" s="37">
        <f t="shared" si="26"/>
        <v>0.75</v>
      </c>
      <c r="O54" s="37">
        <f t="shared" si="26"/>
        <v>0.25</v>
      </c>
      <c r="P54" s="330"/>
      <c r="Q54" s="37">
        <f t="shared" si="26"/>
        <v>0.25</v>
      </c>
      <c r="R54" s="37">
        <f t="shared" si="26"/>
        <v>0</v>
      </c>
      <c r="S54" s="37">
        <f t="shared" si="26"/>
        <v>0</v>
      </c>
      <c r="T54" s="37">
        <f t="shared" si="26"/>
        <v>0.75</v>
      </c>
      <c r="U54" s="330"/>
      <c r="AC54" s="154"/>
      <c r="AD54" s="154"/>
    </row>
    <row r="55" spans="1:30" ht="12" customHeight="1">
      <c r="A55" s="254"/>
      <c r="B55" s="254"/>
      <c r="C55" s="43"/>
      <c r="D55" s="305" t="s">
        <v>24</v>
      </c>
      <c r="E55" s="42"/>
      <c r="F55" s="41">
        <f t="shared" si="1"/>
        <v>27</v>
      </c>
      <c r="G55" s="41">
        <v>0</v>
      </c>
      <c r="H55" s="41">
        <v>24</v>
      </c>
      <c r="I55" s="41">
        <v>2</v>
      </c>
      <c r="J55" s="41">
        <v>1</v>
      </c>
      <c r="K55" s="329">
        <v>11.653846153846153</v>
      </c>
      <c r="L55" s="41">
        <v>0</v>
      </c>
      <c r="M55" s="41">
        <v>0</v>
      </c>
      <c r="N55" s="41">
        <v>21</v>
      </c>
      <c r="O55" s="41">
        <v>6</v>
      </c>
      <c r="P55" s="329">
        <v>13.80952380952381</v>
      </c>
      <c r="Q55" s="41">
        <v>1</v>
      </c>
      <c r="R55" s="41">
        <v>0</v>
      </c>
      <c r="S55" s="41">
        <v>0</v>
      </c>
      <c r="T55" s="41">
        <v>26</v>
      </c>
      <c r="U55" s="329">
        <v>0</v>
      </c>
      <c r="AC55" s="155">
        <v>27</v>
      </c>
      <c r="AD55" s="155" t="str">
        <f>IF(F55=AC55,"",1)</f>
        <v/>
      </c>
    </row>
    <row r="56" spans="1:30" ht="12" customHeight="1">
      <c r="A56" s="254"/>
      <c r="B56" s="254"/>
      <c r="C56" s="40"/>
      <c r="D56" s="306"/>
      <c r="E56" s="39"/>
      <c r="F56" s="44">
        <f t="shared" si="1"/>
        <v>1</v>
      </c>
      <c r="G56" s="37">
        <f t="shared" ref="G56:T56" si="27">IF(G55=0,0,G55/$F55)</f>
        <v>0</v>
      </c>
      <c r="H56" s="37">
        <f t="shared" si="27"/>
        <v>0.88888888888888884</v>
      </c>
      <c r="I56" s="37">
        <f t="shared" si="27"/>
        <v>7.407407407407407E-2</v>
      </c>
      <c r="J56" s="37">
        <f t="shared" si="27"/>
        <v>3.7037037037037035E-2</v>
      </c>
      <c r="K56" s="330"/>
      <c r="L56" s="37">
        <f t="shared" si="27"/>
        <v>0</v>
      </c>
      <c r="M56" s="37">
        <f t="shared" si="27"/>
        <v>0</v>
      </c>
      <c r="N56" s="37">
        <f t="shared" si="27"/>
        <v>0.77777777777777779</v>
      </c>
      <c r="O56" s="37">
        <f t="shared" si="27"/>
        <v>0.22222222222222221</v>
      </c>
      <c r="P56" s="330"/>
      <c r="Q56" s="37">
        <f t="shared" si="27"/>
        <v>3.7037037037037035E-2</v>
      </c>
      <c r="R56" s="37">
        <f t="shared" si="27"/>
        <v>0</v>
      </c>
      <c r="S56" s="37">
        <f t="shared" si="27"/>
        <v>0</v>
      </c>
      <c r="T56" s="37">
        <f t="shared" si="27"/>
        <v>0.96296296296296291</v>
      </c>
      <c r="U56" s="330"/>
      <c r="AC56" s="154"/>
      <c r="AD56" s="154"/>
    </row>
    <row r="57" spans="1:30" ht="12" customHeight="1">
      <c r="A57" s="254"/>
      <c r="B57" s="254"/>
      <c r="C57" s="43"/>
      <c r="D57" s="305" t="s">
        <v>23</v>
      </c>
      <c r="E57" s="42"/>
      <c r="F57" s="41">
        <f t="shared" si="1"/>
        <v>7</v>
      </c>
      <c r="G57" s="41">
        <v>0</v>
      </c>
      <c r="H57" s="41">
        <v>7</v>
      </c>
      <c r="I57" s="41">
        <v>0</v>
      </c>
      <c r="J57" s="41">
        <v>0</v>
      </c>
      <c r="K57" s="329">
        <v>5</v>
      </c>
      <c r="L57" s="41">
        <v>0</v>
      </c>
      <c r="M57" s="41">
        <v>0</v>
      </c>
      <c r="N57" s="41">
        <v>7</v>
      </c>
      <c r="O57" s="41">
        <v>0</v>
      </c>
      <c r="P57" s="329">
        <v>10</v>
      </c>
      <c r="Q57" s="41">
        <v>1</v>
      </c>
      <c r="R57" s="41">
        <v>1</v>
      </c>
      <c r="S57" s="41">
        <v>0</v>
      </c>
      <c r="T57" s="41">
        <v>5</v>
      </c>
      <c r="U57" s="329">
        <v>3</v>
      </c>
      <c r="AC57" s="155">
        <v>7</v>
      </c>
      <c r="AD57" s="155" t="str">
        <f>IF(F57=AC57,"",1)</f>
        <v/>
      </c>
    </row>
    <row r="58" spans="1:30" ht="12" customHeight="1">
      <c r="A58" s="254"/>
      <c r="B58" s="254"/>
      <c r="C58" s="40"/>
      <c r="D58" s="306"/>
      <c r="E58" s="39"/>
      <c r="F58" s="44">
        <f t="shared" si="1"/>
        <v>1</v>
      </c>
      <c r="G58" s="37">
        <f t="shared" ref="G58:T58" si="28">IF(G57=0,0,G57/$F57)</f>
        <v>0</v>
      </c>
      <c r="H58" s="37">
        <f t="shared" si="28"/>
        <v>1</v>
      </c>
      <c r="I58" s="37">
        <f t="shared" si="28"/>
        <v>0</v>
      </c>
      <c r="J58" s="37">
        <f t="shared" si="28"/>
        <v>0</v>
      </c>
      <c r="K58" s="330"/>
      <c r="L58" s="37">
        <f t="shared" si="28"/>
        <v>0</v>
      </c>
      <c r="M58" s="37">
        <f t="shared" si="28"/>
        <v>0</v>
      </c>
      <c r="N58" s="37">
        <f t="shared" si="28"/>
        <v>1</v>
      </c>
      <c r="O58" s="37">
        <f t="shared" si="28"/>
        <v>0</v>
      </c>
      <c r="P58" s="330"/>
      <c r="Q58" s="37">
        <f t="shared" si="28"/>
        <v>0.14285714285714285</v>
      </c>
      <c r="R58" s="37">
        <f t="shared" si="28"/>
        <v>0.14285714285714285</v>
      </c>
      <c r="S58" s="37">
        <f t="shared" si="28"/>
        <v>0</v>
      </c>
      <c r="T58" s="37">
        <f t="shared" si="28"/>
        <v>0.7142857142857143</v>
      </c>
      <c r="U58" s="330"/>
      <c r="AC58" s="154"/>
      <c r="AD58" s="154"/>
    </row>
    <row r="59" spans="1:30" ht="12.75" customHeight="1">
      <c r="A59" s="254"/>
      <c r="B59" s="254"/>
      <c r="C59" s="43"/>
      <c r="D59" s="305" t="s">
        <v>22</v>
      </c>
      <c r="E59" s="42"/>
      <c r="F59" s="41">
        <f t="shared" si="1"/>
        <v>23</v>
      </c>
      <c r="G59" s="41">
        <v>0</v>
      </c>
      <c r="H59" s="41">
        <v>19</v>
      </c>
      <c r="I59" s="41">
        <v>1</v>
      </c>
      <c r="J59" s="41">
        <v>3</v>
      </c>
      <c r="K59" s="329">
        <v>7.25</v>
      </c>
      <c r="L59" s="41">
        <v>0</v>
      </c>
      <c r="M59" s="41">
        <v>0</v>
      </c>
      <c r="N59" s="41">
        <v>17</v>
      </c>
      <c r="O59" s="41">
        <v>6</v>
      </c>
      <c r="P59" s="329">
        <v>12.352941176470589</v>
      </c>
      <c r="Q59" s="41">
        <v>1</v>
      </c>
      <c r="R59" s="41">
        <v>1</v>
      </c>
      <c r="S59" s="41">
        <v>2</v>
      </c>
      <c r="T59" s="41">
        <v>19</v>
      </c>
      <c r="U59" s="329">
        <v>16.25</v>
      </c>
      <c r="AC59" s="155">
        <v>23</v>
      </c>
      <c r="AD59" s="155" t="str">
        <f>IF(F59=AC59,"",1)</f>
        <v/>
      </c>
    </row>
    <row r="60" spans="1:30" ht="12.75" customHeight="1">
      <c r="A60" s="254"/>
      <c r="B60" s="254"/>
      <c r="C60" s="40"/>
      <c r="D60" s="306"/>
      <c r="E60" s="39"/>
      <c r="F60" s="44">
        <f t="shared" si="1"/>
        <v>1.0000000000000002</v>
      </c>
      <c r="G60" s="37">
        <f t="shared" ref="G60:T60" si="29">IF(G59=0,0,G59/$F59)</f>
        <v>0</v>
      </c>
      <c r="H60" s="37">
        <f t="shared" si="29"/>
        <v>0.82608695652173914</v>
      </c>
      <c r="I60" s="37">
        <f t="shared" si="29"/>
        <v>4.3478260869565216E-2</v>
      </c>
      <c r="J60" s="37">
        <f t="shared" si="29"/>
        <v>0.13043478260869565</v>
      </c>
      <c r="K60" s="330"/>
      <c r="L60" s="37">
        <f t="shared" si="29"/>
        <v>0</v>
      </c>
      <c r="M60" s="37">
        <f t="shared" si="29"/>
        <v>0</v>
      </c>
      <c r="N60" s="37">
        <f t="shared" si="29"/>
        <v>0.73913043478260865</v>
      </c>
      <c r="O60" s="37">
        <f t="shared" si="29"/>
        <v>0.2608695652173913</v>
      </c>
      <c r="P60" s="330"/>
      <c r="Q60" s="37">
        <f t="shared" si="29"/>
        <v>4.3478260869565216E-2</v>
      </c>
      <c r="R60" s="37">
        <f t="shared" si="29"/>
        <v>4.3478260869565216E-2</v>
      </c>
      <c r="S60" s="37">
        <f t="shared" si="29"/>
        <v>8.6956521739130432E-2</v>
      </c>
      <c r="T60" s="37">
        <f t="shared" si="29"/>
        <v>0.82608695652173914</v>
      </c>
      <c r="U60" s="330"/>
      <c r="AC60" s="154"/>
      <c r="AD60" s="154"/>
    </row>
    <row r="61" spans="1:30" ht="12" customHeight="1">
      <c r="A61" s="254"/>
      <c r="B61" s="254"/>
      <c r="C61" s="43"/>
      <c r="D61" s="305" t="s">
        <v>21</v>
      </c>
      <c r="E61" s="42"/>
      <c r="F61" s="41">
        <f t="shared" si="1"/>
        <v>13</v>
      </c>
      <c r="G61" s="41">
        <v>0</v>
      </c>
      <c r="H61" s="41">
        <v>12</v>
      </c>
      <c r="I61" s="41">
        <v>0</v>
      </c>
      <c r="J61" s="41">
        <v>1</v>
      </c>
      <c r="K61" s="329">
        <v>5.083333333333333</v>
      </c>
      <c r="L61" s="41">
        <v>0</v>
      </c>
      <c r="M61" s="41">
        <v>1</v>
      </c>
      <c r="N61" s="41">
        <v>10</v>
      </c>
      <c r="O61" s="41">
        <v>2</v>
      </c>
      <c r="P61" s="329">
        <v>9.545454545454545</v>
      </c>
      <c r="Q61" s="41">
        <v>0</v>
      </c>
      <c r="R61" s="41">
        <v>1</v>
      </c>
      <c r="S61" s="41">
        <v>0</v>
      </c>
      <c r="T61" s="41">
        <v>12</v>
      </c>
      <c r="U61" s="329">
        <v>5</v>
      </c>
      <c r="AC61" s="155">
        <v>13</v>
      </c>
      <c r="AD61" s="155" t="str">
        <f>IF(F61=AC61,"",1)</f>
        <v/>
      </c>
    </row>
    <row r="62" spans="1:30" ht="12" customHeight="1">
      <c r="A62" s="254"/>
      <c r="B62" s="254"/>
      <c r="C62" s="40"/>
      <c r="D62" s="306"/>
      <c r="E62" s="39"/>
      <c r="F62" s="44">
        <f t="shared" si="1"/>
        <v>1</v>
      </c>
      <c r="G62" s="37">
        <f t="shared" ref="G62:T62" si="30">IF(G61=0,0,G61/$F61)</f>
        <v>0</v>
      </c>
      <c r="H62" s="37">
        <f t="shared" si="30"/>
        <v>0.92307692307692313</v>
      </c>
      <c r="I62" s="37">
        <f t="shared" si="30"/>
        <v>0</v>
      </c>
      <c r="J62" s="37">
        <f t="shared" si="30"/>
        <v>7.6923076923076927E-2</v>
      </c>
      <c r="K62" s="330"/>
      <c r="L62" s="37">
        <f t="shared" si="30"/>
        <v>0</v>
      </c>
      <c r="M62" s="37">
        <f t="shared" si="30"/>
        <v>7.6923076923076927E-2</v>
      </c>
      <c r="N62" s="37">
        <f t="shared" si="30"/>
        <v>0.76923076923076927</v>
      </c>
      <c r="O62" s="37">
        <f t="shared" si="30"/>
        <v>0.15384615384615385</v>
      </c>
      <c r="P62" s="330"/>
      <c r="Q62" s="37">
        <f t="shared" si="30"/>
        <v>0</v>
      </c>
      <c r="R62" s="37">
        <f t="shared" si="30"/>
        <v>7.6923076923076927E-2</v>
      </c>
      <c r="S62" s="37">
        <f t="shared" si="30"/>
        <v>0</v>
      </c>
      <c r="T62" s="37">
        <f t="shared" si="30"/>
        <v>0.92307692307692313</v>
      </c>
      <c r="U62" s="330"/>
      <c r="AC62" s="154"/>
      <c r="AD62" s="154"/>
    </row>
    <row r="63" spans="1:30" ht="12" customHeight="1">
      <c r="A63" s="254"/>
      <c r="B63" s="254"/>
      <c r="C63" s="43"/>
      <c r="D63" s="305" t="s">
        <v>20</v>
      </c>
      <c r="E63" s="42"/>
      <c r="F63" s="41">
        <f t="shared" si="1"/>
        <v>7</v>
      </c>
      <c r="G63" s="41">
        <v>0</v>
      </c>
      <c r="H63" s="41">
        <v>7</v>
      </c>
      <c r="I63" s="41">
        <v>0</v>
      </c>
      <c r="J63" s="41">
        <v>0</v>
      </c>
      <c r="K63" s="329">
        <v>5</v>
      </c>
      <c r="L63" s="41">
        <v>0</v>
      </c>
      <c r="M63" s="41">
        <v>0</v>
      </c>
      <c r="N63" s="41">
        <v>7</v>
      </c>
      <c r="O63" s="41">
        <v>0</v>
      </c>
      <c r="P63" s="329">
        <v>10</v>
      </c>
      <c r="Q63" s="41">
        <v>0</v>
      </c>
      <c r="R63" s="41">
        <v>0</v>
      </c>
      <c r="S63" s="41">
        <v>0</v>
      </c>
      <c r="T63" s="41">
        <v>7</v>
      </c>
      <c r="U63" s="329" t="s">
        <v>409</v>
      </c>
      <c r="AC63" s="155">
        <v>7</v>
      </c>
      <c r="AD63" s="155" t="str">
        <f>IF(F63=AC63,"",1)</f>
        <v/>
      </c>
    </row>
    <row r="64" spans="1:30" ht="12" customHeight="1">
      <c r="A64" s="254"/>
      <c r="B64" s="254"/>
      <c r="C64" s="40"/>
      <c r="D64" s="306"/>
      <c r="E64" s="39"/>
      <c r="F64" s="44">
        <f t="shared" si="1"/>
        <v>1</v>
      </c>
      <c r="G64" s="37">
        <f t="shared" ref="G64:T64" si="31">IF(G63=0,0,G63/$F63)</f>
        <v>0</v>
      </c>
      <c r="H64" s="37">
        <f t="shared" si="31"/>
        <v>1</v>
      </c>
      <c r="I64" s="37">
        <f t="shared" si="31"/>
        <v>0</v>
      </c>
      <c r="J64" s="37">
        <f t="shared" si="31"/>
        <v>0</v>
      </c>
      <c r="K64" s="330"/>
      <c r="L64" s="37">
        <f t="shared" si="31"/>
        <v>0</v>
      </c>
      <c r="M64" s="37">
        <f t="shared" si="31"/>
        <v>0</v>
      </c>
      <c r="N64" s="37">
        <f t="shared" si="31"/>
        <v>1</v>
      </c>
      <c r="O64" s="37">
        <f t="shared" si="31"/>
        <v>0</v>
      </c>
      <c r="P64" s="330"/>
      <c r="Q64" s="37">
        <f t="shared" si="31"/>
        <v>0</v>
      </c>
      <c r="R64" s="37">
        <f t="shared" si="31"/>
        <v>0</v>
      </c>
      <c r="S64" s="37">
        <f t="shared" si="31"/>
        <v>0</v>
      </c>
      <c r="T64" s="37">
        <f t="shared" si="31"/>
        <v>1</v>
      </c>
      <c r="U64" s="330"/>
      <c r="AC64" s="154"/>
      <c r="AD64" s="154"/>
    </row>
    <row r="65" spans="1:30" ht="12" customHeight="1">
      <c r="A65" s="254"/>
      <c r="B65" s="254"/>
      <c r="C65" s="43"/>
      <c r="D65" s="305" t="s">
        <v>19</v>
      </c>
      <c r="E65" s="42"/>
      <c r="F65" s="41">
        <f t="shared" si="1"/>
        <v>14</v>
      </c>
      <c r="G65" s="41">
        <v>0</v>
      </c>
      <c r="H65" s="41">
        <v>12</v>
      </c>
      <c r="I65" s="41">
        <v>1</v>
      </c>
      <c r="J65" s="41">
        <v>1</v>
      </c>
      <c r="K65" s="329">
        <v>32.692307692307693</v>
      </c>
      <c r="L65" s="41">
        <v>0</v>
      </c>
      <c r="M65" s="41">
        <v>0</v>
      </c>
      <c r="N65" s="41">
        <v>13</v>
      </c>
      <c r="O65" s="41">
        <v>1</v>
      </c>
      <c r="P65" s="329">
        <v>37.307692307692307</v>
      </c>
      <c r="Q65" s="41">
        <v>1</v>
      </c>
      <c r="R65" s="41">
        <v>0</v>
      </c>
      <c r="S65" s="41">
        <v>1</v>
      </c>
      <c r="T65" s="41">
        <v>12</v>
      </c>
      <c r="U65" s="329">
        <v>183.5</v>
      </c>
      <c r="AC65" s="155">
        <v>14</v>
      </c>
      <c r="AD65" s="155" t="str">
        <f>IF(F65=AC65,"",1)</f>
        <v/>
      </c>
    </row>
    <row r="66" spans="1:30" ht="12" customHeight="1">
      <c r="A66" s="254"/>
      <c r="B66" s="254"/>
      <c r="C66" s="40"/>
      <c r="D66" s="306"/>
      <c r="E66" s="39"/>
      <c r="F66" s="44">
        <f t="shared" si="1"/>
        <v>1</v>
      </c>
      <c r="G66" s="37">
        <f t="shared" ref="G66:T66" si="32">IF(G65=0,0,G65/$F65)</f>
        <v>0</v>
      </c>
      <c r="H66" s="37">
        <f t="shared" si="32"/>
        <v>0.8571428571428571</v>
      </c>
      <c r="I66" s="37">
        <f t="shared" si="32"/>
        <v>7.1428571428571425E-2</v>
      </c>
      <c r="J66" s="37">
        <f t="shared" si="32"/>
        <v>7.1428571428571425E-2</v>
      </c>
      <c r="K66" s="330"/>
      <c r="L66" s="37">
        <f t="shared" si="32"/>
        <v>0</v>
      </c>
      <c r="M66" s="37">
        <f t="shared" si="32"/>
        <v>0</v>
      </c>
      <c r="N66" s="37">
        <f t="shared" si="32"/>
        <v>0.9285714285714286</v>
      </c>
      <c r="O66" s="37">
        <f t="shared" si="32"/>
        <v>7.1428571428571425E-2</v>
      </c>
      <c r="P66" s="330"/>
      <c r="Q66" s="37">
        <f t="shared" si="32"/>
        <v>7.1428571428571425E-2</v>
      </c>
      <c r="R66" s="37">
        <f t="shared" si="32"/>
        <v>0</v>
      </c>
      <c r="S66" s="37">
        <f t="shared" si="32"/>
        <v>7.1428571428571425E-2</v>
      </c>
      <c r="T66" s="37">
        <f t="shared" si="32"/>
        <v>0.8571428571428571</v>
      </c>
      <c r="U66" s="330"/>
      <c r="AC66" s="154"/>
      <c r="AD66" s="154"/>
    </row>
    <row r="67" spans="1:30" ht="12" customHeight="1">
      <c r="A67" s="254"/>
      <c r="B67" s="254"/>
      <c r="C67" s="43"/>
      <c r="D67" s="305" t="s">
        <v>18</v>
      </c>
      <c r="E67" s="42"/>
      <c r="F67" s="41">
        <f t="shared" si="1"/>
        <v>5</v>
      </c>
      <c r="G67" s="41">
        <v>0</v>
      </c>
      <c r="H67" s="41">
        <v>5</v>
      </c>
      <c r="I67" s="41">
        <v>0</v>
      </c>
      <c r="J67" s="41">
        <v>0</v>
      </c>
      <c r="K67" s="329">
        <v>5</v>
      </c>
      <c r="L67" s="41">
        <v>0</v>
      </c>
      <c r="M67" s="41">
        <v>1</v>
      </c>
      <c r="N67" s="41">
        <v>4</v>
      </c>
      <c r="O67" s="41">
        <v>0</v>
      </c>
      <c r="P67" s="329">
        <v>9</v>
      </c>
      <c r="Q67" s="41">
        <v>0</v>
      </c>
      <c r="R67" s="41">
        <v>0</v>
      </c>
      <c r="S67" s="41">
        <v>0</v>
      </c>
      <c r="T67" s="41">
        <v>5</v>
      </c>
      <c r="U67" s="329" t="s">
        <v>409</v>
      </c>
      <c r="AC67" s="155">
        <v>5</v>
      </c>
      <c r="AD67" s="155" t="str">
        <f>IF(F67=AC67,"",1)</f>
        <v/>
      </c>
    </row>
    <row r="68" spans="1:30" ht="12" customHeight="1">
      <c r="A68" s="254"/>
      <c r="B68" s="255"/>
      <c r="C68" s="40"/>
      <c r="D68" s="306"/>
      <c r="E68" s="39"/>
      <c r="F68" s="44">
        <f t="shared" si="1"/>
        <v>1</v>
      </c>
      <c r="G68" s="37">
        <f t="shared" ref="G68:T68" si="33">IF(G67=0,0,G67/$F67)</f>
        <v>0</v>
      </c>
      <c r="H68" s="37">
        <f t="shared" si="33"/>
        <v>1</v>
      </c>
      <c r="I68" s="37">
        <f t="shared" si="33"/>
        <v>0</v>
      </c>
      <c r="J68" s="37">
        <f t="shared" si="33"/>
        <v>0</v>
      </c>
      <c r="K68" s="330"/>
      <c r="L68" s="37">
        <f t="shared" si="33"/>
        <v>0</v>
      </c>
      <c r="M68" s="37">
        <f t="shared" si="33"/>
        <v>0.2</v>
      </c>
      <c r="N68" s="37">
        <f t="shared" si="33"/>
        <v>0.8</v>
      </c>
      <c r="O68" s="37">
        <f t="shared" si="33"/>
        <v>0</v>
      </c>
      <c r="P68" s="330"/>
      <c r="Q68" s="37">
        <f t="shared" si="33"/>
        <v>0</v>
      </c>
      <c r="R68" s="37">
        <f t="shared" si="33"/>
        <v>0</v>
      </c>
      <c r="S68" s="37">
        <f t="shared" si="33"/>
        <v>0</v>
      </c>
      <c r="T68" s="37">
        <f t="shared" si="33"/>
        <v>1</v>
      </c>
      <c r="U68" s="330"/>
      <c r="AC68" s="154"/>
      <c r="AD68" s="154"/>
    </row>
    <row r="69" spans="1:30" ht="12" customHeight="1">
      <c r="A69" s="254"/>
      <c r="B69" s="253" t="s">
        <v>17</v>
      </c>
      <c r="C69" s="43"/>
      <c r="D69" s="305" t="s">
        <v>16</v>
      </c>
      <c r="E69" s="42"/>
      <c r="F69" s="41">
        <f t="shared" si="1"/>
        <v>507</v>
      </c>
      <c r="G69" s="41">
        <f t="shared" ref="G69:T69" si="34">SUM(G71,G73,G75,G77,G79,G81,G83,G85,G87,G89,G91,G93,G95,G97,G99)</f>
        <v>1</v>
      </c>
      <c r="H69" s="41">
        <f t="shared" si="34"/>
        <v>442</v>
      </c>
      <c r="I69" s="41">
        <f t="shared" si="34"/>
        <v>16</v>
      </c>
      <c r="J69" s="41">
        <f t="shared" si="34"/>
        <v>48</v>
      </c>
      <c r="K69" s="329">
        <v>5.5969498910000004</v>
      </c>
      <c r="L69" s="41">
        <f t="shared" si="34"/>
        <v>0</v>
      </c>
      <c r="M69" s="41">
        <f t="shared" si="34"/>
        <v>6</v>
      </c>
      <c r="N69" s="41">
        <f t="shared" si="34"/>
        <v>423</v>
      </c>
      <c r="O69" s="41">
        <f t="shared" si="34"/>
        <v>78</v>
      </c>
      <c r="P69" s="329">
        <v>10.50582751</v>
      </c>
      <c r="Q69" s="41">
        <f t="shared" si="34"/>
        <v>26</v>
      </c>
      <c r="R69" s="41">
        <f t="shared" si="34"/>
        <v>8</v>
      </c>
      <c r="S69" s="41">
        <f t="shared" si="34"/>
        <v>10</v>
      </c>
      <c r="T69" s="41">
        <f t="shared" si="34"/>
        <v>463</v>
      </c>
      <c r="U69" s="329">
        <v>7.5454545450000001</v>
      </c>
      <c r="AC69" s="155">
        <v>507</v>
      </c>
      <c r="AD69" s="155" t="str">
        <f>IF(F69=AC69,"",1)</f>
        <v/>
      </c>
    </row>
    <row r="70" spans="1:30" ht="12" customHeight="1">
      <c r="A70" s="254"/>
      <c r="B70" s="254"/>
      <c r="C70" s="40"/>
      <c r="D70" s="306"/>
      <c r="E70" s="39"/>
      <c r="F70" s="44">
        <f t="shared" si="1"/>
        <v>1</v>
      </c>
      <c r="G70" s="37">
        <f t="shared" ref="G70:T70" si="35">IF(G69=0,0,G69/$F69)</f>
        <v>1.9723865877712033E-3</v>
      </c>
      <c r="H70" s="37">
        <f t="shared" si="35"/>
        <v>0.87179487179487181</v>
      </c>
      <c r="I70" s="37">
        <f t="shared" si="35"/>
        <v>3.1558185404339252E-2</v>
      </c>
      <c r="J70" s="37">
        <f t="shared" si="35"/>
        <v>9.4674556213017749E-2</v>
      </c>
      <c r="K70" s="330"/>
      <c r="L70" s="37">
        <f t="shared" si="35"/>
        <v>0</v>
      </c>
      <c r="M70" s="37">
        <f t="shared" si="35"/>
        <v>1.1834319526627219E-2</v>
      </c>
      <c r="N70" s="37">
        <f t="shared" si="35"/>
        <v>0.83431952662721898</v>
      </c>
      <c r="O70" s="37">
        <f t="shared" si="35"/>
        <v>0.15384615384615385</v>
      </c>
      <c r="P70" s="330"/>
      <c r="Q70" s="37">
        <f t="shared" si="35"/>
        <v>5.128205128205128E-2</v>
      </c>
      <c r="R70" s="37">
        <f t="shared" si="35"/>
        <v>1.5779092702169626E-2</v>
      </c>
      <c r="S70" s="37">
        <f t="shared" si="35"/>
        <v>1.9723865877712032E-2</v>
      </c>
      <c r="T70" s="37">
        <f t="shared" si="35"/>
        <v>0.91321499013806706</v>
      </c>
      <c r="U70" s="330"/>
      <c r="AC70" s="154"/>
      <c r="AD70" s="154"/>
    </row>
    <row r="71" spans="1:30" ht="12" customHeight="1">
      <c r="A71" s="254"/>
      <c r="B71" s="254"/>
      <c r="C71" s="43"/>
      <c r="D71" s="305" t="s">
        <v>122</v>
      </c>
      <c r="E71" s="42"/>
      <c r="F71" s="41">
        <f t="shared" si="1"/>
        <v>2</v>
      </c>
      <c r="G71" s="41">
        <v>0</v>
      </c>
      <c r="H71" s="41">
        <v>2</v>
      </c>
      <c r="I71" s="41">
        <v>0</v>
      </c>
      <c r="J71" s="41">
        <v>0</v>
      </c>
      <c r="K71" s="329">
        <v>5</v>
      </c>
      <c r="L71" s="41">
        <v>0</v>
      </c>
      <c r="M71" s="41">
        <v>0</v>
      </c>
      <c r="N71" s="41">
        <v>2</v>
      </c>
      <c r="O71" s="41">
        <v>0</v>
      </c>
      <c r="P71" s="329">
        <v>10</v>
      </c>
      <c r="Q71" s="41">
        <v>0</v>
      </c>
      <c r="R71" s="41">
        <v>0</v>
      </c>
      <c r="S71" s="41">
        <v>0</v>
      </c>
      <c r="T71" s="41">
        <v>2</v>
      </c>
      <c r="U71" s="329" t="s">
        <v>409</v>
      </c>
      <c r="AC71" s="155">
        <v>2</v>
      </c>
      <c r="AD71" s="155" t="str">
        <f>IF(F71=AC71,"",1)</f>
        <v/>
      </c>
    </row>
    <row r="72" spans="1:30" ht="12" customHeight="1">
      <c r="A72" s="254"/>
      <c r="B72" s="254"/>
      <c r="C72" s="40"/>
      <c r="D72" s="306"/>
      <c r="E72" s="39"/>
      <c r="F72" s="44">
        <f t="shared" ref="F72:F100" si="36">SUM(G72:J72,L72:O72,Q72:T72)/3</f>
        <v>1</v>
      </c>
      <c r="G72" s="37">
        <f t="shared" ref="G72:T72" si="37">IF(G71=0,0,G71/$F71)</f>
        <v>0</v>
      </c>
      <c r="H72" s="37">
        <f t="shared" si="37"/>
        <v>1</v>
      </c>
      <c r="I72" s="37">
        <f t="shared" si="37"/>
        <v>0</v>
      </c>
      <c r="J72" s="37">
        <f t="shared" si="37"/>
        <v>0</v>
      </c>
      <c r="K72" s="330"/>
      <c r="L72" s="37">
        <f t="shared" si="37"/>
        <v>0</v>
      </c>
      <c r="M72" s="37">
        <f t="shared" si="37"/>
        <v>0</v>
      </c>
      <c r="N72" s="37">
        <f t="shared" si="37"/>
        <v>1</v>
      </c>
      <c r="O72" s="37">
        <f t="shared" si="37"/>
        <v>0</v>
      </c>
      <c r="P72" s="330"/>
      <c r="Q72" s="37">
        <f t="shared" si="37"/>
        <v>0</v>
      </c>
      <c r="R72" s="37">
        <f t="shared" si="37"/>
        <v>0</v>
      </c>
      <c r="S72" s="37">
        <f t="shared" si="37"/>
        <v>0</v>
      </c>
      <c r="T72" s="37">
        <f t="shared" si="37"/>
        <v>1</v>
      </c>
      <c r="U72" s="330"/>
      <c r="AC72" s="154"/>
      <c r="AD72" s="154"/>
    </row>
    <row r="73" spans="1:30" ht="12" customHeight="1">
      <c r="A73" s="254"/>
      <c r="B73" s="254"/>
      <c r="C73" s="43"/>
      <c r="D73" s="305" t="s">
        <v>14</v>
      </c>
      <c r="E73" s="42"/>
      <c r="F73" s="41">
        <f t="shared" si="36"/>
        <v>42</v>
      </c>
      <c r="G73" s="41">
        <v>0</v>
      </c>
      <c r="H73" s="41">
        <v>38</v>
      </c>
      <c r="I73" s="41">
        <v>1</v>
      </c>
      <c r="J73" s="41">
        <v>3</v>
      </c>
      <c r="K73" s="329">
        <v>5.1282051282051286</v>
      </c>
      <c r="L73" s="41">
        <v>0</v>
      </c>
      <c r="M73" s="41">
        <v>0</v>
      </c>
      <c r="N73" s="41">
        <v>35</v>
      </c>
      <c r="O73" s="41">
        <v>7</v>
      </c>
      <c r="P73" s="329">
        <v>10.285714285714286</v>
      </c>
      <c r="Q73" s="41">
        <v>1</v>
      </c>
      <c r="R73" s="41">
        <v>0</v>
      </c>
      <c r="S73" s="41">
        <v>0</v>
      </c>
      <c r="T73" s="41">
        <v>41</v>
      </c>
      <c r="U73" s="329">
        <v>0</v>
      </c>
      <c r="AC73" s="155">
        <v>42</v>
      </c>
      <c r="AD73" s="155" t="str">
        <f>IF(F73=AC73,"",1)</f>
        <v/>
      </c>
    </row>
    <row r="74" spans="1:30" ht="12" customHeight="1">
      <c r="A74" s="254"/>
      <c r="B74" s="254"/>
      <c r="C74" s="40"/>
      <c r="D74" s="306"/>
      <c r="E74" s="39"/>
      <c r="F74" s="44">
        <f t="shared" si="36"/>
        <v>1</v>
      </c>
      <c r="G74" s="37">
        <f t="shared" ref="G74:T74" si="38">IF(G73=0,0,G73/$F73)</f>
        <v>0</v>
      </c>
      <c r="H74" s="37">
        <f t="shared" si="38"/>
        <v>0.90476190476190477</v>
      </c>
      <c r="I74" s="37">
        <f t="shared" si="38"/>
        <v>2.3809523809523808E-2</v>
      </c>
      <c r="J74" s="37">
        <f t="shared" si="38"/>
        <v>7.1428571428571425E-2</v>
      </c>
      <c r="K74" s="330"/>
      <c r="L74" s="37">
        <f t="shared" si="38"/>
        <v>0</v>
      </c>
      <c r="M74" s="37">
        <f t="shared" si="38"/>
        <v>0</v>
      </c>
      <c r="N74" s="37">
        <f t="shared" si="38"/>
        <v>0.83333333333333337</v>
      </c>
      <c r="O74" s="37">
        <f t="shared" si="38"/>
        <v>0.16666666666666666</v>
      </c>
      <c r="P74" s="330"/>
      <c r="Q74" s="37">
        <f t="shared" si="38"/>
        <v>2.3809523809523808E-2</v>
      </c>
      <c r="R74" s="37">
        <f t="shared" si="38"/>
        <v>0</v>
      </c>
      <c r="S74" s="37">
        <f t="shared" si="38"/>
        <v>0</v>
      </c>
      <c r="T74" s="37">
        <f t="shared" si="38"/>
        <v>0.97619047619047616</v>
      </c>
      <c r="U74" s="330"/>
      <c r="AC74" s="154"/>
      <c r="AD74" s="154"/>
    </row>
    <row r="75" spans="1:30" ht="12" customHeight="1">
      <c r="A75" s="254"/>
      <c r="B75" s="254"/>
      <c r="C75" s="43"/>
      <c r="D75" s="305" t="s">
        <v>13</v>
      </c>
      <c r="E75" s="42"/>
      <c r="F75" s="41">
        <f t="shared" si="36"/>
        <v>17</v>
      </c>
      <c r="G75" s="41">
        <v>0</v>
      </c>
      <c r="H75" s="41">
        <v>16</v>
      </c>
      <c r="I75" s="41">
        <v>0</v>
      </c>
      <c r="J75" s="41">
        <v>1</v>
      </c>
      <c r="K75" s="329">
        <v>5</v>
      </c>
      <c r="L75" s="41">
        <v>0</v>
      </c>
      <c r="M75" s="41">
        <v>0</v>
      </c>
      <c r="N75" s="41">
        <v>15</v>
      </c>
      <c r="O75" s="41">
        <v>2</v>
      </c>
      <c r="P75" s="329">
        <v>10</v>
      </c>
      <c r="Q75" s="41">
        <v>0</v>
      </c>
      <c r="R75" s="41">
        <v>0</v>
      </c>
      <c r="S75" s="41">
        <v>0</v>
      </c>
      <c r="T75" s="41">
        <v>17</v>
      </c>
      <c r="U75" s="329" t="s">
        <v>409</v>
      </c>
      <c r="AC75" s="155">
        <v>17</v>
      </c>
      <c r="AD75" s="155" t="str">
        <f>IF(F75=AC75,"",1)</f>
        <v/>
      </c>
    </row>
    <row r="76" spans="1:30" ht="12" customHeight="1">
      <c r="A76" s="254"/>
      <c r="B76" s="254"/>
      <c r="C76" s="40"/>
      <c r="D76" s="306"/>
      <c r="E76" s="39"/>
      <c r="F76" s="44">
        <f t="shared" si="36"/>
        <v>1</v>
      </c>
      <c r="G76" s="37">
        <f t="shared" ref="G76:T76" si="39">IF(G75=0,0,G75/$F75)</f>
        <v>0</v>
      </c>
      <c r="H76" s="37">
        <f t="shared" si="39"/>
        <v>0.94117647058823528</v>
      </c>
      <c r="I76" s="37">
        <f t="shared" si="39"/>
        <v>0</v>
      </c>
      <c r="J76" s="37">
        <f t="shared" si="39"/>
        <v>5.8823529411764705E-2</v>
      </c>
      <c r="K76" s="330"/>
      <c r="L76" s="37">
        <f t="shared" si="39"/>
        <v>0</v>
      </c>
      <c r="M76" s="37">
        <f t="shared" si="39"/>
        <v>0</v>
      </c>
      <c r="N76" s="37">
        <f t="shared" si="39"/>
        <v>0.88235294117647056</v>
      </c>
      <c r="O76" s="37">
        <f t="shared" si="39"/>
        <v>0.11764705882352941</v>
      </c>
      <c r="P76" s="330"/>
      <c r="Q76" s="37">
        <f t="shared" si="39"/>
        <v>0</v>
      </c>
      <c r="R76" s="37">
        <f t="shared" si="39"/>
        <v>0</v>
      </c>
      <c r="S76" s="37">
        <f t="shared" si="39"/>
        <v>0</v>
      </c>
      <c r="T76" s="37">
        <f t="shared" si="39"/>
        <v>1</v>
      </c>
      <c r="U76" s="330"/>
      <c r="AC76" s="154"/>
      <c r="AD76" s="154"/>
    </row>
    <row r="77" spans="1:30" ht="12" customHeight="1">
      <c r="A77" s="254"/>
      <c r="B77" s="254"/>
      <c r="C77" s="43"/>
      <c r="D77" s="305" t="s">
        <v>12</v>
      </c>
      <c r="E77" s="42"/>
      <c r="F77" s="41">
        <f t="shared" si="36"/>
        <v>9</v>
      </c>
      <c r="G77" s="41">
        <v>0</v>
      </c>
      <c r="H77" s="41">
        <v>7</v>
      </c>
      <c r="I77" s="41">
        <v>0</v>
      </c>
      <c r="J77" s="41">
        <v>2</v>
      </c>
      <c r="K77" s="329">
        <v>5</v>
      </c>
      <c r="L77" s="41">
        <v>0</v>
      </c>
      <c r="M77" s="41">
        <v>0</v>
      </c>
      <c r="N77" s="41">
        <v>6</v>
      </c>
      <c r="O77" s="41">
        <v>3</v>
      </c>
      <c r="P77" s="329">
        <v>10</v>
      </c>
      <c r="Q77" s="41">
        <v>1</v>
      </c>
      <c r="R77" s="41">
        <v>0</v>
      </c>
      <c r="S77" s="41">
        <v>0</v>
      </c>
      <c r="T77" s="41">
        <v>8</v>
      </c>
      <c r="U77" s="329">
        <v>3</v>
      </c>
      <c r="AC77" s="155">
        <v>9</v>
      </c>
      <c r="AD77" s="155" t="str">
        <f>IF(F77=AC77,"",1)</f>
        <v/>
      </c>
    </row>
    <row r="78" spans="1:30" ht="12" customHeight="1">
      <c r="A78" s="254"/>
      <c r="B78" s="254"/>
      <c r="C78" s="40"/>
      <c r="D78" s="306"/>
      <c r="E78" s="39"/>
      <c r="F78" s="44">
        <f t="shared" si="36"/>
        <v>0.99999999999999989</v>
      </c>
      <c r="G78" s="37">
        <f t="shared" ref="G78:T78" si="40">IF(G77=0,0,G77/$F77)</f>
        <v>0</v>
      </c>
      <c r="H78" s="37">
        <f t="shared" si="40"/>
        <v>0.77777777777777779</v>
      </c>
      <c r="I78" s="37">
        <f t="shared" si="40"/>
        <v>0</v>
      </c>
      <c r="J78" s="37">
        <f t="shared" si="40"/>
        <v>0.22222222222222221</v>
      </c>
      <c r="K78" s="330"/>
      <c r="L78" s="37">
        <f t="shared" si="40"/>
        <v>0</v>
      </c>
      <c r="M78" s="37">
        <f t="shared" si="40"/>
        <v>0</v>
      </c>
      <c r="N78" s="37">
        <f t="shared" si="40"/>
        <v>0.66666666666666663</v>
      </c>
      <c r="O78" s="37">
        <f t="shared" si="40"/>
        <v>0.33333333333333331</v>
      </c>
      <c r="P78" s="330"/>
      <c r="Q78" s="37">
        <f t="shared" si="40"/>
        <v>0.1111111111111111</v>
      </c>
      <c r="R78" s="37">
        <f t="shared" si="40"/>
        <v>0</v>
      </c>
      <c r="S78" s="37">
        <f t="shared" si="40"/>
        <v>0</v>
      </c>
      <c r="T78" s="37">
        <f t="shared" si="40"/>
        <v>0.88888888888888884</v>
      </c>
      <c r="U78" s="330"/>
      <c r="AC78" s="154"/>
      <c r="AD78" s="154"/>
    </row>
    <row r="79" spans="1:30" ht="12" customHeight="1">
      <c r="A79" s="254"/>
      <c r="B79" s="254"/>
      <c r="C79" s="43"/>
      <c r="D79" s="305" t="s">
        <v>11</v>
      </c>
      <c r="E79" s="42"/>
      <c r="F79" s="41">
        <f t="shared" si="36"/>
        <v>21</v>
      </c>
      <c r="G79" s="41">
        <v>0</v>
      </c>
      <c r="H79" s="41">
        <v>15</v>
      </c>
      <c r="I79" s="41">
        <v>0</v>
      </c>
      <c r="J79" s="41">
        <v>6</v>
      </c>
      <c r="K79" s="329">
        <v>5</v>
      </c>
      <c r="L79" s="41">
        <v>0</v>
      </c>
      <c r="M79" s="41">
        <v>1</v>
      </c>
      <c r="N79" s="41">
        <v>14</v>
      </c>
      <c r="O79" s="41">
        <v>6</v>
      </c>
      <c r="P79" s="329">
        <v>9.6666666666666661</v>
      </c>
      <c r="Q79" s="41">
        <v>0</v>
      </c>
      <c r="R79" s="41">
        <v>2</v>
      </c>
      <c r="S79" s="41">
        <v>2</v>
      </c>
      <c r="T79" s="41">
        <v>17</v>
      </c>
      <c r="U79" s="329">
        <v>12.5</v>
      </c>
      <c r="AC79" s="155">
        <v>21</v>
      </c>
      <c r="AD79" s="155" t="str">
        <f>IF(F79=AC79,"",1)</f>
        <v/>
      </c>
    </row>
    <row r="80" spans="1:30" ht="12" customHeight="1">
      <c r="A80" s="254"/>
      <c r="B80" s="254"/>
      <c r="C80" s="40"/>
      <c r="D80" s="306"/>
      <c r="E80" s="39"/>
      <c r="F80" s="44">
        <f t="shared" si="36"/>
        <v>1</v>
      </c>
      <c r="G80" s="37">
        <f t="shared" ref="G80:T80" si="41">IF(G79=0,0,G79/$F79)</f>
        <v>0</v>
      </c>
      <c r="H80" s="37">
        <f t="shared" si="41"/>
        <v>0.7142857142857143</v>
      </c>
      <c r="I80" s="37">
        <f t="shared" si="41"/>
        <v>0</v>
      </c>
      <c r="J80" s="37">
        <f t="shared" si="41"/>
        <v>0.2857142857142857</v>
      </c>
      <c r="K80" s="330"/>
      <c r="L80" s="37">
        <f t="shared" si="41"/>
        <v>0</v>
      </c>
      <c r="M80" s="37">
        <f t="shared" si="41"/>
        <v>4.7619047619047616E-2</v>
      </c>
      <c r="N80" s="37">
        <f t="shared" si="41"/>
        <v>0.66666666666666663</v>
      </c>
      <c r="O80" s="37">
        <f t="shared" si="41"/>
        <v>0.2857142857142857</v>
      </c>
      <c r="P80" s="330"/>
      <c r="Q80" s="37">
        <f t="shared" si="41"/>
        <v>0</v>
      </c>
      <c r="R80" s="37">
        <f t="shared" si="41"/>
        <v>9.5238095238095233E-2</v>
      </c>
      <c r="S80" s="37">
        <f t="shared" si="41"/>
        <v>9.5238095238095233E-2</v>
      </c>
      <c r="T80" s="37">
        <f t="shared" si="41"/>
        <v>0.80952380952380953</v>
      </c>
      <c r="U80" s="330"/>
      <c r="AC80" s="154"/>
      <c r="AD80" s="154"/>
    </row>
    <row r="81" spans="1:30" ht="12" customHeight="1">
      <c r="A81" s="254"/>
      <c r="B81" s="254"/>
      <c r="C81" s="43"/>
      <c r="D81" s="305" t="s">
        <v>10</v>
      </c>
      <c r="E81" s="42"/>
      <c r="F81" s="41">
        <f t="shared" si="36"/>
        <v>110</v>
      </c>
      <c r="G81" s="41">
        <v>0</v>
      </c>
      <c r="H81" s="41">
        <v>91</v>
      </c>
      <c r="I81" s="41">
        <v>6</v>
      </c>
      <c r="J81" s="41">
        <v>13</v>
      </c>
      <c r="K81" s="329">
        <v>5.6185567010309274</v>
      </c>
      <c r="L81" s="41">
        <v>0</v>
      </c>
      <c r="M81" s="41">
        <v>2</v>
      </c>
      <c r="N81" s="41">
        <v>88</v>
      </c>
      <c r="O81" s="41">
        <v>20</v>
      </c>
      <c r="P81" s="329">
        <v>10.555555555555555</v>
      </c>
      <c r="Q81" s="41">
        <v>5</v>
      </c>
      <c r="R81" s="41">
        <v>1</v>
      </c>
      <c r="S81" s="41">
        <v>1</v>
      </c>
      <c r="T81" s="41">
        <v>103</v>
      </c>
      <c r="U81" s="329">
        <v>2.5714285714285716</v>
      </c>
      <c r="AC81" s="155">
        <v>110</v>
      </c>
      <c r="AD81" s="155" t="str">
        <f>IF(F81=AC81,"",1)</f>
        <v/>
      </c>
    </row>
    <row r="82" spans="1:30" ht="12" customHeight="1">
      <c r="A82" s="254"/>
      <c r="B82" s="254"/>
      <c r="C82" s="40"/>
      <c r="D82" s="306"/>
      <c r="E82" s="39"/>
      <c r="F82" s="44">
        <f t="shared" si="36"/>
        <v>1.0000000000000002</v>
      </c>
      <c r="G82" s="37">
        <f t="shared" ref="G82:T82" si="42">IF(G81=0,0,G81/$F81)</f>
        <v>0</v>
      </c>
      <c r="H82" s="37">
        <f t="shared" si="42"/>
        <v>0.82727272727272727</v>
      </c>
      <c r="I82" s="37">
        <f t="shared" si="42"/>
        <v>5.4545454545454543E-2</v>
      </c>
      <c r="J82" s="37">
        <f t="shared" si="42"/>
        <v>0.11818181818181818</v>
      </c>
      <c r="K82" s="330"/>
      <c r="L82" s="37">
        <f t="shared" si="42"/>
        <v>0</v>
      </c>
      <c r="M82" s="37">
        <f t="shared" si="42"/>
        <v>1.8181818181818181E-2</v>
      </c>
      <c r="N82" s="37">
        <f t="shared" si="42"/>
        <v>0.8</v>
      </c>
      <c r="O82" s="37">
        <f t="shared" si="42"/>
        <v>0.18181818181818182</v>
      </c>
      <c r="P82" s="330"/>
      <c r="Q82" s="37">
        <f t="shared" si="42"/>
        <v>4.5454545454545456E-2</v>
      </c>
      <c r="R82" s="37">
        <f t="shared" si="42"/>
        <v>9.0909090909090905E-3</v>
      </c>
      <c r="S82" s="37">
        <f t="shared" si="42"/>
        <v>9.0909090909090905E-3</v>
      </c>
      <c r="T82" s="37">
        <f t="shared" si="42"/>
        <v>0.9363636363636364</v>
      </c>
      <c r="U82" s="330"/>
      <c r="AC82" s="154"/>
      <c r="AD82" s="154"/>
    </row>
    <row r="83" spans="1:30" ht="12" customHeight="1">
      <c r="A83" s="254"/>
      <c r="B83" s="254"/>
      <c r="C83" s="43"/>
      <c r="D83" s="305" t="s">
        <v>9</v>
      </c>
      <c r="E83" s="42"/>
      <c r="F83" s="41">
        <f t="shared" si="36"/>
        <v>19</v>
      </c>
      <c r="G83" s="41">
        <v>0</v>
      </c>
      <c r="H83" s="41">
        <v>13</v>
      </c>
      <c r="I83" s="41">
        <v>4</v>
      </c>
      <c r="J83" s="41">
        <v>2</v>
      </c>
      <c r="K83" s="329">
        <v>6.2941176470588234</v>
      </c>
      <c r="L83" s="41">
        <v>0</v>
      </c>
      <c r="M83" s="41">
        <v>0</v>
      </c>
      <c r="N83" s="41">
        <v>11</v>
      </c>
      <c r="O83" s="41">
        <v>8</v>
      </c>
      <c r="P83" s="329">
        <v>10</v>
      </c>
      <c r="Q83" s="41">
        <v>0</v>
      </c>
      <c r="R83" s="41">
        <v>0</v>
      </c>
      <c r="S83" s="41">
        <v>1</v>
      </c>
      <c r="T83" s="41">
        <v>18</v>
      </c>
      <c r="U83" s="329">
        <v>10</v>
      </c>
      <c r="AC83" s="155">
        <v>19</v>
      </c>
      <c r="AD83" s="155" t="str">
        <f>IF(F83=AC83,"",1)</f>
        <v/>
      </c>
    </row>
    <row r="84" spans="1:30" ht="12" customHeight="1">
      <c r="A84" s="254"/>
      <c r="B84" s="254"/>
      <c r="C84" s="40"/>
      <c r="D84" s="306"/>
      <c r="E84" s="39"/>
      <c r="F84" s="44">
        <f t="shared" si="36"/>
        <v>1</v>
      </c>
      <c r="G84" s="37">
        <f t="shared" ref="G84:T84" si="43">IF(G83=0,0,G83/$F83)</f>
        <v>0</v>
      </c>
      <c r="H84" s="37">
        <f t="shared" si="43"/>
        <v>0.68421052631578949</v>
      </c>
      <c r="I84" s="37">
        <f t="shared" si="43"/>
        <v>0.21052631578947367</v>
      </c>
      <c r="J84" s="37">
        <f t="shared" si="43"/>
        <v>0.10526315789473684</v>
      </c>
      <c r="K84" s="330"/>
      <c r="L84" s="37">
        <f t="shared" si="43"/>
        <v>0</v>
      </c>
      <c r="M84" s="37">
        <f t="shared" si="43"/>
        <v>0</v>
      </c>
      <c r="N84" s="37">
        <f t="shared" si="43"/>
        <v>0.57894736842105265</v>
      </c>
      <c r="O84" s="37">
        <f t="shared" si="43"/>
        <v>0.42105263157894735</v>
      </c>
      <c r="P84" s="330"/>
      <c r="Q84" s="37">
        <f t="shared" si="43"/>
        <v>0</v>
      </c>
      <c r="R84" s="37">
        <f t="shared" si="43"/>
        <v>0</v>
      </c>
      <c r="S84" s="37">
        <f t="shared" si="43"/>
        <v>5.2631578947368418E-2</v>
      </c>
      <c r="T84" s="37">
        <f t="shared" si="43"/>
        <v>0.94736842105263153</v>
      </c>
      <c r="U84" s="330"/>
      <c r="AC84" s="154"/>
      <c r="AD84" s="154"/>
    </row>
    <row r="85" spans="1:30" ht="12" customHeight="1">
      <c r="A85" s="254"/>
      <c r="B85" s="254"/>
      <c r="C85" s="43"/>
      <c r="D85" s="305" t="s">
        <v>8</v>
      </c>
      <c r="E85" s="42"/>
      <c r="F85" s="41">
        <f t="shared" si="36"/>
        <v>7</v>
      </c>
      <c r="G85" s="41">
        <v>0</v>
      </c>
      <c r="H85" s="41">
        <v>7</v>
      </c>
      <c r="I85" s="41">
        <v>0</v>
      </c>
      <c r="J85" s="41">
        <v>0</v>
      </c>
      <c r="K85" s="329">
        <v>5</v>
      </c>
      <c r="L85" s="41">
        <v>0</v>
      </c>
      <c r="M85" s="41">
        <v>0</v>
      </c>
      <c r="N85" s="41">
        <v>7</v>
      </c>
      <c r="O85" s="41">
        <v>0</v>
      </c>
      <c r="P85" s="329">
        <v>10</v>
      </c>
      <c r="Q85" s="41">
        <v>0</v>
      </c>
      <c r="R85" s="41">
        <v>0</v>
      </c>
      <c r="S85" s="41">
        <v>0</v>
      </c>
      <c r="T85" s="41">
        <v>7</v>
      </c>
      <c r="U85" s="329" t="s">
        <v>409</v>
      </c>
      <c r="AC85" s="155">
        <v>7</v>
      </c>
      <c r="AD85" s="155" t="str">
        <f>IF(F85=AC85,"",1)</f>
        <v/>
      </c>
    </row>
    <row r="86" spans="1:30" ht="12" customHeight="1">
      <c r="A86" s="254"/>
      <c r="B86" s="254"/>
      <c r="C86" s="40"/>
      <c r="D86" s="306"/>
      <c r="E86" s="39"/>
      <c r="F86" s="44">
        <f t="shared" si="36"/>
        <v>1</v>
      </c>
      <c r="G86" s="37">
        <f t="shared" ref="G86:T86" si="44">IF(G85=0,0,G85/$F85)</f>
        <v>0</v>
      </c>
      <c r="H86" s="37">
        <f t="shared" si="44"/>
        <v>1</v>
      </c>
      <c r="I86" s="37">
        <f t="shared" si="44"/>
        <v>0</v>
      </c>
      <c r="J86" s="37">
        <f t="shared" si="44"/>
        <v>0</v>
      </c>
      <c r="K86" s="330"/>
      <c r="L86" s="37">
        <f t="shared" si="44"/>
        <v>0</v>
      </c>
      <c r="M86" s="37">
        <f t="shared" si="44"/>
        <v>0</v>
      </c>
      <c r="N86" s="37">
        <f t="shared" si="44"/>
        <v>1</v>
      </c>
      <c r="O86" s="37">
        <f t="shared" si="44"/>
        <v>0</v>
      </c>
      <c r="P86" s="330"/>
      <c r="Q86" s="37">
        <f t="shared" si="44"/>
        <v>0</v>
      </c>
      <c r="R86" s="37">
        <f t="shared" si="44"/>
        <v>0</v>
      </c>
      <c r="S86" s="37">
        <f t="shared" si="44"/>
        <v>0</v>
      </c>
      <c r="T86" s="37">
        <f t="shared" si="44"/>
        <v>1</v>
      </c>
      <c r="U86" s="330"/>
      <c r="AC86" s="154"/>
      <c r="AD86" s="154"/>
    </row>
    <row r="87" spans="1:30" ht="13.5" customHeight="1">
      <c r="A87" s="254"/>
      <c r="B87" s="254"/>
      <c r="C87" s="43"/>
      <c r="D87" s="307" t="s">
        <v>121</v>
      </c>
      <c r="E87" s="42"/>
      <c r="F87" s="41">
        <f t="shared" si="36"/>
        <v>15</v>
      </c>
      <c r="G87" s="41">
        <v>0</v>
      </c>
      <c r="H87" s="41">
        <v>13</v>
      </c>
      <c r="I87" s="41">
        <v>2</v>
      </c>
      <c r="J87" s="41">
        <v>0</v>
      </c>
      <c r="K87" s="329">
        <v>11</v>
      </c>
      <c r="L87" s="41">
        <v>0</v>
      </c>
      <c r="M87" s="41">
        <v>1</v>
      </c>
      <c r="N87" s="41">
        <v>13</v>
      </c>
      <c r="O87" s="41">
        <v>1</v>
      </c>
      <c r="P87" s="329">
        <v>15.357142857142858</v>
      </c>
      <c r="Q87" s="41">
        <v>0</v>
      </c>
      <c r="R87" s="41">
        <v>0</v>
      </c>
      <c r="S87" s="41">
        <v>1</v>
      </c>
      <c r="T87" s="41">
        <v>14</v>
      </c>
      <c r="U87" s="329">
        <v>90</v>
      </c>
      <c r="AC87" s="155">
        <v>15</v>
      </c>
      <c r="AD87" s="155" t="str">
        <f>IF(F87=AC87,"",1)</f>
        <v/>
      </c>
    </row>
    <row r="88" spans="1:30" ht="13.5" customHeight="1">
      <c r="A88" s="254"/>
      <c r="B88" s="254"/>
      <c r="C88" s="40"/>
      <c r="D88" s="306"/>
      <c r="E88" s="39"/>
      <c r="F88" s="44">
        <f t="shared" si="36"/>
        <v>1</v>
      </c>
      <c r="G88" s="37">
        <f t="shared" ref="G88:T88" si="45">IF(G87=0,0,G87/$F87)</f>
        <v>0</v>
      </c>
      <c r="H88" s="37">
        <f t="shared" si="45"/>
        <v>0.8666666666666667</v>
      </c>
      <c r="I88" s="37">
        <f t="shared" si="45"/>
        <v>0.13333333333333333</v>
      </c>
      <c r="J88" s="37">
        <f t="shared" si="45"/>
        <v>0</v>
      </c>
      <c r="K88" s="330"/>
      <c r="L88" s="37">
        <f t="shared" si="45"/>
        <v>0</v>
      </c>
      <c r="M88" s="37">
        <f t="shared" si="45"/>
        <v>6.6666666666666666E-2</v>
      </c>
      <c r="N88" s="37">
        <f t="shared" si="45"/>
        <v>0.8666666666666667</v>
      </c>
      <c r="O88" s="37">
        <f t="shared" si="45"/>
        <v>6.6666666666666666E-2</v>
      </c>
      <c r="P88" s="330"/>
      <c r="Q88" s="37">
        <f t="shared" si="45"/>
        <v>0</v>
      </c>
      <c r="R88" s="37">
        <f t="shared" si="45"/>
        <v>0</v>
      </c>
      <c r="S88" s="37">
        <f t="shared" si="45"/>
        <v>6.6666666666666666E-2</v>
      </c>
      <c r="T88" s="37">
        <f t="shared" si="45"/>
        <v>0.93333333333333335</v>
      </c>
      <c r="U88" s="330"/>
      <c r="AC88" s="154"/>
      <c r="AD88" s="154"/>
    </row>
    <row r="89" spans="1:30" ht="12" customHeight="1">
      <c r="A89" s="254"/>
      <c r="B89" s="254"/>
      <c r="C89" s="43"/>
      <c r="D89" s="305" t="s">
        <v>6</v>
      </c>
      <c r="E89" s="42"/>
      <c r="F89" s="41">
        <f t="shared" si="36"/>
        <v>33</v>
      </c>
      <c r="G89" s="41">
        <v>0</v>
      </c>
      <c r="H89" s="41">
        <v>30</v>
      </c>
      <c r="I89" s="41">
        <v>0</v>
      </c>
      <c r="J89" s="41">
        <v>3</v>
      </c>
      <c r="K89" s="329">
        <v>5</v>
      </c>
      <c r="L89" s="41">
        <v>0</v>
      </c>
      <c r="M89" s="41">
        <v>1</v>
      </c>
      <c r="N89" s="41">
        <v>27</v>
      </c>
      <c r="O89" s="41">
        <v>5</v>
      </c>
      <c r="P89" s="329">
        <v>9.8214285714285712</v>
      </c>
      <c r="Q89" s="41">
        <v>1</v>
      </c>
      <c r="R89" s="41">
        <v>0</v>
      </c>
      <c r="S89" s="41">
        <v>0</v>
      </c>
      <c r="T89" s="41">
        <v>32</v>
      </c>
      <c r="U89" s="329">
        <v>3</v>
      </c>
      <c r="AC89" s="155">
        <v>33</v>
      </c>
      <c r="AD89" s="155" t="str">
        <f>IF(F89=AC89,"",1)</f>
        <v/>
      </c>
    </row>
    <row r="90" spans="1:30" ht="12" customHeight="1">
      <c r="A90" s="254"/>
      <c r="B90" s="254"/>
      <c r="C90" s="40"/>
      <c r="D90" s="306"/>
      <c r="E90" s="39"/>
      <c r="F90" s="44">
        <f t="shared" si="36"/>
        <v>1</v>
      </c>
      <c r="G90" s="37">
        <f t="shared" ref="G90:T90" si="46">IF(G89=0,0,G89/$F89)</f>
        <v>0</v>
      </c>
      <c r="H90" s="37">
        <f t="shared" si="46"/>
        <v>0.90909090909090906</v>
      </c>
      <c r="I90" s="37">
        <f t="shared" si="46"/>
        <v>0</v>
      </c>
      <c r="J90" s="37">
        <f t="shared" si="46"/>
        <v>9.0909090909090912E-2</v>
      </c>
      <c r="K90" s="330"/>
      <c r="L90" s="37">
        <f t="shared" si="46"/>
        <v>0</v>
      </c>
      <c r="M90" s="37">
        <f t="shared" si="46"/>
        <v>3.0303030303030304E-2</v>
      </c>
      <c r="N90" s="37">
        <f t="shared" si="46"/>
        <v>0.81818181818181823</v>
      </c>
      <c r="O90" s="37">
        <f t="shared" si="46"/>
        <v>0.15151515151515152</v>
      </c>
      <c r="P90" s="330"/>
      <c r="Q90" s="37">
        <f t="shared" si="46"/>
        <v>3.0303030303030304E-2</v>
      </c>
      <c r="R90" s="37">
        <f t="shared" si="46"/>
        <v>0</v>
      </c>
      <c r="S90" s="37">
        <f t="shared" si="46"/>
        <v>0</v>
      </c>
      <c r="T90" s="37">
        <f t="shared" si="46"/>
        <v>0.96969696969696972</v>
      </c>
      <c r="U90" s="330"/>
      <c r="AC90" s="154"/>
      <c r="AD90" s="154"/>
    </row>
    <row r="91" spans="1:30" ht="12" customHeight="1">
      <c r="A91" s="254"/>
      <c r="B91" s="254"/>
      <c r="C91" s="43"/>
      <c r="D91" s="305" t="s">
        <v>5</v>
      </c>
      <c r="E91" s="42"/>
      <c r="F91" s="41">
        <f t="shared" si="36"/>
        <v>18</v>
      </c>
      <c r="G91" s="41">
        <v>0</v>
      </c>
      <c r="H91" s="41">
        <v>17</v>
      </c>
      <c r="I91" s="41">
        <v>0</v>
      </c>
      <c r="J91" s="41">
        <v>1</v>
      </c>
      <c r="K91" s="329">
        <v>5</v>
      </c>
      <c r="L91" s="41">
        <v>0</v>
      </c>
      <c r="M91" s="41">
        <v>0</v>
      </c>
      <c r="N91" s="41">
        <v>17</v>
      </c>
      <c r="O91" s="41">
        <v>1</v>
      </c>
      <c r="P91" s="329">
        <v>10</v>
      </c>
      <c r="Q91" s="41">
        <v>2</v>
      </c>
      <c r="R91" s="41">
        <v>0</v>
      </c>
      <c r="S91" s="41">
        <v>0</v>
      </c>
      <c r="T91" s="41">
        <v>16</v>
      </c>
      <c r="U91" s="329">
        <v>0</v>
      </c>
      <c r="AC91" s="155">
        <v>18</v>
      </c>
      <c r="AD91" s="155" t="str">
        <f>IF(F91=AC91,"",1)</f>
        <v/>
      </c>
    </row>
    <row r="92" spans="1:30" ht="12" customHeight="1">
      <c r="A92" s="254"/>
      <c r="B92" s="254"/>
      <c r="C92" s="40"/>
      <c r="D92" s="306"/>
      <c r="E92" s="39"/>
      <c r="F92" s="44">
        <f t="shared" si="36"/>
        <v>1</v>
      </c>
      <c r="G92" s="37">
        <f t="shared" ref="G92:T92" si="47">IF(G91=0,0,G91/$F91)</f>
        <v>0</v>
      </c>
      <c r="H92" s="37">
        <f t="shared" si="47"/>
        <v>0.94444444444444442</v>
      </c>
      <c r="I92" s="37">
        <f t="shared" si="47"/>
        <v>0</v>
      </c>
      <c r="J92" s="37">
        <f t="shared" si="47"/>
        <v>5.5555555555555552E-2</v>
      </c>
      <c r="K92" s="330"/>
      <c r="L92" s="37">
        <f t="shared" si="47"/>
        <v>0</v>
      </c>
      <c r="M92" s="37">
        <f t="shared" si="47"/>
        <v>0</v>
      </c>
      <c r="N92" s="37">
        <f t="shared" si="47"/>
        <v>0.94444444444444442</v>
      </c>
      <c r="O92" s="37">
        <f t="shared" si="47"/>
        <v>5.5555555555555552E-2</v>
      </c>
      <c r="P92" s="330"/>
      <c r="Q92" s="37">
        <f t="shared" si="47"/>
        <v>0.1111111111111111</v>
      </c>
      <c r="R92" s="37">
        <f t="shared" si="47"/>
        <v>0</v>
      </c>
      <c r="S92" s="37">
        <f t="shared" si="47"/>
        <v>0</v>
      </c>
      <c r="T92" s="37">
        <f t="shared" si="47"/>
        <v>0.88888888888888884</v>
      </c>
      <c r="U92" s="330"/>
      <c r="AC92" s="154"/>
      <c r="AD92" s="154"/>
    </row>
    <row r="93" spans="1:30" ht="12" customHeight="1">
      <c r="A93" s="254"/>
      <c r="B93" s="254"/>
      <c r="C93" s="43"/>
      <c r="D93" s="305" t="s">
        <v>4</v>
      </c>
      <c r="E93" s="42"/>
      <c r="F93" s="41">
        <f t="shared" si="36"/>
        <v>17</v>
      </c>
      <c r="G93" s="41">
        <v>0</v>
      </c>
      <c r="H93" s="41">
        <v>15</v>
      </c>
      <c r="I93" s="41">
        <v>0</v>
      </c>
      <c r="J93" s="41">
        <v>2</v>
      </c>
      <c r="K93" s="329">
        <v>5</v>
      </c>
      <c r="L93" s="41">
        <v>0</v>
      </c>
      <c r="M93" s="41">
        <v>0</v>
      </c>
      <c r="N93" s="41">
        <v>14</v>
      </c>
      <c r="O93" s="41">
        <v>3</v>
      </c>
      <c r="P93" s="329">
        <v>10</v>
      </c>
      <c r="Q93" s="41">
        <v>2</v>
      </c>
      <c r="R93" s="41">
        <v>1</v>
      </c>
      <c r="S93" s="41">
        <v>0</v>
      </c>
      <c r="T93" s="41">
        <v>14</v>
      </c>
      <c r="U93" s="329">
        <v>1.6666666666666667</v>
      </c>
      <c r="AC93" s="155">
        <v>17</v>
      </c>
      <c r="AD93" s="155" t="str">
        <f>IF(F93=AC93,"",1)</f>
        <v/>
      </c>
    </row>
    <row r="94" spans="1:30" ht="12" customHeight="1">
      <c r="A94" s="254"/>
      <c r="B94" s="254"/>
      <c r="C94" s="40"/>
      <c r="D94" s="306"/>
      <c r="E94" s="39"/>
      <c r="F94" s="44">
        <f t="shared" si="36"/>
        <v>1</v>
      </c>
      <c r="G94" s="37">
        <f t="shared" ref="G94:T94" si="48">IF(G93=0,0,G93/$F93)</f>
        <v>0</v>
      </c>
      <c r="H94" s="37">
        <f t="shared" si="48"/>
        <v>0.88235294117647056</v>
      </c>
      <c r="I94" s="37">
        <f t="shared" si="48"/>
        <v>0</v>
      </c>
      <c r="J94" s="37">
        <f t="shared" si="48"/>
        <v>0.11764705882352941</v>
      </c>
      <c r="K94" s="330"/>
      <c r="L94" s="37">
        <f t="shared" si="48"/>
        <v>0</v>
      </c>
      <c r="M94" s="37">
        <f t="shared" si="48"/>
        <v>0</v>
      </c>
      <c r="N94" s="37">
        <f t="shared" si="48"/>
        <v>0.82352941176470584</v>
      </c>
      <c r="O94" s="37">
        <f t="shared" si="48"/>
        <v>0.17647058823529413</v>
      </c>
      <c r="P94" s="330"/>
      <c r="Q94" s="37">
        <f t="shared" si="48"/>
        <v>0.11764705882352941</v>
      </c>
      <c r="R94" s="37">
        <f t="shared" si="48"/>
        <v>5.8823529411764705E-2</v>
      </c>
      <c r="S94" s="37">
        <f t="shared" si="48"/>
        <v>0</v>
      </c>
      <c r="T94" s="37">
        <f t="shared" si="48"/>
        <v>0.82352941176470584</v>
      </c>
      <c r="U94" s="330"/>
      <c r="AC94" s="154"/>
      <c r="AD94" s="154"/>
    </row>
    <row r="95" spans="1:30" ht="12" customHeight="1">
      <c r="A95" s="254"/>
      <c r="B95" s="254"/>
      <c r="C95" s="43"/>
      <c r="D95" s="305" t="s">
        <v>3</v>
      </c>
      <c r="E95" s="42"/>
      <c r="F95" s="41">
        <f t="shared" si="36"/>
        <v>133</v>
      </c>
      <c r="G95" s="41">
        <v>1</v>
      </c>
      <c r="H95" s="41">
        <v>121</v>
      </c>
      <c r="I95" s="41">
        <v>2</v>
      </c>
      <c r="J95" s="41">
        <v>9</v>
      </c>
      <c r="K95" s="329">
        <v>5.07258064516129</v>
      </c>
      <c r="L95" s="41">
        <v>0</v>
      </c>
      <c r="M95" s="41">
        <v>1</v>
      </c>
      <c r="N95" s="41">
        <v>117</v>
      </c>
      <c r="O95" s="41">
        <v>15</v>
      </c>
      <c r="P95" s="329">
        <v>10.076271186440678</v>
      </c>
      <c r="Q95" s="41">
        <v>10</v>
      </c>
      <c r="R95" s="41">
        <v>3</v>
      </c>
      <c r="S95" s="41">
        <v>5</v>
      </c>
      <c r="T95" s="41">
        <v>115</v>
      </c>
      <c r="U95" s="329">
        <v>8.2222222222222214</v>
      </c>
      <c r="AC95" s="155">
        <v>133</v>
      </c>
      <c r="AD95" s="155" t="str">
        <f>IF(F95=AC95,"",1)</f>
        <v/>
      </c>
    </row>
    <row r="96" spans="1:30" ht="12" customHeight="1">
      <c r="A96" s="254"/>
      <c r="B96" s="254"/>
      <c r="C96" s="40"/>
      <c r="D96" s="306"/>
      <c r="E96" s="39"/>
      <c r="F96" s="44">
        <f t="shared" si="36"/>
        <v>1</v>
      </c>
      <c r="G96" s="37">
        <f t="shared" ref="G96:T96" si="49">IF(G95=0,0,G95/$F95)</f>
        <v>7.5187969924812026E-3</v>
      </c>
      <c r="H96" s="37">
        <f t="shared" si="49"/>
        <v>0.90977443609022557</v>
      </c>
      <c r="I96" s="37">
        <f t="shared" si="49"/>
        <v>1.5037593984962405E-2</v>
      </c>
      <c r="J96" s="37">
        <f t="shared" si="49"/>
        <v>6.7669172932330823E-2</v>
      </c>
      <c r="K96" s="330"/>
      <c r="L96" s="37">
        <f t="shared" si="49"/>
        <v>0</v>
      </c>
      <c r="M96" s="37">
        <f t="shared" si="49"/>
        <v>7.5187969924812026E-3</v>
      </c>
      <c r="N96" s="37">
        <f t="shared" si="49"/>
        <v>0.87969924812030076</v>
      </c>
      <c r="O96" s="37">
        <f t="shared" si="49"/>
        <v>0.11278195488721804</v>
      </c>
      <c r="P96" s="330"/>
      <c r="Q96" s="37">
        <f t="shared" si="49"/>
        <v>7.5187969924812026E-2</v>
      </c>
      <c r="R96" s="37">
        <f t="shared" si="49"/>
        <v>2.2556390977443608E-2</v>
      </c>
      <c r="S96" s="37">
        <f t="shared" si="49"/>
        <v>3.7593984962406013E-2</v>
      </c>
      <c r="T96" s="37">
        <f t="shared" si="49"/>
        <v>0.86466165413533835</v>
      </c>
      <c r="U96" s="330"/>
      <c r="AC96" s="154"/>
      <c r="AD96" s="154"/>
    </row>
    <row r="97" spans="1:32" ht="12" customHeight="1">
      <c r="A97" s="254"/>
      <c r="B97" s="254"/>
      <c r="C97" s="43"/>
      <c r="D97" s="305" t="s">
        <v>2</v>
      </c>
      <c r="E97" s="42"/>
      <c r="F97" s="41">
        <f t="shared" si="36"/>
        <v>18</v>
      </c>
      <c r="G97" s="41">
        <v>0</v>
      </c>
      <c r="H97" s="41">
        <v>17</v>
      </c>
      <c r="I97" s="41">
        <v>0</v>
      </c>
      <c r="J97" s="41">
        <v>1</v>
      </c>
      <c r="K97" s="329">
        <v>5</v>
      </c>
      <c r="L97" s="41">
        <v>0</v>
      </c>
      <c r="M97" s="41">
        <v>0</v>
      </c>
      <c r="N97" s="41">
        <v>18</v>
      </c>
      <c r="O97" s="41">
        <v>0</v>
      </c>
      <c r="P97" s="329">
        <v>10</v>
      </c>
      <c r="Q97" s="41">
        <v>1</v>
      </c>
      <c r="R97" s="41">
        <v>0</v>
      </c>
      <c r="S97" s="41">
        <v>0</v>
      </c>
      <c r="T97" s="41">
        <v>17</v>
      </c>
      <c r="U97" s="329">
        <v>0</v>
      </c>
      <c r="AC97" s="155">
        <v>18</v>
      </c>
      <c r="AD97" s="155" t="str">
        <f>IF(F97=AC97,"",1)</f>
        <v/>
      </c>
    </row>
    <row r="98" spans="1:32" ht="12" customHeight="1">
      <c r="A98" s="254"/>
      <c r="B98" s="254"/>
      <c r="C98" s="40"/>
      <c r="D98" s="306"/>
      <c r="E98" s="39"/>
      <c r="F98" s="44">
        <f t="shared" si="36"/>
        <v>1</v>
      </c>
      <c r="G98" s="37">
        <f t="shared" ref="G98:T98" si="50">IF(G97=0,0,G97/$F97)</f>
        <v>0</v>
      </c>
      <c r="H98" s="37">
        <f t="shared" si="50"/>
        <v>0.94444444444444442</v>
      </c>
      <c r="I98" s="37">
        <f t="shared" si="50"/>
        <v>0</v>
      </c>
      <c r="J98" s="37">
        <f t="shared" si="50"/>
        <v>5.5555555555555552E-2</v>
      </c>
      <c r="K98" s="330"/>
      <c r="L98" s="37">
        <f t="shared" si="50"/>
        <v>0</v>
      </c>
      <c r="M98" s="37">
        <f t="shared" si="50"/>
        <v>0</v>
      </c>
      <c r="N98" s="37">
        <f t="shared" si="50"/>
        <v>1</v>
      </c>
      <c r="O98" s="37">
        <f t="shared" si="50"/>
        <v>0</v>
      </c>
      <c r="P98" s="330"/>
      <c r="Q98" s="37">
        <f t="shared" si="50"/>
        <v>5.5555555555555552E-2</v>
      </c>
      <c r="R98" s="37">
        <f t="shared" si="50"/>
        <v>0</v>
      </c>
      <c r="S98" s="37">
        <f t="shared" si="50"/>
        <v>0</v>
      </c>
      <c r="T98" s="37">
        <f t="shared" si="50"/>
        <v>0.94444444444444442</v>
      </c>
      <c r="U98" s="330"/>
      <c r="AC98" s="154"/>
      <c r="AD98" s="154"/>
    </row>
    <row r="99" spans="1:32" ht="12.75" customHeight="1">
      <c r="A99" s="254"/>
      <c r="B99" s="254"/>
      <c r="C99" s="43"/>
      <c r="D99" s="305" t="s">
        <v>1</v>
      </c>
      <c r="E99" s="42"/>
      <c r="F99" s="41">
        <f t="shared" si="36"/>
        <v>46</v>
      </c>
      <c r="G99" s="41">
        <v>0</v>
      </c>
      <c r="H99" s="41">
        <v>40</v>
      </c>
      <c r="I99" s="41">
        <v>1</v>
      </c>
      <c r="J99" s="41">
        <v>5</v>
      </c>
      <c r="K99" s="329">
        <v>7.1463414634146343</v>
      </c>
      <c r="L99" s="41">
        <v>0</v>
      </c>
      <c r="M99" s="41">
        <v>0</v>
      </c>
      <c r="N99" s="41">
        <v>39</v>
      </c>
      <c r="O99" s="41">
        <v>7</v>
      </c>
      <c r="P99" s="329">
        <v>12.128205128205128</v>
      </c>
      <c r="Q99" s="41">
        <v>3</v>
      </c>
      <c r="R99" s="41">
        <v>1</v>
      </c>
      <c r="S99" s="41">
        <v>0</v>
      </c>
      <c r="T99" s="41">
        <v>42</v>
      </c>
      <c r="U99" s="329">
        <v>1.25</v>
      </c>
      <c r="AC99" s="155">
        <v>46</v>
      </c>
      <c r="AD99" s="155" t="str">
        <f>IF(F99=AC99,"",1)</f>
        <v/>
      </c>
    </row>
    <row r="100" spans="1:32" ht="12.75" customHeight="1" thickBot="1">
      <c r="A100" s="255"/>
      <c r="B100" s="255"/>
      <c r="C100" s="40"/>
      <c r="D100" s="306"/>
      <c r="E100" s="39"/>
      <c r="F100" s="38">
        <f t="shared" si="36"/>
        <v>1</v>
      </c>
      <c r="G100" s="37">
        <f t="shared" ref="G100:T100" si="51">IF(G99=0,0,G99/$F99)</f>
        <v>0</v>
      </c>
      <c r="H100" s="37">
        <f t="shared" si="51"/>
        <v>0.86956521739130432</v>
      </c>
      <c r="I100" s="37">
        <f t="shared" si="51"/>
        <v>2.1739130434782608E-2</v>
      </c>
      <c r="J100" s="37">
        <f t="shared" si="51"/>
        <v>0.10869565217391304</v>
      </c>
      <c r="K100" s="330"/>
      <c r="L100" s="37">
        <f t="shared" si="51"/>
        <v>0</v>
      </c>
      <c r="M100" s="37">
        <f t="shared" si="51"/>
        <v>0</v>
      </c>
      <c r="N100" s="37">
        <f t="shared" si="51"/>
        <v>0.84782608695652173</v>
      </c>
      <c r="O100" s="37">
        <f t="shared" si="51"/>
        <v>0.15217391304347827</v>
      </c>
      <c r="P100" s="330"/>
      <c r="Q100" s="37">
        <f t="shared" si="51"/>
        <v>6.5217391304347824E-2</v>
      </c>
      <c r="R100" s="37">
        <f t="shared" si="51"/>
        <v>2.1739130434782608E-2</v>
      </c>
      <c r="S100" s="37">
        <f t="shared" si="51"/>
        <v>0</v>
      </c>
      <c r="T100" s="37">
        <f t="shared" si="51"/>
        <v>0.91304347826086951</v>
      </c>
      <c r="U100" s="330"/>
      <c r="AC100" s="157"/>
      <c r="AD100" s="158"/>
    </row>
    <row r="110" spans="1:32">
      <c r="D110" s="166" t="s">
        <v>490</v>
      </c>
      <c r="E110" s="164"/>
      <c r="F110" s="165">
        <v>696</v>
      </c>
      <c r="G110" s="165">
        <v>1</v>
      </c>
      <c r="H110" s="165">
        <v>607</v>
      </c>
      <c r="I110" s="165">
        <v>20</v>
      </c>
      <c r="J110" s="165">
        <v>68</v>
      </c>
      <c r="K110" s="165"/>
      <c r="L110" s="165">
        <v>0</v>
      </c>
      <c r="M110" s="165">
        <v>9</v>
      </c>
      <c r="N110" s="165">
        <v>575</v>
      </c>
      <c r="O110" s="165">
        <v>112</v>
      </c>
      <c r="P110" s="165"/>
      <c r="Q110" s="165">
        <v>37</v>
      </c>
      <c r="R110" s="165">
        <v>15</v>
      </c>
      <c r="S110" s="165">
        <v>16</v>
      </c>
      <c r="T110" s="165">
        <v>628</v>
      </c>
      <c r="U110" s="165"/>
      <c r="V110" s="72"/>
      <c r="W110" s="72"/>
      <c r="X110" s="72"/>
      <c r="Y110" s="72"/>
      <c r="Z110" s="72"/>
      <c r="AA110" s="72"/>
      <c r="AB110" s="72"/>
      <c r="AC110" s="72"/>
      <c r="AD110" s="72"/>
      <c r="AE110" s="72"/>
      <c r="AF110" s="72"/>
    </row>
    <row r="111" spans="1:32">
      <c r="D111" s="167" t="s">
        <v>49</v>
      </c>
      <c r="E111" s="164"/>
      <c r="F111" s="168">
        <f>IF(F110="","",SUM(F9,F11,F13,F15,F17))</f>
        <v>696</v>
      </c>
      <c r="G111" s="168">
        <f t="shared" ref="G111:T111" si="52">IF(G110="","",SUM(G9,G11,G13,G15,G17))</f>
        <v>1</v>
      </c>
      <c r="H111" s="168">
        <f t="shared" si="52"/>
        <v>607</v>
      </c>
      <c r="I111" s="168">
        <f t="shared" si="52"/>
        <v>20</v>
      </c>
      <c r="J111" s="168">
        <f t="shared" si="52"/>
        <v>68</v>
      </c>
      <c r="K111" s="168"/>
      <c r="L111" s="168">
        <f t="shared" si="52"/>
        <v>0</v>
      </c>
      <c r="M111" s="168">
        <f t="shared" si="52"/>
        <v>9</v>
      </c>
      <c r="N111" s="168">
        <f t="shared" si="52"/>
        <v>575</v>
      </c>
      <c r="O111" s="168">
        <f t="shared" si="52"/>
        <v>112</v>
      </c>
      <c r="P111" s="168"/>
      <c r="Q111" s="168">
        <f t="shared" si="52"/>
        <v>37</v>
      </c>
      <c r="R111" s="168">
        <f t="shared" si="52"/>
        <v>15</v>
      </c>
      <c r="S111" s="168">
        <f t="shared" si="52"/>
        <v>16</v>
      </c>
      <c r="T111" s="168">
        <f t="shared" si="52"/>
        <v>628</v>
      </c>
      <c r="U111" s="168"/>
      <c r="V111" s="72"/>
      <c r="W111" s="75"/>
      <c r="X111" s="72"/>
      <c r="Y111" s="75"/>
      <c r="Z111" s="72"/>
      <c r="AA111" s="75"/>
      <c r="AB111" s="72"/>
      <c r="AC111" s="75"/>
      <c r="AD111" s="72"/>
      <c r="AE111" s="75"/>
      <c r="AF111" s="72"/>
    </row>
    <row r="112" spans="1:32">
      <c r="D112" s="167" t="s">
        <v>43</v>
      </c>
      <c r="E112" s="164"/>
      <c r="F112" s="168">
        <f>IF(F110="","",SUM(F19,F69))</f>
        <v>696</v>
      </c>
      <c r="G112" s="168">
        <f t="shared" ref="G112:T112" si="53">IF(G110="","",SUM(G19,G69))</f>
        <v>1</v>
      </c>
      <c r="H112" s="168">
        <f t="shared" si="53"/>
        <v>607</v>
      </c>
      <c r="I112" s="168">
        <f t="shared" si="53"/>
        <v>20</v>
      </c>
      <c r="J112" s="168">
        <f t="shared" si="53"/>
        <v>68</v>
      </c>
      <c r="K112" s="168"/>
      <c r="L112" s="168">
        <f t="shared" si="53"/>
        <v>0</v>
      </c>
      <c r="M112" s="168">
        <f t="shared" si="53"/>
        <v>9</v>
      </c>
      <c r="N112" s="168">
        <f t="shared" si="53"/>
        <v>575</v>
      </c>
      <c r="O112" s="168">
        <f t="shared" si="53"/>
        <v>112</v>
      </c>
      <c r="P112" s="168"/>
      <c r="Q112" s="168">
        <f t="shared" si="53"/>
        <v>37</v>
      </c>
      <c r="R112" s="168">
        <f t="shared" si="53"/>
        <v>15</v>
      </c>
      <c r="S112" s="168">
        <f t="shared" si="53"/>
        <v>16</v>
      </c>
      <c r="T112" s="168">
        <f t="shared" si="53"/>
        <v>628</v>
      </c>
      <c r="U112" s="168"/>
      <c r="V112" s="72"/>
      <c r="W112" s="75"/>
      <c r="X112" s="72"/>
      <c r="Y112" s="75"/>
      <c r="Z112" s="72"/>
      <c r="AA112" s="75"/>
      <c r="AB112" s="72"/>
      <c r="AC112" s="75"/>
      <c r="AD112" s="72"/>
      <c r="AE112" s="75"/>
      <c r="AF112" s="72"/>
    </row>
    <row r="113" spans="4:32">
      <c r="D113" s="169" t="s">
        <v>42</v>
      </c>
      <c r="F113" s="168">
        <f>IF(F110="","",SUM(F21,F23,F25,F27,F29,F31,F33,F35,F37,F39,F41,F43,F45,F47,F49,F51,F53,F55,F57,F59,F61,F63,F65,F67))</f>
        <v>189</v>
      </c>
      <c r="G113" s="168">
        <f t="shared" ref="G113:T113" si="54">IF(G110="","",SUM(G21,G23,G25,G27,G29,G31,G33,G35,G37,G39,G41,G43,G45,G47,G49,G51,G53,G55,G57,G59,G61,G63,G65,G67))</f>
        <v>0</v>
      </c>
      <c r="H113" s="168">
        <f t="shared" si="54"/>
        <v>165</v>
      </c>
      <c r="I113" s="168">
        <f t="shared" si="54"/>
        <v>4</v>
      </c>
      <c r="J113" s="168">
        <f t="shared" si="54"/>
        <v>20</v>
      </c>
      <c r="K113" s="168"/>
      <c r="L113" s="168">
        <f t="shared" si="54"/>
        <v>0</v>
      </c>
      <c r="M113" s="168">
        <f t="shared" si="54"/>
        <v>3</v>
      </c>
      <c r="N113" s="168">
        <f t="shared" si="54"/>
        <v>152</v>
      </c>
      <c r="O113" s="168">
        <f t="shared" si="54"/>
        <v>34</v>
      </c>
      <c r="P113" s="168"/>
      <c r="Q113" s="168">
        <f t="shared" si="54"/>
        <v>11</v>
      </c>
      <c r="R113" s="168">
        <f t="shared" si="54"/>
        <v>7</v>
      </c>
      <c r="S113" s="168">
        <f t="shared" si="54"/>
        <v>6</v>
      </c>
      <c r="T113" s="168">
        <f t="shared" si="54"/>
        <v>165</v>
      </c>
      <c r="U113" s="168"/>
      <c r="V113" s="72"/>
      <c r="W113" s="75"/>
      <c r="X113" s="72"/>
      <c r="Y113" s="75"/>
      <c r="Z113" s="72"/>
      <c r="AA113" s="75"/>
      <c r="AB113" s="72"/>
      <c r="AC113" s="75"/>
      <c r="AD113" s="72"/>
      <c r="AE113" s="75"/>
      <c r="AF113" s="72"/>
    </row>
    <row r="114" spans="4:32">
      <c r="D114" s="170" t="s">
        <v>491</v>
      </c>
      <c r="F114" s="168">
        <f>IF(F110="","",SUM(F71,F73,F75,F77,F79,F81,F83,F85,F87,F89,F91,F93,F95,F97,F99))</f>
        <v>507</v>
      </c>
      <c r="G114" s="168">
        <f t="shared" ref="G114:T114" si="55">IF(G110="","",SUM(G71,G73,G75,G77,G79,G81,G83,G85,G87,G89,G91,G93,G95,G97,G99))</f>
        <v>1</v>
      </c>
      <c r="H114" s="168">
        <f t="shared" si="55"/>
        <v>442</v>
      </c>
      <c r="I114" s="168">
        <f t="shared" si="55"/>
        <v>16</v>
      </c>
      <c r="J114" s="168">
        <f t="shared" si="55"/>
        <v>48</v>
      </c>
      <c r="K114" s="168"/>
      <c r="L114" s="168">
        <f t="shared" si="55"/>
        <v>0</v>
      </c>
      <c r="M114" s="168">
        <f t="shared" si="55"/>
        <v>6</v>
      </c>
      <c r="N114" s="168">
        <f t="shared" si="55"/>
        <v>423</v>
      </c>
      <c r="O114" s="168">
        <f t="shared" si="55"/>
        <v>78</v>
      </c>
      <c r="P114" s="168"/>
      <c r="Q114" s="168">
        <f t="shared" si="55"/>
        <v>26</v>
      </c>
      <c r="R114" s="168">
        <f t="shared" si="55"/>
        <v>8</v>
      </c>
      <c r="S114" s="168">
        <f t="shared" si="55"/>
        <v>10</v>
      </c>
      <c r="T114" s="168">
        <f t="shared" si="55"/>
        <v>463</v>
      </c>
      <c r="U114" s="168"/>
      <c r="V114" s="72"/>
      <c r="W114" s="75"/>
      <c r="X114" s="72"/>
      <c r="Y114" s="75"/>
      <c r="Z114" s="72"/>
      <c r="AA114" s="75"/>
      <c r="AB114" s="72"/>
      <c r="AC114" s="75"/>
      <c r="AD114" s="72"/>
      <c r="AE114" s="75"/>
      <c r="AF114" s="72"/>
    </row>
    <row r="115" spans="4:32">
      <c r="V115" s="72"/>
      <c r="W115" s="72"/>
      <c r="X115" s="72"/>
      <c r="Y115" s="72"/>
      <c r="Z115" s="72"/>
      <c r="AA115" s="72"/>
      <c r="AB115" s="72"/>
      <c r="AC115" s="72"/>
      <c r="AD115" s="72"/>
      <c r="AE115" s="72"/>
      <c r="AF115" s="72"/>
    </row>
    <row r="116" spans="4:32">
      <c r="D116" s="166" t="s">
        <v>490</v>
      </c>
      <c r="F116" s="165" t="str">
        <f>IF(F110="","",IF(F7=F110,"",1))</f>
        <v/>
      </c>
      <c r="G116" s="165" t="str">
        <f t="shared" ref="G116:T116" si="56">IF(G110="","",IF(G7=G110,"",1))</f>
        <v/>
      </c>
      <c r="H116" s="165" t="str">
        <f t="shared" si="56"/>
        <v/>
      </c>
      <c r="I116" s="165" t="str">
        <f t="shared" si="56"/>
        <v/>
      </c>
      <c r="J116" s="165" t="str">
        <f t="shared" si="56"/>
        <v/>
      </c>
      <c r="K116" s="165"/>
      <c r="L116" s="165" t="str">
        <f t="shared" si="56"/>
        <v/>
      </c>
      <c r="M116" s="165" t="str">
        <f t="shared" si="56"/>
        <v/>
      </c>
      <c r="N116" s="165" t="str">
        <f t="shared" si="56"/>
        <v/>
      </c>
      <c r="O116" s="165" t="str">
        <f t="shared" si="56"/>
        <v/>
      </c>
      <c r="P116" s="165"/>
      <c r="Q116" s="165" t="str">
        <f t="shared" si="56"/>
        <v/>
      </c>
      <c r="R116" s="165" t="str">
        <f t="shared" si="56"/>
        <v/>
      </c>
      <c r="S116" s="165" t="str">
        <f t="shared" si="56"/>
        <v/>
      </c>
      <c r="T116" s="165" t="str">
        <f t="shared" si="56"/>
        <v/>
      </c>
      <c r="U116" s="165"/>
      <c r="V116" s="72"/>
      <c r="W116" s="72"/>
      <c r="X116" s="72"/>
      <c r="Y116" s="72"/>
      <c r="Z116" s="72"/>
      <c r="AA116" s="72"/>
      <c r="AB116" s="72"/>
      <c r="AC116" s="72"/>
      <c r="AD116" s="72"/>
      <c r="AE116" s="72"/>
      <c r="AF116" s="72"/>
    </row>
    <row r="117" spans="4:32">
      <c r="D117" s="167" t="s">
        <v>49</v>
      </c>
      <c r="F117" s="165" t="str">
        <f>IF(F110="","",IF(F110=F111,"",1))</f>
        <v/>
      </c>
      <c r="G117" s="165" t="str">
        <f t="shared" ref="G117:T117" si="57">IF(G110="","",IF(G110=G111,"",1))</f>
        <v/>
      </c>
      <c r="H117" s="165" t="str">
        <f t="shared" si="57"/>
        <v/>
      </c>
      <c r="I117" s="165" t="str">
        <f t="shared" si="57"/>
        <v/>
      </c>
      <c r="J117" s="165" t="str">
        <f t="shared" si="57"/>
        <v/>
      </c>
      <c r="K117" s="165"/>
      <c r="L117" s="165" t="str">
        <f t="shared" si="57"/>
        <v/>
      </c>
      <c r="M117" s="165" t="str">
        <f t="shared" si="57"/>
        <v/>
      </c>
      <c r="N117" s="165" t="str">
        <f t="shared" si="57"/>
        <v/>
      </c>
      <c r="O117" s="165" t="str">
        <f t="shared" si="57"/>
        <v/>
      </c>
      <c r="P117" s="165"/>
      <c r="Q117" s="165" t="str">
        <f t="shared" si="57"/>
        <v/>
      </c>
      <c r="R117" s="165" t="str">
        <f t="shared" si="57"/>
        <v/>
      </c>
      <c r="S117" s="165" t="str">
        <f t="shared" si="57"/>
        <v/>
      </c>
      <c r="T117" s="165" t="str">
        <f t="shared" si="57"/>
        <v/>
      </c>
      <c r="U117" s="165"/>
      <c r="V117" s="72"/>
      <c r="W117" s="72"/>
      <c r="X117" s="72"/>
      <c r="Y117" s="72"/>
      <c r="Z117" s="72"/>
      <c r="AA117" s="72"/>
      <c r="AB117" s="72"/>
      <c r="AC117" s="72"/>
      <c r="AD117" s="72"/>
      <c r="AE117" s="72"/>
      <c r="AF117" s="72"/>
    </row>
    <row r="118" spans="4:32">
      <c r="D118" s="167" t="s">
        <v>43</v>
      </c>
      <c r="F118" s="165" t="str">
        <f>IF(F110="","",IF(F110=F112,"",1))</f>
        <v/>
      </c>
      <c r="G118" s="165" t="str">
        <f t="shared" ref="G118:T118" si="58">IF(G110="","",IF(G110=G112,"",1))</f>
        <v/>
      </c>
      <c r="H118" s="165" t="str">
        <f t="shared" si="58"/>
        <v/>
      </c>
      <c r="I118" s="165" t="str">
        <f t="shared" si="58"/>
        <v/>
      </c>
      <c r="J118" s="165" t="str">
        <f t="shared" si="58"/>
        <v/>
      </c>
      <c r="K118" s="165"/>
      <c r="L118" s="165" t="str">
        <f t="shared" si="58"/>
        <v/>
      </c>
      <c r="M118" s="165" t="str">
        <f t="shared" si="58"/>
        <v/>
      </c>
      <c r="N118" s="165" t="str">
        <f t="shared" si="58"/>
        <v/>
      </c>
      <c r="O118" s="165" t="str">
        <f t="shared" si="58"/>
        <v/>
      </c>
      <c r="P118" s="165"/>
      <c r="Q118" s="165" t="str">
        <f t="shared" si="58"/>
        <v/>
      </c>
      <c r="R118" s="165" t="str">
        <f t="shared" si="58"/>
        <v/>
      </c>
      <c r="S118" s="165" t="str">
        <f t="shared" si="58"/>
        <v/>
      </c>
      <c r="T118" s="165" t="str">
        <f t="shared" si="58"/>
        <v/>
      </c>
      <c r="U118" s="165"/>
      <c r="V118" s="72"/>
      <c r="W118" s="72"/>
      <c r="X118" s="72"/>
      <c r="Y118" s="72"/>
      <c r="Z118" s="72"/>
      <c r="AA118" s="72"/>
      <c r="AB118" s="72"/>
      <c r="AC118" s="72"/>
      <c r="AD118" s="72"/>
      <c r="AE118" s="72"/>
      <c r="AF118" s="72"/>
    </row>
    <row r="119" spans="4:32">
      <c r="D119" s="169" t="s">
        <v>42</v>
      </c>
      <c r="F119" s="165" t="str">
        <f>IF(F110="","",IF(F19=F113,"",1))</f>
        <v/>
      </c>
      <c r="G119" s="165" t="str">
        <f t="shared" ref="G119:T119" si="59">IF(G110="","",IF(G19=G113,"",1))</f>
        <v/>
      </c>
      <c r="H119" s="165" t="str">
        <f t="shared" si="59"/>
        <v/>
      </c>
      <c r="I119" s="165" t="str">
        <f t="shared" si="59"/>
        <v/>
      </c>
      <c r="J119" s="165" t="str">
        <f t="shared" si="59"/>
        <v/>
      </c>
      <c r="K119" s="165"/>
      <c r="L119" s="165" t="str">
        <f t="shared" si="59"/>
        <v/>
      </c>
      <c r="M119" s="165" t="str">
        <f t="shared" si="59"/>
        <v/>
      </c>
      <c r="N119" s="165" t="str">
        <f t="shared" si="59"/>
        <v/>
      </c>
      <c r="O119" s="165" t="str">
        <f t="shared" si="59"/>
        <v/>
      </c>
      <c r="P119" s="165"/>
      <c r="Q119" s="165" t="str">
        <f t="shared" si="59"/>
        <v/>
      </c>
      <c r="R119" s="165" t="str">
        <f t="shared" si="59"/>
        <v/>
      </c>
      <c r="S119" s="165" t="str">
        <f t="shared" si="59"/>
        <v/>
      </c>
      <c r="T119" s="165" t="str">
        <f t="shared" si="59"/>
        <v/>
      </c>
      <c r="U119" s="165"/>
      <c r="V119" s="72"/>
      <c r="W119" s="72"/>
      <c r="X119" s="72"/>
      <c r="Y119" s="72"/>
      <c r="Z119" s="72"/>
      <c r="AA119" s="72"/>
      <c r="AB119" s="72"/>
      <c r="AC119" s="72"/>
      <c r="AD119" s="72"/>
      <c r="AE119" s="72"/>
      <c r="AF119" s="72"/>
    </row>
    <row r="120" spans="4:32">
      <c r="D120" s="170" t="s">
        <v>491</v>
      </c>
      <c r="F120" s="165" t="str">
        <f>IF(F110="","",IF(F69=F114,"",1))</f>
        <v/>
      </c>
      <c r="G120" s="165" t="str">
        <f t="shared" ref="G120:T120" si="60">IF(G110="","",IF(G69=G114,"",1))</f>
        <v/>
      </c>
      <c r="H120" s="165" t="str">
        <f t="shared" si="60"/>
        <v/>
      </c>
      <c r="I120" s="165" t="str">
        <f t="shared" si="60"/>
        <v/>
      </c>
      <c r="J120" s="165" t="str">
        <f t="shared" si="60"/>
        <v/>
      </c>
      <c r="K120" s="165"/>
      <c r="L120" s="165" t="str">
        <f t="shared" si="60"/>
        <v/>
      </c>
      <c r="M120" s="165" t="str">
        <f t="shared" si="60"/>
        <v/>
      </c>
      <c r="N120" s="165" t="str">
        <f t="shared" si="60"/>
        <v/>
      </c>
      <c r="O120" s="165" t="str">
        <f t="shared" si="60"/>
        <v/>
      </c>
      <c r="P120" s="165"/>
      <c r="Q120" s="165" t="str">
        <f t="shared" si="60"/>
        <v/>
      </c>
      <c r="R120" s="165" t="str">
        <f t="shared" si="60"/>
        <v/>
      </c>
      <c r="S120" s="165" t="str">
        <f t="shared" si="60"/>
        <v/>
      </c>
      <c r="T120" s="165" t="str">
        <f t="shared" si="60"/>
        <v/>
      </c>
      <c r="U120" s="165"/>
      <c r="V120" s="72"/>
      <c r="W120" s="72"/>
      <c r="X120" s="72"/>
      <c r="Y120" s="72"/>
      <c r="Z120" s="72"/>
      <c r="AA120" s="72"/>
      <c r="AB120" s="72"/>
      <c r="AC120" s="72"/>
      <c r="AD120" s="72"/>
      <c r="AE120" s="72"/>
      <c r="AF120" s="72"/>
    </row>
  </sheetData>
  <mergeCells count="213">
    <mergeCell ref="R5:R6"/>
    <mergeCell ref="S5:S6"/>
    <mergeCell ref="T5:T6"/>
    <mergeCell ref="U5:U6"/>
    <mergeCell ref="A7:E8"/>
    <mergeCell ref="K7:K8"/>
    <mergeCell ref="P7:P8"/>
    <mergeCell ref="U7:U8"/>
    <mergeCell ref="K5:K6"/>
    <mergeCell ref="L5:L6"/>
    <mergeCell ref="M5:M6"/>
    <mergeCell ref="N5:N6"/>
    <mergeCell ref="O5:O6"/>
    <mergeCell ref="P5:P6"/>
    <mergeCell ref="A3:E6"/>
    <mergeCell ref="F3:F6"/>
    <mergeCell ref="G3:U3"/>
    <mergeCell ref="G4:K4"/>
    <mergeCell ref="L4:P4"/>
    <mergeCell ref="Q4:U4"/>
    <mergeCell ref="G5:G6"/>
    <mergeCell ref="H5:H6"/>
    <mergeCell ref="I5:I6"/>
    <mergeCell ref="J5:J6"/>
    <mergeCell ref="K13:K14"/>
    <mergeCell ref="P13:P14"/>
    <mergeCell ref="U13:U14"/>
    <mergeCell ref="B15:E16"/>
    <mergeCell ref="K15:K16"/>
    <mergeCell ref="P15:P16"/>
    <mergeCell ref="U15:U16"/>
    <mergeCell ref="A9:A18"/>
    <mergeCell ref="B9:E10"/>
    <mergeCell ref="K9:K10"/>
    <mergeCell ref="P9:P10"/>
    <mergeCell ref="U9:U10"/>
    <mergeCell ref="B11:E12"/>
    <mergeCell ref="K11:K12"/>
    <mergeCell ref="P11:P12"/>
    <mergeCell ref="U11:U12"/>
    <mergeCell ref="B13:E14"/>
    <mergeCell ref="B17:E18"/>
    <mergeCell ref="K17:K18"/>
    <mergeCell ref="P17:P18"/>
    <mergeCell ref="U17:U18"/>
    <mergeCell ref="Q5:Q6"/>
    <mergeCell ref="A19:A100"/>
    <mergeCell ref="B19:B68"/>
    <mergeCell ref="D19:D20"/>
    <mergeCell ref="K19:K20"/>
    <mergeCell ref="P19:P20"/>
    <mergeCell ref="U19:U20"/>
    <mergeCell ref="D25:D26"/>
    <mergeCell ref="K25:K26"/>
    <mergeCell ref="P25:P26"/>
    <mergeCell ref="U25:U26"/>
    <mergeCell ref="D27:D28"/>
    <mergeCell ref="K27:K28"/>
    <mergeCell ref="P27:P28"/>
    <mergeCell ref="U27:U28"/>
    <mergeCell ref="D21:D22"/>
    <mergeCell ref="K21:K22"/>
    <mergeCell ref="P21:P22"/>
    <mergeCell ref="U21:U22"/>
    <mergeCell ref="D23:D24"/>
    <mergeCell ref="K23:K24"/>
    <mergeCell ref="P23:P24"/>
    <mergeCell ref="U23:U24"/>
    <mergeCell ref="D33:D34"/>
    <mergeCell ref="K33:K34"/>
    <mergeCell ref="P33:P34"/>
    <mergeCell ref="U33:U34"/>
    <mergeCell ref="D35:D36"/>
    <mergeCell ref="K35:K36"/>
    <mergeCell ref="P35:P36"/>
    <mergeCell ref="U35:U36"/>
    <mergeCell ref="D29:D30"/>
    <mergeCell ref="K29:K30"/>
    <mergeCell ref="P29:P30"/>
    <mergeCell ref="U29:U30"/>
    <mergeCell ref="D31:D32"/>
    <mergeCell ref="K31:K32"/>
    <mergeCell ref="P31:P32"/>
    <mergeCell ref="U31:U32"/>
    <mergeCell ref="D41:D42"/>
    <mergeCell ref="K41:K42"/>
    <mergeCell ref="P41:P42"/>
    <mergeCell ref="U41:U42"/>
    <mergeCell ref="D43:D44"/>
    <mergeCell ref="K43:K44"/>
    <mergeCell ref="P43:P44"/>
    <mergeCell ref="U43:U44"/>
    <mergeCell ref="D37:D38"/>
    <mergeCell ref="K37:K38"/>
    <mergeCell ref="P37:P38"/>
    <mergeCell ref="U37:U38"/>
    <mergeCell ref="D39:D40"/>
    <mergeCell ref="K39:K40"/>
    <mergeCell ref="P39:P40"/>
    <mergeCell ref="U39:U40"/>
    <mergeCell ref="D49:D50"/>
    <mergeCell ref="K49:K50"/>
    <mergeCell ref="P49:P50"/>
    <mergeCell ref="U49:U50"/>
    <mergeCell ref="D51:D52"/>
    <mergeCell ref="K51:K52"/>
    <mergeCell ref="P51:P52"/>
    <mergeCell ref="U51:U52"/>
    <mergeCell ref="D45:D46"/>
    <mergeCell ref="K45:K46"/>
    <mergeCell ref="P45:P46"/>
    <mergeCell ref="U45:U46"/>
    <mergeCell ref="D47:D48"/>
    <mergeCell ref="K47:K48"/>
    <mergeCell ref="P47:P48"/>
    <mergeCell ref="U47:U48"/>
    <mergeCell ref="D57:D58"/>
    <mergeCell ref="K57:K58"/>
    <mergeCell ref="P57:P58"/>
    <mergeCell ref="U57:U58"/>
    <mergeCell ref="D59:D60"/>
    <mergeCell ref="K59:K60"/>
    <mergeCell ref="P59:P60"/>
    <mergeCell ref="U59:U60"/>
    <mergeCell ref="D53:D54"/>
    <mergeCell ref="K53:K54"/>
    <mergeCell ref="P53:P54"/>
    <mergeCell ref="U53:U54"/>
    <mergeCell ref="D55:D56"/>
    <mergeCell ref="K55:K56"/>
    <mergeCell ref="P55:P56"/>
    <mergeCell ref="U55:U56"/>
    <mergeCell ref="D65:D66"/>
    <mergeCell ref="K65:K66"/>
    <mergeCell ref="P65:P66"/>
    <mergeCell ref="U65:U66"/>
    <mergeCell ref="D67:D68"/>
    <mergeCell ref="K67:K68"/>
    <mergeCell ref="P67:P68"/>
    <mergeCell ref="U67:U68"/>
    <mergeCell ref="D61:D62"/>
    <mergeCell ref="K61:K62"/>
    <mergeCell ref="P61:P62"/>
    <mergeCell ref="U61:U62"/>
    <mergeCell ref="D63:D64"/>
    <mergeCell ref="K63:K64"/>
    <mergeCell ref="P63:P64"/>
    <mergeCell ref="U63:U64"/>
    <mergeCell ref="K73:K74"/>
    <mergeCell ref="P73:P74"/>
    <mergeCell ref="U73:U74"/>
    <mergeCell ref="D75:D76"/>
    <mergeCell ref="K75:K76"/>
    <mergeCell ref="P75:P76"/>
    <mergeCell ref="U75:U76"/>
    <mergeCell ref="B69:B100"/>
    <mergeCell ref="D69:D70"/>
    <mergeCell ref="K69:K70"/>
    <mergeCell ref="P69:P70"/>
    <mergeCell ref="U69:U70"/>
    <mergeCell ref="D71:D72"/>
    <mergeCell ref="K71:K72"/>
    <mergeCell ref="P71:P72"/>
    <mergeCell ref="U71:U72"/>
    <mergeCell ref="D73:D74"/>
    <mergeCell ref="D81:D82"/>
    <mergeCell ref="K81:K82"/>
    <mergeCell ref="P81:P82"/>
    <mergeCell ref="U81:U82"/>
    <mergeCell ref="D83:D84"/>
    <mergeCell ref="K83:K84"/>
    <mergeCell ref="P83:P84"/>
    <mergeCell ref="U83:U84"/>
    <mergeCell ref="D77:D78"/>
    <mergeCell ref="K77:K78"/>
    <mergeCell ref="P77:P78"/>
    <mergeCell ref="U77:U78"/>
    <mergeCell ref="D79:D80"/>
    <mergeCell ref="K79:K80"/>
    <mergeCell ref="P79:P80"/>
    <mergeCell ref="U79:U80"/>
    <mergeCell ref="D89:D90"/>
    <mergeCell ref="K89:K90"/>
    <mergeCell ref="P89:P90"/>
    <mergeCell ref="U89:U90"/>
    <mergeCell ref="D91:D92"/>
    <mergeCell ref="K91:K92"/>
    <mergeCell ref="P91:P92"/>
    <mergeCell ref="U91:U92"/>
    <mergeCell ref="D85:D86"/>
    <mergeCell ref="K85:K86"/>
    <mergeCell ref="P85:P86"/>
    <mergeCell ref="U85:U86"/>
    <mergeCell ref="D87:D88"/>
    <mergeCell ref="K87:K88"/>
    <mergeCell ref="P87:P88"/>
    <mergeCell ref="U87:U88"/>
    <mergeCell ref="D97:D98"/>
    <mergeCell ref="K97:K98"/>
    <mergeCell ref="P97:P98"/>
    <mergeCell ref="U97:U98"/>
    <mergeCell ref="D99:D100"/>
    <mergeCell ref="K99:K100"/>
    <mergeCell ref="P99:P100"/>
    <mergeCell ref="U99:U100"/>
    <mergeCell ref="D93:D94"/>
    <mergeCell ref="K93:K94"/>
    <mergeCell ref="P93:P94"/>
    <mergeCell ref="U93:U94"/>
    <mergeCell ref="D95:D96"/>
    <mergeCell ref="K95:K96"/>
    <mergeCell ref="P95:P96"/>
    <mergeCell ref="U95:U96"/>
  </mergeCells>
  <phoneticPr fontId="4"/>
  <pageMargins left="0.59055118110236227" right="0.19685039370078741" top="0.39370078740157483" bottom="0.39370078740157483" header="0.51181102362204722" footer="0.51181102362204722"/>
  <pageSetup paperSize="9" scale="67"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3" width="10.625" style="3" customWidth="1"/>
    <col min="14" max="14" width="9" style="96"/>
    <col min="15" max="19" width="9" style="3"/>
    <col min="20" max="23" width="9" style="72"/>
    <col min="24" max="26" width="9" style="3"/>
    <col min="27" max="27" width="9" style="84"/>
    <col min="28" max="28" width="11.25" style="84" customWidth="1"/>
    <col min="29" max="16384" width="9" style="3"/>
  </cols>
  <sheetData>
    <row r="1" spans="1:28" ht="14.25">
      <c r="A1" s="18" t="s">
        <v>591</v>
      </c>
    </row>
    <row r="2" spans="1:28">
      <c r="L2" s="46"/>
      <c r="M2" s="46" t="s">
        <v>635</v>
      </c>
    </row>
    <row r="3" spans="1:28" ht="13.5" customHeight="1">
      <c r="A3" s="314" t="s">
        <v>64</v>
      </c>
      <c r="B3" s="315"/>
      <c r="C3" s="315"/>
      <c r="D3" s="315"/>
      <c r="E3" s="316"/>
      <c r="F3" s="249" t="s">
        <v>131</v>
      </c>
      <c r="G3" s="360" t="s">
        <v>232</v>
      </c>
      <c r="H3" s="341" t="s">
        <v>231</v>
      </c>
      <c r="I3" s="341"/>
      <c r="J3" s="342"/>
      <c r="K3" s="302" t="s">
        <v>230</v>
      </c>
      <c r="L3" s="302" t="s">
        <v>229</v>
      </c>
      <c r="M3" s="291" t="s">
        <v>228</v>
      </c>
    </row>
    <row r="4" spans="1:28" ht="13.5" customHeight="1">
      <c r="A4" s="317"/>
      <c r="B4" s="318"/>
      <c r="C4" s="318"/>
      <c r="D4" s="318"/>
      <c r="E4" s="319"/>
      <c r="F4" s="250"/>
      <c r="G4" s="310"/>
      <c r="H4" s="266" t="s">
        <v>227</v>
      </c>
      <c r="I4" s="56"/>
      <c r="J4" s="56"/>
      <c r="K4" s="312"/>
      <c r="L4" s="312"/>
      <c r="M4" s="292"/>
    </row>
    <row r="5" spans="1:28" ht="40.5" customHeight="1" thickBot="1">
      <c r="A5" s="317"/>
      <c r="B5" s="318"/>
      <c r="C5" s="318"/>
      <c r="D5" s="318"/>
      <c r="E5" s="319"/>
      <c r="F5" s="250"/>
      <c r="G5" s="310"/>
      <c r="H5" s="409"/>
      <c r="I5" s="302" t="s">
        <v>226</v>
      </c>
      <c r="J5" s="302" t="s">
        <v>225</v>
      </c>
      <c r="K5" s="312"/>
      <c r="L5" s="312"/>
      <c r="M5" s="292"/>
    </row>
    <row r="6" spans="1:28" ht="36" customHeight="1" thickBot="1">
      <c r="A6" s="320"/>
      <c r="B6" s="321"/>
      <c r="C6" s="321"/>
      <c r="D6" s="321"/>
      <c r="E6" s="322"/>
      <c r="F6" s="232"/>
      <c r="G6" s="311"/>
      <c r="H6" s="268"/>
      <c r="I6" s="313"/>
      <c r="J6" s="313"/>
      <c r="K6" s="313"/>
      <c r="L6" s="313"/>
      <c r="M6" s="293"/>
      <c r="N6" s="96" t="s">
        <v>611</v>
      </c>
      <c r="AA6" s="159">
        <f>SUM(AB7:AB100,E116:R120)</f>
        <v>0</v>
      </c>
      <c r="AB6" s="92"/>
    </row>
    <row r="7" spans="1:28" ht="12" customHeight="1">
      <c r="A7" s="240" t="s">
        <v>50</v>
      </c>
      <c r="B7" s="241"/>
      <c r="C7" s="241"/>
      <c r="D7" s="241"/>
      <c r="E7" s="242"/>
      <c r="F7" s="41">
        <f t="shared" ref="F7:F38" si="0">SUM(G7,K7,L7)</f>
        <v>696</v>
      </c>
      <c r="G7" s="41">
        <f t="shared" ref="G7:L7" si="1">SUM(G9,G11,G13,G15,G17)</f>
        <v>153</v>
      </c>
      <c r="H7" s="41">
        <f t="shared" si="1"/>
        <v>1005</v>
      </c>
      <c r="I7" s="41">
        <f t="shared" si="1"/>
        <v>321</v>
      </c>
      <c r="J7" s="41">
        <f t="shared" si="1"/>
        <v>684</v>
      </c>
      <c r="K7" s="41">
        <f t="shared" si="1"/>
        <v>536</v>
      </c>
      <c r="L7" s="41">
        <f t="shared" si="1"/>
        <v>7</v>
      </c>
      <c r="M7" s="384">
        <f>IF(N7=0,0,H7/N7*100)</f>
        <v>1.429465479475436</v>
      </c>
      <c r="N7" s="96">
        <v>70306</v>
      </c>
      <c r="AA7" s="153">
        <v>696</v>
      </c>
      <c r="AB7" s="153" t="str">
        <f>IF(F7=AA7,"",1)</f>
        <v/>
      </c>
    </row>
    <row r="8" spans="1:28" ht="12" customHeight="1">
      <c r="A8" s="243"/>
      <c r="B8" s="244"/>
      <c r="C8" s="244"/>
      <c r="D8" s="244"/>
      <c r="E8" s="245"/>
      <c r="F8" s="44">
        <f t="shared" si="0"/>
        <v>1</v>
      </c>
      <c r="G8" s="37">
        <f>IF(G7=0,0,G7/$F7)</f>
        <v>0.21982758620689655</v>
      </c>
      <c r="H8" s="37">
        <f t="shared" ref="H8:H39" si="2">SUM(I8:J8)</f>
        <v>1</v>
      </c>
      <c r="I8" s="37">
        <f>IF(I7=0,0,I7/$H7)</f>
        <v>0.31940298507462689</v>
      </c>
      <c r="J8" s="37">
        <f>IF(J7=0,0,J7/$H7)</f>
        <v>0.68059701492537317</v>
      </c>
      <c r="K8" s="37">
        <f>IF(K7=0,0,K7/$F7)</f>
        <v>0.77011494252873558</v>
      </c>
      <c r="L8" s="37">
        <f>IF(L7=0,0,L7/$F7)</f>
        <v>1.0057471264367816E-2</v>
      </c>
      <c r="M8" s="385"/>
      <c r="AA8" s="154"/>
      <c r="AB8" s="154"/>
    </row>
    <row r="9" spans="1:28" ht="12" customHeight="1">
      <c r="A9" s="256" t="s">
        <v>49</v>
      </c>
      <c r="B9" s="323" t="s">
        <v>48</v>
      </c>
      <c r="C9" s="324"/>
      <c r="D9" s="324"/>
      <c r="E9" s="325"/>
      <c r="F9" s="41">
        <f t="shared" si="0"/>
        <v>123</v>
      </c>
      <c r="G9" s="41">
        <v>8</v>
      </c>
      <c r="H9" s="41">
        <f t="shared" si="2"/>
        <v>14</v>
      </c>
      <c r="I9" s="41">
        <v>7</v>
      </c>
      <c r="J9" s="41">
        <v>7</v>
      </c>
      <c r="K9" s="41">
        <v>114</v>
      </c>
      <c r="L9" s="41">
        <v>1</v>
      </c>
      <c r="M9" s="329">
        <f>IF(N9=0,0,H9/N9*100)</f>
        <v>0.81632653061224492</v>
      </c>
      <c r="N9" s="96">
        <v>1715</v>
      </c>
      <c r="AA9" s="155">
        <v>123</v>
      </c>
      <c r="AB9" s="155" t="str">
        <f>IF(F9=AA9,"",1)</f>
        <v/>
      </c>
    </row>
    <row r="10" spans="1:28" ht="12" customHeight="1">
      <c r="A10" s="257"/>
      <c r="B10" s="326"/>
      <c r="C10" s="327"/>
      <c r="D10" s="327"/>
      <c r="E10" s="328"/>
      <c r="F10" s="44">
        <f t="shared" si="0"/>
        <v>1</v>
      </c>
      <c r="G10" s="37">
        <f>IF(G9=0,0,G9/$F9)</f>
        <v>6.5040650406504072E-2</v>
      </c>
      <c r="H10" s="37">
        <f t="shared" si="2"/>
        <v>1</v>
      </c>
      <c r="I10" s="37">
        <f>IF(I9=0,0,I9/$H9)</f>
        <v>0.5</v>
      </c>
      <c r="J10" s="37">
        <f>IF(J9=0,0,J9/$H9)</f>
        <v>0.5</v>
      </c>
      <c r="K10" s="37">
        <f>IF(K9=0,0,K9/$F9)</f>
        <v>0.92682926829268297</v>
      </c>
      <c r="L10" s="37">
        <f>IF(L9=0,0,L9/$F9)</f>
        <v>8.130081300813009E-3</v>
      </c>
      <c r="M10" s="419"/>
      <c r="T10" s="218"/>
      <c r="U10" s="218"/>
      <c r="V10" s="219"/>
      <c r="AA10" s="154"/>
      <c r="AB10" s="154"/>
    </row>
    <row r="11" spans="1:28" ht="12" customHeight="1">
      <c r="A11" s="257"/>
      <c r="B11" s="323" t="s">
        <v>47</v>
      </c>
      <c r="C11" s="324"/>
      <c r="D11" s="324"/>
      <c r="E11" s="325"/>
      <c r="F11" s="41">
        <f t="shared" si="0"/>
        <v>116</v>
      </c>
      <c r="G11" s="41">
        <v>18</v>
      </c>
      <c r="H11" s="41">
        <f t="shared" si="2"/>
        <v>59</v>
      </c>
      <c r="I11" s="41">
        <v>11</v>
      </c>
      <c r="J11" s="41">
        <v>48</v>
      </c>
      <c r="K11" s="41">
        <v>98</v>
      </c>
      <c r="L11" s="41">
        <v>0</v>
      </c>
      <c r="M11" s="329">
        <f t="shared" ref="M11" si="3">IF(N11=0,0,H11/N11*100)</f>
        <v>1.4240888245232923</v>
      </c>
      <c r="N11" s="96">
        <v>4143</v>
      </c>
      <c r="V11" s="219"/>
      <c r="AA11" s="155">
        <v>116</v>
      </c>
      <c r="AB11" s="155" t="str">
        <f>IF(F11=AA11,"",1)</f>
        <v/>
      </c>
    </row>
    <row r="12" spans="1:28" ht="12" customHeight="1">
      <c r="A12" s="257"/>
      <c r="B12" s="326"/>
      <c r="C12" s="327"/>
      <c r="D12" s="327"/>
      <c r="E12" s="328"/>
      <c r="F12" s="44">
        <f t="shared" si="0"/>
        <v>1</v>
      </c>
      <c r="G12" s="37">
        <f>IF(G11=0,0,G11/$F11)</f>
        <v>0.15517241379310345</v>
      </c>
      <c r="H12" s="37">
        <f t="shared" si="2"/>
        <v>1</v>
      </c>
      <c r="I12" s="37">
        <f>IF(I11=0,0,I11/$H11)</f>
        <v>0.1864406779661017</v>
      </c>
      <c r="J12" s="37">
        <f>IF(J11=0,0,J11/$H11)</f>
        <v>0.81355932203389836</v>
      </c>
      <c r="K12" s="37">
        <f>IF(K11=0,0,K11/$F11)</f>
        <v>0.84482758620689657</v>
      </c>
      <c r="L12" s="37">
        <f>IF(L11=0,0,L11/$F11)</f>
        <v>0</v>
      </c>
      <c r="M12" s="419"/>
      <c r="T12" s="217"/>
      <c r="U12" s="217"/>
      <c r="V12" s="219"/>
      <c r="AA12" s="154"/>
      <c r="AB12" s="154"/>
    </row>
    <row r="13" spans="1:28" ht="12" customHeight="1">
      <c r="A13" s="257"/>
      <c r="B13" s="323" t="s">
        <v>46</v>
      </c>
      <c r="C13" s="324"/>
      <c r="D13" s="324"/>
      <c r="E13" s="325"/>
      <c r="F13" s="41">
        <f t="shared" si="0"/>
        <v>195</v>
      </c>
      <c r="G13" s="41">
        <v>52</v>
      </c>
      <c r="H13" s="41">
        <f t="shared" si="2"/>
        <v>340</v>
      </c>
      <c r="I13" s="41">
        <v>112</v>
      </c>
      <c r="J13" s="41">
        <v>228</v>
      </c>
      <c r="K13" s="41">
        <v>140</v>
      </c>
      <c r="L13" s="41">
        <v>3</v>
      </c>
      <c r="M13" s="329">
        <f t="shared" ref="M13" si="4">IF(N13=0,0,H13/N13*100)</f>
        <v>1.7419817604262731</v>
      </c>
      <c r="N13" s="96">
        <v>19518</v>
      </c>
      <c r="V13" s="219"/>
      <c r="AA13" s="155">
        <v>195</v>
      </c>
      <c r="AB13" s="155" t="str">
        <f>IF(F13=AA13,"",1)</f>
        <v/>
      </c>
    </row>
    <row r="14" spans="1:28" ht="12" customHeight="1">
      <c r="A14" s="257"/>
      <c r="B14" s="326"/>
      <c r="C14" s="327"/>
      <c r="D14" s="327"/>
      <c r="E14" s="328"/>
      <c r="F14" s="44">
        <f t="shared" si="0"/>
        <v>1</v>
      </c>
      <c r="G14" s="37">
        <f>IF(G13=0,0,G13/$F13)</f>
        <v>0.26666666666666666</v>
      </c>
      <c r="H14" s="37">
        <f t="shared" si="2"/>
        <v>1</v>
      </c>
      <c r="I14" s="37">
        <f>IF(I13=0,0,I13/$H13)</f>
        <v>0.32941176470588235</v>
      </c>
      <c r="J14" s="37">
        <f>IF(J13=0,0,J13/$H13)</f>
        <v>0.6705882352941176</v>
      </c>
      <c r="K14" s="37">
        <f>IF(K13=0,0,K13/$F13)</f>
        <v>0.71794871794871795</v>
      </c>
      <c r="L14" s="37">
        <f>IF(L13=0,0,L13/$F13)</f>
        <v>1.5384615384615385E-2</v>
      </c>
      <c r="M14" s="419"/>
      <c r="T14" s="217"/>
      <c r="U14" s="217"/>
      <c r="V14" s="219"/>
      <c r="AA14" s="154"/>
      <c r="AB14" s="154"/>
    </row>
    <row r="15" spans="1:28" ht="12" customHeight="1">
      <c r="A15" s="257"/>
      <c r="B15" s="323" t="s">
        <v>45</v>
      </c>
      <c r="C15" s="324"/>
      <c r="D15" s="324"/>
      <c r="E15" s="325"/>
      <c r="F15" s="41">
        <f t="shared" si="0"/>
        <v>63</v>
      </c>
      <c r="G15" s="41">
        <v>13</v>
      </c>
      <c r="H15" s="41">
        <f t="shared" si="2"/>
        <v>172</v>
      </c>
      <c r="I15" s="41">
        <v>50</v>
      </c>
      <c r="J15" s="41">
        <v>122</v>
      </c>
      <c r="K15" s="41">
        <v>50</v>
      </c>
      <c r="L15" s="41">
        <v>0</v>
      </c>
      <c r="M15" s="329">
        <f t="shared" ref="M15" si="5">IF(N15=0,0,H15/N15*100)</f>
        <v>1.4410187667560321</v>
      </c>
      <c r="N15" s="96">
        <v>11936</v>
      </c>
      <c r="V15" s="219"/>
      <c r="AA15" s="155">
        <v>63</v>
      </c>
      <c r="AB15" s="155" t="str">
        <f>IF(F15=AA15,"",1)</f>
        <v/>
      </c>
    </row>
    <row r="16" spans="1:28" ht="12" customHeight="1">
      <c r="A16" s="257"/>
      <c r="B16" s="326"/>
      <c r="C16" s="327"/>
      <c r="D16" s="327"/>
      <c r="E16" s="328"/>
      <c r="F16" s="44">
        <f t="shared" si="0"/>
        <v>1</v>
      </c>
      <c r="G16" s="37">
        <f>IF(G15=0,0,G15/$F15)</f>
        <v>0.20634920634920634</v>
      </c>
      <c r="H16" s="37">
        <f t="shared" si="2"/>
        <v>1</v>
      </c>
      <c r="I16" s="37">
        <f>IF(I15=0,0,I15/$H15)</f>
        <v>0.29069767441860467</v>
      </c>
      <c r="J16" s="37">
        <f>IF(J15=0,0,J15/$H15)</f>
        <v>0.70930232558139539</v>
      </c>
      <c r="K16" s="37">
        <f>IF(K15=0,0,K15/$F15)</f>
        <v>0.79365079365079361</v>
      </c>
      <c r="L16" s="37">
        <f>IF(L15=0,0,L15/$F15)</f>
        <v>0</v>
      </c>
      <c r="M16" s="419"/>
      <c r="T16" s="217"/>
      <c r="U16" s="217"/>
      <c r="V16" s="219"/>
      <c r="AA16" s="154"/>
      <c r="AB16" s="154"/>
    </row>
    <row r="17" spans="1:28" ht="12" customHeight="1">
      <c r="A17" s="257"/>
      <c r="B17" s="323" t="s">
        <v>44</v>
      </c>
      <c r="C17" s="324"/>
      <c r="D17" s="324"/>
      <c r="E17" s="325"/>
      <c r="F17" s="41">
        <f t="shared" si="0"/>
        <v>199</v>
      </c>
      <c r="G17" s="41">
        <v>62</v>
      </c>
      <c r="H17" s="41">
        <f t="shared" si="2"/>
        <v>420</v>
      </c>
      <c r="I17" s="41">
        <v>141</v>
      </c>
      <c r="J17" s="41">
        <v>279</v>
      </c>
      <c r="K17" s="41">
        <v>134</v>
      </c>
      <c r="L17" s="41">
        <v>3</v>
      </c>
      <c r="M17" s="329">
        <f t="shared" ref="M17" si="6">IF(N17=0,0,H17/N17*100)</f>
        <v>1.2729587197672305</v>
      </c>
      <c r="N17" s="96">
        <v>32994</v>
      </c>
      <c r="V17" s="219"/>
      <c r="AA17" s="155">
        <v>199</v>
      </c>
      <c r="AB17" s="155" t="str">
        <f>IF(F17=AA17,"",1)</f>
        <v/>
      </c>
    </row>
    <row r="18" spans="1:28" ht="12" customHeight="1">
      <c r="A18" s="258"/>
      <c r="B18" s="326"/>
      <c r="C18" s="327"/>
      <c r="D18" s="327"/>
      <c r="E18" s="328"/>
      <c r="F18" s="44">
        <f t="shared" si="0"/>
        <v>1</v>
      </c>
      <c r="G18" s="37">
        <f>IF(G17=0,0,G17/$F17)</f>
        <v>0.31155778894472363</v>
      </c>
      <c r="H18" s="37">
        <f t="shared" si="2"/>
        <v>1</v>
      </c>
      <c r="I18" s="37">
        <f>IF(I17=0,0,I17/$H17)</f>
        <v>0.33571428571428569</v>
      </c>
      <c r="J18" s="37">
        <f>IF(J17=0,0,J17/$H17)</f>
        <v>0.66428571428571426</v>
      </c>
      <c r="K18" s="37">
        <f>IF(K17=0,0,K17/$F17)</f>
        <v>0.6733668341708543</v>
      </c>
      <c r="L18" s="37">
        <f>IF(L17=0,0,L17/$F17)</f>
        <v>1.507537688442211E-2</v>
      </c>
      <c r="M18" s="419"/>
      <c r="T18" s="217"/>
      <c r="U18" s="217"/>
      <c r="V18" s="219"/>
      <c r="AA18" s="156"/>
      <c r="AB18" s="154"/>
    </row>
    <row r="19" spans="1:28" ht="12" customHeight="1">
      <c r="A19" s="253" t="s">
        <v>43</v>
      </c>
      <c r="B19" s="253" t="s">
        <v>42</v>
      </c>
      <c r="C19" s="43"/>
      <c r="D19" s="305" t="s">
        <v>16</v>
      </c>
      <c r="E19" s="42"/>
      <c r="F19" s="41">
        <f>SUM(G19,K19,L19)</f>
        <v>189</v>
      </c>
      <c r="G19" s="41">
        <f>SUM(G21,G23,G25,G27,G29,G31,G33,G35,G37,G39,G41,G43,G45,G47,G49,G51,G53,G55,G57,G59,G61,G63,G65,G67)</f>
        <v>50</v>
      </c>
      <c r="H19" s="41">
        <f t="shared" si="2"/>
        <v>323</v>
      </c>
      <c r="I19" s="41">
        <f>SUM(I21,I23,I25,I27,I29,I31,I33,I35,I37,I39,I41,I43,I45,I47,I49,I51,I53,I55,I57,I59,I61,I63,I65,I67)</f>
        <v>146</v>
      </c>
      <c r="J19" s="41">
        <f>SUM(J21,J23,J25,J27,J29,J31,J33,J35,J37,J39,J41,J43,J45,J47,J49,J51,J53,J55,J57,J59,J61,J63,J65,J67)</f>
        <v>177</v>
      </c>
      <c r="K19" s="41">
        <f>SUM(K21,K23,K25,K27,K29,K31,K33,K35,K37,K39,K41,K43,K45,K47,K49,K51,K53,K55,K57,K59,K61,K63,K65,K67)</f>
        <v>136</v>
      </c>
      <c r="L19" s="41">
        <f>SUM(L21,L23,L25,L27,L29,L31,L33,L35,L37,L39,L41,L43,L45,L47,L49,L51,L53,L55,L57,L59,L61,L63,L65,L67)</f>
        <v>3</v>
      </c>
      <c r="M19" s="329">
        <f t="shared" ref="M19" si="7">IF(N19=0,0,H19/N19*100)</f>
        <v>0.9726279020747387</v>
      </c>
      <c r="N19" s="96">
        <v>33209</v>
      </c>
      <c r="V19" s="219"/>
      <c r="AA19" s="155">
        <v>189</v>
      </c>
      <c r="AB19" s="155" t="str">
        <f>IF(F19=AA19,"",1)</f>
        <v/>
      </c>
    </row>
    <row r="20" spans="1:28" ht="12" customHeight="1">
      <c r="A20" s="254"/>
      <c r="B20" s="254"/>
      <c r="C20" s="40"/>
      <c r="D20" s="306"/>
      <c r="E20" s="39"/>
      <c r="F20" s="44">
        <f t="shared" si="0"/>
        <v>1</v>
      </c>
      <c r="G20" s="37">
        <f>IF(G19=0,0,G19/$F19)</f>
        <v>0.26455026455026454</v>
      </c>
      <c r="H20" s="37">
        <f t="shared" si="2"/>
        <v>1</v>
      </c>
      <c r="I20" s="37">
        <f>IF(I19=0,0,I19/$H19)</f>
        <v>0.45201238390092879</v>
      </c>
      <c r="J20" s="37">
        <f>IF(J19=0,0,J19/$H19)</f>
        <v>0.54798761609907121</v>
      </c>
      <c r="K20" s="37">
        <f>IF(K19=0,0,K19/$F19)</f>
        <v>0.71957671957671954</v>
      </c>
      <c r="L20" s="37">
        <f>IF(L19=0,0,L19/$F19)</f>
        <v>1.5873015873015872E-2</v>
      </c>
      <c r="M20" s="419"/>
      <c r="T20" s="217"/>
      <c r="U20" s="217"/>
      <c r="V20" s="219"/>
      <c r="AA20" s="154"/>
      <c r="AB20" s="154"/>
    </row>
    <row r="21" spans="1:28" ht="12" customHeight="1">
      <c r="A21" s="254"/>
      <c r="B21" s="254"/>
      <c r="C21" s="43"/>
      <c r="D21" s="305" t="s">
        <v>368</v>
      </c>
      <c r="E21" s="42"/>
      <c r="F21" s="41">
        <f t="shared" si="0"/>
        <v>26</v>
      </c>
      <c r="G21" s="41">
        <v>7</v>
      </c>
      <c r="H21" s="41">
        <f t="shared" si="2"/>
        <v>58</v>
      </c>
      <c r="I21" s="41">
        <v>8</v>
      </c>
      <c r="J21" s="41">
        <v>50</v>
      </c>
      <c r="K21" s="41">
        <v>19</v>
      </c>
      <c r="L21" s="41">
        <v>0</v>
      </c>
      <c r="M21" s="329">
        <f t="shared" ref="M21" si="8">IF(N21=0,0,H21/N21*100)</f>
        <v>1.2750054957133434</v>
      </c>
      <c r="N21" s="96">
        <v>4549</v>
      </c>
      <c r="V21" s="219"/>
      <c r="AA21" s="155">
        <v>26</v>
      </c>
      <c r="AB21" s="155" t="str">
        <f>IF(F21=AA21,"",1)</f>
        <v/>
      </c>
    </row>
    <row r="22" spans="1:28" ht="12" customHeight="1">
      <c r="A22" s="254"/>
      <c r="B22" s="254"/>
      <c r="C22" s="40"/>
      <c r="D22" s="306"/>
      <c r="E22" s="39"/>
      <c r="F22" s="44">
        <f t="shared" si="0"/>
        <v>1</v>
      </c>
      <c r="G22" s="37">
        <f>IF(G21=0,0,G21/$F21)</f>
        <v>0.26923076923076922</v>
      </c>
      <c r="H22" s="37">
        <f t="shared" si="2"/>
        <v>1</v>
      </c>
      <c r="I22" s="37">
        <f>IF(I21=0,0,I21/$H21)</f>
        <v>0.13793103448275862</v>
      </c>
      <c r="J22" s="37">
        <f>IF(J21=0,0,J21/$H21)</f>
        <v>0.86206896551724133</v>
      </c>
      <c r="K22" s="37">
        <f>IF(K21=0,0,K21/$F21)</f>
        <v>0.73076923076923073</v>
      </c>
      <c r="L22" s="37">
        <f>IF(L21=0,0,L21/$F21)</f>
        <v>0</v>
      </c>
      <c r="M22" s="419"/>
      <c r="T22" s="218"/>
      <c r="U22" s="218"/>
      <c r="V22" s="219"/>
      <c r="AA22" s="154"/>
      <c r="AB22" s="154"/>
    </row>
    <row r="23" spans="1:28" ht="12" customHeight="1">
      <c r="A23" s="254"/>
      <c r="B23" s="254"/>
      <c r="C23" s="43"/>
      <c r="D23" s="305" t="s">
        <v>369</v>
      </c>
      <c r="E23" s="42"/>
      <c r="F23" s="41">
        <f t="shared" si="0"/>
        <v>3</v>
      </c>
      <c r="G23" s="41">
        <v>1</v>
      </c>
      <c r="H23" s="41">
        <f t="shared" si="2"/>
        <v>1</v>
      </c>
      <c r="I23" s="41">
        <v>0</v>
      </c>
      <c r="J23" s="41">
        <v>1</v>
      </c>
      <c r="K23" s="41">
        <v>2</v>
      </c>
      <c r="L23" s="41">
        <v>0</v>
      </c>
      <c r="M23" s="329">
        <f t="shared" ref="M23" si="9">IF(N23=0,0,H23/N23*100)</f>
        <v>0.3236245954692557</v>
      </c>
      <c r="N23" s="96">
        <v>309</v>
      </c>
      <c r="V23" s="219"/>
      <c r="AA23" s="155">
        <v>3</v>
      </c>
      <c r="AB23" s="155" t="str">
        <f>IF(F23=AA23,"",1)</f>
        <v/>
      </c>
    </row>
    <row r="24" spans="1:28" ht="12" customHeight="1">
      <c r="A24" s="254"/>
      <c r="B24" s="254"/>
      <c r="C24" s="40"/>
      <c r="D24" s="306"/>
      <c r="E24" s="39"/>
      <c r="F24" s="44">
        <f t="shared" si="0"/>
        <v>1</v>
      </c>
      <c r="G24" s="37">
        <f>IF(G23=0,0,G23/$F23)</f>
        <v>0.33333333333333331</v>
      </c>
      <c r="H24" s="37">
        <f t="shared" si="2"/>
        <v>1</v>
      </c>
      <c r="I24" s="37">
        <f>IF(I23=0,0,I23/$H23)</f>
        <v>0</v>
      </c>
      <c r="J24" s="37">
        <f>IF(J23=0,0,J23/$H23)</f>
        <v>1</v>
      </c>
      <c r="K24" s="37">
        <f>IF(K23=0,0,K23/$F23)</f>
        <v>0.66666666666666663</v>
      </c>
      <c r="L24" s="37">
        <f>IF(L23=0,0,L23/$F23)</f>
        <v>0</v>
      </c>
      <c r="M24" s="419"/>
      <c r="T24" s="216"/>
      <c r="U24" s="217"/>
      <c r="V24" s="219"/>
      <c r="AA24" s="154"/>
      <c r="AB24" s="154"/>
    </row>
    <row r="25" spans="1:28" ht="12" customHeight="1">
      <c r="A25" s="254"/>
      <c r="B25" s="254"/>
      <c r="C25" s="43"/>
      <c r="D25" s="308" t="s">
        <v>370</v>
      </c>
      <c r="E25" s="115"/>
      <c r="F25" s="104">
        <f t="shared" si="0"/>
        <v>10</v>
      </c>
      <c r="G25" s="104">
        <v>2</v>
      </c>
      <c r="H25" s="104">
        <f t="shared" si="2"/>
        <v>8</v>
      </c>
      <c r="I25" s="104">
        <v>0</v>
      </c>
      <c r="J25" s="41">
        <v>8</v>
      </c>
      <c r="K25" s="41">
        <v>8</v>
      </c>
      <c r="L25" s="41">
        <v>0</v>
      </c>
      <c r="M25" s="329">
        <f t="shared" ref="M25" si="10">IF(N25=0,0,H25/N25*100)</f>
        <v>0.70360598065083557</v>
      </c>
      <c r="N25" s="96">
        <v>1137</v>
      </c>
      <c r="V25" s="219"/>
      <c r="AA25" s="155">
        <v>10</v>
      </c>
      <c r="AB25" s="155" t="str">
        <f>IF(F25=AA25,"",1)</f>
        <v/>
      </c>
    </row>
    <row r="26" spans="1:28" ht="12" customHeight="1">
      <c r="A26" s="254"/>
      <c r="B26" s="254"/>
      <c r="C26" s="40"/>
      <c r="D26" s="309"/>
      <c r="E26" s="116"/>
      <c r="F26" s="117">
        <f t="shared" si="0"/>
        <v>1</v>
      </c>
      <c r="G26" s="107">
        <f>IF(G25=0,0,G25/$F25)</f>
        <v>0.2</v>
      </c>
      <c r="H26" s="37">
        <f t="shared" si="2"/>
        <v>1</v>
      </c>
      <c r="I26" s="107">
        <f>IF(I25=0,0,I25/$H25)</f>
        <v>0</v>
      </c>
      <c r="J26" s="37">
        <f>IF(J25=0,0,J25/$H25)</f>
        <v>1</v>
      </c>
      <c r="K26" s="37">
        <f>IF(K25=0,0,K25/$F25)</f>
        <v>0.8</v>
      </c>
      <c r="L26" s="37">
        <f>IF(L25=0,0,L25/$F25)</f>
        <v>0</v>
      </c>
      <c r="M26" s="419"/>
      <c r="T26" s="216"/>
      <c r="U26" s="217"/>
      <c r="V26" s="219"/>
      <c r="AA26" s="154"/>
      <c r="AB26" s="154"/>
    </row>
    <row r="27" spans="1:28" ht="12" customHeight="1">
      <c r="A27" s="254"/>
      <c r="B27" s="254"/>
      <c r="C27" s="43"/>
      <c r="D27" s="305" t="s">
        <v>371</v>
      </c>
      <c r="E27" s="42"/>
      <c r="F27" s="41">
        <f t="shared" si="0"/>
        <v>1</v>
      </c>
      <c r="G27" s="41">
        <v>0</v>
      </c>
      <c r="H27" s="41">
        <f t="shared" si="2"/>
        <v>0</v>
      </c>
      <c r="I27" s="41">
        <v>0</v>
      </c>
      <c r="J27" s="41">
        <v>0</v>
      </c>
      <c r="K27" s="41">
        <v>1</v>
      </c>
      <c r="L27" s="41">
        <v>0</v>
      </c>
      <c r="M27" s="329">
        <f t="shared" ref="M27" si="11">IF(N27=0,0,H27/N27*100)</f>
        <v>0</v>
      </c>
      <c r="N27" s="96">
        <v>11</v>
      </c>
      <c r="V27" s="219"/>
      <c r="AA27" s="155">
        <v>1</v>
      </c>
      <c r="AB27" s="155" t="str">
        <f>IF(F27=AA27,"",1)</f>
        <v/>
      </c>
    </row>
    <row r="28" spans="1:28" ht="12" customHeight="1">
      <c r="A28" s="254"/>
      <c r="B28" s="254"/>
      <c r="C28" s="40"/>
      <c r="D28" s="306"/>
      <c r="E28" s="39"/>
      <c r="F28" s="44">
        <f t="shared" si="0"/>
        <v>1</v>
      </c>
      <c r="G28" s="37">
        <f>IF(G27=0,0,G27/$F27)</f>
        <v>0</v>
      </c>
      <c r="H28" s="37">
        <f t="shared" si="2"/>
        <v>0</v>
      </c>
      <c r="I28" s="37">
        <f>IF(I27=0,0,I27/$H27)</f>
        <v>0</v>
      </c>
      <c r="J28" s="37">
        <f>IF(J27=0,0,J27/$H27)</f>
        <v>0</v>
      </c>
      <c r="K28" s="37">
        <f>IF(K27=0,0,K27/$F27)</f>
        <v>1</v>
      </c>
      <c r="L28" s="37">
        <f>IF(L27=0,0,L27/$F27)</f>
        <v>0</v>
      </c>
      <c r="M28" s="419"/>
      <c r="T28" s="216"/>
      <c r="U28" s="217"/>
      <c r="V28" s="219"/>
      <c r="AA28" s="154"/>
      <c r="AB28" s="154"/>
    </row>
    <row r="29" spans="1:28" ht="12" customHeight="1">
      <c r="A29" s="254"/>
      <c r="B29" s="254"/>
      <c r="C29" s="43"/>
      <c r="D29" s="305" t="s">
        <v>372</v>
      </c>
      <c r="E29" s="42"/>
      <c r="F29" s="41">
        <f t="shared" si="0"/>
        <v>5</v>
      </c>
      <c r="G29" s="41">
        <v>2</v>
      </c>
      <c r="H29" s="41">
        <f t="shared" si="2"/>
        <v>3</v>
      </c>
      <c r="I29" s="41">
        <v>1</v>
      </c>
      <c r="J29" s="41">
        <v>2</v>
      </c>
      <c r="K29" s="41">
        <v>3</v>
      </c>
      <c r="L29" s="41">
        <v>0</v>
      </c>
      <c r="M29" s="329">
        <f t="shared" ref="M29" si="12">IF(N29=0,0,H29/N29*100)</f>
        <v>0.47923322683706071</v>
      </c>
      <c r="N29" s="96">
        <v>626</v>
      </c>
      <c r="V29" s="219"/>
      <c r="AA29" s="155">
        <v>5</v>
      </c>
      <c r="AB29" s="155" t="str">
        <f>IF(F29=AA29,"",1)</f>
        <v/>
      </c>
    </row>
    <row r="30" spans="1:28" ht="12" customHeight="1">
      <c r="A30" s="254"/>
      <c r="B30" s="254"/>
      <c r="C30" s="40"/>
      <c r="D30" s="306"/>
      <c r="E30" s="39"/>
      <c r="F30" s="44">
        <f t="shared" si="0"/>
        <v>1</v>
      </c>
      <c r="G30" s="37">
        <f>IF(G29=0,0,G29/$F29)</f>
        <v>0.4</v>
      </c>
      <c r="H30" s="37">
        <f t="shared" si="2"/>
        <v>1</v>
      </c>
      <c r="I30" s="37">
        <f>IF(I29=0,0,I29/$H29)</f>
        <v>0.33333333333333331</v>
      </c>
      <c r="J30" s="37">
        <f>IF(J29=0,0,J29/$H29)</f>
        <v>0.66666666666666663</v>
      </c>
      <c r="K30" s="37">
        <f>IF(K29=0,0,K29/$F29)</f>
        <v>0.6</v>
      </c>
      <c r="L30" s="37">
        <f>IF(L29=0,0,L29/$F29)</f>
        <v>0</v>
      </c>
      <c r="M30" s="419"/>
      <c r="T30" s="216"/>
      <c r="U30" s="217"/>
      <c r="V30" s="219"/>
      <c r="AA30" s="154"/>
      <c r="AB30" s="154"/>
    </row>
    <row r="31" spans="1:28" ht="12" customHeight="1">
      <c r="A31" s="254"/>
      <c r="B31" s="254"/>
      <c r="C31" s="43"/>
      <c r="D31" s="305" t="s">
        <v>373</v>
      </c>
      <c r="E31" s="42"/>
      <c r="F31" s="41">
        <f t="shared" si="0"/>
        <v>1</v>
      </c>
      <c r="G31" s="41">
        <v>0</v>
      </c>
      <c r="H31" s="41">
        <f t="shared" si="2"/>
        <v>0</v>
      </c>
      <c r="I31" s="41">
        <v>0</v>
      </c>
      <c r="J31" s="41">
        <v>0</v>
      </c>
      <c r="K31" s="41">
        <v>1</v>
      </c>
      <c r="L31" s="41">
        <v>0</v>
      </c>
      <c r="M31" s="329">
        <f t="shared" ref="M31" si="13">IF(N31=0,0,H31/N31*100)</f>
        <v>0</v>
      </c>
      <c r="N31" s="96">
        <v>26</v>
      </c>
      <c r="V31" s="219"/>
      <c r="AA31" s="155">
        <v>1</v>
      </c>
      <c r="AB31" s="155" t="str">
        <f>IF(F31=AA31,"",1)</f>
        <v/>
      </c>
    </row>
    <row r="32" spans="1:28" ht="12" customHeight="1">
      <c r="A32" s="254"/>
      <c r="B32" s="254"/>
      <c r="C32" s="40"/>
      <c r="D32" s="306"/>
      <c r="E32" s="39"/>
      <c r="F32" s="44">
        <f t="shared" si="0"/>
        <v>1</v>
      </c>
      <c r="G32" s="37">
        <f>IF(G31=0,0,G31/$F31)</f>
        <v>0</v>
      </c>
      <c r="H32" s="37">
        <f t="shared" si="2"/>
        <v>0</v>
      </c>
      <c r="I32" s="37">
        <f>IF(I31=0,0,I31/$H31)</f>
        <v>0</v>
      </c>
      <c r="J32" s="37">
        <f>IF(J31=0,0,J31/$H31)</f>
        <v>0</v>
      </c>
      <c r="K32" s="37">
        <f>IF(K31=0,0,K31/$F31)</f>
        <v>1</v>
      </c>
      <c r="L32" s="37">
        <f>IF(L31=0,0,L31/$F31)</f>
        <v>0</v>
      </c>
      <c r="M32" s="419"/>
      <c r="T32" s="216"/>
      <c r="U32" s="217"/>
      <c r="V32" s="219"/>
      <c r="AA32" s="154"/>
      <c r="AB32" s="154"/>
    </row>
    <row r="33" spans="1:28" ht="12" customHeight="1">
      <c r="A33" s="254"/>
      <c r="B33" s="254"/>
      <c r="C33" s="43"/>
      <c r="D33" s="305" t="s">
        <v>374</v>
      </c>
      <c r="E33" s="42"/>
      <c r="F33" s="41">
        <f t="shared" si="0"/>
        <v>3</v>
      </c>
      <c r="G33" s="41">
        <v>2</v>
      </c>
      <c r="H33" s="41">
        <f t="shared" si="2"/>
        <v>4</v>
      </c>
      <c r="I33" s="41">
        <v>0</v>
      </c>
      <c r="J33" s="41">
        <v>4</v>
      </c>
      <c r="K33" s="41">
        <v>1</v>
      </c>
      <c r="L33" s="41">
        <v>0</v>
      </c>
      <c r="M33" s="329">
        <f t="shared" ref="M33" si="14">IF(N33=0,0,H33/N33*100)</f>
        <v>0.93023255813953487</v>
      </c>
      <c r="N33" s="96">
        <v>430</v>
      </c>
      <c r="V33" s="219"/>
      <c r="AA33" s="155">
        <v>3</v>
      </c>
      <c r="AB33" s="155" t="str">
        <f>IF(F33=AA33,"",1)</f>
        <v/>
      </c>
    </row>
    <row r="34" spans="1:28" ht="12" customHeight="1">
      <c r="A34" s="254"/>
      <c r="B34" s="254"/>
      <c r="C34" s="40"/>
      <c r="D34" s="306"/>
      <c r="E34" s="39"/>
      <c r="F34" s="44">
        <f t="shared" si="0"/>
        <v>1</v>
      </c>
      <c r="G34" s="37">
        <f>IF(G33=0,0,G33/$F33)</f>
        <v>0.66666666666666663</v>
      </c>
      <c r="H34" s="37">
        <f t="shared" si="2"/>
        <v>1</v>
      </c>
      <c r="I34" s="37">
        <f>IF(I33=0,0,I33/$H33)</f>
        <v>0</v>
      </c>
      <c r="J34" s="37">
        <f>IF(J33=0,0,J33/$H33)</f>
        <v>1</v>
      </c>
      <c r="K34" s="37">
        <f>IF(K33=0,0,K33/$F33)</f>
        <v>0.33333333333333331</v>
      </c>
      <c r="L34" s="37">
        <f>IF(L33=0,0,L33/$F33)</f>
        <v>0</v>
      </c>
      <c r="M34" s="419"/>
      <c r="T34" s="216"/>
      <c r="U34" s="217"/>
      <c r="V34" s="219"/>
      <c r="AA34" s="154"/>
      <c r="AB34" s="154"/>
    </row>
    <row r="35" spans="1:28" ht="12" customHeight="1">
      <c r="A35" s="254"/>
      <c r="B35" s="254"/>
      <c r="C35" s="43"/>
      <c r="D35" s="305" t="s">
        <v>375</v>
      </c>
      <c r="E35" s="42"/>
      <c r="F35" s="41">
        <f t="shared" si="0"/>
        <v>10</v>
      </c>
      <c r="G35" s="41">
        <v>8</v>
      </c>
      <c r="H35" s="41">
        <f t="shared" si="2"/>
        <v>37</v>
      </c>
      <c r="I35" s="41">
        <v>15</v>
      </c>
      <c r="J35" s="41">
        <v>22</v>
      </c>
      <c r="K35" s="41">
        <v>2</v>
      </c>
      <c r="L35" s="41">
        <v>0</v>
      </c>
      <c r="M35" s="329">
        <f t="shared" ref="M35" si="15">IF(N35=0,0,H35/N35*100)</f>
        <v>1.3425253991291728</v>
      </c>
      <c r="N35" s="96">
        <v>2756</v>
      </c>
      <c r="V35" s="219"/>
      <c r="AA35" s="155">
        <v>10</v>
      </c>
      <c r="AB35" s="155" t="str">
        <f>IF(F35=AA35,"",1)</f>
        <v/>
      </c>
    </row>
    <row r="36" spans="1:28" ht="12" customHeight="1">
      <c r="A36" s="254"/>
      <c r="B36" s="254"/>
      <c r="C36" s="40"/>
      <c r="D36" s="306"/>
      <c r="E36" s="39"/>
      <c r="F36" s="44">
        <f t="shared" si="0"/>
        <v>1</v>
      </c>
      <c r="G36" s="37">
        <f>IF(G35=0,0,G35/$F35)</f>
        <v>0.8</v>
      </c>
      <c r="H36" s="37">
        <f t="shared" si="2"/>
        <v>1</v>
      </c>
      <c r="I36" s="37">
        <f>IF(I35=0,0,I35/$H35)</f>
        <v>0.40540540540540543</v>
      </c>
      <c r="J36" s="37">
        <f>IF(J35=0,0,J35/$H35)</f>
        <v>0.59459459459459463</v>
      </c>
      <c r="K36" s="37">
        <f>IF(K35=0,0,K35/$F35)</f>
        <v>0.2</v>
      </c>
      <c r="L36" s="37">
        <f>IF(L35=0,0,L35/$F35)</f>
        <v>0</v>
      </c>
      <c r="M36" s="419"/>
      <c r="T36" s="216"/>
      <c r="U36" s="217"/>
      <c r="V36" s="219"/>
      <c r="AA36" s="154"/>
      <c r="AB36" s="154"/>
    </row>
    <row r="37" spans="1:28" ht="12" customHeight="1">
      <c r="A37" s="254"/>
      <c r="B37" s="254"/>
      <c r="C37" s="43"/>
      <c r="D37" s="305" t="s">
        <v>376</v>
      </c>
      <c r="E37" s="42"/>
      <c r="F37" s="41">
        <f t="shared" si="0"/>
        <v>1</v>
      </c>
      <c r="G37" s="41">
        <v>0</v>
      </c>
      <c r="H37" s="41">
        <f t="shared" si="2"/>
        <v>0</v>
      </c>
      <c r="I37" s="41">
        <v>0</v>
      </c>
      <c r="J37" s="41">
        <v>0</v>
      </c>
      <c r="K37" s="41">
        <v>1</v>
      </c>
      <c r="L37" s="41">
        <v>0</v>
      </c>
      <c r="M37" s="329">
        <f t="shared" ref="M37" si="16">IF(N37=0,0,H37/N37*100)</f>
        <v>0</v>
      </c>
      <c r="N37" s="96">
        <v>5</v>
      </c>
      <c r="V37" s="219"/>
      <c r="AA37" s="155">
        <v>1</v>
      </c>
      <c r="AB37" s="155" t="str">
        <f>IF(F37=AA37,"",1)</f>
        <v/>
      </c>
    </row>
    <row r="38" spans="1:28" ht="12" customHeight="1">
      <c r="A38" s="254"/>
      <c r="B38" s="254"/>
      <c r="C38" s="40"/>
      <c r="D38" s="306"/>
      <c r="E38" s="39"/>
      <c r="F38" s="44">
        <f t="shared" si="0"/>
        <v>1</v>
      </c>
      <c r="G38" s="37">
        <f>IF(G37=0,0,G37/$F37)</f>
        <v>0</v>
      </c>
      <c r="H38" s="37">
        <f t="shared" si="2"/>
        <v>0</v>
      </c>
      <c r="I38" s="37">
        <f>IF(I37=0,0,I37/$H37)</f>
        <v>0</v>
      </c>
      <c r="J38" s="37">
        <f>IF(J37=0,0,J37/$H37)</f>
        <v>0</v>
      </c>
      <c r="K38" s="37">
        <f>IF(K37=0,0,K37/$F37)</f>
        <v>1</v>
      </c>
      <c r="L38" s="37">
        <f>IF(L37=0,0,L37/$F37)</f>
        <v>0</v>
      </c>
      <c r="M38" s="419"/>
      <c r="T38" s="216"/>
      <c r="U38" s="217"/>
      <c r="V38" s="219"/>
      <c r="AA38" s="154"/>
      <c r="AB38" s="154"/>
    </row>
    <row r="39" spans="1:28" ht="12" customHeight="1">
      <c r="A39" s="254"/>
      <c r="B39" s="254"/>
      <c r="C39" s="43"/>
      <c r="D39" s="305" t="s">
        <v>377</v>
      </c>
      <c r="E39" s="42"/>
      <c r="F39" s="41">
        <f t="shared" ref="F39:F70" si="17">SUM(G39,K39,L39)</f>
        <v>6</v>
      </c>
      <c r="G39" s="41">
        <v>0</v>
      </c>
      <c r="H39" s="41">
        <f t="shared" si="2"/>
        <v>0</v>
      </c>
      <c r="I39" s="41">
        <v>0</v>
      </c>
      <c r="J39" s="41">
        <v>0</v>
      </c>
      <c r="K39" s="41">
        <v>6</v>
      </c>
      <c r="L39" s="41">
        <v>0</v>
      </c>
      <c r="M39" s="329">
        <f t="shared" ref="M39" si="18">IF(N39=0,0,H39/N39*100)</f>
        <v>0</v>
      </c>
      <c r="N39" s="96">
        <v>1093</v>
      </c>
      <c r="V39" s="219"/>
      <c r="AA39" s="155">
        <v>6</v>
      </c>
      <c r="AB39" s="155" t="str">
        <f>IF(F39=AA39,"",1)</f>
        <v/>
      </c>
    </row>
    <row r="40" spans="1:28" ht="12" customHeight="1">
      <c r="A40" s="254"/>
      <c r="B40" s="254"/>
      <c r="C40" s="40"/>
      <c r="D40" s="306"/>
      <c r="E40" s="39"/>
      <c r="F40" s="44">
        <f t="shared" si="17"/>
        <v>1</v>
      </c>
      <c r="G40" s="37">
        <f>IF(G39=0,0,G39/$F39)</f>
        <v>0</v>
      </c>
      <c r="H40" s="37">
        <f t="shared" ref="H40:H71" si="19">SUM(I40:J40)</f>
        <v>0</v>
      </c>
      <c r="I40" s="37">
        <f>IF(I39=0,0,I39/$H39)</f>
        <v>0</v>
      </c>
      <c r="J40" s="37">
        <f>IF(J39=0,0,J39/$H39)</f>
        <v>0</v>
      </c>
      <c r="K40" s="37">
        <f>IF(K39=0,0,K39/$F39)</f>
        <v>1</v>
      </c>
      <c r="L40" s="37">
        <f>IF(L39=0,0,L39/$F39)</f>
        <v>0</v>
      </c>
      <c r="M40" s="419"/>
      <c r="T40" s="216"/>
      <c r="U40" s="217"/>
      <c r="V40" s="219"/>
      <c r="AA40" s="154"/>
      <c r="AB40" s="154"/>
    </row>
    <row r="41" spans="1:28" ht="12" customHeight="1">
      <c r="A41" s="254"/>
      <c r="B41" s="254"/>
      <c r="C41" s="43"/>
      <c r="D41" s="305" t="s">
        <v>378</v>
      </c>
      <c r="E41" s="42"/>
      <c r="F41" s="41">
        <f t="shared" ref="F41:F42" si="20">SUM(G41,K41,L41)</f>
        <v>1</v>
      </c>
      <c r="G41" s="41">
        <v>0</v>
      </c>
      <c r="H41" s="41">
        <f t="shared" si="19"/>
        <v>0</v>
      </c>
      <c r="I41" s="41">
        <v>0</v>
      </c>
      <c r="J41" s="41">
        <v>0</v>
      </c>
      <c r="K41" s="41">
        <v>1</v>
      </c>
      <c r="L41" s="41">
        <v>0</v>
      </c>
      <c r="M41" s="329">
        <f t="shared" ref="M41" si="21">IF(N41=0,0,H41/N41*100)</f>
        <v>0</v>
      </c>
      <c r="N41" s="96">
        <v>9</v>
      </c>
      <c r="V41" s="219"/>
      <c r="AA41" s="155">
        <v>1</v>
      </c>
      <c r="AB41" s="155" t="str">
        <f>IF(F41=AA41,"",1)</f>
        <v/>
      </c>
    </row>
    <row r="42" spans="1:28" ht="12" customHeight="1">
      <c r="A42" s="254"/>
      <c r="B42" s="254"/>
      <c r="C42" s="40"/>
      <c r="D42" s="306"/>
      <c r="E42" s="39"/>
      <c r="F42" s="44">
        <f t="shared" si="20"/>
        <v>1</v>
      </c>
      <c r="G42" s="37">
        <f>IF(G41=0,0,G41/$F41)</f>
        <v>0</v>
      </c>
      <c r="H42" s="37">
        <f t="shared" ref="H42" si="22">SUM(I42:J42)</f>
        <v>0</v>
      </c>
      <c r="I42" s="37">
        <f>IF(I41=0,0,I41/$H41)</f>
        <v>0</v>
      </c>
      <c r="J42" s="37">
        <f>IF(J41=0,0,J41/$H41)</f>
        <v>0</v>
      </c>
      <c r="K42" s="37">
        <f>IF(K41=0,0,K41/$F41)</f>
        <v>1</v>
      </c>
      <c r="L42" s="37">
        <f>IF(L41=0,0,L41/$F41)</f>
        <v>0</v>
      </c>
      <c r="M42" s="419"/>
      <c r="T42" s="216"/>
      <c r="U42" s="217"/>
      <c r="V42" s="219"/>
      <c r="AA42" s="154"/>
      <c r="AB42" s="154"/>
    </row>
    <row r="43" spans="1:28" ht="12" customHeight="1">
      <c r="A43" s="254"/>
      <c r="B43" s="254"/>
      <c r="C43" s="43"/>
      <c r="D43" s="305" t="s">
        <v>379</v>
      </c>
      <c r="E43" s="42"/>
      <c r="F43" s="41">
        <f t="shared" si="17"/>
        <v>1</v>
      </c>
      <c r="G43" s="41">
        <v>0</v>
      </c>
      <c r="H43" s="41">
        <f t="shared" si="19"/>
        <v>0</v>
      </c>
      <c r="I43" s="41">
        <v>0</v>
      </c>
      <c r="J43" s="41">
        <v>0</v>
      </c>
      <c r="K43" s="41">
        <v>1</v>
      </c>
      <c r="L43" s="41">
        <v>0</v>
      </c>
      <c r="M43" s="329">
        <f t="shared" ref="M43" si="23">IF(N43=0,0,H43/N43*100)</f>
        <v>0</v>
      </c>
      <c r="N43" s="96">
        <v>161</v>
      </c>
      <c r="V43" s="219"/>
      <c r="AA43" s="155">
        <v>1</v>
      </c>
      <c r="AB43" s="155" t="str">
        <f>IF(F43=AA43,"",1)</f>
        <v/>
      </c>
    </row>
    <row r="44" spans="1:28" ht="12" customHeight="1">
      <c r="A44" s="254"/>
      <c r="B44" s="254"/>
      <c r="C44" s="40"/>
      <c r="D44" s="306"/>
      <c r="E44" s="39"/>
      <c r="F44" s="44">
        <f t="shared" si="17"/>
        <v>1</v>
      </c>
      <c r="G44" s="37">
        <f>IF(G43=0,0,G43/$F43)</f>
        <v>0</v>
      </c>
      <c r="H44" s="37">
        <f t="shared" si="19"/>
        <v>0</v>
      </c>
      <c r="I44" s="37">
        <f>IF(I43=0,0,I43/$H43)</f>
        <v>0</v>
      </c>
      <c r="J44" s="37">
        <f>IF(J43=0,0,J43/$H43)</f>
        <v>0</v>
      </c>
      <c r="K44" s="37">
        <f>IF(K43=0,0,K43/$F43)</f>
        <v>1</v>
      </c>
      <c r="L44" s="37">
        <f>IF(L43=0,0,L43/$F43)</f>
        <v>0</v>
      </c>
      <c r="M44" s="419"/>
      <c r="T44" s="216"/>
      <c r="U44" s="217"/>
      <c r="V44" s="219"/>
      <c r="AA44" s="154"/>
      <c r="AB44" s="154"/>
    </row>
    <row r="45" spans="1:28" ht="12" customHeight="1">
      <c r="A45" s="254"/>
      <c r="B45" s="254"/>
      <c r="C45" s="43"/>
      <c r="D45" s="305" t="s">
        <v>380</v>
      </c>
      <c r="E45" s="42"/>
      <c r="F45" s="41">
        <f t="shared" si="17"/>
        <v>5</v>
      </c>
      <c r="G45" s="41">
        <v>2</v>
      </c>
      <c r="H45" s="41">
        <f t="shared" si="19"/>
        <v>18</v>
      </c>
      <c r="I45" s="41">
        <v>7</v>
      </c>
      <c r="J45" s="41">
        <v>11</v>
      </c>
      <c r="K45" s="41">
        <v>3</v>
      </c>
      <c r="L45" s="41">
        <v>0</v>
      </c>
      <c r="M45" s="329">
        <f t="shared" ref="M45" si="24">IF(N45=0,0,H45/N45*100)</f>
        <v>2.054794520547945</v>
      </c>
      <c r="N45" s="96">
        <v>876</v>
      </c>
      <c r="V45" s="219"/>
      <c r="AA45" s="155">
        <v>5</v>
      </c>
      <c r="AB45" s="155" t="str">
        <f>IF(F45=AA45,"",1)</f>
        <v/>
      </c>
    </row>
    <row r="46" spans="1:28" ht="12" customHeight="1">
      <c r="A46" s="254"/>
      <c r="B46" s="254"/>
      <c r="C46" s="40"/>
      <c r="D46" s="306"/>
      <c r="E46" s="39"/>
      <c r="F46" s="44">
        <f t="shared" si="17"/>
        <v>1</v>
      </c>
      <c r="G46" s="37">
        <f>IF(G45=0,0,G45/$F45)</f>
        <v>0.4</v>
      </c>
      <c r="H46" s="37">
        <f t="shared" si="19"/>
        <v>1</v>
      </c>
      <c r="I46" s="37">
        <f>IF(I45=0,0,I45/$H45)</f>
        <v>0.3888888888888889</v>
      </c>
      <c r="J46" s="37">
        <f>IF(J45=0,0,J45/$H45)</f>
        <v>0.61111111111111116</v>
      </c>
      <c r="K46" s="37">
        <f>IF(K45=0,0,K45/$F45)</f>
        <v>0.6</v>
      </c>
      <c r="L46" s="37">
        <f>IF(L45=0,0,L45/$F45)</f>
        <v>0</v>
      </c>
      <c r="M46" s="419"/>
      <c r="T46" s="216"/>
      <c r="U46" s="217"/>
      <c r="V46" s="219"/>
      <c r="AA46" s="154"/>
      <c r="AB46" s="154"/>
    </row>
    <row r="47" spans="1:28" ht="12" customHeight="1">
      <c r="A47" s="254"/>
      <c r="B47" s="254"/>
      <c r="C47" s="43"/>
      <c r="D47" s="305" t="s">
        <v>381</v>
      </c>
      <c r="E47" s="42"/>
      <c r="F47" s="41">
        <f t="shared" si="17"/>
        <v>3</v>
      </c>
      <c r="G47" s="41">
        <v>0</v>
      </c>
      <c r="H47" s="41">
        <f t="shared" si="19"/>
        <v>0</v>
      </c>
      <c r="I47" s="41">
        <v>0</v>
      </c>
      <c r="J47" s="41">
        <v>0</v>
      </c>
      <c r="K47" s="41">
        <v>3</v>
      </c>
      <c r="L47" s="41">
        <v>0</v>
      </c>
      <c r="M47" s="329">
        <f t="shared" ref="M47" si="25">IF(N47=0,0,H47/N47*100)</f>
        <v>0</v>
      </c>
      <c r="N47" s="96">
        <v>177</v>
      </c>
      <c r="V47" s="219"/>
      <c r="AA47" s="155">
        <v>3</v>
      </c>
      <c r="AB47" s="155" t="str">
        <f>IF(F47=AA47,"",1)</f>
        <v/>
      </c>
    </row>
    <row r="48" spans="1:28" ht="12" customHeight="1">
      <c r="A48" s="254"/>
      <c r="B48" s="254"/>
      <c r="C48" s="40"/>
      <c r="D48" s="306"/>
      <c r="E48" s="39"/>
      <c r="F48" s="44">
        <f t="shared" si="17"/>
        <v>1</v>
      </c>
      <c r="G48" s="37">
        <f>IF(G47=0,0,G47/$F47)</f>
        <v>0</v>
      </c>
      <c r="H48" s="37">
        <f t="shared" si="19"/>
        <v>0</v>
      </c>
      <c r="I48" s="37">
        <f>IF(I47=0,0,I47/$H47)</f>
        <v>0</v>
      </c>
      <c r="J48" s="37">
        <f>IF(J47=0,0,J47/$H47)</f>
        <v>0</v>
      </c>
      <c r="K48" s="37">
        <f>IF(K47=0,0,K47/$F47)</f>
        <v>1</v>
      </c>
      <c r="L48" s="37">
        <f>IF(L47=0,0,L47/$F47)</f>
        <v>0</v>
      </c>
      <c r="M48" s="419"/>
      <c r="T48" s="216"/>
      <c r="U48" s="217"/>
      <c r="V48" s="219"/>
      <c r="AA48" s="154"/>
      <c r="AB48" s="154"/>
    </row>
    <row r="49" spans="1:28" ht="12" customHeight="1">
      <c r="A49" s="254"/>
      <c r="B49" s="254"/>
      <c r="C49" s="43"/>
      <c r="D49" s="305" t="s">
        <v>382</v>
      </c>
      <c r="E49" s="42"/>
      <c r="F49" s="41">
        <f t="shared" si="17"/>
        <v>3</v>
      </c>
      <c r="G49" s="41">
        <v>1</v>
      </c>
      <c r="H49" s="41">
        <f t="shared" si="19"/>
        <v>16</v>
      </c>
      <c r="I49" s="41">
        <v>9</v>
      </c>
      <c r="J49" s="41">
        <v>7</v>
      </c>
      <c r="K49" s="41">
        <v>2</v>
      </c>
      <c r="L49" s="41">
        <v>0</v>
      </c>
      <c r="M49" s="329">
        <f t="shared" ref="M49" si="26">IF(N49=0,0,H49/N49*100)</f>
        <v>1.7917133258678613</v>
      </c>
      <c r="N49" s="96">
        <v>893</v>
      </c>
      <c r="V49" s="219"/>
      <c r="AA49" s="155">
        <v>3</v>
      </c>
      <c r="AB49" s="155" t="str">
        <f>IF(F49=AA49,"",1)</f>
        <v/>
      </c>
    </row>
    <row r="50" spans="1:28" ht="12" customHeight="1">
      <c r="A50" s="254"/>
      <c r="B50" s="254"/>
      <c r="C50" s="40"/>
      <c r="D50" s="306"/>
      <c r="E50" s="39"/>
      <c r="F50" s="44">
        <f t="shared" si="17"/>
        <v>1</v>
      </c>
      <c r="G50" s="37">
        <f>IF(G49=0,0,G49/$F49)</f>
        <v>0.33333333333333331</v>
      </c>
      <c r="H50" s="37">
        <f t="shared" si="19"/>
        <v>1</v>
      </c>
      <c r="I50" s="37">
        <f>IF(I49=0,0,I49/$H49)</f>
        <v>0.5625</v>
      </c>
      <c r="J50" s="37">
        <f>IF(J49=0,0,J49/$H49)</f>
        <v>0.4375</v>
      </c>
      <c r="K50" s="37">
        <f>IF(K49=0,0,K49/$F49)</f>
        <v>0.66666666666666663</v>
      </c>
      <c r="L50" s="37">
        <f>IF(L49=0,0,L49/$F49)</f>
        <v>0</v>
      </c>
      <c r="M50" s="419"/>
      <c r="T50" s="216"/>
      <c r="U50" s="217"/>
      <c r="V50" s="219"/>
      <c r="AA50" s="154"/>
      <c r="AB50" s="154"/>
    </row>
    <row r="51" spans="1:28" ht="12" customHeight="1">
      <c r="A51" s="254"/>
      <c r="B51" s="254"/>
      <c r="C51" s="43"/>
      <c r="D51" s="305" t="s">
        <v>383</v>
      </c>
      <c r="E51" s="42"/>
      <c r="F51" s="41">
        <f t="shared" si="17"/>
        <v>10</v>
      </c>
      <c r="G51" s="41">
        <v>3</v>
      </c>
      <c r="H51" s="41">
        <f t="shared" si="19"/>
        <v>10</v>
      </c>
      <c r="I51" s="41">
        <v>3</v>
      </c>
      <c r="J51" s="41">
        <v>7</v>
      </c>
      <c r="K51" s="41">
        <v>7</v>
      </c>
      <c r="L51" s="41">
        <v>0</v>
      </c>
      <c r="M51" s="329">
        <f t="shared" ref="M51" si="27">IF(N51=0,0,H51/N51*100)</f>
        <v>1.2886597938144329</v>
      </c>
      <c r="N51" s="96">
        <v>776</v>
      </c>
      <c r="V51" s="219"/>
      <c r="AA51" s="155">
        <v>10</v>
      </c>
      <c r="AB51" s="155" t="str">
        <f>IF(F51=AA51,"",1)</f>
        <v/>
      </c>
    </row>
    <row r="52" spans="1:28" ht="12" customHeight="1">
      <c r="A52" s="254"/>
      <c r="B52" s="254"/>
      <c r="C52" s="40"/>
      <c r="D52" s="306"/>
      <c r="E52" s="39"/>
      <c r="F52" s="44">
        <f t="shared" si="17"/>
        <v>1</v>
      </c>
      <c r="G52" s="37">
        <f>IF(G51=0,0,G51/$F51)</f>
        <v>0.3</v>
      </c>
      <c r="H52" s="37">
        <f t="shared" si="19"/>
        <v>1</v>
      </c>
      <c r="I52" s="37">
        <f>IF(I51=0,0,I51/$H51)</f>
        <v>0.3</v>
      </c>
      <c r="J52" s="37">
        <f>IF(J51=0,0,J51/$H51)</f>
        <v>0.7</v>
      </c>
      <c r="K52" s="37">
        <f>IF(K51=0,0,K51/$F51)</f>
        <v>0.7</v>
      </c>
      <c r="L52" s="37">
        <f>IF(L51=0,0,L51/$F51)</f>
        <v>0</v>
      </c>
      <c r="M52" s="419"/>
      <c r="T52" s="216"/>
      <c r="U52" s="217"/>
      <c r="V52" s="219"/>
      <c r="AA52" s="154"/>
      <c r="AB52" s="154"/>
    </row>
    <row r="53" spans="1:28" ht="12" customHeight="1">
      <c r="A53" s="254"/>
      <c r="B53" s="254"/>
      <c r="C53" s="43"/>
      <c r="D53" s="305" t="s">
        <v>384</v>
      </c>
      <c r="E53" s="42"/>
      <c r="F53" s="41">
        <f t="shared" si="17"/>
        <v>4</v>
      </c>
      <c r="G53" s="41">
        <v>1</v>
      </c>
      <c r="H53" s="41">
        <f t="shared" si="19"/>
        <v>66</v>
      </c>
      <c r="I53" s="41">
        <v>37</v>
      </c>
      <c r="J53" s="41">
        <v>29</v>
      </c>
      <c r="K53" s="41">
        <v>3</v>
      </c>
      <c r="L53" s="41">
        <v>0</v>
      </c>
      <c r="M53" s="329">
        <f t="shared" ref="M53" si="28">IF(N53=0,0,H53/N53*100)</f>
        <v>6.2205466540999055</v>
      </c>
      <c r="N53" s="96">
        <v>1061</v>
      </c>
      <c r="V53" s="219"/>
      <c r="AA53" s="155">
        <v>4</v>
      </c>
      <c r="AB53" s="155" t="str">
        <f>IF(F53=AA53,"",1)</f>
        <v/>
      </c>
    </row>
    <row r="54" spans="1:28" ht="12" customHeight="1">
      <c r="A54" s="254"/>
      <c r="B54" s="254"/>
      <c r="C54" s="40"/>
      <c r="D54" s="306"/>
      <c r="E54" s="39"/>
      <c r="F54" s="44">
        <f t="shared" si="17"/>
        <v>1</v>
      </c>
      <c r="G54" s="37">
        <f>IF(G53=0,0,G53/$F53)</f>
        <v>0.25</v>
      </c>
      <c r="H54" s="37">
        <f t="shared" si="19"/>
        <v>1</v>
      </c>
      <c r="I54" s="37">
        <f>IF(I53=0,0,I53/$H53)</f>
        <v>0.56060606060606055</v>
      </c>
      <c r="J54" s="37">
        <f>IF(J53=0,0,J53/$H53)</f>
        <v>0.43939393939393939</v>
      </c>
      <c r="K54" s="37">
        <f>IF(K53=0,0,K53/$F53)</f>
        <v>0.75</v>
      </c>
      <c r="L54" s="37">
        <f>IF(L53=0,0,L53/$F53)</f>
        <v>0</v>
      </c>
      <c r="M54" s="419"/>
      <c r="T54" s="216"/>
      <c r="U54" s="217"/>
      <c r="V54" s="219"/>
      <c r="AA54" s="154"/>
      <c r="AB54" s="154"/>
    </row>
    <row r="55" spans="1:28" ht="12" customHeight="1">
      <c r="A55" s="254"/>
      <c r="B55" s="254"/>
      <c r="C55" s="43"/>
      <c r="D55" s="305" t="s">
        <v>385</v>
      </c>
      <c r="E55" s="42"/>
      <c r="F55" s="41">
        <f t="shared" si="17"/>
        <v>27</v>
      </c>
      <c r="G55" s="41">
        <v>5</v>
      </c>
      <c r="H55" s="41">
        <f t="shared" si="19"/>
        <v>52</v>
      </c>
      <c r="I55" s="41">
        <v>43</v>
      </c>
      <c r="J55" s="41">
        <v>9</v>
      </c>
      <c r="K55" s="41">
        <v>21</v>
      </c>
      <c r="L55" s="41">
        <v>1</v>
      </c>
      <c r="M55" s="329">
        <f t="shared" ref="M55" si="29">IF(N55=0,0,H55/N55*100)</f>
        <v>1.4972646127267493</v>
      </c>
      <c r="N55" s="96">
        <v>3473</v>
      </c>
      <c r="V55" s="219"/>
      <c r="AA55" s="155">
        <v>27</v>
      </c>
      <c r="AB55" s="155" t="str">
        <f>IF(F55=AA55,"",1)</f>
        <v/>
      </c>
    </row>
    <row r="56" spans="1:28" ht="12" customHeight="1">
      <c r="A56" s="254"/>
      <c r="B56" s="254"/>
      <c r="C56" s="40"/>
      <c r="D56" s="306"/>
      <c r="E56" s="39"/>
      <c r="F56" s="44">
        <f t="shared" si="17"/>
        <v>1</v>
      </c>
      <c r="G56" s="37">
        <f>IF(G55=0,0,G55/$F55)</f>
        <v>0.18518518518518517</v>
      </c>
      <c r="H56" s="37">
        <f t="shared" si="19"/>
        <v>1</v>
      </c>
      <c r="I56" s="37">
        <f>IF(I55=0,0,I55/$H55)</f>
        <v>0.82692307692307687</v>
      </c>
      <c r="J56" s="37">
        <f>IF(J55=0,0,J55/$H55)</f>
        <v>0.17307692307692307</v>
      </c>
      <c r="K56" s="37">
        <f>IF(K55=0,0,K55/$F55)</f>
        <v>0.77777777777777779</v>
      </c>
      <c r="L56" s="37">
        <f>IF(L55=0,0,L55/$F55)</f>
        <v>3.7037037037037035E-2</v>
      </c>
      <c r="M56" s="419"/>
      <c r="T56" s="216"/>
      <c r="U56" s="217"/>
      <c r="V56" s="219"/>
      <c r="AA56" s="154"/>
      <c r="AB56" s="154"/>
    </row>
    <row r="57" spans="1:28" ht="12" customHeight="1">
      <c r="A57" s="254"/>
      <c r="B57" s="254"/>
      <c r="C57" s="43"/>
      <c r="D57" s="305" t="s">
        <v>386</v>
      </c>
      <c r="E57" s="42"/>
      <c r="F57" s="41">
        <f t="shared" si="17"/>
        <v>7</v>
      </c>
      <c r="G57" s="41">
        <v>1</v>
      </c>
      <c r="H57" s="41">
        <f t="shared" si="19"/>
        <v>4</v>
      </c>
      <c r="I57" s="41">
        <v>0</v>
      </c>
      <c r="J57" s="41">
        <v>4</v>
      </c>
      <c r="K57" s="41">
        <v>6</v>
      </c>
      <c r="L57" s="41">
        <v>0</v>
      </c>
      <c r="M57" s="329">
        <f t="shared" ref="M57" si="30">IF(N57=0,0,H57/N57*100)</f>
        <v>0.47619047619047622</v>
      </c>
      <c r="N57" s="96">
        <v>840</v>
      </c>
      <c r="V57" s="219"/>
      <c r="AA57" s="155">
        <v>7</v>
      </c>
      <c r="AB57" s="155" t="str">
        <f>IF(F57=AA57,"",1)</f>
        <v/>
      </c>
    </row>
    <row r="58" spans="1:28" ht="12" customHeight="1">
      <c r="A58" s="254"/>
      <c r="B58" s="254"/>
      <c r="C58" s="40"/>
      <c r="D58" s="306"/>
      <c r="E58" s="39"/>
      <c r="F58" s="44">
        <f t="shared" si="17"/>
        <v>1</v>
      </c>
      <c r="G58" s="37">
        <f>IF(G57=0,0,G57/$F57)</f>
        <v>0.14285714285714285</v>
      </c>
      <c r="H58" s="37">
        <f t="shared" si="19"/>
        <v>1</v>
      </c>
      <c r="I58" s="37">
        <f>IF(I57=0,0,I57/$H57)</f>
        <v>0</v>
      </c>
      <c r="J58" s="37">
        <f>IF(J57=0,0,J57/$H57)</f>
        <v>1</v>
      </c>
      <c r="K58" s="37">
        <f>IF(K57=0,0,K57/$F57)</f>
        <v>0.8571428571428571</v>
      </c>
      <c r="L58" s="37">
        <f>IF(L57=0,0,L57/$F57)</f>
        <v>0</v>
      </c>
      <c r="M58" s="419"/>
      <c r="T58" s="216"/>
      <c r="U58" s="217"/>
      <c r="V58" s="219"/>
      <c r="AA58" s="154"/>
      <c r="AB58" s="154"/>
    </row>
    <row r="59" spans="1:28" ht="12.75" customHeight="1">
      <c r="A59" s="254"/>
      <c r="B59" s="254"/>
      <c r="C59" s="43"/>
      <c r="D59" s="305" t="s">
        <v>387</v>
      </c>
      <c r="E59" s="42"/>
      <c r="F59" s="41">
        <f t="shared" si="17"/>
        <v>23</v>
      </c>
      <c r="G59" s="41">
        <v>6</v>
      </c>
      <c r="H59" s="41">
        <f t="shared" si="19"/>
        <v>20</v>
      </c>
      <c r="I59" s="41">
        <v>8</v>
      </c>
      <c r="J59" s="41">
        <v>12</v>
      </c>
      <c r="K59" s="41">
        <v>16</v>
      </c>
      <c r="L59" s="41">
        <v>1</v>
      </c>
      <c r="M59" s="329">
        <f t="shared" ref="M59" si="31">IF(N59=0,0,H59/N59*100)</f>
        <v>0.33300033300033299</v>
      </c>
      <c r="N59" s="96">
        <v>6006</v>
      </c>
      <c r="V59" s="219"/>
      <c r="AA59" s="155">
        <v>23</v>
      </c>
      <c r="AB59" s="155" t="str">
        <f>IF(F59=AA59,"",1)</f>
        <v/>
      </c>
    </row>
    <row r="60" spans="1:28" ht="12.75" customHeight="1">
      <c r="A60" s="254"/>
      <c r="B60" s="254"/>
      <c r="C60" s="40"/>
      <c r="D60" s="306"/>
      <c r="E60" s="39"/>
      <c r="F60" s="44">
        <f t="shared" si="17"/>
        <v>1</v>
      </c>
      <c r="G60" s="37">
        <f>IF(G59=0,0,G59/$F59)</f>
        <v>0.2608695652173913</v>
      </c>
      <c r="H60" s="37">
        <f t="shared" si="19"/>
        <v>1</v>
      </c>
      <c r="I60" s="37">
        <f>IF(I59=0,0,I59/$H59)</f>
        <v>0.4</v>
      </c>
      <c r="J60" s="37">
        <f>IF(J59=0,0,J59/$H59)</f>
        <v>0.6</v>
      </c>
      <c r="K60" s="37">
        <f>IF(K59=0,0,K59/$F59)</f>
        <v>0.69565217391304346</v>
      </c>
      <c r="L60" s="37">
        <f>IF(L59=0,0,L59/$F59)</f>
        <v>4.3478260869565216E-2</v>
      </c>
      <c r="M60" s="419"/>
      <c r="T60" s="216"/>
      <c r="U60" s="217"/>
      <c r="V60" s="219"/>
      <c r="AA60" s="154"/>
      <c r="AB60" s="154"/>
    </row>
    <row r="61" spans="1:28" ht="12" customHeight="1">
      <c r="A61" s="254"/>
      <c r="B61" s="254"/>
      <c r="C61" s="43"/>
      <c r="D61" s="305" t="s">
        <v>21</v>
      </c>
      <c r="E61" s="42"/>
      <c r="F61" s="41">
        <f t="shared" si="17"/>
        <v>13</v>
      </c>
      <c r="G61" s="41">
        <v>6</v>
      </c>
      <c r="H61" s="41">
        <f t="shared" si="19"/>
        <v>16</v>
      </c>
      <c r="I61" s="41">
        <v>7</v>
      </c>
      <c r="J61" s="41">
        <v>9</v>
      </c>
      <c r="K61" s="41">
        <v>7</v>
      </c>
      <c r="L61" s="41">
        <v>0</v>
      </c>
      <c r="M61" s="329">
        <f t="shared" ref="M61" si="32">IF(N61=0,0,H61/N61*100)</f>
        <v>0.74906367041198507</v>
      </c>
      <c r="N61" s="96">
        <v>2136</v>
      </c>
      <c r="V61" s="219"/>
      <c r="AA61" s="155">
        <v>13</v>
      </c>
      <c r="AB61" s="155" t="str">
        <f>IF(F61=AA61,"",1)</f>
        <v/>
      </c>
    </row>
    <row r="62" spans="1:28" ht="12" customHeight="1">
      <c r="A62" s="254"/>
      <c r="B62" s="254"/>
      <c r="C62" s="40"/>
      <c r="D62" s="306"/>
      <c r="E62" s="39"/>
      <c r="F62" s="44">
        <f t="shared" si="17"/>
        <v>1</v>
      </c>
      <c r="G62" s="37">
        <f>IF(G61=0,0,G61/$F61)</f>
        <v>0.46153846153846156</v>
      </c>
      <c r="H62" s="37">
        <f t="shared" si="19"/>
        <v>1</v>
      </c>
      <c r="I62" s="37">
        <f>IF(I61=0,0,I61/$H61)</f>
        <v>0.4375</v>
      </c>
      <c r="J62" s="37">
        <f>IF(J61=0,0,J61/$H61)</f>
        <v>0.5625</v>
      </c>
      <c r="K62" s="37">
        <f>IF(K61=0,0,K61/$F61)</f>
        <v>0.53846153846153844</v>
      </c>
      <c r="L62" s="37">
        <f>IF(L61=0,0,L61/$F61)</f>
        <v>0</v>
      </c>
      <c r="M62" s="419"/>
      <c r="T62" s="216"/>
      <c r="U62" s="217"/>
      <c r="V62" s="219"/>
      <c r="AA62" s="154"/>
      <c r="AB62" s="154"/>
    </row>
    <row r="63" spans="1:28" ht="12" customHeight="1">
      <c r="A63" s="254"/>
      <c r="B63" s="254"/>
      <c r="C63" s="43"/>
      <c r="D63" s="305" t="s">
        <v>388</v>
      </c>
      <c r="E63" s="42"/>
      <c r="F63" s="41">
        <f t="shared" si="17"/>
        <v>7</v>
      </c>
      <c r="G63" s="41">
        <v>1</v>
      </c>
      <c r="H63" s="41">
        <f t="shared" si="19"/>
        <v>1</v>
      </c>
      <c r="I63" s="41">
        <v>0</v>
      </c>
      <c r="J63" s="41">
        <v>1</v>
      </c>
      <c r="K63" s="41">
        <v>6</v>
      </c>
      <c r="L63" s="41">
        <v>0</v>
      </c>
      <c r="M63" s="329">
        <f t="shared" ref="M63" si="33">IF(N63=0,0,H63/N63*100)</f>
        <v>6.4226075786769421E-2</v>
      </c>
      <c r="N63" s="96">
        <v>1557</v>
      </c>
      <c r="V63" s="219"/>
      <c r="AA63" s="155">
        <v>7</v>
      </c>
      <c r="AB63" s="155" t="str">
        <f>IF(F63=AA63,"",1)</f>
        <v/>
      </c>
    </row>
    <row r="64" spans="1:28" ht="12" customHeight="1">
      <c r="A64" s="254"/>
      <c r="B64" s="254"/>
      <c r="C64" s="40"/>
      <c r="D64" s="306"/>
      <c r="E64" s="39"/>
      <c r="F64" s="44">
        <f t="shared" si="17"/>
        <v>1</v>
      </c>
      <c r="G64" s="37">
        <f>IF(G63=0,0,G63/$F63)</f>
        <v>0.14285714285714285</v>
      </c>
      <c r="H64" s="37">
        <f t="shared" si="19"/>
        <v>1</v>
      </c>
      <c r="I64" s="37">
        <f>IF(I63=0,0,I63/$H63)</f>
        <v>0</v>
      </c>
      <c r="J64" s="37">
        <f>IF(J63=0,0,J63/$H63)</f>
        <v>1</v>
      </c>
      <c r="K64" s="37">
        <f>IF(K63=0,0,K63/$F63)</f>
        <v>0.8571428571428571</v>
      </c>
      <c r="L64" s="37">
        <f>IF(L63=0,0,L63/$F63)</f>
        <v>0</v>
      </c>
      <c r="M64" s="419"/>
      <c r="T64" s="216"/>
      <c r="U64" s="217"/>
      <c r="V64" s="219"/>
      <c r="AA64" s="154"/>
      <c r="AB64" s="154"/>
    </row>
    <row r="65" spans="1:28" ht="12" customHeight="1">
      <c r="A65" s="254"/>
      <c r="B65" s="254"/>
      <c r="C65" s="43"/>
      <c r="D65" s="305" t="s">
        <v>389</v>
      </c>
      <c r="E65" s="42"/>
      <c r="F65" s="41">
        <f t="shared" si="17"/>
        <v>14</v>
      </c>
      <c r="G65" s="41">
        <v>2</v>
      </c>
      <c r="H65" s="41">
        <f t="shared" si="19"/>
        <v>9</v>
      </c>
      <c r="I65" s="41">
        <v>8</v>
      </c>
      <c r="J65" s="41">
        <v>1</v>
      </c>
      <c r="K65" s="41">
        <v>11</v>
      </c>
      <c r="L65" s="41">
        <v>1</v>
      </c>
      <c r="M65" s="329">
        <f t="shared" ref="M65" si="34">IF(N65=0,0,H65/N65*100)</f>
        <v>0.29173419773095621</v>
      </c>
      <c r="N65" s="96">
        <v>3085</v>
      </c>
      <c r="V65" s="219"/>
      <c r="AA65" s="155">
        <v>14</v>
      </c>
      <c r="AB65" s="155" t="str">
        <f>IF(F65=AA65,"",1)</f>
        <v/>
      </c>
    </row>
    <row r="66" spans="1:28" ht="12" customHeight="1">
      <c r="A66" s="254"/>
      <c r="B66" s="254"/>
      <c r="C66" s="40"/>
      <c r="D66" s="306"/>
      <c r="E66" s="39"/>
      <c r="F66" s="44">
        <f t="shared" si="17"/>
        <v>1</v>
      </c>
      <c r="G66" s="37">
        <f>IF(G65=0,0,G65/$F65)</f>
        <v>0.14285714285714285</v>
      </c>
      <c r="H66" s="37">
        <f t="shared" si="19"/>
        <v>1</v>
      </c>
      <c r="I66" s="37">
        <f>IF(I65=0,0,I65/$H65)</f>
        <v>0.88888888888888884</v>
      </c>
      <c r="J66" s="37">
        <f>IF(J65=0,0,J65/$H65)</f>
        <v>0.1111111111111111</v>
      </c>
      <c r="K66" s="37">
        <f>IF(K65=0,0,K65/$F65)</f>
        <v>0.7857142857142857</v>
      </c>
      <c r="L66" s="37">
        <f>IF(L65=0,0,L65/$F65)</f>
        <v>7.1428571428571425E-2</v>
      </c>
      <c r="M66" s="419"/>
      <c r="T66" s="216"/>
      <c r="U66" s="217"/>
      <c r="V66" s="219"/>
      <c r="AA66" s="154"/>
      <c r="AB66" s="154"/>
    </row>
    <row r="67" spans="1:28" ht="12" customHeight="1">
      <c r="A67" s="254"/>
      <c r="B67" s="254"/>
      <c r="C67" s="43"/>
      <c r="D67" s="305" t="s">
        <v>390</v>
      </c>
      <c r="E67" s="42"/>
      <c r="F67" s="41">
        <f t="shared" si="17"/>
        <v>5</v>
      </c>
      <c r="G67" s="41">
        <v>0</v>
      </c>
      <c r="H67" s="41">
        <f t="shared" si="19"/>
        <v>0</v>
      </c>
      <c r="I67" s="41">
        <v>0</v>
      </c>
      <c r="J67" s="41">
        <v>0</v>
      </c>
      <c r="K67" s="41">
        <v>5</v>
      </c>
      <c r="L67" s="41">
        <v>0</v>
      </c>
      <c r="M67" s="329">
        <f t="shared" ref="M67" si="35">IF(N67=0,0,H67/N67*100)</f>
        <v>0</v>
      </c>
      <c r="N67" s="96">
        <v>1217</v>
      </c>
      <c r="V67" s="219"/>
      <c r="AA67" s="155">
        <v>5</v>
      </c>
      <c r="AB67" s="155" t="str">
        <f>IF(F67=AA67,"",1)</f>
        <v/>
      </c>
    </row>
    <row r="68" spans="1:28" ht="12" customHeight="1">
      <c r="A68" s="254"/>
      <c r="B68" s="255"/>
      <c r="C68" s="40"/>
      <c r="D68" s="306"/>
      <c r="E68" s="39"/>
      <c r="F68" s="44">
        <f t="shared" si="17"/>
        <v>1</v>
      </c>
      <c r="G68" s="37">
        <f>IF(G67=0,0,G67/$F67)</f>
        <v>0</v>
      </c>
      <c r="H68" s="37">
        <f t="shared" si="19"/>
        <v>0</v>
      </c>
      <c r="I68" s="37">
        <f>IF(I67=0,0,I67/$H67)</f>
        <v>0</v>
      </c>
      <c r="J68" s="37">
        <f>IF(J67=0,0,J67/$H67)</f>
        <v>0</v>
      </c>
      <c r="K68" s="37">
        <f>IF(K67=0,0,K67/$F67)</f>
        <v>1</v>
      </c>
      <c r="L68" s="37">
        <f>IF(L67=0,0,L67/$F67)</f>
        <v>0</v>
      </c>
      <c r="M68" s="419"/>
      <c r="T68" s="216"/>
      <c r="U68" s="217"/>
      <c r="V68" s="219"/>
      <c r="AA68" s="154"/>
      <c r="AB68" s="154"/>
    </row>
    <row r="69" spans="1:28" ht="12" customHeight="1">
      <c r="A69" s="254"/>
      <c r="B69" s="253" t="s">
        <v>17</v>
      </c>
      <c r="C69" s="43"/>
      <c r="D69" s="305" t="s">
        <v>16</v>
      </c>
      <c r="E69" s="42"/>
      <c r="F69" s="41">
        <f t="shared" si="17"/>
        <v>507</v>
      </c>
      <c r="G69" s="41">
        <f>SUM(G71,G73,G75,G77,G79,G81,G83,G85,G87,G89,G91,G93,G95,G97,G99)</f>
        <v>103</v>
      </c>
      <c r="H69" s="41">
        <f t="shared" ref="H69:J69" si="36">SUM(H71,H73,H75,H77,H79,H81,H83,H85,H87,H89,H91,H93,H95,H97,H99)</f>
        <v>682</v>
      </c>
      <c r="I69" s="41">
        <f t="shared" si="36"/>
        <v>175</v>
      </c>
      <c r="J69" s="41">
        <f t="shared" si="36"/>
        <v>507</v>
      </c>
      <c r="K69" s="41">
        <f>SUM(K71,K73,K75,K77,K79,K81,K83,K85,K87,K89,K91,K93,K95,K97,K99)</f>
        <v>400</v>
      </c>
      <c r="L69" s="41">
        <f>SUM(L71,L73,L75,L77,L79,L81,L83,L85,L87,L89,L91,L93,L95,L97,L99)</f>
        <v>4</v>
      </c>
      <c r="M69" s="329">
        <f t="shared" ref="M69" si="37">IF(N69=0,0,H69/N69*100)</f>
        <v>1.8384235922042211</v>
      </c>
      <c r="N69" s="96">
        <v>37097</v>
      </c>
      <c r="V69" s="219"/>
      <c r="AA69" s="155">
        <v>507</v>
      </c>
      <c r="AB69" s="155" t="str">
        <f>IF(F69=AA69,"",1)</f>
        <v/>
      </c>
    </row>
    <row r="70" spans="1:28" ht="12" customHeight="1">
      <c r="A70" s="254"/>
      <c r="B70" s="254"/>
      <c r="C70" s="40"/>
      <c r="D70" s="306"/>
      <c r="E70" s="39"/>
      <c r="F70" s="44">
        <f t="shared" si="17"/>
        <v>1</v>
      </c>
      <c r="G70" s="37">
        <f>IF(G69=0,0,G69/$F69)</f>
        <v>0.20315581854043394</v>
      </c>
      <c r="H70" s="37">
        <f t="shared" si="19"/>
        <v>1</v>
      </c>
      <c r="I70" s="37">
        <f>IF(I69=0,0,I69/$H69)</f>
        <v>0.25659824046920821</v>
      </c>
      <c r="J70" s="37">
        <f>IF(J69=0,0,J69/$H69)</f>
        <v>0.74340175953079179</v>
      </c>
      <c r="K70" s="37">
        <f>IF(K69=0,0,K69/$F69)</f>
        <v>0.78895463510848129</v>
      </c>
      <c r="L70" s="37">
        <f>IF(L69=0,0,L69/$F69)</f>
        <v>7.889546351084813E-3</v>
      </c>
      <c r="M70" s="419"/>
      <c r="T70" s="216"/>
      <c r="U70" s="217"/>
      <c r="V70" s="219"/>
      <c r="AA70" s="154"/>
      <c r="AB70" s="154"/>
    </row>
    <row r="71" spans="1:28" ht="12" customHeight="1">
      <c r="A71" s="254"/>
      <c r="B71" s="254"/>
      <c r="C71" s="43"/>
      <c r="D71" s="305" t="s">
        <v>122</v>
      </c>
      <c r="E71" s="42"/>
      <c r="F71" s="41">
        <f t="shared" ref="F71:F100" si="38">SUM(G71,K71,L71)</f>
        <v>2</v>
      </c>
      <c r="G71" s="41">
        <v>0</v>
      </c>
      <c r="H71" s="41">
        <f t="shared" si="19"/>
        <v>0</v>
      </c>
      <c r="I71" s="41">
        <v>0</v>
      </c>
      <c r="J71" s="41">
        <v>0</v>
      </c>
      <c r="K71" s="41">
        <v>2</v>
      </c>
      <c r="L71" s="41">
        <v>0</v>
      </c>
      <c r="M71" s="329">
        <f t="shared" ref="M71" si="39">IF(N71=0,0,H71/N71*100)</f>
        <v>0</v>
      </c>
      <c r="N71" s="96">
        <v>53</v>
      </c>
      <c r="V71" s="219"/>
      <c r="AA71" s="155">
        <v>2</v>
      </c>
      <c r="AB71" s="155" t="str">
        <f>IF(F71=AA71,"",1)</f>
        <v/>
      </c>
    </row>
    <row r="72" spans="1:28" ht="12" customHeight="1">
      <c r="A72" s="254"/>
      <c r="B72" s="254"/>
      <c r="C72" s="40"/>
      <c r="D72" s="306"/>
      <c r="E72" s="39"/>
      <c r="F72" s="44">
        <f t="shared" si="38"/>
        <v>1</v>
      </c>
      <c r="G72" s="37">
        <f>IF(G71=0,0,G71/$F71)</f>
        <v>0</v>
      </c>
      <c r="H72" s="37">
        <f t="shared" ref="H72:H100" si="40">SUM(I72:J72)</f>
        <v>0</v>
      </c>
      <c r="I72" s="37">
        <f>IF(I71=0,0,I71/$H71)</f>
        <v>0</v>
      </c>
      <c r="J72" s="37">
        <f>IF(J71=0,0,J71/$H71)</f>
        <v>0</v>
      </c>
      <c r="K72" s="37">
        <f>IF(K71=0,0,K71/$F71)</f>
        <v>1</v>
      </c>
      <c r="L72" s="37">
        <f>IF(L71=0,0,L71/$F71)</f>
        <v>0</v>
      </c>
      <c r="M72" s="419"/>
      <c r="V72" s="219"/>
      <c r="AA72" s="154"/>
      <c r="AB72" s="154"/>
    </row>
    <row r="73" spans="1:28" ht="12" customHeight="1">
      <c r="A73" s="254"/>
      <c r="B73" s="254"/>
      <c r="C73" s="43"/>
      <c r="D73" s="305" t="s">
        <v>14</v>
      </c>
      <c r="E73" s="42"/>
      <c r="F73" s="41">
        <f t="shared" si="38"/>
        <v>42</v>
      </c>
      <c r="G73" s="41">
        <v>7</v>
      </c>
      <c r="H73" s="41">
        <f t="shared" si="40"/>
        <v>23</v>
      </c>
      <c r="I73" s="41">
        <v>5</v>
      </c>
      <c r="J73" s="41">
        <v>18</v>
      </c>
      <c r="K73" s="41">
        <v>35</v>
      </c>
      <c r="L73" s="41">
        <v>0</v>
      </c>
      <c r="M73" s="329">
        <f t="shared" ref="M73" si="41">IF(N73=0,0,H73/N73*100)</f>
        <v>1.2486427795874051</v>
      </c>
      <c r="N73" s="96">
        <v>1842</v>
      </c>
      <c r="V73" s="219"/>
      <c r="AA73" s="155">
        <v>42</v>
      </c>
      <c r="AB73" s="155" t="str">
        <f>IF(F73=AA73,"",1)</f>
        <v/>
      </c>
    </row>
    <row r="74" spans="1:28" ht="12" customHeight="1">
      <c r="A74" s="254"/>
      <c r="B74" s="254"/>
      <c r="C74" s="40"/>
      <c r="D74" s="306"/>
      <c r="E74" s="39"/>
      <c r="F74" s="44">
        <f t="shared" si="38"/>
        <v>1</v>
      </c>
      <c r="G74" s="37">
        <f>IF(G73=0,0,G73/$F73)</f>
        <v>0.16666666666666666</v>
      </c>
      <c r="H74" s="37">
        <f t="shared" si="40"/>
        <v>1</v>
      </c>
      <c r="I74" s="37">
        <f>IF(I73=0,0,I73/$H73)</f>
        <v>0.21739130434782608</v>
      </c>
      <c r="J74" s="37">
        <f>IF(J73=0,0,J73/$H73)</f>
        <v>0.78260869565217395</v>
      </c>
      <c r="K74" s="37">
        <f>IF(K73=0,0,K73/$F73)</f>
        <v>0.83333333333333337</v>
      </c>
      <c r="L74" s="37">
        <f>IF(L73=0,0,L73/$F73)</f>
        <v>0</v>
      </c>
      <c r="M74" s="419"/>
      <c r="T74" s="216"/>
      <c r="U74" s="217"/>
      <c r="V74" s="219"/>
      <c r="AA74" s="154"/>
      <c r="AB74" s="154"/>
    </row>
    <row r="75" spans="1:28" ht="12" customHeight="1">
      <c r="A75" s="254"/>
      <c r="B75" s="254"/>
      <c r="C75" s="43"/>
      <c r="D75" s="305" t="s">
        <v>13</v>
      </c>
      <c r="E75" s="42"/>
      <c r="F75" s="41">
        <f t="shared" si="38"/>
        <v>17</v>
      </c>
      <c r="G75" s="41">
        <v>8</v>
      </c>
      <c r="H75" s="41">
        <f t="shared" si="40"/>
        <v>20</v>
      </c>
      <c r="I75" s="41">
        <v>13</v>
      </c>
      <c r="J75" s="41">
        <v>7</v>
      </c>
      <c r="K75" s="41">
        <v>9</v>
      </c>
      <c r="L75" s="41">
        <v>0</v>
      </c>
      <c r="M75" s="329">
        <f t="shared" ref="M75" si="42">IF(N75=0,0,H75/N75*100)</f>
        <v>2.6990553306342782</v>
      </c>
      <c r="N75" s="96">
        <v>741</v>
      </c>
      <c r="V75" s="219"/>
      <c r="AA75" s="155">
        <v>17</v>
      </c>
      <c r="AB75" s="155" t="str">
        <f>IF(F75=AA75,"",1)</f>
        <v/>
      </c>
    </row>
    <row r="76" spans="1:28" ht="12" customHeight="1">
      <c r="A76" s="254"/>
      <c r="B76" s="254"/>
      <c r="C76" s="40"/>
      <c r="D76" s="306"/>
      <c r="E76" s="39"/>
      <c r="F76" s="44">
        <f t="shared" si="38"/>
        <v>1</v>
      </c>
      <c r="G76" s="37">
        <f>IF(G75=0,0,G75/$F75)</f>
        <v>0.47058823529411764</v>
      </c>
      <c r="H76" s="37">
        <f t="shared" si="40"/>
        <v>1</v>
      </c>
      <c r="I76" s="37">
        <f>IF(I75=0,0,I75/$H75)</f>
        <v>0.65</v>
      </c>
      <c r="J76" s="37">
        <f>IF(J75=0,0,J75/$H75)</f>
        <v>0.35</v>
      </c>
      <c r="K76" s="37">
        <f>IF(K75=0,0,K75/$F75)</f>
        <v>0.52941176470588236</v>
      </c>
      <c r="L76" s="37">
        <f>IF(L75=0,0,L75/$F75)</f>
        <v>0</v>
      </c>
      <c r="M76" s="419"/>
      <c r="T76" s="216"/>
      <c r="U76" s="217"/>
      <c r="V76" s="219"/>
      <c r="AA76" s="154"/>
      <c r="AB76" s="154"/>
    </row>
    <row r="77" spans="1:28" ht="12" customHeight="1">
      <c r="A77" s="254"/>
      <c r="B77" s="254"/>
      <c r="C77" s="43"/>
      <c r="D77" s="305" t="s">
        <v>12</v>
      </c>
      <c r="E77" s="42"/>
      <c r="F77" s="41">
        <f t="shared" si="38"/>
        <v>9</v>
      </c>
      <c r="G77" s="41">
        <v>1</v>
      </c>
      <c r="H77" s="41">
        <f t="shared" si="40"/>
        <v>23</v>
      </c>
      <c r="I77" s="41">
        <v>5</v>
      </c>
      <c r="J77" s="41">
        <v>18</v>
      </c>
      <c r="K77" s="41">
        <v>8</v>
      </c>
      <c r="L77" s="41">
        <v>0</v>
      </c>
      <c r="M77" s="329">
        <f t="shared" ref="M77" si="43">IF(N77=0,0,H77/N77*100)</f>
        <v>2.8117359413202934</v>
      </c>
      <c r="N77" s="96">
        <v>818</v>
      </c>
      <c r="V77" s="219"/>
      <c r="AA77" s="155">
        <v>9</v>
      </c>
      <c r="AB77" s="155" t="str">
        <f>IF(F77=AA77,"",1)</f>
        <v/>
      </c>
    </row>
    <row r="78" spans="1:28" ht="12" customHeight="1">
      <c r="A78" s="254"/>
      <c r="B78" s="254"/>
      <c r="C78" s="40"/>
      <c r="D78" s="306"/>
      <c r="E78" s="39"/>
      <c r="F78" s="44">
        <f t="shared" si="38"/>
        <v>1</v>
      </c>
      <c r="G78" s="37">
        <f>IF(G77=0,0,G77/$F77)</f>
        <v>0.1111111111111111</v>
      </c>
      <c r="H78" s="37">
        <f t="shared" si="40"/>
        <v>1</v>
      </c>
      <c r="I78" s="37">
        <f>IF(I77=0,0,I77/$H77)</f>
        <v>0.21739130434782608</v>
      </c>
      <c r="J78" s="37">
        <f>IF(J77=0,0,J77/$H77)</f>
        <v>0.78260869565217395</v>
      </c>
      <c r="K78" s="37">
        <f>IF(K77=0,0,K77/$F77)</f>
        <v>0.88888888888888884</v>
      </c>
      <c r="L78" s="37">
        <f>IF(L77=0,0,L77/$F77)</f>
        <v>0</v>
      </c>
      <c r="M78" s="419"/>
      <c r="T78" s="216"/>
      <c r="U78" s="217"/>
      <c r="V78" s="219"/>
      <c r="AA78" s="154"/>
      <c r="AB78" s="154"/>
    </row>
    <row r="79" spans="1:28" ht="12" customHeight="1">
      <c r="A79" s="254"/>
      <c r="B79" s="254"/>
      <c r="C79" s="43"/>
      <c r="D79" s="305" t="s">
        <v>11</v>
      </c>
      <c r="E79" s="42"/>
      <c r="F79" s="41">
        <f t="shared" si="38"/>
        <v>21</v>
      </c>
      <c r="G79" s="41">
        <v>1</v>
      </c>
      <c r="H79" s="41">
        <f t="shared" si="40"/>
        <v>2</v>
      </c>
      <c r="I79" s="41">
        <v>0</v>
      </c>
      <c r="J79" s="41">
        <v>2</v>
      </c>
      <c r="K79" s="41">
        <v>20</v>
      </c>
      <c r="L79" s="41">
        <v>0</v>
      </c>
      <c r="M79" s="329">
        <f t="shared" ref="M79" si="44">IF(N79=0,0,H79/N79*100)</f>
        <v>0.11198208286674133</v>
      </c>
      <c r="N79" s="96">
        <v>1786</v>
      </c>
      <c r="V79" s="219"/>
      <c r="AA79" s="155">
        <v>21</v>
      </c>
      <c r="AB79" s="155" t="str">
        <f>IF(F79=AA79,"",1)</f>
        <v/>
      </c>
    </row>
    <row r="80" spans="1:28" ht="12" customHeight="1">
      <c r="A80" s="254"/>
      <c r="B80" s="254"/>
      <c r="C80" s="40"/>
      <c r="D80" s="306"/>
      <c r="E80" s="39"/>
      <c r="F80" s="44">
        <f t="shared" si="38"/>
        <v>1</v>
      </c>
      <c r="G80" s="37">
        <f>IF(G79=0,0,G79/$F79)</f>
        <v>4.7619047619047616E-2</v>
      </c>
      <c r="H80" s="37">
        <f t="shared" si="40"/>
        <v>1</v>
      </c>
      <c r="I80" s="37">
        <f>IF(I79=0,0,I79/$H79)</f>
        <v>0</v>
      </c>
      <c r="J80" s="37">
        <f>IF(J79=0,0,J79/$H79)</f>
        <v>1</v>
      </c>
      <c r="K80" s="37">
        <f>IF(K79=0,0,K79/$F79)</f>
        <v>0.95238095238095233</v>
      </c>
      <c r="L80" s="37">
        <f>IF(L79=0,0,L79/$F79)</f>
        <v>0</v>
      </c>
      <c r="M80" s="419"/>
      <c r="T80" s="216"/>
      <c r="U80" s="217"/>
      <c r="V80" s="219"/>
      <c r="AA80" s="154"/>
      <c r="AB80" s="154"/>
    </row>
    <row r="81" spans="1:28" ht="12" customHeight="1">
      <c r="A81" s="254"/>
      <c r="B81" s="254"/>
      <c r="C81" s="43"/>
      <c r="D81" s="305" t="s">
        <v>10</v>
      </c>
      <c r="E81" s="42"/>
      <c r="F81" s="41">
        <f t="shared" si="38"/>
        <v>110</v>
      </c>
      <c r="G81" s="41">
        <v>6</v>
      </c>
      <c r="H81" s="41">
        <f t="shared" si="40"/>
        <v>7</v>
      </c>
      <c r="I81" s="41">
        <v>0</v>
      </c>
      <c r="J81" s="41">
        <v>7</v>
      </c>
      <c r="K81" s="41">
        <v>103</v>
      </c>
      <c r="L81" s="41">
        <v>1</v>
      </c>
      <c r="M81" s="329">
        <f t="shared" ref="M81" si="45">IF(N81=0,0,H81/N81*100)</f>
        <v>0.21046301864101025</v>
      </c>
      <c r="N81" s="96">
        <v>3326</v>
      </c>
      <c r="V81" s="219"/>
      <c r="AA81" s="155">
        <v>110</v>
      </c>
      <c r="AB81" s="155" t="str">
        <f>IF(F81=AA81,"",1)</f>
        <v/>
      </c>
    </row>
    <row r="82" spans="1:28" ht="12" customHeight="1">
      <c r="A82" s="254"/>
      <c r="B82" s="254"/>
      <c r="C82" s="40"/>
      <c r="D82" s="306"/>
      <c r="E82" s="39"/>
      <c r="F82" s="44">
        <f t="shared" si="38"/>
        <v>1</v>
      </c>
      <c r="G82" s="37">
        <f>IF(G81=0,0,G81/$F81)</f>
        <v>5.4545454545454543E-2</v>
      </c>
      <c r="H82" s="37">
        <f t="shared" si="40"/>
        <v>1</v>
      </c>
      <c r="I82" s="37">
        <f>IF(I81=0,0,I81/$H81)</f>
        <v>0</v>
      </c>
      <c r="J82" s="37">
        <f>IF(J81=0,0,J81/$H81)</f>
        <v>1</v>
      </c>
      <c r="K82" s="37">
        <f>IF(K81=0,0,K81/$F81)</f>
        <v>0.9363636363636364</v>
      </c>
      <c r="L82" s="37">
        <f>IF(L81=0,0,L81/$F81)</f>
        <v>9.0909090909090905E-3</v>
      </c>
      <c r="M82" s="419"/>
      <c r="T82" s="216"/>
      <c r="U82" s="217"/>
      <c r="V82" s="219"/>
      <c r="AA82" s="154"/>
      <c r="AB82" s="154"/>
    </row>
    <row r="83" spans="1:28" ht="12" customHeight="1">
      <c r="A83" s="254"/>
      <c r="B83" s="254"/>
      <c r="C83" s="43"/>
      <c r="D83" s="305" t="s">
        <v>9</v>
      </c>
      <c r="E83" s="42"/>
      <c r="F83" s="41">
        <f t="shared" si="38"/>
        <v>19</v>
      </c>
      <c r="G83" s="41">
        <v>6</v>
      </c>
      <c r="H83" s="41">
        <f t="shared" si="40"/>
        <v>22</v>
      </c>
      <c r="I83" s="41">
        <v>8</v>
      </c>
      <c r="J83" s="41">
        <v>14</v>
      </c>
      <c r="K83" s="41">
        <v>12</v>
      </c>
      <c r="L83" s="41">
        <v>1</v>
      </c>
      <c r="M83" s="329">
        <f t="shared" ref="M83" si="46">IF(N83=0,0,H83/N83*100)</f>
        <v>3.594771241830065</v>
      </c>
      <c r="N83" s="96">
        <v>612</v>
      </c>
      <c r="V83" s="219"/>
      <c r="AA83" s="155">
        <v>19</v>
      </c>
      <c r="AB83" s="155" t="str">
        <f>IF(F83=AA83,"",1)</f>
        <v/>
      </c>
    </row>
    <row r="84" spans="1:28" ht="12" customHeight="1">
      <c r="A84" s="254"/>
      <c r="B84" s="254"/>
      <c r="C84" s="40"/>
      <c r="D84" s="306"/>
      <c r="E84" s="39"/>
      <c r="F84" s="44">
        <f t="shared" si="38"/>
        <v>1</v>
      </c>
      <c r="G84" s="37">
        <f>IF(G83=0,0,G83/$F83)</f>
        <v>0.31578947368421051</v>
      </c>
      <c r="H84" s="37">
        <f t="shared" si="40"/>
        <v>1</v>
      </c>
      <c r="I84" s="37">
        <f>IF(I83=0,0,I83/$H83)</f>
        <v>0.36363636363636365</v>
      </c>
      <c r="J84" s="37">
        <f>IF(J83=0,0,J83/$H83)</f>
        <v>0.63636363636363635</v>
      </c>
      <c r="K84" s="37">
        <f>IF(K83=0,0,K83/$F83)</f>
        <v>0.63157894736842102</v>
      </c>
      <c r="L84" s="37">
        <f>IF(L83=0,0,L83/$F83)</f>
        <v>5.2631578947368418E-2</v>
      </c>
      <c r="M84" s="419"/>
      <c r="T84" s="216"/>
      <c r="U84" s="217"/>
      <c r="V84" s="219"/>
      <c r="AA84" s="154"/>
      <c r="AB84" s="154"/>
    </row>
    <row r="85" spans="1:28" ht="12" customHeight="1">
      <c r="A85" s="254"/>
      <c r="B85" s="254"/>
      <c r="C85" s="43"/>
      <c r="D85" s="305" t="s">
        <v>8</v>
      </c>
      <c r="E85" s="42"/>
      <c r="F85" s="41">
        <f t="shared" si="38"/>
        <v>7</v>
      </c>
      <c r="G85" s="41">
        <v>0</v>
      </c>
      <c r="H85" s="41">
        <f t="shared" si="40"/>
        <v>0</v>
      </c>
      <c r="I85" s="41">
        <v>0</v>
      </c>
      <c r="J85" s="41">
        <v>0</v>
      </c>
      <c r="K85" s="41">
        <v>7</v>
      </c>
      <c r="L85" s="41">
        <v>0</v>
      </c>
      <c r="M85" s="329">
        <f t="shared" ref="M85" si="47">IF(N85=0,0,H85/N85*100)</f>
        <v>0</v>
      </c>
      <c r="N85" s="96">
        <v>136</v>
      </c>
      <c r="V85" s="219"/>
      <c r="AA85" s="155">
        <v>7</v>
      </c>
      <c r="AB85" s="155" t="str">
        <f>IF(F85=AA85,"",1)</f>
        <v/>
      </c>
    </row>
    <row r="86" spans="1:28" ht="12" customHeight="1">
      <c r="A86" s="254"/>
      <c r="B86" s="254"/>
      <c r="C86" s="40"/>
      <c r="D86" s="306"/>
      <c r="E86" s="39"/>
      <c r="F86" s="44">
        <f t="shared" si="38"/>
        <v>1</v>
      </c>
      <c r="G86" s="37">
        <f>IF(G85=0,0,G85/$F85)</f>
        <v>0</v>
      </c>
      <c r="H86" s="37">
        <f t="shared" si="40"/>
        <v>0</v>
      </c>
      <c r="I86" s="37">
        <f>IF(I85=0,0,I85/$H85)</f>
        <v>0</v>
      </c>
      <c r="J86" s="37">
        <f>IF(J85=0,0,J85/$H85)</f>
        <v>0</v>
      </c>
      <c r="K86" s="37">
        <f>IF(K85=0,0,K85/$F85)</f>
        <v>1</v>
      </c>
      <c r="L86" s="37">
        <f>IF(L85=0,0,L85/$F85)</f>
        <v>0</v>
      </c>
      <c r="M86" s="419"/>
      <c r="T86" s="216"/>
      <c r="U86" s="217"/>
      <c r="V86" s="219"/>
      <c r="AA86" s="154"/>
      <c r="AB86" s="154"/>
    </row>
    <row r="87" spans="1:28" ht="13.5" customHeight="1">
      <c r="A87" s="254"/>
      <c r="B87" s="254"/>
      <c r="C87" s="43"/>
      <c r="D87" s="307" t="s">
        <v>121</v>
      </c>
      <c r="E87" s="42"/>
      <c r="F87" s="41">
        <f t="shared" si="38"/>
        <v>15</v>
      </c>
      <c r="G87" s="41">
        <v>4</v>
      </c>
      <c r="H87" s="41">
        <f t="shared" si="40"/>
        <v>32</v>
      </c>
      <c r="I87" s="41">
        <v>15</v>
      </c>
      <c r="J87" s="41">
        <v>17</v>
      </c>
      <c r="K87" s="41">
        <v>11</v>
      </c>
      <c r="L87" s="41">
        <v>0</v>
      </c>
      <c r="M87" s="329">
        <f t="shared" ref="M87" si="48">IF(N87=0,0,H87/N87*100)</f>
        <v>7.0175438596491224</v>
      </c>
      <c r="N87" s="96">
        <v>456</v>
      </c>
      <c r="V87" s="219"/>
      <c r="AA87" s="155">
        <v>15</v>
      </c>
      <c r="AB87" s="155" t="str">
        <f>IF(F87=AA87,"",1)</f>
        <v/>
      </c>
    </row>
    <row r="88" spans="1:28" ht="13.5" customHeight="1">
      <c r="A88" s="254"/>
      <c r="B88" s="254"/>
      <c r="C88" s="40"/>
      <c r="D88" s="306"/>
      <c r="E88" s="39"/>
      <c r="F88" s="44">
        <f t="shared" si="38"/>
        <v>1</v>
      </c>
      <c r="G88" s="37">
        <f>IF(G87=0,0,G87/$F87)</f>
        <v>0.26666666666666666</v>
      </c>
      <c r="H88" s="37">
        <f t="shared" si="40"/>
        <v>1</v>
      </c>
      <c r="I88" s="37">
        <f>IF(I87=0,0,I87/$H87)</f>
        <v>0.46875</v>
      </c>
      <c r="J88" s="37">
        <f>IF(J87=0,0,J87/$H87)</f>
        <v>0.53125</v>
      </c>
      <c r="K88" s="37">
        <f>IF(K87=0,0,K87/$F87)</f>
        <v>0.73333333333333328</v>
      </c>
      <c r="L88" s="37">
        <f>IF(L87=0,0,L87/$F87)</f>
        <v>0</v>
      </c>
      <c r="M88" s="419"/>
      <c r="T88" s="216"/>
      <c r="U88" s="217"/>
      <c r="V88" s="219"/>
      <c r="AA88" s="154"/>
      <c r="AB88" s="154"/>
    </row>
    <row r="89" spans="1:28" ht="12" customHeight="1">
      <c r="A89" s="254"/>
      <c r="B89" s="254"/>
      <c r="C89" s="43"/>
      <c r="D89" s="305" t="s">
        <v>6</v>
      </c>
      <c r="E89" s="42"/>
      <c r="F89" s="41">
        <f t="shared" si="38"/>
        <v>33</v>
      </c>
      <c r="G89" s="41">
        <v>3</v>
      </c>
      <c r="H89" s="41">
        <f t="shared" si="40"/>
        <v>4</v>
      </c>
      <c r="I89" s="41">
        <v>1</v>
      </c>
      <c r="J89" s="41">
        <v>3</v>
      </c>
      <c r="K89" s="41">
        <v>30</v>
      </c>
      <c r="L89" s="41">
        <v>0</v>
      </c>
      <c r="M89" s="329">
        <f t="shared" ref="M89" si="49">IF(N89=0,0,H89/N89*100)</f>
        <v>0.31746031746031744</v>
      </c>
      <c r="N89" s="96">
        <v>1260</v>
      </c>
      <c r="V89" s="219"/>
      <c r="AA89" s="155">
        <v>33</v>
      </c>
      <c r="AB89" s="155" t="str">
        <f>IF(F89=AA89,"",1)</f>
        <v/>
      </c>
    </row>
    <row r="90" spans="1:28" ht="12" customHeight="1">
      <c r="A90" s="254"/>
      <c r="B90" s="254"/>
      <c r="C90" s="40"/>
      <c r="D90" s="306"/>
      <c r="E90" s="39"/>
      <c r="F90" s="44">
        <f t="shared" si="38"/>
        <v>1</v>
      </c>
      <c r="G90" s="37">
        <f>IF(G89=0,0,G89/$F89)</f>
        <v>9.0909090909090912E-2</v>
      </c>
      <c r="H90" s="37">
        <f t="shared" si="40"/>
        <v>1</v>
      </c>
      <c r="I90" s="37">
        <f>IF(I89=0,0,I89/$H89)</f>
        <v>0.25</v>
      </c>
      <c r="J90" s="37">
        <f>IF(J89=0,0,J89/$H89)</f>
        <v>0.75</v>
      </c>
      <c r="K90" s="37">
        <f>IF(K89=0,0,K89/$F89)</f>
        <v>0.90909090909090906</v>
      </c>
      <c r="L90" s="37">
        <f>IF(L89=0,0,L89/$F89)</f>
        <v>0</v>
      </c>
      <c r="M90" s="419"/>
      <c r="T90" s="216"/>
      <c r="U90" s="217"/>
      <c r="V90" s="219"/>
      <c r="AA90" s="154"/>
      <c r="AB90" s="154"/>
    </row>
    <row r="91" spans="1:28" ht="12" customHeight="1">
      <c r="A91" s="254"/>
      <c r="B91" s="254"/>
      <c r="C91" s="43"/>
      <c r="D91" s="305" t="s">
        <v>5</v>
      </c>
      <c r="E91" s="42"/>
      <c r="F91" s="41">
        <f t="shared" si="38"/>
        <v>18</v>
      </c>
      <c r="G91" s="41">
        <v>3</v>
      </c>
      <c r="H91" s="41">
        <f t="shared" si="40"/>
        <v>7</v>
      </c>
      <c r="I91" s="41">
        <v>0</v>
      </c>
      <c r="J91" s="41">
        <v>7</v>
      </c>
      <c r="K91" s="41">
        <v>15</v>
      </c>
      <c r="L91" s="41">
        <v>0</v>
      </c>
      <c r="M91" s="329">
        <f t="shared" ref="M91" si="50">IF(N91=0,0,H91/N91*100)</f>
        <v>1.7073170731707319</v>
      </c>
      <c r="N91" s="96">
        <v>410</v>
      </c>
      <c r="V91" s="219"/>
      <c r="AA91" s="155">
        <v>18</v>
      </c>
      <c r="AB91" s="155" t="str">
        <f>IF(F91=AA91,"",1)</f>
        <v/>
      </c>
    </row>
    <row r="92" spans="1:28" ht="12" customHeight="1">
      <c r="A92" s="254"/>
      <c r="B92" s="254"/>
      <c r="C92" s="40"/>
      <c r="D92" s="306"/>
      <c r="E92" s="39"/>
      <c r="F92" s="44">
        <f t="shared" si="38"/>
        <v>1</v>
      </c>
      <c r="G92" s="37">
        <f>IF(G91=0,0,G91/$F91)</f>
        <v>0.16666666666666666</v>
      </c>
      <c r="H92" s="37">
        <f t="shared" si="40"/>
        <v>1</v>
      </c>
      <c r="I92" s="37">
        <f>IF(I91=0,0,I91/$H91)</f>
        <v>0</v>
      </c>
      <c r="J92" s="37">
        <f>IF(J91=0,0,J91/$H91)</f>
        <v>1</v>
      </c>
      <c r="K92" s="37">
        <f>IF(K91=0,0,K91/$F91)</f>
        <v>0.83333333333333337</v>
      </c>
      <c r="L92" s="37">
        <f>IF(L91=0,0,L91/$F91)</f>
        <v>0</v>
      </c>
      <c r="M92" s="419"/>
      <c r="T92" s="216"/>
      <c r="U92" s="217"/>
      <c r="V92" s="219"/>
      <c r="AA92" s="154"/>
      <c r="AB92" s="154"/>
    </row>
    <row r="93" spans="1:28" ht="12" customHeight="1">
      <c r="A93" s="254"/>
      <c r="B93" s="254"/>
      <c r="C93" s="43"/>
      <c r="D93" s="305" t="s">
        <v>4</v>
      </c>
      <c r="E93" s="42"/>
      <c r="F93" s="41">
        <f t="shared" si="38"/>
        <v>17</v>
      </c>
      <c r="G93" s="41">
        <v>8</v>
      </c>
      <c r="H93" s="41">
        <f t="shared" si="40"/>
        <v>48</v>
      </c>
      <c r="I93" s="41">
        <v>22</v>
      </c>
      <c r="J93" s="41">
        <v>26</v>
      </c>
      <c r="K93" s="41">
        <v>9</v>
      </c>
      <c r="L93" s="41">
        <v>0</v>
      </c>
      <c r="M93" s="329">
        <f t="shared" ref="M93" si="51">IF(N93=0,0,H93/N93*100)</f>
        <v>3.3426183844011144</v>
      </c>
      <c r="N93" s="96">
        <v>1436</v>
      </c>
      <c r="V93" s="219"/>
      <c r="AA93" s="155">
        <v>17</v>
      </c>
      <c r="AB93" s="155" t="str">
        <f>IF(F93=AA93,"",1)</f>
        <v/>
      </c>
    </row>
    <row r="94" spans="1:28" ht="12" customHeight="1">
      <c r="A94" s="254"/>
      <c r="B94" s="254"/>
      <c r="C94" s="40"/>
      <c r="D94" s="306"/>
      <c r="E94" s="39"/>
      <c r="F94" s="44">
        <f t="shared" si="38"/>
        <v>1</v>
      </c>
      <c r="G94" s="37">
        <f>IF(G93=0,0,G93/$F93)</f>
        <v>0.47058823529411764</v>
      </c>
      <c r="H94" s="37">
        <f t="shared" si="40"/>
        <v>1</v>
      </c>
      <c r="I94" s="37">
        <f>IF(I93=0,0,I93/$H93)</f>
        <v>0.45833333333333331</v>
      </c>
      <c r="J94" s="37">
        <f>IF(J93=0,0,J93/$H93)</f>
        <v>0.54166666666666663</v>
      </c>
      <c r="K94" s="37">
        <f>IF(K93=0,0,K93/$F93)</f>
        <v>0.52941176470588236</v>
      </c>
      <c r="L94" s="37">
        <f>IF(L93=0,0,L93/$F93)</f>
        <v>0</v>
      </c>
      <c r="M94" s="419"/>
      <c r="T94" s="216"/>
      <c r="U94" s="217"/>
      <c r="V94" s="219"/>
      <c r="AA94" s="154"/>
      <c r="AB94" s="154"/>
    </row>
    <row r="95" spans="1:28" ht="12" customHeight="1">
      <c r="A95" s="254"/>
      <c r="B95" s="254"/>
      <c r="C95" s="43"/>
      <c r="D95" s="305" t="s">
        <v>3</v>
      </c>
      <c r="E95" s="42"/>
      <c r="F95" s="41">
        <f t="shared" si="38"/>
        <v>133</v>
      </c>
      <c r="G95" s="41">
        <v>41</v>
      </c>
      <c r="H95" s="41">
        <f t="shared" si="40"/>
        <v>429</v>
      </c>
      <c r="I95" s="41">
        <v>96</v>
      </c>
      <c r="J95" s="41">
        <v>333</v>
      </c>
      <c r="K95" s="41">
        <v>91</v>
      </c>
      <c r="L95" s="41">
        <v>1</v>
      </c>
      <c r="M95" s="329">
        <f t="shared" ref="M95" si="52">IF(N95=0,0,H95/N95*100)</f>
        <v>2.6674127961201268</v>
      </c>
      <c r="N95" s="96">
        <v>16083</v>
      </c>
      <c r="V95" s="219"/>
      <c r="AA95" s="155">
        <v>133</v>
      </c>
      <c r="AB95" s="155" t="str">
        <f>IF(F95=AA95,"",1)</f>
        <v/>
      </c>
    </row>
    <row r="96" spans="1:28" ht="12" customHeight="1">
      <c r="A96" s="254"/>
      <c r="B96" s="254"/>
      <c r="C96" s="40"/>
      <c r="D96" s="306"/>
      <c r="E96" s="39"/>
      <c r="F96" s="44">
        <f t="shared" si="38"/>
        <v>1</v>
      </c>
      <c r="G96" s="37">
        <f>IF(G95=0,0,G95/$F95)</f>
        <v>0.30827067669172931</v>
      </c>
      <c r="H96" s="37">
        <f t="shared" si="40"/>
        <v>1</v>
      </c>
      <c r="I96" s="37">
        <f>IF(I95=0,0,I95/$H95)</f>
        <v>0.22377622377622378</v>
      </c>
      <c r="J96" s="37">
        <f>IF(J95=0,0,J95/$H95)</f>
        <v>0.77622377622377625</v>
      </c>
      <c r="K96" s="37">
        <f>IF(K95=0,0,K95/$F95)</f>
        <v>0.68421052631578949</v>
      </c>
      <c r="L96" s="37">
        <f>IF(L95=0,0,L95/$F95)</f>
        <v>7.5187969924812026E-3</v>
      </c>
      <c r="M96" s="419"/>
      <c r="T96" s="216"/>
      <c r="U96" s="217"/>
      <c r="V96" s="219"/>
      <c r="AA96" s="154"/>
      <c r="AB96" s="154"/>
    </row>
    <row r="97" spans="1:30" ht="12" customHeight="1">
      <c r="A97" s="254"/>
      <c r="B97" s="254"/>
      <c r="C97" s="43"/>
      <c r="D97" s="305" t="s">
        <v>2</v>
      </c>
      <c r="E97" s="42"/>
      <c r="F97" s="41">
        <f t="shared" si="38"/>
        <v>18</v>
      </c>
      <c r="G97" s="41">
        <v>5</v>
      </c>
      <c r="H97" s="41">
        <f t="shared" si="40"/>
        <v>10</v>
      </c>
      <c r="I97" s="41">
        <v>7</v>
      </c>
      <c r="J97" s="41">
        <v>3</v>
      </c>
      <c r="K97" s="41">
        <v>13</v>
      </c>
      <c r="L97" s="41">
        <v>0</v>
      </c>
      <c r="M97" s="329">
        <f t="shared" ref="M97" si="53">IF(N97=0,0,H97/N97*100)</f>
        <v>0.67934782608695654</v>
      </c>
      <c r="N97" s="96">
        <v>1472</v>
      </c>
      <c r="V97" s="219"/>
      <c r="AA97" s="155">
        <v>18</v>
      </c>
      <c r="AB97" s="155" t="str">
        <f>IF(F97=AA97,"",1)</f>
        <v/>
      </c>
    </row>
    <row r="98" spans="1:30" ht="12" customHeight="1">
      <c r="A98" s="254"/>
      <c r="B98" s="254"/>
      <c r="C98" s="40"/>
      <c r="D98" s="306"/>
      <c r="E98" s="39"/>
      <c r="F98" s="44">
        <f t="shared" si="38"/>
        <v>1</v>
      </c>
      <c r="G98" s="37">
        <f>IF(G97=0,0,G97/$F97)</f>
        <v>0.27777777777777779</v>
      </c>
      <c r="H98" s="37">
        <f t="shared" si="40"/>
        <v>1</v>
      </c>
      <c r="I98" s="37">
        <f>IF(I97=0,0,I97/$H97)</f>
        <v>0.7</v>
      </c>
      <c r="J98" s="37">
        <f>IF(J97=0,0,J97/$H97)</f>
        <v>0.3</v>
      </c>
      <c r="K98" s="37">
        <f>IF(K97=0,0,K97/$F97)</f>
        <v>0.72222222222222221</v>
      </c>
      <c r="L98" s="37">
        <f>IF(L97=0,0,L97/$F97)</f>
        <v>0</v>
      </c>
      <c r="M98" s="419"/>
      <c r="T98" s="216"/>
      <c r="U98" s="217"/>
      <c r="V98" s="219"/>
      <c r="AA98" s="154"/>
      <c r="AB98" s="154"/>
    </row>
    <row r="99" spans="1:30" ht="12.75" customHeight="1">
      <c r="A99" s="254"/>
      <c r="B99" s="254"/>
      <c r="C99" s="43"/>
      <c r="D99" s="305" t="s">
        <v>1</v>
      </c>
      <c r="E99" s="42"/>
      <c r="F99" s="41">
        <f t="shared" si="38"/>
        <v>46</v>
      </c>
      <c r="G99" s="41">
        <v>10</v>
      </c>
      <c r="H99" s="41">
        <f t="shared" si="40"/>
        <v>55</v>
      </c>
      <c r="I99" s="41">
        <v>3</v>
      </c>
      <c r="J99" s="41">
        <v>52</v>
      </c>
      <c r="K99" s="41">
        <v>35</v>
      </c>
      <c r="L99" s="41">
        <v>1</v>
      </c>
      <c r="M99" s="329">
        <f t="shared" ref="M99" si="54">IF(N99=0,0,H99/N99*100)</f>
        <v>0.82508250825082496</v>
      </c>
      <c r="N99" s="96">
        <v>6666</v>
      </c>
      <c r="V99" s="219"/>
      <c r="AA99" s="155">
        <v>46</v>
      </c>
      <c r="AB99" s="155" t="str">
        <f>IF(F99=AA99,"",1)</f>
        <v/>
      </c>
    </row>
    <row r="100" spans="1:30" ht="12.75" customHeight="1" thickBot="1">
      <c r="A100" s="255"/>
      <c r="B100" s="255"/>
      <c r="C100" s="40"/>
      <c r="D100" s="306"/>
      <c r="E100" s="39"/>
      <c r="F100" s="38">
        <f t="shared" si="38"/>
        <v>1</v>
      </c>
      <c r="G100" s="37">
        <f>IF(G99=0,0,G99/$F99)</f>
        <v>0.21739130434782608</v>
      </c>
      <c r="H100" s="37">
        <f t="shared" si="40"/>
        <v>1</v>
      </c>
      <c r="I100" s="37">
        <f>IF(I99=0,0,I99/$H99)</f>
        <v>5.4545454545454543E-2</v>
      </c>
      <c r="J100" s="37">
        <f>IF(J99=0,0,J99/$H99)</f>
        <v>0.94545454545454544</v>
      </c>
      <c r="K100" s="37">
        <f>IF(K99=0,0,K99/$F99)</f>
        <v>0.76086956521739135</v>
      </c>
      <c r="L100" s="37">
        <f>IF(L99=0,0,L99/$F99)</f>
        <v>2.1739130434782608E-2</v>
      </c>
      <c r="M100" s="419"/>
      <c r="T100" s="216"/>
      <c r="U100" s="217"/>
      <c r="V100" s="219"/>
      <c r="AA100" s="157"/>
      <c r="AB100" s="158"/>
    </row>
    <row r="101" spans="1:30">
      <c r="V101" s="219"/>
    </row>
    <row r="102" spans="1:30">
      <c r="T102" s="216"/>
      <c r="U102" s="217"/>
      <c r="V102" s="219"/>
    </row>
    <row r="103" spans="1:30">
      <c r="V103" s="219"/>
    </row>
    <row r="104" spans="1:30">
      <c r="I104" s="55"/>
    </row>
    <row r="110" spans="1:30">
      <c r="D110" s="166" t="s">
        <v>490</v>
      </c>
      <c r="E110" s="164"/>
      <c r="F110" s="165">
        <v>696</v>
      </c>
      <c r="G110" s="165">
        <v>153</v>
      </c>
      <c r="H110" s="165">
        <v>1005</v>
      </c>
      <c r="I110" s="165">
        <v>321</v>
      </c>
      <c r="J110" s="165">
        <v>684</v>
      </c>
      <c r="K110" s="165">
        <v>536</v>
      </c>
      <c r="L110" s="165">
        <v>7</v>
      </c>
      <c r="M110" s="165"/>
      <c r="N110" s="165"/>
      <c r="O110" s="165"/>
      <c r="P110" s="165"/>
      <c r="Q110" s="165"/>
      <c r="R110" s="165"/>
      <c r="S110" s="72"/>
      <c r="U110" s="75"/>
      <c r="X110" s="72"/>
      <c r="Y110" s="72"/>
      <c r="Z110" s="72"/>
      <c r="AA110" s="72"/>
      <c r="AB110" s="72"/>
      <c r="AC110" s="72"/>
      <c r="AD110" s="72"/>
    </row>
    <row r="111" spans="1:30">
      <c r="D111" s="167" t="s">
        <v>49</v>
      </c>
      <c r="E111" s="164"/>
      <c r="F111" s="168">
        <f>IF(F110="","",SUM(F9,F11,F13,F15,F17))</f>
        <v>696</v>
      </c>
      <c r="G111" s="168">
        <f t="shared" ref="G111:R111" si="55">IF(G110="","",SUM(G9,G11,G13,G15,G17))</f>
        <v>153</v>
      </c>
      <c r="H111" s="168">
        <f t="shared" si="55"/>
        <v>1005</v>
      </c>
      <c r="I111" s="168">
        <f t="shared" si="55"/>
        <v>321</v>
      </c>
      <c r="J111" s="168">
        <f t="shared" si="55"/>
        <v>684</v>
      </c>
      <c r="K111" s="168">
        <f t="shared" si="55"/>
        <v>536</v>
      </c>
      <c r="L111" s="168">
        <f t="shared" si="55"/>
        <v>7</v>
      </c>
      <c r="M111" s="168" t="str">
        <f t="shared" si="55"/>
        <v/>
      </c>
      <c r="N111" s="168" t="str">
        <f t="shared" si="55"/>
        <v/>
      </c>
      <c r="O111" s="168" t="str">
        <f t="shared" si="55"/>
        <v/>
      </c>
      <c r="P111" s="168" t="str">
        <f t="shared" si="55"/>
        <v/>
      </c>
      <c r="Q111" s="168" t="str">
        <f t="shared" si="55"/>
        <v/>
      </c>
      <c r="R111" s="168" t="str">
        <f t="shared" si="55"/>
        <v/>
      </c>
      <c r="S111" s="75"/>
      <c r="U111" s="75"/>
      <c r="W111" s="75"/>
      <c r="X111" s="72"/>
      <c r="Y111" s="75"/>
      <c r="Z111" s="72"/>
      <c r="AA111" s="75"/>
      <c r="AB111" s="72"/>
      <c r="AC111" s="75"/>
      <c r="AD111" s="72"/>
    </row>
    <row r="112" spans="1:30">
      <c r="D112" s="167" t="s">
        <v>43</v>
      </c>
      <c r="E112" s="164"/>
      <c r="F112" s="168">
        <f>IF(F110="","",SUM(F19,F69))</f>
        <v>696</v>
      </c>
      <c r="G112" s="168">
        <f t="shared" ref="G112:R112" si="56">IF(G110="","",SUM(G19,G69))</f>
        <v>153</v>
      </c>
      <c r="H112" s="168">
        <f t="shared" si="56"/>
        <v>1005</v>
      </c>
      <c r="I112" s="168">
        <f t="shared" si="56"/>
        <v>321</v>
      </c>
      <c r="J112" s="168">
        <f t="shared" si="56"/>
        <v>684</v>
      </c>
      <c r="K112" s="168">
        <f t="shared" si="56"/>
        <v>536</v>
      </c>
      <c r="L112" s="168">
        <f t="shared" si="56"/>
        <v>7</v>
      </c>
      <c r="M112" s="168" t="str">
        <f t="shared" si="56"/>
        <v/>
      </c>
      <c r="N112" s="168" t="str">
        <f t="shared" si="56"/>
        <v/>
      </c>
      <c r="O112" s="168" t="str">
        <f t="shared" si="56"/>
        <v/>
      </c>
      <c r="P112" s="168" t="str">
        <f t="shared" si="56"/>
        <v/>
      </c>
      <c r="Q112" s="168" t="str">
        <f t="shared" si="56"/>
        <v/>
      </c>
      <c r="R112" s="168" t="str">
        <f t="shared" si="56"/>
        <v/>
      </c>
      <c r="S112" s="75"/>
      <c r="U112" s="75"/>
      <c r="W112" s="75"/>
      <c r="X112" s="72"/>
      <c r="Y112" s="75"/>
      <c r="Z112" s="72"/>
      <c r="AA112" s="75"/>
      <c r="AB112" s="72"/>
      <c r="AC112" s="75"/>
      <c r="AD112" s="72"/>
    </row>
    <row r="113" spans="4:30">
      <c r="D113" s="169" t="s">
        <v>42</v>
      </c>
      <c r="F113" s="168">
        <f>IF(F110="","",SUM(F21,F23,F25,F27,F29,F31,F33,F35,F37,F39,F41,F43,F45,F47,F49,F51,F53,F55,F57,F59,F61,F63,F65,F67))</f>
        <v>189</v>
      </c>
      <c r="G113" s="168">
        <f t="shared" ref="G113:R113" si="57">IF(G110="","",SUM(G21,G23,G25,G27,G29,G31,G33,G35,G37,G39,G41,G43,G45,G47,G49,G51,G53,G55,G57,G59,G61,G63,G65,G67))</f>
        <v>50</v>
      </c>
      <c r="H113" s="168">
        <f t="shared" si="57"/>
        <v>323</v>
      </c>
      <c r="I113" s="168">
        <f t="shared" si="57"/>
        <v>146</v>
      </c>
      <c r="J113" s="168">
        <f t="shared" si="57"/>
        <v>177</v>
      </c>
      <c r="K113" s="168">
        <f t="shared" si="57"/>
        <v>136</v>
      </c>
      <c r="L113" s="168">
        <f t="shared" si="57"/>
        <v>3</v>
      </c>
      <c r="M113" s="168" t="str">
        <f t="shared" si="57"/>
        <v/>
      </c>
      <c r="N113" s="168" t="str">
        <f t="shared" si="57"/>
        <v/>
      </c>
      <c r="O113" s="168" t="str">
        <f t="shared" si="57"/>
        <v/>
      </c>
      <c r="P113" s="168" t="str">
        <f t="shared" si="57"/>
        <v/>
      </c>
      <c r="Q113" s="168" t="str">
        <f t="shared" si="57"/>
        <v/>
      </c>
      <c r="R113" s="168" t="str">
        <f t="shared" si="57"/>
        <v/>
      </c>
      <c r="S113" s="75"/>
      <c r="U113" s="75"/>
      <c r="W113" s="75"/>
      <c r="X113" s="72"/>
      <c r="Y113" s="75"/>
      <c r="Z113" s="72"/>
      <c r="AA113" s="75"/>
      <c r="AB113" s="72"/>
      <c r="AC113" s="75"/>
      <c r="AD113" s="72"/>
    </row>
    <row r="114" spans="4:30">
      <c r="D114" s="170" t="s">
        <v>491</v>
      </c>
      <c r="F114" s="168">
        <f>IF(F110="","",SUM(F71,F73,F75,F77,F79,F81,F83,F85,F87,F89,F91,F93,F95,F97,F99))</f>
        <v>507</v>
      </c>
      <c r="G114" s="168">
        <f t="shared" ref="G114:R114" si="58">IF(G110="","",SUM(G71,G73,G75,G77,G79,G81,G83,G85,G87,G89,G91,G93,G95,G97,G99))</f>
        <v>103</v>
      </c>
      <c r="H114" s="168">
        <f t="shared" si="58"/>
        <v>682</v>
      </c>
      <c r="I114" s="168">
        <f t="shared" si="58"/>
        <v>175</v>
      </c>
      <c r="J114" s="168">
        <f t="shared" si="58"/>
        <v>507</v>
      </c>
      <c r="K114" s="168">
        <f t="shared" si="58"/>
        <v>400</v>
      </c>
      <c r="L114" s="168">
        <f t="shared" si="58"/>
        <v>4</v>
      </c>
      <c r="M114" s="168" t="str">
        <f t="shared" si="58"/>
        <v/>
      </c>
      <c r="N114" s="168" t="str">
        <f t="shared" si="58"/>
        <v/>
      </c>
      <c r="O114" s="168" t="str">
        <f t="shared" si="58"/>
        <v/>
      </c>
      <c r="P114" s="168" t="str">
        <f t="shared" si="58"/>
        <v/>
      </c>
      <c r="Q114" s="168" t="str">
        <f t="shared" si="58"/>
        <v/>
      </c>
      <c r="R114" s="168" t="str">
        <f t="shared" si="58"/>
        <v/>
      </c>
      <c r="S114" s="75"/>
      <c r="W114" s="75"/>
      <c r="X114" s="72"/>
      <c r="Y114" s="75"/>
      <c r="Z114" s="72"/>
      <c r="AA114" s="75"/>
      <c r="AB114" s="72"/>
      <c r="AC114" s="75"/>
      <c r="AD114" s="72"/>
    </row>
    <row r="115" spans="4:30">
      <c r="N115" s="3"/>
      <c r="S115" s="72"/>
      <c r="X115" s="72"/>
      <c r="Y115" s="72"/>
      <c r="Z115" s="72"/>
      <c r="AA115" s="72"/>
      <c r="AB115" s="72"/>
      <c r="AC115" s="72"/>
      <c r="AD115" s="72"/>
    </row>
    <row r="116" spans="4:30">
      <c r="D116" s="166" t="s">
        <v>490</v>
      </c>
      <c r="F116" s="165" t="str">
        <f>IF(F110="","",IF(F7=F110,"",1))</f>
        <v/>
      </c>
      <c r="G116" s="165" t="str">
        <f t="shared" ref="G116:R116" si="59">IF(G110="","",IF(G7=G110,"",1))</f>
        <v/>
      </c>
      <c r="H116" s="165" t="str">
        <f t="shared" si="59"/>
        <v/>
      </c>
      <c r="I116" s="165" t="str">
        <f t="shared" si="59"/>
        <v/>
      </c>
      <c r="J116" s="165" t="str">
        <f t="shared" si="59"/>
        <v/>
      </c>
      <c r="K116" s="165" t="str">
        <f t="shared" si="59"/>
        <v/>
      </c>
      <c r="L116" s="165" t="str">
        <f t="shared" si="59"/>
        <v/>
      </c>
      <c r="M116" s="165" t="str">
        <f t="shared" si="59"/>
        <v/>
      </c>
      <c r="N116" s="165" t="str">
        <f t="shared" si="59"/>
        <v/>
      </c>
      <c r="O116" s="165" t="str">
        <f t="shared" si="59"/>
        <v/>
      </c>
      <c r="P116" s="165" t="str">
        <f t="shared" si="59"/>
        <v/>
      </c>
      <c r="Q116" s="165" t="str">
        <f t="shared" si="59"/>
        <v/>
      </c>
      <c r="R116" s="165" t="str">
        <f t="shared" si="59"/>
        <v/>
      </c>
      <c r="S116" s="72"/>
      <c r="X116" s="72"/>
      <c r="Y116" s="72"/>
      <c r="Z116" s="72"/>
      <c r="AA116" s="72"/>
      <c r="AB116" s="72"/>
      <c r="AC116" s="72"/>
      <c r="AD116" s="72"/>
    </row>
    <row r="117" spans="4:30">
      <c r="D117" s="167" t="s">
        <v>49</v>
      </c>
      <c r="F117" s="165" t="str">
        <f>IF(F110="","",IF(F110=F111,"",1))</f>
        <v/>
      </c>
      <c r="G117" s="165" t="str">
        <f t="shared" ref="G117:R117" si="60">IF(G110="","",IF(G110=G111,"",1))</f>
        <v/>
      </c>
      <c r="H117" s="165" t="str">
        <f t="shared" si="60"/>
        <v/>
      </c>
      <c r="I117" s="165" t="str">
        <f t="shared" si="60"/>
        <v/>
      </c>
      <c r="J117" s="165" t="str">
        <f t="shared" si="60"/>
        <v/>
      </c>
      <c r="K117" s="165" t="str">
        <f t="shared" si="60"/>
        <v/>
      </c>
      <c r="L117" s="165" t="str">
        <f t="shared" si="60"/>
        <v/>
      </c>
      <c r="M117" s="165" t="str">
        <f t="shared" si="60"/>
        <v/>
      </c>
      <c r="N117" s="165" t="str">
        <f t="shared" si="60"/>
        <v/>
      </c>
      <c r="O117" s="165" t="str">
        <f t="shared" si="60"/>
        <v/>
      </c>
      <c r="P117" s="165" t="str">
        <f t="shared" si="60"/>
        <v/>
      </c>
      <c r="Q117" s="165" t="str">
        <f t="shared" si="60"/>
        <v/>
      </c>
      <c r="R117" s="165" t="str">
        <f t="shared" si="60"/>
        <v/>
      </c>
      <c r="S117" s="72"/>
      <c r="X117" s="72"/>
      <c r="Y117" s="72"/>
      <c r="Z117" s="72"/>
      <c r="AA117" s="72"/>
      <c r="AB117" s="72"/>
      <c r="AC117" s="72"/>
      <c r="AD117" s="72"/>
    </row>
    <row r="118" spans="4:30">
      <c r="D118" s="167" t="s">
        <v>43</v>
      </c>
      <c r="F118" s="165" t="str">
        <f>IF(F110="","",IF(F110=F112,"",1))</f>
        <v/>
      </c>
      <c r="G118" s="165" t="str">
        <f t="shared" ref="G118:R118" si="61">IF(G110="","",IF(G110=G112,"",1))</f>
        <v/>
      </c>
      <c r="H118" s="165" t="str">
        <f t="shared" si="61"/>
        <v/>
      </c>
      <c r="I118" s="165" t="str">
        <f t="shared" si="61"/>
        <v/>
      </c>
      <c r="J118" s="165" t="str">
        <f t="shared" si="61"/>
        <v/>
      </c>
      <c r="K118" s="165" t="str">
        <f t="shared" si="61"/>
        <v/>
      </c>
      <c r="L118" s="165" t="str">
        <f t="shared" si="61"/>
        <v/>
      </c>
      <c r="M118" s="165" t="str">
        <f t="shared" si="61"/>
        <v/>
      </c>
      <c r="N118" s="165" t="str">
        <f t="shared" si="61"/>
        <v/>
      </c>
      <c r="O118" s="165" t="str">
        <f t="shared" si="61"/>
        <v/>
      </c>
      <c r="P118" s="165" t="str">
        <f t="shared" si="61"/>
        <v/>
      </c>
      <c r="Q118" s="165" t="str">
        <f t="shared" si="61"/>
        <v/>
      </c>
      <c r="R118" s="165" t="str">
        <f t="shared" si="61"/>
        <v/>
      </c>
      <c r="S118" s="72"/>
      <c r="X118" s="72"/>
      <c r="Y118" s="72"/>
      <c r="Z118" s="72"/>
      <c r="AA118" s="72"/>
      <c r="AB118" s="72"/>
      <c r="AC118" s="72"/>
      <c r="AD118" s="72"/>
    </row>
    <row r="119" spans="4:30">
      <c r="D119" s="169" t="s">
        <v>42</v>
      </c>
      <c r="F119" s="165" t="str">
        <f>IF(F110="","",IF(F19=F113,"",1))</f>
        <v/>
      </c>
      <c r="G119" s="165" t="str">
        <f t="shared" ref="G119:R119" si="62">IF(G110="","",IF(G19=G113,"",1))</f>
        <v/>
      </c>
      <c r="H119" s="165" t="str">
        <f t="shared" si="62"/>
        <v/>
      </c>
      <c r="I119" s="165" t="str">
        <f t="shared" si="62"/>
        <v/>
      </c>
      <c r="J119" s="165" t="str">
        <f t="shared" si="62"/>
        <v/>
      </c>
      <c r="K119" s="165" t="str">
        <f t="shared" si="62"/>
        <v/>
      </c>
      <c r="L119" s="165" t="str">
        <f t="shared" si="62"/>
        <v/>
      </c>
      <c r="M119" s="165" t="str">
        <f t="shared" si="62"/>
        <v/>
      </c>
      <c r="N119" s="165" t="str">
        <f t="shared" si="62"/>
        <v/>
      </c>
      <c r="O119" s="165" t="str">
        <f t="shared" si="62"/>
        <v/>
      </c>
      <c r="P119" s="165" t="str">
        <f t="shared" si="62"/>
        <v/>
      </c>
      <c r="Q119" s="165" t="str">
        <f t="shared" si="62"/>
        <v/>
      </c>
      <c r="R119" s="165" t="str">
        <f t="shared" si="62"/>
        <v/>
      </c>
      <c r="S119" s="72"/>
      <c r="X119" s="72"/>
      <c r="Y119" s="72"/>
      <c r="Z119" s="72"/>
      <c r="AA119" s="72"/>
      <c r="AB119" s="72"/>
      <c r="AC119" s="72"/>
      <c r="AD119" s="72"/>
    </row>
    <row r="120" spans="4:30">
      <c r="D120" s="170" t="s">
        <v>491</v>
      </c>
      <c r="F120" s="165" t="str">
        <f>IF(F110="","",IF(F69=F114,"",1))</f>
        <v/>
      </c>
      <c r="G120" s="165" t="str">
        <f t="shared" ref="G120:R120" si="63">IF(G110="","",IF(G69=G114,"",1))</f>
        <v/>
      </c>
      <c r="H120" s="165" t="str">
        <f t="shared" si="63"/>
        <v/>
      </c>
      <c r="I120" s="165" t="str">
        <f t="shared" si="63"/>
        <v/>
      </c>
      <c r="J120" s="165" t="str">
        <f t="shared" si="63"/>
        <v/>
      </c>
      <c r="K120" s="165" t="str">
        <f t="shared" si="63"/>
        <v/>
      </c>
      <c r="L120" s="165" t="str">
        <f t="shared" si="63"/>
        <v/>
      </c>
      <c r="M120" s="165" t="str">
        <f t="shared" si="63"/>
        <v/>
      </c>
      <c r="N120" s="165" t="str">
        <f t="shared" si="63"/>
        <v/>
      </c>
      <c r="O120" s="165" t="str">
        <f t="shared" si="63"/>
        <v/>
      </c>
      <c r="P120" s="165" t="str">
        <f t="shared" si="63"/>
        <v/>
      </c>
      <c r="Q120" s="165" t="str">
        <f t="shared" si="63"/>
        <v/>
      </c>
      <c r="R120" s="165" t="str">
        <f t="shared" si="63"/>
        <v/>
      </c>
      <c r="S120" s="72"/>
      <c r="X120" s="72"/>
      <c r="Y120" s="72"/>
      <c r="Z120" s="72"/>
      <c r="AA120" s="72"/>
      <c r="AB120" s="72"/>
      <c r="AC120" s="72"/>
      <c r="AD120" s="72"/>
    </row>
  </sheetData>
  <sortState ref="T10:V103">
    <sortCondition ref="V10:V103"/>
  </sortState>
  <mergeCells count="108">
    <mergeCell ref="G3:G6"/>
    <mergeCell ref="H4:H6"/>
    <mergeCell ref="I5:I6"/>
    <mergeCell ref="D39:D40"/>
    <mergeCell ref="D41:D42"/>
    <mergeCell ref="D43:D44"/>
    <mergeCell ref="D45:D46"/>
    <mergeCell ref="K3:K6"/>
    <mergeCell ref="D97:D98"/>
    <mergeCell ref="B15:E16"/>
    <mergeCell ref="B17:E18"/>
    <mergeCell ref="H3:J3"/>
    <mergeCell ref="D89:D90"/>
    <mergeCell ref="D59:D60"/>
    <mergeCell ref="D61:D62"/>
    <mergeCell ref="D63:D64"/>
    <mergeCell ref="D65:D66"/>
    <mergeCell ref="D91:D92"/>
    <mergeCell ref="D93:D94"/>
    <mergeCell ref="D71:D72"/>
    <mergeCell ref="D73:D74"/>
    <mergeCell ref="D75:D76"/>
    <mergeCell ref="D77:D78"/>
    <mergeCell ref="D79:D80"/>
    <mergeCell ref="D49:D50"/>
    <mergeCell ref="D51:D52"/>
    <mergeCell ref="D95:D96"/>
    <mergeCell ref="D55:D56"/>
    <mergeCell ref="B69:B100"/>
    <mergeCell ref="D69:D70"/>
    <mergeCell ref="D85:D86"/>
    <mergeCell ref="D87:D88"/>
    <mergeCell ref="D53:D54"/>
    <mergeCell ref="B19:B68"/>
    <mergeCell ref="D67:D68"/>
    <mergeCell ref="D83:D84"/>
    <mergeCell ref="D47:D48"/>
    <mergeCell ref="D99:D100"/>
    <mergeCell ref="J5:J6"/>
    <mergeCell ref="A3:E6"/>
    <mergeCell ref="F3:F6"/>
    <mergeCell ref="A7:E8"/>
    <mergeCell ref="A9:A18"/>
    <mergeCell ref="B9:E10"/>
    <mergeCell ref="B11:E12"/>
    <mergeCell ref="B13:E14"/>
    <mergeCell ref="M27:M28"/>
    <mergeCell ref="L3:L6"/>
    <mergeCell ref="M7:M8"/>
    <mergeCell ref="M9:M10"/>
    <mergeCell ref="M11:M12"/>
    <mergeCell ref="M13:M14"/>
    <mergeCell ref="M15:M16"/>
    <mergeCell ref="M3:M6"/>
    <mergeCell ref="M17:M18"/>
    <mergeCell ref="M19:M20"/>
    <mergeCell ref="M21:M22"/>
    <mergeCell ref="M23:M24"/>
    <mergeCell ref="M25:M26"/>
    <mergeCell ref="D19:D20"/>
    <mergeCell ref="D21:D22"/>
    <mergeCell ref="D23:D24"/>
    <mergeCell ref="M33:M34"/>
    <mergeCell ref="M35:M36"/>
    <mergeCell ref="M37:M38"/>
    <mergeCell ref="M39:M40"/>
    <mergeCell ref="M65:M66"/>
    <mergeCell ref="M67:M68"/>
    <mergeCell ref="A19:A100"/>
    <mergeCell ref="D37:D38"/>
    <mergeCell ref="M41:M42"/>
    <mergeCell ref="M43:M44"/>
    <mergeCell ref="M45:M46"/>
    <mergeCell ref="M47:M48"/>
    <mergeCell ref="M49:M50"/>
    <mergeCell ref="M51:M52"/>
    <mergeCell ref="M29:M30"/>
    <mergeCell ref="M31:M32"/>
    <mergeCell ref="D31:D32"/>
    <mergeCell ref="D81:D82"/>
    <mergeCell ref="D57:D58"/>
    <mergeCell ref="D35:D36"/>
    <mergeCell ref="D33:D34"/>
    <mergeCell ref="D25:D26"/>
    <mergeCell ref="D27:D28"/>
    <mergeCell ref="D29:D30"/>
    <mergeCell ref="M95:M96"/>
    <mergeCell ref="M97:M98"/>
    <mergeCell ref="M99:M100"/>
    <mergeCell ref="M69:M70"/>
    <mergeCell ref="M71:M72"/>
    <mergeCell ref="M73:M74"/>
    <mergeCell ref="M75:M76"/>
    <mergeCell ref="M53:M54"/>
    <mergeCell ref="M55:M56"/>
    <mergeCell ref="M57:M58"/>
    <mergeCell ref="M59:M60"/>
    <mergeCell ref="M61:M62"/>
    <mergeCell ref="M63:M64"/>
    <mergeCell ref="M77:M78"/>
    <mergeCell ref="M79:M80"/>
    <mergeCell ref="M81:M82"/>
    <mergeCell ref="M83:M84"/>
    <mergeCell ref="M85:M86"/>
    <mergeCell ref="M87:M88"/>
    <mergeCell ref="M89:M90"/>
    <mergeCell ref="M91:M92"/>
    <mergeCell ref="M93:M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7"/>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4" width="10.125" style="3" customWidth="1"/>
    <col min="15" max="16384" width="9" style="3"/>
  </cols>
  <sheetData>
    <row r="1" spans="1:29" ht="14.25">
      <c r="A1" s="18" t="s">
        <v>592</v>
      </c>
    </row>
    <row r="3" spans="1:29" ht="14.25" customHeight="1">
      <c r="A3" s="240" t="s">
        <v>64</v>
      </c>
      <c r="B3" s="241"/>
      <c r="C3" s="241"/>
      <c r="D3" s="241"/>
      <c r="E3" s="242"/>
      <c r="F3" s="249" t="s">
        <v>131</v>
      </c>
      <c r="G3" s="332" t="s">
        <v>511</v>
      </c>
      <c r="H3" s="332"/>
      <c r="I3" s="294" t="s">
        <v>624</v>
      </c>
      <c r="J3" s="294"/>
      <c r="K3" s="294" t="s">
        <v>625</v>
      </c>
      <c r="L3" s="294"/>
      <c r="M3" s="266" t="s">
        <v>132</v>
      </c>
      <c r="N3" s="267"/>
    </row>
    <row r="4" spans="1:29" ht="42" customHeight="1">
      <c r="A4" s="243"/>
      <c r="B4" s="244"/>
      <c r="C4" s="244"/>
      <c r="D4" s="244"/>
      <c r="E4" s="245"/>
      <c r="F4" s="250"/>
      <c r="G4" s="332"/>
      <c r="H4" s="332"/>
      <c r="I4" s="294"/>
      <c r="J4" s="294"/>
      <c r="K4" s="294"/>
      <c r="L4" s="294"/>
      <c r="M4" s="268"/>
      <c r="N4" s="269"/>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row>
    <row r="6" spans="1:29" ht="15" customHeight="1" thickBot="1">
      <c r="A6" s="246"/>
      <c r="B6" s="247"/>
      <c r="C6" s="247"/>
      <c r="D6" s="247"/>
      <c r="E6" s="248"/>
      <c r="F6" s="232"/>
      <c r="G6" s="234"/>
      <c r="H6" s="236"/>
      <c r="I6" s="234"/>
      <c r="J6" s="236"/>
      <c r="K6" s="234"/>
      <c r="L6" s="236"/>
      <c r="M6" s="234"/>
      <c r="N6" s="236"/>
      <c r="AA6" s="143">
        <f>SUM(AB7:AD53,F66:AD70)</f>
        <v>0</v>
      </c>
    </row>
    <row r="7" spans="1:29" ht="23.1" customHeight="1">
      <c r="A7" s="237" t="s">
        <v>50</v>
      </c>
      <c r="B7" s="238"/>
      <c r="C7" s="238"/>
      <c r="D7" s="238"/>
      <c r="E7" s="239"/>
      <c r="F7" s="10">
        <f t="shared" ref="F7:F53" si="0">SUM(G7,I7,K7,M7)</f>
        <v>967</v>
      </c>
      <c r="G7" s="9">
        <f>SUM(G8:G12)</f>
        <v>792</v>
      </c>
      <c r="H7" s="8">
        <f t="shared" ref="H7:H53" si="1">IF(G7=0,0,G7/$F7*100)</f>
        <v>81.902792140641154</v>
      </c>
      <c r="I7" s="9">
        <f>SUM(I8:I12)</f>
        <v>32</v>
      </c>
      <c r="J7" s="8">
        <f t="shared" ref="J7:J53" si="2">IF(I7=0,0,I7/$F7*100)</f>
        <v>3.3092037228541886</v>
      </c>
      <c r="K7" s="9">
        <f>SUM(K8:K12)</f>
        <v>134</v>
      </c>
      <c r="L7" s="8">
        <f t="shared" ref="L7:L53" si="3">IF(K7=0,0,K7/$F7*100)</f>
        <v>13.857290589451912</v>
      </c>
      <c r="M7" s="9">
        <f>SUM(M8:M12)</f>
        <v>9</v>
      </c>
      <c r="N7" s="8">
        <f t="shared" ref="N7:N53" si="4">IF(M7=0,0,M7/$F7*100)</f>
        <v>0.93071354705274045</v>
      </c>
      <c r="AA7" s="142">
        <v>967</v>
      </c>
      <c r="AB7" s="139" t="str">
        <f>IF(F7=AA7,"",1)</f>
        <v/>
      </c>
      <c r="AC7" s="175" t="str">
        <f>IF(SUM(H7,J7,L7,N7)=100,"",1)</f>
        <v/>
      </c>
    </row>
    <row r="8" spans="1:29" ht="23.1" customHeight="1">
      <c r="A8" s="256" t="s">
        <v>49</v>
      </c>
      <c r="B8" s="259" t="s">
        <v>48</v>
      </c>
      <c r="C8" s="260"/>
      <c r="D8" s="260"/>
      <c r="E8" s="261"/>
      <c r="F8" s="10">
        <f t="shared" si="0"/>
        <v>323</v>
      </c>
      <c r="G8" s="9">
        <v>175</v>
      </c>
      <c r="H8" s="8">
        <f t="shared" si="1"/>
        <v>54.179566563467496</v>
      </c>
      <c r="I8" s="9">
        <v>26</v>
      </c>
      <c r="J8" s="8">
        <f t="shared" si="2"/>
        <v>8.0495356037151709</v>
      </c>
      <c r="K8" s="9">
        <v>115</v>
      </c>
      <c r="L8" s="8">
        <f t="shared" si="3"/>
        <v>35.60371517027864</v>
      </c>
      <c r="M8" s="9">
        <v>7</v>
      </c>
      <c r="N8" s="8">
        <f t="shared" si="4"/>
        <v>2.1671826625386998</v>
      </c>
      <c r="AA8" s="9">
        <v>323</v>
      </c>
      <c r="AB8" s="140" t="str">
        <f t="shared" ref="AB8:AB53" si="5">IF(F8=AA8,"",1)</f>
        <v/>
      </c>
      <c r="AC8" s="140" t="str">
        <f t="shared" ref="AC8:AC53" si="6">IF(SUM(H8,J8,L8,N8)=100,"",1)</f>
        <v/>
      </c>
    </row>
    <row r="9" spans="1:29" ht="23.1" customHeight="1">
      <c r="A9" s="257"/>
      <c r="B9" s="259" t="s">
        <v>47</v>
      </c>
      <c r="C9" s="260"/>
      <c r="D9" s="260"/>
      <c r="E9" s="261"/>
      <c r="F9" s="10">
        <f t="shared" si="0"/>
        <v>145</v>
      </c>
      <c r="G9" s="9">
        <v>132</v>
      </c>
      <c r="H9" s="8">
        <f t="shared" si="1"/>
        <v>91.034482758620697</v>
      </c>
      <c r="I9" s="9">
        <v>3</v>
      </c>
      <c r="J9" s="8">
        <f t="shared" si="2"/>
        <v>2.0689655172413794</v>
      </c>
      <c r="K9" s="9">
        <v>9</v>
      </c>
      <c r="L9" s="8">
        <f t="shared" si="3"/>
        <v>6.2068965517241379</v>
      </c>
      <c r="M9" s="9">
        <v>1</v>
      </c>
      <c r="N9" s="8">
        <f t="shared" si="4"/>
        <v>0.68965517241379315</v>
      </c>
      <c r="AA9" s="9">
        <v>145</v>
      </c>
      <c r="AB9" s="140" t="str">
        <f t="shared" si="5"/>
        <v/>
      </c>
      <c r="AC9" s="140" t="str">
        <f t="shared" si="6"/>
        <v/>
      </c>
    </row>
    <row r="10" spans="1:29" ht="23.1" customHeight="1">
      <c r="A10" s="257"/>
      <c r="B10" s="259" t="s">
        <v>46</v>
      </c>
      <c r="C10" s="260"/>
      <c r="D10" s="260"/>
      <c r="E10" s="261"/>
      <c r="F10" s="10">
        <f t="shared" si="0"/>
        <v>218</v>
      </c>
      <c r="G10" s="9">
        <v>213</v>
      </c>
      <c r="H10" s="8">
        <f t="shared" si="1"/>
        <v>97.706422018348633</v>
      </c>
      <c r="I10" s="9">
        <v>2</v>
      </c>
      <c r="J10" s="8">
        <f t="shared" si="2"/>
        <v>0.91743119266055051</v>
      </c>
      <c r="K10" s="9">
        <v>3</v>
      </c>
      <c r="L10" s="8">
        <f t="shared" si="3"/>
        <v>1.3761467889908259</v>
      </c>
      <c r="M10" s="9">
        <v>0</v>
      </c>
      <c r="N10" s="8">
        <f t="shared" si="4"/>
        <v>0</v>
      </c>
      <c r="AA10" s="9">
        <v>218</v>
      </c>
      <c r="AB10" s="140" t="str">
        <f t="shared" si="5"/>
        <v/>
      </c>
      <c r="AC10" s="140" t="str">
        <f t="shared" si="6"/>
        <v/>
      </c>
    </row>
    <row r="11" spans="1:29" ht="23.1" customHeight="1">
      <c r="A11" s="257"/>
      <c r="B11" s="259" t="s">
        <v>45</v>
      </c>
      <c r="C11" s="260"/>
      <c r="D11" s="260"/>
      <c r="E11" s="261"/>
      <c r="F11" s="10">
        <f t="shared" si="0"/>
        <v>66</v>
      </c>
      <c r="G11" s="9">
        <v>64</v>
      </c>
      <c r="H11" s="8">
        <f t="shared" si="1"/>
        <v>96.969696969696969</v>
      </c>
      <c r="I11" s="9">
        <v>0</v>
      </c>
      <c r="J11" s="8">
        <f t="shared" si="2"/>
        <v>0</v>
      </c>
      <c r="K11" s="9">
        <v>1</v>
      </c>
      <c r="L11" s="8">
        <f t="shared" si="3"/>
        <v>1.5151515151515151</v>
      </c>
      <c r="M11" s="9">
        <v>1</v>
      </c>
      <c r="N11" s="8">
        <f t="shared" si="4"/>
        <v>1.5151515151515151</v>
      </c>
      <c r="AA11" s="9">
        <v>66</v>
      </c>
      <c r="AB11" s="140" t="str">
        <f t="shared" si="5"/>
        <v/>
      </c>
      <c r="AC11" s="140" t="str">
        <f t="shared" si="6"/>
        <v/>
      </c>
    </row>
    <row r="12" spans="1:29" ht="23.1" customHeight="1">
      <c r="A12" s="258"/>
      <c r="B12" s="259" t="s">
        <v>44</v>
      </c>
      <c r="C12" s="260"/>
      <c r="D12" s="260"/>
      <c r="E12" s="261"/>
      <c r="F12" s="10">
        <f t="shared" si="0"/>
        <v>215</v>
      </c>
      <c r="G12" s="9">
        <v>208</v>
      </c>
      <c r="H12" s="8">
        <f t="shared" si="1"/>
        <v>96.744186046511629</v>
      </c>
      <c r="I12" s="9">
        <v>1</v>
      </c>
      <c r="J12" s="8">
        <f t="shared" si="2"/>
        <v>0.46511627906976744</v>
      </c>
      <c r="K12" s="9">
        <v>6</v>
      </c>
      <c r="L12" s="8">
        <f t="shared" si="3"/>
        <v>2.7906976744186047</v>
      </c>
      <c r="M12" s="9">
        <v>0</v>
      </c>
      <c r="N12" s="8">
        <f t="shared" si="4"/>
        <v>0</v>
      </c>
      <c r="AA12" s="9">
        <v>215</v>
      </c>
      <c r="AB12" s="140" t="str">
        <f t="shared" si="5"/>
        <v/>
      </c>
      <c r="AC12" s="140" t="str">
        <f t="shared" si="6"/>
        <v/>
      </c>
    </row>
    <row r="13" spans="1:29" ht="23.1" customHeight="1">
      <c r="A13" s="253" t="s">
        <v>43</v>
      </c>
      <c r="B13" s="253" t="s">
        <v>42</v>
      </c>
      <c r="C13" s="13"/>
      <c r="D13" s="14" t="s">
        <v>16</v>
      </c>
      <c r="E13" s="11"/>
      <c r="F13" s="10">
        <f t="shared" si="0"/>
        <v>243</v>
      </c>
      <c r="G13" s="9">
        <f>SUM(G14:G37)</f>
        <v>213</v>
      </c>
      <c r="H13" s="8">
        <f t="shared" si="1"/>
        <v>87.654320987654316</v>
      </c>
      <c r="I13" s="9">
        <f>SUM(I14:I37)</f>
        <v>7</v>
      </c>
      <c r="J13" s="8">
        <f t="shared" si="2"/>
        <v>2.880658436213992</v>
      </c>
      <c r="K13" s="9">
        <f>SUM(K14:K37)</f>
        <v>21</v>
      </c>
      <c r="L13" s="8">
        <f t="shared" si="3"/>
        <v>8.6419753086419746</v>
      </c>
      <c r="M13" s="9">
        <f>SUM(M14:M37)</f>
        <v>2</v>
      </c>
      <c r="N13" s="8">
        <f t="shared" si="4"/>
        <v>0.82304526748971196</v>
      </c>
      <c r="AA13" s="9">
        <v>243</v>
      </c>
      <c r="AB13" s="140" t="str">
        <f t="shared" si="5"/>
        <v/>
      </c>
      <c r="AC13" s="140" t="str">
        <f t="shared" si="6"/>
        <v/>
      </c>
    </row>
    <row r="14" spans="1:29" ht="23.1" customHeight="1">
      <c r="A14" s="254"/>
      <c r="B14" s="254"/>
      <c r="C14" s="13"/>
      <c r="D14" s="14" t="s">
        <v>41</v>
      </c>
      <c r="E14" s="11"/>
      <c r="F14" s="10">
        <f t="shared" si="0"/>
        <v>32</v>
      </c>
      <c r="G14" s="9">
        <v>28</v>
      </c>
      <c r="H14" s="8">
        <f t="shared" si="1"/>
        <v>87.5</v>
      </c>
      <c r="I14" s="9">
        <v>1</v>
      </c>
      <c r="J14" s="8">
        <f t="shared" si="2"/>
        <v>3.125</v>
      </c>
      <c r="K14" s="9">
        <v>3</v>
      </c>
      <c r="L14" s="8">
        <f t="shared" si="3"/>
        <v>9.375</v>
      </c>
      <c r="M14" s="9">
        <v>0</v>
      </c>
      <c r="N14" s="8">
        <f t="shared" si="4"/>
        <v>0</v>
      </c>
      <c r="AA14" s="9">
        <v>32</v>
      </c>
      <c r="AB14" s="140" t="str">
        <f t="shared" si="5"/>
        <v/>
      </c>
      <c r="AC14" s="140" t="str">
        <f t="shared" si="6"/>
        <v/>
      </c>
    </row>
    <row r="15" spans="1:29" ht="23.1" customHeight="1">
      <c r="A15" s="254"/>
      <c r="B15" s="254"/>
      <c r="C15" s="13"/>
      <c r="D15" s="14" t="s">
        <v>40</v>
      </c>
      <c r="E15" s="11"/>
      <c r="F15" s="10">
        <f t="shared" si="0"/>
        <v>4</v>
      </c>
      <c r="G15" s="9">
        <v>3</v>
      </c>
      <c r="H15" s="8">
        <f t="shared" si="1"/>
        <v>75</v>
      </c>
      <c r="I15" s="9">
        <v>1</v>
      </c>
      <c r="J15" s="8">
        <f t="shared" si="2"/>
        <v>25</v>
      </c>
      <c r="K15" s="9">
        <v>0</v>
      </c>
      <c r="L15" s="8">
        <f t="shared" si="3"/>
        <v>0</v>
      </c>
      <c r="M15" s="9">
        <v>0</v>
      </c>
      <c r="N15" s="8">
        <f t="shared" si="4"/>
        <v>0</v>
      </c>
      <c r="AA15" s="9">
        <v>4</v>
      </c>
      <c r="AB15" s="140" t="str">
        <f t="shared" si="5"/>
        <v/>
      </c>
      <c r="AC15" s="140" t="str">
        <f t="shared" si="6"/>
        <v/>
      </c>
    </row>
    <row r="16" spans="1:29" ht="23.1" customHeight="1">
      <c r="A16" s="254"/>
      <c r="B16" s="254"/>
      <c r="C16" s="13"/>
      <c r="D16" s="14" t="s">
        <v>39</v>
      </c>
      <c r="E16" s="11"/>
      <c r="F16" s="10">
        <f t="shared" si="0"/>
        <v>16</v>
      </c>
      <c r="G16" s="9">
        <v>15</v>
      </c>
      <c r="H16" s="8">
        <f t="shared" si="1"/>
        <v>93.75</v>
      </c>
      <c r="I16" s="9">
        <v>1</v>
      </c>
      <c r="J16" s="8">
        <f t="shared" si="2"/>
        <v>6.25</v>
      </c>
      <c r="K16" s="9">
        <v>0</v>
      </c>
      <c r="L16" s="8">
        <f t="shared" si="3"/>
        <v>0</v>
      </c>
      <c r="M16" s="9">
        <v>0</v>
      </c>
      <c r="N16" s="8">
        <f t="shared" si="4"/>
        <v>0</v>
      </c>
      <c r="AA16" s="9">
        <v>16</v>
      </c>
      <c r="AB16" s="140" t="str">
        <f t="shared" si="5"/>
        <v/>
      </c>
      <c r="AC16" s="140" t="str">
        <f t="shared" si="6"/>
        <v/>
      </c>
    </row>
    <row r="17" spans="1:29" ht="23.1" customHeight="1">
      <c r="A17" s="254"/>
      <c r="B17" s="254"/>
      <c r="C17" s="13"/>
      <c r="D17" s="14" t="s">
        <v>38</v>
      </c>
      <c r="E17" s="11"/>
      <c r="F17" s="10">
        <f t="shared" si="0"/>
        <v>3</v>
      </c>
      <c r="G17" s="9">
        <v>1</v>
      </c>
      <c r="H17" s="8">
        <f t="shared" si="1"/>
        <v>33.333333333333329</v>
      </c>
      <c r="I17" s="9">
        <v>1</v>
      </c>
      <c r="J17" s="8">
        <f t="shared" si="2"/>
        <v>33.333333333333329</v>
      </c>
      <c r="K17" s="9">
        <v>1</v>
      </c>
      <c r="L17" s="8">
        <f t="shared" si="3"/>
        <v>33.333333333333329</v>
      </c>
      <c r="M17" s="9">
        <v>0</v>
      </c>
      <c r="N17" s="8">
        <f t="shared" si="4"/>
        <v>0</v>
      </c>
      <c r="AA17" s="9">
        <v>3</v>
      </c>
      <c r="AB17" s="140" t="str">
        <f t="shared" si="5"/>
        <v/>
      </c>
      <c r="AC17" s="140" t="str">
        <f t="shared" si="6"/>
        <v/>
      </c>
    </row>
    <row r="18" spans="1:29" ht="23.1" customHeight="1">
      <c r="A18" s="254"/>
      <c r="B18" s="254"/>
      <c r="C18" s="13"/>
      <c r="D18" s="14" t="s">
        <v>37</v>
      </c>
      <c r="E18" s="11"/>
      <c r="F18" s="10">
        <f t="shared" si="0"/>
        <v>7</v>
      </c>
      <c r="G18" s="9">
        <v>5</v>
      </c>
      <c r="H18" s="8">
        <f t="shared" si="1"/>
        <v>71.428571428571431</v>
      </c>
      <c r="I18" s="9">
        <v>0</v>
      </c>
      <c r="J18" s="8">
        <f t="shared" si="2"/>
        <v>0</v>
      </c>
      <c r="K18" s="9">
        <v>2</v>
      </c>
      <c r="L18" s="8">
        <f t="shared" si="3"/>
        <v>28.571428571428569</v>
      </c>
      <c r="M18" s="9">
        <v>0</v>
      </c>
      <c r="N18" s="8">
        <f t="shared" si="4"/>
        <v>0</v>
      </c>
      <c r="AA18" s="9">
        <v>7</v>
      </c>
      <c r="AB18" s="140" t="str">
        <f t="shared" si="5"/>
        <v/>
      </c>
      <c r="AC18" s="140" t="str">
        <f t="shared" si="6"/>
        <v/>
      </c>
    </row>
    <row r="19" spans="1:29" ht="23.1" customHeight="1">
      <c r="A19" s="254"/>
      <c r="B19" s="254"/>
      <c r="C19" s="13"/>
      <c r="D19" s="14" t="s">
        <v>36</v>
      </c>
      <c r="E19" s="11"/>
      <c r="F19" s="10">
        <f t="shared" si="0"/>
        <v>2</v>
      </c>
      <c r="G19" s="9">
        <v>1</v>
      </c>
      <c r="H19" s="8">
        <f t="shared" si="1"/>
        <v>50</v>
      </c>
      <c r="I19" s="9">
        <v>0</v>
      </c>
      <c r="J19" s="8">
        <f t="shared" si="2"/>
        <v>0</v>
      </c>
      <c r="K19" s="9">
        <v>0</v>
      </c>
      <c r="L19" s="8">
        <f t="shared" si="3"/>
        <v>0</v>
      </c>
      <c r="M19" s="9">
        <v>1</v>
      </c>
      <c r="N19" s="8">
        <f t="shared" si="4"/>
        <v>50</v>
      </c>
      <c r="AA19" s="9">
        <v>2</v>
      </c>
      <c r="AB19" s="140" t="str">
        <f t="shared" si="5"/>
        <v/>
      </c>
      <c r="AC19" s="140" t="str">
        <f t="shared" si="6"/>
        <v/>
      </c>
    </row>
    <row r="20" spans="1:29" ht="23.1" customHeight="1">
      <c r="A20" s="254"/>
      <c r="B20" s="254"/>
      <c r="C20" s="13"/>
      <c r="D20" s="14" t="s">
        <v>35</v>
      </c>
      <c r="E20" s="11"/>
      <c r="F20" s="10">
        <f t="shared" si="0"/>
        <v>5</v>
      </c>
      <c r="G20" s="9">
        <v>4</v>
      </c>
      <c r="H20" s="8">
        <f t="shared" si="1"/>
        <v>80</v>
      </c>
      <c r="I20" s="9">
        <v>0</v>
      </c>
      <c r="J20" s="8">
        <f t="shared" si="2"/>
        <v>0</v>
      </c>
      <c r="K20" s="9">
        <v>1</v>
      </c>
      <c r="L20" s="8">
        <f t="shared" si="3"/>
        <v>20</v>
      </c>
      <c r="M20" s="9">
        <v>0</v>
      </c>
      <c r="N20" s="8">
        <f t="shared" si="4"/>
        <v>0</v>
      </c>
      <c r="AA20" s="9">
        <v>5</v>
      </c>
      <c r="AB20" s="140" t="str">
        <f t="shared" si="5"/>
        <v/>
      </c>
      <c r="AC20" s="140" t="str">
        <f t="shared" si="6"/>
        <v/>
      </c>
    </row>
    <row r="21" spans="1:29" ht="23.1" customHeight="1">
      <c r="A21" s="254"/>
      <c r="B21" s="254"/>
      <c r="C21" s="13"/>
      <c r="D21" s="14" t="s">
        <v>34</v>
      </c>
      <c r="E21" s="11"/>
      <c r="F21" s="10">
        <f t="shared" si="0"/>
        <v>10</v>
      </c>
      <c r="G21" s="9">
        <v>10</v>
      </c>
      <c r="H21" s="8">
        <f t="shared" si="1"/>
        <v>100</v>
      </c>
      <c r="I21" s="9">
        <v>0</v>
      </c>
      <c r="J21" s="8">
        <f t="shared" si="2"/>
        <v>0</v>
      </c>
      <c r="K21" s="9">
        <v>0</v>
      </c>
      <c r="L21" s="8">
        <f t="shared" si="3"/>
        <v>0</v>
      </c>
      <c r="M21" s="9">
        <v>0</v>
      </c>
      <c r="N21" s="8">
        <f t="shared" si="4"/>
        <v>0</v>
      </c>
      <c r="AA21" s="9">
        <v>10</v>
      </c>
      <c r="AB21" s="140" t="str">
        <f t="shared" si="5"/>
        <v/>
      </c>
      <c r="AC21" s="140" t="str">
        <f t="shared" si="6"/>
        <v/>
      </c>
    </row>
    <row r="22" spans="1:29" ht="23.1" customHeight="1">
      <c r="A22" s="254"/>
      <c r="B22" s="254"/>
      <c r="C22" s="13"/>
      <c r="D22" s="14" t="s">
        <v>33</v>
      </c>
      <c r="E22" s="11"/>
      <c r="F22" s="10">
        <f t="shared" si="0"/>
        <v>1</v>
      </c>
      <c r="G22" s="9">
        <v>1</v>
      </c>
      <c r="H22" s="8">
        <f t="shared" si="1"/>
        <v>100</v>
      </c>
      <c r="I22" s="9">
        <v>0</v>
      </c>
      <c r="J22" s="8">
        <f t="shared" si="2"/>
        <v>0</v>
      </c>
      <c r="K22" s="9">
        <v>0</v>
      </c>
      <c r="L22" s="8">
        <f t="shared" si="3"/>
        <v>0</v>
      </c>
      <c r="M22" s="9">
        <v>0</v>
      </c>
      <c r="N22" s="8">
        <f t="shared" si="4"/>
        <v>0</v>
      </c>
      <c r="AA22" s="9">
        <v>1</v>
      </c>
      <c r="AB22" s="140" t="str">
        <f t="shared" si="5"/>
        <v/>
      </c>
      <c r="AC22" s="140" t="str">
        <f t="shared" si="6"/>
        <v/>
      </c>
    </row>
    <row r="23" spans="1:29" ht="23.1" customHeight="1">
      <c r="A23" s="254"/>
      <c r="B23" s="254"/>
      <c r="C23" s="13"/>
      <c r="D23" s="14" t="s">
        <v>32</v>
      </c>
      <c r="E23" s="11"/>
      <c r="F23" s="10">
        <f t="shared" si="0"/>
        <v>6</v>
      </c>
      <c r="G23" s="9">
        <v>6</v>
      </c>
      <c r="H23" s="8">
        <f t="shared" si="1"/>
        <v>100</v>
      </c>
      <c r="I23" s="9">
        <v>0</v>
      </c>
      <c r="J23" s="8">
        <f t="shared" si="2"/>
        <v>0</v>
      </c>
      <c r="K23" s="9">
        <v>0</v>
      </c>
      <c r="L23" s="8">
        <f t="shared" si="3"/>
        <v>0</v>
      </c>
      <c r="M23" s="9">
        <v>0</v>
      </c>
      <c r="N23" s="8">
        <f t="shared" si="4"/>
        <v>0</v>
      </c>
      <c r="AA23" s="9">
        <v>6</v>
      </c>
      <c r="AB23" s="140" t="str">
        <f t="shared" si="5"/>
        <v/>
      </c>
      <c r="AC23" s="140" t="str">
        <f t="shared" si="6"/>
        <v/>
      </c>
    </row>
    <row r="24" spans="1:29" ht="23.1" customHeight="1">
      <c r="A24" s="254"/>
      <c r="B24" s="254"/>
      <c r="C24" s="13"/>
      <c r="D24" s="14" t="s">
        <v>31</v>
      </c>
      <c r="E24" s="11"/>
      <c r="F24" s="10">
        <f t="shared" ref="F24" si="7">SUM(G24,I24,K24,M24)</f>
        <v>1</v>
      </c>
      <c r="G24" s="9">
        <v>1</v>
      </c>
      <c r="H24" s="8">
        <f t="shared" ref="H24" si="8">IF(G24=0,0,G24/$F24*100)</f>
        <v>100</v>
      </c>
      <c r="I24" s="9">
        <v>0</v>
      </c>
      <c r="J24" s="8">
        <f t="shared" ref="J24" si="9">IF(I24=0,0,I24/$F24*100)</f>
        <v>0</v>
      </c>
      <c r="K24" s="9">
        <v>0</v>
      </c>
      <c r="L24" s="8">
        <f t="shared" ref="L24" si="10">IF(K24=0,0,K24/$F24*100)</f>
        <v>0</v>
      </c>
      <c r="M24" s="9">
        <v>0</v>
      </c>
      <c r="N24" s="8">
        <f t="shared" ref="N24" si="11">IF(M24=0,0,M24/$F24*100)</f>
        <v>0</v>
      </c>
      <c r="AA24" s="9">
        <v>1</v>
      </c>
      <c r="AB24" s="140" t="str">
        <f t="shared" si="5"/>
        <v/>
      </c>
      <c r="AC24" s="140" t="str">
        <f t="shared" si="6"/>
        <v/>
      </c>
    </row>
    <row r="25" spans="1:29" ht="23.1" customHeight="1">
      <c r="A25" s="254"/>
      <c r="B25" s="254"/>
      <c r="C25" s="13"/>
      <c r="D25" s="12" t="s">
        <v>30</v>
      </c>
      <c r="E25" s="11"/>
      <c r="F25" s="10">
        <f t="shared" si="0"/>
        <v>2</v>
      </c>
      <c r="G25" s="9">
        <v>1</v>
      </c>
      <c r="H25" s="8">
        <f t="shared" si="1"/>
        <v>50</v>
      </c>
      <c r="I25" s="9">
        <v>0</v>
      </c>
      <c r="J25" s="8">
        <f t="shared" si="2"/>
        <v>0</v>
      </c>
      <c r="K25" s="9">
        <v>1</v>
      </c>
      <c r="L25" s="8">
        <f t="shared" si="3"/>
        <v>50</v>
      </c>
      <c r="M25" s="9">
        <v>0</v>
      </c>
      <c r="N25" s="8">
        <f t="shared" si="4"/>
        <v>0</v>
      </c>
      <c r="AA25" s="9">
        <v>2</v>
      </c>
      <c r="AB25" s="140" t="str">
        <f t="shared" si="5"/>
        <v/>
      </c>
      <c r="AC25" s="140" t="str">
        <f t="shared" si="6"/>
        <v/>
      </c>
    </row>
    <row r="26" spans="1:29" ht="23.1" customHeight="1">
      <c r="A26" s="254"/>
      <c r="B26" s="254"/>
      <c r="C26" s="13"/>
      <c r="D26" s="109" t="s">
        <v>29</v>
      </c>
      <c r="E26" s="110"/>
      <c r="F26" s="31">
        <f t="shared" si="0"/>
        <v>9</v>
      </c>
      <c r="G26" s="30">
        <v>5</v>
      </c>
      <c r="H26" s="111">
        <f t="shared" si="1"/>
        <v>55.555555555555557</v>
      </c>
      <c r="I26" s="9">
        <v>2</v>
      </c>
      <c r="J26" s="8">
        <f t="shared" si="2"/>
        <v>22.222222222222221</v>
      </c>
      <c r="K26" s="9">
        <v>2</v>
      </c>
      <c r="L26" s="8">
        <f t="shared" si="3"/>
        <v>22.222222222222221</v>
      </c>
      <c r="M26" s="9">
        <v>0</v>
      </c>
      <c r="N26" s="8">
        <f t="shared" si="4"/>
        <v>0</v>
      </c>
      <c r="AA26" s="30">
        <v>9</v>
      </c>
      <c r="AB26" s="140" t="str">
        <f t="shared" si="5"/>
        <v/>
      </c>
      <c r="AC26" s="140" t="str">
        <f t="shared" si="6"/>
        <v/>
      </c>
    </row>
    <row r="27" spans="1:29" ht="23.1" customHeight="1">
      <c r="A27" s="254"/>
      <c r="B27" s="254"/>
      <c r="C27" s="13"/>
      <c r="D27" s="14" t="s">
        <v>28</v>
      </c>
      <c r="E27" s="11"/>
      <c r="F27" s="10">
        <f t="shared" si="0"/>
        <v>5</v>
      </c>
      <c r="G27" s="9">
        <v>4</v>
      </c>
      <c r="H27" s="8">
        <f t="shared" si="1"/>
        <v>80</v>
      </c>
      <c r="I27" s="9">
        <v>0</v>
      </c>
      <c r="J27" s="8">
        <f t="shared" si="2"/>
        <v>0</v>
      </c>
      <c r="K27" s="9">
        <v>1</v>
      </c>
      <c r="L27" s="8">
        <f t="shared" si="3"/>
        <v>20</v>
      </c>
      <c r="M27" s="9">
        <v>0</v>
      </c>
      <c r="N27" s="8">
        <f t="shared" si="4"/>
        <v>0</v>
      </c>
      <c r="AA27" s="9">
        <v>5</v>
      </c>
      <c r="AB27" s="140" t="str">
        <f t="shared" si="5"/>
        <v/>
      </c>
      <c r="AC27" s="140" t="str">
        <f t="shared" si="6"/>
        <v/>
      </c>
    </row>
    <row r="28" spans="1:29" ht="23.1" customHeight="1">
      <c r="A28" s="254"/>
      <c r="B28" s="254"/>
      <c r="C28" s="13"/>
      <c r="D28" s="14" t="s">
        <v>27</v>
      </c>
      <c r="E28" s="11"/>
      <c r="F28" s="10">
        <f t="shared" si="0"/>
        <v>5</v>
      </c>
      <c r="G28" s="9">
        <v>4</v>
      </c>
      <c r="H28" s="8">
        <f t="shared" si="1"/>
        <v>80</v>
      </c>
      <c r="I28" s="9">
        <v>0</v>
      </c>
      <c r="J28" s="8">
        <f t="shared" si="2"/>
        <v>0</v>
      </c>
      <c r="K28" s="9">
        <v>1</v>
      </c>
      <c r="L28" s="8">
        <f t="shared" si="3"/>
        <v>20</v>
      </c>
      <c r="M28" s="9">
        <v>0</v>
      </c>
      <c r="N28" s="8">
        <f t="shared" si="4"/>
        <v>0</v>
      </c>
      <c r="AA28" s="9">
        <v>5</v>
      </c>
      <c r="AB28" s="140" t="str">
        <f t="shared" si="5"/>
        <v/>
      </c>
      <c r="AC28" s="140" t="str">
        <f t="shared" si="6"/>
        <v/>
      </c>
    </row>
    <row r="29" spans="1:29" ht="23.1" customHeight="1">
      <c r="A29" s="254"/>
      <c r="B29" s="254"/>
      <c r="C29" s="13"/>
      <c r="D29" s="14" t="s">
        <v>26</v>
      </c>
      <c r="E29" s="11"/>
      <c r="F29" s="10">
        <f t="shared" si="0"/>
        <v>15</v>
      </c>
      <c r="G29" s="9">
        <v>13</v>
      </c>
      <c r="H29" s="8">
        <f t="shared" si="1"/>
        <v>86.666666666666671</v>
      </c>
      <c r="I29" s="9">
        <v>1</v>
      </c>
      <c r="J29" s="8">
        <f t="shared" si="2"/>
        <v>6.666666666666667</v>
      </c>
      <c r="K29" s="9">
        <v>1</v>
      </c>
      <c r="L29" s="8">
        <f t="shared" si="3"/>
        <v>6.666666666666667</v>
      </c>
      <c r="M29" s="9">
        <v>0</v>
      </c>
      <c r="N29" s="8">
        <f t="shared" si="4"/>
        <v>0</v>
      </c>
      <c r="AA29" s="9">
        <v>15</v>
      </c>
      <c r="AB29" s="140" t="str">
        <f t="shared" si="5"/>
        <v/>
      </c>
      <c r="AC29" s="140" t="str">
        <f t="shared" si="6"/>
        <v/>
      </c>
    </row>
    <row r="30" spans="1:29" ht="23.1" customHeight="1">
      <c r="A30" s="254"/>
      <c r="B30" s="254"/>
      <c r="C30" s="13"/>
      <c r="D30" s="14" t="s">
        <v>25</v>
      </c>
      <c r="E30" s="11"/>
      <c r="F30" s="10">
        <f t="shared" si="0"/>
        <v>6</v>
      </c>
      <c r="G30" s="9">
        <v>5</v>
      </c>
      <c r="H30" s="8">
        <f t="shared" si="1"/>
        <v>83.333333333333343</v>
      </c>
      <c r="I30" s="9">
        <v>0</v>
      </c>
      <c r="J30" s="8">
        <f t="shared" si="2"/>
        <v>0</v>
      </c>
      <c r="K30" s="9">
        <v>1</v>
      </c>
      <c r="L30" s="8">
        <f t="shared" si="3"/>
        <v>16.666666666666664</v>
      </c>
      <c r="M30" s="9">
        <v>0</v>
      </c>
      <c r="N30" s="8">
        <f t="shared" si="4"/>
        <v>0</v>
      </c>
      <c r="AA30" s="9">
        <v>6</v>
      </c>
      <c r="AB30" s="140" t="str">
        <f t="shared" si="5"/>
        <v/>
      </c>
      <c r="AC30" s="140" t="str">
        <f t="shared" si="6"/>
        <v/>
      </c>
    </row>
    <row r="31" spans="1:29" ht="23.1" customHeight="1">
      <c r="A31" s="254"/>
      <c r="B31" s="254"/>
      <c r="C31" s="13"/>
      <c r="D31" s="14" t="s">
        <v>24</v>
      </c>
      <c r="E31" s="11"/>
      <c r="F31" s="10">
        <f t="shared" si="0"/>
        <v>33</v>
      </c>
      <c r="G31" s="9">
        <v>27</v>
      </c>
      <c r="H31" s="8">
        <f t="shared" si="1"/>
        <v>81.818181818181827</v>
      </c>
      <c r="I31" s="9">
        <v>0</v>
      </c>
      <c r="J31" s="8">
        <f t="shared" si="2"/>
        <v>0</v>
      </c>
      <c r="K31" s="9">
        <v>5</v>
      </c>
      <c r="L31" s="8">
        <f t="shared" si="3"/>
        <v>15.151515151515152</v>
      </c>
      <c r="M31" s="9">
        <v>1</v>
      </c>
      <c r="N31" s="8">
        <f t="shared" si="4"/>
        <v>3.0303030303030303</v>
      </c>
      <c r="AA31" s="9">
        <v>33</v>
      </c>
      <c r="AB31" s="140" t="str">
        <f t="shared" si="5"/>
        <v/>
      </c>
      <c r="AC31" s="140" t="str">
        <f t="shared" si="6"/>
        <v/>
      </c>
    </row>
    <row r="32" spans="1:29" ht="23.1" customHeight="1">
      <c r="A32" s="254"/>
      <c r="B32" s="254"/>
      <c r="C32" s="13"/>
      <c r="D32" s="14" t="s">
        <v>23</v>
      </c>
      <c r="E32" s="11"/>
      <c r="F32" s="10">
        <f t="shared" si="0"/>
        <v>7</v>
      </c>
      <c r="G32" s="9">
        <v>7</v>
      </c>
      <c r="H32" s="8">
        <f t="shared" si="1"/>
        <v>100</v>
      </c>
      <c r="I32" s="9">
        <v>0</v>
      </c>
      <c r="J32" s="8">
        <f t="shared" si="2"/>
        <v>0</v>
      </c>
      <c r="K32" s="9">
        <v>0</v>
      </c>
      <c r="L32" s="8">
        <f t="shared" si="3"/>
        <v>0</v>
      </c>
      <c r="M32" s="9">
        <v>0</v>
      </c>
      <c r="N32" s="8">
        <f t="shared" si="4"/>
        <v>0</v>
      </c>
      <c r="AA32" s="9">
        <v>7</v>
      </c>
      <c r="AB32" s="140" t="str">
        <f t="shared" si="5"/>
        <v/>
      </c>
      <c r="AC32" s="140" t="str">
        <f t="shared" si="6"/>
        <v/>
      </c>
    </row>
    <row r="33" spans="1:29" ht="24" customHeight="1">
      <c r="A33" s="254"/>
      <c r="B33" s="254"/>
      <c r="C33" s="13"/>
      <c r="D33" s="14" t="s">
        <v>22</v>
      </c>
      <c r="E33" s="11"/>
      <c r="F33" s="10">
        <f t="shared" si="0"/>
        <v>29</v>
      </c>
      <c r="G33" s="9">
        <v>27</v>
      </c>
      <c r="H33" s="8">
        <f t="shared" si="1"/>
        <v>93.103448275862064</v>
      </c>
      <c r="I33" s="9">
        <v>0</v>
      </c>
      <c r="J33" s="8">
        <f t="shared" si="2"/>
        <v>0</v>
      </c>
      <c r="K33" s="9">
        <v>2</v>
      </c>
      <c r="L33" s="8">
        <f t="shared" si="3"/>
        <v>6.8965517241379306</v>
      </c>
      <c r="M33" s="9">
        <v>0</v>
      </c>
      <c r="N33" s="8">
        <f t="shared" si="4"/>
        <v>0</v>
      </c>
      <c r="AA33" s="9">
        <v>29</v>
      </c>
      <c r="AB33" s="140" t="str">
        <f t="shared" si="5"/>
        <v/>
      </c>
      <c r="AC33" s="140" t="str">
        <f t="shared" si="6"/>
        <v/>
      </c>
    </row>
    <row r="34" spans="1:29" ht="23.1" customHeight="1">
      <c r="A34" s="254"/>
      <c r="B34" s="254"/>
      <c r="C34" s="13"/>
      <c r="D34" s="14" t="s">
        <v>21</v>
      </c>
      <c r="E34" s="11"/>
      <c r="F34" s="10">
        <f t="shared" si="0"/>
        <v>15</v>
      </c>
      <c r="G34" s="9">
        <v>15</v>
      </c>
      <c r="H34" s="8">
        <f t="shared" si="1"/>
        <v>100</v>
      </c>
      <c r="I34" s="9">
        <v>0</v>
      </c>
      <c r="J34" s="8">
        <f t="shared" si="2"/>
        <v>0</v>
      </c>
      <c r="K34" s="9">
        <v>0</v>
      </c>
      <c r="L34" s="8">
        <f t="shared" si="3"/>
        <v>0</v>
      </c>
      <c r="M34" s="9">
        <v>0</v>
      </c>
      <c r="N34" s="8">
        <f t="shared" si="4"/>
        <v>0</v>
      </c>
      <c r="AA34" s="9">
        <v>15</v>
      </c>
      <c r="AB34" s="140" t="str">
        <f t="shared" si="5"/>
        <v/>
      </c>
      <c r="AC34" s="140" t="str">
        <f t="shared" si="6"/>
        <v/>
      </c>
    </row>
    <row r="35" spans="1:29" ht="23.1" customHeight="1">
      <c r="A35" s="254"/>
      <c r="B35" s="254"/>
      <c r="C35" s="13"/>
      <c r="D35" s="14" t="s">
        <v>20</v>
      </c>
      <c r="E35" s="11"/>
      <c r="F35" s="10">
        <f t="shared" si="0"/>
        <v>7</v>
      </c>
      <c r="G35" s="9">
        <v>7</v>
      </c>
      <c r="H35" s="8">
        <f t="shared" si="1"/>
        <v>100</v>
      </c>
      <c r="I35" s="9">
        <v>0</v>
      </c>
      <c r="J35" s="8">
        <f t="shared" si="2"/>
        <v>0</v>
      </c>
      <c r="K35" s="9">
        <v>0</v>
      </c>
      <c r="L35" s="8">
        <f t="shared" si="3"/>
        <v>0</v>
      </c>
      <c r="M35" s="9">
        <v>0</v>
      </c>
      <c r="N35" s="8">
        <f t="shared" si="4"/>
        <v>0</v>
      </c>
      <c r="AA35" s="9">
        <v>7</v>
      </c>
      <c r="AB35" s="140" t="str">
        <f t="shared" si="5"/>
        <v/>
      </c>
      <c r="AC35" s="140" t="str">
        <f t="shared" si="6"/>
        <v/>
      </c>
    </row>
    <row r="36" spans="1:29" ht="23.1" customHeight="1">
      <c r="A36" s="254"/>
      <c r="B36" s="254"/>
      <c r="C36" s="13"/>
      <c r="D36" s="14" t="s">
        <v>19</v>
      </c>
      <c r="E36" s="11"/>
      <c r="F36" s="10">
        <f t="shared" si="0"/>
        <v>17</v>
      </c>
      <c r="G36" s="9">
        <v>17</v>
      </c>
      <c r="H36" s="8">
        <f t="shared" si="1"/>
        <v>100</v>
      </c>
      <c r="I36" s="9">
        <v>0</v>
      </c>
      <c r="J36" s="8">
        <f t="shared" si="2"/>
        <v>0</v>
      </c>
      <c r="K36" s="9">
        <v>0</v>
      </c>
      <c r="L36" s="8">
        <f t="shared" si="3"/>
        <v>0</v>
      </c>
      <c r="M36" s="9">
        <v>0</v>
      </c>
      <c r="N36" s="8">
        <f t="shared" si="4"/>
        <v>0</v>
      </c>
      <c r="AA36" s="9">
        <v>17</v>
      </c>
      <c r="AB36" s="140" t="str">
        <f t="shared" si="5"/>
        <v/>
      </c>
      <c r="AC36" s="140" t="str">
        <f t="shared" si="6"/>
        <v/>
      </c>
    </row>
    <row r="37" spans="1:29" ht="23.1" customHeight="1">
      <c r="A37" s="254"/>
      <c r="B37" s="255"/>
      <c r="C37" s="13"/>
      <c r="D37" s="14" t="s">
        <v>18</v>
      </c>
      <c r="E37" s="11"/>
      <c r="F37" s="10">
        <f t="shared" si="0"/>
        <v>6</v>
      </c>
      <c r="G37" s="9">
        <v>6</v>
      </c>
      <c r="H37" s="8">
        <f t="shared" si="1"/>
        <v>100</v>
      </c>
      <c r="I37" s="9">
        <v>0</v>
      </c>
      <c r="J37" s="8">
        <f t="shared" si="2"/>
        <v>0</v>
      </c>
      <c r="K37" s="9">
        <v>0</v>
      </c>
      <c r="L37" s="8">
        <f t="shared" si="3"/>
        <v>0</v>
      </c>
      <c r="M37" s="9">
        <v>0</v>
      </c>
      <c r="N37" s="8">
        <f t="shared" si="4"/>
        <v>0</v>
      </c>
      <c r="AA37" s="9">
        <v>6</v>
      </c>
      <c r="AB37" s="140" t="str">
        <f t="shared" si="5"/>
        <v/>
      </c>
      <c r="AC37" s="140" t="str">
        <f t="shared" si="6"/>
        <v/>
      </c>
    </row>
    <row r="38" spans="1:29" ht="23.1" customHeight="1">
      <c r="A38" s="254"/>
      <c r="B38" s="253" t="s">
        <v>17</v>
      </c>
      <c r="C38" s="13"/>
      <c r="D38" s="14" t="s">
        <v>16</v>
      </c>
      <c r="E38" s="11"/>
      <c r="F38" s="10">
        <f t="shared" si="0"/>
        <v>724</v>
      </c>
      <c r="G38" s="9">
        <f>SUM(G39:G53)</f>
        <v>579</v>
      </c>
      <c r="H38" s="8">
        <f t="shared" si="1"/>
        <v>79.972375690607734</v>
      </c>
      <c r="I38" s="9">
        <f>SUM(I39:I53)</f>
        <v>25</v>
      </c>
      <c r="J38" s="8">
        <f t="shared" si="2"/>
        <v>3.4530386740331496</v>
      </c>
      <c r="K38" s="9">
        <f>SUM(K39:K53)</f>
        <v>113</v>
      </c>
      <c r="L38" s="8">
        <f t="shared" si="3"/>
        <v>15.607734806629834</v>
      </c>
      <c r="M38" s="9">
        <f>SUM(M39:M53)</f>
        <v>7</v>
      </c>
      <c r="N38" s="8">
        <f t="shared" si="4"/>
        <v>0.96685082872928174</v>
      </c>
      <c r="AA38" s="9">
        <v>724</v>
      </c>
      <c r="AB38" s="140" t="str">
        <f t="shared" si="5"/>
        <v/>
      </c>
      <c r="AC38" s="140" t="str">
        <f t="shared" si="6"/>
        <v/>
      </c>
    </row>
    <row r="39" spans="1:29" ht="23.1" customHeight="1">
      <c r="A39" s="254"/>
      <c r="B39" s="254"/>
      <c r="C39" s="13"/>
      <c r="D39" s="14" t="s">
        <v>15</v>
      </c>
      <c r="E39" s="11"/>
      <c r="F39" s="10">
        <f t="shared" si="0"/>
        <v>4</v>
      </c>
      <c r="G39" s="9">
        <v>3</v>
      </c>
      <c r="H39" s="8">
        <f t="shared" si="1"/>
        <v>75</v>
      </c>
      <c r="I39" s="9">
        <v>0</v>
      </c>
      <c r="J39" s="8">
        <f t="shared" si="2"/>
        <v>0</v>
      </c>
      <c r="K39" s="9">
        <v>1</v>
      </c>
      <c r="L39" s="8">
        <f t="shared" si="3"/>
        <v>25</v>
      </c>
      <c r="M39" s="9">
        <v>0</v>
      </c>
      <c r="N39" s="8">
        <f t="shared" si="4"/>
        <v>0</v>
      </c>
      <c r="AA39" s="9">
        <v>4</v>
      </c>
      <c r="AB39" s="140" t="str">
        <f t="shared" si="5"/>
        <v/>
      </c>
      <c r="AC39" s="140" t="str">
        <f t="shared" si="6"/>
        <v/>
      </c>
    </row>
    <row r="40" spans="1:29" ht="23.1" customHeight="1">
      <c r="A40" s="254"/>
      <c r="B40" s="254"/>
      <c r="C40" s="13"/>
      <c r="D40" s="14" t="s">
        <v>14</v>
      </c>
      <c r="E40" s="11"/>
      <c r="F40" s="10">
        <f t="shared" si="0"/>
        <v>91</v>
      </c>
      <c r="G40" s="9">
        <v>56</v>
      </c>
      <c r="H40" s="8">
        <f t="shared" si="1"/>
        <v>61.53846153846154</v>
      </c>
      <c r="I40" s="9">
        <v>5</v>
      </c>
      <c r="J40" s="8">
        <f t="shared" si="2"/>
        <v>5.4945054945054945</v>
      </c>
      <c r="K40" s="9">
        <v>29</v>
      </c>
      <c r="L40" s="8">
        <f t="shared" si="3"/>
        <v>31.868131868131865</v>
      </c>
      <c r="M40" s="9">
        <v>1</v>
      </c>
      <c r="N40" s="8">
        <f t="shared" si="4"/>
        <v>1.098901098901099</v>
      </c>
      <c r="AA40" s="9">
        <v>91</v>
      </c>
      <c r="AB40" s="140" t="str">
        <f t="shared" si="5"/>
        <v/>
      </c>
      <c r="AC40" s="140" t="str">
        <f t="shared" si="6"/>
        <v/>
      </c>
    </row>
    <row r="41" spans="1:29" ht="23.1" customHeight="1">
      <c r="A41" s="254"/>
      <c r="B41" s="254"/>
      <c r="C41" s="13"/>
      <c r="D41" s="14" t="s">
        <v>13</v>
      </c>
      <c r="E41" s="11"/>
      <c r="F41" s="10">
        <f t="shared" si="0"/>
        <v>19</v>
      </c>
      <c r="G41" s="9">
        <v>18</v>
      </c>
      <c r="H41" s="8">
        <f t="shared" si="1"/>
        <v>94.73684210526315</v>
      </c>
      <c r="I41" s="9">
        <v>0</v>
      </c>
      <c r="J41" s="8">
        <f t="shared" si="2"/>
        <v>0</v>
      </c>
      <c r="K41" s="9">
        <v>0</v>
      </c>
      <c r="L41" s="8">
        <f t="shared" si="3"/>
        <v>0</v>
      </c>
      <c r="M41" s="9">
        <v>1</v>
      </c>
      <c r="N41" s="8">
        <f t="shared" si="4"/>
        <v>5.2631578947368416</v>
      </c>
      <c r="AA41" s="9">
        <v>19</v>
      </c>
      <c r="AB41" s="140" t="str">
        <f t="shared" si="5"/>
        <v/>
      </c>
      <c r="AC41" s="140" t="str">
        <f t="shared" si="6"/>
        <v/>
      </c>
    </row>
    <row r="42" spans="1:29" ht="23.1" customHeight="1">
      <c r="A42" s="254"/>
      <c r="B42" s="254"/>
      <c r="C42" s="13"/>
      <c r="D42" s="14" t="s">
        <v>12</v>
      </c>
      <c r="E42" s="11"/>
      <c r="F42" s="10">
        <f t="shared" si="0"/>
        <v>14</v>
      </c>
      <c r="G42" s="9">
        <v>11</v>
      </c>
      <c r="H42" s="8">
        <f t="shared" si="1"/>
        <v>78.571428571428569</v>
      </c>
      <c r="I42" s="9">
        <v>2</v>
      </c>
      <c r="J42" s="8">
        <f t="shared" si="2"/>
        <v>14.285714285714285</v>
      </c>
      <c r="K42" s="9">
        <v>1</v>
      </c>
      <c r="L42" s="8">
        <f t="shared" si="3"/>
        <v>7.1428571428571423</v>
      </c>
      <c r="M42" s="9">
        <v>0</v>
      </c>
      <c r="N42" s="8">
        <f t="shared" si="4"/>
        <v>0</v>
      </c>
      <c r="AA42" s="9">
        <v>14</v>
      </c>
      <c r="AB42" s="140" t="str">
        <f t="shared" si="5"/>
        <v/>
      </c>
      <c r="AC42" s="140" t="str">
        <f t="shared" si="6"/>
        <v/>
      </c>
    </row>
    <row r="43" spans="1:29" ht="23.1" customHeight="1">
      <c r="A43" s="254"/>
      <c r="B43" s="254"/>
      <c r="C43" s="13"/>
      <c r="D43" s="14" t="s">
        <v>11</v>
      </c>
      <c r="E43" s="11"/>
      <c r="F43" s="10">
        <f t="shared" si="0"/>
        <v>32</v>
      </c>
      <c r="G43" s="9">
        <v>27</v>
      </c>
      <c r="H43" s="8">
        <f t="shared" si="1"/>
        <v>84.375</v>
      </c>
      <c r="I43" s="9">
        <v>2</v>
      </c>
      <c r="J43" s="8">
        <f t="shared" si="2"/>
        <v>6.25</v>
      </c>
      <c r="K43" s="9">
        <v>2</v>
      </c>
      <c r="L43" s="8">
        <f t="shared" si="3"/>
        <v>6.25</v>
      </c>
      <c r="M43" s="9">
        <v>1</v>
      </c>
      <c r="N43" s="8">
        <f t="shared" si="4"/>
        <v>3.125</v>
      </c>
      <c r="AA43" s="9">
        <v>32</v>
      </c>
      <c r="AB43" s="140" t="str">
        <f t="shared" si="5"/>
        <v/>
      </c>
      <c r="AC43" s="140" t="str">
        <f t="shared" si="6"/>
        <v/>
      </c>
    </row>
    <row r="44" spans="1:29" ht="23.1" customHeight="1">
      <c r="A44" s="254"/>
      <c r="B44" s="254"/>
      <c r="C44" s="13"/>
      <c r="D44" s="14" t="s">
        <v>10</v>
      </c>
      <c r="E44" s="11"/>
      <c r="F44" s="10">
        <f t="shared" si="0"/>
        <v>176</v>
      </c>
      <c r="G44" s="9">
        <v>133</v>
      </c>
      <c r="H44" s="8">
        <f t="shared" si="1"/>
        <v>75.568181818181827</v>
      </c>
      <c r="I44" s="9">
        <v>8</v>
      </c>
      <c r="J44" s="8">
        <f t="shared" si="2"/>
        <v>4.5454545454545459</v>
      </c>
      <c r="K44" s="9">
        <v>34</v>
      </c>
      <c r="L44" s="8">
        <f t="shared" si="3"/>
        <v>19.318181818181817</v>
      </c>
      <c r="M44" s="9">
        <v>1</v>
      </c>
      <c r="N44" s="8">
        <f t="shared" si="4"/>
        <v>0.56818181818181823</v>
      </c>
      <c r="AA44" s="9">
        <v>176</v>
      </c>
      <c r="AB44" s="140" t="str">
        <f t="shared" si="5"/>
        <v/>
      </c>
      <c r="AC44" s="140" t="str">
        <f t="shared" si="6"/>
        <v/>
      </c>
    </row>
    <row r="45" spans="1:29" ht="23.1" customHeight="1">
      <c r="A45" s="254"/>
      <c r="B45" s="254"/>
      <c r="C45" s="13"/>
      <c r="D45" s="14" t="s">
        <v>9</v>
      </c>
      <c r="E45" s="11"/>
      <c r="F45" s="10">
        <f t="shared" si="0"/>
        <v>21</v>
      </c>
      <c r="G45" s="9">
        <v>21</v>
      </c>
      <c r="H45" s="8">
        <f t="shared" si="1"/>
        <v>100</v>
      </c>
      <c r="I45" s="9">
        <v>0</v>
      </c>
      <c r="J45" s="8">
        <f t="shared" si="2"/>
        <v>0</v>
      </c>
      <c r="K45" s="9">
        <v>0</v>
      </c>
      <c r="L45" s="8">
        <f t="shared" si="3"/>
        <v>0</v>
      </c>
      <c r="M45" s="9">
        <v>0</v>
      </c>
      <c r="N45" s="8">
        <f t="shared" si="4"/>
        <v>0</v>
      </c>
      <c r="AA45" s="9">
        <v>21</v>
      </c>
      <c r="AB45" s="140" t="str">
        <f t="shared" si="5"/>
        <v/>
      </c>
      <c r="AC45" s="140" t="str">
        <f t="shared" si="6"/>
        <v/>
      </c>
    </row>
    <row r="46" spans="1:29" ht="23.1" customHeight="1">
      <c r="A46" s="254"/>
      <c r="B46" s="254"/>
      <c r="C46" s="13"/>
      <c r="D46" s="14" t="s">
        <v>8</v>
      </c>
      <c r="E46" s="11"/>
      <c r="F46" s="10">
        <f t="shared" si="0"/>
        <v>9</v>
      </c>
      <c r="G46" s="9">
        <v>7</v>
      </c>
      <c r="H46" s="8">
        <f t="shared" si="1"/>
        <v>77.777777777777786</v>
      </c>
      <c r="I46" s="9">
        <v>0</v>
      </c>
      <c r="J46" s="8">
        <f t="shared" si="2"/>
        <v>0</v>
      </c>
      <c r="K46" s="9">
        <v>2</v>
      </c>
      <c r="L46" s="8">
        <f t="shared" si="3"/>
        <v>22.222222222222221</v>
      </c>
      <c r="M46" s="9">
        <v>0</v>
      </c>
      <c r="N46" s="8">
        <f t="shared" si="4"/>
        <v>0</v>
      </c>
      <c r="AA46" s="9">
        <v>9</v>
      </c>
      <c r="AB46" s="140" t="str">
        <f t="shared" si="5"/>
        <v/>
      </c>
      <c r="AC46" s="140" t="str">
        <f t="shared" si="6"/>
        <v/>
      </c>
    </row>
    <row r="47" spans="1:29" ht="24" customHeight="1">
      <c r="A47" s="254"/>
      <c r="B47" s="254"/>
      <c r="C47" s="13"/>
      <c r="D47" s="12" t="s">
        <v>7</v>
      </c>
      <c r="E47" s="11"/>
      <c r="F47" s="10">
        <f t="shared" si="0"/>
        <v>18</v>
      </c>
      <c r="G47" s="9">
        <v>17</v>
      </c>
      <c r="H47" s="8">
        <f t="shared" si="1"/>
        <v>94.444444444444443</v>
      </c>
      <c r="I47" s="9">
        <v>1</v>
      </c>
      <c r="J47" s="8">
        <f t="shared" si="2"/>
        <v>5.5555555555555554</v>
      </c>
      <c r="K47" s="9">
        <v>0</v>
      </c>
      <c r="L47" s="8">
        <f t="shared" si="3"/>
        <v>0</v>
      </c>
      <c r="M47" s="9">
        <v>0</v>
      </c>
      <c r="N47" s="8">
        <f t="shared" si="4"/>
        <v>0</v>
      </c>
      <c r="AA47" s="9">
        <v>18</v>
      </c>
      <c r="AB47" s="140" t="str">
        <f t="shared" si="5"/>
        <v/>
      </c>
      <c r="AC47" s="140" t="str">
        <f t="shared" si="6"/>
        <v/>
      </c>
    </row>
    <row r="48" spans="1:29" ht="23.1" customHeight="1">
      <c r="A48" s="254"/>
      <c r="B48" s="254"/>
      <c r="C48" s="13"/>
      <c r="D48" s="14" t="s">
        <v>6</v>
      </c>
      <c r="E48" s="11"/>
      <c r="F48" s="10">
        <f t="shared" si="0"/>
        <v>49</v>
      </c>
      <c r="G48" s="9">
        <v>38</v>
      </c>
      <c r="H48" s="8">
        <f t="shared" si="1"/>
        <v>77.551020408163268</v>
      </c>
      <c r="I48" s="9">
        <v>1</v>
      </c>
      <c r="J48" s="8">
        <f t="shared" si="2"/>
        <v>2.0408163265306123</v>
      </c>
      <c r="K48" s="9">
        <v>10</v>
      </c>
      <c r="L48" s="8">
        <f t="shared" si="3"/>
        <v>20.408163265306122</v>
      </c>
      <c r="M48" s="9">
        <v>0</v>
      </c>
      <c r="N48" s="8">
        <f t="shared" si="4"/>
        <v>0</v>
      </c>
      <c r="AA48" s="9">
        <v>49</v>
      </c>
      <c r="AB48" s="140" t="str">
        <f t="shared" si="5"/>
        <v/>
      </c>
      <c r="AC48" s="140" t="str">
        <f t="shared" si="6"/>
        <v/>
      </c>
    </row>
    <row r="49" spans="1:30" ht="23.1" customHeight="1">
      <c r="A49" s="254"/>
      <c r="B49" s="254"/>
      <c r="C49" s="13"/>
      <c r="D49" s="14" t="s">
        <v>5</v>
      </c>
      <c r="E49" s="11"/>
      <c r="F49" s="10">
        <f t="shared" si="0"/>
        <v>24</v>
      </c>
      <c r="G49" s="9">
        <v>21</v>
      </c>
      <c r="H49" s="8">
        <f t="shared" si="1"/>
        <v>87.5</v>
      </c>
      <c r="I49" s="9">
        <v>0</v>
      </c>
      <c r="J49" s="8">
        <f t="shared" si="2"/>
        <v>0</v>
      </c>
      <c r="K49" s="9">
        <v>2</v>
      </c>
      <c r="L49" s="8">
        <f t="shared" si="3"/>
        <v>8.3333333333333321</v>
      </c>
      <c r="M49" s="9">
        <v>1</v>
      </c>
      <c r="N49" s="8">
        <f t="shared" si="4"/>
        <v>4.1666666666666661</v>
      </c>
      <c r="AA49" s="9">
        <v>24</v>
      </c>
      <c r="AB49" s="140" t="str">
        <f t="shared" si="5"/>
        <v/>
      </c>
      <c r="AC49" s="140" t="str">
        <f t="shared" si="6"/>
        <v/>
      </c>
    </row>
    <row r="50" spans="1:30" ht="23.1" customHeight="1">
      <c r="A50" s="254"/>
      <c r="B50" s="254"/>
      <c r="C50" s="13"/>
      <c r="D50" s="14" t="s">
        <v>4</v>
      </c>
      <c r="E50" s="11"/>
      <c r="F50" s="10">
        <f t="shared" si="0"/>
        <v>22</v>
      </c>
      <c r="G50" s="9">
        <v>18</v>
      </c>
      <c r="H50" s="8">
        <f t="shared" si="1"/>
        <v>81.818181818181827</v>
      </c>
      <c r="I50" s="9">
        <v>1</v>
      </c>
      <c r="J50" s="8">
        <f t="shared" si="2"/>
        <v>4.5454545454545459</v>
      </c>
      <c r="K50" s="9">
        <v>3</v>
      </c>
      <c r="L50" s="8">
        <f t="shared" si="3"/>
        <v>13.636363636363635</v>
      </c>
      <c r="M50" s="9">
        <v>0</v>
      </c>
      <c r="N50" s="8">
        <f t="shared" si="4"/>
        <v>0</v>
      </c>
      <c r="AA50" s="9">
        <v>22</v>
      </c>
      <c r="AB50" s="140" t="str">
        <f t="shared" si="5"/>
        <v/>
      </c>
      <c r="AC50" s="140" t="str">
        <f t="shared" si="6"/>
        <v/>
      </c>
    </row>
    <row r="51" spans="1:30" ht="23.1" customHeight="1">
      <c r="A51" s="254"/>
      <c r="B51" s="254"/>
      <c r="C51" s="13"/>
      <c r="D51" s="14" t="s">
        <v>3</v>
      </c>
      <c r="E51" s="11"/>
      <c r="F51" s="10">
        <f t="shared" si="0"/>
        <v>168</v>
      </c>
      <c r="G51" s="9">
        <v>139</v>
      </c>
      <c r="H51" s="8">
        <f t="shared" si="1"/>
        <v>82.738095238095227</v>
      </c>
      <c r="I51" s="9">
        <v>5</v>
      </c>
      <c r="J51" s="8">
        <f t="shared" si="2"/>
        <v>2.9761904761904758</v>
      </c>
      <c r="K51" s="9">
        <v>22</v>
      </c>
      <c r="L51" s="8">
        <f t="shared" si="3"/>
        <v>13.095238095238097</v>
      </c>
      <c r="M51" s="9">
        <v>2</v>
      </c>
      <c r="N51" s="8">
        <f t="shared" si="4"/>
        <v>1.1904761904761905</v>
      </c>
      <c r="AA51" s="9">
        <v>168</v>
      </c>
      <c r="AB51" s="140" t="str">
        <f t="shared" si="5"/>
        <v/>
      </c>
      <c r="AC51" s="140" t="str">
        <f t="shared" si="6"/>
        <v/>
      </c>
    </row>
    <row r="52" spans="1:30" ht="23.1" customHeight="1">
      <c r="A52" s="254"/>
      <c r="B52" s="254"/>
      <c r="C52" s="13"/>
      <c r="D52" s="14" t="s">
        <v>2</v>
      </c>
      <c r="E52" s="11"/>
      <c r="F52" s="10">
        <f t="shared" si="0"/>
        <v>21</v>
      </c>
      <c r="G52" s="9">
        <v>21</v>
      </c>
      <c r="H52" s="8">
        <f t="shared" si="1"/>
        <v>100</v>
      </c>
      <c r="I52" s="9">
        <v>0</v>
      </c>
      <c r="J52" s="8">
        <f t="shared" si="2"/>
        <v>0</v>
      </c>
      <c r="K52" s="9">
        <v>0</v>
      </c>
      <c r="L52" s="8">
        <f t="shared" si="3"/>
        <v>0</v>
      </c>
      <c r="M52" s="9">
        <v>0</v>
      </c>
      <c r="N52" s="8">
        <f t="shared" si="4"/>
        <v>0</v>
      </c>
      <c r="AA52" s="9">
        <v>21</v>
      </c>
      <c r="AB52" s="140" t="str">
        <f t="shared" si="5"/>
        <v/>
      </c>
      <c r="AC52" s="140" t="str">
        <f t="shared" si="6"/>
        <v/>
      </c>
    </row>
    <row r="53" spans="1:30" ht="24" customHeight="1" thickBot="1">
      <c r="A53" s="255"/>
      <c r="B53" s="255"/>
      <c r="C53" s="13"/>
      <c r="D53" s="12" t="s">
        <v>1</v>
      </c>
      <c r="E53" s="11"/>
      <c r="F53" s="10">
        <f t="shared" si="0"/>
        <v>56</v>
      </c>
      <c r="G53" s="9">
        <v>49</v>
      </c>
      <c r="H53" s="8">
        <f t="shared" si="1"/>
        <v>87.5</v>
      </c>
      <c r="I53" s="9">
        <v>0</v>
      </c>
      <c r="J53" s="8">
        <f t="shared" si="2"/>
        <v>0</v>
      </c>
      <c r="K53" s="9">
        <v>7</v>
      </c>
      <c r="L53" s="8">
        <f t="shared" si="3"/>
        <v>12.5</v>
      </c>
      <c r="M53" s="9">
        <v>0</v>
      </c>
      <c r="N53" s="8">
        <f t="shared" si="4"/>
        <v>0</v>
      </c>
      <c r="AA53" s="9">
        <v>56</v>
      </c>
      <c r="AB53" s="141" t="str">
        <f t="shared" si="5"/>
        <v/>
      </c>
      <c r="AC53" s="141" t="str">
        <f t="shared" si="6"/>
        <v/>
      </c>
    </row>
    <row r="56" spans="1:30" ht="12.75" customHeight="1"/>
    <row r="57" spans="1:30" ht="12.75" customHeight="1"/>
    <row r="58" spans="1:30">
      <c r="D58" s="5"/>
    </row>
    <row r="60" spans="1:30">
      <c r="D60" s="166" t="s">
        <v>490</v>
      </c>
      <c r="E60" s="164"/>
      <c r="F60" s="165">
        <v>967</v>
      </c>
      <c r="G60" s="165">
        <v>792</v>
      </c>
      <c r="H60" s="165"/>
      <c r="I60" s="165">
        <v>32</v>
      </c>
      <c r="J60" s="165"/>
      <c r="K60" s="165">
        <v>134</v>
      </c>
      <c r="L60" s="165"/>
      <c r="M60" s="165">
        <v>9</v>
      </c>
      <c r="N60" s="165"/>
      <c r="O60" s="165"/>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792</v>
      </c>
      <c r="H61" s="165"/>
      <c r="I61" s="168">
        <f>IF(I60="","",SUM(I8:I12))</f>
        <v>32</v>
      </c>
      <c r="J61" s="165"/>
      <c r="K61" s="168">
        <f>IF(K60="","",SUM(K8:K12))</f>
        <v>134</v>
      </c>
      <c r="L61" s="165"/>
      <c r="M61" s="168">
        <f>IF(M60="","",SUM(M8:M12))</f>
        <v>9</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792</v>
      </c>
      <c r="H62" s="165"/>
      <c r="I62" s="168">
        <f>IF(I60="","",SUM(I13,I38))</f>
        <v>32</v>
      </c>
      <c r="J62" s="165"/>
      <c r="K62" s="168">
        <f>IF(K60="","",SUM(K13,K38))</f>
        <v>134</v>
      </c>
      <c r="L62" s="165"/>
      <c r="M62" s="168">
        <f>IF(M60="","",SUM(M13,M38))</f>
        <v>9</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213</v>
      </c>
      <c r="H63" s="165"/>
      <c r="I63" s="168">
        <f>IF(I60="","",SUM(I14:I37))</f>
        <v>7</v>
      </c>
      <c r="J63" s="165"/>
      <c r="K63" s="168">
        <f>IF(K60="","",SUM(K14:K37))</f>
        <v>21</v>
      </c>
      <c r="L63" s="165"/>
      <c r="M63" s="168">
        <f>IF(M60="","",SUM(M14:M37))</f>
        <v>2</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579</v>
      </c>
      <c r="H64" s="165"/>
      <c r="I64" s="168">
        <f>IF(I60="","",SUM(I39:I53))</f>
        <v>25</v>
      </c>
      <c r="J64" s="165"/>
      <c r="K64" s="168">
        <f>IF(K60="","",SUM(K39:K53))</f>
        <v>113</v>
      </c>
      <c r="L64" s="165"/>
      <c r="M64" s="168">
        <f>IF(M60="","",SUM(M39:M53))</f>
        <v>7</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2" spans="4:30">
      <c r="D72" s="5"/>
    </row>
    <row r="76" spans="4:30">
      <c r="D76" s="5"/>
    </row>
    <row r="78" spans="4:30">
      <c r="D78" s="5"/>
    </row>
    <row r="80" spans="4:30">
      <c r="D80" s="5"/>
    </row>
    <row r="82" spans="4:4">
      <c r="D82" s="5"/>
    </row>
    <row r="84" spans="4:4" ht="13.5" customHeight="1">
      <c r="D84" s="6"/>
    </row>
    <row r="85" spans="4:4" ht="13.5" customHeight="1"/>
    <row r="86" spans="4:4">
      <c r="D86" s="5"/>
    </row>
    <row r="88" spans="4:4">
      <c r="D88" s="5"/>
    </row>
    <row r="90" spans="4:4">
      <c r="D90" s="5"/>
    </row>
    <row r="92" spans="4:4">
      <c r="D92" s="5"/>
    </row>
    <row r="96" spans="4:4" ht="12.75" customHeight="1"/>
    <row r="97" spans="6:6" ht="12.75" customHeight="1">
      <c r="F97" s="57"/>
    </row>
  </sheetData>
  <mergeCells count="24">
    <mergeCell ref="A13:A53"/>
    <mergeCell ref="B13:B37"/>
    <mergeCell ref="B38:B53"/>
    <mergeCell ref="K5:K6"/>
    <mergeCell ref="L5:L6"/>
    <mergeCell ref="A3:E6"/>
    <mergeCell ref="F3:F6"/>
    <mergeCell ref="G3:H4"/>
    <mergeCell ref="I3:J4"/>
    <mergeCell ref="K3:L4"/>
    <mergeCell ref="A7:E7"/>
    <mergeCell ref="A8:A12"/>
    <mergeCell ref="B8:E8"/>
    <mergeCell ref="B9:E9"/>
    <mergeCell ref="B10:E10"/>
    <mergeCell ref="B11:E11"/>
    <mergeCell ref="B12:E12"/>
    <mergeCell ref="M3:N4"/>
    <mergeCell ref="G5:G6"/>
    <mergeCell ref="H5:H6"/>
    <mergeCell ref="I5:I6"/>
    <mergeCell ref="J5:J6"/>
    <mergeCell ref="M5:M6"/>
    <mergeCell ref="N5:N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6"/>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29" ht="14.25">
      <c r="A1" s="18" t="s">
        <v>593</v>
      </c>
    </row>
    <row r="3" spans="1:29" ht="14.25" customHeight="1">
      <c r="A3" s="240" t="s">
        <v>64</v>
      </c>
      <c r="B3" s="241"/>
      <c r="C3" s="241"/>
      <c r="D3" s="241"/>
      <c r="E3" s="242"/>
      <c r="F3" s="249" t="s">
        <v>131</v>
      </c>
      <c r="G3" s="332" t="s">
        <v>301</v>
      </c>
      <c r="H3" s="332"/>
      <c r="I3" s="294" t="s">
        <v>300</v>
      </c>
      <c r="J3" s="294"/>
      <c r="K3" s="294" t="s">
        <v>299</v>
      </c>
      <c r="L3" s="294"/>
      <c r="M3" s="294" t="s">
        <v>298</v>
      </c>
      <c r="N3" s="294"/>
      <c r="O3" s="294" t="s">
        <v>132</v>
      </c>
      <c r="P3" s="294"/>
    </row>
    <row r="4" spans="1:29" ht="42" customHeight="1">
      <c r="A4" s="243"/>
      <c r="B4" s="244"/>
      <c r="C4" s="244"/>
      <c r="D4" s="244"/>
      <c r="E4" s="245"/>
      <c r="F4" s="250"/>
      <c r="G4" s="332"/>
      <c r="H4" s="332"/>
      <c r="I4" s="294"/>
      <c r="J4" s="294"/>
      <c r="K4" s="294"/>
      <c r="L4" s="294"/>
      <c r="M4" s="294"/>
      <c r="N4" s="294"/>
      <c r="O4" s="294"/>
      <c r="P4" s="294"/>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10">
        <f t="shared" ref="F7:F53" si="0">SUM(G7,I7,K7,M7,O7)</f>
        <v>792</v>
      </c>
      <c r="G7" s="9">
        <f>SUM(G8:G12)</f>
        <v>599</v>
      </c>
      <c r="H7" s="8">
        <f t="shared" ref="H7:H53" si="1">IF(G7=0,0,G7/$F7*100)</f>
        <v>75.631313131313121</v>
      </c>
      <c r="I7" s="9">
        <f>SUM(I8:I12)</f>
        <v>49</v>
      </c>
      <c r="J7" s="8">
        <f t="shared" ref="J7:J53" si="2">IF(I7=0,0,I7/$F7*100)</f>
        <v>6.1868686868686869</v>
      </c>
      <c r="K7" s="9">
        <f>SUM(K8:K12)</f>
        <v>92</v>
      </c>
      <c r="L7" s="8">
        <f t="shared" ref="L7:L53" si="3">IF(K7=0,0,K7/$F7*100)</f>
        <v>11.616161616161616</v>
      </c>
      <c r="M7" s="9">
        <f>SUM(M8:M12)</f>
        <v>41</v>
      </c>
      <c r="N7" s="8">
        <f t="shared" ref="N7:N53" si="4">IF(M7=0,0,M7/$F7*100)</f>
        <v>5.1767676767676765</v>
      </c>
      <c r="O7" s="9">
        <f>SUM(O8:O12)</f>
        <v>11</v>
      </c>
      <c r="P7" s="8">
        <f t="shared" ref="P7:P53" si="5">IF(O7=0,0,O7/$F7*100)</f>
        <v>1.3888888888888888</v>
      </c>
      <c r="AA7" s="142">
        <v>792</v>
      </c>
      <c r="AB7" s="139" t="str">
        <f>IF(F7=AA7,"",1)</f>
        <v/>
      </c>
      <c r="AC7" s="175" t="str">
        <f>IF(SUM(H7,J7,L7,N7,P7)=100,"",1)</f>
        <v/>
      </c>
    </row>
    <row r="8" spans="1:29" ht="23.1" customHeight="1">
      <c r="A8" s="256" t="s">
        <v>49</v>
      </c>
      <c r="B8" s="259" t="s">
        <v>48</v>
      </c>
      <c r="C8" s="260"/>
      <c r="D8" s="260"/>
      <c r="E8" s="261"/>
      <c r="F8" s="10">
        <f t="shared" si="0"/>
        <v>175</v>
      </c>
      <c r="G8" s="9">
        <v>133</v>
      </c>
      <c r="H8" s="8">
        <f t="shared" si="1"/>
        <v>76</v>
      </c>
      <c r="I8" s="9">
        <v>13</v>
      </c>
      <c r="J8" s="8">
        <f t="shared" si="2"/>
        <v>7.4285714285714288</v>
      </c>
      <c r="K8" s="9">
        <v>5</v>
      </c>
      <c r="L8" s="8">
        <f t="shared" si="3"/>
        <v>2.8571428571428572</v>
      </c>
      <c r="M8" s="9">
        <v>19</v>
      </c>
      <c r="N8" s="8">
        <f t="shared" si="4"/>
        <v>10.857142857142858</v>
      </c>
      <c r="O8" s="9">
        <v>5</v>
      </c>
      <c r="P8" s="8">
        <f t="shared" si="5"/>
        <v>2.8571428571428572</v>
      </c>
      <c r="AA8" s="9">
        <v>175</v>
      </c>
      <c r="AB8" s="140" t="str">
        <f t="shared" ref="AB8:AB53" si="6">IF(F8=AA8,"",1)</f>
        <v/>
      </c>
      <c r="AC8" s="140" t="str">
        <f t="shared" ref="AC8:AC53" si="7">IF(SUM(H8,J8,L8,N8,P8)=100,"",1)</f>
        <v/>
      </c>
    </row>
    <row r="9" spans="1:29" ht="23.1" customHeight="1">
      <c r="A9" s="257"/>
      <c r="B9" s="259" t="s">
        <v>47</v>
      </c>
      <c r="C9" s="260"/>
      <c r="D9" s="260"/>
      <c r="E9" s="261"/>
      <c r="F9" s="10">
        <f t="shared" si="0"/>
        <v>132</v>
      </c>
      <c r="G9" s="9">
        <v>113</v>
      </c>
      <c r="H9" s="8">
        <f t="shared" si="1"/>
        <v>85.606060606060609</v>
      </c>
      <c r="I9" s="9">
        <v>8</v>
      </c>
      <c r="J9" s="8">
        <f t="shared" si="2"/>
        <v>6.0606060606060606</v>
      </c>
      <c r="K9" s="9">
        <v>5</v>
      </c>
      <c r="L9" s="8">
        <f t="shared" si="3"/>
        <v>3.7878787878787881</v>
      </c>
      <c r="M9" s="9">
        <v>5</v>
      </c>
      <c r="N9" s="8">
        <f t="shared" si="4"/>
        <v>3.7878787878787881</v>
      </c>
      <c r="O9" s="9">
        <v>1</v>
      </c>
      <c r="P9" s="8">
        <f t="shared" si="5"/>
        <v>0.75757575757575757</v>
      </c>
      <c r="AA9" s="9">
        <v>132</v>
      </c>
      <c r="AB9" s="140" t="str">
        <f t="shared" si="6"/>
        <v/>
      </c>
      <c r="AC9" s="140" t="str">
        <f t="shared" si="7"/>
        <v/>
      </c>
    </row>
    <row r="10" spans="1:29" ht="23.1" customHeight="1">
      <c r="A10" s="257"/>
      <c r="B10" s="259" t="s">
        <v>46</v>
      </c>
      <c r="C10" s="260"/>
      <c r="D10" s="260"/>
      <c r="E10" s="261"/>
      <c r="F10" s="10">
        <f t="shared" si="0"/>
        <v>213</v>
      </c>
      <c r="G10" s="9">
        <v>185</v>
      </c>
      <c r="H10" s="8">
        <f t="shared" si="1"/>
        <v>86.854460093896719</v>
      </c>
      <c r="I10" s="9">
        <v>9</v>
      </c>
      <c r="J10" s="8">
        <f t="shared" si="2"/>
        <v>4.225352112676056</v>
      </c>
      <c r="K10" s="9">
        <v>13</v>
      </c>
      <c r="L10" s="8">
        <f t="shared" si="3"/>
        <v>6.103286384976526</v>
      </c>
      <c r="M10" s="9">
        <v>3</v>
      </c>
      <c r="N10" s="8">
        <f t="shared" si="4"/>
        <v>1.4084507042253522</v>
      </c>
      <c r="O10" s="9">
        <v>3</v>
      </c>
      <c r="P10" s="8">
        <f t="shared" si="5"/>
        <v>1.4084507042253522</v>
      </c>
      <c r="AA10" s="9">
        <v>213</v>
      </c>
      <c r="AB10" s="140" t="str">
        <f t="shared" si="6"/>
        <v/>
      </c>
      <c r="AC10" s="140" t="str">
        <f t="shared" si="7"/>
        <v/>
      </c>
    </row>
    <row r="11" spans="1:29" ht="23.1" customHeight="1">
      <c r="A11" s="257"/>
      <c r="B11" s="259" t="s">
        <v>45</v>
      </c>
      <c r="C11" s="260"/>
      <c r="D11" s="260"/>
      <c r="E11" s="261"/>
      <c r="F11" s="10">
        <f t="shared" si="0"/>
        <v>64</v>
      </c>
      <c r="G11" s="9">
        <v>49</v>
      </c>
      <c r="H11" s="8">
        <f t="shared" si="1"/>
        <v>76.5625</v>
      </c>
      <c r="I11" s="9">
        <v>4</v>
      </c>
      <c r="J11" s="8">
        <f t="shared" si="2"/>
        <v>6.25</v>
      </c>
      <c r="K11" s="9">
        <v>9</v>
      </c>
      <c r="L11" s="8">
        <f t="shared" si="3"/>
        <v>14.0625</v>
      </c>
      <c r="M11" s="9">
        <v>2</v>
      </c>
      <c r="N11" s="8">
        <f t="shared" si="4"/>
        <v>3.125</v>
      </c>
      <c r="O11" s="9">
        <v>0</v>
      </c>
      <c r="P11" s="8">
        <f t="shared" si="5"/>
        <v>0</v>
      </c>
      <c r="AA11" s="9">
        <v>64</v>
      </c>
      <c r="AB11" s="140" t="str">
        <f t="shared" si="6"/>
        <v/>
      </c>
      <c r="AC11" s="140" t="str">
        <f t="shared" si="7"/>
        <v/>
      </c>
    </row>
    <row r="12" spans="1:29" ht="23.1" customHeight="1">
      <c r="A12" s="258"/>
      <c r="B12" s="259" t="s">
        <v>44</v>
      </c>
      <c r="C12" s="260"/>
      <c r="D12" s="260"/>
      <c r="E12" s="261"/>
      <c r="F12" s="10">
        <f t="shared" si="0"/>
        <v>208</v>
      </c>
      <c r="G12" s="9">
        <v>119</v>
      </c>
      <c r="H12" s="8">
        <f t="shared" si="1"/>
        <v>57.21153846153846</v>
      </c>
      <c r="I12" s="9">
        <v>15</v>
      </c>
      <c r="J12" s="8">
        <f t="shared" si="2"/>
        <v>7.2115384615384608</v>
      </c>
      <c r="K12" s="9">
        <v>60</v>
      </c>
      <c r="L12" s="8">
        <f t="shared" si="3"/>
        <v>28.846153846153843</v>
      </c>
      <c r="M12" s="9">
        <v>12</v>
      </c>
      <c r="N12" s="8">
        <f t="shared" si="4"/>
        <v>5.7692307692307692</v>
      </c>
      <c r="O12" s="9">
        <v>2</v>
      </c>
      <c r="P12" s="8">
        <f t="shared" si="5"/>
        <v>0.96153846153846156</v>
      </c>
      <c r="AA12" s="9">
        <v>208</v>
      </c>
      <c r="AB12" s="140" t="str">
        <f t="shared" si="6"/>
        <v/>
      </c>
      <c r="AC12" s="140" t="str">
        <f t="shared" si="7"/>
        <v/>
      </c>
    </row>
    <row r="13" spans="1:29" ht="23.1" customHeight="1">
      <c r="A13" s="253" t="s">
        <v>43</v>
      </c>
      <c r="B13" s="253" t="s">
        <v>42</v>
      </c>
      <c r="C13" s="13"/>
      <c r="D13" s="14" t="s">
        <v>16</v>
      </c>
      <c r="E13" s="11"/>
      <c r="F13" s="10">
        <f t="shared" si="0"/>
        <v>213</v>
      </c>
      <c r="G13" s="9">
        <f>SUM(G14:G37)</f>
        <v>161</v>
      </c>
      <c r="H13" s="8">
        <f t="shared" si="1"/>
        <v>75.586854460093903</v>
      </c>
      <c r="I13" s="9">
        <f>SUM(I14:I37)</f>
        <v>9</v>
      </c>
      <c r="J13" s="8">
        <f t="shared" si="2"/>
        <v>4.225352112676056</v>
      </c>
      <c r="K13" s="9">
        <f>SUM(K14:K37)</f>
        <v>34</v>
      </c>
      <c r="L13" s="8">
        <f t="shared" si="3"/>
        <v>15.96244131455399</v>
      </c>
      <c r="M13" s="9">
        <f>SUM(M14:M37)</f>
        <v>7</v>
      </c>
      <c r="N13" s="8">
        <f t="shared" si="4"/>
        <v>3.286384976525822</v>
      </c>
      <c r="O13" s="9">
        <f>SUM(O14:O37)</f>
        <v>2</v>
      </c>
      <c r="P13" s="8">
        <f t="shared" si="5"/>
        <v>0.93896713615023475</v>
      </c>
      <c r="AA13" s="9">
        <v>213</v>
      </c>
      <c r="AB13" s="140" t="str">
        <f t="shared" si="6"/>
        <v/>
      </c>
      <c r="AC13" s="140" t="str">
        <f t="shared" si="7"/>
        <v/>
      </c>
    </row>
    <row r="14" spans="1:29" ht="23.1" customHeight="1">
      <c r="A14" s="254"/>
      <c r="B14" s="254"/>
      <c r="C14" s="13"/>
      <c r="D14" s="14" t="s">
        <v>41</v>
      </c>
      <c r="E14" s="11"/>
      <c r="F14" s="10">
        <f t="shared" si="0"/>
        <v>28</v>
      </c>
      <c r="G14" s="9">
        <v>19</v>
      </c>
      <c r="H14" s="8">
        <f t="shared" si="1"/>
        <v>67.857142857142861</v>
      </c>
      <c r="I14" s="9">
        <v>2</v>
      </c>
      <c r="J14" s="8">
        <f t="shared" si="2"/>
        <v>7.1428571428571423</v>
      </c>
      <c r="K14" s="9">
        <v>5</v>
      </c>
      <c r="L14" s="8">
        <f t="shared" si="3"/>
        <v>17.857142857142858</v>
      </c>
      <c r="M14" s="9">
        <v>2</v>
      </c>
      <c r="N14" s="8">
        <f t="shared" si="4"/>
        <v>7.1428571428571423</v>
      </c>
      <c r="O14" s="9">
        <v>0</v>
      </c>
      <c r="P14" s="8">
        <f t="shared" si="5"/>
        <v>0</v>
      </c>
      <c r="AA14" s="9">
        <v>28</v>
      </c>
      <c r="AB14" s="140" t="str">
        <f t="shared" si="6"/>
        <v/>
      </c>
      <c r="AC14" s="140" t="str">
        <f t="shared" si="7"/>
        <v/>
      </c>
    </row>
    <row r="15" spans="1:29" ht="23.1" customHeight="1">
      <c r="A15" s="254"/>
      <c r="B15" s="254"/>
      <c r="C15" s="13"/>
      <c r="D15" s="14" t="s">
        <v>40</v>
      </c>
      <c r="E15" s="11"/>
      <c r="F15" s="10">
        <f t="shared" si="0"/>
        <v>3</v>
      </c>
      <c r="G15" s="9">
        <v>3</v>
      </c>
      <c r="H15" s="8">
        <f t="shared" si="1"/>
        <v>100</v>
      </c>
      <c r="I15" s="9">
        <v>0</v>
      </c>
      <c r="J15" s="8">
        <f t="shared" si="2"/>
        <v>0</v>
      </c>
      <c r="K15" s="9">
        <v>0</v>
      </c>
      <c r="L15" s="8">
        <f t="shared" si="3"/>
        <v>0</v>
      </c>
      <c r="M15" s="9">
        <v>0</v>
      </c>
      <c r="N15" s="8">
        <f t="shared" si="4"/>
        <v>0</v>
      </c>
      <c r="O15" s="9">
        <v>0</v>
      </c>
      <c r="P15" s="8">
        <f t="shared" si="5"/>
        <v>0</v>
      </c>
      <c r="AA15" s="9">
        <v>3</v>
      </c>
      <c r="AB15" s="140" t="str">
        <f t="shared" si="6"/>
        <v/>
      </c>
      <c r="AC15" s="140" t="str">
        <f t="shared" si="7"/>
        <v/>
      </c>
    </row>
    <row r="16" spans="1:29" ht="23.1" customHeight="1">
      <c r="A16" s="254"/>
      <c r="B16" s="254"/>
      <c r="C16" s="13"/>
      <c r="D16" s="14" t="s">
        <v>39</v>
      </c>
      <c r="E16" s="11"/>
      <c r="F16" s="10">
        <f t="shared" si="0"/>
        <v>15</v>
      </c>
      <c r="G16" s="9">
        <v>10</v>
      </c>
      <c r="H16" s="8">
        <f t="shared" si="1"/>
        <v>66.666666666666657</v>
      </c>
      <c r="I16" s="9">
        <v>1</v>
      </c>
      <c r="J16" s="8">
        <f t="shared" si="2"/>
        <v>6.666666666666667</v>
      </c>
      <c r="K16" s="9">
        <v>2</v>
      </c>
      <c r="L16" s="8">
        <f t="shared" si="3"/>
        <v>13.333333333333334</v>
      </c>
      <c r="M16" s="9">
        <v>0</v>
      </c>
      <c r="N16" s="8">
        <f t="shared" si="4"/>
        <v>0</v>
      </c>
      <c r="O16" s="9">
        <v>2</v>
      </c>
      <c r="P16" s="8">
        <f t="shared" si="5"/>
        <v>13.333333333333334</v>
      </c>
      <c r="AA16" s="9">
        <v>15</v>
      </c>
      <c r="AB16" s="140" t="str">
        <f t="shared" si="6"/>
        <v/>
      </c>
      <c r="AC16" s="140" t="str">
        <f t="shared" si="7"/>
        <v/>
      </c>
    </row>
    <row r="17" spans="1:29" ht="23.1" customHeight="1">
      <c r="A17" s="254"/>
      <c r="B17" s="254"/>
      <c r="C17" s="13"/>
      <c r="D17" s="14" t="s">
        <v>38</v>
      </c>
      <c r="E17" s="11"/>
      <c r="F17" s="10">
        <f t="shared" si="0"/>
        <v>1</v>
      </c>
      <c r="G17" s="9">
        <v>1</v>
      </c>
      <c r="H17" s="8">
        <f t="shared" si="1"/>
        <v>100</v>
      </c>
      <c r="I17" s="9">
        <v>0</v>
      </c>
      <c r="J17" s="8">
        <f t="shared" si="2"/>
        <v>0</v>
      </c>
      <c r="K17" s="9">
        <v>0</v>
      </c>
      <c r="L17" s="8">
        <f t="shared" si="3"/>
        <v>0</v>
      </c>
      <c r="M17" s="9">
        <v>0</v>
      </c>
      <c r="N17" s="8">
        <f t="shared" si="4"/>
        <v>0</v>
      </c>
      <c r="O17" s="9">
        <v>0</v>
      </c>
      <c r="P17" s="8">
        <f t="shared" si="5"/>
        <v>0</v>
      </c>
      <c r="AA17" s="9">
        <v>1</v>
      </c>
      <c r="AB17" s="140" t="str">
        <f t="shared" si="6"/>
        <v/>
      </c>
      <c r="AC17" s="140" t="str">
        <f t="shared" si="7"/>
        <v/>
      </c>
    </row>
    <row r="18" spans="1:29" ht="23.1" customHeight="1">
      <c r="A18" s="254"/>
      <c r="B18" s="254"/>
      <c r="C18" s="13"/>
      <c r="D18" s="14" t="s">
        <v>37</v>
      </c>
      <c r="E18" s="11"/>
      <c r="F18" s="10">
        <f t="shared" si="0"/>
        <v>5</v>
      </c>
      <c r="G18" s="9">
        <v>4</v>
      </c>
      <c r="H18" s="8">
        <f t="shared" si="1"/>
        <v>80</v>
      </c>
      <c r="I18" s="9">
        <v>0</v>
      </c>
      <c r="J18" s="8">
        <f t="shared" si="2"/>
        <v>0</v>
      </c>
      <c r="K18" s="9">
        <v>1</v>
      </c>
      <c r="L18" s="8">
        <f t="shared" si="3"/>
        <v>20</v>
      </c>
      <c r="M18" s="9">
        <v>0</v>
      </c>
      <c r="N18" s="8">
        <f t="shared" si="4"/>
        <v>0</v>
      </c>
      <c r="O18" s="9">
        <v>0</v>
      </c>
      <c r="P18" s="8">
        <f t="shared" si="5"/>
        <v>0</v>
      </c>
      <c r="AA18" s="9">
        <v>5</v>
      </c>
      <c r="AB18" s="140" t="str">
        <f t="shared" si="6"/>
        <v/>
      </c>
      <c r="AC18" s="140" t="str">
        <f t="shared" si="7"/>
        <v/>
      </c>
    </row>
    <row r="19" spans="1:29" ht="23.1" customHeight="1">
      <c r="A19" s="254"/>
      <c r="B19" s="254"/>
      <c r="C19" s="13"/>
      <c r="D19" s="14" t="s">
        <v>36</v>
      </c>
      <c r="E19" s="11"/>
      <c r="F19" s="10">
        <f t="shared" si="0"/>
        <v>1</v>
      </c>
      <c r="G19" s="9">
        <v>1</v>
      </c>
      <c r="H19" s="8">
        <f t="shared" si="1"/>
        <v>100</v>
      </c>
      <c r="I19" s="9">
        <v>0</v>
      </c>
      <c r="J19" s="8">
        <f t="shared" si="2"/>
        <v>0</v>
      </c>
      <c r="K19" s="9">
        <v>0</v>
      </c>
      <c r="L19" s="8">
        <f t="shared" si="3"/>
        <v>0</v>
      </c>
      <c r="M19" s="9">
        <v>0</v>
      </c>
      <c r="N19" s="8">
        <f t="shared" si="4"/>
        <v>0</v>
      </c>
      <c r="O19" s="9">
        <v>0</v>
      </c>
      <c r="P19" s="8">
        <f t="shared" si="5"/>
        <v>0</v>
      </c>
      <c r="AA19" s="9">
        <v>1</v>
      </c>
      <c r="AB19" s="140" t="str">
        <f t="shared" si="6"/>
        <v/>
      </c>
      <c r="AC19" s="140" t="str">
        <f t="shared" si="7"/>
        <v/>
      </c>
    </row>
    <row r="20" spans="1:29" ht="23.1" customHeight="1">
      <c r="A20" s="254"/>
      <c r="B20" s="254"/>
      <c r="C20" s="13"/>
      <c r="D20" s="14" t="s">
        <v>35</v>
      </c>
      <c r="E20" s="11"/>
      <c r="F20" s="10">
        <f t="shared" si="0"/>
        <v>4</v>
      </c>
      <c r="G20" s="9">
        <v>4</v>
      </c>
      <c r="H20" s="8">
        <f t="shared" si="1"/>
        <v>100</v>
      </c>
      <c r="I20" s="9">
        <v>0</v>
      </c>
      <c r="J20" s="8">
        <f t="shared" si="2"/>
        <v>0</v>
      </c>
      <c r="K20" s="9">
        <v>0</v>
      </c>
      <c r="L20" s="8">
        <f t="shared" si="3"/>
        <v>0</v>
      </c>
      <c r="M20" s="9">
        <v>0</v>
      </c>
      <c r="N20" s="8">
        <f t="shared" si="4"/>
        <v>0</v>
      </c>
      <c r="O20" s="9">
        <v>0</v>
      </c>
      <c r="P20" s="8">
        <f t="shared" si="5"/>
        <v>0</v>
      </c>
      <c r="AA20" s="9">
        <v>4</v>
      </c>
      <c r="AB20" s="140" t="str">
        <f t="shared" si="6"/>
        <v/>
      </c>
      <c r="AC20" s="140" t="str">
        <f t="shared" si="7"/>
        <v/>
      </c>
    </row>
    <row r="21" spans="1:29" ht="23.1" customHeight="1">
      <c r="A21" s="254"/>
      <c r="B21" s="254"/>
      <c r="C21" s="13"/>
      <c r="D21" s="14" t="s">
        <v>34</v>
      </c>
      <c r="E21" s="11"/>
      <c r="F21" s="10">
        <f t="shared" si="0"/>
        <v>10</v>
      </c>
      <c r="G21" s="9">
        <v>7</v>
      </c>
      <c r="H21" s="8">
        <f t="shared" si="1"/>
        <v>70</v>
      </c>
      <c r="I21" s="9">
        <v>0</v>
      </c>
      <c r="J21" s="8">
        <f t="shared" si="2"/>
        <v>0</v>
      </c>
      <c r="K21" s="9">
        <v>3</v>
      </c>
      <c r="L21" s="8">
        <f t="shared" si="3"/>
        <v>30</v>
      </c>
      <c r="M21" s="9">
        <v>0</v>
      </c>
      <c r="N21" s="8">
        <f t="shared" si="4"/>
        <v>0</v>
      </c>
      <c r="O21" s="9">
        <v>0</v>
      </c>
      <c r="P21" s="8">
        <f t="shared" si="5"/>
        <v>0</v>
      </c>
      <c r="AA21" s="9">
        <v>10</v>
      </c>
      <c r="AB21" s="140" t="str">
        <f t="shared" si="6"/>
        <v/>
      </c>
      <c r="AC21" s="140" t="str">
        <f t="shared" si="7"/>
        <v/>
      </c>
    </row>
    <row r="22" spans="1:29" ht="23.1" customHeight="1">
      <c r="A22" s="254"/>
      <c r="B22" s="254"/>
      <c r="C22" s="13"/>
      <c r="D22" s="14" t="s">
        <v>33</v>
      </c>
      <c r="E22" s="11"/>
      <c r="F22" s="10">
        <f t="shared" si="0"/>
        <v>1</v>
      </c>
      <c r="G22" s="9">
        <v>1</v>
      </c>
      <c r="H22" s="8">
        <f t="shared" si="1"/>
        <v>100</v>
      </c>
      <c r="I22" s="9">
        <v>0</v>
      </c>
      <c r="J22" s="8">
        <f t="shared" si="2"/>
        <v>0</v>
      </c>
      <c r="K22" s="9">
        <v>0</v>
      </c>
      <c r="L22" s="8">
        <f t="shared" si="3"/>
        <v>0</v>
      </c>
      <c r="M22" s="9">
        <v>0</v>
      </c>
      <c r="N22" s="8">
        <f t="shared" si="4"/>
        <v>0</v>
      </c>
      <c r="O22" s="9">
        <v>0</v>
      </c>
      <c r="P22" s="8">
        <f t="shared" si="5"/>
        <v>0</v>
      </c>
      <c r="AA22" s="9">
        <v>1</v>
      </c>
      <c r="AB22" s="140" t="str">
        <f t="shared" si="6"/>
        <v/>
      </c>
      <c r="AC22" s="140" t="str">
        <f t="shared" si="7"/>
        <v/>
      </c>
    </row>
    <row r="23" spans="1:29" ht="23.1" customHeight="1">
      <c r="A23" s="254"/>
      <c r="B23" s="254"/>
      <c r="C23" s="13"/>
      <c r="D23" s="14" t="s">
        <v>32</v>
      </c>
      <c r="E23" s="11"/>
      <c r="F23" s="10">
        <f t="shared" si="0"/>
        <v>6</v>
      </c>
      <c r="G23" s="9">
        <v>5</v>
      </c>
      <c r="H23" s="8">
        <f t="shared" si="1"/>
        <v>83.333333333333343</v>
      </c>
      <c r="I23" s="9">
        <v>1</v>
      </c>
      <c r="J23" s="8">
        <f t="shared" si="2"/>
        <v>16.666666666666664</v>
      </c>
      <c r="K23" s="9">
        <v>0</v>
      </c>
      <c r="L23" s="8">
        <f t="shared" si="3"/>
        <v>0</v>
      </c>
      <c r="M23" s="9">
        <v>0</v>
      </c>
      <c r="N23" s="8">
        <f t="shared" si="4"/>
        <v>0</v>
      </c>
      <c r="O23" s="9">
        <v>0</v>
      </c>
      <c r="P23" s="8">
        <f t="shared" si="5"/>
        <v>0</v>
      </c>
      <c r="AA23" s="9">
        <v>6</v>
      </c>
      <c r="AB23" s="140" t="str">
        <f t="shared" si="6"/>
        <v/>
      </c>
      <c r="AC23" s="140" t="str">
        <f t="shared" si="7"/>
        <v/>
      </c>
    </row>
    <row r="24" spans="1:29" ht="23.1" customHeight="1">
      <c r="A24" s="254"/>
      <c r="B24" s="254"/>
      <c r="C24" s="13"/>
      <c r="D24" s="14" t="s">
        <v>31</v>
      </c>
      <c r="E24" s="11"/>
      <c r="F24" s="10">
        <f t="shared" ref="F24" si="8">SUM(G24,I24,K24,M24,O24)</f>
        <v>1</v>
      </c>
      <c r="G24" s="9">
        <v>1</v>
      </c>
      <c r="H24" s="8">
        <f t="shared" ref="H24" si="9">IF(G24=0,0,G24/$F24*100)</f>
        <v>100</v>
      </c>
      <c r="I24" s="9">
        <v>0</v>
      </c>
      <c r="J24" s="8">
        <f t="shared" ref="J24" si="10">IF(I24=0,0,I24/$F24*100)</f>
        <v>0</v>
      </c>
      <c r="K24" s="9">
        <v>0</v>
      </c>
      <c r="L24" s="8">
        <f t="shared" ref="L24" si="11">IF(K24=0,0,K24/$F24*100)</f>
        <v>0</v>
      </c>
      <c r="M24" s="9">
        <v>0</v>
      </c>
      <c r="N24" s="8">
        <f t="shared" ref="N24" si="12">IF(M24=0,0,M24/$F24*100)</f>
        <v>0</v>
      </c>
      <c r="O24" s="9">
        <v>0</v>
      </c>
      <c r="P24" s="8">
        <f t="shared" ref="P24" si="13">IF(O24=0,0,O24/$F24*100)</f>
        <v>0</v>
      </c>
      <c r="AA24" s="9">
        <v>1</v>
      </c>
      <c r="AB24" s="140" t="str">
        <f t="shared" si="6"/>
        <v/>
      </c>
      <c r="AC24" s="140" t="str">
        <f t="shared" si="7"/>
        <v/>
      </c>
    </row>
    <row r="25" spans="1:29" ht="23.1" customHeight="1">
      <c r="A25" s="254"/>
      <c r="B25" s="254"/>
      <c r="C25" s="13"/>
      <c r="D25" s="113" t="s">
        <v>30</v>
      </c>
      <c r="E25" s="110"/>
      <c r="F25" s="31">
        <f t="shared" si="0"/>
        <v>1</v>
      </c>
      <c r="G25" s="30">
        <v>1</v>
      </c>
      <c r="H25" s="111">
        <f t="shared" si="1"/>
        <v>100</v>
      </c>
      <c r="I25" s="9">
        <v>0</v>
      </c>
      <c r="J25" s="8">
        <f t="shared" si="2"/>
        <v>0</v>
      </c>
      <c r="K25" s="9">
        <v>0</v>
      </c>
      <c r="L25" s="8">
        <f t="shared" si="3"/>
        <v>0</v>
      </c>
      <c r="M25" s="9">
        <v>0</v>
      </c>
      <c r="N25" s="8">
        <f t="shared" si="4"/>
        <v>0</v>
      </c>
      <c r="O25" s="9">
        <v>0</v>
      </c>
      <c r="P25" s="8">
        <f t="shared" si="5"/>
        <v>0</v>
      </c>
      <c r="AA25" s="9">
        <v>1</v>
      </c>
      <c r="AB25" s="140" t="str">
        <f t="shared" si="6"/>
        <v/>
      </c>
      <c r="AC25" s="140" t="str">
        <f t="shared" si="7"/>
        <v/>
      </c>
    </row>
    <row r="26" spans="1:29" ht="23.1" customHeight="1">
      <c r="A26" s="254"/>
      <c r="B26" s="254"/>
      <c r="C26" s="13"/>
      <c r="D26" s="109" t="s">
        <v>29</v>
      </c>
      <c r="E26" s="110"/>
      <c r="F26" s="31">
        <f t="shared" si="0"/>
        <v>5</v>
      </c>
      <c r="G26" s="30">
        <v>3</v>
      </c>
      <c r="H26" s="111">
        <f t="shared" si="1"/>
        <v>60</v>
      </c>
      <c r="I26" s="9">
        <v>0</v>
      </c>
      <c r="J26" s="8">
        <f t="shared" si="2"/>
        <v>0</v>
      </c>
      <c r="K26" s="9">
        <v>2</v>
      </c>
      <c r="L26" s="8">
        <f t="shared" si="3"/>
        <v>40</v>
      </c>
      <c r="M26" s="9">
        <v>0</v>
      </c>
      <c r="N26" s="8">
        <f t="shared" si="4"/>
        <v>0</v>
      </c>
      <c r="O26" s="9">
        <v>0</v>
      </c>
      <c r="P26" s="8">
        <f t="shared" si="5"/>
        <v>0</v>
      </c>
      <c r="AA26" s="30">
        <v>5</v>
      </c>
      <c r="AB26" s="140" t="str">
        <f t="shared" si="6"/>
        <v/>
      </c>
      <c r="AC26" s="140" t="str">
        <f t="shared" si="7"/>
        <v/>
      </c>
    </row>
    <row r="27" spans="1:29" ht="23.1" customHeight="1">
      <c r="A27" s="254"/>
      <c r="B27" s="254"/>
      <c r="C27" s="13"/>
      <c r="D27" s="14" t="s">
        <v>28</v>
      </c>
      <c r="E27" s="11"/>
      <c r="F27" s="10">
        <f t="shared" si="0"/>
        <v>4</v>
      </c>
      <c r="G27" s="9">
        <v>4</v>
      </c>
      <c r="H27" s="8">
        <f t="shared" si="1"/>
        <v>100</v>
      </c>
      <c r="I27" s="9">
        <v>0</v>
      </c>
      <c r="J27" s="8">
        <f t="shared" si="2"/>
        <v>0</v>
      </c>
      <c r="K27" s="9">
        <v>0</v>
      </c>
      <c r="L27" s="8">
        <f t="shared" si="3"/>
        <v>0</v>
      </c>
      <c r="M27" s="9">
        <v>0</v>
      </c>
      <c r="N27" s="8">
        <f t="shared" si="4"/>
        <v>0</v>
      </c>
      <c r="O27" s="9">
        <v>0</v>
      </c>
      <c r="P27" s="8">
        <f t="shared" si="5"/>
        <v>0</v>
      </c>
      <c r="AA27" s="9">
        <v>4</v>
      </c>
      <c r="AB27" s="140" t="str">
        <f t="shared" si="6"/>
        <v/>
      </c>
      <c r="AC27" s="140" t="str">
        <f t="shared" si="7"/>
        <v/>
      </c>
    </row>
    <row r="28" spans="1:29" ht="23.1" customHeight="1">
      <c r="A28" s="254"/>
      <c r="B28" s="254"/>
      <c r="C28" s="13"/>
      <c r="D28" s="14" t="s">
        <v>27</v>
      </c>
      <c r="E28" s="11"/>
      <c r="F28" s="10">
        <f t="shared" si="0"/>
        <v>4</v>
      </c>
      <c r="G28" s="9">
        <v>3</v>
      </c>
      <c r="H28" s="8">
        <f t="shared" si="1"/>
        <v>75</v>
      </c>
      <c r="I28" s="9">
        <v>0</v>
      </c>
      <c r="J28" s="8">
        <f t="shared" si="2"/>
        <v>0</v>
      </c>
      <c r="K28" s="9">
        <v>1</v>
      </c>
      <c r="L28" s="8">
        <f t="shared" si="3"/>
        <v>25</v>
      </c>
      <c r="M28" s="9">
        <v>0</v>
      </c>
      <c r="N28" s="8">
        <f t="shared" si="4"/>
        <v>0</v>
      </c>
      <c r="O28" s="9">
        <v>0</v>
      </c>
      <c r="P28" s="8">
        <f t="shared" si="5"/>
        <v>0</v>
      </c>
      <c r="AA28" s="9">
        <v>4</v>
      </c>
      <c r="AB28" s="140" t="str">
        <f t="shared" si="6"/>
        <v/>
      </c>
      <c r="AC28" s="140" t="str">
        <f t="shared" si="7"/>
        <v/>
      </c>
    </row>
    <row r="29" spans="1:29" ht="23.1" customHeight="1">
      <c r="A29" s="254"/>
      <c r="B29" s="254"/>
      <c r="C29" s="13"/>
      <c r="D29" s="14" t="s">
        <v>26</v>
      </c>
      <c r="E29" s="11"/>
      <c r="F29" s="10">
        <f t="shared" si="0"/>
        <v>13</v>
      </c>
      <c r="G29" s="9">
        <v>11</v>
      </c>
      <c r="H29" s="8">
        <f t="shared" si="1"/>
        <v>84.615384615384613</v>
      </c>
      <c r="I29" s="9">
        <v>1</v>
      </c>
      <c r="J29" s="8">
        <f t="shared" si="2"/>
        <v>7.6923076923076925</v>
      </c>
      <c r="K29" s="9">
        <v>1</v>
      </c>
      <c r="L29" s="8">
        <f t="shared" si="3"/>
        <v>7.6923076923076925</v>
      </c>
      <c r="M29" s="9">
        <v>0</v>
      </c>
      <c r="N29" s="8">
        <f t="shared" si="4"/>
        <v>0</v>
      </c>
      <c r="O29" s="9">
        <v>0</v>
      </c>
      <c r="P29" s="8">
        <f t="shared" si="5"/>
        <v>0</v>
      </c>
      <c r="AA29" s="9">
        <v>13</v>
      </c>
      <c r="AB29" s="140" t="str">
        <f t="shared" si="6"/>
        <v/>
      </c>
      <c r="AC29" s="140" t="str">
        <f t="shared" si="7"/>
        <v/>
      </c>
    </row>
    <row r="30" spans="1:29" ht="23.1" customHeight="1">
      <c r="A30" s="254"/>
      <c r="B30" s="254"/>
      <c r="C30" s="13"/>
      <c r="D30" s="14" t="s">
        <v>25</v>
      </c>
      <c r="E30" s="11"/>
      <c r="F30" s="10">
        <f t="shared" si="0"/>
        <v>5</v>
      </c>
      <c r="G30" s="9">
        <v>5</v>
      </c>
      <c r="H30" s="8">
        <f t="shared" si="1"/>
        <v>100</v>
      </c>
      <c r="I30" s="9">
        <v>0</v>
      </c>
      <c r="J30" s="8">
        <f t="shared" si="2"/>
        <v>0</v>
      </c>
      <c r="K30" s="9">
        <v>0</v>
      </c>
      <c r="L30" s="8">
        <f t="shared" si="3"/>
        <v>0</v>
      </c>
      <c r="M30" s="9">
        <v>0</v>
      </c>
      <c r="N30" s="8">
        <f t="shared" si="4"/>
        <v>0</v>
      </c>
      <c r="O30" s="9">
        <v>0</v>
      </c>
      <c r="P30" s="8">
        <f t="shared" si="5"/>
        <v>0</v>
      </c>
      <c r="AA30" s="9">
        <v>5</v>
      </c>
      <c r="AB30" s="140" t="str">
        <f t="shared" si="6"/>
        <v/>
      </c>
      <c r="AC30" s="140" t="str">
        <f t="shared" si="7"/>
        <v/>
      </c>
    </row>
    <row r="31" spans="1:29" ht="23.1" customHeight="1">
      <c r="A31" s="254"/>
      <c r="B31" s="254"/>
      <c r="C31" s="13"/>
      <c r="D31" s="14" t="s">
        <v>24</v>
      </c>
      <c r="E31" s="11"/>
      <c r="F31" s="10">
        <f t="shared" si="0"/>
        <v>27</v>
      </c>
      <c r="G31" s="9">
        <v>23</v>
      </c>
      <c r="H31" s="8">
        <f t="shared" si="1"/>
        <v>85.18518518518519</v>
      </c>
      <c r="I31" s="9">
        <v>0</v>
      </c>
      <c r="J31" s="8">
        <f t="shared" si="2"/>
        <v>0</v>
      </c>
      <c r="K31" s="9">
        <v>2</v>
      </c>
      <c r="L31" s="8">
        <f t="shared" si="3"/>
        <v>7.4074074074074066</v>
      </c>
      <c r="M31" s="9">
        <v>2</v>
      </c>
      <c r="N31" s="8">
        <f t="shared" si="4"/>
        <v>7.4074074074074066</v>
      </c>
      <c r="O31" s="9">
        <v>0</v>
      </c>
      <c r="P31" s="8">
        <f t="shared" si="5"/>
        <v>0</v>
      </c>
      <c r="AA31" s="9">
        <v>27</v>
      </c>
      <c r="AB31" s="140" t="str">
        <f t="shared" si="6"/>
        <v/>
      </c>
      <c r="AC31" s="140" t="str">
        <f t="shared" si="7"/>
        <v/>
      </c>
    </row>
    <row r="32" spans="1:29" ht="23.1" customHeight="1">
      <c r="A32" s="254"/>
      <c r="B32" s="254"/>
      <c r="C32" s="13"/>
      <c r="D32" s="14" t="s">
        <v>23</v>
      </c>
      <c r="E32" s="11"/>
      <c r="F32" s="10">
        <f t="shared" si="0"/>
        <v>7</v>
      </c>
      <c r="G32" s="9">
        <v>5</v>
      </c>
      <c r="H32" s="8">
        <f t="shared" si="1"/>
        <v>71.428571428571431</v>
      </c>
      <c r="I32" s="9">
        <v>1</v>
      </c>
      <c r="J32" s="8">
        <f t="shared" si="2"/>
        <v>14.285714285714285</v>
      </c>
      <c r="K32" s="9">
        <v>1</v>
      </c>
      <c r="L32" s="8">
        <f t="shared" si="3"/>
        <v>14.285714285714285</v>
      </c>
      <c r="M32" s="9">
        <v>0</v>
      </c>
      <c r="N32" s="8">
        <f t="shared" si="4"/>
        <v>0</v>
      </c>
      <c r="O32" s="9">
        <v>0</v>
      </c>
      <c r="P32" s="8">
        <f t="shared" si="5"/>
        <v>0</v>
      </c>
      <c r="AA32" s="9">
        <v>7</v>
      </c>
      <c r="AB32" s="140" t="str">
        <f t="shared" si="6"/>
        <v/>
      </c>
      <c r="AC32" s="140" t="str">
        <f t="shared" si="7"/>
        <v/>
      </c>
    </row>
    <row r="33" spans="1:29" ht="24" customHeight="1">
      <c r="A33" s="254"/>
      <c r="B33" s="254"/>
      <c r="C33" s="13"/>
      <c r="D33" s="14" t="s">
        <v>22</v>
      </c>
      <c r="E33" s="11"/>
      <c r="F33" s="10">
        <f t="shared" si="0"/>
        <v>27</v>
      </c>
      <c r="G33" s="9">
        <v>15</v>
      </c>
      <c r="H33" s="8">
        <f t="shared" si="1"/>
        <v>55.555555555555557</v>
      </c>
      <c r="I33" s="9">
        <v>1</v>
      </c>
      <c r="J33" s="8">
        <f t="shared" si="2"/>
        <v>3.7037037037037033</v>
      </c>
      <c r="K33" s="9">
        <v>10</v>
      </c>
      <c r="L33" s="8">
        <f t="shared" si="3"/>
        <v>37.037037037037038</v>
      </c>
      <c r="M33" s="9">
        <v>1</v>
      </c>
      <c r="N33" s="8">
        <f t="shared" si="4"/>
        <v>3.7037037037037033</v>
      </c>
      <c r="O33" s="9">
        <v>0</v>
      </c>
      <c r="P33" s="8">
        <f t="shared" si="5"/>
        <v>0</v>
      </c>
      <c r="AA33" s="9">
        <v>27</v>
      </c>
      <c r="AB33" s="140" t="str">
        <f t="shared" si="6"/>
        <v/>
      </c>
      <c r="AC33" s="140" t="str">
        <f t="shared" si="7"/>
        <v/>
      </c>
    </row>
    <row r="34" spans="1:29" ht="23.1" customHeight="1">
      <c r="A34" s="254"/>
      <c r="B34" s="254"/>
      <c r="C34" s="13"/>
      <c r="D34" s="14" t="s">
        <v>21</v>
      </c>
      <c r="E34" s="11"/>
      <c r="F34" s="10">
        <f t="shared" si="0"/>
        <v>15</v>
      </c>
      <c r="G34" s="9">
        <v>11</v>
      </c>
      <c r="H34" s="8">
        <f t="shared" si="1"/>
        <v>73.333333333333329</v>
      </c>
      <c r="I34" s="9">
        <v>1</v>
      </c>
      <c r="J34" s="8">
        <f t="shared" si="2"/>
        <v>6.666666666666667</v>
      </c>
      <c r="K34" s="9">
        <v>2</v>
      </c>
      <c r="L34" s="8">
        <f t="shared" si="3"/>
        <v>13.333333333333334</v>
      </c>
      <c r="M34" s="9">
        <v>1</v>
      </c>
      <c r="N34" s="8">
        <f t="shared" si="4"/>
        <v>6.666666666666667</v>
      </c>
      <c r="O34" s="9">
        <v>0</v>
      </c>
      <c r="P34" s="8">
        <f t="shared" si="5"/>
        <v>0</v>
      </c>
      <c r="AA34" s="9">
        <v>15</v>
      </c>
      <c r="AB34" s="140" t="str">
        <f t="shared" si="6"/>
        <v/>
      </c>
      <c r="AC34" s="140" t="str">
        <f t="shared" si="7"/>
        <v/>
      </c>
    </row>
    <row r="35" spans="1:29" ht="23.1" customHeight="1">
      <c r="A35" s="254"/>
      <c r="B35" s="254"/>
      <c r="C35" s="13"/>
      <c r="D35" s="14" t="s">
        <v>20</v>
      </c>
      <c r="E35" s="11"/>
      <c r="F35" s="10">
        <f t="shared" si="0"/>
        <v>7</v>
      </c>
      <c r="G35" s="9">
        <v>4</v>
      </c>
      <c r="H35" s="8">
        <f t="shared" si="1"/>
        <v>57.142857142857139</v>
      </c>
      <c r="I35" s="9">
        <v>0</v>
      </c>
      <c r="J35" s="8">
        <f t="shared" si="2"/>
        <v>0</v>
      </c>
      <c r="K35" s="9">
        <v>2</v>
      </c>
      <c r="L35" s="8">
        <f t="shared" si="3"/>
        <v>28.571428571428569</v>
      </c>
      <c r="M35" s="9">
        <v>1</v>
      </c>
      <c r="N35" s="8">
        <f t="shared" si="4"/>
        <v>14.285714285714285</v>
      </c>
      <c r="O35" s="9">
        <v>0</v>
      </c>
      <c r="P35" s="8">
        <f t="shared" si="5"/>
        <v>0</v>
      </c>
      <c r="AA35" s="9">
        <v>7</v>
      </c>
      <c r="AB35" s="140" t="str">
        <f t="shared" si="6"/>
        <v/>
      </c>
      <c r="AC35" s="140" t="str">
        <f t="shared" si="7"/>
        <v/>
      </c>
    </row>
    <row r="36" spans="1:29" ht="23.1" customHeight="1">
      <c r="A36" s="254"/>
      <c r="B36" s="254"/>
      <c r="C36" s="13"/>
      <c r="D36" s="14" t="s">
        <v>19</v>
      </c>
      <c r="E36" s="11"/>
      <c r="F36" s="10">
        <f t="shared" si="0"/>
        <v>17</v>
      </c>
      <c r="G36" s="9">
        <v>16</v>
      </c>
      <c r="H36" s="8">
        <f t="shared" si="1"/>
        <v>94.117647058823522</v>
      </c>
      <c r="I36" s="9">
        <v>0</v>
      </c>
      <c r="J36" s="8">
        <f t="shared" si="2"/>
        <v>0</v>
      </c>
      <c r="K36" s="9">
        <v>1</v>
      </c>
      <c r="L36" s="8">
        <f t="shared" si="3"/>
        <v>5.8823529411764701</v>
      </c>
      <c r="M36" s="9">
        <v>0</v>
      </c>
      <c r="N36" s="8">
        <f t="shared" si="4"/>
        <v>0</v>
      </c>
      <c r="O36" s="9">
        <v>0</v>
      </c>
      <c r="P36" s="8">
        <f t="shared" si="5"/>
        <v>0</v>
      </c>
      <c r="AA36" s="9">
        <v>17</v>
      </c>
      <c r="AB36" s="140" t="str">
        <f t="shared" si="6"/>
        <v/>
      </c>
      <c r="AC36" s="140" t="str">
        <f t="shared" si="7"/>
        <v/>
      </c>
    </row>
    <row r="37" spans="1:29" ht="23.1" customHeight="1">
      <c r="A37" s="254"/>
      <c r="B37" s="255"/>
      <c r="C37" s="13"/>
      <c r="D37" s="14" t="s">
        <v>18</v>
      </c>
      <c r="E37" s="11"/>
      <c r="F37" s="10">
        <f t="shared" si="0"/>
        <v>6</v>
      </c>
      <c r="G37" s="9">
        <v>4</v>
      </c>
      <c r="H37" s="8">
        <f t="shared" si="1"/>
        <v>66.666666666666657</v>
      </c>
      <c r="I37" s="9">
        <v>1</v>
      </c>
      <c r="J37" s="8">
        <f t="shared" si="2"/>
        <v>16.666666666666664</v>
      </c>
      <c r="K37" s="9">
        <v>1</v>
      </c>
      <c r="L37" s="8">
        <f t="shared" si="3"/>
        <v>16.666666666666664</v>
      </c>
      <c r="M37" s="9">
        <v>0</v>
      </c>
      <c r="N37" s="8">
        <f t="shared" si="4"/>
        <v>0</v>
      </c>
      <c r="O37" s="9">
        <v>0</v>
      </c>
      <c r="P37" s="8">
        <f t="shared" si="5"/>
        <v>0</v>
      </c>
      <c r="AA37" s="9">
        <v>6</v>
      </c>
      <c r="AB37" s="140" t="str">
        <f t="shared" si="6"/>
        <v/>
      </c>
      <c r="AC37" s="140" t="str">
        <f t="shared" si="7"/>
        <v/>
      </c>
    </row>
    <row r="38" spans="1:29" ht="23.1" customHeight="1">
      <c r="A38" s="254"/>
      <c r="B38" s="253" t="s">
        <v>17</v>
      </c>
      <c r="C38" s="13"/>
      <c r="D38" s="14" t="s">
        <v>16</v>
      </c>
      <c r="E38" s="11"/>
      <c r="F38" s="10">
        <f t="shared" si="0"/>
        <v>579</v>
      </c>
      <c r="G38" s="9">
        <f>SUM(G39:G53)</f>
        <v>438</v>
      </c>
      <c r="H38" s="8">
        <f t="shared" si="1"/>
        <v>75.647668393782382</v>
      </c>
      <c r="I38" s="9">
        <f>SUM(I39:I53)</f>
        <v>40</v>
      </c>
      <c r="J38" s="8">
        <f t="shared" si="2"/>
        <v>6.9084628670120898</v>
      </c>
      <c r="K38" s="9">
        <f>SUM(K39:K53)</f>
        <v>58</v>
      </c>
      <c r="L38" s="8">
        <f t="shared" si="3"/>
        <v>10.01727115716753</v>
      </c>
      <c r="M38" s="9">
        <f>SUM(M39:M53)</f>
        <v>34</v>
      </c>
      <c r="N38" s="8">
        <f t="shared" si="4"/>
        <v>5.8721934369602762</v>
      </c>
      <c r="O38" s="9">
        <f>SUM(O39:O53)</f>
        <v>9</v>
      </c>
      <c r="P38" s="8">
        <f t="shared" si="5"/>
        <v>1.5544041450777202</v>
      </c>
      <c r="AA38" s="9">
        <v>579</v>
      </c>
      <c r="AB38" s="140" t="str">
        <f t="shared" si="6"/>
        <v/>
      </c>
      <c r="AC38" s="140" t="str">
        <f t="shared" si="7"/>
        <v/>
      </c>
    </row>
    <row r="39" spans="1:29" ht="23.1" customHeight="1">
      <c r="A39" s="254"/>
      <c r="B39" s="254"/>
      <c r="C39" s="13"/>
      <c r="D39" s="14" t="s">
        <v>15</v>
      </c>
      <c r="E39" s="11"/>
      <c r="F39" s="10">
        <f t="shared" si="0"/>
        <v>3</v>
      </c>
      <c r="G39" s="9">
        <v>3</v>
      </c>
      <c r="H39" s="8">
        <f t="shared" si="1"/>
        <v>100</v>
      </c>
      <c r="I39" s="9">
        <v>0</v>
      </c>
      <c r="J39" s="8">
        <f t="shared" si="2"/>
        <v>0</v>
      </c>
      <c r="K39" s="9">
        <v>0</v>
      </c>
      <c r="L39" s="8">
        <f t="shared" si="3"/>
        <v>0</v>
      </c>
      <c r="M39" s="9">
        <v>0</v>
      </c>
      <c r="N39" s="8">
        <f t="shared" si="4"/>
        <v>0</v>
      </c>
      <c r="O39" s="9">
        <v>0</v>
      </c>
      <c r="P39" s="8">
        <f t="shared" si="5"/>
        <v>0</v>
      </c>
      <c r="AA39" s="9">
        <v>3</v>
      </c>
      <c r="AB39" s="140" t="str">
        <f t="shared" si="6"/>
        <v/>
      </c>
      <c r="AC39" s="140" t="str">
        <f t="shared" si="7"/>
        <v/>
      </c>
    </row>
    <row r="40" spans="1:29" ht="23.1" customHeight="1">
      <c r="A40" s="254"/>
      <c r="B40" s="254"/>
      <c r="C40" s="13"/>
      <c r="D40" s="14" t="s">
        <v>14</v>
      </c>
      <c r="E40" s="11"/>
      <c r="F40" s="10">
        <f t="shared" si="0"/>
        <v>56</v>
      </c>
      <c r="G40" s="9">
        <v>45</v>
      </c>
      <c r="H40" s="8">
        <f t="shared" si="1"/>
        <v>80.357142857142861</v>
      </c>
      <c r="I40" s="9">
        <v>4</v>
      </c>
      <c r="J40" s="8">
        <f t="shared" si="2"/>
        <v>7.1428571428571423</v>
      </c>
      <c r="K40" s="9">
        <v>1</v>
      </c>
      <c r="L40" s="8">
        <f t="shared" si="3"/>
        <v>1.7857142857142856</v>
      </c>
      <c r="M40" s="9">
        <v>5</v>
      </c>
      <c r="N40" s="8">
        <f t="shared" si="4"/>
        <v>8.9285714285714288</v>
      </c>
      <c r="O40" s="9">
        <v>1</v>
      </c>
      <c r="P40" s="8">
        <f t="shared" si="5"/>
        <v>1.7857142857142856</v>
      </c>
      <c r="AA40" s="9">
        <v>56</v>
      </c>
      <c r="AB40" s="140" t="str">
        <f t="shared" si="6"/>
        <v/>
      </c>
      <c r="AC40" s="140" t="str">
        <f t="shared" si="7"/>
        <v/>
      </c>
    </row>
    <row r="41" spans="1:29" ht="23.1" customHeight="1">
      <c r="A41" s="254"/>
      <c r="B41" s="254"/>
      <c r="C41" s="13"/>
      <c r="D41" s="14" t="s">
        <v>13</v>
      </c>
      <c r="E41" s="11"/>
      <c r="F41" s="10">
        <f t="shared" si="0"/>
        <v>18</v>
      </c>
      <c r="G41" s="9">
        <v>9</v>
      </c>
      <c r="H41" s="8">
        <f t="shared" si="1"/>
        <v>50</v>
      </c>
      <c r="I41" s="9">
        <v>1</v>
      </c>
      <c r="J41" s="8">
        <f t="shared" si="2"/>
        <v>5.5555555555555554</v>
      </c>
      <c r="K41" s="9">
        <v>8</v>
      </c>
      <c r="L41" s="8">
        <f t="shared" si="3"/>
        <v>44.444444444444443</v>
      </c>
      <c r="M41" s="9">
        <v>0</v>
      </c>
      <c r="N41" s="8">
        <f t="shared" si="4"/>
        <v>0</v>
      </c>
      <c r="O41" s="9">
        <v>0</v>
      </c>
      <c r="P41" s="8">
        <f t="shared" si="5"/>
        <v>0</v>
      </c>
      <c r="AA41" s="9">
        <v>18</v>
      </c>
      <c r="AB41" s="140" t="str">
        <f t="shared" si="6"/>
        <v/>
      </c>
      <c r="AC41" s="140" t="str">
        <f t="shared" si="7"/>
        <v/>
      </c>
    </row>
    <row r="42" spans="1:29" ht="23.1" customHeight="1">
      <c r="A42" s="254"/>
      <c r="B42" s="254"/>
      <c r="C42" s="13"/>
      <c r="D42" s="14" t="s">
        <v>12</v>
      </c>
      <c r="E42" s="11"/>
      <c r="F42" s="10">
        <f t="shared" si="0"/>
        <v>11</v>
      </c>
      <c r="G42" s="9">
        <v>9</v>
      </c>
      <c r="H42" s="8">
        <f t="shared" si="1"/>
        <v>81.818181818181827</v>
      </c>
      <c r="I42" s="9">
        <v>0</v>
      </c>
      <c r="J42" s="8">
        <f t="shared" si="2"/>
        <v>0</v>
      </c>
      <c r="K42" s="9">
        <v>2</v>
      </c>
      <c r="L42" s="8">
        <f t="shared" si="3"/>
        <v>18.181818181818183</v>
      </c>
      <c r="M42" s="9">
        <v>0</v>
      </c>
      <c r="N42" s="8">
        <f t="shared" si="4"/>
        <v>0</v>
      </c>
      <c r="O42" s="9">
        <v>0</v>
      </c>
      <c r="P42" s="8">
        <f t="shared" si="5"/>
        <v>0</v>
      </c>
      <c r="AA42" s="9">
        <v>11</v>
      </c>
      <c r="AB42" s="140" t="str">
        <f t="shared" si="6"/>
        <v/>
      </c>
      <c r="AC42" s="140" t="str">
        <f t="shared" si="7"/>
        <v/>
      </c>
    </row>
    <row r="43" spans="1:29" ht="23.1" customHeight="1">
      <c r="A43" s="254"/>
      <c r="B43" s="254"/>
      <c r="C43" s="13"/>
      <c r="D43" s="14" t="s">
        <v>11</v>
      </c>
      <c r="E43" s="11"/>
      <c r="F43" s="10">
        <f t="shared" si="0"/>
        <v>27</v>
      </c>
      <c r="G43" s="9">
        <v>18</v>
      </c>
      <c r="H43" s="8">
        <f t="shared" si="1"/>
        <v>66.666666666666657</v>
      </c>
      <c r="I43" s="9">
        <v>2</v>
      </c>
      <c r="J43" s="8">
        <f t="shared" si="2"/>
        <v>7.4074074074074066</v>
      </c>
      <c r="K43" s="9">
        <v>4</v>
      </c>
      <c r="L43" s="8">
        <f t="shared" si="3"/>
        <v>14.814814814814813</v>
      </c>
      <c r="M43" s="9">
        <v>3</v>
      </c>
      <c r="N43" s="8">
        <f t="shared" si="4"/>
        <v>11.111111111111111</v>
      </c>
      <c r="O43" s="9">
        <v>0</v>
      </c>
      <c r="P43" s="8">
        <f t="shared" si="5"/>
        <v>0</v>
      </c>
      <c r="AA43" s="9">
        <v>27</v>
      </c>
      <c r="AB43" s="140" t="str">
        <f t="shared" si="6"/>
        <v/>
      </c>
      <c r="AC43" s="140" t="str">
        <f t="shared" si="7"/>
        <v/>
      </c>
    </row>
    <row r="44" spans="1:29" ht="23.1" customHeight="1">
      <c r="A44" s="254"/>
      <c r="B44" s="254"/>
      <c r="C44" s="13"/>
      <c r="D44" s="14" t="s">
        <v>10</v>
      </c>
      <c r="E44" s="11"/>
      <c r="F44" s="10">
        <f t="shared" si="0"/>
        <v>133</v>
      </c>
      <c r="G44" s="9">
        <v>96</v>
      </c>
      <c r="H44" s="8">
        <f t="shared" si="1"/>
        <v>72.180451127819538</v>
      </c>
      <c r="I44" s="9">
        <v>8</v>
      </c>
      <c r="J44" s="8">
        <f t="shared" si="2"/>
        <v>6.0150375939849621</v>
      </c>
      <c r="K44" s="9">
        <v>18</v>
      </c>
      <c r="L44" s="8">
        <f t="shared" si="3"/>
        <v>13.533834586466165</v>
      </c>
      <c r="M44" s="9">
        <v>9</v>
      </c>
      <c r="N44" s="8">
        <f t="shared" si="4"/>
        <v>6.7669172932330826</v>
      </c>
      <c r="O44" s="9">
        <v>2</v>
      </c>
      <c r="P44" s="8">
        <f t="shared" si="5"/>
        <v>1.5037593984962405</v>
      </c>
      <c r="AA44" s="9">
        <v>133</v>
      </c>
      <c r="AB44" s="140" t="str">
        <f t="shared" si="6"/>
        <v/>
      </c>
      <c r="AC44" s="140" t="str">
        <f t="shared" si="7"/>
        <v/>
      </c>
    </row>
    <row r="45" spans="1:29" ht="23.1" customHeight="1">
      <c r="A45" s="254"/>
      <c r="B45" s="254"/>
      <c r="C45" s="13"/>
      <c r="D45" s="14" t="s">
        <v>9</v>
      </c>
      <c r="E45" s="11"/>
      <c r="F45" s="10">
        <f t="shared" si="0"/>
        <v>21</v>
      </c>
      <c r="G45" s="9">
        <v>10</v>
      </c>
      <c r="H45" s="8">
        <f t="shared" si="1"/>
        <v>47.619047619047613</v>
      </c>
      <c r="I45" s="9">
        <v>0</v>
      </c>
      <c r="J45" s="8">
        <f t="shared" si="2"/>
        <v>0</v>
      </c>
      <c r="K45" s="9">
        <v>9</v>
      </c>
      <c r="L45" s="8">
        <f t="shared" si="3"/>
        <v>42.857142857142854</v>
      </c>
      <c r="M45" s="9">
        <v>1</v>
      </c>
      <c r="N45" s="8">
        <f t="shared" si="4"/>
        <v>4.7619047619047619</v>
      </c>
      <c r="O45" s="9">
        <v>1</v>
      </c>
      <c r="P45" s="8">
        <f t="shared" si="5"/>
        <v>4.7619047619047619</v>
      </c>
      <c r="AA45" s="9">
        <v>21</v>
      </c>
      <c r="AB45" s="140" t="str">
        <f t="shared" si="6"/>
        <v/>
      </c>
      <c r="AC45" s="140" t="str">
        <f t="shared" si="7"/>
        <v/>
      </c>
    </row>
    <row r="46" spans="1:29" ht="23.1" customHeight="1">
      <c r="A46" s="254"/>
      <c r="B46" s="254"/>
      <c r="C46" s="13"/>
      <c r="D46" s="14" t="s">
        <v>8</v>
      </c>
      <c r="E46" s="11"/>
      <c r="F46" s="10">
        <f t="shared" si="0"/>
        <v>7</v>
      </c>
      <c r="G46" s="9">
        <v>7</v>
      </c>
      <c r="H46" s="8">
        <f t="shared" si="1"/>
        <v>100</v>
      </c>
      <c r="I46" s="9">
        <v>0</v>
      </c>
      <c r="J46" s="8">
        <f t="shared" si="2"/>
        <v>0</v>
      </c>
      <c r="K46" s="9">
        <v>0</v>
      </c>
      <c r="L46" s="8">
        <f t="shared" si="3"/>
        <v>0</v>
      </c>
      <c r="M46" s="9">
        <v>0</v>
      </c>
      <c r="N46" s="8">
        <f t="shared" si="4"/>
        <v>0</v>
      </c>
      <c r="O46" s="9">
        <v>0</v>
      </c>
      <c r="P46" s="8">
        <f t="shared" si="5"/>
        <v>0</v>
      </c>
      <c r="AA46" s="9">
        <v>7</v>
      </c>
      <c r="AB46" s="140" t="str">
        <f t="shared" si="6"/>
        <v/>
      </c>
      <c r="AC46" s="140" t="str">
        <f t="shared" si="7"/>
        <v/>
      </c>
    </row>
    <row r="47" spans="1:29" ht="24" customHeight="1">
      <c r="A47" s="254"/>
      <c r="B47" s="254"/>
      <c r="C47" s="13"/>
      <c r="D47" s="12" t="s">
        <v>7</v>
      </c>
      <c r="E47" s="11"/>
      <c r="F47" s="10">
        <f t="shared" si="0"/>
        <v>17</v>
      </c>
      <c r="G47" s="9">
        <v>13</v>
      </c>
      <c r="H47" s="8">
        <f t="shared" si="1"/>
        <v>76.470588235294116</v>
      </c>
      <c r="I47" s="9">
        <v>3</v>
      </c>
      <c r="J47" s="8">
        <f t="shared" si="2"/>
        <v>17.647058823529413</v>
      </c>
      <c r="K47" s="9">
        <v>1</v>
      </c>
      <c r="L47" s="8">
        <f t="shared" si="3"/>
        <v>5.8823529411764701</v>
      </c>
      <c r="M47" s="9">
        <v>0</v>
      </c>
      <c r="N47" s="8">
        <f t="shared" si="4"/>
        <v>0</v>
      </c>
      <c r="O47" s="9">
        <v>0</v>
      </c>
      <c r="P47" s="8">
        <f t="shared" si="5"/>
        <v>0</v>
      </c>
      <c r="AA47" s="9">
        <v>17</v>
      </c>
      <c r="AB47" s="140" t="str">
        <f t="shared" si="6"/>
        <v/>
      </c>
      <c r="AC47" s="140" t="str">
        <f t="shared" si="7"/>
        <v/>
      </c>
    </row>
    <row r="48" spans="1:29" ht="23.1" customHeight="1">
      <c r="A48" s="254"/>
      <c r="B48" s="254"/>
      <c r="C48" s="13"/>
      <c r="D48" s="14" t="s">
        <v>6</v>
      </c>
      <c r="E48" s="11"/>
      <c r="F48" s="10">
        <f t="shared" si="0"/>
        <v>38</v>
      </c>
      <c r="G48" s="9">
        <v>33</v>
      </c>
      <c r="H48" s="8">
        <f t="shared" si="1"/>
        <v>86.842105263157904</v>
      </c>
      <c r="I48" s="9">
        <v>3</v>
      </c>
      <c r="J48" s="8">
        <f t="shared" si="2"/>
        <v>7.8947368421052628</v>
      </c>
      <c r="K48" s="9">
        <v>0</v>
      </c>
      <c r="L48" s="8">
        <f t="shared" si="3"/>
        <v>0</v>
      </c>
      <c r="M48" s="9">
        <v>2</v>
      </c>
      <c r="N48" s="8">
        <f t="shared" si="4"/>
        <v>5.2631578947368416</v>
      </c>
      <c r="O48" s="9">
        <v>0</v>
      </c>
      <c r="P48" s="8">
        <f t="shared" si="5"/>
        <v>0</v>
      </c>
      <c r="AA48" s="9">
        <v>38</v>
      </c>
      <c r="AB48" s="140" t="str">
        <f t="shared" si="6"/>
        <v/>
      </c>
      <c r="AC48" s="140" t="str">
        <f t="shared" si="7"/>
        <v/>
      </c>
    </row>
    <row r="49" spans="1:30" ht="23.1" customHeight="1">
      <c r="A49" s="254"/>
      <c r="B49" s="254"/>
      <c r="C49" s="13"/>
      <c r="D49" s="14" t="s">
        <v>5</v>
      </c>
      <c r="E49" s="11"/>
      <c r="F49" s="10">
        <f t="shared" si="0"/>
        <v>21</v>
      </c>
      <c r="G49" s="9">
        <v>17</v>
      </c>
      <c r="H49" s="8">
        <f t="shared" si="1"/>
        <v>80.952380952380949</v>
      </c>
      <c r="I49" s="9">
        <v>0</v>
      </c>
      <c r="J49" s="8">
        <f t="shared" si="2"/>
        <v>0</v>
      </c>
      <c r="K49" s="9">
        <v>3</v>
      </c>
      <c r="L49" s="8">
        <f t="shared" si="3"/>
        <v>14.285714285714285</v>
      </c>
      <c r="M49" s="9">
        <v>1</v>
      </c>
      <c r="N49" s="8">
        <f t="shared" si="4"/>
        <v>4.7619047619047619</v>
      </c>
      <c r="O49" s="9">
        <v>0</v>
      </c>
      <c r="P49" s="8">
        <f t="shared" si="5"/>
        <v>0</v>
      </c>
      <c r="AA49" s="9">
        <v>21</v>
      </c>
      <c r="AB49" s="140" t="str">
        <f t="shared" si="6"/>
        <v/>
      </c>
      <c r="AC49" s="140" t="str">
        <f t="shared" si="7"/>
        <v/>
      </c>
    </row>
    <row r="50" spans="1:30" ht="23.1" customHeight="1">
      <c r="A50" s="254"/>
      <c r="B50" s="254"/>
      <c r="C50" s="13"/>
      <c r="D50" s="14" t="s">
        <v>4</v>
      </c>
      <c r="E50" s="11"/>
      <c r="F50" s="10">
        <f t="shared" si="0"/>
        <v>18</v>
      </c>
      <c r="G50" s="9">
        <v>13</v>
      </c>
      <c r="H50" s="8">
        <f t="shared" si="1"/>
        <v>72.222222222222214</v>
      </c>
      <c r="I50" s="9">
        <v>2</v>
      </c>
      <c r="J50" s="8">
        <f t="shared" si="2"/>
        <v>11.111111111111111</v>
      </c>
      <c r="K50" s="9">
        <v>2</v>
      </c>
      <c r="L50" s="8">
        <f t="shared" si="3"/>
        <v>11.111111111111111</v>
      </c>
      <c r="M50" s="9">
        <v>1</v>
      </c>
      <c r="N50" s="8">
        <f t="shared" si="4"/>
        <v>5.5555555555555554</v>
      </c>
      <c r="O50" s="9">
        <v>0</v>
      </c>
      <c r="P50" s="8">
        <f t="shared" si="5"/>
        <v>0</v>
      </c>
      <c r="AA50" s="9">
        <v>18</v>
      </c>
      <c r="AB50" s="140" t="str">
        <f t="shared" si="6"/>
        <v/>
      </c>
      <c r="AC50" s="140" t="str">
        <f t="shared" si="7"/>
        <v/>
      </c>
    </row>
    <row r="51" spans="1:30" ht="23.1" customHeight="1">
      <c r="A51" s="254"/>
      <c r="B51" s="254"/>
      <c r="C51" s="13"/>
      <c r="D51" s="14" t="s">
        <v>3</v>
      </c>
      <c r="E51" s="11"/>
      <c r="F51" s="10">
        <f t="shared" si="0"/>
        <v>139</v>
      </c>
      <c r="G51" s="9">
        <v>114</v>
      </c>
      <c r="H51" s="8">
        <f t="shared" si="1"/>
        <v>82.014388489208628</v>
      </c>
      <c r="I51" s="9">
        <v>11</v>
      </c>
      <c r="J51" s="8">
        <f t="shared" si="2"/>
        <v>7.9136690647482011</v>
      </c>
      <c r="K51" s="9">
        <v>2</v>
      </c>
      <c r="L51" s="8">
        <f t="shared" si="3"/>
        <v>1.4388489208633095</v>
      </c>
      <c r="M51" s="9">
        <v>9</v>
      </c>
      <c r="N51" s="8">
        <f t="shared" si="4"/>
        <v>6.4748201438848918</v>
      </c>
      <c r="O51" s="9">
        <v>3</v>
      </c>
      <c r="P51" s="8">
        <f t="shared" si="5"/>
        <v>2.1582733812949639</v>
      </c>
      <c r="AA51" s="9">
        <v>139</v>
      </c>
      <c r="AB51" s="140" t="str">
        <f t="shared" si="6"/>
        <v/>
      </c>
      <c r="AC51" s="140" t="str">
        <f t="shared" si="7"/>
        <v/>
      </c>
    </row>
    <row r="52" spans="1:30" ht="23.1" customHeight="1">
      <c r="A52" s="254"/>
      <c r="B52" s="254"/>
      <c r="C52" s="13"/>
      <c r="D52" s="14" t="s">
        <v>2</v>
      </c>
      <c r="E52" s="11"/>
      <c r="F52" s="10">
        <f t="shared" si="0"/>
        <v>21</v>
      </c>
      <c r="G52" s="9">
        <v>12</v>
      </c>
      <c r="H52" s="8">
        <f t="shared" si="1"/>
        <v>57.142857142857139</v>
      </c>
      <c r="I52" s="9">
        <v>4</v>
      </c>
      <c r="J52" s="8">
        <f t="shared" si="2"/>
        <v>19.047619047619047</v>
      </c>
      <c r="K52" s="9">
        <v>5</v>
      </c>
      <c r="L52" s="8">
        <f t="shared" si="3"/>
        <v>23.809523809523807</v>
      </c>
      <c r="M52" s="9">
        <v>0</v>
      </c>
      <c r="N52" s="8">
        <f t="shared" si="4"/>
        <v>0</v>
      </c>
      <c r="O52" s="9">
        <v>0</v>
      </c>
      <c r="P52" s="8">
        <f t="shared" si="5"/>
        <v>0</v>
      </c>
      <c r="AA52" s="9">
        <v>21</v>
      </c>
      <c r="AB52" s="140" t="str">
        <f t="shared" si="6"/>
        <v/>
      </c>
      <c r="AC52" s="140" t="str">
        <f t="shared" si="7"/>
        <v/>
      </c>
    </row>
    <row r="53" spans="1:30" ht="24" customHeight="1" thickBot="1">
      <c r="A53" s="255"/>
      <c r="B53" s="255"/>
      <c r="C53" s="13"/>
      <c r="D53" s="12" t="s">
        <v>1</v>
      </c>
      <c r="E53" s="11"/>
      <c r="F53" s="10">
        <f t="shared" si="0"/>
        <v>49</v>
      </c>
      <c r="G53" s="9">
        <v>39</v>
      </c>
      <c r="H53" s="8">
        <f t="shared" si="1"/>
        <v>79.591836734693871</v>
      </c>
      <c r="I53" s="9">
        <v>2</v>
      </c>
      <c r="J53" s="8">
        <f t="shared" si="2"/>
        <v>4.0816326530612246</v>
      </c>
      <c r="K53" s="9">
        <v>3</v>
      </c>
      <c r="L53" s="8">
        <f t="shared" si="3"/>
        <v>6.1224489795918364</v>
      </c>
      <c r="M53" s="9">
        <v>3</v>
      </c>
      <c r="N53" s="8">
        <f t="shared" si="4"/>
        <v>6.1224489795918364</v>
      </c>
      <c r="O53" s="9">
        <v>2</v>
      </c>
      <c r="P53" s="8">
        <f t="shared" si="5"/>
        <v>4.0816326530612246</v>
      </c>
      <c r="AA53" s="9">
        <v>49</v>
      </c>
      <c r="AB53" s="141" t="str">
        <f t="shared" si="6"/>
        <v/>
      </c>
      <c r="AC53" s="141" t="str">
        <f t="shared" si="7"/>
        <v/>
      </c>
    </row>
    <row r="55" spans="1:30" ht="12.75" customHeight="1"/>
    <row r="56" spans="1:30" ht="12.75" customHeight="1"/>
    <row r="57" spans="1:30">
      <c r="D57" s="5"/>
    </row>
    <row r="60" spans="1:30">
      <c r="D60" s="166" t="s">
        <v>490</v>
      </c>
      <c r="E60" s="164"/>
      <c r="F60" s="165">
        <v>792</v>
      </c>
      <c r="G60" s="165">
        <v>599</v>
      </c>
      <c r="H60" s="165"/>
      <c r="I60" s="165">
        <v>49</v>
      </c>
      <c r="J60" s="165"/>
      <c r="K60" s="165">
        <v>92</v>
      </c>
      <c r="L60" s="165"/>
      <c r="M60" s="165">
        <v>41</v>
      </c>
      <c r="N60" s="165"/>
      <c r="O60" s="165">
        <v>11</v>
      </c>
      <c r="P60" s="165"/>
      <c r="Q60" s="165"/>
      <c r="R60" s="165"/>
      <c r="S60" s="165"/>
      <c r="T60" s="165"/>
      <c r="U60" s="165"/>
      <c r="V60" s="165"/>
      <c r="W60" s="165"/>
      <c r="X60" s="165"/>
      <c r="Y60" s="165"/>
      <c r="Z60" s="165"/>
      <c r="AA60" s="165"/>
      <c r="AB60" s="165"/>
      <c r="AC60" s="165"/>
      <c r="AD60" s="165"/>
    </row>
    <row r="61" spans="1:30">
      <c r="D61" s="167" t="s">
        <v>49</v>
      </c>
      <c r="E61" s="164"/>
      <c r="F61" s="168">
        <f>IF(F60="","",SUM(F8:F12))</f>
        <v>792</v>
      </c>
      <c r="G61" s="168">
        <f>IF(G60="","",SUM(G8:G12))</f>
        <v>599</v>
      </c>
      <c r="H61" s="165"/>
      <c r="I61" s="168">
        <f>IF(I60="","",SUM(I8:I12))</f>
        <v>49</v>
      </c>
      <c r="J61" s="165"/>
      <c r="K61" s="168">
        <f>IF(K60="","",SUM(K8:K12))</f>
        <v>92</v>
      </c>
      <c r="L61" s="165"/>
      <c r="M61" s="168">
        <f>IF(M60="","",SUM(M8:M12))</f>
        <v>41</v>
      </c>
      <c r="N61" s="165"/>
      <c r="O61" s="168">
        <f>IF(O60="","",SUM(O8:O12))</f>
        <v>11</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792</v>
      </c>
      <c r="G62" s="168">
        <f>IF(G60="","",SUM(G13,G38))</f>
        <v>599</v>
      </c>
      <c r="H62" s="165"/>
      <c r="I62" s="168">
        <f>IF(I60="","",SUM(I13,I38))</f>
        <v>49</v>
      </c>
      <c r="J62" s="165"/>
      <c r="K62" s="168">
        <f>IF(K60="","",SUM(K13,K38))</f>
        <v>92</v>
      </c>
      <c r="L62" s="165"/>
      <c r="M62" s="168">
        <f>IF(M60="","",SUM(M13,M38))</f>
        <v>41</v>
      </c>
      <c r="N62" s="165"/>
      <c r="O62" s="168">
        <f>IF(O60="","",SUM(O13,O38))</f>
        <v>11</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213</v>
      </c>
      <c r="G63" s="168">
        <f>IF(G60="","",SUM(G14:G37))</f>
        <v>161</v>
      </c>
      <c r="H63" s="165"/>
      <c r="I63" s="168">
        <f>IF(I60="","",SUM(I14:I37))</f>
        <v>9</v>
      </c>
      <c r="J63" s="165"/>
      <c r="K63" s="168">
        <f>IF(K60="","",SUM(K14:K37))</f>
        <v>34</v>
      </c>
      <c r="L63" s="165"/>
      <c r="M63" s="168">
        <f>IF(M60="","",SUM(M14:M37))</f>
        <v>7</v>
      </c>
      <c r="N63" s="165"/>
      <c r="O63" s="168">
        <f>IF(O60="","",SUM(O14:O37))</f>
        <v>2</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579</v>
      </c>
      <c r="G64" s="168">
        <f>IF(G60="","",SUM(G39:G53))</f>
        <v>438</v>
      </c>
      <c r="H64" s="165"/>
      <c r="I64" s="168">
        <f>IF(I60="","",SUM(I39:I53))</f>
        <v>40</v>
      </c>
      <c r="J64" s="165"/>
      <c r="K64" s="168">
        <f>IF(K60="","",SUM(K39:K53))</f>
        <v>58</v>
      </c>
      <c r="L64" s="165"/>
      <c r="M64" s="168">
        <f>IF(M60="","",SUM(M39:M53))</f>
        <v>34</v>
      </c>
      <c r="N64" s="165"/>
      <c r="O64" s="168">
        <f>IF(O60="","",SUM(O39:O53))</f>
        <v>9</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1" spans="4:30">
      <c r="D71" s="5"/>
    </row>
    <row r="75" spans="4:30">
      <c r="D75" s="5"/>
    </row>
    <row r="77" spans="4:30">
      <c r="D77" s="5"/>
    </row>
    <row r="79" spans="4:30">
      <c r="D79" s="5"/>
    </row>
    <row r="81" spans="4:6">
      <c r="D81" s="5"/>
    </row>
    <row r="83" spans="4:6" ht="13.5" customHeight="1">
      <c r="D83" s="6"/>
    </row>
    <row r="84" spans="4:6" ht="13.5" customHeight="1"/>
    <row r="85" spans="4:6">
      <c r="D85" s="5"/>
    </row>
    <row r="87" spans="4:6">
      <c r="D87" s="5"/>
    </row>
    <row r="89" spans="4:6">
      <c r="D89" s="5"/>
    </row>
    <row r="91" spans="4:6">
      <c r="D91" s="5"/>
    </row>
    <row r="95" spans="4:6" ht="12.75" customHeight="1"/>
    <row r="96" spans="4:6" ht="12.75" customHeight="1">
      <c r="F96" s="57"/>
    </row>
  </sheetData>
  <mergeCells count="27">
    <mergeCell ref="G5:G6"/>
    <mergeCell ref="H5:H6"/>
    <mergeCell ref="K3:L4"/>
    <mergeCell ref="M3:N4"/>
    <mergeCell ref="O3:P4"/>
    <mergeCell ref="N5:N6"/>
    <mergeCell ref="O5:O6"/>
    <mergeCell ref="P5:P6"/>
    <mergeCell ref="G3:H4"/>
    <mergeCell ref="I3:J4"/>
    <mergeCell ref="M5:M6"/>
    <mergeCell ref="I5:I6"/>
    <mergeCell ref="J5:J6"/>
    <mergeCell ref="K5:K6"/>
    <mergeCell ref="L5:L6"/>
    <mergeCell ref="B38:B53"/>
    <mergeCell ref="A13:A53"/>
    <mergeCell ref="F3:F6"/>
    <mergeCell ref="A8:A12"/>
    <mergeCell ref="A7:E7"/>
    <mergeCell ref="A3:E6"/>
    <mergeCell ref="B12:E12"/>
    <mergeCell ref="B8:E8"/>
    <mergeCell ref="B9:E9"/>
    <mergeCell ref="B11:E11"/>
    <mergeCell ref="B13:B37"/>
    <mergeCell ref="B10:E10"/>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M3" sqref="M3:M6"/>
    </sheetView>
  </sheetViews>
  <sheetFormatPr defaultRowHeight="13.5"/>
  <cols>
    <col min="1" max="2" width="2.625" style="4" customWidth="1"/>
    <col min="3" max="3" width="1.375" style="4" customWidth="1"/>
    <col min="4" max="4" width="27.625" style="4" customWidth="1"/>
    <col min="5" max="5" width="1.375" style="4" customWidth="1"/>
    <col min="6" max="13" width="12.625" style="3" customWidth="1"/>
    <col min="14" max="14" width="9" style="96"/>
    <col min="15" max="26" width="9" style="3"/>
    <col min="27" max="27" width="9" style="84"/>
    <col min="28" max="28" width="11.25" style="84" customWidth="1"/>
    <col min="29" max="16384" width="9" style="3"/>
  </cols>
  <sheetData>
    <row r="1" spans="1:28" ht="14.25">
      <c r="A1" s="18" t="s">
        <v>594</v>
      </c>
    </row>
    <row r="2" spans="1:28">
      <c r="L2" s="46"/>
      <c r="M2" s="46" t="s">
        <v>635</v>
      </c>
    </row>
    <row r="3" spans="1:28" ht="13.5" customHeight="1">
      <c r="A3" s="314" t="s">
        <v>64</v>
      </c>
      <c r="B3" s="315"/>
      <c r="C3" s="315"/>
      <c r="D3" s="315"/>
      <c r="E3" s="316"/>
      <c r="F3" s="249" t="s">
        <v>514</v>
      </c>
      <c r="G3" s="360" t="s">
        <v>308</v>
      </c>
      <c r="H3" s="56"/>
      <c r="I3" s="56"/>
      <c r="J3" s="58" t="s">
        <v>231</v>
      </c>
      <c r="K3" s="302" t="s">
        <v>307</v>
      </c>
      <c r="L3" s="302" t="s">
        <v>306</v>
      </c>
      <c r="M3" s="291" t="s">
        <v>305</v>
      </c>
    </row>
    <row r="4" spans="1:28" ht="13.5" customHeight="1">
      <c r="A4" s="317"/>
      <c r="B4" s="318"/>
      <c r="C4" s="318"/>
      <c r="D4" s="318"/>
      <c r="E4" s="319"/>
      <c r="F4" s="250"/>
      <c r="G4" s="378"/>
      <c r="H4" s="266" t="s">
        <v>304</v>
      </c>
      <c r="I4" s="56"/>
      <c r="J4" s="58"/>
      <c r="K4" s="312"/>
      <c r="L4" s="312"/>
      <c r="M4" s="292"/>
    </row>
    <row r="5" spans="1:28" ht="40.5" customHeight="1" thickBot="1">
      <c r="A5" s="317"/>
      <c r="B5" s="318"/>
      <c r="C5" s="318"/>
      <c r="D5" s="318"/>
      <c r="E5" s="319"/>
      <c r="F5" s="250"/>
      <c r="G5" s="378"/>
      <c r="H5" s="409"/>
      <c r="I5" s="302" t="s">
        <v>303</v>
      </c>
      <c r="J5" s="302" t="s">
        <v>302</v>
      </c>
      <c r="K5" s="312"/>
      <c r="L5" s="312"/>
      <c r="M5" s="292"/>
    </row>
    <row r="6" spans="1:28" ht="36" customHeight="1" thickBot="1">
      <c r="A6" s="320"/>
      <c r="B6" s="321"/>
      <c r="C6" s="321"/>
      <c r="D6" s="321"/>
      <c r="E6" s="322"/>
      <c r="F6" s="250"/>
      <c r="G6" s="361"/>
      <c r="H6" s="268"/>
      <c r="I6" s="313"/>
      <c r="J6" s="313"/>
      <c r="K6" s="313"/>
      <c r="L6" s="313"/>
      <c r="M6" s="293"/>
      <c r="N6" s="96" t="s">
        <v>612</v>
      </c>
      <c r="AA6" s="159">
        <f>SUM(AB7:AB100,F116:R120)</f>
        <v>0</v>
      </c>
      <c r="AB6" s="92"/>
    </row>
    <row r="7" spans="1:28" ht="12" customHeight="1">
      <c r="A7" s="240" t="s">
        <v>50</v>
      </c>
      <c r="B7" s="241"/>
      <c r="C7" s="241"/>
      <c r="D7" s="241"/>
      <c r="E7" s="242"/>
      <c r="F7" s="41">
        <f>SUM(G7,K7,L7)</f>
        <v>792</v>
      </c>
      <c r="G7" s="41">
        <f t="shared" ref="G7:L7" si="0">SUM(G9,G11,G13,G15,G17)</f>
        <v>63</v>
      </c>
      <c r="H7" s="41">
        <f>SUM(H9,H11,H13,H15,H17)</f>
        <v>81</v>
      </c>
      <c r="I7" s="41">
        <f>SUM(I9,I11,I13,I15,I17)</f>
        <v>16</v>
      </c>
      <c r="J7" s="41">
        <f>SUM(J9,J11,J13,J15,J17)</f>
        <v>65</v>
      </c>
      <c r="K7" s="41">
        <f t="shared" si="0"/>
        <v>722</v>
      </c>
      <c r="L7" s="41">
        <f t="shared" si="0"/>
        <v>7</v>
      </c>
      <c r="M7" s="420">
        <f>IF(H7=0,0,H7/N7*100)</f>
        <v>0.1082077588970824</v>
      </c>
      <c r="N7" s="96">
        <v>74856</v>
      </c>
      <c r="AA7" s="153">
        <v>792</v>
      </c>
      <c r="AB7" s="153" t="str">
        <f>IF(F7=AA7,"",1)</f>
        <v/>
      </c>
    </row>
    <row r="8" spans="1:28" ht="12" customHeight="1">
      <c r="A8" s="243"/>
      <c r="B8" s="244"/>
      <c r="C8" s="244"/>
      <c r="D8" s="244"/>
      <c r="E8" s="245"/>
      <c r="F8" s="44">
        <f t="shared" ref="F8:F37" si="1">SUM(G8,K8,L8)</f>
        <v>1</v>
      </c>
      <c r="G8" s="37">
        <f>IF(G7=0,0,G7/$F7)</f>
        <v>7.9545454545454544E-2</v>
      </c>
      <c r="H8" s="37">
        <f t="shared" ref="H8:H17" si="2">SUM(I8:J8)</f>
        <v>1</v>
      </c>
      <c r="I8" s="37">
        <f>IF(I7=0,0,I7/$H7)</f>
        <v>0.19753086419753085</v>
      </c>
      <c r="J8" s="37">
        <f>IF(J7=0,0,J7/$H7)</f>
        <v>0.80246913580246915</v>
      </c>
      <c r="K8" s="37">
        <f>IF(K7=0,0,K7/$F7)</f>
        <v>0.91161616161616166</v>
      </c>
      <c r="L8" s="37">
        <f>IF(L7=0,0,L7/$F7)</f>
        <v>8.8383838383838381E-3</v>
      </c>
      <c r="M8" s="422"/>
      <c r="AA8" s="154"/>
      <c r="AB8" s="154"/>
    </row>
    <row r="9" spans="1:28" ht="12" customHeight="1">
      <c r="A9" s="256" t="s">
        <v>49</v>
      </c>
      <c r="B9" s="323" t="s">
        <v>48</v>
      </c>
      <c r="C9" s="324"/>
      <c r="D9" s="324"/>
      <c r="E9" s="325"/>
      <c r="F9" s="41">
        <f t="shared" si="1"/>
        <v>175</v>
      </c>
      <c r="G9" s="41">
        <v>6</v>
      </c>
      <c r="H9" s="41">
        <f t="shared" si="2"/>
        <v>8</v>
      </c>
      <c r="I9" s="41">
        <v>3</v>
      </c>
      <c r="J9" s="41">
        <v>5</v>
      </c>
      <c r="K9" s="41">
        <v>167</v>
      </c>
      <c r="L9" s="41">
        <v>2</v>
      </c>
      <c r="M9" s="420">
        <f>IF(H9=0,0,H9/N9*100)</f>
        <v>0.32586558044806518</v>
      </c>
      <c r="N9" s="96">
        <v>2455</v>
      </c>
      <c r="AA9" s="155">
        <v>175</v>
      </c>
      <c r="AB9" s="155" t="str">
        <f>IF(F9=AA9,"",1)</f>
        <v/>
      </c>
    </row>
    <row r="10" spans="1:28" ht="12" customHeight="1">
      <c r="A10" s="257"/>
      <c r="B10" s="326"/>
      <c r="C10" s="327"/>
      <c r="D10" s="327"/>
      <c r="E10" s="328"/>
      <c r="F10" s="44">
        <f t="shared" ref="F10" si="3">SUM(G10,K10,L10)</f>
        <v>1</v>
      </c>
      <c r="G10" s="37">
        <f>IF(G9=0,0,G9/$F9)</f>
        <v>3.4285714285714287E-2</v>
      </c>
      <c r="H10" s="37">
        <f t="shared" ref="H10" si="4">SUM(I10:J10)</f>
        <v>1</v>
      </c>
      <c r="I10" s="37">
        <f>IF(I9=0,0,I9/$H9)</f>
        <v>0.375</v>
      </c>
      <c r="J10" s="37">
        <f>IF(J9=0,0,J9/$H9)</f>
        <v>0.625</v>
      </c>
      <c r="K10" s="37">
        <f>IF(K9=0,0,K9/$F9)</f>
        <v>0.95428571428571429</v>
      </c>
      <c r="L10" s="37">
        <f>IF(L9=0,0,L9/$F9)</f>
        <v>1.1428571428571429E-2</v>
      </c>
      <c r="M10" s="421"/>
      <c r="AA10" s="154"/>
      <c r="AB10" s="154"/>
    </row>
    <row r="11" spans="1:28" ht="12" customHeight="1">
      <c r="A11" s="257"/>
      <c r="B11" s="323" t="s">
        <v>47</v>
      </c>
      <c r="C11" s="324"/>
      <c r="D11" s="324"/>
      <c r="E11" s="325"/>
      <c r="F11" s="41">
        <f t="shared" si="1"/>
        <v>132</v>
      </c>
      <c r="G11" s="41">
        <v>6</v>
      </c>
      <c r="H11" s="41">
        <f t="shared" si="2"/>
        <v>14</v>
      </c>
      <c r="I11" s="41">
        <v>1</v>
      </c>
      <c r="J11" s="41">
        <v>13</v>
      </c>
      <c r="K11" s="41">
        <v>124</v>
      </c>
      <c r="L11" s="41">
        <v>2</v>
      </c>
      <c r="M11" s="420">
        <f t="shared" ref="M11" si="5">IF(H11=0,0,H11/N11*100)</f>
        <v>0.2992731936725096</v>
      </c>
      <c r="N11" s="96">
        <v>4678</v>
      </c>
      <c r="AA11" s="155">
        <v>132</v>
      </c>
      <c r="AB11" s="155" t="str">
        <f>IF(F11=AA11,"",1)</f>
        <v/>
      </c>
    </row>
    <row r="12" spans="1:28" ht="12" customHeight="1">
      <c r="A12" s="257"/>
      <c r="B12" s="326"/>
      <c r="C12" s="327"/>
      <c r="D12" s="327"/>
      <c r="E12" s="328"/>
      <c r="F12" s="44">
        <f t="shared" ref="F12" si="6">SUM(G12,K12,L12)</f>
        <v>1</v>
      </c>
      <c r="G12" s="37">
        <f>IF(G11=0,0,G11/$F11)</f>
        <v>4.5454545454545456E-2</v>
      </c>
      <c r="H12" s="37">
        <f t="shared" ref="H12" si="7">SUM(I12:J12)</f>
        <v>1</v>
      </c>
      <c r="I12" s="37">
        <f>IF(I11=0,0,I11/$H11)</f>
        <v>7.1428571428571425E-2</v>
      </c>
      <c r="J12" s="37">
        <f>IF(J11=0,0,J11/$H11)</f>
        <v>0.9285714285714286</v>
      </c>
      <c r="K12" s="37">
        <f>IF(K11=0,0,K11/$F11)</f>
        <v>0.93939393939393945</v>
      </c>
      <c r="L12" s="37">
        <f>IF(L11=0,0,L11/$F11)</f>
        <v>1.5151515151515152E-2</v>
      </c>
      <c r="M12" s="421"/>
      <c r="AA12" s="154"/>
      <c r="AB12" s="154"/>
    </row>
    <row r="13" spans="1:28" ht="12" customHeight="1">
      <c r="A13" s="257"/>
      <c r="B13" s="323" t="s">
        <v>46</v>
      </c>
      <c r="C13" s="324"/>
      <c r="D13" s="324"/>
      <c r="E13" s="325"/>
      <c r="F13" s="41">
        <f t="shared" si="1"/>
        <v>213</v>
      </c>
      <c r="G13" s="41">
        <v>19</v>
      </c>
      <c r="H13" s="41">
        <f t="shared" si="2"/>
        <v>23</v>
      </c>
      <c r="I13" s="41">
        <v>4</v>
      </c>
      <c r="J13" s="41">
        <v>19</v>
      </c>
      <c r="K13" s="41">
        <v>192</v>
      </c>
      <c r="L13" s="41">
        <v>2</v>
      </c>
      <c r="M13" s="420">
        <f t="shared" ref="M13" si="8">IF(H13=0,0,H13/N13*100)</f>
        <v>0.10786474698682173</v>
      </c>
      <c r="N13" s="96">
        <v>21323</v>
      </c>
      <c r="AA13" s="155">
        <v>213</v>
      </c>
      <c r="AB13" s="155" t="str">
        <f>IF(F13=AA13,"",1)</f>
        <v/>
      </c>
    </row>
    <row r="14" spans="1:28" ht="12" customHeight="1">
      <c r="A14" s="257"/>
      <c r="B14" s="326"/>
      <c r="C14" s="327"/>
      <c r="D14" s="327"/>
      <c r="E14" s="328"/>
      <c r="F14" s="44">
        <f t="shared" ref="F14" si="9">SUM(G14,K14,L14)</f>
        <v>1</v>
      </c>
      <c r="G14" s="37">
        <f>IF(G13=0,0,G13/$F13)</f>
        <v>8.9201877934272297E-2</v>
      </c>
      <c r="H14" s="37">
        <f t="shared" ref="H14" si="10">SUM(I14:J14)</f>
        <v>1</v>
      </c>
      <c r="I14" s="37">
        <f>IF(I13=0,0,I13/$H13)</f>
        <v>0.17391304347826086</v>
      </c>
      <c r="J14" s="37">
        <f>IF(J13=0,0,J13/$H13)</f>
        <v>0.82608695652173914</v>
      </c>
      <c r="K14" s="37">
        <f>IF(K13=0,0,K13/$F13)</f>
        <v>0.90140845070422537</v>
      </c>
      <c r="L14" s="37">
        <f>IF(L13=0,0,L13/$F13)</f>
        <v>9.3896713615023476E-3</v>
      </c>
      <c r="M14" s="421"/>
      <c r="AA14" s="154"/>
      <c r="AB14" s="154"/>
    </row>
    <row r="15" spans="1:28" ht="12" customHeight="1">
      <c r="A15" s="257"/>
      <c r="B15" s="323" t="s">
        <v>45</v>
      </c>
      <c r="C15" s="324"/>
      <c r="D15" s="324"/>
      <c r="E15" s="325"/>
      <c r="F15" s="41">
        <f t="shared" si="1"/>
        <v>64</v>
      </c>
      <c r="G15" s="41">
        <v>12</v>
      </c>
      <c r="H15" s="41">
        <f t="shared" si="2"/>
        <v>13</v>
      </c>
      <c r="I15" s="41">
        <v>4</v>
      </c>
      <c r="J15" s="41">
        <v>9</v>
      </c>
      <c r="K15" s="41">
        <v>51</v>
      </c>
      <c r="L15" s="41">
        <v>1</v>
      </c>
      <c r="M15" s="420">
        <f>IF(H15=0,0,H15/N15*100)</f>
        <v>0.10794652495225443</v>
      </c>
      <c r="N15" s="96">
        <v>12043</v>
      </c>
      <c r="AA15" s="155">
        <v>64</v>
      </c>
      <c r="AB15" s="155" t="str">
        <f>IF(F15=AA15,"",1)</f>
        <v/>
      </c>
    </row>
    <row r="16" spans="1:28" ht="12" customHeight="1">
      <c r="A16" s="257"/>
      <c r="B16" s="326"/>
      <c r="C16" s="327"/>
      <c r="D16" s="327"/>
      <c r="E16" s="328"/>
      <c r="F16" s="44">
        <f t="shared" ref="F16" si="11">SUM(G16,K16,L16)</f>
        <v>1</v>
      </c>
      <c r="G16" s="37">
        <f>IF(G15=0,0,G15/$F15)</f>
        <v>0.1875</v>
      </c>
      <c r="H16" s="37">
        <f t="shared" ref="H16" si="12">SUM(I16:J16)</f>
        <v>1</v>
      </c>
      <c r="I16" s="37">
        <f>IF(I15=0,0,I15/$H15)</f>
        <v>0.30769230769230771</v>
      </c>
      <c r="J16" s="37">
        <f>IF(J15=0,0,J15/$H15)</f>
        <v>0.69230769230769229</v>
      </c>
      <c r="K16" s="37">
        <f>IF(K15=0,0,K15/$F15)</f>
        <v>0.796875</v>
      </c>
      <c r="L16" s="37">
        <f>IF(L15=0,0,L15/$F15)</f>
        <v>1.5625E-2</v>
      </c>
      <c r="M16" s="421"/>
      <c r="AA16" s="154"/>
      <c r="AB16" s="154"/>
    </row>
    <row r="17" spans="1:28" ht="12" customHeight="1">
      <c r="A17" s="257"/>
      <c r="B17" s="323" t="s">
        <v>44</v>
      </c>
      <c r="C17" s="324"/>
      <c r="D17" s="324"/>
      <c r="E17" s="325"/>
      <c r="F17" s="41">
        <f t="shared" si="1"/>
        <v>208</v>
      </c>
      <c r="G17" s="41">
        <v>20</v>
      </c>
      <c r="H17" s="41">
        <f t="shared" si="2"/>
        <v>23</v>
      </c>
      <c r="I17" s="41">
        <v>4</v>
      </c>
      <c r="J17" s="41">
        <v>19</v>
      </c>
      <c r="K17" s="41">
        <v>188</v>
      </c>
      <c r="L17" s="41">
        <v>0</v>
      </c>
      <c r="M17" s="420">
        <f t="shared" ref="M17" si="13">IF(H17=0,0,H17/N17*100)</f>
        <v>6.694414529790145E-2</v>
      </c>
      <c r="N17" s="96">
        <v>34357</v>
      </c>
      <c r="AA17" s="155">
        <v>208</v>
      </c>
      <c r="AB17" s="155" t="str">
        <f>IF(F17=AA17,"",1)</f>
        <v/>
      </c>
    </row>
    <row r="18" spans="1:28" ht="12" customHeight="1">
      <c r="A18" s="258"/>
      <c r="B18" s="326"/>
      <c r="C18" s="327"/>
      <c r="D18" s="327"/>
      <c r="E18" s="328"/>
      <c r="F18" s="44">
        <f t="shared" ref="F18" si="14">SUM(G18,K18,L18)</f>
        <v>1</v>
      </c>
      <c r="G18" s="37">
        <f>IF(G17=0,0,G17/$F17)</f>
        <v>9.6153846153846159E-2</v>
      </c>
      <c r="H18" s="37">
        <f t="shared" ref="H18" si="15">SUM(I18:J18)</f>
        <v>1</v>
      </c>
      <c r="I18" s="37">
        <f>IF(I17=0,0,I17/$H17)</f>
        <v>0.17391304347826086</v>
      </c>
      <c r="J18" s="37">
        <f>IF(J17=0,0,J17/$H17)</f>
        <v>0.82608695652173914</v>
      </c>
      <c r="K18" s="37">
        <f>IF(K17=0,0,K17/$F17)</f>
        <v>0.90384615384615385</v>
      </c>
      <c r="L18" s="37">
        <f>IF(L17=0,0,L17/$F17)</f>
        <v>0</v>
      </c>
      <c r="M18" s="421"/>
      <c r="AA18" s="156"/>
      <c r="AB18" s="154"/>
    </row>
    <row r="19" spans="1:28" ht="12" customHeight="1">
      <c r="A19" s="253" t="s">
        <v>43</v>
      </c>
      <c r="B19" s="253" t="s">
        <v>42</v>
      </c>
      <c r="C19" s="43"/>
      <c r="D19" s="305" t="s">
        <v>16</v>
      </c>
      <c r="E19" s="42"/>
      <c r="F19" s="41">
        <f t="shared" si="1"/>
        <v>213</v>
      </c>
      <c r="G19" s="41">
        <f t="shared" ref="G19:L19" si="16">SUM(G21,G23,G25,G27,G29,G31,G33,G35,G37,G39,G41,G43,G45,G47,G49,G51,G53,G55,G57,G59,G61,G63,G65,G67)</f>
        <v>29</v>
      </c>
      <c r="H19" s="41">
        <f t="shared" si="16"/>
        <v>32</v>
      </c>
      <c r="I19" s="41">
        <v>9</v>
      </c>
      <c r="J19" s="41">
        <f t="shared" si="16"/>
        <v>23</v>
      </c>
      <c r="K19" s="41">
        <f t="shared" si="16"/>
        <v>180</v>
      </c>
      <c r="L19" s="41">
        <f t="shared" si="16"/>
        <v>4</v>
      </c>
      <c r="M19" s="420">
        <f t="shared" ref="M19" si="17">IF(H19=0,0,H19/N19*100)</f>
        <v>0.1056001056001056</v>
      </c>
      <c r="N19" s="96">
        <v>30303</v>
      </c>
      <c r="AA19" s="155">
        <v>213</v>
      </c>
      <c r="AB19" s="155" t="str">
        <f>IF(F19=AA19,"",1)</f>
        <v/>
      </c>
    </row>
    <row r="20" spans="1:28" ht="12" customHeight="1">
      <c r="A20" s="254"/>
      <c r="B20" s="254"/>
      <c r="C20" s="40"/>
      <c r="D20" s="306"/>
      <c r="E20" s="39"/>
      <c r="F20" s="44">
        <f t="shared" ref="F20" si="18">SUM(G20,K20,L20)</f>
        <v>1</v>
      </c>
      <c r="G20" s="37">
        <f>IF(G19=0,0,G19/$F19)</f>
        <v>0.13615023474178403</v>
      </c>
      <c r="H20" s="37">
        <f t="shared" ref="H20" si="19">SUM(I20:J20)</f>
        <v>1</v>
      </c>
      <c r="I20" s="37">
        <f>IF(I19=0,0,I19/$H19)</f>
        <v>0.28125</v>
      </c>
      <c r="J20" s="37">
        <f>IF(J19=0,0,J19/$H19)</f>
        <v>0.71875</v>
      </c>
      <c r="K20" s="37">
        <f>IF(K19=0,0,K19/$F19)</f>
        <v>0.84507042253521125</v>
      </c>
      <c r="L20" s="37">
        <f>IF(L19=0,0,L19/$F19)</f>
        <v>1.8779342723004695E-2</v>
      </c>
      <c r="M20" s="421"/>
      <c r="AA20" s="154"/>
      <c r="AB20" s="154"/>
    </row>
    <row r="21" spans="1:28" ht="12" customHeight="1">
      <c r="A21" s="254"/>
      <c r="B21" s="254"/>
      <c r="C21" s="43"/>
      <c r="D21" s="305" t="s">
        <v>368</v>
      </c>
      <c r="E21" s="42"/>
      <c r="F21" s="41">
        <f t="shared" si="1"/>
        <v>28</v>
      </c>
      <c r="G21" s="41">
        <v>3</v>
      </c>
      <c r="H21" s="41">
        <f t="shared" ref="H21:H52" si="20">SUM(I21:J21)</f>
        <v>3</v>
      </c>
      <c r="I21" s="41">
        <v>1</v>
      </c>
      <c r="J21" s="41">
        <v>2</v>
      </c>
      <c r="K21" s="41">
        <v>25</v>
      </c>
      <c r="L21" s="41">
        <v>0</v>
      </c>
      <c r="M21" s="420">
        <f t="shared" ref="M21" si="21">IF(H21=0,0,H21/N21*100)</f>
        <v>6.4530006453000652E-2</v>
      </c>
      <c r="N21" s="96">
        <v>4649</v>
      </c>
      <c r="AA21" s="155">
        <v>28</v>
      </c>
      <c r="AB21" s="155" t="str">
        <f>IF(F21=AA21,"",1)</f>
        <v/>
      </c>
    </row>
    <row r="22" spans="1:28" ht="12" customHeight="1">
      <c r="A22" s="254"/>
      <c r="B22" s="254"/>
      <c r="C22" s="40"/>
      <c r="D22" s="306"/>
      <c r="E22" s="39"/>
      <c r="F22" s="44">
        <f t="shared" ref="F22" si="22">SUM(G22,K22,L22)</f>
        <v>1</v>
      </c>
      <c r="G22" s="37">
        <f>IF(G21=0,0,G21/$F21)</f>
        <v>0.10714285714285714</v>
      </c>
      <c r="H22" s="37">
        <f t="shared" si="20"/>
        <v>1</v>
      </c>
      <c r="I22" s="37">
        <f>IF(I21=0,0,I21/$H21)</f>
        <v>0.33333333333333331</v>
      </c>
      <c r="J22" s="37">
        <f>IF(J21=0,0,J21/$H21)</f>
        <v>0.66666666666666663</v>
      </c>
      <c r="K22" s="37">
        <f>IF(K21=0,0,K21/$F21)</f>
        <v>0.8928571428571429</v>
      </c>
      <c r="L22" s="37">
        <f>IF(L21=0,0,L21/$F21)</f>
        <v>0</v>
      </c>
      <c r="M22" s="421"/>
      <c r="AA22" s="154"/>
      <c r="AB22" s="154"/>
    </row>
    <row r="23" spans="1:28" ht="12" customHeight="1">
      <c r="A23" s="254"/>
      <c r="B23" s="254"/>
      <c r="C23" s="43"/>
      <c r="D23" s="305" t="s">
        <v>369</v>
      </c>
      <c r="E23" s="42"/>
      <c r="F23" s="41">
        <f t="shared" si="1"/>
        <v>3</v>
      </c>
      <c r="G23" s="41">
        <v>0</v>
      </c>
      <c r="H23" s="41">
        <f t="shared" si="20"/>
        <v>0</v>
      </c>
      <c r="I23" s="41">
        <v>0</v>
      </c>
      <c r="J23" s="41">
        <v>0</v>
      </c>
      <c r="K23" s="41">
        <v>3</v>
      </c>
      <c r="L23" s="41">
        <v>0</v>
      </c>
      <c r="M23" s="420">
        <f t="shared" ref="M23" si="23">IF(H23=0,0,H23/N23*100)</f>
        <v>0</v>
      </c>
      <c r="N23" s="96">
        <v>309</v>
      </c>
      <c r="AA23" s="155">
        <v>3</v>
      </c>
      <c r="AB23" s="155" t="str">
        <f>IF(F23=AA23,"",1)</f>
        <v/>
      </c>
    </row>
    <row r="24" spans="1:28" ht="12" customHeight="1">
      <c r="A24" s="254"/>
      <c r="B24" s="254"/>
      <c r="C24" s="40"/>
      <c r="D24" s="306"/>
      <c r="E24" s="39"/>
      <c r="F24" s="44">
        <f t="shared" ref="F24" si="24">SUM(G24,K24,L24)</f>
        <v>1</v>
      </c>
      <c r="G24" s="37">
        <f>IF(G23=0,0,G23/$F23)</f>
        <v>0</v>
      </c>
      <c r="H24" s="37">
        <f t="shared" si="20"/>
        <v>0</v>
      </c>
      <c r="I24" s="37">
        <f>IF(I23=0,0,I23/$H23)</f>
        <v>0</v>
      </c>
      <c r="J24" s="37">
        <f>IF(J23=0,0,J23/$H23)</f>
        <v>0</v>
      </c>
      <c r="K24" s="37">
        <f>IF(K23=0,0,K23/$F23)</f>
        <v>1</v>
      </c>
      <c r="L24" s="37">
        <f>IF(L23=0,0,L23/$F23)</f>
        <v>0</v>
      </c>
      <c r="M24" s="421"/>
      <c r="AA24" s="154"/>
      <c r="AB24" s="154"/>
    </row>
    <row r="25" spans="1:28" ht="12" customHeight="1">
      <c r="A25" s="254"/>
      <c r="B25" s="254"/>
      <c r="C25" s="43"/>
      <c r="D25" s="308" t="s">
        <v>370</v>
      </c>
      <c r="E25" s="115"/>
      <c r="F25" s="104">
        <f t="shared" si="1"/>
        <v>15</v>
      </c>
      <c r="G25" s="104">
        <v>4</v>
      </c>
      <c r="H25" s="104">
        <f t="shared" si="20"/>
        <v>4</v>
      </c>
      <c r="I25" s="41">
        <v>0</v>
      </c>
      <c r="J25" s="41">
        <v>4</v>
      </c>
      <c r="K25" s="41">
        <v>8</v>
      </c>
      <c r="L25" s="41">
        <v>3</v>
      </c>
      <c r="M25" s="420">
        <f t="shared" ref="M25" si="25">IF(H25=0,0,H25/N25*100)</f>
        <v>0.26160889470241988</v>
      </c>
      <c r="N25" s="96">
        <v>1529</v>
      </c>
      <c r="AA25" s="155">
        <v>15</v>
      </c>
      <c r="AB25" s="155" t="str">
        <f>IF(F25=AA25,"",1)</f>
        <v/>
      </c>
    </row>
    <row r="26" spans="1:28" ht="12" customHeight="1">
      <c r="A26" s="254"/>
      <c r="B26" s="254"/>
      <c r="C26" s="40"/>
      <c r="D26" s="309"/>
      <c r="E26" s="116"/>
      <c r="F26" s="44">
        <f t="shared" ref="F26" si="26">SUM(G26,K26,L26)</f>
        <v>1</v>
      </c>
      <c r="G26" s="37">
        <f>IF(G25=0,0,G25/$F25)</f>
        <v>0.26666666666666666</v>
      </c>
      <c r="H26" s="37">
        <f t="shared" si="20"/>
        <v>1</v>
      </c>
      <c r="I26" s="37">
        <f>IF(I25=0,0,I25/$H25)</f>
        <v>0</v>
      </c>
      <c r="J26" s="37">
        <f>IF(J25=0,0,J25/$H25)</f>
        <v>1</v>
      </c>
      <c r="K26" s="37">
        <f>IF(K25=0,0,K25/$F25)</f>
        <v>0.53333333333333333</v>
      </c>
      <c r="L26" s="37">
        <f>IF(L25=0,0,L25/$F25)</f>
        <v>0.2</v>
      </c>
      <c r="M26" s="421"/>
      <c r="AA26" s="154"/>
      <c r="AB26" s="154"/>
    </row>
    <row r="27" spans="1:28" ht="12" customHeight="1">
      <c r="A27" s="254"/>
      <c r="B27" s="254"/>
      <c r="C27" s="43"/>
      <c r="D27" s="305" t="s">
        <v>371</v>
      </c>
      <c r="E27" s="42"/>
      <c r="F27" s="41">
        <f t="shared" si="1"/>
        <v>1</v>
      </c>
      <c r="G27" s="41">
        <v>0</v>
      </c>
      <c r="H27" s="41">
        <f t="shared" si="20"/>
        <v>0</v>
      </c>
      <c r="I27" s="41">
        <v>0</v>
      </c>
      <c r="J27" s="41">
        <v>0</v>
      </c>
      <c r="K27" s="41">
        <v>1</v>
      </c>
      <c r="L27" s="41">
        <v>0</v>
      </c>
      <c r="M27" s="420">
        <f t="shared" ref="M27" si="27">IF(H27=0,0,H27/N27*100)</f>
        <v>0</v>
      </c>
      <c r="N27" s="96">
        <v>11</v>
      </c>
      <c r="AA27" s="155">
        <v>1</v>
      </c>
      <c r="AB27" s="155" t="str">
        <f>IF(F27=AA27,"",1)</f>
        <v/>
      </c>
    </row>
    <row r="28" spans="1:28" ht="12" customHeight="1">
      <c r="A28" s="254"/>
      <c r="B28" s="254"/>
      <c r="C28" s="40"/>
      <c r="D28" s="306"/>
      <c r="E28" s="39"/>
      <c r="F28" s="44">
        <f t="shared" ref="F28" si="28">SUM(G28,K28,L28)</f>
        <v>1</v>
      </c>
      <c r="G28" s="37">
        <f>IF(G27=0,0,G27/$F27)</f>
        <v>0</v>
      </c>
      <c r="H28" s="37">
        <f t="shared" si="20"/>
        <v>0</v>
      </c>
      <c r="I28" s="37">
        <f>IF(I27=0,0,I27/$H27)</f>
        <v>0</v>
      </c>
      <c r="J28" s="37">
        <f>IF(J27=0,0,J27/$H27)</f>
        <v>0</v>
      </c>
      <c r="K28" s="37">
        <f>IF(K27=0,0,K27/$F27)</f>
        <v>1</v>
      </c>
      <c r="L28" s="37">
        <f>IF(L27=0,0,L27/$F27)</f>
        <v>0</v>
      </c>
      <c r="M28" s="421"/>
      <c r="AA28" s="154"/>
      <c r="AB28" s="154"/>
    </row>
    <row r="29" spans="1:28" ht="12" customHeight="1">
      <c r="A29" s="254"/>
      <c r="B29" s="254"/>
      <c r="C29" s="43"/>
      <c r="D29" s="305" t="s">
        <v>372</v>
      </c>
      <c r="E29" s="42"/>
      <c r="F29" s="41">
        <f t="shared" si="1"/>
        <v>5</v>
      </c>
      <c r="G29" s="41">
        <v>0</v>
      </c>
      <c r="H29" s="41">
        <f t="shared" si="20"/>
        <v>0</v>
      </c>
      <c r="I29" s="41">
        <v>0</v>
      </c>
      <c r="J29" s="41">
        <v>0</v>
      </c>
      <c r="K29" s="41">
        <v>5</v>
      </c>
      <c r="L29" s="41">
        <v>0</v>
      </c>
      <c r="M29" s="420">
        <f t="shared" ref="M29" si="29">IF(H29=0,0,H29/N29*100)</f>
        <v>0</v>
      </c>
      <c r="N29" s="96">
        <v>626</v>
      </c>
      <c r="AA29" s="155">
        <v>5</v>
      </c>
      <c r="AB29" s="155" t="str">
        <f>IF(F29=AA29,"",1)</f>
        <v/>
      </c>
    </row>
    <row r="30" spans="1:28" ht="12" customHeight="1">
      <c r="A30" s="254"/>
      <c r="B30" s="254"/>
      <c r="C30" s="40"/>
      <c r="D30" s="306"/>
      <c r="E30" s="39"/>
      <c r="F30" s="44">
        <f t="shared" ref="F30" si="30">SUM(G30,K30,L30)</f>
        <v>1</v>
      </c>
      <c r="G30" s="37">
        <f>IF(G29=0,0,G29/$F29)</f>
        <v>0</v>
      </c>
      <c r="H30" s="37">
        <f t="shared" si="20"/>
        <v>0</v>
      </c>
      <c r="I30" s="37">
        <f>IF(I29=0,0,I29/$H29)</f>
        <v>0</v>
      </c>
      <c r="J30" s="37">
        <f>IF(J29=0,0,J29/$H29)</f>
        <v>0</v>
      </c>
      <c r="K30" s="37">
        <f>IF(K29=0,0,K29/$F29)</f>
        <v>1</v>
      </c>
      <c r="L30" s="37">
        <f>IF(L29=0,0,L29/$F29)</f>
        <v>0</v>
      </c>
      <c r="M30" s="421"/>
      <c r="AA30" s="154"/>
      <c r="AB30" s="154"/>
    </row>
    <row r="31" spans="1:28" ht="12" customHeight="1">
      <c r="A31" s="254"/>
      <c r="B31" s="254"/>
      <c r="C31" s="43"/>
      <c r="D31" s="305" t="s">
        <v>373</v>
      </c>
      <c r="E31" s="42"/>
      <c r="F31" s="41">
        <f t="shared" si="1"/>
        <v>1</v>
      </c>
      <c r="G31" s="41">
        <v>0</v>
      </c>
      <c r="H31" s="41">
        <f t="shared" si="20"/>
        <v>0</v>
      </c>
      <c r="I31" s="41">
        <v>0</v>
      </c>
      <c r="J31" s="41">
        <v>0</v>
      </c>
      <c r="K31" s="41">
        <v>1</v>
      </c>
      <c r="L31" s="41">
        <v>0</v>
      </c>
      <c r="M31" s="420">
        <f t="shared" ref="M31" si="31">IF(H31=0,0,H31/N31*100)</f>
        <v>0</v>
      </c>
      <c r="N31" s="96">
        <v>26</v>
      </c>
      <c r="AA31" s="155">
        <v>1</v>
      </c>
      <c r="AB31" s="155" t="str">
        <f>IF(F31=AA31,"",1)</f>
        <v/>
      </c>
    </row>
    <row r="32" spans="1:28" ht="12" customHeight="1">
      <c r="A32" s="254"/>
      <c r="B32" s="254"/>
      <c r="C32" s="40"/>
      <c r="D32" s="306"/>
      <c r="E32" s="39"/>
      <c r="F32" s="44">
        <f t="shared" ref="F32" si="32">SUM(G32,K32,L32)</f>
        <v>1</v>
      </c>
      <c r="G32" s="37">
        <f>IF(G31=0,0,G31/$F31)</f>
        <v>0</v>
      </c>
      <c r="H32" s="37">
        <f t="shared" si="20"/>
        <v>0</v>
      </c>
      <c r="I32" s="37">
        <f>IF(I31=0,0,I31/$H31)</f>
        <v>0</v>
      </c>
      <c r="J32" s="37">
        <f>IF(J31=0,0,J31/$H31)</f>
        <v>0</v>
      </c>
      <c r="K32" s="37">
        <f>IF(K31=0,0,K31/$F31)</f>
        <v>1</v>
      </c>
      <c r="L32" s="37">
        <f>IF(L31=0,0,L31/$F31)</f>
        <v>0</v>
      </c>
      <c r="M32" s="421"/>
      <c r="AA32" s="154"/>
      <c r="AB32" s="154"/>
    </row>
    <row r="33" spans="1:28" ht="12" customHeight="1">
      <c r="A33" s="254"/>
      <c r="B33" s="254"/>
      <c r="C33" s="43"/>
      <c r="D33" s="305" t="s">
        <v>374</v>
      </c>
      <c r="E33" s="42"/>
      <c r="F33" s="41">
        <f t="shared" si="1"/>
        <v>4</v>
      </c>
      <c r="G33" s="41">
        <v>1</v>
      </c>
      <c r="H33" s="41">
        <f t="shared" si="20"/>
        <v>1</v>
      </c>
      <c r="I33" s="41">
        <v>0</v>
      </c>
      <c r="J33" s="41">
        <v>1</v>
      </c>
      <c r="K33" s="41">
        <v>3</v>
      </c>
      <c r="L33" s="41">
        <v>0</v>
      </c>
      <c r="M33" s="420">
        <f t="shared" ref="M33" si="33">IF(H33=0,0,H33/N33*100)</f>
        <v>0.22371364653243847</v>
      </c>
      <c r="N33" s="96">
        <v>447</v>
      </c>
      <c r="AA33" s="155">
        <v>4</v>
      </c>
      <c r="AB33" s="155" t="str">
        <f>IF(F33=AA33,"",1)</f>
        <v/>
      </c>
    </row>
    <row r="34" spans="1:28" ht="12" customHeight="1">
      <c r="A34" s="254"/>
      <c r="B34" s="254"/>
      <c r="C34" s="40"/>
      <c r="D34" s="306"/>
      <c r="E34" s="39"/>
      <c r="F34" s="44">
        <f t="shared" ref="F34" si="34">SUM(G34,K34,L34)</f>
        <v>1</v>
      </c>
      <c r="G34" s="37">
        <f>IF(G33=0,0,G33/$F33)</f>
        <v>0.25</v>
      </c>
      <c r="H34" s="37">
        <f t="shared" si="20"/>
        <v>1</v>
      </c>
      <c r="I34" s="37">
        <f>IF(I33=0,0,I33/$H33)</f>
        <v>0</v>
      </c>
      <c r="J34" s="37">
        <f>IF(J33=0,0,J33/$H33)</f>
        <v>1</v>
      </c>
      <c r="K34" s="37">
        <f>IF(K33=0,0,K33/$F33)</f>
        <v>0.75</v>
      </c>
      <c r="L34" s="37">
        <f>IF(L33=0,0,L33/$F33)</f>
        <v>0</v>
      </c>
      <c r="M34" s="421"/>
      <c r="AA34" s="154"/>
      <c r="AB34" s="154"/>
    </row>
    <row r="35" spans="1:28" ht="12" customHeight="1">
      <c r="A35" s="254"/>
      <c r="B35" s="254"/>
      <c r="C35" s="43"/>
      <c r="D35" s="305" t="s">
        <v>375</v>
      </c>
      <c r="E35" s="42"/>
      <c r="F35" s="41">
        <f t="shared" si="1"/>
        <v>10</v>
      </c>
      <c r="G35" s="41">
        <v>3</v>
      </c>
      <c r="H35" s="41">
        <f t="shared" si="20"/>
        <v>4</v>
      </c>
      <c r="I35" s="41">
        <v>1</v>
      </c>
      <c r="J35" s="41">
        <v>3</v>
      </c>
      <c r="K35" s="41">
        <v>7</v>
      </c>
      <c r="L35" s="41">
        <v>0</v>
      </c>
      <c r="M35" s="420">
        <f t="shared" ref="M35" si="35">IF(H35=0,0,H35/N35*100)</f>
        <v>0.14513788098693758</v>
      </c>
      <c r="N35" s="96">
        <v>2756</v>
      </c>
      <c r="AA35" s="155">
        <v>10</v>
      </c>
      <c r="AB35" s="155" t="str">
        <f>IF(F35=AA35,"",1)</f>
        <v/>
      </c>
    </row>
    <row r="36" spans="1:28" ht="12" customHeight="1">
      <c r="A36" s="254"/>
      <c r="B36" s="254"/>
      <c r="C36" s="40"/>
      <c r="D36" s="306"/>
      <c r="E36" s="39"/>
      <c r="F36" s="44">
        <f t="shared" ref="F36" si="36">SUM(G36,K36,L36)</f>
        <v>1</v>
      </c>
      <c r="G36" s="37">
        <f>IF(G35=0,0,G35/$F35)</f>
        <v>0.3</v>
      </c>
      <c r="H36" s="37">
        <f t="shared" si="20"/>
        <v>1</v>
      </c>
      <c r="I36" s="37">
        <f>IF(I35=0,0,I35/$H35)</f>
        <v>0.25</v>
      </c>
      <c r="J36" s="37">
        <f>IF(J35=0,0,J35/$H35)</f>
        <v>0.75</v>
      </c>
      <c r="K36" s="37">
        <f>IF(K35=0,0,K35/$F35)</f>
        <v>0.7</v>
      </c>
      <c r="L36" s="37">
        <f>IF(L35=0,0,L35/$F35)</f>
        <v>0</v>
      </c>
      <c r="M36" s="421"/>
      <c r="AA36" s="154"/>
      <c r="AB36" s="154"/>
    </row>
    <row r="37" spans="1:28" ht="12" customHeight="1">
      <c r="A37" s="254"/>
      <c r="B37" s="254"/>
      <c r="C37" s="43"/>
      <c r="D37" s="305" t="s">
        <v>376</v>
      </c>
      <c r="E37" s="42"/>
      <c r="F37" s="41">
        <f t="shared" si="1"/>
        <v>1</v>
      </c>
      <c r="G37" s="41">
        <v>0</v>
      </c>
      <c r="H37" s="41">
        <f t="shared" si="20"/>
        <v>0</v>
      </c>
      <c r="I37" s="41">
        <v>0</v>
      </c>
      <c r="J37" s="41">
        <v>0</v>
      </c>
      <c r="K37" s="41">
        <v>1</v>
      </c>
      <c r="L37" s="41">
        <v>0</v>
      </c>
      <c r="M37" s="420">
        <f t="shared" ref="M37" si="37">IF(H37=0,0,H37/N37*100)</f>
        <v>0</v>
      </c>
      <c r="N37" s="96">
        <v>5</v>
      </c>
      <c r="AA37" s="155">
        <v>1</v>
      </c>
      <c r="AB37" s="155" t="str">
        <f>IF(F37=AA37,"",1)</f>
        <v/>
      </c>
    </row>
    <row r="38" spans="1:28" ht="12" customHeight="1">
      <c r="A38" s="254"/>
      <c r="B38" s="254"/>
      <c r="C38" s="40"/>
      <c r="D38" s="306"/>
      <c r="E38" s="39"/>
      <c r="F38" s="44">
        <f t="shared" ref="F38" si="38">SUM(G38,K38,L38)</f>
        <v>1</v>
      </c>
      <c r="G38" s="37">
        <f>IF(G37=0,0,G37/$F37)</f>
        <v>0</v>
      </c>
      <c r="H38" s="37">
        <f t="shared" si="20"/>
        <v>0</v>
      </c>
      <c r="I38" s="37">
        <f>IF(I37=0,0,I37/$H37)</f>
        <v>0</v>
      </c>
      <c r="J38" s="37">
        <f>IF(J37=0,0,J37/$H37)</f>
        <v>0</v>
      </c>
      <c r="K38" s="37">
        <f>IF(K37=0,0,K37/$F37)</f>
        <v>1</v>
      </c>
      <c r="L38" s="37">
        <f>IF(L37=0,0,L37/$F37)</f>
        <v>0</v>
      </c>
      <c r="M38" s="421"/>
      <c r="AA38" s="154"/>
      <c r="AB38" s="154"/>
    </row>
    <row r="39" spans="1:28" ht="12" customHeight="1">
      <c r="A39" s="254"/>
      <c r="B39" s="254"/>
      <c r="C39" s="43"/>
      <c r="D39" s="305" t="s">
        <v>377</v>
      </c>
      <c r="E39" s="42"/>
      <c r="F39" s="41">
        <f t="shared" ref="F39:F70" si="39">SUM(G39,K39,L39)</f>
        <v>6</v>
      </c>
      <c r="G39" s="41">
        <v>2</v>
      </c>
      <c r="H39" s="41">
        <f t="shared" si="20"/>
        <v>2</v>
      </c>
      <c r="I39" s="41">
        <v>1</v>
      </c>
      <c r="J39" s="41">
        <v>1</v>
      </c>
      <c r="K39" s="41">
        <v>4</v>
      </c>
      <c r="L39" s="41">
        <v>0</v>
      </c>
      <c r="M39" s="420">
        <f t="shared" ref="M39" si="40">IF(H39=0,0,H39/N39*100)</f>
        <v>0.18298261665141813</v>
      </c>
      <c r="N39" s="96">
        <v>1093</v>
      </c>
      <c r="AA39" s="155">
        <v>6</v>
      </c>
      <c r="AB39" s="155" t="str">
        <f>IF(F39=AA39,"",1)</f>
        <v/>
      </c>
    </row>
    <row r="40" spans="1:28" ht="12" customHeight="1">
      <c r="A40" s="254"/>
      <c r="B40" s="254"/>
      <c r="C40" s="40"/>
      <c r="D40" s="306"/>
      <c r="E40" s="39"/>
      <c r="F40" s="44">
        <f t="shared" si="39"/>
        <v>1</v>
      </c>
      <c r="G40" s="37">
        <f>IF(G39=0,0,G39/$F39)</f>
        <v>0.33333333333333331</v>
      </c>
      <c r="H40" s="37">
        <f t="shared" si="20"/>
        <v>1</v>
      </c>
      <c r="I40" s="37">
        <f>IF(I39=0,0,I39/$H39)</f>
        <v>0.5</v>
      </c>
      <c r="J40" s="37">
        <f>IF(J39=0,0,J39/$H39)</f>
        <v>0.5</v>
      </c>
      <c r="K40" s="37">
        <f>IF(K39=0,0,K39/$F39)</f>
        <v>0.66666666666666663</v>
      </c>
      <c r="L40" s="37">
        <f>IF(L39=0,0,L39/$F39)</f>
        <v>0</v>
      </c>
      <c r="M40" s="421"/>
      <c r="AA40" s="154"/>
      <c r="AB40" s="154"/>
    </row>
    <row r="41" spans="1:28" ht="12" customHeight="1">
      <c r="A41" s="254"/>
      <c r="B41" s="254"/>
      <c r="C41" s="43"/>
      <c r="D41" s="305" t="s">
        <v>378</v>
      </c>
      <c r="E41" s="42"/>
      <c r="F41" s="41">
        <f t="shared" ref="F41:F42" si="41">SUM(G41,K41,L41)</f>
        <v>1</v>
      </c>
      <c r="G41" s="41">
        <v>0</v>
      </c>
      <c r="H41" s="41">
        <f t="shared" ref="H41:H42" si="42">SUM(I41:J41)</f>
        <v>0</v>
      </c>
      <c r="I41" s="41">
        <v>0</v>
      </c>
      <c r="J41" s="41">
        <v>0</v>
      </c>
      <c r="K41" s="41">
        <v>1</v>
      </c>
      <c r="L41" s="41">
        <v>0</v>
      </c>
      <c r="M41" s="420">
        <f t="shared" ref="M41" si="43">IF(H41=0,0,H41/N41*100)</f>
        <v>0</v>
      </c>
      <c r="N41" s="96">
        <v>9</v>
      </c>
      <c r="AA41" s="155">
        <v>1</v>
      </c>
      <c r="AB41" s="155" t="str">
        <f>IF(F41=AA41,"",1)</f>
        <v/>
      </c>
    </row>
    <row r="42" spans="1:28" ht="12" customHeight="1">
      <c r="A42" s="254"/>
      <c r="B42" s="254"/>
      <c r="C42" s="40"/>
      <c r="D42" s="306"/>
      <c r="E42" s="39"/>
      <c r="F42" s="44">
        <f t="shared" si="41"/>
        <v>1</v>
      </c>
      <c r="G42" s="37">
        <f>IF(G41=0,0,G41/$F41)</f>
        <v>0</v>
      </c>
      <c r="H42" s="37">
        <f t="shared" si="42"/>
        <v>0</v>
      </c>
      <c r="I42" s="37">
        <f>IF(I41=0,0,I41/$H41)</f>
        <v>0</v>
      </c>
      <c r="J42" s="37">
        <f>IF(J41=0,0,J41/$H41)</f>
        <v>0</v>
      </c>
      <c r="K42" s="37">
        <f>IF(K41=0,0,K41/$F41)</f>
        <v>1</v>
      </c>
      <c r="L42" s="37">
        <f>IF(L41=0,0,L41/$F41)</f>
        <v>0</v>
      </c>
      <c r="M42" s="421"/>
      <c r="AA42" s="154"/>
      <c r="AB42" s="154"/>
    </row>
    <row r="43" spans="1:28" ht="12" customHeight="1">
      <c r="A43" s="254"/>
      <c r="B43" s="254"/>
      <c r="C43" s="43"/>
      <c r="D43" s="305" t="s">
        <v>379</v>
      </c>
      <c r="E43" s="42"/>
      <c r="F43" s="41">
        <f t="shared" si="39"/>
        <v>1</v>
      </c>
      <c r="G43" s="41">
        <v>0</v>
      </c>
      <c r="H43" s="41">
        <f t="shared" si="20"/>
        <v>0</v>
      </c>
      <c r="I43" s="41">
        <v>0</v>
      </c>
      <c r="J43" s="41">
        <v>0</v>
      </c>
      <c r="K43" s="41">
        <v>1</v>
      </c>
      <c r="L43" s="41">
        <v>0</v>
      </c>
      <c r="M43" s="420">
        <f t="shared" ref="M43" si="44">IF(H43=0,0,H43/N43*100)</f>
        <v>0</v>
      </c>
      <c r="N43" s="96">
        <v>161</v>
      </c>
      <c r="AA43" s="155">
        <v>1</v>
      </c>
      <c r="AB43" s="155" t="str">
        <f>IF(F43=AA43,"",1)</f>
        <v/>
      </c>
    </row>
    <row r="44" spans="1:28" ht="12" customHeight="1">
      <c r="A44" s="254"/>
      <c r="B44" s="254"/>
      <c r="C44" s="40"/>
      <c r="D44" s="306"/>
      <c r="E44" s="39"/>
      <c r="F44" s="44">
        <f t="shared" si="39"/>
        <v>1</v>
      </c>
      <c r="G44" s="37">
        <f>IF(G43=0,0,G43/$F43)</f>
        <v>0</v>
      </c>
      <c r="H44" s="37">
        <f t="shared" si="20"/>
        <v>0</v>
      </c>
      <c r="I44" s="37">
        <f>IF(I43=0,0,I43/$H43)</f>
        <v>0</v>
      </c>
      <c r="J44" s="37">
        <f>IF(J43=0,0,J43/$H43)</f>
        <v>0</v>
      </c>
      <c r="K44" s="37">
        <f>IF(K43=0,0,K43/$F43)</f>
        <v>1</v>
      </c>
      <c r="L44" s="37">
        <f>IF(L43=0,0,L43/$F43)</f>
        <v>0</v>
      </c>
      <c r="M44" s="421"/>
      <c r="AA44" s="154"/>
      <c r="AB44" s="154"/>
    </row>
    <row r="45" spans="1:28" ht="12" customHeight="1">
      <c r="A45" s="254"/>
      <c r="B45" s="254"/>
      <c r="C45" s="43"/>
      <c r="D45" s="305" t="s">
        <v>380</v>
      </c>
      <c r="E45" s="42"/>
      <c r="F45" s="41">
        <f t="shared" si="39"/>
        <v>5</v>
      </c>
      <c r="G45" s="41">
        <v>1</v>
      </c>
      <c r="H45" s="41">
        <f t="shared" si="20"/>
        <v>2</v>
      </c>
      <c r="I45" s="41">
        <v>2</v>
      </c>
      <c r="J45" s="41">
        <v>0</v>
      </c>
      <c r="K45" s="41">
        <v>3</v>
      </c>
      <c r="L45" s="41">
        <v>1</v>
      </c>
      <c r="M45" s="420">
        <f t="shared" ref="M45" si="45">IF(H45=0,0,H45/N45*100)</f>
        <v>0.22831050228310501</v>
      </c>
      <c r="N45" s="96">
        <v>876</v>
      </c>
      <c r="AA45" s="155">
        <v>5</v>
      </c>
      <c r="AB45" s="155" t="str">
        <f>IF(F45=AA45,"",1)</f>
        <v/>
      </c>
    </row>
    <row r="46" spans="1:28" ht="12" customHeight="1">
      <c r="A46" s="254"/>
      <c r="B46" s="254"/>
      <c r="C46" s="40"/>
      <c r="D46" s="306"/>
      <c r="E46" s="39"/>
      <c r="F46" s="44">
        <f t="shared" si="39"/>
        <v>1</v>
      </c>
      <c r="G46" s="37">
        <f>IF(G45=0,0,G45/$F45)</f>
        <v>0.2</v>
      </c>
      <c r="H46" s="37">
        <f t="shared" si="20"/>
        <v>1</v>
      </c>
      <c r="I46" s="37">
        <f>IF(I45=0,0,I45/$H45)</f>
        <v>1</v>
      </c>
      <c r="J46" s="37">
        <f>IF(J45=0,0,J45/$H45)</f>
        <v>0</v>
      </c>
      <c r="K46" s="37">
        <f>IF(K45=0,0,K45/$F45)</f>
        <v>0.6</v>
      </c>
      <c r="L46" s="37">
        <f>IF(L45=0,0,L45/$F45)</f>
        <v>0.2</v>
      </c>
      <c r="M46" s="421"/>
      <c r="AA46" s="154"/>
      <c r="AB46" s="154"/>
    </row>
    <row r="47" spans="1:28" ht="12" customHeight="1">
      <c r="A47" s="254"/>
      <c r="B47" s="254"/>
      <c r="C47" s="43"/>
      <c r="D47" s="305" t="s">
        <v>381</v>
      </c>
      <c r="E47" s="42"/>
      <c r="F47" s="41">
        <f t="shared" si="39"/>
        <v>4</v>
      </c>
      <c r="G47" s="41">
        <v>0</v>
      </c>
      <c r="H47" s="41">
        <f t="shared" si="20"/>
        <v>0</v>
      </c>
      <c r="I47" s="41">
        <v>0</v>
      </c>
      <c r="J47" s="41">
        <v>0</v>
      </c>
      <c r="K47" s="41">
        <v>4</v>
      </c>
      <c r="L47" s="41">
        <v>0</v>
      </c>
      <c r="M47" s="420">
        <f t="shared" ref="M47" si="46">IF(H47=0,0,H47/N47*100)</f>
        <v>0</v>
      </c>
      <c r="N47" s="96">
        <v>202</v>
      </c>
      <c r="AA47" s="155">
        <v>4</v>
      </c>
      <c r="AB47" s="155" t="str">
        <f>IF(F47=AA47,"",1)</f>
        <v/>
      </c>
    </row>
    <row r="48" spans="1:28" ht="12" customHeight="1">
      <c r="A48" s="254"/>
      <c r="B48" s="254"/>
      <c r="C48" s="40"/>
      <c r="D48" s="306"/>
      <c r="E48" s="39"/>
      <c r="F48" s="44">
        <f t="shared" si="39"/>
        <v>1</v>
      </c>
      <c r="G48" s="37">
        <f>IF(G47=0,0,G47/$F47)</f>
        <v>0</v>
      </c>
      <c r="H48" s="37">
        <f t="shared" si="20"/>
        <v>0</v>
      </c>
      <c r="I48" s="37">
        <f>IF(I47=0,0,I47/$H47)</f>
        <v>0</v>
      </c>
      <c r="J48" s="37">
        <f>IF(J47=0,0,J47/$H47)</f>
        <v>0</v>
      </c>
      <c r="K48" s="37">
        <f>IF(K47=0,0,K47/$F47)</f>
        <v>1</v>
      </c>
      <c r="L48" s="37">
        <f>IF(L47=0,0,L47/$F47)</f>
        <v>0</v>
      </c>
      <c r="M48" s="421"/>
      <c r="AA48" s="154"/>
      <c r="AB48" s="154"/>
    </row>
    <row r="49" spans="1:28" ht="12" customHeight="1">
      <c r="A49" s="254"/>
      <c r="B49" s="254"/>
      <c r="C49" s="43"/>
      <c r="D49" s="305" t="s">
        <v>382</v>
      </c>
      <c r="E49" s="42"/>
      <c r="F49" s="41">
        <f t="shared" si="39"/>
        <v>4</v>
      </c>
      <c r="G49" s="41">
        <v>1</v>
      </c>
      <c r="H49" s="41">
        <f t="shared" si="20"/>
        <v>1</v>
      </c>
      <c r="I49" s="41">
        <v>0</v>
      </c>
      <c r="J49" s="41">
        <v>1</v>
      </c>
      <c r="K49" s="41">
        <v>3</v>
      </c>
      <c r="L49" s="41">
        <v>0</v>
      </c>
      <c r="M49" s="420">
        <f t="shared" ref="M49" si="47">IF(H49=0,0,H49/N49*100)</f>
        <v>9.727626459143969E-2</v>
      </c>
      <c r="N49" s="96">
        <v>1028</v>
      </c>
      <c r="AA49" s="155">
        <v>4</v>
      </c>
      <c r="AB49" s="155" t="str">
        <f>IF(F49=AA49,"",1)</f>
        <v/>
      </c>
    </row>
    <row r="50" spans="1:28" ht="12" customHeight="1">
      <c r="A50" s="254"/>
      <c r="B50" s="254"/>
      <c r="C50" s="40"/>
      <c r="D50" s="306"/>
      <c r="E50" s="39"/>
      <c r="F50" s="44">
        <f t="shared" si="39"/>
        <v>1</v>
      </c>
      <c r="G50" s="37">
        <f>IF(G49=0,0,G49/$F49)</f>
        <v>0.25</v>
      </c>
      <c r="H50" s="37">
        <f t="shared" si="20"/>
        <v>1</v>
      </c>
      <c r="I50" s="37">
        <f>IF(I49=0,0,I49/$H49)</f>
        <v>0</v>
      </c>
      <c r="J50" s="37">
        <f>IF(J49=0,0,J49/$H49)</f>
        <v>1</v>
      </c>
      <c r="K50" s="37">
        <f>IF(K49=0,0,K49/$F49)</f>
        <v>0.75</v>
      </c>
      <c r="L50" s="37">
        <f>IF(L49=0,0,L49/$F49)</f>
        <v>0</v>
      </c>
      <c r="M50" s="421"/>
      <c r="AA50" s="154"/>
      <c r="AB50" s="154"/>
    </row>
    <row r="51" spans="1:28" ht="12" customHeight="1">
      <c r="A51" s="254"/>
      <c r="B51" s="254"/>
      <c r="C51" s="43"/>
      <c r="D51" s="305" t="s">
        <v>383</v>
      </c>
      <c r="E51" s="42"/>
      <c r="F51" s="41">
        <f t="shared" si="39"/>
        <v>13</v>
      </c>
      <c r="G51" s="41">
        <v>2</v>
      </c>
      <c r="H51" s="41">
        <f t="shared" si="20"/>
        <v>2</v>
      </c>
      <c r="I51" s="41">
        <v>1</v>
      </c>
      <c r="J51" s="41">
        <v>1</v>
      </c>
      <c r="K51" s="41">
        <v>11</v>
      </c>
      <c r="L51" s="41">
        <v>0</v>
      </c>
      <c r="M51" s="420">
        <f t="shared" ref="M51" si="48">IF(H51=0,0,H51/N51*100)</f>
        <v>0.23584905660377359</v>
      </c>
      <c r="N51" s="96">
        <v>848</v>
      </c>
      <c r="AA51" s="155">
        <v>13</v>
      </c>
      <c r="AB51" s="155" t="str">
        <f>IF(F51=AA51,"",1)</f>
        <v/>
      </c>
    </row>
    <row r="52" spans="1:28" ht="12" customHeight="1">
      <c r="A52" s="254"/>
      <c r="B52" s="254"/>
      <c r="C52" s="40"/>
      <c r="D52" s="306"/>
      <c r="E52" s="39"/>
      <c r="F52" s="44">
        <f t="shared" si="39"/>
        <v>1</v>
      </c>
      <c r="G52" s="37">
        <f>IF(G51=0,0,G51/$F51)</f>
        <v>0.15384615384615385</v>
      </c>
      <c r="H52" s="37">
        <f t="shared" si="20"/>
        <v>1</v>
      </c>
      <c r="I52" s="37">
        <f>IF(I51=0,0,I51/$H51)</f>
        <v>0.5</v>
      </c>
      <c r="J52" s="37">
        <f>IF(J51=0,0,J51/$H51)</f>
        <v>0.5</v>
      </c>
      <c r="K52" s="37">
        <f>IF(K51=0,0,K51/$F51)</f>
        <v>0.84615384615384615</v>
      </c>
      <c r="L52" s="37">
        <f>IF(L51=0,0,L51/$F51)</f>
        <v>0</v>
      </c>
      <c r="M52" s="421"/>
      <c r="AA52" s="154"/>
      <c r="AB52" s="154"/>
    </row>
    <row r="53" spans="1:28" ht="12" customHeight="1">
      <c r="A53" s="254"/>
      <c r="B53" s="254"/>
      <c r="C53" s="43"/>
      <c r="D53" s="305" t="s">
        <v>384</v>
      </c>
      <c r="E53" s="42"/>
      <c r="F53" s="41">
        <f t="shared" si="39"/>
        <v>5</v>
      </c>
      <c r="G53" s="41">
        <v>0</v>
      </c>
      <c r="H53" s="41">
        <f t="shared" ref="H53:H68" si="49">SUM(I53:J53)</f>
        <v>0</v>
      </c>
      <c r="I53" s="41">
        <v>0</v>
      </c>
      <c r="J53" s="41">
        <v>0</v>
      </c>
      <c r="K53" s="41">
        <v>5</v>
      </c>
      <c r="L53" s="41">
        <v>0</v>
      </c>
      <c r="M53" s="420">
        <f t="shared" ref="M53" si="50">IF(H53=0,0,H53/N53*100)</f>
        <v>0</v>
      </c>
      <c r="N53" s="96">
        <v>1075</v>
      </c>
      <c r="AA53" s="155">
        <v>5</v>
      </c>
      <c r="AB53" s="155" t="str">
        <f>IF(F53=AA53,"",1)</f>
        <v/>
      </c>
    </row>
    <row r="54" spans="1:28" ht="12" customHeight="1">
      <c r="A54" s="254"/>
      <c r="B54" s="254"/>
      <c r="C54" s="40"/>
      <c r="D54" s="306"/>
      <c r="E54" s="39"/>
      <c r="F54" s="44">
        <f t="shared" si="39"/>
        <v>1</v>
      </c>
      <c r="G54" s="37">
        <f>IF(G53=0,0,G53/$F53)</f>
        <v>0</v>
      </c>
      <c r="H54" s="37">
        <f t="shared" si="49"/>
        <v>0</v>
      </c>
      <c r="I54" s="37">
        <f>IF(I53=0,0,I53/$H53)</f>
        <v>0</v>
      </c>
      <c r="J54" s="37">
        <f>IF(J53=0,0,J53/$H53)</f>
        <v>0</v>
      </c>
      <c r="K54" s="37">
        <f>IF(K53=0,0,K53/$F53)</f>
        <v>1</v>
      </c>
      <c r="L54" s="37">
        <f>IF(L53=0,0,L53/$F53)</f>
        <v>0</v>
      </c>
      <c r="M54" s="422"/>
      <c r="AA54" s="154"/>
      <c r="AB54" s="154"/>
    </row>
    <row r="55" spans="1:28" ht="12" customHeight="1">
      <c r="A55" s="254"/>
      <c r="B55" s="254"/>
      <c r="C55" s="43"/>
      <c r="D55" s="305" t="s">
        <v>385</v>
      </c>
      <c r="E55" s="42"/>
      <c r="F55" s="41">
        <f t="shared" si="39"/>
        <v>27</v>
      </c>
      <c r="G55" s="41">
        <v>1</v>
      </c>
      <c r="H55" s="41">
        <f t="shared" si="49"/>
        <v>1</v>
      </c>
      <c r="I55" s="41">
        <v>1</v>
      </c>
      <c r="J55" s="41">
        <v>0</v>
      </c>
      <c r="K55" s="41">
        <v>26</v>
      </c>
      <c r="L55" s="41">
        <v>0</v>
      </c>
      <c r="M55" s="420">
        <f t="shared" ref="M55" si="51">IF(H55=0,0,H55/N55*100)</f>
        <v>2.8793550244745177E-2</v>
      </c>
      <c r="N55" s="96">
        <v>3473</v>
      </c>
      <c r="AA55" s="155">
        <v>27</v>
      </c>
      <c r="AB55" s="155" t="str">
        <f>IF(F55=AA55,"",1)</f>
        <v/>
      </c>
    </row>
    <row r="56" spans="1:28" ht="12" customHeight="1">
      <c r="A56" s="254"/>
      <c r="B56" s="254"/>
      <c r="C56" s="40"/>
      <c r="D56" s="306"/>
      <c r="E56" s="39"/>
      <c r="F56" s="44">
        <f t="shared" si="39"/>
        <v>1</v>
      </c>
      <c r="G56" s="37">
        <f>IF(G55=0,0,G55/$F55)</f>
        <v>3.7037037037037035E-2</v>
      </c>
      <c r="H56" s="37">
        <f t="shared" si="49"/>
        <v>1</v>
      </c>
      <c r="I56" s="37">
        <f>IF(I55=0,0,I55/$H55)</f>
        <v>1</v>
      </c>
      <c r="J56" s="37">
        <f>IF(J55=0,0,J55/$H55)</f>
        <v>0</v>
      </c>
      <c r="K56" s="37">
        <f>IF(K55=0,0,K55/$F55)</f>
        <v>0.96296296296296291</v>
      </c>
      <c r="L56" s="37">
        <f>IF(L55=0,0,L55/$F55)</f>
        <v>0</v>
      </c>
      <c r="M56" s="421"/>
      <c r="AA56" s="154"/>
      <c r="AB56" s="154"/>
    </row>
    <row r="57" spans="1:28" ht="12" customHeight="1">
      <c r="A57" s="254"/>
      <c r="B57" s="254"/>
      <c r="C57" s="43"/>
      <c r="D57" s="305" t="s">
        <v>386</v>
      </c>
      <c r="E57" s="42"/>
      <c r="F57" s="41">
        <f t="shared" si="39"/>
        <v>7</v>
      </c>
      <c r="G57" s="41">
        <v>0</v>
      </c>
      <c r="H57" s="41">
        <f t="shared" si="49"/>
        <v>0</v>
      </c>
      <c r="I57" s="41">
        <v>0</v>
      </c>
      <c r="J57" s="41">
        <v>0</v>
      </c>
      <c r="K57" s="41">
        <v>7</v>
      </c>
      <c r="L57" s="41">
        <v>0</v>
      </c>
      <c r="M57" s="420">
        <f t="shared" ref="M57" si="52">IF(H57=0,0,H57/N57*100)</f>
        <v>0</v>
      </c>
      <c r="N57" s="96">
        <v>840</v>
      </c>
      <c r="AA57" s="155">
        <v>7</v>
      </c>
      <c r="AB57" s="155" t="str">
        <f>IF(F57=AA57,"",1)</f>
        <v/>
      </c>
    </row>
    <row r="58" spans="1:28" ht="12" customHeight="1">
      <c r="A58" s="254"/>
      <c r="B58" s="254"/>
      <c r="C58" s="40"/>
      <c r="D58" s="306"/>
      <c r="E58" s="39"/>
      <c r="F58" s="44">
        <f t="shared" si="39"/>
        <v>1</v>
      </c>
      <c r="G58" s="37">
        <f>IF(G57=0,0,G57/$F57)</f>
        <v>0</v>
      </c>
      <c r="H58" s="37">
        <f t="shared" si="49"/>
        <v>0</v>
      </c>
      <c r="I58" s="37">
        <f>IF(I57=0,0,I57/$H57)</f>
        <v>0</v>
      </c>
      <c r="J58" s="37">
        <f>IF(J57=0,0,J57/$H57)</f>
        <v>0</v>
      </c>
      <c r="K58" s="37">
        <f>IF(K57=0,0,K57/$F57)</f>
        <v>1</v>
      </c>
      <c r="L58" s="37">
        <f>IF(L57=0,0,L57/$F57)</f>
        <v>0</v>
      </c>
      <c r="M58" s="421"/>
      <c r="AA58" s="154"/>
      <c r="AB58" s="154"/>
    </row>
    <row r="59" spans="1:28" ht="12.75" customHeight="1">
      <c r="A59" s="254"/>
      <c r="B59" s="254"/>
      <c r="C59" s="43"/>
      <c r="D59" s="305" t="s">
        <v>387</v>
      </c>
      <c r="E59" s="42"/>
      <c r="F59" s="41">
        <f t="shared" si="39"/>
        <v>27</v>
      </c>
      <c r="G59" s="41">
        <v>4</v>
      </c>
      <c r="H59" s="41">
        <f t="shared" si="49"/>
        <v>4</v>
      </c>
      <c r="I59" s="41">
        <v>1</v>
      </c>
      <c r="J59" s="41">
        <v>3</v>
      </c>
      <c r="K59" s="41">
        <v>23</v>
      </c>
      <c r="L59" s="41">
        <v>0</v>
      </c>
      <c r="M59" s="420">
        <f t="shared" ref="M59" si="53">IF(H59=0,0,H59/N59*100)</f>
        <v>6.0532687651331719E-2</v>
      </c>
      <c r="N59" s="96">
        <v>6608</v>
      </c>
      <c r="AA59" s="155">
        <v>27</v>
      </c>
      <c r="AB59" s="155" t="str">
        <f>IF(F59=AA59,"",1)</f>
        <v/>
      </c>
    </row>
    <row r="60" spans="1:28" ht="12.75" customHeight="1">
      <c r="A60" s="254"/>
      <c r="B60" s="254"/>
      <c r="C60" s="40"/>
      <c r="D60" s="306"/>
      <c r="E60" s="39"/>
      <c r="F60" s="44">
        <f t="shared" si="39"/>
        <v>1</v>
      </c>
      <c r="G60" s="37">
        <f>IF(G59=0,0,G59/$F59)</f>
        <v>0.14814814814814814</v>
      </c>
      <c r="H60" s="37">
        <f t="shared" si="49"/>
        <v>1</v>
      </c>
      <c r="I60" s="37">
        <f>IF(I59=0,0,I59/$H59)</f>
        <v>0.25</v>
      </c>
      <c r="J60" s="37">
        <f>IF(J59=0,0,J59/$H59)</f>
        <v>0.75</v>
      </c>
      <c r="K60" s="37">
        <f>IF(K59=0,0,K59/$F59)</f>
        <v>0.85185185185185186</v>
      </c>
      <c r="L60" s="37">
        <f>IF(L59=0,0,L59/$F59)</f>
        <v>0</v>
      </c>
      <c r="M60" s="421"/>
      <c r="AA60" s="154"/>
      <c r="AB60" s="154"/>
    </row>
    <row r="61" spans="1:28" ht="12" customHeight="1">
      <c r="A61" s="254"/>
      <c r="B61" s="254"/>
      <c r="C61" s="43"/>
      <c r="D61" s="305" t="s">
        <v>21</v>
      </c>
      <c r="E61" s="42"/>
      <c r="F61" s="41">
        <f t="shared" si="39"/>
        <v>15</v>
      </c>
      <c r="G61" s="41">
        <v>1</v>
      </c>
      <c r="H61" s="41">
        <f t="shared" si="49"/>
        <v>1</v>
      </c>
      <c r="I61" s="41">
        <v>0</v>
      </c>
      <c r="J61" s="41">
        <v>1</v>
      </c>
      <c r="K61" s="41">
        <v>14</v>
      </c>
      <c r="L61" s="41">
        <v>0</v>
      </c>
      <c r="M61" s="420">
        <f t="shared" ref="M61" si="54">IF(H61=0,0,H61/N61*100)</f>
        <v>4.636068613815484E-2</v>
      </c>
      <c r="N61" s="96">
        <v>2157</v>
      </c>
      <c r="AA61" s="155">
        <v>15</v>
      </c>
      <c r="AB61" s="155" t="str">
        <f>IF(F61=AA61,"",1)</f>
        <v/>
      </c>
    </row>
    <row r="62" spans="1:28" ht="12" customHeight="1">
      <c r="A62" s="254"/>
      <c r="B62" s="254"/>
      <c r="C62" s="40"/>
      <c r="D62" s="306"/>
      <c r="E62" s="39"/>
      <c r="F62" s="44">
        <f t="shared" si="39"/>
        <v>1</v>
      </c>
      <c r="G62" s="37">
        <f>IF(G61=0,0,G61/$F61)</f>
        <v>6.6666666666666666E-2</v>
      </c>
      <c r="H62" s="37">
        <f t="shared" si="49"/>
        <v>1</v>
      </c>
      <c r="I62" s="37">
        <f>IF(I61=0,0,I61/$H61)</f>
        <v>0</v>
      </c>
      <c r="J62" s="37">
        <f>IF(J61=0,0,J61/$H61)</f>
        <v>1</v>
      </c>
      <c r="K62" s="37">
        <f>IF(K61=0,0,K61/$F61)</f>
        <v>0.93333333333333335</v>
      </c>
      <c r="L62" s="37">
        <f>IF(L61=0,0,L61/$F61)</f>
        <v>0</v>
      </c>
      <c r="M62" s="421"/>
      <c r="AA62" s="154"/>
      <c r="AB62" s="154"/>
    </row>
    <row r="63" spans="1:28" ht="12" customHeight="1">
      <c r="A63" s="254"/>
      <c r="B63" s="254"/>
      <c r="C63" s="43"/>
      <c r="D63" s="305" t="s">
        <v>388</v>
      </c>
      <c r="E63" s="42"/>
      <c r="F63" s="41">
        <f t="shared" si="39"/>
        <v>7</v>
      </c>
      <c r="G63" s="41">
        <v>2</v>
      </c>
      <c r="H63" s="41">
        <f t="shared" si="49"/>
        <v>3</v>
      </c>
      <c r="I63" s="41">
        <v>1</v>
      </c>
      <c r="J63" s="41">
        <v>2</v>
      </c>
      <c r="K63" s="41">
        <v>5</v>
      </c>
      <c r="L63" s="41">
        <v>0</v>
      </c>
      <c r="M63" s="420">
        <f t="shared" ref="M63" si="55">IF(H63=0,0,H63/N63*100)</f>
        <v>0.19267822736030829</v>
      </c>
      <c r="N63" s="96">
        <v>1557</v>
      </c>
      <c r="AA63" s="155">
        <v>7</v>
      </c>
      <c r="AB63" s="155" t="str">
        <f>IF(F63=AA63,"",1)</f>
        <v/>
      </c>
    </row>
    <row r="64" spans="1:28" ht="12" customHeight="1">
      <c r="A64" s="254"/>
      <c r="B64" s="254"/>
      <c r="C64" s="40"/>
      <c r="D64" s="306"/>
      <c r="E64" s="39"/>
      <c r="F64" s="44">
        <f t="shared" si="39"/>
        <v>1</v>
      </c>
      <c r="G64" s="37">
        <f>IF(G63=0,0,G63/$F63)</f>
        <v>0.2857142857142857</v>
      </c>
      <c r="H64" s="37">
        <f t="shared" si="49"/>
        <v>1</v>
      </c>
      <c r="I64" s="37">
        <f>IF(I63=0,0,I63/$H63)</f>
        <v>0.33333333333333331</v>
      </c>
      <c r="J64" s="37">
        <f>IF(J63=0,0,J63/$H63)</f>
        <v>0.66666666666666663</v>
      </c>
      <c r="K64" s="37">
        <f>IF(K63=0,0,K63/$F63)</f>
        <v>0.7142857142857143</v>
      </c>
      <c r="L64" s="37">
        <f>IF(L63=0,0,L63/$F63)</f>
        <v>0</v>
      </c>
      <c r="M64" s="421"/>
      <c r="AA64" s="154"/>
      <c r="AB64" s="154"/>
    </row>
    <row r="65" spans="1:28" ht="12" customHeight="1">
      <c r="A65" s="254"/>
      <c r="B65" s="254"/>
      <c r="C65" s="43"/>
      <c r="D65" s="305" t="s">
        <v>389</v>
      </c>
      <c r="E65" s="42"/>
      <c r="F65" s="41">
        <f t="shared" si="39"/>
        <v>17</v>
      </c>
      <c r="G65" s="41">
        <v>3</v>
      </c>
      <c r="H65" s="41">
        <f t="shared" si="49"/>
        <v>3</v>
      </c>
      <c r="I65" s="41">
        <v>0</v>
      </c>
      <c r="J65" s="41">
        <v>3</v>
      </c>
      <c r="K65" s="41">
        <v>14</v>
      </c>
      <c r="L65" s="41">
        <v>0</v>
      </c>
      <c r="M65" s="420">
        <f t="shared" ref="M65" si="56">IF(H65=0,0,H65/N65*100)</f>
        <v>8.7209302325581398E-2</v>
      </c>
      <c r="N65" s="96">
        <v>3440</v>
      </c>
      <c r="AA65" s="155">
        <v>17</v>
      </c>
      <c r="AB65" s="155" t="str">
        <f>IF(F65=AA65,"",1)</f>
        <v/>
      </c>
    </row>
    <row r="66" spans="1:28" ht="12" customHeight="1">
      <c r="A66" s="254"/>
      <c r="B66" s="254"/>
      <c r="C66" s="40"/>
      <c r="D66" s="306"/>
      <c r="E66" s="39"/>
      <c r="F66" s="44">
        <f t="shared" si="39"/>
        <v>1</v>
      </c>
      <c r="G66" s="37">
        <f>IF(G65=0,0,G65/$F65)</f>
        <v>0.17647058823529413</v>
      </c>
      <c r="H66" s="37">
        <f t="shared" si="49"/>
        <v>1</v>
      </c>
      <c r="I66" s="37">
        <f>IF(I65=0,0,I65/$H65)</f>
        <v>0</v>
      </c>
      <c r="J66" s="37">
        <f>IF(J65=0,0,J65/$H65)</f>
        <v>1</v>
      </c>
      <c r="K66" s="37">
        <f>IF(K65=0,0,K65/$F65)</f>
        <v>0.82352941176470584</v>
      </c>
      <c r="L66" s="37">
        <f>IF(L65=0,0,L65/$F65)</f>
        <v>0</v>
      </c>
      <c r="M66" s="421"/>
      <c r="AA66" s="154"/>
      <c r="AB66" s="154"/>
    </row>
    <row r="67" spans="1:28" ht="12" customHeight="1">
      <c r="A67" s="254"/>
      <c r="B67" s="254"/>
      <c r="C67" s="43"/>
      <c r="D67" s="305" t="s">
        <v>390</v>
      </c>
      <c r="E67" s="42"/>
      <c r="F67" s="41">
        <f t="shared" si="39"/>
        <v>6</v>
      </c>
      <c r="G67" s="41">
        <v>1</v>
      </c>
      <c r="H67" s="41">
        <f t="shared" si="49"/>
        <v>1</v>
      </c>
      <c r="I67" s="41">
        <v>0</v>
      </c>
      <c r="J67" s="41">
        <v>1</v>
      </c>
      <c r="K67" s="41">
        <v>5</v>
      </c>
      <c r="L67" s="41">
        <v>0</v>
      </c>
      <c r="M67" s="420">
        <f t="shared" ref="M67" si="57">IF(H67=0,0,H67/N67*100)</f>
        <v>8.1499592502037491E-2</v>
      </c>
      <c r="N67" s="96">
        <v>1227</v>
      </c>
      <c r="AA67" s="155">
        <v>6</v>
      </c>
      <c r="AB67" s="155" t="str">
        <f>IF(F67=AA67,"",1)</f>
        <v/>
      </c>
    </row>
    <row r="68" spans="1:28" ht="12" customHeight="1">
      <c r="A68" s="254"/>
      <c r="B68" s="255"/>
      <c r="C68" s="40"/>
      <c r="D68" s="306"/>
      <c r="E68" s="39"/>
      <c r="F68" s="44">
        <f t="shared" si="39"/>
        <v>1</v>
      </c>
      <c r="G68" s="37">
        <f>IF(G67=0,0,G67/$F67)</f>
        <v>0.16666666666666666</v>
      </c>
      <c r="H68" s="37">
        <f t="shared" si="49"/>
        <v>1</v>
      </c>
      <c r="I68" s="37">
        <f>IF(I67=0,0,I67/$H67)</f>
        <v>0</v>
      </c>
      <c r="J68" s="37">
        <f>IF(J67=0,0,J67/$H67)</f>
        <v>1</v>
      </c>
      <c r="K68" s="37">
        <f>IF(K67=0,0,K67/$F67)</f>
        <v>0.83333333333333337</v>
      </c>
      <c r="L68" s="37">
        <f>IF(L67=0,0,L67/$F67)</f>
        <v>0</v>
      </c>
      <c r="M68" s="421"/>
      <c r="AA68" s="154"/>
      <c r="AB68" s="154"/>
    </row>
    <row r="69" spans="1:28" ht="12" customHeight="1">
      <c r="A69" s="254"/>
      <c r="B69" s="253" t="s">
        <v>17</v>
      </c>
      <c r="C69" s="43"/>
      <c r="D69" s="305" t="s">
        <v>16</v>
      </c>
      <c r="E69" s="42"/>
      <c r="F69" s="41">
        <f t="shared" si="39"/>
        <v>579</v>
      </c>
      <c r="G69" s="41">
        <f t="shared" ref="G69:L69" si="58">SUM(G71,G73,G75,G77,G79,G81,G83,G85,G87,G89,G91,G93,G95,G97,G99)</f>
        <v>34</v>
      </c>
      <c r="H69" s="41">
        <f t="shared" si="58"/>
        <v>49</v>
      </c>
      <c r="I69" s="41">
        <f t="shared" si="58"/>
        <v>7</v>
      </c>
      <c r="J69" s="41">
        <f t="shared" si="58"/>
        <v>42</v>
      </c>
      <c r="K69" s="41">
        <f t="shared" si="58"/>
        <v>542</v>
      </c>
      <c r="L69" s="41">
        <f t="shared" si="58"/>
        <v>3</v>
      </c>
      <c r="M69" s="420">
        <f t="shared" ref="M69" si="59">IF(H69=0,0,H69/N69*100)</f>
        <v>0.12279470729751403</v>
      </c>
      <c r="N69" s="96">
        <v>39904</v>
      </c>
      <c r="AA69" s="155">
        <v>579</v>
      </c>
      <c r="AB69" s="155" t="str">
        <f>IF(F69=AA69,"",1)</f>
        <v/>
      </c>
    </row>
    <row r="70" spans="1:28" ht="12" customHeight="1">
      <c r="A70" s="254"/>
      <c r="B70" s="254"/>
      <c r="C70" s="40"/>
      <c r="D70" s="306"/>
      <c r="E70" s="39"/>
      <c r="F70" s="44">
        <f t="shared" si="39"/>
        <v>1</v>
      </c>
      <c r="G70" s="37">
        <f>IF(G69=0,0,G69/$F69)</f>
        <v>5.8721934369602762E-2</v>
      </c>
      <c r="H70" s="37">
        <f t="shared" ref="H70" si="60">SUM(I70:J70)</f>
        <v>1</v>
      </c>
      <c r="I70" s="37">
        <f>IF(I69=0,0,I69/$H69)</f>
        <v>0.14285714285714285</v>
      </c>
      <c r="J70" s="37">
        <f>IF(J69=0,0,J69/$H69)</f>
        <v>0.8571428571428571</v>
      </c>
      <c r="K70" s="37">
        <f>IF(K69=0,0,K69/$F69)</f>
        <v>0.9360967184801382</v>
      </c>
      <c r="L70" s="37">
        <f>IF(L69=0,0,L69/$F69)</f>
        <v>5.1813471502590676E-3</v>
      </c>
      <c r="M70" s="421"/>
      <c r="AA70" s="154"/>
      <c r="AB70" s="154"/>
    </row>
    <row r="71" spans="1:28" ht="12" customHeight="1">
      <c r="A71" s="254"/>
      <c r="B71" s="254"/>
      <c r="C71" s="43"/>
      <c r="D71" s="305" t="s">
        <v>122</v>
      </c>
      <c r="E71" s="42"/>
      <c r="F71" s="41">
        <f t="shared" ref="F71:F100" si="61">SUM(G71,K71,L71)</f>
        <v>3</v>
      </c>
      <c r="G71" s="41">
        <v>0</v>
      </c>
      <c r="H71" s="41">
        <f t="shared" ref="H71:H100" si="62">SUM(I71:J71)</f>
        <v>0</v>
      </c>
      <c r="I71" s="41">
        <v>0</v>
      </c>
      <c r="J71" s="41">
        <v>0</v>
      </c>
      <c r="K71" s="41">
        <v>3</v>
      </c>
      <c r="L71" s="41">
        <v>0</v>
      </c>
      <c r="M71" s="420">
        <f t="shared" ref="M71" si="63">IF(H71=0,0,H71/N71*100)</f>
        <v>0</v>
      </c>
      <c r="N71" s="96">
        <v>58</v>
      </c>
      <c r="AA71" s="155">
        <v>3</v>
      </c>
      <c r="AB71" s="155" t="str">
        <f>IF(F71=AA71,"",1)</f>
        <v/>
      </c>
    </row>
    <row r="72" spans="1:28" ht="12" customHeight="1">
      <c r="A72" s="254"/>
      <c r="B72" s="254"/>
      <c r="C72" s="40"/>
      <c r="D72" s="306"/>
      <c r="E72" s="39"/>
      <c r="F72" s="44">
        <f t="shared" si="61"/>
        <v>1</v>
      </c>
      <c r="G72" s="37">
        <f>IF(G71=0,0,G71/$F71)</f>
        <v>0</v>
      </c>
      <c r="H72" s="37">
        <f t="shared" si="62"/>
        <v>0</v>
      </c>
      <c r="I72" s="37">
        <f>IF(I71=0,0,I71/$H71)</f>
        <v>0</v>
      </c>
      <c r="J72" s="37">
        <f>IF(J71=0,0,J71/$H71)</f>
        <v>0</v>
      </c>
      <c r="K72" s="37">
        <f>IF(K71=0,0,K71/$F71)</f>
        <v>1</v>
      </c>
      <c r="L72" s="37">
        <f>IF(L71=0,0,L71/$F71)</f>
        <v>0</v>
      </c>
      <c r="M72" s="421"/>
      <c r="AA72" s="154"/>
      <c r="AB72" s="154"/>
    </row>
    <row r="73" spans="1:28" ht="12" customHeight="1">
      <c r="A73" s="254"/>
      <c r="B73" s="254"/>
      <c r="C73" s="43"/>
      <c r="D73" s="305" t="s">
        <v>14</v>
      </c>
      <c r="E73" s="42"/>
      <c r="F73" s="41">
        <f t="shared" si="61"/>
        <v>56</v>
      </c>
      <c r="G73" s="41">
        <v>2</v>
      </c>
      <c r="H73" s="41">
        <f t="shared" si="62"/>
        <v>2</v>
      </c>
      <c r="I73" s="41">
        <v>1</v>
      </c>
      <c r="J73" s="41">
        <v>1</v>
      </c>
      <c r="K73" s="41">
        <v>54</v>
      </c>
      <c r="L73" s="41">
        <v>0</v>
      </c>
      <c r="M73" s="420">
        <f t="shared" ref="M73" si="64">IF(H73=0,0,H73/N73*100)</f>
        <v>8.9126559714795009E-2</v>
      </c>
      <c r="N73" s="96">
        <v>2244</v>
      </c>
      <c r="AA73" s="155">
        <v>56</v>
      </c>
      <c r="AB73" s="155" t="str">
        <f>IF(F73=AA73,"",1)</f>
        <v/>
      </c>
    </row>
    <row r="74" spans="1:28" ht="12" customHeight="1">
      <c r="A74" s="254"/>
      <c r="B74" s="254"/>
      <c r="C74" s="40"/>
      <c r="D74" s="306"/>
      <c r="E74" s="39"/>
      <c r="F74" s="44">
        <f t="shared" si="61"/>
        <v>1</v>
      </c>
      <c r="G74" s="37">
        <f>IF(G73=0,0,G73/$F73)</f>
        <v>3.5714285714285712E-2</v>
      </c>
      <c r="H74" s="37">
        <f t="shared" si="62"/>
        <v>1</v>
      </c>
      <c r="I74" s="37">
        <f>IF(I73=0,0,I73/$H73)</f>
        <v>0.5</v>
      </c>
      <c r="J74" s="37">
        <f>IF(J73=0,0,J73/$H73)</f>
        <v>0.5</v>
      </c>
      <c r="K74" s="37">
        <f>IF(K73=0,0,K73/$F73)</f>
        <v>0.9642857142857143</v>
      </c>
      <c r="L74" s="37">
        <f>IF(L73=0,0,L73/$F73)</f>
        <v>0</v>
      </c>
      <c r="M74" s="421"/>
      <c r="AA74" s="154"/>
      <c r="AB74" s="154"/>
    </row>
    <row r="75" spans="1:28" ht="12" customHeight="1">
      <c r="A75" s="254"/>
      <c r="B75" s="254"/>
      <c r="C75" s="43"/>
      <c r="D75" s="305" t="s">
        <v>13</v>
      </c>
      <c r="E75" s="42"/>
      <c r="F75" s="41">
        <f t="shared" si="61"/>
        <v>18</v>
      </c>
      <c r="G75" s="41">
        <v>0</v>
      </c>
      <c r="H75" s="41">
        <f t="shared" si="62"/>
        <v>0</v>
      </c>
      <c r="I75" s="41">
        <v>0</v>
      </c>
      <c r="J75" s="41">
        <v>0</v>
      </c>
      <c r="K75" s="41">
        <v>18</v>
      </c>
      <c r="L75" s="41">
        <v>0</v>
      </c>
      <c r="M75" s="420">
        <f t="shared" ref="M75" si="65">IF(H75=0,0,H75/N75*100)</f>
        <v>0</v>
      </c>
      <c r="N75" s="96">
        <v>799</v>
      </c>
      <c r="AA75" s="155">
        <v>18</v>
      </c>
      <c r="AB75" s="155" t="str">
        <f>IF(F75=AA75,"",1)</f>
        <v/>
      </c>
    </row>
    <row r="76" spans="1:28" ht="12" customHeight="1">
      <c r="A76" s="254"/>
      <c r="B76" s="254"/>
      <c r="C76" s="40"/>
      <c r="D76" s="306"/>
      <c r="E76" s="39"/>
      <c r="F76" s="44">
        <f t="shared" si="61"/>
        <v>1</v>
      </c>
      <c r="G76" s="37">
        <f>IF(G75=0,0,G75/$F75)</f>
        <v>0</v>
      </c>
      <c r="H76" s="37">
        <f t="shared" si="62"/>
        <v>0</v>
      </c>
      <c r="I76" s="37">
        <f>IF(I75=0,0,I75/$H75)</f>
        <v>0</v>
      </c>
      <c r="J76" s="37">
        <f>IF(J75=0,0,J75/$H75)</f>
        <v>0</v>
      </c>
      <c r="K76" s="37">
        <f>IF(K75=0,0,K75/$F75)</f>
        <v>1</v>
      </c>
      <c r="L76" s="37">
        <f>IF(L75=0,0,L75/$F75)</f>
        <v>0</v>
      </c>
      <c r="M76" s="421"/>
      <c r="AA76" s="154"/>
      <c r="AB76" s="154"/>
    </row>
    <row r="77" spans="1:28" ht="12" customHeight="1">
      <c r="A77" s="254"/>
      <c r="B77" s="254"/>
      <c r="C77" s="43"/>
      <c r="D77" s="305" t="s">
        <v>12</v>
      </c>
      <c r="E77" s="42"/>
      <c r="F77" s="41">
        <f t="shared" si="61"/>
        <v>11</v>
      </c>
      <c r="G77" s="41">
        <v>0</v>
      </c>
      <c r="H77" s="41">
        <f t="shared" si="62"/>
        <v>0</v>
      </c>
      <c r="I77" s="41">
        <v>0</v>
      </c>
      <c r="J77" s="41">
        <v>0</v>
      </c>
      <c r="K77" s="41">
        <v>11</v>
      </c>
      <c r="L77" s="41">
        <v>0</v>
      </c>
      <c r="M77" s="420">
        <f t="shared" ref="M77" si="66">IF(H77=0,0,H77/N77*100)</f>
        <v>0</v>
      </c>
      <c r="N77" s="96">
        <v>852</v>
      </c>
      <c r="AA77" s="155">
        <v>11</v>
      </c>
      <c r="AB77" s="155" t="str">
        <f>IF(F77=AA77,"",1)</f>
        <v/>
      </c>
    </row>
    <row r="78" spans="1:28" ht="12" customHeight="1">
      <c r="A78" s="254"/>
      <c r="B78" s="254"/>
      <c r="C78" s="40"/>
      <c r="D78" s="306"/>
      <c r="E78" s="39"/>
      <c r="F78" s="44">
        <f t="shared" si="61"/>
        <v>1</v>
      </c>
      <c r="G78" s="37">
        <f>IF(G77=0,0,G77/$F77)</f>
        <v>0</v>
      </c>
      <c r="H78" s="37">
        <f t="shared" si="62"/>
        <v>0</v>
      </c>
      <c r="I78" s="37">
        <f>IF(I77=0,0,I77/$H77)</f>
        <v>0</v>
      </c>
      <c r="J78" s="37">
        <f>IF(J77=0,0,J77/$H77)</f>
        <v>0</v>
      </c>
      <c r="K78" s="37">
        <f>IF(K77=0,0,K77/$F77)</f>
        <v>1</v>
      </c>
      <c r="L78" s="37">
        <f>IF(L77=0,0,L77/$F77)</f>
        <v>0</v>
      </c>
      <c r="M78" s="421"/>
      <c r="AA78" s="154"/>
      <c r="AB78" s="154"/>
    </row>
    <row r="79" spans="1:28" ht="12" customHeight="1">
      <c r="A79" s="254"/>
      <c r="B79" s="254"/>
      <c r="C79" s="43"/>
      <c r="D79" s="305" t="s">
        <v>11</v>
      </c>
      <c r="E79" s="42"/>
      <c r="F79" s="41">
        <f t="shared" si="61"/>
        <v>27</v>
      </c>
      <c r="G79" s="41">
        <v>1</v>
      </c>
      <c r="H79" s="41">
        <f t="shared" si="62"/>
        <v>1</v>
      </c>
      <c r="I79" s="41">
        <v>0</v>
      </c>
      <c r="J79" s="41">
        <v>1</v>
      </c>
      <c r="K79" s="41">
        <v>26</v>
      </c>
      <c r="L79" s="41">
        <v>0</v>
      </c>
      <c r="M79" s="420">
        <f t="shared" ref="M79" si="67">IF(H79=0,0,H79/N79*100)</f>
        <v>4.8239266763145203E-2</v>
      </c>
      <c r="N79" s="96">
        <v>2073</v>
      </c>
      <c r="AA79" s="155">
        <v>27</v>
      </c>
      <c r="AB79" s="155" t="str">
        <f>IF(F79=AA79,"",1)</f>
        <v/>
      </c>
    </row>
    <row r="80" spans="1:28" ht="12" customHeight="1">
      <c r="A80" s="254"/>
      <c r="B80" s="254"/>
      <c r="C80" s="40"/>
      <c r="D80" s="306"/>
      <c r="E80" s="39"/>
      <c r="F80" s="44">
        <f t="shared" si="61"/>
        <v>1</v>
      </c>
      <c r="G80" s="37">
        <f>IF(G79=0,0,G79/$F79)</f>
        <v>3.7037037037037035E-2</v>
      </c>
      <c r="H80" s="37">
        <f t="shared" si="62"/>
        <v>1</v>
      </c>
      <c r="I80" s="37">
        <f>IF(I79=0,0,I79/$H79)</f>
        <v>0</v>
      </c>
      <c r="J80" s="37">
        <f>IF(J79=0,0,J79/$H79)</f>
        <v>1</v>
      </c>
      <c r="K80" s="37">
        <f>IF(K79=0,0,K79/$F79)</f>
        <v>0.96296296296296291</v>
      </c>
      <c r="L80" s="37">
        <f>IF(L79=0,0,L79/$F79)</f>
        <v>0</v>
      </c>
      <c r="M80" s="421"/>
      <c r="AA80" s="154"/>
      <c r="AB80" s="154"/>
    </row>
    <row r="81" spans="1:28" ht="12" customHeight="1">
      <c r="A81" s="254"/>
      <c r="B81" s="254"/>
      <c r="C81" s="43"/>
      <c r="D81" s="305" t="s">
        <v>10</v>
      </c>
      <c r="E81" s="42"/>
      <c r="F81" s="41">
        <f t="shared" si="61"/>
        <v>133</v>
      </c>
      <c r="G81" s="41">
        <v>5</v>
      </c>
      <c r="H81" s="41">
        <f t="shared" si="62"/>
        <v>7</v>
      </c>
      <c r="I81" s="41">
        <v>3</v>
      </c>
      <c r="J81" s="41">
        <v>4</v>
      </c>
      <c r="K81" s="41">
        <v>126</v>
      </c>
      <c r="L81" s="41">
        <v>2</v>
      </c>
      <c r="M81" s="420">
        <f t="shared" ref="M81" si="68">IF(H81=0,0,H81/N81*100)</f>
        <v>0.18416206261510129</v>
      </c>
      <c r="N81" s="96">
        <v>3801</v>
      </c>
      <c r="AA81" s="155">
        <v>133</v>
      </c>
      <c r="AB81" s="155" t="str">
        <f>IF(F81=AA81,"",1)</f>
        <v/>
      </c>
    </row>
    <row r="82" spans="1:28" ht="12" customHeight="1">
      <c r="A82" s="254"/>
      <c r="B82" s="254"/>
      <c r="C82" s="40"/>
      <c r="D82" s="306"/>
      <c r="E82" s="39"/>
      <c r="F82" s="44">
        <f t="shared" si="61"/>
        <v>0.99999999999999989</v>
      </c>
      <c r="G82" s="37">
        <f>IF(G81=0,0,G81/$F81)</f>
        <v>3.7593984962406013E-2</v>
      </c>
      <c r="H82" s="37">
        <f t="shared" si="62"/>
        <v>1</v>
      </c>
      <c r="I82" s="37">
        <f>IF(I81=0,0,I81/$H81)</f>
        <v>0.42857142857142855</v>
      </c>
      <c r="J82" s="37">
        <f>IF(J81=0,0,J81/$H81)</f>
        <v>0.5714285714285714</v>
      </c>
      <c r="K82" s="37">
        <f>IF(K81=0,0,K81/$F81)</f>
        <v>0.94736842105263153</v>
      </c>
      <c r="L82" s="37">
        <f>IF(L81=0,0,L81/$F81)</f>
        <v>1.5037593984962405E-2</v>
      </c>
      <c r="M82" s="421"/>
      <c r="AA82" s="154"/>
      <c r="AB82" s="154"/>
    </row>
    <row r="83" spans="1:28" ht="12" customHeight="1">
      <c r="A83" s="254"/>
      <c r="B83" s="254"/>
      <c r="C83" s="43"/>
      <c r="D83" s="305" t="s">
        <v>9</v>
      </c>
      <c r="E83" s="42"/>
      <c r="F83" s="41">
        <f t="shared" si="61"/>
        <v>21</v>
      </c>
      <c r="G83" s="41">
        <v>0</v>
      </c>
      <c r="H83" s="41">
        <f t="shared" si="62"/>
        <v>0</v>
      </c>
      <c r="I83" s="41">
        <v>0</v>
      </c>
      <c r="J83" s="41">
        <v>0</v>
      </c>
      <c r="K83" s="41">
        <v>21</v>
      </c>
      <c r="L83" s="41">
        <v>0</v>
      </c>
      <c r="M83" s="420">
        <f t="shared" ref="M83" si="69">IF(H83=0,0,H83/N83*100)</f>
        <v>0</v>
      </c>
      <c r="N83" s="96">
        <v>647</v>
      </c>
      <c r="AA83" s="155">
        <v>21</v>
      </c>
      <c r="AB83" s="155" t="str">
        <f>IF(F83=AA83,"",1)</f>
        <v/>
      </c>
    </row>
    <row r="84" spans="1:28" ht="12" customHeight="1">
      <c r="A84" s="254"/>
      <c r="B84" s="254"/>
      <c r="C84" s="40"/>
      <c r="D84" s="306"/>
      <c r="E84" s="39"/>
      <c r="F84" s="44">
        <f t="shared" si="61"/>
        <v>1</v>
      </c>
      <c r="G84" s="37">
        <f>IF(G83=0,0,G83/$F83)</f>
        <v>0</v>
      </c>
      <c r="H84" s="37">
        <f t="shared" si="62"/>
        <v>0</v>
      </c>
      <c r="I84" s="37">
        <f>IF(I83=0,0,I83/$H83)</f>
        <v>0</v>
      </c>
      <c r="J84" s="37">
        <f>IF(J83=0,0,J83/$H83)</f>
        <v>0</v>
      </c>
      <c r="K84" s="37">
        <f>IF(K83=0,0,K83/$F83)</f>
        <v>1</v>
      </c>
      <c r="L84" s="37">
        <f>IF(L83=0,0,L83/$F83)</f>
        <v>0</v>
      </c>
      <c r="M84" s="421"/>
      <c r="AA84" s="154"/>
      <c r="AB84" s="154"/>
    </row>
    <row r="85" spans="1:28" ht="12" customHeight="1">
      <c r="A85" s="254"/>
      <c r="B85" s="254"/>
      <c r="C85" s="43"/>
      <c r="D85" s="305" t="s">
        <v>8</v>
      </c>
      <c r="E85" s="42"/>
      <c r="F85" s="41">
        <f t="shared" si="61"/>
        <v>7</v>
      </c>
      <c r="G85" s="41">
        <v>0</v>
      </c>
      <c r="H85" s="41">
        <f t="shared" si="62"/>
        <v>0</v>
      </c>
      <c r="I85" s="41">
        <v>0</v>
      </c>
      <c r="J85" s="41">
        <v>0</v>
      </c>
      <c r="K85" s="41">
        <v>7</v>
      </c>
      <c r="L85" s="41">
        <v>0</v>
      </c>
      <c r="M85" s="420">
        <f t="shared" ref="M85" si="70">IF(H85=0,0,H85/N85*100)</f>
        <v>0</v>
      </c>
      <c r="N85" s="96">
        <v>136</v>
      </c>
      <c r="AA85" s="155">
        <v>7</v>
      </c>
      <c r="AB85" s="155" t="str">
        <f>IF(F85=AA85,"",1)</f>
        <v/>
      </c>
    </row>
    <row r="86" spans="1:28" ht="12" customHeight="1">
      <c r="A86" s="254"/>
      <c r="B86" s="254"/>
      <c r="C86" s="40"/>
      <c r="D86" s="306"/>
      <c r="E86" s="39"/>
      <c r="F86" s="44">
        <f t="shared" si="61"/>
        <v>1</v>
      </c>
      <c r="G86" s="37">
        <f>IF(G85=0,0,G85/$F85)</f>
        <v>0</v>
      </c>
      <c r="H86" s="37">
        <f t="shared" si="62"/>
        <v>0</v>
      </c>
      <c r="I86" s="37">
        <f>IF(I85=0,0,I85/$H85)</f>
        <v>0</v>
      </c>
      <c r="J86" s="37">
        <f>IF(J85=0,0,J85/$H85)</f>
        <v>0</v>
      </c>
      <c r="K86" s="37">
        <f>IF(K85=0,0,K85/$F85)</f>
        <v>1</v>
      </c>
      <c r="L86" s="37">
        <f>IF(L85=0,0,L85/$F85)</f>
        <v>0</v>
      </c>
      <c r="M86" s="421"/>
      <c r="AA86" s="154"/>
      <c r="AB86" s="154"/>
    </row>
    <row r="87" spans="1:28" ht="13.5" customHeight="1">
      <c r="A87" s="254"/>
      <c r="B87" s="254"/>
      <c r="C87" s="43"/>
      <c r="D87" s="307" t="s">
        <v>121</v>
      </c>
      <c r="E87" s="42"/>
      <c r="F87" s="41">
        <f t="shared" si="61"/>
        <v>17</v>
      </c>
      <c r="G87" s="41">
        <v>0</v>
      </c>
      <c r="H87" s="41">
        <f t="shared" si="62"/>
        <v>0</v>
      </c>
      <c r="I87" s="41">
        <v>0</v>
      </c>
      <c r="J87" s="41">
        <v>0</v>
      </c>
      <c r="K87" s="41">
        <v>17</v>
      </c>
      <c r="L87" s="41">
        <v>0</v>
      </c>
      <c r="M87" s="420">
        <f t="shared" ref="M87" si="71">IF(H87=0,0,H87/N87*100)</f>
        <v>0</v>
      </c>
      <c r="N87" s="96">
        <v>483</v>
      </c>
      <c r="AA87" s="155">
        <v>17</v>
      </c>
      <c r="AB87" s="155" t="str">
        <f>IF(F87=AA87,"",1)</f>
        <v/>
      </c>
    </row>
    <row r="88" spans="1:28" ht="13.5" customHeight="1">
      <c r="A88" s="254"/>
      <c r="B88" s="254"/>
      <c r="C88" s="40"/>
      <c r="D88" s="306"/>
      <c r="E88" s="39"/>
      <c r="F88" s="44">
        <f t="shared" si="61"/>
        <v>1</v>
      </c>
      <c r="G88" s="37">
        <f>IF(G87=0,0,G87/$F87)</f>
        <v>0</v>
      </c>
      <c r="H88" s="37">
        <f t="shared" si="62"/>
        <v>0</v>
      </c>
      <c r="I88" s="37">
        <f>IF(I87=0,0,I87/$H87)</f>
        <v>0</v>
      </c>
      <c r="J88" s="37">
        <f>IF(J87=0,0,J87/$H87)</f>
        <v>0</v>
      </c>
      <c r="K88" s="37">
        <f>IF(K87=0,0,K87/$F87)</f>
        <v>1</v>
      </c>
      <c r="L88" s="37">
        <f>IF(L87=0,0,L87/$F87)</f>
        <v>0</v>
      </c>
      <c r="M88" s="421"/>
      <c r="AA88" s="154"/>
      <c r="AB88" s="154"/>
    </row>
    <row r="89" spans="1:28" ht="12" customHeight="1">
      <c r="A89" s="254"/>
      <c r="B89" s="254"/>
      <c r="C89" s="43"/>
      <c r="D89" s="305" t="s">
        <v>6</v>
      </c>
      <c r="E89" s="42"/>
      <c r="F89" s="41">
        <f t="shared" si="61"/>
        <v>38</v>
      </c>
      <c r="G89" s="41">
        <v>1</v>
      </c>
      <c r="H89" s="41">
        <f t="shared" si="62"/>
        <v>1</v>
      </c>
      <c r="I89" s="41">
        <v>0</v>
      </c>
      <c r="J89" s="41">
        <v>1</v>
      </c>
      <c r="K89" s="41">
        <v>37</v>
      </c>
      <c r="L89" s="41">
        <v>0</v>
      </c>
      <c r="M89" s="420">
        <f t="shared" ref="M89" si="72">IF(H89=0,0,H89/N89*100)</f>
        <v>6.027727546714888E-2</v>
      </c>
      <c r="N89" s="96">
        <v>1659</v>
      </c>
      <c r="AA89" s="155">
        <v>38</v>
      </c>
      <c r="AB89" s="155" t="str">
        <f>IF(F89=AA89,"",1)</f>
        <v/>
      </c>
    </row>
    <row r="90" spans="1:28" ht="12" customHeight="1">
      <c r="A90" s="254"/>
      <c r="B90" s="254"/>
      <c r="C90" s="40"/>
      <c r="D90" s="306"/>
      <c r="E90" s="39"/>
      <c r="F90" s="44">
        <f t="shared" si="61"/>
        <v>1</v>
      </c>
      <c r="G90" s="37">
        <f>IF(G89=0,0,G89/$F89)</f>
        <v>2.6315789473684209E-2</v>
      </c>
      <c r="H90" s="37">
        <f t="shared" si="62"/>
        <v>1</v>
      </c>
      <c r="I90" s="37">
        <f>IF(I89=0,0,I89/$H89)</f>
        <v>0</v>
      </c>
      <c r="J90" s="37">
        <f>IF(J89=0,0,J89/$H89)</f>
        <v>1</v>
      </c>
      <c r="K90" s="37">
        <f>IF(K89=0,0,K89/$F89)</f>
        <v>0.97368421052631582</v>
      </c>
      <c r="L90" s="37">
        <f>IF(L89=0,0,L89/$F89)</f>
        <v>0</v>
      </c>
      <c r="M90" s="421"/>
      <c r="AA90" s="154"/>
      <c r="AB90" s="154"/>
    </row>
    <row r="91" spans="1:28" ht="12" customHeight="1">
      <c r="A91" s="254"/>
      <c r="B91" s="254"/>
      <c r="C91" s="43"/>
      <c r="D91" s="305" t="s">
        <v>5</v>
      </c>
      <c r="E91" s="42"/>
      <c r="F91" s="41">
        <f t="shared" si="61"/>
        <v>21</v>
      </c>
      <c r="G91" s="41">
        <v>0</v>
      </c>
      <c r="H91" s="41">
        <f t="shared" si="62"/>
        <v>0</v>
      </c>
      <c r="I91" s="41">
        <v>0</v>
      </c>
      <c r="J91" s="41">
        <v>0</v>
      </c>
      <c r="K91" s="41">
        <v>21</v>
      </c>
      <c r="L91" s="41">
        <v>0</v>
      </c>
      <c r="M91" s="420">
        <f t="shared" ref="M91" si="73">IF(H91=0,0,H91/N91*100)</f>
        <v>0</v>
      </c>
      <c r="N91" s="96">
        <v>442</v>
      </c>
      <c r="AA91" s="155">
        <v>21</v>
      </c>
      <c r="AB91" s="155" t="str">
        <f>IF(F91=AA91,"",1)</f>
        <v/>
      </c>
    </row>
    <row r="92" spans="1:28" ht="12" customHeight="1">
      <c r="A92" s="254"/>
      <c r="B92" s="254"/>
      <c r="C92" s="40"/>
      <c r="D92" s="306"/>
      <c r="E92" s="39"/>
      <c r="F92" s="44">
        <f t="shared" si="61"/>
        <v>1</v>
      </c>
      <c r="G92" s="37">
        <f>IF(G91=0,0,G91/$F91)</f>
        <v>0</v>
      </c>
      <c r="H92" s="37">
        <f t="shared" si="62"/>
        <v>0</v>
      </c>
      <c r="I92" s="37">
        <f>IF(I91=0,0,I91/$H91)</f>
        <v>0</v>
      </c>
      <c r="J92" s="37">
        <f>IF(J91=0,0,J91/$H91)</f>
        <v>0</v>
      </c>
      <c r="K92" s="37">
        <f>IF(K91=0,0,K91/$F91)</f>
        <v>1</v>
      </c>
      <c r="L92" s="37">
        <f>IF(L91=0,0,L91/$F91)</f>
        <v>0</v>
      </c>
      <c r="M92" s="421"/>
      <c r="AA92" s="154"/>
      <c r="AB92" s="154"/>
    </row>
    <row r="93" spans="1:28" ht="12" customHeight="1">
      <c r="A93" s="254"/>
      <c r="B93" s="254"/>
      <c r="C93" s="43"/>
      <c r="D93" s="305" t="s">
        <v>4</v>
      </c>
      <c r="E93" s="42"/>
      <c r="F93" s="41">
        <f t="shared" si="61"/>
        <v>18</v>
      </c>
      <c r="G93" s="41">
        <v>1</v>
      </c>
      <c r="H93" s="41">
        <f t="shared" si="62"/>
        <v>1</v>
      </c>
      <c r="I93" s="41">
        <v>0</v>
      </c>
      <c r="J93" s="41">
        <v>1</v>
      </c>
      <c r="K93" s="41">
        <v>17</v>
      </c>
      <c r="L93" s="41">
        <v>0</v>
      </c>
      <c r="M93" s="420">
        <f t="shared" ref="M93" si="74">IF(H93=0,0,H93/N93*100)</f>
        <v>6.9444444444444448E-2</v>
      </c>
      <c r="N93" s="96">
        <v>1440</v>
      </c>
      <c r="AA93" s="155">
        <v>18</v>
      </c>
      <c r="AB93" s="155" t="str">
        <f>IF(F93=AA93,"",1)</f>
        <v/>
      </c>
    </row>
    <row r="94" spans="1:28" ht="12" customHeight="1">
      <c r="A94" s="254"/>
      <c r="B94" s="254"/>
      <c r="C94" s="40"/>
      <c r="D94" s="306"/>
      <c r="E94" s="39"/>
      <c r="F94" s="44">
        <f t="shared" si="61"/>
        <v>1</v>
      </c>
      <c r="G94" s="37">
        <f>IF(G93=0,0,G93/$F93)</f>
        <v>5.5555555555555552E-2</v>
      </c>
      <c r="H94" s="37">
        <f t="shared" si="62"/>
        <v>1</v>
      </c>
      <c r="I94" s="37">
        <f>IF(I93=0,0,I93/$H93)</f>
        <v>0</v>
      </c>
      <c r="J94" s="37">
        <f>IF(J93=0,0,J93/$H93)</f>
        <v>1</v>
      </c>
      <c r="K94" s="37">
        <f>IF(K93=0,0,K93/$F93)</f>
        <v>0.94444444444444442</v>
      </c>
      <c r="L94" s="37">
        <f>IF(L93=0,0,L93/$F93)</f>
        <v>0</v>
      </c>
      <c r="M94" s="421"/>
      <c r="AA94" s="154"/>
      <c r="AB94" s="154"/>
    </row>
    <row r="95" spans="1:28" ht="12" customHeight="1">
      <c r="A95" s="254"/>
      <c r="B95" s="254"/>
      <c r="C95" s="43"/>
      <c r="D95" s="305" t="s">
        <v>3</v>
      </c>
      <c r="E95" s="42"/>
      <c r="F95" s="41">
        <f t="shared" si="61"/>
        <v>139</v>
      </c>
      <c r="G95" s="41">
        <v>18</v>
      </c>
      <c r="H95" s="41">
        <f t="shared" si="62"/>
        <v>31</v>
      </c>
      <c r="I95" s="41">
        <v>3</v>
      </c>
      <c r="J95" s="41">
        <v>28</v>
      </c>
      <c r="K95" s="41">
        <v>121</v>
      </c>
      <c r="L95" s="41">
        <v>0</v>
      </c>
      <c r="M95" s="420">
        <f t="shared" ref="M95" si="75">IF(H95=0,0,H95/N95*100)</f>
        <v>0.18941708419894904</v>
      </c>
      <c r="N95" s="96">
        <v>16366</v>
      </c>
      <c r="AA95" s="155">
        <v>139</v>
      </c>
      <c r="AB95" s="155" t="str">
        <f>IF(F95=AA95,"",1)</f>
        <v/>
      </c>
    </row>
    <row r="96" spans="1:28" ht="12" customHeight="1">
      <c r="A96" s="254"/>
      <c r="B96" s="254"/>
      <c r="C96" s="40"/>
      <c r="D96" s="306"/>
      <c r="E96" s="39"/>
      <c r="F96" s="44">
        <f t="shared" si="61"/>
        <v>1</v>
      </c>
      <c r="G96" s="37">
        <f>IF(G95=0,0,G95/$F95)</f>
        <v>0.12949640287769784</v>
      </c>
      <c r="H96" s="37">
        <f t="shared" si="62"/>
        <v>1</v>
      </c>
      <c r="I96" s="37">
        <f>IF(I95=0,0,I95/$H95)</f>
        <v>9.6774193548387094E-2</v>
      </c>
      <c r="J96" s="37">
        <f>IF(J95=0,0,J95/$H95)</f>
        <v>0.90322580645161288</v>
      </c>
      <c r="K96" s="37">
        <f>IF(K95=0,0,K95/$F95)</f>
        <v>0.87050359712230219</v>
      </c>
      <c r="L96" s="37">
        <f>IF(L95=0,0,L95/$F95)</f>
        <v>0</v>
      </c>
      <c r="M96" s="421"/>
      <c r="AA96" s="154"/>
      <c r="AB96" s="154"/>
    </row>
    <row r="97" spans="1:30" ht="12" customHeight="1">
      <c r="A97" s="254"/>
      <c r="B97" s="254"/>
      <c r="C97" s="43"/>
      <c r="D97" s="305" t="s">
        <v>2</v>
      </c>
      <c r="E97" s="42"/>
      <c r="F97" s="41">
        <f t="shared" si="61"/>
        <v>21</v>
      </c>
      <c r="G97" s="41">
        <v>2</v>
      </c>
      <c r="H97" s="41">
        <f t="shared" si="62"/>
        <v>2</v>
      </c>
      <c r="I97" s="41">
        <v>0</v>
      </c>
      <c r="J97" s="41">
        <v>2</v>
      </c>
      <c r="K97" s="41">
        <v>19</v>
      </c>
      <c r="L97" s="41">
        <v>0</v>
      </c>
      <c r="M97" s="420">
        <f t="shared" ref="M97" si="76">IF(H97=0,0,H97/N97*100)</f>
        <v>0.11448196908986834</v>
      </c>
      <c r="N97" s="96">
        <v>1747</v>
      </c>
      <c r="AA97" s="155">
        <v>21</v>
      </c>
      <c r="AB97" s="155" t="str">
        <f>IF(F97=AA97,"",1)</f>
        <v/>
      </c>
    </row>
    <row r="98" spans="1:30" ht="12" customHeight="1">
      <c r="A98" s="254"/>
      <c r="B98" s="254"/>
      <c r="C98" s="40"/>
      <c r="D98" s="306"/>
      <c r="E98" s="39"/>
      <c r="F98" s="44">
        <f t="shared" si="61"/>
        <v>1</v>
      </c>
      <c r="G98" s="37">
        <f>IF(G97=0,0,G97/$F97)</f>
        <v>9.5238095238095233E-2</v>
      </c>
      <c r="H98" s="37">
        <f t="shared" si="62"/>
        <v>1</v>
      </c>
      <c r="I98" s="37">
        <f>IF(I97=0,0,I97/$H97)</f>
        <v>0</v>
      </c>
      <c r="J98" s="37">
        <f>IF(J97=0,0,J97/$H97)</f>
        <v>1</v>
      </c>
      <c r="K98" s="37">
        <f>IF(K97=0,0,K97/$F97)</f>
        <v>0.90476190476190477</v>
      </c>
      <c r="L98" s="37">
        <f>IF(L97=0,0,L97/$F97)</f>
        <v>0</v>
      </c>
      <c r="M98" s="421"/>
      <c r="AA98" s="154"/>
      <c r="AB98" s="154"/>
    </row>
    <row r="99" spans="1:30" ht="12.75" customHeight="1">
      <c r="A99" s="254"/>
      <c r="B99" s="254"/>
      <c r="C99" s="43"/>
      <c r="D99" s="305" t="s">
        <v>1</v>
      </c>
      <c r="E99" s="42"/>
      <c r="F99" s="41">
        <f t="shared" si="61"/>
        <v>49</v>
      </c>
      <c r="G99" s="41">
        <v>4</v>
      </c>
      <c r="H99" s="41">
        <f t="shared" si="62"/>
        <v>4</v>
      </c>
      <c r="I99" s="41">
        <v>0</v>
      </c>
      <c r="J99" s="41">
        <v>4</v>
      </c>
      <c r="K99" s="41">
        <v>44</v>
      </c>
      <c r="L99" s="41">
        <v>1</v>
      </c>
      <c r="M99" s="420">
        <f t="shared" ref="M99" si="77">IF(H99=0,0,H99/N99*100)</f>
        <v>5.5889339108565042E-2</v>
      </c>
      <c r="N99" s="96">
        <v>7157</v>
      </c>
      <c r="AA99" s="155">
        <v>49</v>
      </c>
      <c r="AB99" s="155" t="str">
        <f>IF(F99=AA99,"",1)</f>
        <v/>
      </c>
    </row>
    <row r="100" spans="1:30" ht="12.75" customHeight="1" thickBot="1">
      <c r="A100" s="255"/>
      <c r="B100" s="255"/>
      <c r="C100" s="40"/>
      <c r="D100" s="306"/>
      <c r="E100" s="39"/>
      <c r="F100" s="44">
        <f t="shared" si="61"/>
        <v>1</v>
      </c>
      <c r="G100" s="37">
        <f>IF(G99=0,0,G99/$F99)</f>
        <v>8.1632653061224483E-2</v>
      </c>
      <c r="H100" s="37">
        <f t="shared" si="62"/>
        <v>1</v>
      </c>
      <c r="I100" s="37">
        <f>IF(I99=0,0,I99/$H99)</f>
        <v>0</v>
      </c>
      <c r="J100" s="37">
        <f>IF(J99=0,0,J99/$H99)</f>
        <v>1</v>
      </c>
      <c r="K100" s="37">
        <f>IF(K99=0,0,K99/$F99)</f>
        <v>0.89795918367346939</v>
      </c>
      <c r="L100" s="37">
        <f>IF(L99=0,0,L99/$F99)</f>
        <v>2.0408163265306121E-2</v>
      </c>
      <c r="M100" s="421"/>
      <c r="AA100" s="157"/>
      <c r="AB100" s="158"/>
    </row>
    <row r="110" spans="1:30">
      <c r="D110" s="166" t="s">
        <v>490</v>
      </c>
      <c r="E110" s="164"/>
      <c r="F110" s="165">
        <v>792</v>
      </c>
      <c r="G110" s="165">
        <v>63</v>
      </c>
      <c r="H110" s="165">
        <v>81</v>
      </c>
      <c r="I110" s="165">
        <v>16</v>
      </c>
      <c r="J110" s="165">
        <v>65</v>
      </c>
      <c r="K110" s="165">
        <v>722</v>
      </c>
      <c r="L110" s="165">
        <v>7</v>
      </c>
      <c r="M110" s="165"/>
      <c r="N110" s="165"/>
      <c r="O110" s="165"/>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792</v>
      </c>
      <c r="G111" s="168">
        <f t="shared" ref="G111:R111" si="78">IF(G110="","",SUM(G9,G11,G13,G15,G17))</f>
        <v>63</v>
      </c>
      <c r="H111" s="168">
        <f t="shared" si="78"/>
        <v>81</v>
      </c>
      <c r="I111" s="168">
        <f t="shared" si="78"/>
        <v>16</v>
      </c>
      <c r="J111" s="168">
        <f t="shared" si="78"/>
        <v>65</v>
      </c>
      <c r="K111" s="168">
        <f t="shared" si="78"/>
        <v>722</v>
      </c>
      <c r="L111" s="168">
        <f t="shared" si="78"/>
        <v>7</v>
      </c>
      <c r="M111" s="168" t="str">
        <f t="shared" si="78"/>
        <v/>
      </c>
      <c r="N111" s="168" t="str">
        <f t="shared" si="78"/>
        <v/>
      </c>
      <c r="O111" s="168" t="str">
        <f t="shared" si="78"/>
        <v/>
      </c>
      <c r="P111" s="168" t="str">
        <f t="shared" si="78"/>
        <v/>
      </c>
      <c r="Q111" s="168" t="str">
        <f t="shared" si="78"/>
        <v/>
      </c>
      <c r="R111" s="168" t="str">
        <f t="shared" si="78"/>
        <v/>
      </c>
      <c r="S111" s="75"/>
      <c r="T111" s="72"/>
      <c r="U111" s="75"/>
      <c r="V111" s="72"/>
      <c r="W111" s="75"/>
      <c r="X111" s="72"/>
      <c r="Y111" s="75"/>
      <c r="Z111" s="72"/>
      <c r="AA111" s="75"/>
      <c r="AB111" s="72"/>
      <c r="AC111" s="75"/>
      <c r="AD111" s="72"/>
    </row>
    <row r="112" spans="1:30">
      <c r="D112" s="167" t="s">
        <v>43</v>
      </c>
      <c r="E112" s="164"/>
      <c r="F112" s="168">
        <f>IF(F110="","",SUM(F19,F69))</f>
        <v>792</v>
      </c>
      <c r="G112" s="168">
        <f t="shared" ref="G112:R112" si="79">IF(G110="","",SUM(G19,G69))</f>
        <v>63</v>
      </c>
      <c r="H112" s="168">
        <f t="shared" si="79"/>
        <v>81</v>
      </c>
      <c r="I112" s="168">
        <f t="shared" si="79"/>
        <v>16</v>
      </c>
      <c r="J112" s="168">
        <f t="shared" si="79"/>
        <v>65</v>
      </c>
      <c r="K112" s="168">
        <f t="shared" si="79"/>
        <v>722</v>
      </c>
      <c r="L112" s="168">
        <f t="shared" si="79"/>
        <v>7</v>
      </c>
      <c r="M112" s="168" t="str">
        <f t="shared" si="79"/>
        <v/>
      </c>
      <c r="N112" s="168" t="str">
        <f t="shared" si="79"/>
        <v/>
      </c>
      <c r="O112" s="168" t="str">
        <f t="shared" si="79"/>
        <v/>
      </c>
      <c r="P112" s="168" t="str">
        <f t="shared" si="79"/>
        <v/>
      </c>
      <c r="Q112" s="168" t="str">
        <f t="shared" si="79"/>
        <v/>
      </c>
      <c r="R112" s="168" t="str">
        <f t="shared" si="79"/>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213</v>
      </c>
      <c r="G113" s="168">
        <f t="shared" ref="G113:R113" si="80">IF(G110="","",SUM(G21,G23,G25,G27,G29,G31,G33,G35,G37,G39,G41,G43,G45,G47,G49,G51,G53,G55,G57,G59,G61,G63,G65,G67))</f>
        <v>29</v>
      </c>
      <c r="H113" s="168">
        <f t="shared" si="80"/>
        <v>32</v>
      </c>
      <c r="I113" s="168">
        <f t="shared" si="80"/>
        <v>9</v>
      </c>
      <c r="J113" s="168">
        <f t="shared" si="80"/>
        <v>23</v>
      </c>
      <c r="K113" s="168">
        <f t="shared" si="80"/>
        <v>180</v>
      </c>
      <c r="L113" s="168">
        <f t="shared" si="80"/>
        <v>4</v>
      </c>
      <c r="M113" s="168" t="str">
        <f t="shared" si="80"/>
        <v/>
      </c>
      <c r="N113" s="168" t="str">
        <f t="shared" si="80"/>
        <v/>
      </c>
      <c r="O113" s="168" t="str">
        <f t="shared" si="80"/>
        <v/>
      </c>
      <c r="P113" s="168" t="str">
        <f t="shared" si="80"/>
        <v/>
      </c>
      <c r="Q113" s="168" t="str">
        <f t="shared" si="80"/>
        <v/>
      </c>
      <c r="R113" s="168" t="str">
        <f t="shared" si="80"/>
        <v/>
      </c>
      <c r="S113" s="75"/>
      <c r="T113" s="72"/>
      <c r="U113" s="75"/>
      <c r="V113" s="72"/>
      <c r="W113" s="75"/>
      <c r="X113" s="72"/>
      <c r="Y113" s="75"/>
      <c r="Z113" s="72"/>
      <c r="AA113" s="75"/>
      <c r="AB113" s="72"/>
      <c r="AC113" s="75"/>
      <c r="AD113" s="72"/>
    </row>
    <row r="114" spans="4:30">
      <c r="D114" s="170" t="s">
        <v>491</v>
      </c>
      <c r="F114" s="168">
        <f>IF(F110="","",SUM(F71,F73,F75,F77,F79,F81,F83,F85,F87,F89,F91,F93,F95,F97,F99))</f>
        <v>579</v>
      </c>
      <c r="G114" s="168">
        <f t="shared" ref="G114:R114" si="81">IF(G110="","",SUM(G71,G73,G75,G77,G79,G81,G83,G85,G87,G89,G91,G93,G95,G97,G99))</f>
        <v>34</v>
      </c>
      <c r="H114" s="168">
        <f t="shared" si="81"/>
        <v>49</v>
      </c>
      <c r="I114" s="168">
        <f t="shared" si="81"/>
        <v>7</v>
      </c>
      <c r="J114" s="168">
        <f t="shared" si="81"/>
        <v>42</v>
      </c>
      <c r="K114" s="168">
        <f t="shared" si="81"/>
        <v>542</v>
      </c>
      <c r="L114" s="168">
        <f t="shared" si="81"/>
        <v>3</v>
      </c>
      <c r="M114" s="168" t="str">
        <f t="shared" si="81"/>
        <v/>
      </c>
      <c r="N114" s="168" t="str">
        <f t="shared" si="81"/>
        <v/>
      </c>
      <c r="O114" s="168" t="str">
        <f t="shared" si="81"/>
        <v/>
      </c>
      <c r="P114" s="168" t="str">
        <f t="shared" si="81"/>
        <v/>
      </c>
      <c r="Q114" s="168" t="str">
        <f t="shared" si="81"/>
        <v/>
      </c>
      <c r="R114" s="168" t="str">
        <f t="shared" si="81"/>
        <v/>
      </c>
      <c r="S114" s="75"/>
      <c r="T114" s="72"/>
      <c r="U114" s="75"/>
      <c r="V114" s="72"/>
      <c r="W114" s="75"/>
      <c r="X114" s="72"/>
      <c r="Y114" s="75"/>
      <c r="Z114" s="72"/>
      <c r="AA114" s="75"/>
      <c r="AB114" s="72"/>
      <c r="AC114" s="75"/>
      <c r="AD114" s="72"/>
    </row>
    <row r="115" spans="4:30">
      <c r="N115" s="3"/>
      <c r="S115" s="72"/>
      <c r="T115" s="72"/>
      <c r="U115" s="72"/>
      <c r="V115" s="72"/>
      <c r="W115" s="72"/>
      <c r="X115" s="72"/>
      <c r="Y115" s="72"/>
      <c r="Z115" s="72"/>
      <c r="AA115" s="72"/>
      <c r="AB115" s="72"/>
      <c r="AC115" s="72"/>
      <c r="AD115" s="72"/>
    </row>
    <row r="116" spans="4:30">
      <c r="D116" s="166" t="s">
        <v>490</v>
      </c>
      <c r="F116" s="165" t="str">
        <f>IF(F110="","",IF(F7=F110,"",1))</f>
        <v/>
      </c>
      <c r="G116" s="165" t="str">
        <f t="shared" ref="G116:R116" si="82">IF(G110="","",IF(G7=G110,"",1))</f>
        <v/>
      </c>
      <c r="H116" s="165" t="str">
        <f t="shared" si="82"/>
        <v/>
      </c>
      <c r="I116" s="165" t="str">
        <f t="shared" si="82"/>
        <v/>
      </c>
      <c r="J116" s="165" t="str">
        <f t="shared" si="82"/>
        <v/>
      </c>
      <c r="K116" s="165" t="str">
        <f t="shared" si="82"/>
        <v/>
      </c>
      <c r="L116" s="165" t="str">
        <f t="shared" si="82"/>
        <v/>
      </c>
      <c r="M116" s="165" t="str">
        <f t="shared" si="82"/>
        <v/>
      </c>
      <c r="N116" s="165" t="str">
        <f t="shared" si="82"/>
        <v/>
      </c>
      <c r="O116" s="165" t="str">
        <f t="shared" si="82"/>
        <v/>
      </c>
      <c r="P116" s="165" t="str">
        <f t="shared" si="82"/>
        <v/>
      </c>
      <c r="Q116" s="165" t="str">
        <f t="shared" si="82"/>
        <v/>
      </c>
      <c r="R116" s="165" t="str">
        <f t="shared" si="82"/>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83">IF(G110="","",IF(G110=G111,"",1))</f>
        <v/>
      </c>
      <c r="H117" s="165" t="str">
        <f t="shared" si="83"/>
        <v/>
      </c>
      <c r="I117" s="165" t="str">
        <f t="shared" si="83"/>
        <v/>
      </c>
      <c r="J117" s="165" t="str">
        <f t="shared" si="83"/>
        <v/>
      </c>
      <c r="K117" s="165" t="str">
        <f t="shared" si="83"/>
        <v/>
      </c>
      <c r="L117" s="165" t="str">
        <f t="shared" si="83"/>
        <v/>
      </c>
      <c r="M117" s="165" t="str">
        <f t="shared" si="83"/>
        <v/>
      </c>
      <c r="N117" s="165" t="str">
        <f t="shared" si="83"/>
        <v/>
      </c>
      <c r="O117" s="165" t="str">
        <f t="shared" si="83"/>
        <v/>
      </c>
      <c r="P117" s="165" t="str">
        <f t="shared" si="83"/>
        <v/>
      </c>
      <c r="Q117" s="165" t="str">
        <f t="shared" si="83"/>
        <v/>
      </c>
      <c r="R117" s="165" t="str">
        <f t="shared" si="83"/>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84">IF(G110="","",IF(G110=G112,"",1))</f>
        <v/>
      </c>
      <c r="H118" s="165" t="str">
        <f t="shared" si="84"/>
        <v/>
      </c>
      <c r="I118" s="165" t="str">
        <f t="shared" si="84"/>
        <v/>
      </c>
      <c r="J118" s="165" t="str">
        <f t="shared" si="84"/>
        <v/>
      </c>
      <c r="K118" s="165" t="str">
        <f t="shared" si="84"/>
        <v/>
      </c>
      <c r="L118" s="165" t="str">
        <f t="shared" si="84"/>
        <v/>
      </c>
      <c r="M118" s="165" t="str">
        <f t="shared" si="84"/>
        <v/>
      </c>
      <c r="N118" s="165" t="str">
        <f t="shared" si="84"/>
        <v/>
      </c>
      <c r="O118" s="165" t="str">
        <f t="shared" si="84"/>
        <v/>
      </c>
      <c r="P118" s="165" t="str">
        <f t="shared" si="84"/>
        <v/>
      </c>
      <c r="Q118" s="165" t="str">
        <f t="shared" si="84"/>
        <v/>
      </c>
      <c r="R118" s="165" t="str">
        <f t="shared" si="84"/>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85">IF(G110="","",IF(G19=G113,"",1))</f>
        <v/>
      </c>
      <c r="H119" s="165" t="str">
        <f t="shared" si="85"/>
        <v/>
      </c>
      <c r="I119" s="165" t="str">
        <f t="shared" si="85"/>
        <v/>
      </c>
      <c r="J119" s="165" t="str">
        <f t="shared" si="85"/>
        <v/>
      </c>
      <c r="K119" s="165" t="str">
        <f t="shared" si="85"/>
        <v/>
      </c>
      <c r="L119" s="165" t="str">
        <f t="shared" si="85"/>
        <v/>
      </c>
      <c r="M119" s="165" t="str">
        <f t="shared" si="85"/>
        <v/>
      </c>
      <c r="N119" s="165" t="str">
        <f t="shared" si="85"/>
        <v/>
      </c>
      <c r="O119" s="165" t="str">
        <f t="shared" si="85"/>
        <v/>
      </c>
      <c r="P119" s="165" t="str">
        <f t="shared" si="85"/>
        <v/>
      </c>
      <c r="Q119" s="165" t="str">
        <f t="shared" si="85"/>
        <v/>
      </c>
      <c r="R119" s="165" t="str">
        <f t="shared" si="85"/>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86">IF(G110="","",IF(G69=G114,"",1))</f>
        <v/>
      </c>
      <c r="H120" s="165" t="str">
        <f t="shared" si="86"/>
        <v/>
      </c>
      <c r="I120" s="165" t="str">
        <f t="shared" si="86"/>
        <v/>
      </c>
      <c r="J120" s="165" t="str">
        <f t="shared" si="86"/>
        <v/>
      </c>
      <c r="K120" s="165" t="str">
        <f t="shared" si="86"/>
        <v/>
      </c>
      <c r="L120" s="165" t="str">
        <f t="shared" si="86"/>
        <v/>
      </c>
      <c r="M120" s="165" t="str">
        <f t="shared" si="86"/>
        <v/>
      </c>
      <c r="N120" s="165" t="str">
        <f t="shared" si="86"/>
        <v/>
      </c>
      <c r="O120" s="165" t="str">
        <f t="shared" si="86"/>
        <v/>
      </c>
      <c r="P120" s="165" t="str">
        <f t="shared" si="86"/>
        <v/>
      </c>
      <c r="Q120" s="165" t="str">
        <f t="shared" si="86"/>
        <v/>
      </c>
      <c r="R120" s="165" t="str">
        <f t="shared" si="86"/>
        <v/>
      </c>
      <c r="S120" s="72"/>
      <c r="T120" s="72"/>
      <c r="U120" s="72"/>
      <c r="V120" s="72"/>
      <c r="W120" s="72"/>
      <c r="X120" s="72"/>
      <c r="Y120" s="72"/>
      <c r="Z120" s="72"/>
      <c r="AA120" s="72"/>
      <c r="AB120" s="72"/>
      <c r="AC120" s="72"/>
      <c r="AD120" s="72"/>
    </row>
  </sheetData>
  <mergeCells count="107">
    <mergeCell ref="M91:M92"/>
    <mergeCell ref="M93:M94"/>
    <mergeCell ref="M95:M96"/>
    <mergeCell ref="M97:M98"/>
    <mergeCell ref="M99:M100"/>
    <mergeCell ref="M79:M80"/>
    <mergeCell ref="M81:M82"/>
    <mergeCell ref="M83:M84"/>
    <mergeCell ref="M85:M86"/>
    <mergeCell ref="M87:M88"/>
    <mergeCell ref="M61:M62"/>
    <mergeCell ref="M63:M64"/>
    <mergeCell ref="M65:M66"/>
    <mergeCell ref="M89:M90"/>
    <mergeCell ref="M67:M68"/>
    <mergeCell ref="M69:M70"/>
    <mergeCell ref="M71:M72"/>
    <mergeCell ref="M73:M74"/>
    <mergeCell ref="M75:M76"/>
    <mergeCell ref="M77:M78"/>
    <mergeCell ref="M7:M8"/>
    <mergeCell ref="M9:M10"/>
    <mergeCell ref="M11:M12"/>
    <mergeCell ref="M13:M14"/>
    <mergeCell ref="M15:M16"/>
    <mergeCell ref="M17:M18"/>
    <mergeCell ref="M55:M56"/>
    <mergeCell ref="M57:M58"/>
    <mergeCell ref="M59:M60"/>
    <mergeCell ref="M43:M44"/>
    <mergeCell ref="M45:M46"/>
    <mergeCell ref="M47:M48"/>
    <mergeCell ref="M49:M50"/>
    <mergeCell ref="M51:M52"/>
    <mergeCell ref="M53:M54"/>
    <mergeCell ref="A19:A100"/>
    <mergeCell ref="B19:B68"/>
    <mergeCell ref="D19:D20"/>
    <mergeCell ref="D21:D22"/>
    <mergeCell ref="D23:D24"/>
    <mergeCell ref="D25:D26"/>
    <mergeCell ref="D27:D28"/>
    <mergeCell ref="M31:M32"/>
    <mergeCell ref="M33:M34"/>
    <mergeCell ref="M35:M36"/>
    <mergeCell ref="M37:M38"/>
    <mergeCell ref="M39:M40"/>
    <mergeCell ref="M41:M42"/>
    <mergeCell ref="M19:M20"/>
    <mergeCell ref="M21:M22"/>
    <mergeCell ref="M23:M24"/>
    <mergeCell ref="M25:M26"/>
    <mergeCell ref="M27:M28"/>
    <mergeCell ref="M29:M30"/>
    <mergeCell ref="D87:D88"/>
    <mergeCell ref="D89:D90"/>
    <mergeCell ref="D91:D92"/>
    <mergeCell ref="D71:D72"/>
    <mergeCell ref="D73:D74"/>
    <mergeCell ref="B17:E18"/>
    <mergeCell ref="D45:D46"/>
    <mergeCell ref="B69:B100"/>
    <mergeCell ref="D69:D70"/>
    <mergeCell ref="D95:D96"/>
    <mergeCell ref="D63:D64"/>
    <mergeCell ref="D65:D66"/>
    <mergeCell ref="D97:D98"/>
    <mergeCell ref="D99:D100"/>
    <mergeCell ref="D59:D60"/>
    <mergeCell ref="D61:D62"/>
    <mergeCell ref="D29:D30"/>
    <mergeCell ref="D35:D36"/>
    <mergeCell ref="D37:D38"/>
    <mergeCell ref="D39:D40"/>
    <mergeCell ref="D41:D42"/>
    <mergeCell ref="D43:D44"/>
    <mergeCell ref="D31:D32"/>
    <mergeCell ref="D33:D34"/>
    <mergeCell ref="D93:D94"/>
    <mergeCell ref="D47:D48"/>
    <mergeCell ref="D49:D50"/>
    <mergeCell ref="D75:D76"/>
    <mergeCell ref="D85:D86"/>
    <mergeCell ref="K3:K6"/>
    <mergeCell ref="L3:L6"/>
    <mergeCell ref="D79:D80"/>
    <mergeCell ref="D81:D82"/>
    <mergeCell ref="D83:D84"/>
    <mergeCell ref="M3:M6"/>
    <mergeCell ref="H4:H6"/>
    <mergeCell ref="I5:I6"/>
    <mergeCell ref="J5:J6"/>
    <mergeCell ref="A3:E6"/>
    <mergeCell ref="F3:F6"/>
    <mergeCell ref="G3:G6"/>
    <mergeCell ref="D51:D52"/>
    <mergeCell ref="D53:D54"/>
    <mergeCell ref="D67:D68"/>
    <mergeCell ref="D55:D56"/>
    <mergeCell ref="D57:D58"/>
    <mergeCell ref="D77:D78"/>
    <mergeCell ref="A7:E8"/>
    <mergeCell ref="A9:A18"/>
    <mergeCell ref="B9:E10"/>
    <mergeCell ref="B11:E12"/>
    <mergeCell ref="B13:E14"/>
    <mergeCell ref="B15:E16"/>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5"/>
  <sheetViews>
    <sheetView view="pageBreakPreview" zoomScaleNormal="100" zoomScaleSheetLayoutView="100" workbookViewId="0">
      <selection activeCell="G3" sqref="G3:P3"/>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29" ht="14.25">
      <c r="A1" s="18" t="s">
        <v>609</v>
      </c>
    </row>
    <row r="3" spans="1:29" ht="18" customHeight="1">
      <c r="A3" s="240" t="s">
        <v>64</v>
      </c>
      <c r="B3" s="241"/>
      <c r="C3" s="241"/>
      <c r="D3" s="241"/>
      <c r="E3" s="242"/>
      <c r="F3" s="249" t="s">
        <v>131</v>
      </c>
      <c r="G3" s="262" t="s">
        <v>692</v>
      </c>
      <c r="H3" s="262"/>
      <c r="I3" s="262"/>
      <c r="J3" s="262"/>
      <c r="K3" s="262"/>
      <c r="L3" s="262"/>
      <c r="M3" s="262"/>
      <c r="N3" s="262"/>
      <c r="O3" s="262"/>
      <c r="P3" s="262"/>
    </row>
    <row r="4" spans="1:29" ht="31.5" customHeight="1">
      <c r="A4" s="243"/>
      <c r="B4" s="244"/>
      <c r="C4" s="244"/>
      <c r="D4" s="244"/>
      <c r="E4" s="245"/>
      <c r="F4" s="232"/>
      <c r="G4" s="262" t="s">
        <v>67</v>
      </c>
      <c r="H4" s="262"/>
      <c r="I4" s="262" t="s">
        <v>59</v>
      </c>
      <c r="J4" s="262"/>
      <c r="K4" s="262" t="s">
        <v>58</v>
      </c>
      <c r="L4" s="262"/>
      <c r="M4" s="262" t="s">
        <v>57</v>
      </c>
      <c r="N4" s="262"/>
      <c r="O4" s="262" t="s">
        <v>56</v>
      </c>
      <c r="P4" s="262"/>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10">
        <f>SUM(F8:F12)</f>
        <v>967</v>
      </c>
      <c r="G7" s="9">
        <f>SUM(G8:G12)</f>
        <v>770</v>
      </c>
      <c r="H7" s="8">
        <f t="shared" ref="H7:H53" si="0">IF(G7=0,0,G7/$F7*100)</f>
        <v>79.627714581178893</v>
      </c>
      <c r="I7" s="15">
        <f>SUM(I8:I12)</f>
        <v>158</v>
      </c>
      <c r="J7" s="8">
        <f t="shared" ref="J7:J53" si="1">IF(I7=0,0,I7/$F7*100)</f>
        <v>16.339193381592555</v>
      </c>
      <c r="K7" s="15">
        <f>SUM(K8:K12)</f>
        <v>34</v>
      </c>
      <c r="L7" s="8">
        <f t="shared" ref="L7:L53" si="2">IF(K7=0,0,K7/$F7*100)</f>
        <v>3.5160289555325748</v>
      </c>
      <c r="M7" s="15">
        <f>SUM(M8:M12)</f>
        <v>3</v>
      </c>
      <c r="N7" s="8">
        <f t="shared" ref="N7:N53" si="3">IF(M7=0,0,M7/$F7*100)</f>
        <v>0.31023784901758011</v>
      </c>
      <c r="O7" s="15">
        <f>SUM(O8:O12)</f>
        <v>2</v>
      </c>
      <c r="P7" s="8">
        <f t="shared" ref="P7:P53" si="4">IF(O7=0,0,O7/$F7*100)</f>
        <v>0.20682523267838679</v>
      </c>
      <c r="AA7" s="10">
        <f>SUM(AA8:AA12)</f>
        <v>967</v>
      </c>
      <c r="AB7" s="139" t="str">
        <f>IF(F7=AA7,"",1)</f>
        <v/>
      </c>
      <c r="AC7" s="175" t="str">
        <f>IF(SUM(H7,J7,L7,N7,P7)=100,"",1)</f>
        <v/>
      </c>
    </row>
    <row r="8" spans="1:29" ht="23.1" customHeight="1">
      <c r="A8" s="256" t="s">
        <v>49</v>
      </c>
      <c r="B8" s="259" t="s">
        <v>48</v>
      </c>
      <c r="C8" s="260"/>
      <c r="D8" s="260"/>
      <c r="E8" s="261"/>
      <c r="F8" s="10">
        <f t="shared" ref="F8:F53" si="5">SUM(G8,I8,K8,M8,O8)</f>
        <v>323</v>
      </c>
      <c r="G8" s="9">
        <v>323</v>
      </c>
      <c r="H8" s="8">
        <f t="shared" si="0"/>
        <v>100</v>
      </c>
      <c r="I8" s="15">
        <v>0</v>
      </c>
      <c r="J8" s="8">
        <f t="shared" si="1"/>
        <v>0</v>
      </c>
      <c r="K8" s="15">
        <v>0</v>
      </c>
      <c r="L8" s="8">
        <f t="shared" si="2"/>
        <v>0</v>
      </c>
      <c r="M8" s="15">
        <v>0</v>
      </c>
      <c r="N8" s="8">
        <f t="shared" si="3"/>
        <v>0</v>
      </c>
      <c r="O8" s="15">
        <v>0</v>
      </c>
      <c r="P8" s="8">
        <f t="shared" si="4"/>
        <v>0</v>
      </c>
      <c r="AA8" s="10">
        <v>323</v>
      </c>
      <c r="AB8" s="140" t="str">
        <f t="shared" ref="AB8:AB53" si="6">IF(F8=AA8,"",1)</f>
        <v/>
      </c>
      <c r="AC8" s="140" t="str">
        <f t="shared" ref="AC8:AC53" si="7">IF(SUM(H8,J8,L8,N8,P8)=100,"",1)</f>
        <v/>
      </c>
    </row>
    <row r="9" spans="1:29" ht="23.1" customHeight="1">
      <c r="A9" s="257"/>
      <c r="B9" s="259" t="s">
        <v>47</v>
      </c>
      <c r="C9" s="260"/>
      <c r="D9" s="260"/>
      <c r="E9" s="261"/>
      <c r="F9" s="10">
        <f t="shared" si="5"/>
        <v>145</v>
      </c>
      <c r="G9" s="9">
        <v>131</v>
      </c>
      <c r="H9" s="8">
        <f t="shared" si="0"/>
        <v>90.344827586206904</v>
      </c>
      <c r="I9" s="15">
        <v>14</v>
      </c>
      <c r="J9" s="8">
        <f t="shared" si="1"/>
        <v>9.6551724137931032</v>
      </c>
      <c r="K9" s="15">
        <v>0</v>
      </c>
      <c r="L9" s="8">
        <f t="shared" si="2"/>
        <v>0</v>
      </c>
      <c r="M9" s="15">
        <v>0</v>
      </c>
      <c r="N9" s="8">
        <f t="shared" si="3"/>
        <v>0</v>
      </c>
      <c r="O9" s="15">
        <v>0</v>
      </c>
      <c r="P9" s="8">
        <f t="shared" si="4"/>
        <v>0</v>
      </c>
      <c r="AA9" s="10">
        <v>145</v>
      </c>
      <c r="AB9" s="140" t="str">
        <f t="shared" si="6"/>
        <v/>
      </c>
      <c r="AC9" s="140" t="str">
        <f t="shared" si="7"/>
        <v/>
      </c>
    </row>
    <row r="10" spans="1:29" ht="23.1" customHeight="1">
      <c r="A10" s="257"/>
      <c r="B10" s="259" t="s">
        <v>46</v>
      </c>
      <c r="C10" s="260"/>
      <c r="D10" s="260"/>
      <c r="E10" s="261"/>
      <c r="F10" s="10">
        <f t="shared" si="5"/>
        <v>218</v>
      </c>
      <c r="G10" s="9">
        <v>133</v>
      </c>
      <c r="H10" s="8">
        <f t="shared" si="0"/>
        <v>61.009174311926607</v>
      </c>
      <c r="I10" s="15">
        <v>78</v>
      </c>
      <c r="J10" s="8">
        <f t="shared" si="1"/>
        <v>35.779816513761467</v>
      </c>
      <c r="K10" s="15">
        <v>7</v>
      </c>
      <c r="L10" s="8">
        <f t="shared" si="2"/>
        <v>3.2110091743119269</v>
      </c>
      <c r="M10" s="15">
        <v>0</v>
      </c>
      <c r="N10" s="8">
        <f t="shared" si="3"/>
        <v>0</v>
      </c>
      <c r="O10" s="15">
        <v>0</v>
      </c>
      <c r="P10" s="8">
        <f t="shared" si="4"/>
        <v>0</v>
      </c>
      <c r="AA10" s="10">
        <v>218</v>
      </c>
      <c r="AB10" s="140" t="str">
        <f t="shared" si="6"/>
        <v/>
      </c>
      <c r="AC10" s="140" t="str">
        <f t="shared" si="7"/>
        <v/>
      </c>
    </row>
    <row r="11" spans="1:29" ht="23.1" customHeight="1">
      <c r="A11" s="257"/>
      <c r="B11" s="259" t="s">
        <v>45</v>
      </c>
      <c r="C11" s="260"/>
      <c r="D11" s="260"/>
      <c r="E11" s="261"/>
      <c r="F11" s="10">
        <f t="shared" si="5"/>
        <v>66</v>
      </c>
      <c r="G11" s="9">
        <v>33</v>
      </c>
      <c r="H11" s="8">
        <f t="shared" si="0"/>
        <v>50</v>
      </c>
      <c r="I11" s="15">
        <v>28</v>
      </c>
      <c r="J11" s="8">
        <f t="shared" si="1"/>
        <v>42.424242424242422</v>
      </c>
      <c r="K11" s="15">
        <v>5</v>
      </c>
      <c r="L11" s="8">
        <f t="shared" si="2"/>
        <v>7.5757575757575761</v>
      </c>
      <c r="M11" s="15">
        <v>0</v>
      </c>
      <c r="N11" s="8">
        <f t="shared" si="3"/>
        <v>0</v>
      </c>
      <c r="O11" s="15">
        <v>0</v>
      </c>
      <c r="P11" s="8">
        <f t="shared" si="4"/>
        <v>0</v>
      </c>
      <c r="AA11" s="10">
        <v>66</v>
      </c>
      <c r="AB11" s="140" t="str">
        <f t="shared" si="6"/>
        <v/>
      </c>
      <c r="AC11" s="140" t="str">
        <f t="shared" si="7"/>
        <v/>
      </c>
    </row>
    <row r="12" spans="1:29" ht="23.1" customHeight="1">
      <c r="A12" s="258"/>
      <c r="B12" s="259" t="s">
        <v>44</v>
      </c>
      <c r="C12" s="260"/>
      <c r="D12" s="260"/>
      <c r="E12" s="261"/>
      <c r="F12" s="10">
        <f t="shared" si="5"/>
        <v>215</v>
      </c>
      <c r="G12" s="9">
        <v>150</v>
      </c>
      <c r="H12" s="8">
        <f t="shared" si="0"/>
        <v>69.767441860465112</v>
      </c>
      <c r="I12" s="15">
        <v>38</v>
      </c>
      <c r="J12" s="8">
        <f t="shared" si="1"/>
        <v>17.674418604651162</v>
      </c>
      <c r="K12" s="15">
        <v>22</v>
      </c>
      <c r="L12" s="8">
        <f t="shared" si="2"/>
        <v>10.232558139534884</v>
      </c>
      <c r="M12" s="15">
        <v>3</v>
      </c>
      <c r="N12" s="8">
        <f t="shared" si="3"/>
        <v>1.3953488372093024</v>
      </c>
      <c r="O12" s="15">
        <v>2</v>
      </c>
      <c r="P12" s="8">
        <f t="shared" si="4"/>
        <v>0.93023255813953487</v>
      </c>
      <c r="AA12" s="10">
        <v>215</v>
      </c>
      <c r="AB12" s="140" t="str">
        <f t="shared" si="6"/>
        <v/>
      </c>
      <c r="AC12" s="140" t="str">
        <f t="shared" si="7"/>
        <v/>
      </c>
    </row>
    <row r="13" spans="1:29" ht="23.1" customHeight="1">
      <c r="A13" s="253" t="s">
        <v>43</v>
      </c>
      <c r="B13" s="253" t="s">
        <v>42</v>
      </c>
      <c r="C13" s="13"/>
      <c r="D13" s="14" t="s">
        <v>16</v>
      </c>
      <c r="E13" s="11"/>
      <c r="F13" s="10">
        <f t="shared" si="5"/>
        <v>243</v>
      </c>
      <c r="G13" s="9">
        <f>SUM(G14:G37)</f>
        <v>140</v>
      </c>
      <c r="H13" s="8">
        <f t="shared" si="0"/>
        <v>57.613168724279838</v>
      </c>
      <c r="I13" s="15">
        <f>SUM(I14:I37)</f>
        <v>89</v>
      </c>
      <c r="J13" s="8">
        <f t="shared" si="1"/>
        <v>36.625514403292179</v>
      </c>
      <c r="K13" s="15">
        <f>SUM(K14:K37)</f>
        <v>13</v>
      </c>
      <c r="L13" s="8">
        <f t="shared" si="2"/>
        <v>5.3497942386831276</v>
      </c>
      <c r="M13" s="15">
        <f>SUM(M14:M37)</f>
        <v>1</v>
      </c>
      <c r="N13" s="8">
        <f t="shared" si="3"/>
        <v>0.41152263374485598</v>
      </c>
      <c r="O13" s="15">
        <f>SUM(O14:O37)</f>
        <v>0</v>
      </c>
      <c r="P13" s="8">
        <f t="shared" si="4"/>
        <v>0</v>
      </c>
      <c r="AA13" s="10">
        <f>SUM(AA14:AA37)</f>
        <v>243</v>
      </c>
      <c r="AB13" s="140" t="str">
        <f t="shared" si="6"/>
        <v/>
      </c>
      <c r="AC13" s="140" t="str">
        <f t="shared" si="7"/>
        <v/>
      </c>
    </row>
    <row r="14" spans="1:29" ht="23.1" customHeight="1">
      <c r="A14" s="254"/>
      <c r="B14" s="254"/>
      <c r="C14" s="13"/>
      <c r="D14" s="14" t="s">
        <v>41</v>
      </c>
      <c r="E14" s="11"/>
      <c r="F14" s="10">
        <f t="shared" si="5"/>
        <v>32</v>
      </c>
      <c r="G14" s="9">
        <v>15</v>
      </c>
      <c r="H14" s="8">
        <f t="shared" si="0"/>
        <v>46.875</v>
      </c>
      <c r="I14" s="15">
        <v>15</v>
      </c>
      <c r="J14" s="8">
        <f t="shared" si="1"/>
        <v>46.875</v>
      </c>
      <c r="K14" s="15">
        <v>2</v>
      </c>
      <c r="L14" s="8">
        <f t="shared" si="2"/>
        <v>6.25</v>
      </c>
      <c r="M14" s="15">
        <v>0</v>
      </c>
      <c r="N14" s="8">
        <f t="shared" si="3"/>
        <v>0</v>
      </c>
      <c r="O14" s="15">
        <v>0</v>
      </c>
      <c r="P14" s="8">
        <f t="shared" si="4"/>
        <v>0</v>
      </c>
      <c r="AA14" s="10">
        <v>32</v>
      </c>
      <c r="AB14" s="140" t="str">
        <f t="shared" si="6"/>
        <v/>
      </c>
      <c r="AC14" s="140" t="str">
        <f t="shared" si="7"/>
        <v/>
      </c>
    </row>
    <row r="15" spans="1:29" ht="23.1" customHeight="1">
      <c r="A15" s="254"/>
      <c r="B15" s="254"/>
      <c r="C15" s="13"/>
      <c r="D15" s="14" t="s">
        <v>40</v>
      </c>
      <c r="E15" s="11"/>
      <c r="F15" s="10">
        <f t="shared" si="5"/>
        <v>4</v>
      </c>
      <c r="G15" s="9">
        <v>4</v>
      </c>
      <c r="H15" s="8">
        <f t="shared" si="0"/>
        <v>100</v>
      </c>
      <c r="I15" s="15">
        <v>0</v>
      </c>
      <c r="J15" s="8">
        <f t="shared" si="1"/>
        <v>0</v>
      </c>
      <c r="K15" s="15">
        <v>0</v>
      </c>
      <c r="L15" s="8">
        <f t="shared" si="2"/>
        <v>0</v>
      </c>
      <c r="M15" s="15">
        <v>0</v>
      </c>
      <c r="N15" s="8">
        <f t="shared" si="3"/>
        <v>0</v>
      </c>
      <c r="O15" s="15">
        <v>0</v>
      </c>
      <c r="P15" s="8">
        <f t="shared" si="4"/>
        <v>0</v>
      </c>
      <c r="AA15" s="10">
        <v>4</v>
      </c>
      <c r="AB15" s="140" t="str">
        <f t="shared" si="6"/>
        <v/>
      </c>
      <c r="AC15" s="140" t="str">
        <f t="shared" si="7"/>
        <v/>
      </c>
    </row>
    <row r="16" spans="1:29" ht="23.1" customHeight="1">
      <c r="A16" s="254"/>
      <c r="B16" s="254"/>
      <c r="C16" s="13"/>
      <c r="D16" s="14" t="s">
        <v>39</v>
      </c>
      <c r="E16" s="11"/>
      <c r="F16" s="10">
        <f t="shared" si="5"/>
        <v>16</v>
      </c>
      <c r="G16" s="9">
        <v>4</v>
      </c>
      <c r="H16" s="8">
        <f t="shared" si="0"/>
        <v>25</v>
      </c>
      <c r="I16" s="15">
        <v>10</v>
      </c>
      <c r="J16" s="8">
        <f t="shared" si="1"/>
        <v>62.5</v>
      </c>
      <c r="K16" s="15">
        <v>2</v>
      </c>
      <c r="L16" s="8">
        <f t="shared" si="2"/>
        <v>12.5</v>
      </c>
      <c r="M16" s="15">
        <v>0</v>
      </c>
      <c r="N16" s="8">
        <f t="shared" si="3"/>
        <v>0</v>
      </c>
      <c r="O16" s="15">
        <v>0</v>
      </c>
      <c r="P16" s="8">
        <f t="shared" si="4"/>
        <v>0</v>
      </c>
      <c r="AA16" s="10">
        <v>16</v>
      </c>
      <c r="AB16" s="140" t="str">
        <f t="shared" si="6"/>
        <v/>
      </c>
      <c r="AC16" s="140" t="str">
        <f t="shared" si="7"/>
        <v/>
      </c>
    </row>
    <row r="17" spans="1:29" ht="23.1" customHeight="1">
      <c r="A17" s="254"/>
      <c r="B17" s="254"/>
      <c r="C17" s="13"/>
      <c r="D17" s="14" t="s">
        <v>38</v>
      </c>
      <c r="E17" s="11"/>
      <c r="F17" s="10">
        <f t="shared" si="5"/>
        <v>3</v>
      </c>
      <c r="G17" s="9">
        <v>3</v>
      </c>
      <c r="H17" s="8">
        <f t="shared" si="0"/>
        <v>100</v>
      </c>
      <c r="I17" s="15">
        <v>0</v>
      </c>
      <c r="J17" s="8">
        <f t="shared" si="1"/>
        <v>0</v>
      </c>
      <c r="K17" s="15">
        <v>0</v>
      </c>
      <c r="L17" s="8">
        <f t="shared" si="2"/>
        <v>0</v>
      </c>
      <c r="M17" s="15">
        <v>0</v>
      </c>
      <c r="N17" s="8">
        <f t="shared" si="3"/>
        <v>0</v>
      </c>
      <c r="O17" s="15">
        <v>0</v>
      </c>
      <c r="P17" s="8">
        <f t="shared" si="4"/>
        <v>0</v>
      </c>
      <c r="AA17" s="10">
        <v>3</v>
      </c>
      <c r="AB17" s="140" t="str">
        <f t="shared" si="6"/>
        <v/>
      </c>
      <c r="AC17" s="140" t="str">
        <f t="shared" si="7"/>
        <v/>
      </c>
    </row>
    <row r="18" spans="1:29" ht="23.1" customHeight="1">
      <c r="A18" s="254"/>
      <c r="B18" s="254"/>
      <c r="C18" s="13"/>
      <c r="D18" s="14" t="s">
        <v>37</v>
      </c>
      <c r="E18" s="11"/>
      <c r="F18" s="10">
        <f t="shared" si="5"/>
        <v>7</v>
      </c>
      <c r="G18" s="9">
        <v>4</v>
      </c>
      <c r="H18" s="8">
        <f t="shared" si="0"/>
        <v>57.142857142857139</v>
      </c>
      <c r="I18" s="15">
        <v>3</v>
      </c>
      <c r="J18" s="8">
        <f t="shared" si="1"/>
        <v>42.857142857142854</v>
      </c>
      <c r="K18" s="15">
        <v>0</v>
      </c>
      <c r="L18" s="8">
        <f t="shared" si="2"/>
        <v>0</v>
      </c>
      <c r="M18" s="15">
        <v>0</v>
      </c>
      <c r="N18" s="8">
        <f t="shared" si="3"/>
        <v>0</v>
      </c>
      <c r="O18" s="15">
        <v>0</v>
      </c>
      <c r="P18" s="8">
        <f t="shared" si="4"/>
        <v>0</v>
      </c>
      <c r="AA18" s="10">
        <v>7</v>
      </c>
      <c r="AB18" s="140" t="str">
        <f t="shared" si="6"/>
        <v/>
      </c>
      <c r="AC18" s="140" t="str">
        <f t="shared" si="7"/>
        <v/>
      </c>
    </row>
    <row r="19" spans="1:29" ht="23.1" customHeight="1">
      <c r="A19" s="254"/>
      <c r="B19" s="254"/>
      <c r="C19" s="13"/>
      <c r="D19" s="14" t="s">
        <v>36</v>
      </c>
      <c r="E19" s="11"/>
      <c r="F19" s="10">
        <f t="shared" si="5"/>
        <v>2</v>
      </c>
      <c r="G19" s="9">
        <v>2</v>
      </c>
      <c r="H19" s="8">
        <f t="shared" si="0"/>
        <v>100</v>
      </c>
      <c r="I19" s="15">
        <v>0</v>
      </c>
      <c r="J19" s="8">
        <f t="shared" si="1"/>
        <v>0</v>
      </c>
      <c r="K19" s="15">
        <v>0</v>
      </c>
      <c r="L19" s="8">
        <f t="shared" si="2"/>
        <v>0</v>
      </c>
      <c r="M19" s="15">
        <v>0</v>
      </c>
      <c r="N19" s="8">
        <f t="shared" si="3"/>
        <v>0</v>
      </c>
      <c r="O19" s="15">
        <v>0</v>
      </c>
      <c r="P19" s="8">
        <f t="shared" si="4"/>
        <v>0</v>
      </c>
      <c r="AA19" s="10">
        <v>2</v>
      </c>
      <c r="AB19" s="140" t="str">
        <f t="shared" si="6"/>
        <v/>
      </c>
      <c r="AC19" s="140" t="str">
        <f t="shared" si="7"/>
        <v/>
      </c>
    </row>
    <row r="20" spans="1:29" ht="23.1" customHeight="1">
      <c r="A20" s="254"/>
      <c r="B20" s="254"/>
      <c r="C20" s="13"/>
      <c r="D20" s="14" t="s">
        <v>35</v>
      </c>
      <c r="E20" s="11"/>
      <c r="F20" s="10">
        <f t="shared" si="5"/>
        <v>5</v>
      </c>
      <c r="G20" s="9">
        <v>2</v>
      </c>
      <c r="H20" s="8">
        <f t="shared" si="0"/>
        <v>40</v>
      </c>
      <c r="I20" s="15">
        <v>3</v>
      </c>
      <c r="J20" s="8">
        <f t="shared" si="1"/>
        <v>60</v>
      </c>
      <c r="K20" s="15">
        <v>0</v>
      </c>
      <c r="L20" s="8">
        <f t="shared" si="2"/>
        <v>0</v>
      </c>
      <c r="M20" s="15">
        <v>0</v>
      </c>
      <c r="N20" s="8">
        <f t="shared" si="3"/>
        <v>0</v>
      </c>
      <c r="O20" s="15">
        <v>0</v>
      </c>
      <c r="P20" s="8">
        <f t="shared" si="4"/>
        <v>0</v>
      </c>
      <c r="AA20" s="10">
        <v>5</v>
      </c>
      <c r="AB20" s="140" t="str">
        <f t="shared" si="6"/>
        <v/>
      </c>
      <c r="AC20" s="140" t="str">
        <f t="shared" si="7"/>
        <v/>
      </c>
    </row>
    <row r="21" spans="1:29" ht="23.1" customHeight="1">
      <c r="A21" s="254"/>
      <c r="B21" s="254"/>
      <c r="C21" s="13"/>
      <c r="D21" s="14" t="s">
        <v>34</v>
      </c>
      <c r="E21" s="11"/>
      <c r="F21" s="10">
        <f t="shared" si="5"/>
        <v>10</v>
      </c>
      <c r="G21" s="9">
        <v>3</v>
      </c>
      <c r="H21" s="8">
        <f t="shared" si="0"/>
        <v>30</v>
      </c>
      <c r="I21" s="15">
        <v>4</v>
      </c>
      <c r="J21" s="8">
        <f t="shared" si="1"/>
        <v>40</v>
      </c>
      <c r="K21" s="15">
        <v>3</v>
      </c>
      <c r="L21" s="8">
        <f t="shared" si="2"/>
        <v>30</v>
      </c>
      <c r="M21" s="15">
        <v>0</v>
      </c>
      <c r="N21" s="8">
        <f t="shared" si="3"/>
        <v>0</v>
      </c>
      <c r="O21" s="15">
        <v>0</v>
      </c>
      <c r="P21" s="8">
        <f t="shared" si="4"/>
        <v>0</v>
      </c>
      <c r="AA21" s="10">
        <v>10</v>
      </c>
      <c r="AB21" s="140" t="str">
        <f t="shared" si="6"/>
        <v/>
      </c>
      <c r="AC21" s="140" t="str">
        <f t="shared" si="7"/>
        <v/>
      </c>
    </row>
    <row r="22" spans="1:29" ht="23.1" customHeight="1">
      <c r="A22" s="254"/>
      <c r="B22" s="254"/>
      <c r="C22" s="13"/>
      <c r="D22" s="14" t="s">
        <v>33</v>
      </c>
      <c r="E22" s="11"/>
      <c r="F22" s="10">
        <f t="shared" si="5"/>
        <v>1</v>
      </c>
      <c r="G22" s="9">
        <v>1</v>
      </c>
      <c r="H22" s="8">
        <f t="shared" si="0"/>
        <v>100</v>
      </c>
      <c r="I22" s="15">
        <v>0</v>
      </c>
      <c r="J22" s="8">
        <f t="shared" si="1"/>
        <v>0</v>
      </c>
      <c r="K22" s="15">
        <v>0</v>
      </c>
      <c r="L22" s="8">
        <f t="shared" si="2"/>
        <v>0</v>
      </c>
      <c r="M22" s="15">
        <v>0</v>
      </c>
      <c r="N22" s="8">
        <f t="shared" si="3"/>
        <v>0</v>
      </c>
      <c r="O22" s="15">
        <v>0</v>
      </c>
      <c r="P22" s="8">
        <f t="shared" si="4"/>
        <v>0</v>
      </c>
      <c r="AA22" s="10">
        <v>1</v>
      </c>
      <c r="AB22" s="140" t="str">
        <f t="shared" si="6"/>
        <v/>
      </c>
      <c r="AC22" s="140" t="str">
        <f t="shared" si="7"/>
        <v/>
      </c>
    </row>
    <row r="23" spans="1:29" ht="23.1" customHeight="1">
      <c r="A23" s="254"/>
      <c r="B23" s="254"/>
      <c r="C23" s="13"/>
      <c r="D23" s="14" t="s">
        <v>32</v>
      </c>
      <c r="E23" s="11"/>
      <c r="F23" s="10">
        <f t="shared" si="5"/>
        <v>6</v>
      </c>
      <c r="G23" s="9">
        <v>1</v>
      </c>
      <c r="H23" s="8">
        <f t="shared" si="0"/>
        <v>16.666666666666664</v>
      </c>
      <c r="I23" s="15">
        <v>5</v>
      </c>
      <c r="J23" s="8">
        <f t="shared" si="1"/>
        <v>83.333333333333343</v>
      </c>
      <c r="K23" s="15">
        <v>0</v>
      </c>
      <c r="L23" s="8">
        <f t="shared" si="2"/>
        <v>0</v>
      </c>
      <c r="M23" s="15">
        <v>0</v>
      </c>
      <c r="N23" s="8">
        <f t="shared" si="3"/>
        <v>0</v>
      </c>
      <c r="O23" s="15">
        <v>0</v>
      </c>
      <c r="P23" s="8">
        <f t="shared" si="4"/>
        <v>0</v>
      </c>
      <c r="AA23" s="10">
        <v>6</v>
      </c>
      <c r="AB23" s="140" t="str">
        <f t="shared" si="6"/>
        <v/>
      </c>
      <c r="AC23" s="140" t="str">
        <f t="shared" si="7"/>
        <v/>
      </c>
    </row>
    <row r="24" spans="1:29" ht="23.1" customHeight="1">
      <c r="A24" s="254"/>
      <c r="B24" s="254"/>
      <c r="C24" s="13"/>
      <c r="D24" s="14" t="s">
        <v>31</v>
      </c>
      <c r="E24" s="11"/>
      <c r="F24" s="10">
        <f t="shared" si="5"/>
        <v>1</v>
      </c>
      <c r="G24" s="33">
        <v>1</v>
      </c>
      <c r="H24" s="8">
        <f t="shared" si="0"/>
        <v>100</v>
      </c>
      <c r="I24" s="34">
        <v>0</v>
      </c>
      <c r="J24" s="8">
        <f t="shared" si="1"/>
        <v>0</v>
      </c>
      <c r="K24" s="34">
        <v>0</v>
      </c>
      <c r="L24" s="8">
        <f t="shared" si="2"/>
        <v>0</v>
      </c>
      <c r="M24" s="34">
        <v>0</v>
      </c>
      <c r="N24" s="8">
        <f t="shared" si="3"/>
        <v>0</v>
      </c>
      <c r="O24" s="34">
        <v>0</v>
      </c>
      <c r="P24" s="8">
        <f t="shared" si="4"/>
        <v>0</v>
      </c>
      <c r="AA24" s="10">
        <v>1</v>
      </c>
      <c r="AB24" s="140" t="str">
        <f t="shared" si="6"/>
        <v/>
      </c>
      <c r="AC24" s="140" t="str">
        <f t="shared" si="7"/>
        <v/>
      </c>
    </row>
    <row r="25" spans="1:29" ht="23.1" customHeight="1">
      <c r="A25" s="254"/>
      <c r="B25" s="254"/>
      <c r="C25" s="13"/>
      <c r="D25" s="12" t="s">
        <v>30</v>
      </c>
      <c r="E25" s="11"/>
      <c r="F25" s="10">
        <f t="shared" si="5"/>
        <v>2</v>
      </c>
      <c r="G25" s="9">
        <v>1</v>
      </c>
      <c r="H25" s="8">
        <f t="shared" si="0"/>
        <v>50</v>
      </c>
      <c r="I25" s="15">
        <v>1</v>
      </c>
      <c r="J25" s="8">
        <f t="shared" si="1"/>
        <v>50</v>
      </c>
      <c r="K25" s="15">
        <v>0</v>
      </c>
      <c r="L25" s="8">
        <f t="shared" si="2"/>
        <v>0</v>
      </c>
      <c r="M25" s="15">
        <v>0</v>
      </c>
      <c r="N25" s="8">
        <f t="shared" si="3"/>
        <v>0</v>
      </c>
      <c r="O25" s="15">
        <v>0</v>
      </c>
      <c r="P25" s="8">
        <f t="shared" si="4"/>
        <v>0</v>
      </c>
      <c r="AA25" s="10">
        <v>2</v>
      </c>
      <c r="AB25" s="140" t="str">
        <f t="shared" si="6"/>
        <v/>
      </c>
      <c r="AC25" s="140" t="str">
        <f t="shared" si="7"/>
        <v/>
      </c>
    </row>
    <row r="26" spans="1:29" ht="23.1" customHeight="1">
      <c r="A26" s="254"/>
      <c r="B26" s="254"/>
      <c r="C26" s="13"/>
      <c r="D26" s="109" t="s">
        <v>29</v>
      </c>
      <c r="E26" s="110"/>
      <c r="F26" s="31">
        <f t="shared" si="5"/>
        <v>9</v>
      </c>
      <c r="G26" s="30">
        <v>7</v>
      </c>
      <c r="H26" s="111">
        <f t="shared" si="0"/>
        <v>77.777777777777786</v>
      </c>
      <c r="I26" s="29">
        <v>2</v>
      </c>
      <c r="J26" s="8">
        <f t="shared" si="1"/>
        <v>22.222222222222221</v>
      </c>
      <c r="K26" s="15">
        <v>0</v>
      </c>
      <c r="L26" s="8">
        <f t="shared" si="2"/>
        <v>0</v>
      </c>
      <c r="M26" s="15">
        <v>0</v>
      </c>
      <c r="N26" s="8">
        <f t="shared" si="3"/>
        <v>0</v>
      </c>
      <c r="O26" s="15">
        <v>0</v>
      </c>
      <c r="P26" s="8">
        <f t="shared" si="4"/>
        <v>0</v>
      </c>
      <c r="AA26" s="31">
        <v>9</v>
      </c>
      <c r="AB26" s="140" t="str">
        <f t="shared" si="6"/>
        <v/>
      </c>
      <c r="AC26" s="140" t="str">
        <f t="shared" si="7"/>
        <v/>
      </c>
    </row>
    <row r="27" spans="1:29" ht="23.1" customHeight="1">
      <c r="A27" s="254"/>
      <c r="B27" s="254"/>
      <c r="C27" s="13"/>
      <c r="D27" s="14" t="s">
        <v>28</v>
      </c>
      <c r="E27" s="11"/>
      <c r="F27" s="10">
        <f t="shared" si="5"/>
        <v>5</v>
      </c>
      <c r="G27" s="9">
        <v>5</v>
      </c>
      <c r="H27" s="8">
        <f t="shared" si="0"/>
        <v>100</v>
      </c>
      <c r="I27" s="15">
        <v>0</v>
      </c>
      <c r="J27" s="8">
        <f t="shared" si="1"/>
        <v>0</v>
      </c>
      <c r="K27" s="15">
        <v>0</v>
      </c>
      <c r="L27" s="8">
        <f t="shared" si="2"/>
        <v>0</v>
      </c>
      <c r="M27" s="15">
        <v>0</v>
      </c>
      <c r="N27" s="8">
        <f t="shared" si="3"/>
        <v>0</v>
      </c>
      <c r="O27" s="15">
        <v>0</v>
      </c>
      <c r="P27" s="8">
        <f t="shared" si="4"/>
        <v>0</v>
      </c>
      <c r="AA27" s="10">
        <v>5</v>
      </c>
      <c r="AB27" s="140" t="str">
        <f t="shared" si="6"/>
        <v/>
      </c>
      <c r="AC27" s="140" t="str">
        <f t="shared" si="7"/>
        <v/>
      </c>
    </row>
    <row r="28" spans="1:29" ht="23.1" customHeight="1">
      <c r="A28" s="254"/>
      <c r="B28" s="254"/>
      <c r="C28" s="13"/>
      <c r="D28" s="14" t="s">
        <v>27</v>
      </c>
      <c r="E28" s="11"/>
      <c r="F28" s="10">
        <f t="shared" si="5"/>
        <v>5</v>
      </c>
      <c r="G28" s="9">
        <v>4</v>
      </c>
      <c r="H28" s="8">
        <f t="shared" si="0"/>
        <v>80</v>
      </c>
      <c r="I28" s="15">
        <v>1</v>
      </c>
      <c r="J28" s="8">
        <f t="shared" si="1"/>
        <v>20</v>
      </c>
      <c r="K28" s="15">
        <v>0</v>
      </c>
      <c r="L28" s="8">
        <f t="shared" si="2"/>
        <v>0</v>
      </c>
      <c r="M28" s="15">
        <v>0</v>
      </c>
      <c r="N28" s="8">
        <f t="shared" si="3"/>
        <v>0</v>
      </c>
      <c r="O28" s="15">
        <v>0</v>
      </c>
      <c r="P28" s="8">
        <f t="shared" si="4"/>
        <v>0</v>
      </c>
      <c r="AA28" s="10">
        <v>5</v>
      </c>
      <c r="AB28" s="140" t="str">
        <f t="shared" si="6"/>
        <v/>
      </c>
      <c r="AC28" s="140" t="str">
        <f t="shared" si="7"/>
        <v/>
      </c>
    </row>
    <row r="29" spans="1:29" ht="23.1" customHeight="1">
      <c r="A29" s="254"/>
      <c r="B29" s="254"/>
      <c r="C29" s="13"/>
      <c r="D29" s="14" t="s">
        <v>26</v>
      </c>
      <c r="E29" s="11"/>
      <c r="F29" s="10">
        <f t="shared" si="5"/>
        <v>15</v>
      </c>
      <c r="G29" s="9">
        <v>13</v>
      </c>
      <c r="H29" s="8">
        <f t="shared" si="0"/>
        <v>86.666666666666671</v>
      </c>
      <c r="I29" s="15">
        <v>2</v>
      </c>
      <c r="J29" s="8">
        <f t="shared" si="1"/>
        <v>13.333333333333334</v>
      </c>
      <c r="K29" s="15">
        <v>0</v>
      </c>
      <c r="L29" s="8">
        <f t="shared" si="2"/>
        <v>0</v>
      </c>
      <c r="M29" s="15">
        <v>0</v>
      </c>
      <c r="N29" s="8">
        <f t="shared" si="3"/>
        <v>0</v>
      </c>
      <c r="O29" s="15">
        <v>0</v>
      </c>
      <c r="P29" s="8">
        <f t="shared" si="4"/>
        <v>0</v>
      </c>
      <c r="AA29" s="10">
        <v>15</v>
      </c>
      <c r="AB29" s="140" t="str">
        <f t="shared" si="6"/>
        <v/>
      </c>
      <c r="AC29" s="140" t="str">
        <f t="shared" si="7"/>
        <v/>
      </c>
    </row>
    <row r="30" spans="1:29" ht="23.1" customHeight="1">
      <c r="A30" s="254"/>
      <c r="B30" s="254"/>
      <c r="C30" s="13"/>
      <c r="D30" s="14" t="s">
        <v>25</v>
      </c>
      <c r="E30" s="11"/>
      <c r="F30" s="10">
        <f t="shared" si="5"/>
        <v>6</v>
      </c>
      <c r="G30" s="9">
        <v>5</v>
      </c>
      <c r="H30" s="8">
        <f t="shared" si="0"/>
        <v>83.333333333333343</v>
      </c>
      <c r="I30" s="15">
        <v>0</v>
      </c>
      <c r="J30" s="8">
        <f t="shared" si="1"/>
        <v>0</v>
      </c>
      <c r="K30" s="15">
        <v>1</v>
      </c>
      <c r="L30" s="8">
        <f t="shared" si="2"/>
        <v>16.666666666666664</v>
      </c>
      <c r="M30" s="15">
        <v>0</v>
      </c>
      <c r="N30" s="8">
        <f t="shared" si="3"/>
        <v>0</v>
      </c>
      <c r="O30" s="15">
        <v>0</v>
      </c>
      <c r="P30" s="8">
        <f t="shared" si="4"/>
        <v>0</v>
      </c>
      <c r="AA30" s="10">
        <v>6</v>
      </c>
      <c r="AB30" s="140" t="str">
        <f t="shared" si="6"/>
        <v/>
      </c>
      <c r="AC30" s="140" t="str">
        <f t="shared" si="7"/>
        <v/>
      </c>
    </row>
    <row r="31" spans="1:29" ht="23.1" customHeight="1">
      <c r="A31" s="254"/>
      <c r="B31" s="254"/>
      <c r="C31" s="13"/>
      <c r="D31" s="14" t="s">
        <v>24</v>
      </c>
      <c r="E31" s="11"/>
      <c r="F31" s="10">
        <f t="shared" si="5"/>
        <v>33</v>
      </c>
      <c r="G31" s="9">
        <v>26</v>
      </c>
      <c r="H31" s="8">
        <f t="shared" si="0"/>
        <v>78.787878787878782</v>
      </c>
      <c r="I31" s="15">
        <v>7</v>
      </c>
      <c r="J31" s="8">
        <f t="shared" si="1"/>
        <v>21.212121212121211</v>
      </c>
      <c r="K31" s="15">
        <v>0</v>
      </c>
      <c r="L31" s="8">
        <f t="shared" si="2"/>
        <v>0</v>
      </c>
      <c r="M31" s="15">
        <v>0</v>
      </c>
      <c r="N31" s="8">
        <f t="shared" si="3"/>
        <v>0</v>
      </c>
      <c r="O31" s="15">
        <v>0</v>
      </c>
      <c r="P31" s="8">
        <f t="shared" si="4"/>
        <v>0</v>
      </c>
      <c r="AA31" s="10">
        <v>33</v>
      </c>
      <c r="AB31" s="140" t="str">
        <f t="shared" si="6"/>
        <v/>
      </c>
      <c r="AC31" s="140" t="str">
        <f t="shared" si="7"/>
        <v/>
      </c>
    </row>
    <row r="32" spans="1:29" ht="23.1" customHeight="1">
      <c r="A32" s="254"/>
      <c r="B32" s="254"/>
      <c r="C32" s="13"/>
      <c r="D32" s="14" t="s">
        <v>23</v>
      </c>
      <c r="E32" s="11"/>
      <c r="F32" s="10">
        <f t="shared" si="5"/>
        <v>7</v>
      </c>
      <c r="G32" s="9">
        <v>3</v>
      </c>
      <c r="H32" s="8">
        <f t="shared" si="0"/>
        <v>42.857142857142854</v>
      </c>
      <c r="I32" s="15">
        <v>4</v>
      </c>
      <c r="J32" s="8">
        <f t="shared" si="1"/>
        <v>57.142857142857139</v>
      </c>
      <c r="K32" s="15">
        <v>0</v>
      </c>
      <c r="L32" s="8">
        <f t="shared" si="2"/>
        <v>0</v>
      </c>
      <c r="M32" s="15">
        <v>0</v>
      </c>
      <c r="N32" s="8">
        <f t="shared" si="3"/>
        <v>0</v>
      </c>
      <c r="O32" s="15">
        <v>0</v>
      </c>
      <c r="P32" s="8">
        <f t="shared" si="4"/>
        <v>0</v>
      </c>
      <c r="AA32" s="10">
        <v>7</v>
      </c>
      <c r="AB32" s="140" t="str">
        <f t="shared" si="6"/>
        <v/>
      </c>
      <c r="AC32" s="140" t="str">
        <f t="shared" si="7"/>
        <v/>
      </c>
    </row>
    <row r="33" spans="1:29" ht="24" customHeight="1">
      <c r="A33" s="254"/>
      <c r="B33" s="254"/>
      <c r="C33" s="13"/>
      <c r="D33" s="14" t="s">
        <v>22</v>
      </c>
      <c r="E33" s="11"/>
      <c r="F33" s="10">
        <f t="shared" si="5"/>
        <v>29</v>
      </c>
      <c r="G33" s="9">
        <v>13</v>
      </c>
      <c r="H33" s="8">
        <f t="shared" si="0"/>
        <v>44.827586206896555</v>
      </c>
      <c r="I33" s="15">
        <v>15</v>
      </c>
      <c r="J33" s="8">
        <f t="shared" si="1"/>
        <v>51.724137931034484</v>
      </c>
      <c r="K33" s="15">
        <v>0</v>
      </c>
      <c r="L33" s="8">
        <f t="shared" si="2"/>
        <v>0</v>
      </c>
      <c r="M33" s="15">
        <v>1</v>
      </c>
      <c r="N33" s="8">
        <f t="shared" si="3"/>
        <v>3.4482758620689653</v>
      </c>
      <c r="O33" s="15">
        <v>0</v>
      </c>
      <c r="P33" s="8">
        <f t="shared" si="4"/>
        <v>0</v>
      </c>
      <c r="AA33" s="10">
        <v>29</v>
      </c>
      <c r="AB33" s="140" t="str">
        <f t="shared" si="6"/>
        <v/>
      </c>
      <c r="AC33" s="140" t="str">
        <f t="shared" si="7"/>
        <v/>
      </c>
    </row>
    <row r="34" spans="1:29" ht="23.1" customHeight="1">
      <c r="A34" s="254"/>
      <c r="B34" s="254"/>
      <c r="C34" s="13"/>
      <c r="D34" s="14" t="s">
        <v>21</v>
      </c>
      <c r="E34" s="11"/>
      <c r="F34" s="10">
        <f t="shared" si="5"/>
        <v>15</v>
      </c>
      <c r="G34" s="9">
        <v>8</v>
      </c>
      <c r="H34" s="8">
        <f t="shared" si="0"/>
        <v>53.333333333333336</v>
      </c>
      <c r="I34" s="15">
        <v>5</v>
      </c>
      <c r="J34" s="8">
        <f t="shared" si="1"/>
        <v>33.333333333333329</v>
      </c>
      <c r="K34" s="15">
        <v>2</v>
      </c>
      <c r="L34" s="8">
        <f t="shared" si="2"/>
        <v>13.333333333333334</v>
      </c>
      <c r="M34" s="15">
        <v>0</v>
      </c>
      <c r="N34" s="8">
        <f t="shared" si="3"/>
        <v>0</v>
      </c>
      <c r="O34" s="15">
        <v>0</v>
      </c>
      <c r="P34" s="8">
        <f t="shared" si="4"/>
        <v>0</v>
      </c>
      <c r="AA34" s="10">
        <v>15</v>
      </c>
      <c r="AB34" s="140" t="str">
        <f t="shared" si="6"/>
        <v/>
      </c>
      <c r="AC34" s="140" t="str">
        <f t="shared" si="7"/>
        <v/>
      </c>
    </row>
    <row r="35" spans="1:29" ht="23.1" customHeight="1">
      <c r="A35" s="254"/>
      <c r="B35" s="254"/>
      <c r="C35" s="13"/>
      <c r="D35" s="14" t="s">
        <v>20</v>
      </c>
      <c r="E35" s="11"/>
      <c r="F35" s="10">
        <f t="shared" si="5"/>
        <v>7</v>
      </c>
      <c r="G35" s="9">
        <v>1</v>
      </c>
      <c r="H35" s="8">
        <f t="shared" si="0"/>
        <v>14.285714285714285</v>
      </c>
      <c r="I35" s="15">
        <v>5</v>
      </c>
      <c r="J35" s="8">
        <f t="shared" si="1"/>
        <v>71.428571428571431</v>
      </c>
      <c r="K35" s="15">
        <v>1</v>
      </c>
      <c r="L35" s="8">
        <f t="shared" si="2"/>
        <v>14.285714285714285</v>
      </c>
      <c r="M35" s="15">
        <v>0</v>
      </c>
      <c r="N35" s="8">
        <f t="shared" si="3"/>
        <v>0</v>
      </c>
      <c r="O35" s="15">
        <v>0</v>
      </c>
      <c r="P35" s="8">
        <f t="shared" si="4"/>
        <v>0</v>
      </c>
      <c r="AA35" s="10">
        <v>7</v>
      </c>
      <c r="AB35" s="140" t="str">
        <f t="shared" si="6"/>
        <v/>
      </c>
      <c r="AC35" s="140" t="str">
        <f t="shared" si="7"/>
        <v/>
      </c>
    </row>
    <row r="36" spans="1:29" ht="23.1" customHeight="1">
      <c r="A36" s="254"/>
      <c r="B36" s="254"/>
      <c r="C36" s="13"/>
      <c r="D36" s="14" t="s">
        <v>19</v>
      </c>
      <c r="E36" s="11"/>
      <c r="F36" s="10">
        <f t="shared" si="5"/>
        <v>17</v>
      </c>
      <c r="G36" s="9">
        <v>12</v>
      </c>
      <c r="H36" s="8">
        <f t="shared" si="0"/>
        <v>70.588235294117652</v>
      </c>
      <c r="I36" s="15">
        <v>4</v>
      </c>
      <c r="J36" s="8">
        <f t="shared" si="1"/>
        <v>23.52941176470588</v>
      </c>
      <c r="K36" s="15">
        <v>1</v>
      </c>
      <c r="L36" s="8">
        <f t="shared" si="2"/>
        <v>5.8823529411764701</v>
      </c>
      <c r="M36" s="15">
        <v>0</v>
      </c>
      <c r="N36" s="8">
        <f t="shared" si="3"/>
        <v>0</v>
      </c>
      <c r="O36" s="15">
        <v>0</v>
      </c>
      <c r="P36" s="8">
        <f t="shared" si="4"/>
        <v>0</v>
      </c>
      <c r="AA36" s="10">
        <v>17</v>
      </c>
      <c r="AB36" s="140" t="str">
        <f t="shared" si="6"/>
        <v/>
      </c>
      <c r="AC36" s="140" t="str">
        <f t="shared" si="7"/>
        <v/>
      </c>
    </row>
    <row r="37" spans="1:29" ht="23.1" customHeight="1">
      <c r="A37" s="254"/>
      <c r="B37" s="255"/>
      <c r="C37" s="13"/>
      <c r="D37" s="14" t="s">
        <v>18</v>
      </c>
      <c r="E37" s="11"/>
      <c r="F37" s="10">
        <f t="shared" si="5"/>
        <v>6</v>
      </c>
      <c r="G37" s="9">
        <v>2</v>
      </c>
      <c r="H37" s="8">
        <f t="shared" si="0"/>
        <v>33.333333333333329</v>
      </c>
      <c r="I37" s="15">
        <v>3</v>
      </c>
      <c r="J37" s="8">
        <f t="shared" si="1"/>
        <v>50</v>
      </c>
      <c r="K37" s="15">
        <v>1</v>
      </c>
      <c r="L37" s="8">
        <f t="shared" si="2"/>
        <v>16.666666666666664</v>
      </c>
      <c r="M37" s="15">
        <v>0</v>
      </c>
      <c r="N37" s="8">
        <f t="shared" si="3"/>
        <v>0</v>
      </c>
      <c r="O37" s="15">
        <v>0</v>
      </c>
      <c r="P37" s="8">
        <f t="shared" si="4"/>
        <v>0</v>
      </c>
      <c r="AA37" s="10">
        <v>6</v>
      </c>
      <c r="AB37" s="140" t="str">
        <f t="shared" si="6"/>
        <v/>
      </c>
      <c r="AC37" s="140" t="str">
        <f t="shared" si="7"/>
        <v/>
      </c>
    </row>
    <row r="38" spans="1:29" ht="23.1" customHeight="1">
      <c r="A38" s="254"/>
      <c r="B38" s="253" t="s">
        <v>17</v>
      </c>
      <c r="C38" s="13"/>
      <c r="D38" s="14" t="s">
        <v>16</v>
      </c>
      <c r="E38" s="11"/>
      <c r="F38" s="10">
        <f t="shared" si="5"/>
        <v>724</v>
      </c>
      <c r="G38" s="9">
        <f>SUM(G39:G53)</f>
        <v>630</v>
      </c>
      <c r="H38" s="8">
        <f t="shared" si="0"/>
        <v>87.016574585635368</v>
      </c>
      <c r="I38" s="15">
        <f>SUM(I39:I53)</f>
        <v>69</v>
      </c>
      <c r="J38" s="8">
        <f t="shared" si="1"/>
        <v>9.5303867403314921</v>
      </c>
      <c r="K38" s="15">
        <f>SUM(K39:K53)</f>
        <v>21</v>
      </c>
      <c r="L38" s="8">
        <f t="shared" si="2"/>
        <v>2.9005524861878453</v>
      </c>
      <c r="M38" s="15">
        <f>SUM(M39:M53)</f>
        <v>2</v>
      </c>
      <c r="N38" s="8">
        <f t="shared" si="3"/>
        <v>0.27624309392265189</v>
      </c>
      <c r="O38" s="15">
        <f>SUM(O39:O53)</f>
        <v>2</v>
      </c>
      <c r="P38" s="8">
        <f t="shared" si="4"/>
        <v>0.27624309392265189</v>
      </c>
      <c r="AA38" s="10">
        <f>SUM(AA39:AA53)</f>
        <v>724</v>
      </c>
      <c r="AB38" s="140" t="str">
        <f t="shared" si="6"/>
        <v/>
      </c>
      <c r="AC38" s="140" t="str">
        <f t="shared" si="7"/>
        <v/>
      </c>
    </row>
    <row r="39" spans="1:29" ht="23.1" customHeight="1">
      <c r="A39" s="254"/>
      <c r="B39" s="254"/>
      <c r="C39" s="13"/>
      <c r="D39" s="14" t="s">
        <v>15</v>
      </c>
      <c r="E39" s="11"/>
      <c r="F39" s="10">
        <f t="shared" si="5"/>
        <v>4</v>
      </c>
      <c r="G39" s="9">
        <v>4</v>
      </c>
      <c r="H39" s="8">
        <f t="shared" si="0"/>
        <v>100</v>
      </c>
      <c r="I39" s="15">
        <v>0</v>
      </c>
      <c r="J39" s="8">
        <f t="shared" si="1"/>
        <v>0</v>
      </c>
      <c r="K39" s="15">
        <v>0</v>
      </c>
      <c r="L39" s="8">
        <f t="shared" si="2"/>
        <v>0</v>
      </c>
      <c r="M39" s="15">
        <v>0</v>
      </c>
      <c r="N39" s="8">
        <f t="shared" si="3"/>
        <v>0</v>
      </c>
      <c r="O39" s="15">
        <v>0</v>
      </c>
      <c r="P39" s="8">
        <f t="shared" si="4"/>
        <v>0</v>
      </c>
      <c r="AA39" s="10">
        <v>4</v>
      </c>
      <c r="AB39" s="140" t="str">
        <f t="shared" si="6"/>
        <v/>
      </c>
      <c r="AC39" s="140" t="str">
        <f t="shared" si="7"/>
        <v/>
      </c>
    </row>
    <row r="40" spans="1:29" ht="23.1" customHeight="1">
      <c r="A40" s="254"/>
      <c r="B40" s="254"/>
      <c r="C40" s="13"/>
      <c r="D40" s="14" t="s">
        <v>14</v>
      </c>
      <c r="E40" s="11"/>
      <c r="F40" s="10">
        <f t="shared" si="5"/>
        <v>91</v>
      </c>
      <c r="G40" s="9">
        <v>91</v>
      </c>
      <c r="H40" s="8">
        <f t="shared" si="0"/>
        <v>100</v>
      </c>
      <c r="I40" s="15">
        <v>0</v>
      </c>
      <c r="J40" s="8">
        <f t="shared" si="1"/>
        <v>0</v>
      </c>
      <c r="K40" s="15">
        <v>0</v>
      </c>
      <c r="L40" s="8">
        <f t="shared" si="2"/>
        <v>0</v>
      </c>
      <c r="M40" s="15">
        <v>0</v>
      </c>
      <c r="N40" s="8">
        <f t="shared" si="3"/>
        <v>0</v>
      </c>
      <c r="O40" s="15">
        <v>0</v>
      </c>
      <c r="P40" s="8">
        <f t="shared" si="4"/>
        <v>0</v>
      </c>
      <c r="AA40" s="10">
        <v>91</v>
      </c>
      <c r="AB40" s="140" t="str">
        <f t="shared" si="6"/>
        <v/>
      </c>
      <c r="AC40" s="140" t="str">
        <f t="shared" si="7"/>
        <v/>
      </c>
    </row>
    <row r="41" spans="1:29" ht="23.1" customHeight="1">
      <c r="A41" s="254"/>
      <c r="B41" s="254"/>
      <c r="C41" s="13"/>
      <c r="D41" s="14" t="s">
        <v>13</v>
      </c>
      <c r="E41" s="11"/>
      <c r="F41" s="10">
        <f t="shared" si="5"/>
        <v>19</v>
      </c>
      <c r="G41" s="9">
        <v>19</v>
      </c>
      <c r="H41" s="8">
        <f t="shared" si="0"/>
        <v>100</v>
      </c>
      <c r="I41" s="15">
        <v>0</v>
      </c>
      <c r="J41" s="8">
        <f t="shared" si="1"/>
        <v>0</v>
      </c>
      <c r="K41" s="15">
        <v>0</v>
      </c>
      <c r="L41" s="8">
        <f t="shared" si="2"/>
        <v>0</v>
      </c>
      <c r="M41" s="15">
        <v>0</v>
      </c>
      <c r="N41" s="8">
        <f t="shared" si="3"/>
        <v>0</v>
      </c>
      <c r="O41" s="15">
        <v>0</v>
      </c>
      <c r="P41" s="8">
        <f t="shared" si="4"/>
        <v>0</v>
      </c>
      <c r="AA41" s="10">
        <v>19</v>
      </c>
      <c r="AB41" s="140" t="str">
        <f t="shared" si="6"/>
        <v/>
      </c>
      <c r="AC41" s="140" t="str">
        <f t="shared" si="7"/>
        <v/>
      </c>
    </row>
    <row r="42" spans="1:29" ht="23.1" customHeight="1">
      <c r="A42" s="254"/>
      <c r="B42" s="254"/>
      <c r="C42" s="13"/>
      <c r="D42" s="14" t="s">
        <v>12</v>
      </c>
      <c r="E42" s="11"/>
      <c r="F42" s="10">
        <f t="shared" si="5"/>
        <v>14</v>
      </c>
      <c r="G42" s="9">
        <v>13</v>
      </c>
      <c r="H42" s="8">
        <f t="shared" si="0"/>
        <v>92.857142857142861</v>
      </c>
      <c r="I42" s="15">
        <v>1</v>
      </c>
      <c r="J42" s="8">
        <f t="shared" si="1"/>
        <v>7.1428571428571423</v>
      </c>
      <c r="K42" s="15">
        <v>0</v>
      </c>
      <c r="L42" s="8">
        <f t="shared" si="2"/>
        <v>0</v>
      </c>
      <c r="M42" s="15">
        <v>0</v>
      </c>
      <c r="N42" s="8">
        <f t="shared" si="3"/>
        <v>0</v>
      </c>
      <c r="O42" s="15">
        <v>0</v>
      </c>
      <c r="P42" s="8">
        <f t="shared" si="4"/>
        <v>0</v>
      </c>
      <c r="AA42" s="10">
        <v>14</v>
      </c>
      <c r="AB42" s="140" t="str">
        <f t="shared" si="6"/>
        <v/>
      </c>
      <c r="AC42" s="140" t="str">
        <f t="shared" si="7"/>
        <v/>
      </c>
    </row>
    <row r="43" spans="1:29" ht="23.1" customHeight="1">
      <c r="A43" s="254"/>
      <c r="B43" s="254"/>
      <c r="C43" s="13"/>
      <c r="D43" s="14" t="s">
        <v>11</v>
      </c>
      <c r="E43" s="11"/>
      <c r="F43" s="10">
        <f t="shared" si="5"/>
        <v>32</v>
      </c>
      <c r="G43" s="9">
        <v>30</v>
      </c>
      <c r="H43" s="8">
        <f t="shared" si="0"/>
        <v>93.75</v>
      </c>
      <c r="I43" s="15">
        <v>2</v>
      </c>
      <c r="J43" s="8">
        <f t="shared" si="1"/>
        <v>6.25</v>
      </c>
      <c r="K43" s="15">
        <v>0</v>
      </c>
      <c r="L43" s="8">
        <f t="shared" si="2"/>
        <v>0</v>
      </c>
      <c r="M43" s="15">
        <v>0</v>
      </c>
      <c r="N43" s="8">
        <f t="shared" si="3"/>
        <v>0</v>
      </c>
      <c r="O43" s="15">
        <v>0</v>
      </c>
      <c r="P43" s="8">
        <f t="shared" si="4"/>
        <v>0</v>
      </c>
      <c r="AA43" s="10">
        <v>32</v>
      </c>
      <c r="AB43" s="140" t="str">
        <f t="shared" si="6"/>
        <v/>
      </c>
      <c r="AC43" s="140" t="str">
        <f t="shared" si="7"/>
        <v/>
      </c>
    </row>
    <row r="44" spans="1:29" ht="23.1" customHeight="1">
      <c r="A44" s="254"/>
      <c r="B44" s="254"/>
      <c r="C44" s="13"/>
      <c r="D44" s="14" t="s">
        <v>10</v>
      </c>
      <c r="E44" s="11"/>
      <c r="F44" s="10">
        <f t="shared" si="5"/>
        <v>176</v>
      </c>
      <c r="G44" s="9">
        <v>174</v>
      </c>
      <c r="H44" s="8">
        <f t="shared" si="0"/>
        <v>98.86363636363636</v>
      </c>
      <c r="I44" s="15">
        <v>2</v>
      </c>
      <c r="J44" s="8">
        <f t="shared" si="1"/>
        <v>1.1363636363636365</v>
      </c>
      <c r="K44" s="15">
        <v>0</v>
      </c>
      <c r="L44" s="8">
        <f t="shared" si="2"/>
        <v>0</v>
      </c>
      <c r="M44" s="15">
        <v>0</v>
      </c>
      <c r="N44" s="8">
        <f t="shared" si="3"/>
        <v>0</v>
      </c>
      <c r="O44" s="15">
        <v>0</v>
      </c>
      <c r="P44" s="8">
        <f t="shared" si="4"/>
        <v>0</v>
      </c>
      <c r="AA44" s="10">
        <v>176</v>
      </c>
      <c r="AB44" s="140" t="str">
        <f t="shared" si="6"/>
        <v/>
      </c>
      <c r="AC44" s="140" t="str">
        <f t="shared" si="7"/>
        <v/>
      </c>
    </row>
    <row r="45" spans="1:29" ht="23.1" customHeight="1">
      <c r="A45" s="254"/>
      <c r="B45" s="254"/>
      <c r="C45" s="13"/>
      <c r="D45" s="14" t="s">
        <v>9</v>
      </c>
      <c r="E45" s="11"/>
      <c r="F45" s="10">
        <f t="shared" si="5"/>
        <v>21</v>
      </c>
      <c r="G45" s="9">
        <v>19</v>
      </c>
      <c r="H45" s="8">
        <f t="shared" si="0"/>
        <v>90.476190476190482</v>
      </c>
      <c r="I45" s="15">
        <v>2</v>
      </c>
      <c r="J45" s="8">
        <f t="shared" si="1"/>
        <v>9.5238095238095237</v>
      </c>
      <c r="K45" s="15">
        <v>0</v>
      </c>
      <c r="L45" s="8">
        <f t="shared" si="2"/>
        <v>0</v>
      </c>
      <c r="M45" s="15">
        <v>0</v>
      </c>
      <c r="N45" s="8">
        <f t="shared" si="3"/>
        <v>0</v>
      </c>
      <c r="O45" s="15">
        <v>0</v>
      </c>
      <c r="P45" s="8">
        <f t="shared" si="4"/>
        <v>0</v>
      </c>
      <c r="AA45" s="10">
        <v>21</v>
      </c>
      <c r="AB45" s="140" t="str">
        <f t="shared" si="6"/>
        <v/>
      </c>
      <c r="AC45" s="140" t="str">
        <f t="shared" si="7"/>
        <v/>
      </c>
    </row>
    <row r="46" spans="1:29" ht="23.1" customHeight="1">
      <c r="A46" s="254"/>
      <c r="B46" s="254"/>
      <c r="C46" s="13"/>
      <c r="D46" s="14" t="s">
        <v>8</v>
      </c>
      <c r="E46" s="11"/>
      <c r="F46" s="10">
        <f t="shared" si="5"/>
        <v>9</v>
      </c>
      <c r="G46" s="9">
        <v>8</v>
      </c>
      <c r="H46" s="8">
        <f t="shared" si="0"/>
        <v>88.888888888888886</v>
      </c>
      <c r="I46" s="15">
        <v>1</v>
      </c>
      <c r="J46" s="8">
        <f t="shared" si="1"/>
        <v>11.111111111111111</v>
      </c>
      <c r="K46" s="15">
        <v>0</v>
      </c>
      <c r="L46" s="8">
        <f t="shared" si="2"/>
        <v>0</v>
      </c>
      <c r="M46" s="15">
        <v>0</v>
      </c>
      <c r="N46" s="8">
        <f t="shared" si="3"/>
        <v>0</v>
      </c>
      <c r="O46" s="15">
        <v>0</v>
      </c>
      <c r="P46" s="8">
        <f t="shared" si="4"/>
        <v>0</v>
      </c>
      <c r="AA46" s="10">
        <v>9</v>
      </c>
      <c r="AB46" s="140" t="str">
        <f t="shared" si="6"/>
        <v/>
      </c>
      <c r="AC46" s="140" t="str">
        <f t="shared" si="7"/>
        <v/>
      </c>
    </row>
    <row r="47" spans="1:29" ht="24" customHeight="1">
      <c r="A47" s="254"/>
      <c r="B47" s="254"/>
      <c r="C47" s="13"/>
      <c r="D47" s="12" t="s">
        <v>7</v>
      </c>
      <c r="E47" s="11"/>
      <c r="F47" s="10">
        <f t="shared" si="5"/>
        <v>18</v>
      </c>
      <c r="G47" s="9">
        <v>17</v>
      </c>
      <c r="H47" s="8">
        <f t="shared" si="0"/>
        <v>94.444444444444443</v>
      </c>
      <c r="I47" s="15">
        <v>1</v>
      </c>
      <c r="J47" s="8">
        <f t="shared" si="1"/>
        <v>5.5555555555555554</v>
      </c>
      <c r="K47" s="15">
        <v>0</v>
      </c>
      <c r="L47" s="8">
        <f t="shared" si="2"/>
        <v>0</v>
      </c>
      <c r="M47" s="15">
        <v>0</v>
      </c>
      <c r="N47" s="8">
        <f t="shared" si="3"/>
        <v>0</v>
      </c>
      <c r="O47" s="15">
        <v>0</v>
      </c>
      <c r="P47" s="8">
        <f t="shared" si="4"/>
        <v>0</v>
      </c>
      <c r="AA47" s="10">
        <v>18</v>
      </c>
      <c r="AB47" s="140" t="str">
        <f t="shared" si="6"/>
        <v/>
      </c>
      <c r="AC47" s="140" t="str">
        <f t="shared" si="7"/>
        <v/>
      </c>
    </row>
    <row r="48" spans="1:29" ht="23.1" customHeight="1">
      <c r="A48" s="254"/>
      <c r="B48" s="254"/>
      <c r="C48" s="13"/>
      <c r="D48" s="14" t="s">
        <v>6</v>
      </c>
      <c r="E48" s="11"/>
      <c r="F48" s="10">
        <f t="shared" si="5"/>
        <v>49</v>
      </c>
      <c r="G48" s="9">
        <v>46</v>
      </c>
      <c r="H48" s="8">
        <f t="shared" si="0"/>
        <v>93.877551020408163</v>
      </c>
      <c r="I48" s="15">
        <v>3</v>
      </c>
      <c r="J48" s="8">
        <f t="shared" si="1"/>
        <v>6.1224489795918364</v>
      </c>
      <c r="K48" s="15">
        <v>0</v>
      </c>
      <c r="L48" s="8">
        <f t="shared" si="2"/>
        <v>0</v>
      </c>
      <c r="M48" s="15">
        <v>0</v>
      </c>
      <c r="N48" s="8">
        <f t="shared" si="3"/>
        <v>0</v>
      </c>
      <c r="O48" s="15">
        <v>0</v>
      </c>
      <c r="P48" s="8">
        <f t="shared" si="4"/>
        <v>0</v>
      </c>
      <c r="AA48" s="10">
        <v>49</v>
      </c>
      <c r="AB48" s="140" t="str">
        <f t="shared" si="6"/>
        <v/>
      </c>
      <c r="AC48" s="140" t="str">
        <f t="shared" si="7"/>
        <v/>
      </c>
    </row>
    <row r="49" spans="1:30" ht="23.1" customHeight="1">
      <c r="A49" s="254"/>
      <c r="B49" s="254"/>
      <c r="C49" s="13"/>
      <c r="D49" s="14" t="s">
        <v>5</v>
      </c>
      <c r="E49" s="11"/>
      <c r="F49" s="10">
        <f t="shared" si="5"/>
        <v>24</v>
      </c>
      <c r="G49" s="9">
        <v>24</v>
      </c>
      <c r="H49" s="8">
        <f t="shared" si="0"/>
        <v>100</v>
      </c>
      <c r="I49" s="15">
        <v>0</v>
      </c>
      <c r="J49" s="8">
        <f t="shared" si="1"/>
        <v>0</v>
      </c>
      <c r="K49" s="15">
        <v>0</v>
      </c>
      <c r="L49" s="8">
        <f t="shared" si="2"/>
        <v>0</v>
      </c>
      <c r="M49" s="15">
        <v>0</v>
      </c>
      <c r="N49" s="8">
        <f t="shared" si="3"/>
        <v>0</v>
      </c>
      <c r="O49" s="15">
        <v>0</v>
      </c>
      <c r="P49" s="8">
        <f t="shared" si="4"/>
        <v>0</v>
      </c>
      <c r="AA49" s="10">
        <v>24</v>
      </c>
      <c r="AB49" s="140" t="str">
        <f t="shared" si="6"/>
        <v/>
      </c>
      <c r="AC49" s="140" t="str">
        <f t="shared" si="7"/>
        <v/>
      </c>
    </row>
    <row r="50" spans="1:30" ht="23.1" customHeight="1">
      <c r="A50" s="254"/>
      <c r="B50" s="254"/>
      <c r="C50" s="13"/>
      <c r="D50" s="14" t="s">
        <v>4</v>
      </c>
      <c r="E50" s="11"/>
      <c r="F50" s="10">
        <f t="shared" si="5"/>
        <v>22</v>
      </c>
      <c r="G50" s="9">
        <v>21</v>
      </c>
      <c r="H50" s="8">
        <f t="shared" si="0"/>
        <v>95.454545454545453</v>
      </c>
      <c r="I50" s="15">
        <v>1</v>
      </c>
      <c r="J50" s="8">
        <f t="shared" si="1"/>
        <v>4.5454545454545459</v>
      </c>
      <c r="K50" s="15">
        <v>0</v>
      </c>
      <c r="L50" s="8">
        <f t="shared" si="2"/>
        <v>0</v>
      </c>
      <c r="M50" s="15">
        <v>0</v>
      </c>
      <c r="N50" s="8">
        <f t="shared" si="3"/>
        <v>0</v>
      </c>
      <c r="O50" s="15">
        <v>0</v>
      </c>
      <c r="P50" s="8">
        <f t="shared" si="4"/>
        <v>0</v>
      </c>
      <c r="AA50" s="10">
        <v>22</v>
      </c>
      <c r="AB50" s="140" t="str">
        <f t="shared" si="6"/>
        <v/>
      </c>
      <c r="AC50" s="140" t="str">
        <f t="shared" si="7"/>
        <v/>
      </c>
    </row>
    <row r="51" spans="1:30" ht="23.1" customHeight="1">
      <c r="A51" s="254"/>
      <c r="B51" s="254"/>
      <c r="C51" s="13"/>
      <c r="D51" s="14" t="s">
        <v>3</v>
      </c>
      <c r="E51" s="11"/>
      <c r="F51" s="10">
        <f t="shared" si="5"/>
        <v>168</v>
      </c>
      <c r="G51" s="9">
        <v>95</v>
      </c>
      <c r="H51" s="8">
        <f t="shared" si="0"/>
        <v>56.547619047619044</v>
      </c>
      <c r="I51" s="15">
        <v>51</v>
      </c>
      <c r="J51" s="8">
        <f t="shared" si="1"/>
        <v>30.357142857142854</v>
      </c>
      <c r="K51" s="15">
        <v>19</v>
      </c>
      <c r="L51" s="8">
        <f t="shared" si="2"/>
        <v>11.30952380952381</v>
      </c>
      <c r="M51" s="15">
        <v>1</v>
      </c>
      <c r="N51" s="8">
        <f t="shared" si="3"/>
        <v>0.59523809523809523</v>
      </c>
      <c r="O51" s="15">
        <v>2</v>
      </c>
      <c r="P51" s="8">
        <f t="shared" si="4"/>
        <v>1.1904761904761905</v>
      </c>
      <c r="AA51" s="10">
        <v>168</v>
      </c>
      <c r="AB51" s="140" t="str">
        <f t="shared" si="6"/>
        <v/>
      </c>
      <c r="AC51" s="140" t="str">
        <f t="shared" si="7"/>
        <v/>
      </c>
    </row>
    <row r="52" spans="1:30" ht="23.1" customHeight="1">
      <c r="A52" s="254"/>
      <c r="B52" s="254"/>
      <c r="C52" s="13"/>
      <c r="D52" s="14" t="s">
        <v>2</v>
      </c>
      <c r="E52" s="11"/>
      <c r="F52" s="10">
        <f t="shared" si="5"/>
        <v>21</v>
      </c>
      <c r="G52" s="9">
        <v>19</v>
      </c>
      <c r="H52" s="8">
        <f t="shared" si="0"/>
        <v>90.476190476190482</v>
      </c>
      <c r="I52" s="15">
        <v>2</v>
      </c>
      <c r="J52" s="8">
        <f t="shared" si="1"/>
        <v>9.5238095238095237</v>
      </c>
      <c r="K52" s="15">
        <v>0</v>
      </c>
      <c r="L52" s="8">
        <f t="shared" si="2"/>
        <v>0</v>
      </c>
      <c r="M52" s="15">
        <v>0</v>
      </c>
      <c r="N52" s="8">
        <f t="shared" si="3"/>
        <v>0</v>
      </c>
      <c r="O52" s="15">
        <v>0</v>
      </c>
      <c r="P52" s="8">
        <f t="shared" si="4"/>
        <v>0</v>
      </c>
      <c r="AA52" s="10">
        <v>21</v>
      </c>
      <c r="AB52" s="140" t="str">
        <f t="shared" si="6"/>
        <v/>
      </c>
      <c r="AC52" s="140" t="str">
        <f t="shared" si="7"/>
        <v/>
      </c>
    </row>
    <row r="53" spans="1:30" ht="24" customHeight="1" thickBot="1">
      <c r="A53" s="255"/>
      <c r="B53" s="255"/>
      <c r="C53" s="13"/>
      <c r="D53" s="12" t="s">
        <v>1</v>
      </c>
      <c r="E53" s="11"/>
      <c r="F53" s="10">
        <f t="shared" si="5"/>
        <v>56</v>
      </c>
      <c r="G53" s="9">
        <v>50</v>
      </c>
      <c r="H53" s="8">
        <f t="shared" si="0"/>
        <v>89.285714285714292</v>
      </c>
      <c r="I53" s="15">
        <v>3</v>
      </c>
      <c r="J53" s="8">
        <f t="shared" si="1"/>
        <v>5.3571428571428568</v>
      </c>
      <c r="K53" s="15">
        <v>2</v>
      </c>
      <c r="L53" s="8">
        <f t="shared" si="2"/>
        <v>3.5714285714285712</v>
      </c>
      <c r="M53" s="15">
        <v>1</v>
      </c>
      <c r="N53" s="8">
        <f t="shared" si="3"/>
        <v>1.7857142857142856</v>
      </c>
      <c r="O53" s="15">
        <v>0</v>
      </c>
      <c r="P53" s="8">
        <f t="shared" si="4"/>
        <v>0</v>
      </c>
      <c r="AA53" s="10">
        <v>56</v>
      </c>
      <c r="AB53" s="141" t="str">
        <f t="shared" si="6"/>
        <v/>
      </c>
      <c r="AC53" s="141" t="str">
        <f t="shared" si="7"/>
        <v/>
      </c>
    </row>
    <row r="55" spans="1:30" ht="12.75" customHeight="1"/>
    <row r="56" spans="1:30">
      <c r="D56" s="5"/>
    </row>
    <row r="60" spans="1:30">
      <c r="D60" s="166" t="s">
        <v>490</v>
      </c>
      <c r="E60" s="164"/>
      <c r="F60" s="165">
        <v>967</v>
      </c>
      <c r="G60" s="165">
        <v>770</v>
      </c>
      <c r="H60" s="165"/>
      <c r="I60" s="165">
        <v>158</v>
      </c>
      <c r="J60" s="165"/>
      <c r="K60" s="165">
        <v>34</v>
      </c>
      <c r="L60" s="165"/>
      <c r="M60" s="165">
        <v>3</v>
      </c>
      <c r="N60" s="165"/>
      <c r="O60" s="165">
        <v>2</v>
      </c>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770</v>
      </c>
      <c r="H61" s="165"/>
      <c r="I61" s="168">
        <f>IF(I60="","",SUM(I8:I12))</f>
        <v>158</v>
      </c>
      <c r="J61" s="165"/>
      <c r="K61" s="168">
        <f>IF(K60="","",SUM(K8:K12))</f>
        <v>34</v>
      </c>
      <c r="L61" s="165"/>
      <c r="M61" s="168">
        <f>IF(M60="","",SUM(M8:M12))</f>
        <v>3</v>
      </c>
      <c r="N61" s="165"/>
      <c r="O61" s="168">
        <f>IF(O60="","",SUM(O8:O12))</f>
        <v>2</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770</v>
      </c>
      <c r="H62" s="165"/>
      <c r="I62" s="168">
        <f>IF(I60="","",SUM(I13,I38))</f>
        <v>158</v>
      </c>
      <c r="J62" s="165"/>
      <c r="K62" s="168">
        <f>IF(K60="","",SUM(K13,K38))</f>
        <v>34</v>
      </c>
      <c r="L62" s="165"/>
      <c r="M62" s="168">
        <f>IF(M60="","",SUM(M13,M38))</f>
        <v>3</v>
      </c>
      <c r="N62" s="165"/>
      <c r="O62" s="168">
        <f>IF(O60="","",SUM(O13,O38))</f>
        <v>2</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140</v>
      </c>
      <c r="H63" s="165"/>
      <c r="I63" s="168">
        <f>IF(I60="","",SUM(I14:I37))</f>
        <v>89</v>
      </c>
      <c r="J63" s="165"/>
      <c r="K63" s="168">
        <f>IF(K60="","",SUM(K14:K37))</f>
        <v>13</v>
      </c>
      <c r="L63" s="165"/>
      <c r="M63" s="168">
        <f>IF(M60="","",SUM(M14:M37))</f>
        <v>1</v>
      </c>
      <c r="N63" s="165"/>
      <c r="O63" s="168">
        <f>IF(O60="","",SUM(O14:O37))</f>
        <v>0</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630</v>
      </c>
      <c r="H64" s="165"/>
      <c r="I64" s="168">
        <f>IF(I60="","",SUM(I39:I53))</f>
        <v>69</v>
      </c>
      <c r="J64" s="165"/>
      <c r="K64" s="168">
        <f>IF(K60="","",SUM(K39:K53))</f>
        <v>21</v>
      </c>
      <c r="L64" s="165"/>
      <c r="M64" s="168">
        <f>IF(M60="","",SUM(M39:M53))</f>
        <v>2</v>
      </c>
      <c r="N64" s="165"/>
      <c r="O64" s="168">
        <f>IF(O60="","",SUM(O39:O53))</f>
        <v>2</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4" spans="4:30">
      <c r="D74" s="5"/>
    </row>
    <row r="76" spans="4:30">
      <c r="D76" s="5"/>
    </row>
    <row r="78" spans="4:30">
      <c r="D78" s="5"/>
    </row>
    <row r="80" spans="4:30">
      <c r="D80" s="5"/>
    </row>
    <row r="82" spans="4:4" ht="13.5" customHeight="1">
      <c r="D82" s="6"/>
    </row>
    <row r="83" spans="4:4" ht="13.5" customHeight="1"/>
    <row r="84" spans="4:4">
      <c r="D84" s="5"/>
    </row>
    <row r="86" spans="4:4">
      <c r="D86" s="5"/>
    </row>
    <row r="88" spans="4:4">
      <c r="D88" s="5"/>
    </row>
    <row r="90" spans="4:4">
      <c r="D90" s="5"/>
    </row>
    <row r="94" spans="4:4" ht="12.75" customHeight="1"/>
    <row r="95" spans="4:4" ht="12.75" customHeight="1"/>
  </sheetData>
  <mergeCells count="28">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 ref="M5:M6"/>
    <mergeCell ref="N5:N6"/>
    <mergeCell ref="A3:E6"/>
    <mergeCell ref="F3:F6"/>
    <mergeCell ref="G3:P3"/>
    <mergeCell ref="G4:H4"/>
    <mergeCell ref="I4:J4"/>
    <mergeCell ref="K4:L4"/>
    <mergeCell ref="M4:N4"/>
    <mergeCell ref="O4:P4"/>
    <mergeCell ref="G5:G6"/>
    <mergeCell ref="H5:H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96"/>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6" width="8.125" style="3" customWidth="1"/>
    <col min="7" max="18" width="8" style="3" customWidth="1"/>
    <col min="19" max="16384" width="9" style="3"/>
  </cols>
  <sheetData>
    <row r="1" spans="1:31" ht="14.25">
      <c r="A1" s="18" t="s">
        <v>536</v>
      </c>
    </row>
    <row r="3" spans="1:31" ht="14.25" customHeight="1">
      <c r="A3" s="240" t="s">
        <v>64</v>
      </c>
      <c r="B3" s="241"/>
      <c r="C3" s="241"/>
      <c r="D3" s="241"/>
      <c r="E3" s="242"/>
      <c r="F3" s="249" t="s">
        <v>131</v>
      </c>
      <c r="G3" s="360" t="s">
        <v>532</v>
      </c>
      <c r="H3" s="359"/>
      <c r="I3" s="266" t="s">
        <v>533</v>
      </c>
      <c r="J3" s="267"/>
      <c r="K3" s="266" t="s">
        <v>534</v>
      </c>
      <c r="L3" s="267"/>
      <c r="M3" s="266" t="s">
        <v>535</v>
      </c>
      <c r="N3" s="267"/>
      <c r="O3" s="266" t="s">
        <v>531</v>
      </c>
      <c r="P3" s="267"/>
      <c r="Q3" s="294" t="s">
        <v>132</v>
      </c>
      <c r="R3" s="294"/>
    </row>
    <row r="4" spans="1:31" ht="51.75" customHeight="1">
      <c r="A4" s="243"/>
      <c r="B4" s="244"/>
      <c r="C4" s="244"/>
      <c r="D4" s="244"/>
      <c r="E4" s="245"/>
      <c r="F4" s="250"/>
      <c r="G4" s="361"/>
      <c r="H4" s="381"/>
      <c r="I4" s="268"/>
      <c r="J4" s="269"/>
      <c r="K4" s="268"/>
      <c r="L4" s="269"/>
      <c r="M4" s="268"/>
      <c r="N4" s="269"/>
      <c r="O4" s="268"/>
      <c r="P4" s="269"/>
      <c r="Q4" s="294"/>
      <c r="R4" s="294"/>
    </row>
    <row r="5" spans="1:31"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c r="Q5" s="233" t="s">
        <v>52</v>
      </c>
      <c r="R5" s="235" t="s">
        <v>51</v>
      </c>
    </row>
    <row r="6" spans="1:31" ht="15" customHeight="1" thickBot="1">
      <c r="A6" s="246"/>
      <c r="B6" s="247"/>
      <c r="C6" s="247"/>
      <c r="D6" s="247"/>
      <c r="E6" s="248"/>
      <c r="F6" s="232"/>
      <c r="G6" s="234"/>
      <c r="H6" s="236"/>
      <c r="I6" s="234"/>
      <c r="J6" s="236"/>
      <c r="K6" s="234"/>
      <c r="L6" s="236"/>
      <c r="M6" s="234"/>
      <c r="N6" s="236"/>
      <c r="O6" s="234"/>
      <c r="P6" s="236"/>
      <c r="Q6" s="234"/>
      <c r="R6" s="236"/>
      <c r="AC6" s="143">
        <f>SUM(AD7:AF53,F66:AF70)</f>
        <v>0</v>
      </c>
    </row>
    <row r="7" spans="1:31" ht="23.1" customHeight="1">
      <c r="A7" s="237" t="s">
        <v>50</v>
      </c>
      <c r="B7" s="238"/>
      <c r="C7" s="238"/>
      <c r="D7" s="238"/>
      <c r="E7" s="239"/>
      <c r="F7" s="10">
        <f>SUM(F8:F12)</f>
        <v>967</v>
      </c>
      <c r="G7" s="9">
        <f>SUM(G8:G12)</f>
        <v>635</v>
      </c>
      <c r="H7" s="8">
        <f t="shared" ref="H7:H53" si="0">IF(G7=0,0,G7/$F7*100)</f>
        <v>65.667011375387801</v>
      </c>
      <c r="I7" s="9">
        <f>SUM(I8:I12)</f>
        <v>340</v>
      </c>
      <c r="J7" s="8">
        <f t="shared" ref="J7:J53" si="1">IF(I7=0,0,I7/$F7*100)</f>
        <v>35.160289555325754</v>
      </c>
      <c r="K7" s="9">
        <f>SUM(K8:K12)</f>
        <v>109</v>
      </c>
      <c r="L7" s="8">
        <f t="shared" ref="L7:L53" si="2">IF(K7=0,0,K7/$F7*100)</f>
        <v>11.271975180972078</v>
      </c>
      <c r="M7" s="9">
        <f>SUM(M8:M12)</f>
        <v>351</v>
      </c>
      <c r="N7" s="8">
        <f t="shared" ref="N7:N53" si="3">IF(M7=0,0,M7/$F7*100)</f>
        <v>36.297828335056877</v>
      </c>
      <c r="O7" s="9">
        <f>SUM(O8:O12)</f>
        <v>37</v>
      </c>
      <c r="P7" s="8">
        <f t="shared" ref="P7:P53" si="4">IF(O7=0,0,O7/$F7*100)</f>
        <v>3.8262668045501553</v>
      </c>
      <c r="Q7" s="9">
        <f>SUM(Q8:Q12)</f>
        <v>38</v>
      </c>
      <c r="R7" s="8">
        <f t="shared" ref="R7:R53" si="5">IF(Q7=0,0,Q7/$F7*100)</f>
        <v>3.9296794208893484</v>
      </c>
      <c r="AC7" s="10">
        <f>SUM(AC8:AC12)</f>
        <v>967</v>
      </c>
      <c r="AD7" s="139" t="str">
        <f>IF(F7=AC7,"",1)</f>
        <v/>
      </c>
      <c r="AE7" s="175"/>
    </row>
    <row r="8" spans="1:31" ht="23.1" customHeight="1">
      <c r="A8" s="256" t="s">
        <v>49</v>
      </c>
      <c r="B8" s="259" t="s">
        <v>48</v>
      </c>
      <c r="C8" s="260"/>
      <c r="D8" s="260"/>
      <c r="E8" s="261"/>
      <c r="F8" s="10">
        <v>323</v>
      </c>
      <c r="G8" s="9">
        <v>190</v>
      </c>
      <c r="H8" s="8">
        <f t="shared" si="0"/>
        <v>58.82352941176471</v>
      </c>
      <c r="I8" s="9">
        <v>54</v>
      </c>
      <c r="J8" s="8">
        <f t="shared" si="1"/>
        <v>16.718266253869967</v>
      </c>
      <c r="K8" s="9">
        <v>37</v>
      </c>
      <c r="L8" s="8">
        <f t="shared" si="2"/>
        <v>11.455108359133128</v>
      </c>
      <c r="M8" s="9">
        <v>110</v>
      </c>
      <c r="N8" s="8">
        <f t="shared" si="3"/>
        <v>34.055727554179569</v>
      </c>
      <c r="O8" s="9">
        <v>11</v>
      </c>
      <c r="P8" s="8">
        <f t="shared" si="4"/>
        <v>3.4055727554179565</v>
      </c>
      <c r="Q8" s="9">
        <v>35</v>
      </c>
      <c r="R8" s="8">
        <f t="shared" si="5"/>
        <v>10.835913312693499</v>
      </c>
      <c r="AC8" s="10">
        <v>323</v>
      </c>
      <c r="AD8" s="140" t="str">
        <f t="shared" ref="AD8:AD53" si="6">IF(F8=AC8,"",1)</f>
        <v/>
      </c>
      <c r="AE8" s="140"/>
    </row>
    <row r="9" spans="1:31" ht="23.1" customHeight="1">
      <c r="A9" s="257"/>
      <c r="B9" s="259" t="s">
        <v>47</v>
      </c>
      <c r="C9" s="260"/>
      <c r="D9" s="260"/>
      <c r="E9" s="261"/>
      <c r="F9" s="10">
        <v>145</v>
      </c>
      <c r="G9" s="9">
        <v>97</v>
      </c>
      <c r="H9" s="8">
        <f t="shared" si="0"/>
        <v>66.896551724137936</v>
      </c>
      <c r="I9" s="9">
        <v>60</v>
      </c>
      <c r="J9" s="8">
        <f t="shared" si="1"/>
        <v>41.379310344827587</v>
      </c>
      <c r="K9" s="9">
        <v>18</v>
      </c>
      <c r="L9" s="8">
        <f t="shared" si="2"/>
        <v>12.413793103448276</v>
      </c>
      <c r="M9" s="9">
        <v>44</v>
      </c>
      <c r="N9" s="8">
        <f t="shared" si="3"/>
        <v>30.344827586206897</v>
      </c>
      <c r="O9" s="9">
        <v>6</v>
      </c>
      <c r="P9" s="8">
        <f t="shared" si="4"/>
        <v>4.1379310344827589</v>
      </c>
      <c r="Q9" s="9">
        <v>2</v>
      </c>
      <c r="R9" s="8">
        <f t="shared" si="5"/>
        <v>1.3793103448275863</v>
      </c>
      <c r="AC9" s="10">
        <v>145</v>
      </c>
      <c r="AD9" s="140" t="str">
        <f t="shared" si="6"/>
        <v/>
      </c>
      <c r="AE9" s="140"/>
    </row>
    <row r="10" spans="1:31" ht="23.1" customHeight="1">
      <c r="A10" s="257"/>
      <c r="B10" s="259" t="s">
        <v>46</v>
      </c>
      <c r="C10" s="260"/>
      <c r="D10" s="260"/>
      <c r="E10" s="261"/>
      <c r="F10" s="10">
        <v>218</v>
      </c>
      <c r="G10" s="9">
        <v>167</v>
      </c>
      <c r="H10" s="8">
        <f t="shared" si="0"/>
        <v>76.605504587155963</v>
      </c>
      <c r="I10" s="9">
        <v>92</v>
      </c>
      <c r="J10" s="8">
        <f t="shared" si="1"/>
        <v>42.201834862385326</v>
      </c>
      <c r="K10" s="9">
        <v>28</v>
      </c>
      <c r="L10" s="8">
        <f t="shared" si="2"/>
        <v>12.844036697247708</v>
      </c>
      <c r="M10" s="9">
        <v>75</v>
      </c>
      <c r="N10" s="8">
        <f t="shared" si="3"/>
        <v>34.403669724770644</v>
      </c>
      <c r="O10" s="9">
        <v>11</v>
      </c>
      <c r="P10" s="8">
        <f t="shared" si="4"/>
        <v>5.0458715596330279</v>
      </c>
      <c r="Q10" s="9">
        <v>0</v>
      </c>
      <c r="R10" s="8">
        <f t="shared" si="5"/>
        <v>0</v>
      </c>
      <c r="AC10" s="10">
        <v>218</v>
      </c>
      <c r="AD10" s="140" t="str">
        <f t="shared" si="6"/>
        <v/>
      </c>
      <c r="AE10" s="140"/>
    </row>
    <row r="11" spans="1:31" ht="23.1" customHeight="1">
      <c r="A11" s="257"/>
      <c r="B11" s="259" t="s">
        <v>45</v>
      </c>
      <c r="C11" s="260"/>
      <c r="D11" s="260"/>
      <c r="E11" s="261"/>
      <c r="F11" s="10">
        <v>66</v>
      </c>
      <c r="G11" s="9">
        <v>48</v>
      </c>
      <c r="H11" s="8">
        <f t="shared" si="0"/>
        <v>72.727272727272734</v>
      </c>
      <c r="I11" s="9">
        <v>30</v>
      </c>
      <c r="J11" s="8">
        <f t="shared" si="1"/>
        <v>45.454545454545453</v>
      </c>
      <c r="K11" s="9">
        <v>3</v>
      </c>
      <c r="L11" s="8">
        <f t="shared" si="2"/>
        <v>4.5454545454545459</v>
      </c>
      <c r="M11" s="9">
        <v>24</v>
      </c>
      <c r="N11" s="8">
        <f t="shared" si="3"/>
        <v>36.363636363636367</v>
      </c>
      <c r="O11" s="9">
        <v>2</v>
      </c>
      <c r="P11" s="8">
        <f t="shared" si="4"/>
        <v>3.0303030303030303</v>
      </c>
      <c r="Q11" s="9">
        <v>1</v>
      </c>
      <c r="R11" s="8">
        <f t="shared" si="5"/>
        <v>1.5151515151515151</v>
      </c>
      <c r="AC11" s="10">
        <v>66</v>
      </c>
      <c r="AD11" s="140" t="str">
        <f t="shared" si="6"/>
        <v/>
      </c>
      <c r="AE11" s="140"/>
    </row>
    <row r="12" spans="1:31" ht="23.1" customHeight="1">
      <c r="A12" s="258"/>
      <c r="B12" s="259" t="s">
        <v>44</v>
      </c>
      <c r="C12" s="260"/>
      <c r="D12" s="260"/>
      <c r="E12" s="261"/>
      <c r="F12" s="10">
        <v>215</v>
      </c>
      <c r="G12" s="9">
        <v>133</v>
      </c>
      <c r="H12" s="8">
        <f t="shared" si="0"/>
        <v>61.860465116279073</v>
      </c>
      <c r="I12" s="9">
        <v>104</v>
      </c>
      <c r="J12" s="8">
        <f t="shared" si="1"/>
        <v>48.372093023255815</v>
      </c>
      <c r="K12" s="9">
        <v>23</v>
      </c>
      <c r="L12" s="8">
        <f t="shared" si="2"/>
        <v>10.697674418604651</v>
      </c>
      <c r="M12" s="9">
        <v>98</v>
      </c>
      <c r="N12" s="8">
        <f t="shared" si="3"/>
        <v>45.581395348837212</v>
      </c>
      <c r="O12" s="9">
        <v>7</v>
      </c>
      <c r="P12" s="8">
        <f t="shared" si="4"/>
        <v>3.2558139534883721</v>
      </c>
      <c r="Q12" s="9">
        <v>0</v>
      </c>
      <c r="R12" s="8">
        <f t="shared" si="5"/>
        <v>0</v>
      </c>
      <c r="AC12" s="10">
        <v>215</v>
      </c>
      <c r="AD12" s="140" t="str">
        <f t="shared" si="6"/>
        <v/>
      </c>
      <c r="AE12" s="140"/>
    </row>
    <row r="13" spans="1:31" ht="23.1" customHeight="1">
      <c r="A13" s="253" t="s">
        <v>43</v>
      </c>
      <c r="B13" s="253" t="s">
        <v>42</v>
      </c>
      <c r="C13" s="13"/>
      <c r="D13" s="14" t="s">
        <v>16</v>
      </c>
      <c r="E13" s="11"/>
      <c r="F13" s="10">
        <f>SUM(F14:F37)</f>
        <v>243</v>
      </c>
      <c r="G13" s="9">
        <f>SUM(G14:G37)</f>
        <v>195</v>
      </c>
      <c r="H13" s="8">
        <f t="shared" si="0"/>
        <v>80.246913580246911</v>
      </c>
      <c r="I13" s="9">
        <f>SUM(I14:I37)</f>
        <v>93</v>
      </c>
      <c r="J13" s="8">
        <f t="shared" si="1"/>
        <v>38.271604938271601</v>
      </c>
      <c r="K13" s="9">
        <f>SUM(K14:K37)</f>
        <v>18</v>
      </c>
      <c r="L13" s="8">
        <f t="shared" si="2"/>
        <v>7.4074074074074066</v>
      </c>
      <c r="M13" s="9">
        <f>SUM(M14:M37)</f>
        <v>84</v>
      </c>
      <c r="N13" s="8">
        <f t="shared" si="3"/>
        <v>34.567901234567898</v>
      </c>
      <c r="O13" s="9">
        <f>SUM(O14:O37)</f>
        <v>11</v>
      </c>
      <c r="P13" s="8">
        <f t="shared" si="4"/>
        <v>4.5267489711934159</v>
      </c>
      <c r="Q13" s="9">
        <f>SUM(Q14:Q37)</f>
        <v>8</v>
      </c>
      <c r="R13" s="8">
        <f t="shared" si="5"/>
        <v>3.2921810699588478</v>
      </c>
      <c r="AC13" s="10">
        <f>SUM(AC14:AC37)</f>
        <v>243</v>
      </c>
      <c r="AD13" s="140" t="str">
        <f t="shared" si="6"/>
        <v/>
      </c>
      <c r="AE13" s="140"/>
    </row>
    <row r="14" spans="1:31" ht="23.1" customHeight="1">
      <c r="A14" s="254"/>
      <c r="B14" s="254"/>
      <c r="C14" s="13"/>
      <c r="D14" s="14" t="s">
        <v>41</v>
      </c>
      <c r="E14" s="11"/>
      <c r="F14" s="10">
        <v>32</v>
      </c>
      <c r="G14" s="9">
        <v>21</v>
      </c>
      <c r="H14" s="8">
        <f t="shared" si="0"/>
        <v>65.625</v>
      </c>
      <c r="I14" s="9">
        <v>15</v>
      </c>
      <c r="J14" s="8">
        <f t="shared" si="1"/>
        <v>46.875</v>
      </c>
      <c r="K14" s="9">
        <v>4</v>
      </c>
      <c r="L14" s="8">
        <f t="shared" si="2"/>
        <v>12.5</v>
      </c>
      <c r="M14" s="9">
        <v>12</v>
      </c>
      <c r="N14" s="8">
        <f t="shared" si="3"/>
        <v>37.5</v>
      </c>
      <c r="O14" s="9">
        <v>3</v>
      </c>
      <c r="P14" s="8">
        <f t="shared" si="4"/>
        <v>9.375</v>
      </c>
      <c r="Q14" s="9">
        <v>3</v>
      </c>
      <c r="R14" s="8">
        <f t="shared" si="5"/>
        <v>9.375</v>
      </c>
      <c r="AC14" s="10">
        <v>32</v>
      </c>
      <c r="AD14" s="140" t="str">
        <f t="shared" si="6"/>
        <v/>
      </c>
      <c r="AE14" s="140"/>
    </row>
    <row r="15" spans="1:31" ht="23.1" customHeight="1">
      <c r="A15" s="254"/>
      <c r="B15" s="254"/>
      <c r="C15" s="13"/>
      <c r="D15" s="14" t="s">
        <v>40</v>
      </c>
      <c r="E15" s="11"/>
      <c r="F15" s="10">
        <v>4</v>
      </c>
      <c r="G15" s="9">
        <v>2</v>
      </c>
      <c r="H15" s="8">
        <f t="shared" si="0"/>
        <v>50</v>
      </c>
      <c r="I15" s="9">
        <v>3</v>
      </c>
      <c r="J15" s="8">
        <f t="shared" si="1"/>
        <v>75</v>
      </c>
      <c r="K15" s="9">
        <v>0</v>
      </c>
      <c r="L15" s="8">
        <f t="shared" si="2"/>
        <v>0</v>
      </c>
      <c r="M15" s="9">
        <v>2</v>
      </c>
      <c r="N15" s="8">
        <f t="shared" si="3"/>
        <v>50</v>
      </c>
      <c r="O15" s="9">
        <v>1</v>
      </c>
      <c r="P15" s="8">
        <f t="shared" si="4"/>
        <v>25</v>
      </c>
      <c r="Q15" s="9">
        <v>0</v>
      </c>
      <c r="R15" s="8">
        <f t="shared" si="5"/>
        <v>0</v>
      </c>
      <c r="AC15" s="10">
        <v>4</v>
      </c>
      <c r="AD15" s="140" t="str">
        <f t="shared" si="6"/>
        <v/>
      </c>
      <c r="AE15" s="140"/>
    </row>
    <row r="16" spans="1:31" ht="23.1" customHeight="1">
      <c r="A16" s="254"/>
      <c r="B16" s="254"/>
      <c r="C16" s="13"/>
      <c r="D16" s="14" t="s">
        <v>39</v>
      </c>
      <c r="E16" s="11"/>
      <c r="F16" s="10">
        <v>16</v>
      </c>
      <c r="G16" s="9">
        <v>15</v>
      </c>
      <c r="H16" s="8">
        <f t="shared" si="0"/>
        <v>93.75</v>
      </c>
      <c r="I16" s="9">
        <v>8</v>
      </c>
      <c r="J16" s="8">
        <f t="shared" si="1"/>
        <v>50</v>
      </c>
      <c r="K16" s="9">
        <v>2</v>
      </c>
      <c r="L16" s="8">
        <f t="shared" si="2"/>
        <v>12.5</v>
      </c>
      <c r="M16" s="9">
        <v>3</v>
      </c>
      <c r="N16" s="8">
        <f t="shared" si="3"/>
        <v>18.75</v>
      </c>
      <c r="O16" s="9">
        <v>0</v>
      </c>
      <c r="P16" s="8">
        <f t="shared" si="4"/>
        <v>0</v>
      </c>
      <c r="Q16" s="9">
        <v>0</v>
      </c>
      <c r="R16" s="8">
        <f t="shared" si="5"/>
        <v>0</v>
      </c>
      <c r="AC16" s="10">
        <v>16</v>
      </c>
      <c r="AD16" s="140" t="str">
        <f t="shared" si="6"/>
        <v/>
      </c>
      <c r="AE16" s="140"/>
    </row>
    <row r="17" spans="1:31" ht="23.1" customHeight="1">
      <c r="A17" s="254"/>
      <c r="B17" s="254"/>
      <c r="C17" s="13"/>
      <c r="D17" s="14" t="s">
        <v>38</v>
      </c>
      <c r="E17" s="11"/>
      <c r="F17" s="10">
        <v>3</v>
      </c>
      <c r="G17" s="9">
        <v>2</v>
      </c>
      <c r="H17" s="8">
        <f t="shared" si="0"/>
        <v>66.666666666666657</v>
      </c>
      <c r="I17" s="9">
        <v>0</v>
      </c>
      <c r="J17" s="8">
        <f t="shared" si="1"/>
        <v>0</v>
      </c>
      <c r="K17" s="9">
        <v>0</v>
      </c>
      <c r="L17" s="8">
        <f t="shared" si="2"/>
        <v>0</v>
      </c>
      <c r="M17" s="9">
        <v>1</v>
      </c>
      <c r="N17" s="8">
        <f t="shared" si="3"/>
        <v>33.333333333333329</v>
      </c>
      <c r="O17" s="9">
        <v>0</v>
      </c>
      <c r="P17" s="8">
        <f t="shared" si="4"/>
        <v>0</v>
      </c>
      <c r="Q17" s="9">
        <v>1</v>
      </c>
      <c r="R17" s="8">
        <f t="shared" si="5"/>
        <v>33.333333333333329</v>
      </c>
      <c r="AC17" s="10">
        <v>3</v>
      </c>
      <c r="AD17" s="140" t="str">
        <f t="shared" si="6"/>
        <v/>
      </c>
      <c r="AE17" s="140"/>
    </row>
    <row r="18" spans="1:31" ht="23.1" customHeight="1">
      <c r="A18" s="254"/>
      <c r="B18" s="254"/>
      <c r="C18" s="13"/>
      <c r="D18" s="14" t="s">
        <v>37</v>
      </c>
      <c r="E18" s="11"/>
      <c r="F18" s="10">
        <v>7</v>
      </c>
      <c r="G18" s="9">
        <v>6</v>
      </c>
      <c r="H18" s="8">
        <f t="shared" si="0"/>
        <v>85.714285714285708</v>
      </c>
      <c r="I18" s="9">
        <v>0</v>
      </c>
      <c r="J18" s="8">
        <f t="shared" si="1"/>
        <v>0</v>
      </c>
      <c r="K18" s="9">
        <v>1</v>
      </c>
      <c r="L18" s="8">
        <f t="shared" si="2"/>
        <v>14.285714285714285</v>
      </c>
      <c r="M18" s="9">
        <v>3</v>
      </c>
      <c r="N18" s="8">
        <f t="shared" si="3"/>
        <v>42.857142857142854</v>
      </c>
      <c r="O18" s="9">
        <v>0</v>
      </c>
      <c r="P18" s="8">
        <f t="shared" si="4"/>
        <v>0</v>
      </c>
      <c r="Q18" s="9">
        <v>0</v>
      </c>
      <c r="R18" s="8">
        <f t="shared" si="5"/>
        <v>0</v>
      </c>
      <c r="AC18" s="10">
        <v>7</v>
      </c>
      <c r="AD18" s="140" t="str">
        <f t="shared" si="6"/>
        <v/>
      </c>
      <c r="AE18" s="140"/>
    </row>
    <row r="19" spans="1:31" ht="23.1" customHeight="1">
      <c r="A19" s="254"/>
      <c r="B19" s="254"/>
      <c r="C19" s="13"/>
      <c r="D19" s="14" t="s">
        <v>36</v>
      </c>
      <c r="E19" s="11"/>
      <c r="F19" s="10">
        <v>2</v>
      </c>
      <c r="G19" s="9">
        <v>2</v>
      </c>
      <c r="H19" s="8">
        <f t="shared" si="0"/>
        <v>100</v>
      </c>
      <c r="I19" s="9">
        <v>1</v>
      </c>
      <c r="J19" s="8">
        <f t="shared" si="1"/>
        <v>50</v>
      </c>
      <c r="K19" s="9">
        <v>0</v>
      </c>
      <c r="L19" s="8">
        <f t="shared" si="2"/>
        <v>0</v>
      </c>
      <c r="M19" s="9">
        <v>0</v>
      </c>
      <c r="N19" s="8">
        <f t="shared" si="3"/>
        <v>0</v>
      </c>
      <c r="O19" s="9">
        <v>1</v>
      </c>
      <c r="P19" s="8">
        <f t="shared" si="4"/>
        <v>50</v>
      </c>
      <c r="Q19" s="9">
        <v>0</v>
      </c>
      <c r="R19" s="8">
        <f t="shared" si="5"/>
        <v>0</v>
      </c>
      <c r="AC19" s="10">
        <v>2</v>
      </c>
      <c r="AD19" s="140" t="str">
        <f t="shared" si="6"/>
        <v/>
      </c>
      <c r="AE19" s="140"/>
    </row>
    <row r="20" spans="1:31" ht="23.1" customHeight="1">
      <c r="A20" s="254"/>
      <c r="B20" s="254"/>
      <c r="C20" s="13"/>
      <c r="D20" s="14" t="s">
        <v>35</v>
      </c>
      <c r="E20" s="11"/>
      <c r="F20" s="10">
        <v>5</v>
      </c>
      <c r="G20" s="9">
        <v>5</v>
      </c>
      <c r="H20" s="8">
        <f t="shared" si="0"/>
        <v>100</v>
      </c>
      <c r="I20" s="9">
        <v>0</v>
      </c>
      <c r="J20" s="8">
        <f t="shared" si="1"/>
        <v>0</v>
      </c>
      <c r="K20" s="9">
        <v>0</v>
      </c>
      <c r="L20" s="8">
        <f t="shared" si="2"/>
        <v>0</v>
      </c>
      <c r="M20" s="9">
        <v>1</v>
      </c>
      <c r="N20" s="8">
        <f t="shared" si="3"/>
        <v>20</v>
      </c>
      <c r="O20" s="9">
        <v>0</v>
      </c>
      <c r="P20" s="8">
        <f t="shared" si="4"/>
        <v>0</v>
      </c>
      <c r="Q20" s="9">
        <v>0</v>
      </c>
      <c r="R20" s="8">
        <f t="shared" si="5"/>
        <v>0</v>
      </c>
      <c r="AC20" s="10">
        <v>5</v>
      </c>
      <c r="AD20" s="140" t="str">
        <f t="shared" si="6"/>
        <v/>
      </c>
      <c r="AE20" s="140"/>
    </row>
    <row r="21" spans="1:31" ht="23.1" customHeight="1">
      <c r="A21" s="254"/>
      <c r="B21" s="254"/>
      <c r="C21" s="13"/>
      <c r="D21" s="14" t="s">
        <v>34</v>
      </c>
      <c r="E21" s="11"/>
      <c r="F21" s="10">
        <v>10</v>
      </c>
      <c r="G21" s="9">
        <v>5</v>
      </c>
      <c r="H21" s="8">
        <f t="shared" si="0"/>
        <v>50</v>
      </c>
      <c r="I21" s="9">
        <v>2</v>
      </c>
      <c r="J21" s="8">
        <f t="shared" si="1"/>
        <v>20</v>
      </c>
      <c r="K21" s="9">
        <v>0</v>
      </c>
      <c r="L21" s="8">
        <f t="shared" si="2"/>
        <v>0</v>
      </c>
      <c r="M21" s="9">
        <v>7</v>
      </c>
      <c r="N21" s="8">
        <f t="shared" si="3"/>
        <v>70</v>
      </c>
      <c r="O21" s="9">
        <v>0</v>
      </c>
      <c r="P21" s="8">
        <f t="shared" si="4"/>
        <v>0</v>
      </c>
      <c r="Q21" s="9">
        <v>0</v>
      </c>
      <c r="R21" s="8">
        <f t="shared" si="5"/>
        <v>0</v>
      </c>
      <c r="AC21" s="10">
        <v>10</v>
      </c>
      <c r="AD21" s="140" t="str">
        <f t="shared" si="6"/>
        <v/>
      </c>
      <c r="AE21" s="140"/>
    </row>
    <row r="22" spans="1:31" ht="23.1" customHeight="1">
      <c r="A22" s="254"/>
      <c r="B22" s="254"/>
      <c r="C22" s="13"/>
      <c r="D22" s="14" t="s">
        <v>33</v>
      </c>
      <c r="E22" s="11"/>
      <c r="F22" s="10">
        <v>1</v>
      </c>
      <c r="G22" s="9">
        <v>1</v>
      </c>
      <c r="H22" s="8">
        <f t="shared" si="0"/>
        <v>100</v>
      </c>
      <c r="I22" s="9">
        <v>1</v>
      </c>
      <c r="J22" s="8">
        <f t="shared" si="1"/>
        <v>100</v>
      </c>
      <c r="K22" s="9">
        <v>1</v>
      </c>
      <c r="L22" s="8">
        <f t="shared" si="2"/>
        <v>100</v>
      </c>
      <c r="M22" s="9">
        <v>1</v>
      </c>
      <c r="N22" s="8">
        <f t="shared" si="3"/>
        <v>100</v>
      </c>
      <c r="O22" s="9">
        <v>0</v>
      </c>
      <c r="P22" s="8">
        <f t="shared" si="4"/>
        <v>0</v>
      </c>
      <c r="Q22" s="9">
        <v>0</v>
      </c>
      <c r="R22" s="8">
        <f t="shared" si="5"/>
        <v>0</v>
      </c>
      <c r="AC22" s="10">
        <v>1</v>
      </c>
      <c r="AD22" s="140" t="str">
        <f t="shared" si="6"/>
        <v/>
      </c>
      <c r="AE22" s="140"/>
    </row>
    <row r="23" spans="1:31" ht="23.1" customHeight="1">
      <c r="A23" s="254"/>
      <c r="B23" s="254"/>
      <c r="C23" s="13"/>
      <c r="D23" s="14" t="s">
        <v>32</v>
      </c>
      <c r="E23" s="11"/>
      <c r="F23" s="10">
        <v>6</v>
      </c>
      <c r="G23" s="9">
        <v>6</v>
      </c>
      <c r="H23" s="8">
        <f t="shared" si="0"/>
        <v>100</v>
      </c>
      <c r="I23" s="9">
        <v>3</v>
      </c>
      <c r="J23" s="8">
        <f t="shared" si="1"/>
        <v>50</v>
      </c>
      <c r="K23" s="9">
        <v>1</v>
      </c>
      <c r="L23" s="8">
        <f t="shared" si="2"/>
        <v>16.666666666666664</v>
      </c>
      <c r="M23" s="9">
        <v>3</v>
      </c>
      <c r="N23" s="8">
        <f t="shared" si="3"/>
        <v>50</v>
      </c>
      <c r="O23" s="9">
        <v>0</v>
      </c>
      <c r="P23" s="8">
        <f t="shared" si="4"/>
        <v>0</v>
      </c>
      <c r="Q23" s="9">
        <v>0</v>
      </c>
      <c r="R23" s="8">
        <f t="shared" si="5"/>
        <v>0</v>
      </c>
      <c r="AC23" s="10">
        <v>6</v>
      </c>
      <c r="AD23" s="140" t="str">
        <f t="shared" si="6"/>
        <v/>
      </c>
      <c r="AE23" s="140"/>
    </row>
    <row r="24" spans="1:31" ht="23.1" customHeight="1">
      <c r="A24" s="254"/>
      <c r="B24" s="254"/>
      <c r="C24" s="13"/>
      <c r="D24" s="14" t="s">
        <v>31</v>
      </c>
      <c r="E24" s="11"/>
      <c r="F24" s="10">
        <v>1</v>
      </c>
      <c r="G24" s="9">
        <v>0</v>
      </c>
      <c r="H24" s="8">
        <f t="shared" si="0"/>
        <v>0</v>
      </c>
      <c r="I24" s="9">
        <v>0</v>
      </c>
      <c r="J24" s="8">
        <f t="shared" si="1"/>
        <v>0</v>
      </c>
      <c r="K24" s="9">
        <v>0</v>
      </c>
      <c r="L24" s="8">
        <f t="shared" si="2"/>
        <v>0</v>
      </c>
      <c r="M24" s="9">
        <v>0</v>
      </c>
      <c r="N24" s="8">
        <f t="shared" si="3"/>
        <v>0</v>
      </c>
      <c r="O24" s="9">
        <v>1</v>
      </c>
      <c r="P24" s="8">
        <f t="shared" si="4"/>
        <v>100</v>
      </c>
      <c r="Q24" s="9">
        <v>0</v>
      </c>
      <c r="R24" s="8">
        <f t="shared" si="5"/>
        <v>0</v>
      </c>
      <c r="AC24" s="10">
        <v>1</v>
      </c>
      <c r="AD24" s="140" t="str">
        <f t="shared" si="6"/>
        <v/>
      </c>
      <c r="AE24" s="140"/>
    </row>
    <row r="25" spans="1:31" ht="23.1" customHeight="1">
      <c r="A25" s="254"/>
      <c r="B25" s="254"/>
      <c r="C25" s="13"/>
      <c r="D25" s="113" t="s">
        <v>30</v>
      </c>
      <c r="E25" s="110"/>
      <c r="F25" s="10">
        <v>2</v>
      </c>
      <c r="G25" s="30">
        <v>2</v>
      </c>
      <c r="H25" s="111">
        <f t="shared" si="0"/>
        <v>100</v>
      </c>
      <c r="I25" s="9">
        <v>0</v>
      </c>
      <c r="J25" s="8">
        <f t="shared" si="1"/>
        <v>0</v>
      </c>
      <c r="K25" s="9">
        <v>0</v>
      </c>
      <c r="L25" s="8">
        <f t="shared" si="2"/>
        <v>0</v>
      </c>
      <c r="M25" s="9">
        <v>0</v>
      </c>
      <c r="N25" s="8">
        <f t="shared" si="3"/>
        <v>0</v>
      </c>
      <c r="O25" s="9">
        <v>0</v>
      </c>
      <c r="P25" s="8">
        <f t="shared" si="4"/>
        <v>0</v>
      </c>
      <c r="Q25" s="9">
        <v>0</v>
      </c>
      <c r="R25" s="8">
        <f t="shared" si="5"/>
        <v>0</v>
      </c>
      <c r="AC25" s="10">
        <v>2</v>
      </c>
      <c r="AD25" s="140" t="str">
        <f t="shared" si="6"/>
        <v/>
      </c>
      <c r="AE25" s="140"/>
    </row>
    <row r="26" spans="1:31" ht="23.1" customHeight="1">
      <c r="A26" s="254"/>
      <c r="B26" s="254"/>
      <c r="C26" s="13"/>
      <c r="D26" s="109" t="s">
        <v>29</v>
      </c>
      <c r="E26" s="110"/>
      <c r="F26" s="31">
        <v>9</v>
      </c>
      <c r="G26" s="30">
        <v>5</v>
      </c>
      <c r="H26" s="111">
        <f t="shared" si="0"/>
        <v>55.555555555555557</v>
      </c>
      <c r="I26" s="9">
        <v>3</v>
      </c>
      <c r="J26" s="8">
        <f t="shared" si="1"/>
        <v>33.333333333333329</v>
      </c>
      <c r="K26" s="9">
        <v>2</v>
      </c>
      <c r="L26" s="8">
        <f t="shared" si="2"/>
        <v>22.222222222222221</v>
      </c>
      <c r="M26" s="9">
        <v>3</v>
      </c>
      <c r="N26" s="8">
        <f t="shared" si="3"/>
        <v>33.333333333333329</v>
      </c>
      <c r="O26" s="9">
        <v>1</v>
      </c>
      <c r="P26" s="8">
        <f t="shared" si="4"/>
        <v>11.111111111111111</v>
      </c>
      <c r="Q26" s="9">
        <v>1</v>
      </c>
      <c r="R26" s="8">
        <f t="shared" si="5"/>
        <v>11.111111111111111</v>
      </c>
      <c r="AC26" s="31">
        <v>9</v>
      </c>
      <c r="AD26" s="140" t="str">
        <f t="shared" si="6"/>
        <v/>
      </c>
      <c r="AE26" s="140"/>
    </row>
    <row r="27" spans="1:31" ht="23.1" customHeight="1">
      <c r="A27" s="254"/>
      <c r="B27" s="254"/>
      <c r="C27" s="13"/>
      <c r="D27" s="14" t="s">
        <v>28</v>
      </c>
      <c r="E27" s="11"/>
      <c r="F27" s="10">
        <v>5</v>
      </c>
      <c r="G27" s="9">
        <v>4</v>
      </c>
      <c r="H27" s="8">
        <f t="shared" si="0"/>
        <v>80</v>
      </c>
      <c r="I27" s="9">
        <v>0</v>
      </c>
      <c r="J27" s="8">
        <f t="shared" si="1"/>
        <v>0</v>
      </c>
      <c r="K27" s="9">
        <v>1</v>
      </c>
      <c r="L27" s="8">
        <f t="shared" si="2"/>
        <v>20</v>
      </c>
      <c r="M27" s="9">
        <v>1</v>
      </c>
      <c r="N27" s="8">
        <f t="shared" si="3"/>
        <v>20</v>
      </c>
      <c r="O27" s="9">
        <v>1</v>
      </c>
      <c r="P27" s="8">
        <f t="shared" si="4"/>
        <v>20</v>
      </c>
      <c r="Q27" s="9">
        <v>1</v>
      </c>
      <c r="R27" s="8">
        <f t="shared" si="5"/>
        <v>20</v>
      </c>
      <c r="AC27" s="10">
        <v>5</v>
      </c>
      <c r="AD27" s="140" t="str">
        <f t="shared" si="6"/>
        <v/>
      </c>
      <c r="AE27" s="140"/>
    </row>
    <row r="28" spans="1:31" ht="23.1" customHeight="1">
      <c r="A28" s="254"/>
      <c r="B28" s="254"/>
      <c r="C28" s="13"/>
      <c r="D28" s="14" t="s">
        <v>27</v>
      </c>
      <c r="E28" s="11"/>
      <c r="F28" s="10">
        <v>5</v>
      </c>
      <c r="G28" s="9">
        <v>4</v>
      </c>
      <c r="H28" s="8">
        <f t="shared" si="0"/>
        <v>80</v>
      </c>
      <c r="I28" s="9">
        <v>0</v>
      </c>
      <c r="J28" s="8">
        <f t="shared" si="1"/>
        <v>0</v>
      </c>
      <c r="K28" s="9">
        <v>0</v>
      </c>
      <c r="L28" s="8">
        <f t="shared" si="2"/>
        <v>0</v>
      </c>
      <c r="M28" s="9">
        <v>1</v>
      </c>
      <c r="N28" s="8">
        <f t="shared" si="3"/>
        <v>20</v>
      </c>
      <c r="O28" s="9">
        <v>1</v>
      </c>
      <c r="P28" s="8">
        <f t="shared" si="4"/>
        <v>20</v>
      </c>
      <c r="Q28" s="9">
        <v>0</v>
      </c>
      <c r="R28" s="8">
        <f t="shared" si="5"/>
        <v>0</v>
      </c>
      <c r="AC28" s="10">
        <v>5</v>
      </c>
      <c r="AD28" s="140" t="str">
        <f t="shared" si="6"/>
        <v/>
      </c>
      <c r="AE28" s="140"/>
    </row>
    <row r="29" spans="1:31" ht="23.1" customHeight="1">
      <c r="A29" s="254"/>
      <c r="B29" s="254"/>
      <c r="C29" s="13"/>
      <c r="D29" s="14" t="s">
        <v>26</v>
      </c>
      <c r="E29" s="11"/>
      <c r="F29" s="10">
        <v>15</v>
      </c>
      <c r="G29" s="9">
        <v>12</v>
      </c>
      <c r="H29" s="8">
        <f t="shared" si="0"/>
        <v>80</v>
      </c>
      <c r="I29" s="9">
        <v>6</v>
      </c>
      <c r="J29" s="8">
        <f t="shared" si="1"/>
        <v>40</v>
      </c>
      <c r="K29" s="9">
        <v>0</v>
      </c>
      <c r="L29" s="8">
        <f t="shared" si="2"/>
        <v>0</v>
      </c>
      <c r="M29" s="9">
        <v>1</v>
      </c>
      <c r="N29" s="8">
        <f t="shared" si="3"/>
        <v>6.666666666666667</v>
      </c>
      <c r="O29" s="9">
        <v>0</v>
      </c>
      <c r="P29" s="8">
        <f t="shared" si="4"/>
        <v>0</v>
      </c>
      <c r="Q29" s="9">
        <v>1</v>
      </c>
      <c r="R29" s="8">
        <f t="shared" si="5"/>
        <v>6.666666666666667</v>
      </c>
      <c r="AC29" s="10">
        <v>15</v>
      </c>
      <c r="AD29" s="140" t="str">
        <f t="shared" si="6"/>
        <v/>
      </c>
      <c r="AE29" s="140"/>
    </row>
    <row r="30" spans="1:31" ht="23.1" customHeight="1">
      <c r="A30" s="254"/>
      <c r="B30" s="254"/>
      <c r="C30" s="13"/>
      <c r="D30" s="14" t="s">
        <v>25</v>
      </c>
      <c r="E30" s="11"/>
      <c r="F30" s="10">
        <v>6</v>
      </c>
      <c r="G30" s="9">
        <v>4</v>
      </c>
      <c r="H30" s="8">
        <f t="shared" si="0"/>
        <v>66.666666666666657</v>
      </c>
      <c r="I30" s="9">
        <v>3</v>
      </c>
      <c r="J30" s="8">
        <f t="shared" si="1"/>
        <v>50</v>
      </c>
      <c r="K30" s="9">
        <v>2</v>
      </c>
      <c r="L30" s="8">
        <f t="shared" si="2"/>
        <v>33.333333333333329</v>
      </c>
      <c r="M30" s="9">
        <v>2</v>
      </c>
      <c r="N30" s="8">
        <f t="shared" si="3"/>
        <v>33.333333333333329</v>
      </c>
      <c r="O30" s="9">
        <v>0</v>
      </c>
      <c r="P30" s="8">
        <f t="shared" si="4"/>
        <v>0</v>
      </c>
      <c r="Q30" s="9">
        <v>0</v>
      </c>
      <c r="R30" s="8">
        <f t="shared" si="5"/>
        <v>0</v>
      </c>
      <c r="AC30" s="10">
        <v>6</v>
      </c>
      <c r="AD30" s="140" t="str">
        <f t="shared" si="6"/>
        <v/>
      </c>
      <c r="AE30" s="140"/>
    </row>
    <row r="31" spans="1:31" ht="23.1" customHeight="1">
      <c r="A31" s="254"/>
      <c r="B31" s="254"/>
      <c r="C31" s="13"/>
      <c r="D31" s="14" t="s">
        <v>24</v>
      </c>
      <c r="E31" s="11"/>
      <c r="F31" s="10">
        <v>33</v>
      </c>
      <c r="G31" s="9">
        <v>29</v>
      </c>
      <c r="H31" s="8">
        <f t="shared" si="0"/>
        <v>87.878787878787875</v>
      </c>
      <c r="I31" s="9">
        <v>12</v>
      </c>
      <c r="J31" s="8">
        <f t="shared" si="1"/>
        <v>36.363636363636367</v>
      </c>
      <c r="K31" s="9">
        <v>2</v>
      </c>
      <c r="L31" s="8">
        <f t="shared" si="2"/>
        <v>6.0606060606060606</v>
      </c>
      <c r="M31" s="9">
        <v>11</v>
      </c>
      <c r="N31" s="8">
        <f t="shared" si="3"/>
        <v>33.333333333333329</v>
      </c>
      <c r="O31" s="9">
        <v>0</v>
      </c>
      <c r="P31" s="8">
        <f t="shared" si="4"/>
        <v>0</v>
      </c>
      <c r="Q31" s="9">
        <v>1</v>
      </c>
      <c r="R31" s="8">
        <f t="shared" si="5"/>
        <v>3.0303030303030303</v>
      </c>
      <c r="AC31" s="10">
        <v>33</v>
      </c>
      <c r="AD31" s="140" t="str">
        <f t="shared" si="6"/>
        <v/>
      </c>
      <c r="AE31" s="140"/>
    </row>
    <row r="32" spans="1:31" ht="23.1" customHeight="1">
      <c r="A32" s="254"/>
      <c r="B32" s="254"/>
      <c r="C32" s="13"/>
      <c r="D32" s="14" t="s">
        <v>23</v>
      </c>
      <c r="E32" s="11"/>
      <c r="F32" s="10">
        <v>7</v>
      </c>
      <c r="G32" s="9">
        <v>7</v>
      </c>
      <c r="H32" s="8">
        <f t="shared" si="0"/>
        <v>100</v>
      </c>
      <c r="I32" s="9">
        <v>4</v>
      </c>
      <c r="J32" s="8">
        <f t="shared" si="1"/>
        <v>57.142857142857139</v>
      </c>
      <c r="K32" s="9">
        <v>0</v>
      </c>
      <c r="L32" s="8">
        <f t="shared" si="2"/>
        <v>0</v>
      </c>
      <c r="M32" s="9">
        <v>3</v>
      </c>
      <c r="N32" s="8">
        <f t="shared" si="3"/>
        <v>42.857142857142854</v>
      </c>
      <c r="O32" s="9">
        <v>0</v>
      </c>
      <c r="P32" s="8">
        <f t="shared" si="4"/>
        <v>0</v>
      </c>
      <c r="Q32" s="9">
        <v>0</v>
      </c>
      <c r="R32" s="8">
        <f t="shared" si="5"/>
        <v>0</v>
      </c>
      <c r="AC32" s="10">
        <v>7</v>
      </c>
      <c r="AD32" s="140" t="str">
        <f t="shared" si="6"/>
        <v/>
      </c>
      <c r="AE32" s="140"/>
    </row>
    <row r="33" spans="1:31" ht="24" customHeight="1">
      <c r="A33" s="254"/>
      <c r="B33" s="254"/>
      <c r="C33" s="13"/>
      <c r="D33" s="14" t="s">
        <v>22</v>
      </c>
      <c r="E33" s="11"/>
      <c r="F33" s="10">
        <v>29</v>
      </c>
      <c r="G33" s="9">
        <v>24</v>
      </c>
      <c r="H33" s="8">
        <f t="shared" si="0"/>
        <v>82.758620689655174</v>
      </c>
      <c r="I33" s="9">
        <v>11</v>
      </c>
      <c r="J33" s="8">
        <f t="shared" si="1"/>
        <v>37.931034482758619</v>
      </c>
      <c r="K33" s="9">
        <v>2</v>
      </c>
      <c r="L33" s="8">
        <f t="shared" si="2"/>
        <v>6.8965517241379306</v>
      </c>
      <c r="M33" s="9">
        <v>7</v>
      </c>
      <c r="N33" s="8">
        <f t="shared" si="3"/>
        <v>24.137931034482758</v>
      </c>
      <c r="O33" s="9">
        <v>2</v>
      </c>
      <c r="P33" s="8">
        <f t="shared" si="4"/>
        <v>6.8965517241379306</v>
      </c>
      <c r="Q33" s="9">
        <v>0</v>
      </c>
      <c r="R33" s="8">
        <f t="shared" si="5"/>
        <v>0</v>
      </c>
      <c r="AC33" s="10">
        <v>29</v>
      </c>
      <c r="AD33" s="140" t="str">
        <f t="shared" si="6"/>
        <v/>
      </c>
      <c r="AE33" s="140"/>
    </row>
    <row r="34" spans="1:31" ht="23.1" customHeight="1">
      <c r="A34" s="254"/>
      <c r="B34" s="254"/>
      <c r="C34" s="13"/>
      <c r="D34" s="14" t="s">
        <v>21</v>
      </c>
      <c r="E34" s="11"/>
      <c r="F34" s="10">
        <v>15</v>
      </c>
      <c r="G34" s="9">
        <v>15</v>
      </c>
      <c r="H34" s="8">
        <f t="shared" si="0"/>
        <v>100</v>
      </c>
      <c r="I34" s="9">
        <v>7</v>
      </c>
      <c r="J34" s="8">
        <f t="shared" si="1"/>
        <v>46.666666666666664</v>
      </c>
      <c r="K34" s="9">
        <v>0</v>
      </c>
      <c r="L34" s="8">
        <f t="shared" si="2"/>
        <v>0</v>
      </c>
      <c r="M34" s="9">
        <v>5</v>
      </c>
      <c r="N34" s="8">
        <f t="shared" si="3"/>
        <v>33.333333333333329</v>
      </c>
      <c r="O34" s="9">
        <v>0</v>
      </c>
      <c r="P34" s="8">
        <f t="shared" si="4"/>
        <v>0</v>
      </c>
      <c r="Q34" s="9">
        <v>0</v>
      </c>
      <c r="R34" s="8">
        <f t="shared" si="5"/>
        <v>0</v>
      </c>
      <c r="AC34" s="10">
        <v>15</v>
      </c>
      <c r="AD34" s="140" t="str">
        <f t="shared" si="6"/>
        <v/>
      </c>
      <c r="AE34" s="140"/>
    </row>
    <row r="35" spans="1:31" ht="23.1" customHeight="1">
      <c r="A35" s="254"/>
      <c r="B35" s="254"/>
      <c r="C35" s="13"/>
      <c r="D35" s="14" t="s">
        <v>20</v>
      </c>
      <c r="E35" s="11"/>
      <c r="F35" s="10">
        <v>7</v>
      </c>
      <c r="G35" s="9">
        <v>7</v>
      </c>
      <c r="H35" s="8">
        <f t="shared" si="0"/>
        <v>100</v>
      </c>
      <c r="I35" s="9">
        <v>5</v>
      </c>
      <c r="J35" s="8">
        <f t="shared" si="1"/>
        <v>71.428571428571431</v>
      </c>
      <c r="K35" s="9">
        <v>0</v>
      </c>
      <c r="L35" s="8">
        <f t="shared" si="2"/>
        <v>0</v>
      </c>
      <c r="M35" s="9">
        <v>3</v>
      </c>
      <c r="N35" s="8">
        <f t="shared" si="3"/>
        <v>42.857142857142854</v>
      </c>
      <c r="O35" s="9">
        <v>0</v>
      </c>
      <c r="P35" s="8">
        <f t="shared" si="4"/>
        <v>0</v>
      </c>
      <c r="Q35" s="9">
        <v>0</v>
      </c>
      <c r="R35" s="8">
        <f t="shared" si="5"/>
        <v>0</v>
      </c>
      <c r="AC35" s="10">
        <v>7</v>
      </c>
      <c r="AD35" s="140" t="str">
        <f t="shared" si="6"/>
        <v/>
      </c>
      <c r="AE35" s="140"/>
    </row>
    <row r="36" spans="1:31" ht="23.1" customHeight="1">
      <c r="A36" s="254"/>
      <c r="B36" s="254"/>
      <c r="C36" s="13"/>
      <c r="D36" s="14" t="s">
        <v>19</v>
      </c>
      <c r="E36" s="11"/>
      <c r="F36" s="10">
        <v>17</v>
      </c>
      <c r="G36" s="9">
        <v>13</v>
      </c>
      <c r="H36" s="8">
        <f t="shared" si="0"/>
        <v>76.470588235294116</v>
      </c>
      <c r="I36" s="9">
        <v>7</v>
      </c>
      <c r="J36" s="8">
        <f t="shared" si="1"/>
        <v>41.17647058823529</v>
      </c>
      <c r="K36" s="9">
        <v>0</v>
      </c>
      <c r="L36" s="8">
        <f t="shared" si="2"/>
        <v>0</v>
      </c>
      <c r="M36" s="9">
        <v>11</v>
      </c>
      <c r="N36" s="8">
        <f t="shared" si="3"/>
        <v>64.705882352941174</v>
      </c>
      <c r="O36" s="9">
        <v>0</v>
      </c>
      <c r="P36" s="8">
        <f t="shared" si="4"/>
        <v>0</v>
      </c>
      <c r="Q36" s="9">
        <v>0</v>
      </c>
      <c r="R36" s="8">
        <f t="shared" si="5"/>
        <v>0</v>
      </c>
      <c r="AC36" s="10">
        <v>17</v>
      </c>
      <c r="AD36" s="140" t="str">
        <f t="shared" si="6"/>
        <v/>
      </c>
      <c r="AE36" s="140"/>
    </row>
    <row r="37" spans="1:31" ht="23.1" customHeight="1">
      <c r="A37" s="254"/>
      <c r="B37" s="255"/>
      <c r="C37" s="13"/>
      <c r="D37" s="14" t="s">
        <v>18</v>
      </c>
      <c r="E37" s="11"/>
      <c r="F37" s="10">
        <v>6</v>
      </c>
      <c r="G37" s="9">
        <v>4</v>
      </c>
      <c r="H37" s="8">
        <f t="shared" si="0"/>
        <v>66.666666666666657</v>
      </c>
      <c r="I37" s="9">
        <v>2</v>
      </c>
      <c r="J37" s="8">
        <f t="shared" si="1"/>
        <v>33.333333333333329</v>
      </c>
      <c r="K37" s="9">
        <v>0</v>
      </c>
      <c r="L37" s="8">
        <f t="shared" si="2"/>
        <v>0</v>
      </c>
      <c r="M37" s="9">
        <v>3</v>
      </c>
      <c r="N37" s="8">
        <f t="shared" si="3"/>
        <v>50</v>
      </c>
      <c r="O37" s="9">
        <v>0</v>
      </c>
      <c r="P37" s="8">
        <f t="shared" si="4"/>
        <v>0</v>
      </c>
      <c r="Q37" s="9">
        <v>0</v>
      </c>
      <c r="R37" s="8">
        <f t="shared" si="5"/>
        <v>0</v>
      </c>
      <c r="AC37" s="10">
        <v>6</v>
      </c>
      <c r="AD37" s="140" t="str">
        <f t="shared" si="6"/>
        <v/>
      </c>
      <c r="AE37" s="140"/>
    </row>
    <row r="38" spans="1:31" ht="23.1" customHeight="1">
      <c r="A38" s="254"/>
      <c r="B38" s="253" t="s">
        <v>17</v>
      </c>
      <c r="C38" s="13"/>
      <c r="D38" s="14" t="s">
        <v>16</v>
      </c>
      <c r="E38" s="11"/>
      <c r="F38" s="10">
        <f>SUM(F39:F53)</f>
        <v>724</v>
      </c>
      <c r="G38" s="9">
        <f>SUM(G39:G53)</f>
        <v>440</v>
      </c>
      <c r="H38" s="8">
        <f t="shared" si="0"/>
        <v>60.773480662983424</v>
      </c>
      <c r="I38" s="9">
        <f>SUM(I39:I53)</f>
        <v>247</v>
      </c>
      <c r="J38" s="8">
        <f t="shared" si="1"/>
        <v>34.116022099447513</v>
      </c>
      <c r="K38" s="9">
        <f>SUM(K39:K53)</f>
        <v>91</v>
      </c>
      <c r="L38" s="8">
        <f t="shared" si="2"/>
        <v>12.569060773480665</v>
      </c>
      <c r="M38" s="9">
        <f>SUM(M39:M53)</f>
        <v>267</v>
      </c>
      <c r="N38" s="8">
        <f t="shared" si="3"/>
        <v>36.878453038674031</v>
      </c>
      <c r="O38" s="9">
        <f>SUM(O39:O53)</f>
        <v>26</v>
      </c>
      <c r="P38" s="8">
        <f t="shared" si="4"/>
        <v>3.5911602209944751</v>
      </c>
      <c r="Q38" s="9">
        <f>SUM(Q39:Q53)</f>
        <v>30</v>
      </c>
      <c r="R38" s="8">
        <f t="shared" si="5"/>
        <v>4.1436464088397784</v>
      </c>
      <c r="AC38" s="10">
        <f>SUM(AC39:AC53)</f>
        <v>724</v>
      </c>
      <c r="AD38" s="140" t="str">
        <f t="shared" si="6"/>
        <v/>
      </c>
      <c r="AE38" s="140"/>
    </row>
    <row r="39" spans="1:31" ht="23.1" customHeight="1">
      <c r="A39" s="254"/>
      <c r="B39" s="254"/>
      <c r="C39" s="13"/>
      <c r="D39" s="14" t="s">
        <v>15</v>
      </c>
      <c r="E39" s="11"/>
      <c r="F39" s="10">
        <v>4</v>
      </c>
      <c r="G39" s="9">
        <v>4</v>
      </c>
      <c r="H39" s="8">
        <f t="shared" si="0"/>
        <v>100</v>
      </c>
      <c r="I39" s="9">
        <v>0</v>
      </c>
      <c r="J39" s="8">
        <f t="shared" si="1"/>
        <v>0</v>
      </c>
      <c r="K39" s="9">
        <v>0</v>
      </c>
      <c r="L39" s="8">
        <f t="shared" si="2"/>
        <v>0</v>
      </c>
      <c r="M39" s="9">
        <v>1</v>
      </c>
      <c r="N39" s="8">
        <f t="shared" si="3"/>
        <v>25</v>
      </c>
      <c r="O39" s="9">
        <v>0</v>
      </c>
      <c r="P39" s="8">
        <f t="shared" si="4"/>
        <v>0</v>
      </c>
      <c r="Q39" s="9">
        <v>0</v>
      </c>
      <c r="R39" s="8">
        <f t="shared" si="5"/>
        <v>0</v>
      </c>
      <c r="AC39" s="10">
        <v>4</v>
      </c>
      <c r="AD39" s="140" t="str">
        <f t="shared" si="6"/>
        <v/>
      </c>
      <c r="AE39" s="140"/>
    </row>
    <row r="40" spans="1:31" ht="23.1" customHeight="1">
      <c r="A40" s="254"/>
      <c r="B40" s="254"/>
      <c r="C40" s="13"/>
      <c r="D40" s="14" t="s">
        <v>14</v>
      </c>
      <c r="E40" s="11"/>
      <c r="F40" s="10">
        <v>91</v>
      </c>
      <c r="G40" s="9">
        <v>65</v>
      </c>
      <c r="H40" s="8">
        <f t="shared" si="0"/>
        <v>71.428571428571431</v>
      </c>
      <c r="I40" s="9">
        <v>11</v>
      </c>
      <c r="J40" s="8">
        <f t="shared" si="1"/>
        <v>12.087912087912088</v>
      </c>
      <c r="K40" s="9">
        <v>11</v>
      </c>
      <c r="L40" s="8">
        <f t="shared" si="2"/>
        <v>12.087912087912088</v>
      </c>
      <c r="M40" s="9">
        <v>18</v>
      </c>
      <c r="N40" s="8">
        <f t="shared" si="3"/>
        <v>19.780219780219781</v>
      </c>
      <c r="O40" s="9">
        <v>3</v>
      </c>
      <c r="P40" s="8">
        <f t="shared" si="4"/>
        <v>3.296703296703297</v>
      </c>
      <c r="Q40" s="9">
        <v>10</v>
      </c>
      <c r="R40" s="8">
        <f t="shared" si="5"/>
        <v>10.989010989010989</v>
      </c>
      <c r="AC40" s="10">
        <v>91</v>
      </c>
      <c r="AD40" s="140" t="str">
        <f t="shared" si="6"/>
        <v/>
      </c>
      <c r="AE40" s="140"/>
    </row>
    <row r="41" spans="1:31" ht="23.1" customHeight="1">
      <c r="A41" s="254"/>
      <c r="B41" s="254"/>
      <c r="C41" s="13"/>
      <c r="D41" s="14" t="s">
        <v>13</v>
      </c>
      <c r="E41" s="11"/>
      <c r="F41" s="10">
        <v>19</v>
      </c>
      <c r="G41" s="9">
        <v>11</v>
      </c>
      <c r="H41" s="8">
        <f t="shared" si="0"/>
        <v>57.894736842105267</v>
      </c>
      <c r="I41" s="9">
        <v>3</v>
      </c>
      <c r="J41" s="8">
        <f t="shared" si="1"/>
        <v>15.789473684210526</v>
      </c>
      <c r="K41" s="9">
        <v>0</v>
      </c>
      <c r="L41" s="8">
        <f t="shared" si="2"/>
        <v>0</v>
      </c>
      <c r="M41" s="9">
        <v>7</v>
      </c>
      <c r="N41" s="8">
        <f t="shared" si="3"/>
        <v>36.84210526315789</v>
      </c>
      <c r="O41" s="9">
        <v>0</v>
      </c>
      <c r="P41" s="8">
        <f t="shared" si="4"/>
        <v>0</v>
      </c>
      <c r="Q41" s="9">
        <v>1</v>
      </c>
      <c r="R41" s="8">
        <f t="shared" si="5"/>
        <v>5.2631578947368416</v>
      </c>
      <c r="AC41" s="10">
        <v>19</v>
      </c>
      <c r="AD41" s="140" t="str">
        <f t="shared" si="6"/>
        <v/>
      </c>
      <c r="AE41" s="140"/>
    </row>
    <row r="42" spans="1:31" ht="23.1" customHeight="1">
      <c r="A42" s="254"/>
      <c r="B42" s="254"/>
      <c r="C42" s="13"/>
      <c r="D42" s="14" t="s">
        <v>12</v>
      </c>
      <c r="E42" s="11"/>
      <c r="F42" s="10">
        <v>14</v>
      </c>
      <c r="G42" s="9">
        <v>12</v>
      </c>
      <c r="H42" s="8">
        <f t="shared" si="0"/>
        <v>85.714285714285708</v>
      </c>
      <c r="I42" s="9">
        <v>4</v>
      </c>
      <c r="J42" s="8">
        <f t="shared" si="1"/>
        <v>28.571428571428569</v>
      </c>
      <c r="K42" s="9">
        <v>0</v>
      </c>
      <c r="L42" s="8">
        <f t="shared" si="2"/>
        <v>0</v>
      </c>
      <c r="M42" s="9">
        <v>6</v>
      </c>
      <c r="N42" s="8">
        <f t="shared" si="3"/>
        <v>42.857142857142854</v>
      </c>
      <c r="O42" s="9">
        <v>0</v>
      </c>
      <c r="P42" s="8">
        <f t="shared" si="4"/>
        <v>0</v>
      </c>
      <c r="Q42" s="9">
        <v>0</v>
      </c>
      <c r="R42" s="8">
        <f t="shared" si="5"/>
        <v>0</v>
      </c>
      <c r="AC42" s="10">
        <v>14</v>
      </c>
      <c r="AD42" s="140" t="str">
        <f t="shared" si="6"/>
        <v/>
      </c>
      <c r="AE42" s="140"/>
    </row>
    <row r="43" spans="1:31" ht="23.1" customHeight="1">
      <c r="A43" s="254"/>
      <c r="B43" s="254"/>
      <c r="C43" s="13"/>
      <c r="D43" s="14" t="s">
        <v>11</v>
      </c>
      <c r="E43" s="11"/>
      <c r="F43" s="10">
        <v>32</v>
      </c>
      <c r="G43" s="9">
        <v>24</v>
      </c>
      <c r="H43" s="8">
        <f t="shared" si="0"/>
        <v>75</v>
      </c>
      <c r="I43" s="9">
        <v>8</v>
      </c>
      <c r="J43" s="8">
        <f t="shared" si="1"/>
        <v>25</v>
      </c>
      <c r="K43" s="9">
        <v>2</v>
      </c>
      <c r="L43" s="8">
        <f t="shared" si="2"/>
        <v>6.25</v>
      </c>
      <c r="M43" s="9">
        <v>4</v>
      </c>
      <c r="N43" s="8">
        <f t="shared" si="3"/>
        <v>12.5</v>
      </c>
      <c r="O43" s="9">
        <v>1</v>
      </c>
      <c r="P43" s="8">
        <f t="shared" si="4"/>
        <v>3.125</v>
      </c>
      <c r="Q43" s="9">
        <v>1</v>
      </c>
      <c r="R43" s="8">
        <f t="shared" si="5"/>
        <v>3.125</v>
      </c>
      <c r="AC43" s="10">
        <v>32</v>
      </c>
      <c r="AD43" s="140" t="str">
        <f t="shared" si="6"/>
        <v/>
      </c>
      <c r="AE43" s="140"/>
    </row>
    <row r="44" spans="1:31" ht="23.1" customHeight="1">
      <c r="A44" s="254"/>
      <c r="B44" s="254"/>
      <c r="C44" s="13"/>
      <c r="D44" s="14" t="s">
        <v>10</v>
      </c>
      <c r="E44" s="11"/>
      <c r="F44" s="10">
        <v>176</v>
      </c>
      <c r="G44" s="9">
        <v>102</v>
      </c>
      <c r="H44" s="8">
        <f t="shared" si="0"/>
        <v>57.95454545454546</v>
      </c>
      <c r="I44" s="9">
        <v>67</v>
      </c>
      <c r="J44" s="8">
        <f t="shared" si="1"/>
        <v>38.06818181818182</v>
      </c>
      <c r="K44" s="9">
        <v>20</v>
      </c>
      <c r="L44" s="8">
        <f t="shared" si="2"/>
        <v>11.363636363636363</v>
      </c>
      <c r="M44" s="9">
        <v>79</v>
      </c>
      <c r="N44" s="8">
        <f t="shared" si="3"/>
        <v>44.886363636363633</v>
      </c>
      <c r="O44" s="9">
        <v>6</v>
      </c>
      <c r="P44" s="8">
        <f t="shared" si="4"/>
        <v>3.4090909090909087</v>
      </c>
      <c r="Q44" s="9">
        <v>5</v>
      </c>
      <c r="R44" s="8">
        <f t="shared" si="5"/>
        <v>2.8409090909090908</v>
      </c>
      <c r="AC44" s="10">
        <v>176</v>
      </c>
      <c r="AD44" s="140" t="str">
        <f t="shared" si="6"/>
        <v/>
      </c>
      <c r="AE44" s="140"/>
    </row>
    <row r="45" spans="1:31" ht="23.1" customHeight="1">
      <c r="A45" s="254"/>
      <c r="B45" s="254"/>
      <c r="C45" s="13"/>
      <c r="D45" s="14" t="s">
        <v>9</v>
      </c>
      <c r="E45" s="11"/>
      <c r="F45" s="10">
        <v>21</v>
      </c>
      <c r="G45" s="9">
        <v>10</v>
      </c>
      <c r="H45" s="8">
        <f t="shared" si="0"/>
        <v>47.619047619047613</v>
      </c>
      <c r="I45" s="9">
        <v>13</v>
      </c>
      <c r="J45" s="8">
        <f t="shared" si="1"/>
        <v>61.904761904761905</v>
      </c>
      <c r="K45" s="9">
        <v>0</v>
      </c>
      <c r="L45" s="8">
        <f t="shared" si="2"/>
        <v>0</v>
      </c>
      <c r="M45" s="9">
        <v>4</v>
      </c>
      <c r="N45" s="8">
        <f t="shared" si="3"/>
        <v>19.047619047619047</v>
      </c>
      <c r="O45" s="9">
        <v>1</v>
      </c>
      <c r="P45" s="8">
        <f t="shared" si="4"/>
        <v>4.7619047619047619</v>
      </c>
      <c r="Q45" s="9">
        <v>0</v>
      </c>
      <c r="R45" s="8">
        <f t="shared" si="5"/>
        <v>0</v>
      </c>
      <c r="AC45" s="10">
        <v>21</v>
      </c>
      <c r="AD45" s="140" t="str">
        <f t="shared" si="6"/>
        <v/>
      </c>
      <c r="AE45" s="140"/>
    </row>
    <row r="46" spans="1:31" ht="23.1" customHeight="1">
      <c r="A46" s="254"/>
      <c r="B46" s="254"/>
      <c r="C46" s="13"/>
      <c r="D46" s="14" t="s">
        <v>8</v>
      </c>
      <c r="E46" s="11"/>
      <c r="F46" s="10">
        <v>9</v>
      </c>
      <c r="G46" s="9">
        <v>6</v>
      </c>
      <c r="H46" s="8">
        <f t="shared" si="0"/>
        <v>66.666666666666657</v>
      </c>
      <c r="I46" s="9">
        <v>5</v>
      </c>
      <c r="J46" s="8">
        <f t="shared" si="1"/>
        <v>55.555555555555557</v>
      </c>
      <c r="K46" s="9">
        <v>4</v>
      </c>
      <c r="L46" s="8">
        <f t="shared" si="2"/>
        <v>44.444444444444443</v>
      </c>
      <c r="M46" s="9">
        <v>1</v>
      </c>
      <c r="N46" s="8">
        <f t="shared" si="3"/>
        <v>11.111111111111111</v>
      </c>
      <c r="O46" s="9">
        <v>0</v>
      </c>
      <c r="P46" s="8">
        <f t="shared" si="4"/>
        <v>0</v>
      </c>
      <c r="Q46" s="9">
        <v>0</v>
      </c>
      <c r="R46" s="8">
        <f t="shared" si="5"/>
        <v>0</v>
      </c>
      <c r="AC46" s="10">
        <v>9</v>
      </c>
      <c r="AD46" s="140" t="str">
        <f t="shared" si="6"/>
        <v/>
      </c>
      <c r="AE46" s="140"/>
    </row>
    <row r="47" spans="1:31" ht="24" customHeight="1">
      <c r="A47" s="254"/>
      <c r="B47" s="254"/>
      <c r="C47" s="13"/>
      <c r="D47" s="12" t="s">
        <v>7</v>
      </c>
      <c r="E47" s="11"/>
      <c r="F47" s="10">
        <v>18</v>
      </c>
      <c r="G47" s="9">
        <v>15</v>
      </c>
      <c r="H47" s="8">
        <f t="shared" si="0"/>
        <v>83.333333333333343</v>
      </c>
      <c r="I47" s="9">
        <v>3</v>
      </c>
      <c r="J47" s="8">
        <f t="shared" si="1"/>
        <v>16.666666666666664</v>
      </c>
      <c r="K47" s="9">
        <v>2</v>
      </c>
      <c r="L47" s="8">
        <f t="shared" si="2"/>
        <v>11.111111111111111</v>
      </c>
      <c r="M47" s="9">
        <v>5</v>
      </c>
      <c r="N47" s="8">
        <f t="shared" si="3"/>
        <v>27.777777777777779</v>
      </c>
      <c r="O47" s="9">
        <v>1</v>
      </c>
      <c r="P47" s="8">
        <f t="shared" si="4"/>
        <v>5.5555555555555554</v>
      </c>
      <c r="Q47" s="9">
        <v>0</v>
      </c>
      <c r="R47" s="8">
        <f t="shared" si="5"/>
        <v>0</v>
      </c>
      <c r="AC47" s="10">
        <v>18</v>
      </c>
      <c r="AD47" s="140" t="str">
        <f t="shared" si="6"/>
        <v/>
      </c>
      <c r="AE47" s="140"/>
    </row>
    <row r="48" spans="1:31" ht="23.1" customHeight="1">
      <c r="A48" s="254"/>
      <c r="B48" s="254"/>
      <c r="C48" s="13"/>
      <c r="D48" s="14" t="s">
        <v>6</v>
      </c>
      <c r="E48" s="11"/>
      <c r="F48" s="10">
        <v>49</v>
      </c>
      <c r="G48" s="9">
        <v>26</v>
      </c>
      <c r="H48" s="8">
        <f t="shared" si="0"/>
        <v>53.061224489795919</v>
      </c>
      <c r="I48" s="9">
        <v>30</v>
      </c>
      <c r="J48" s="8">
        <f t="shared" si="1"/>
        <v>61.224489795918366</v>
      </c>
      <c r="K48" s="9">
        <v>3</v>
      </c>
      <c r="L48" s="8">
        <f t="shared" si="2"/>
        <v>6.1224489795918364</v>
      </c>
      <c r="M48" s="9">
        <v>16</v>
      </c>
      <c r="N48" s="8">
        <f t="shared" si="3"/>
        <v>32.653061224489797</v>
      </c>
      <c r="O48" s="9">
        <v>2</v>
      </c>
      <c r="P48" s="8">
        <f t="shared" si="4"/>
        <v>4.0816326530612246</v>
      </c>
      <c r="Q48" s="9">
        <v>3</v>
      </c>
      <c r="R48" s="8">
        <f t="shared" si="5"/>
        <v>6.1224489795918364</v>
      </c>
      <c r="AC48" s="10">
        <v>49</v>
      </c>
      <c r="AD48" s="140" t="str">
        <f t="shared" si="6"/>
        <v/>
      </c>
      <c r="AE48" s="140"/>
    </row>
    <row r="49" spans="1:32" ht="23.1" customHeight="1">
      <c r="A49" s="254"/>
      <c r="B49" s="254"/>
      <c r="C49" s="13"/>
      <c r="D49" s="14" t="s">
        <v>5</v>
      </c>
      <c r="E49" s="11"/>
      <c r="F49" s="10">
        <v>24</v>
      </c>
      <c r="G49" s="9">
        <v>12</v>
      </c>
      <c r="H49" s="8">
        <f t="shared" si="0"/>
        <v>50</v>
      </c>
      <c r="I49" s="9">
        <v>4</v>
      </c>
      <c r="J49" s="8">
        <f t="shared" si="1"/>
        <v>16.666666666666664</v>
      </c>
      <c r="K49" s="9">
        <v>4</v>
      </c>
      <c r="L49" s="8">
        <f t="shared" si="2"/>
        <v>16.666666666666664</v>
      </c>
      <c r="M49" s="9">
        <v>11</v>
      </c>
      <c r="N49" s="8">
        <f t="shared" si="3"/>
        <v>45.833333333333329</v>
      </c>
      <c r="O49" s="9">
        <v>0</v>
      </c>
      <c r="P49" s="8">
        <f t="shared" si="4"/>
        <v>0</v>
      </c>
      <c r="Q49" s="9">
        <v>1</v>
      </c>
      <c r="R49" s="8">
        <f t="shared" si="5"/>
        <v>4.1666666666666661</v>
      </c>
      <c r="AC49" s="10">
        <v>24</v>
      </c>
      <c r="AD49" s="140" t="str">
        <f t="shared" si="6"/>
        <v/>
      </c>
      <c r="AE49" s="140"/>
    </row>
    <row r="50" spans="1:32" ht="23.1" customHeight="1">
      <c r="A50" s="254"/>
      <c r="B50" s="254"/>
      <c r="C50" s="13"/>
      <c r="D50" s="14" t="s">
        <v>4</v>
      </c>
      <c r="E50" s="11"/>
      <c r="F50" s="10">
        <v>22</v>
      </c>
      <c r="G50" s="9">
        <v>10</v>
      </c>
      <c r="H50" s="8">
        <f t="shared" si="0"/>
        <v>45.454545454545453</v>
      </c>
      <c r="I50" s="9">
        <v>2</v>
      </c>
      <c r="J50" s="8">
        <f t="shared" si="1"/>
        <v>9.0909090909090917</v>
      </c>
      <c r="K50" s="9">
        <v>5</v>
      </c>
      <c r="L50" s="8">
        <f t="shared" si="2"/>
        <v>22.727272727272727</v>
      </c>
      <c r="M50" s="9">
        <v>11</v>
      </c>
      <c r="N50" s="8">
        <f t="shared" si="3"/>
        <v>50</v>
      </c>
      <c r="O50" s="9">
        <v>2</v>
      </c>
      <c r="P50" s="8">
        <f t="shared" si="4"/>
        <v>9.0909090909090917</v>
      </c>
      <c r="Q50" s="9">
        <v>0</v>
      </c>
      <c r="R50" s="8">
        <f t="shared" si="5"/>
        <v>0</v>
      </c>
      <c r="AC50" s="10">
        <v>22</v>
      </c>
      <c r="AD50" s="140" t="str">
        <f t="shared" si="6"/>
        <v/>
      </c>
      <c r="AE50" s="140"/>
    </row>
    <row r="51" spans="1:32" ht="23.1" customHeight="1">
      <c r="A51" s="254"/>
      <c r="B51" s="254"/>
      <c r="C51" s="13"/>
      <c r="D51" s="14" t="s">
        <v>3</v>
      </c>
      <c r="E51" s="11"/>
      <c r="F51" s="10">
        <v>168</v>
      </c>
      <c r="G51" s="9">
        <v>95</v>
      </c>
      <c r="H51" s="8">
        <f t="shared" si="0"/>
        <v>56.547619047619044</v>
      </c>
      <c r="I51" s="9">
        <v>67</v>
      </c>
      <c r="J51" s="8">
        <f t="shared" si="1"/>
        <v>39.880952380952387</v>
      </c>
      <c r="K51" s="9">
        <v>35</v>
      </c>
      <c r="L51" s="8">
        <f t="shared" si="2"/>
        <v>20.833333333333336</v>
      </c>
      <c r="M51" s="9">
        <v>75</v>
      </c>
      <c r="N51" s="8">
        <f t="shared" si="3"/>
        <v>44.642857142857146</v>
      </c>
      <c r="O51" s="9">
        <v>9</v>
      </c>
      <c r="P51" s="8">
        <f t="shared" si="4"/>
        <v>5.3571428571428568</v>
      </c>
      <c r="Q51" s="9">
        <v>6</v>
      </c>
      <c r="R51" s="8">
        <f t="shared" si="5"/>
        <v>3.5714285714285712</v>
      </c>
      <c r="AC51" s="10">
        <v>168</v>
      </c>
      <c r="AD51" s="140" t="str">
        <f t="shared" si="6"/>
        <v/>
      </c>
      <c r="AE51" s="140"/>
    </row>
    <row r="52" spans="1:32" ht="23.1" customHeight="1">
      <c r="A52" s="254"/>
      <c r="B52" s="254"/>
      <c r="C52" s="13"/>
      <c r="D52" s="14" t="s">
        <v>2</v>
      </c>
      <c r="E52" s="11"/>
      <c r="F52" s="10">
        <v>21</v>
      </c>
      <c r="G52" s="9">
        <v>13</v>
      </c>
      <c r="H52" s="8">
        <f t="shared" si="0"/>
        <v>61.904761904761905</v>
      </c>
      <c r="I52" s="9">
        <v>8</v>
      </c>
      <c r="J52" s="8">
        <f t="shared" si="1"/>
        <v>38.095238095238095</v>
      </c>
      <c r="K52" s="9">
        <v>0</v>
      </c>
      <c r="L52" s="8">
        <f t="shared" si="2"/>
        <v>0</v>
      </c>
      <c r="M52" s="9">
        <v>9</v>
      </c>
      <c r="N52" s="8">
        <f t="shared" si="3"/>
        <v>42.857142857142854</v>
      </c>
      <c r="O52" s="9">
        <v>0</v>
      </c>
      <c r="P52" s="8">
        <f t="shared" si="4"/>
        <v>0</v>
      </c>
      <c r="Q52" s="9">
        <v>0</v>
      </c>
      <c r="R52" s="8">
        <f t="shared" si="5"/>
        <v>0</v>
      </c>
      <c r="AC52" s="10">
        <v>21</v>
      </c>
      <c r="AD52" s="140" t="str">
        <f t="shared" si="6"/>
        <v/>
      </c>
      <c r="AE52" s="140"/>
    </row>
    <row r="53" spans="1:32" ht="24" customHeight="1" thickBot="1">
      <c r="A53" s="255"/>
      <c r="B53" s="255"/>
      <c r="C53" s="13"/>
      <c r="D53" s="12" t="s">
        <v>1</v>
      </c>
      <c r="E53" s="11"/>
      <c r="F53" s="10">
        <v>56</v>
      </c>
      <c r="G53" s="9">
        <v>35</v>
      </c>
      <c r="H53" s="8">
        <f t="shared" si="0"/>
        <v>62.5</v>
      </c>
      <c r="I53" s="9">
        <v>22</v>
      </c>
      <c r="J53" s="8">
        <f t="shared" si="1"/>
        <v>39.285714285714285</v>
      </c>
      <c r="K53" s="9">
        <v>5</v>
      </c>
      <c r="L53" s="8">
        <f t="shared" si="2"/>
        <v>8.9285714285714288</v>
      </c>
      <c r="M53" s="9">
        <v>20</v>
      </c>
      <c r="N53" s="8">
        <f t="shared" si="3"/>
        <v>35.714285714285715</v>
      </c>
      <c r="O53" s="9">
        <v>1</v>
      </c>
      <c r="P53" s="8">
        <f t="shared" si="4"/>
        <v>1.7857142857142856</v>
      </c>
      <c r="Q53" s="9">
        <v>3</v>
      </c>
      <c r="R53" s="8">
        <f t="shared" si="5"/>
        <v>5.3571428571428568</v>
      </c>
      <c r="AC53" s="10">
        <v>56</v>
      </c>
      <c r="AD53" s="141" t="str">
        <f t="shared" si="6"/>
        <v/>
      </c>
      <c r="AE53" s="141"/>
    </row>
    <row r="55" spans="1:32" ht="12.75" customHeight="1"/>
    <row r="56" spans="1:32" ht="12.75" customHeight="1"/>
    <row r="57" spans="1:32">
      <c r="D57" s="5"/>
    </row>
    <row r="60" spans="1:32">
      <c r="D60" s="166" t="s">
        <v>490</v>
      </c>
      <c r="E60" s="164"/>
      <c r="F60" s="165">
        <v>967</v>
      </c>
      <c r="G60" s="165">
        <v>635</v>
      </c>
      <c r="H60" s="165"/>
      <c r="I60" s="165">
        <v>340</v>
      </c>
      <c r="J60" s="165"/>
      <c r="K60" s="165">
        <v>109</v>
      </c>
      <c r="L60" s="165"/>
      <c r="M60" s="165">
        <v>351</v>
      </c>
      <c r="N60" s="165"/>
      <c r="O60" s="165">
        <v>37</v>
      </c>
      <c r="P60" s="165"/>
      <c r="Q60" s="165">
        <v>38</v>
      </c>
      <c r="R60" s="165"/>
      <c r="S60" s="165"/>
      <c r="T60" s="165"/>
      <c r="U60" s="165"/>
      <c r="V60" s="165"/>
      <c r="W60" s="165"/>
      <c r="X60" s="165"/>
      <c r="Y60" s="165"/>
      <c r="Z60" s="165"/>
      <c r="AA60" s="165"/>
      <c r="AB60" s="165"/>
      <c r="AC60" s="165"/>
      <c r="AD60" s="165"/>
      <c r="AE60" s="165"/>
      <c r="AF60" s="165"/>
    </row>
    <row r="61" spans="1:32">
      <c r="D61" s="167" t="s">
        <v>49</v>
      </c>
      <c r="E61" s="164"/>
      <c r="F61" s="168">
        <f>IF(F60="","",SUM(F8:F12))</f>
        <v>967</v>
      </c>
      <c r="G61" s="168">
        <f>IF(G60="","",SUM(G8:G12))</f>
        <v>635</v>
      </c>
      <c r="H61" s="165"/>
      <c r="I61" s="168">
        <f>IF(I60="","",SUM(I8:I12))</f>
        <v>340</v>
      </c>
      <c r="J61" s="165"/>
      <c r="K61" s="168">
        <f>IF(K60="","",SUM(K8:K12))</f>
        <v>109</v>
      </c>
      <c r="L61" s="165"/>
      <c r="M61" s="168">
        <f>IF(M60="","",SUM(M8:M12))</f>
        <v>351</v>
      </c>
      <c r="N61" s="165"/>
      <c r="O61" s="168">
        <f>IF(O60="","",SUM(O8:O12))</f>
        <v>37</v>
      </c>
      <c r="P61" s="165"/>
      <c r="Q61" s="168">
        <f>IF(Q60="","",SUM(Q8:Q12))</f>
        <v>38</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c r="AE61" s="168"/>
      <c r="AF61" s="165"/>
    </row>
    <row r="62" spans="1:32">
      <c r="D62" s="167" t="s">
        <v>43</v>
      </c>
      <c r="E62" s="164"/>
      <c r="F62" s="168">
        <f>IF(F60="","",SUM(F13,F38))</f>
        <v>967</v>
      </c>
      <c r="G62" s="168">
        <f>IF(G60="","",SUM(G13,G38))</f>
        <v>635</v>
      </c>
      <c r="H62" s="165"/>
      <c r="I62" s="168">
        <f>IF(I60="","",SUM(I13,I38))</f>
        <v>340</v>
      </c>
      <c r="J62" s="165"/>
      <c r="K62" s="168">
        <f>IF(K60="","",SUM(K13,K38))</f>
        <v>109</v>
      </c>
      <c r="L62" s="165"/>
      <c r="M62" s="168">
        <f>IF(M60="","",SUM(M13,M38))</f>
        <v>351</v>
      </c>
      <c r="N62" s="165"/>
      <c r="O62" s="168">
        <f>IF(O60="","",SUM(O13,O38))</f>
        <v>37</v>
      </c>
      <c r="P62" s="165"/>
      <c r="Q62" s="168">
        <f>IF(Q60="","",SUM(Q13,Q38))</f>
        <v>38</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c r="AE62" s="168"/>
      <c r="AF62" s="165"/>
    </row>
    <row r="63" spans="1:32">
      <c r="D63" s="169" t="s">
        <v>42</v>
      </c>
      <c r="F63" s="168">
        <f>IF(F60="","",SUM(F14:F37))</f>
        <v>243</v>
      </c>
      <c r="G63" s="168">
        <f>IF(G60="","",SUM(G14:G37))</f>
        <v>195</v>
      </c>
      <c r="H63" s="165"/>
      <c r="I63" s="168">
        <f>IF(I60="","",SUM(I14:I37))</f>
        <v>93</v>
      </c>
      <c r="J63" s="165"/>
      <c r="K63" s="168">
        <f>IF(K60="","",SUM(K14:K37))</f>
        <v>18</v>
      </c>
      <c r="L63" s="165"/>
      <c r="M63" s="168">
        <f>IF(M60="","",SUM(M14:M37))</f>
        <v>84</v>
      </c>
      <c r="N63" s="165"/>
      <c r="O63" s="168">
        <f>IF(O60="","",SUM(O14:O37))</f>
        <v>11</v>
      </c>
      <c r="P63" s="165"/>
      <c r="Q63" s="168">
        <f>IF(Q60="","",SUM(Q14:Q37))</f>
        <v>8</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c r="AE63" s="168"/>
      <c r="AF63" s="165"/>
    </row>
    <row r="64" spans="1:32">
      <c r="D64" s="170" t="s">
        <v>491</v>
      </c>
      <c r="F64" s="168">
        <f>IF(F60="","",SUM(F39:F53))</f>
        <v>724</v>
      </c>
      <c r="G64" s="168">
        <f>IF(G60="","",SUM(G39:G53))</f>
        <v>440</v>
      </c>
      <c r="H64" s="165"/>
      <c r="I64" s="168">
        <f>IF(I60="","",SUM(I39:I53))</f>
        <v>247</v>
      </c>
      <c r="J64" s="165"/>
      <c r="K64" s="168">
        <f>IF(K60="","",SUM(K39:K53))</f>
        <v>91</v>
      </c>
      <c r="L64" s="165"/>
      <c r="M64" s="168">
        <f>IF(M60="","",SUM(M39:M53))</f>
        <v>267</v>
      </c>
      <c r="N64" s="165"/>
      <c r="O64" s="168">
        <f>IF(O60="","",SUM(O39:O53))</f>
        <v>26</v>
      </c>
      <c r="P64" s="165"/>
      <c r="Q64" s="168">
        <f>IF(Q60="","",SUM(Q39:Q53))</f>
        <v>30</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c r="AE64" s="168"/>
      <c r="AF64" s="165"/>
    </row>
    <row r="66" spans="4:32">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c r="AE66" s="165"/>
      <c r="AF66" s="165"/>
    </row>
    <row r="67" spans="4:32">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c r="AE67" s="165"/>
      <c r="AF67" s="165"/>
    </row>
    <row r="68" spans="4:32">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c r="AE68" s="165"/>
      <c r="AF68" s="165"/>
    </row>
    <row r="69" spans="4:32">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c r="AE69" s="165"/>
      <c r="AF69" s="165"/>
    </row>
    <row r="70" spans="4:32">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c r="AE70" s="165"/>
      <c r="AF70" s="165"/>
    </row>
    <row r="71" spans="4:32">
      <c r="D71" s="5"/>
    </row>
    <row r="75" spans="4:32">
      <c r="D75" s="5"/>
    </row>
    <row r="77" spans="4:32">
      <c r="D77" s="5"/>
    </row>
    <row r="79" spans="4:32">
      <c r="D79" s="5"/>
    </row>
    <row r="81" spans="4:6">
      <c r="D81" s="5"/>
    </row>
    <row r="83" spans="4:6" ht="13.5" customHeight="1">
      <c r="D83" s="6"/>
    </row>
    <row r="84" spans="4:6" ht="13.5" customHeight="1"/>
    <row r="85" spans="4:6">
      <c r="D85" s="5"/>
    </row>
    <row r="87" spans="4:6">
      <c r="D87" s="5"/>
    </row>
    <row r="89" spans="4:6">
      <c r="D89" s="5"/>
    </row>
    <row r="91" spans="4:6">
      <c r="D91" s="5"/>
    </row>
    <row r="95" spans="4:6" ht="12.75" customHeight="1"/>
    <row r="96" spans="4:6" ht="12.75" customHeight="1">
      <c r="F96" s="57"/>
    </row>
  </sheetData>
  <mergeCells count="30">
    <mergeCell ref="O5:O6"/>
    <mergeCell ref="P5:P6"/>
    <mergeCell ref="A3:E6"/>
    <mergeCell ref="F3:F6"/>
    <mergeCell ref="A13:A53"/>
    <mergeCell ref="B13:B37"/>
    <mergeCell ref="B38:B53"/>
    <mergeCell ref="A7:E7"/>
    <mergeCell ref="A8:A12"/>
    <mergeCell ref="B8:E8"/>
    <mergeCell ref="B9:E9"/>
    <mergeCell ref="B10:E10"/>
    <mergeCell ref="B11:E11"/>
    <mergeCell ref="B12:E12"/>
    <mergeCell ref="Q3:R4"/>
    <mergeCell ref="G5:G6"/>
    <mergeCell ref="H5:H6"/>
    <mergeCell ref="I5:I6"/>
    <mergeCell ref="J5:J6"/>
    <mergeCell ref="K5:K6"/>
    <mergeCell ref="L5:L6"/>
    <mergeCell ref="M5:M6"/>
    <mergeCell ref="N5:N6"/>
    <mergeCell ref="Q5:Q6"/>
    <mergeCell ref="G3:H4"/>
    <mergeCell ref="I3:J4"/>
    <mergeCell ref="K3:L4"/>
    <mergeCell ref="M3:N4"/>
    <mergeCell ref="R5:R6"/>
    <mergeCell ref="O3:P4"/>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96"/>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6" width="8.125" style="3" customWidth="1"/>
    <col min="7" max="18" width="8" style="3" customWidth="1"/>
    <col min="19" max="16384" width="9" style="3"/>
  </cols>
  <sheetData>
    <row r="1" spans="1:31" ht="14.25">
      <c r="A1" s="18" t="s">
        <v>537</v>
      </c>
    </row>
    <row r="3" spans="1:31" ht="14.25" customHeight="1">
      <c r="A3" s="240" t="s">
        <v>64</v>
      </c>
      <c r="B3" s="241"/>
      <c r="C3" s="241"/>
      <c r="D3" s="241"/>
      <c r="E3" s="242"/>
      <c r="F3" s="249" t="s">
        <v>131</v>
      </c>
      <c r="G3" s="360" t="s">
        <v>532</v>
      </c>
      <c r="H3" s="359"/>
      <c r="I3" s="266" t="s">
        <v>533</v>
      </c>
      <c r="J3" s="267"/>
      <c r="K3" s="266" t="s">
        <v>534</v>
      </c>
      <c r="L3" s="267"/>
      <c r="M3" s="266" t="s">
        <v>535</v>
      </c>
      <c r="N3" s="267"/>
      <c r="O3" s="266" t="s">
        <v>531</v>
      </c>
      <c r="P3" s="267"/>
      <c r="Q3" s="266" t="s">
        <v>132</v>
      </c>
      <c r="R3" s="267"/>
    </row>
    <row r="4" spans="1:31" ht="51.75" customHeight="1">
      <c r="A4" s="243"/>
      <c r="B4" s="244"/>
      <c r="C4" s="244"/>
      <c r="D4" s="244"/>
      <c r="E4" s="245"/>
      <c r="F4" s="250"/>
      <c r="G4" s="361"/>
      <c r="H4" s="381"/>
      <c r="I4" s="268"/>
      <c r="J4" s="269"/>
      <c r="K4" s="268"/>
      <c r="L4" s="269"/>
      <c r="M4" s="268"/>
      <c r="N4" s="269"/>
      <c r="O4" s="268"/>
      <c r="P4" s="269"/>
      <c r="Q4" s="268"/>
      <c r="R4" s="269"/>
    </row>
    <row r="5" spans="1:31" ht="15" customHeight="1" thickBot="1">
      <c r="A5" s="243"/>
      <c r="B5" s="244"/>
      <c r="C5" s="244"/>
      <c r="D5" s="244"/>
      <c r="E5" s="245"/>
      <c r="F5" s="232"/>
      <c r="G5" s="233" t="s">
        <v>52</v>
      </c>
      <c r="H5" s="235" t="s">
        <v>51</v>
      </c>
      <c r="I5" s="233" t="s">
        <v>52</v>
      </c>
      <c r="J5" s="235" t="s">
        <v>51</v>
      </c>
      <c r="K5" s="233" t="s">
        <v>52</v>
      </c>
      <c r="L5" s="235" t="s">
        <v>51</v>
      </c>
      <c r="M5" s="339" t="s">
        <v>52</v>
      </c>
      <c r="N5" s="235" t="s">
        <v>51</v>
      </c>
      <c r="O5" s="233" t="s">
        <v>52</v>
      </c>
      <c r="P5" s="235" t="s">
        <v>51</v>
      </c>
      <c r="Q5" s="339" t="s">
        <v>52</v>
      </c>
      <c r="R5" s="235" t="s">
        <v>51</v>
      </c>
    </row>
    <row r="6" spans="1:31" ht="15" customHeight="1" thickBot="1">
      <c r="A6" s="246"/>
      <c r="B6" s="247"/>
      <c r="C6" s="247"/>
      <c r="D6" s="247"/>
      <c r="E6" s="248"/>
      <c r="F6" s="232"/>
      <c r="G6" s="234"/>
      <c r="H6" s="236"/>
      <c r="I6" s="234"/>
      <c r="J6" s="236"/>
      <c r="K6" s="234"/>
      <c r="L6" s="236"/>
      <c r="M6" s="340"/>
      <c r="N6" s="236"/>
      <c r="O6" s="234"/>
      <c r="P6" s="236"/>
      <c r="Q6" s="340"/>
      <c r="R6" s="236"/>
      <c r="AC6" s="143">
        <f>SUM(AD7:AF53,F66:AF70)</f>
        <v>0</v>
      </c>
    </row>
    <row r="7" spans="1:31" ht="23.1" customHeight="1">
      <c r="A7" s="237" t="s">
        <v>50</v>
      </c>
      <c r="B7" s="238"/>
      <c r="C7" s="238"/>
      <c r="D7" s="238"/>
      <c r="E7" s="239"/>
      <c r="F7" s="10">
        <f>SUM(F8:F12)</f>
        <v>967</v>
      </c>
      <c r="G7" s="9">
        <f>SUM(G8:G12)</f>
        <v>656</v>
      </c>
      <c r="H7" s="8">
        <f t="shared" ref="H7:H53" si="0">IF(G7=0,0,G7/$F7*100)</f>
        <v>67.838676318510863</v>
      </c>
      <c r="I7" s="9">
        <f>SUM(I8:I12)</f>
        <v>309</v>
      </c>
      <c r="J7" s="8">
        <f t="shared" ref="J7:J53" si="1">IF(I7=0,0,I7/$F7*100)</f>
        <v>31.954498448810753</v>
      </c>
      <c r="K7" s="9">
        <f>SUM(K8:K12)</f>
        <v>92</v>
      </c>
      <c r="L7" s="8">
        <f t="shared" ref="L7:L53" si="2">IF(K7=0,0,K7/$F7*100)</f>
        <v>9.5139607032057913</v>
      </c>
      <c r="M7" s="9">
        <f>SUM(M8:M12)</f>
        <v>301</v>
      </c>
      <c r="N7" s="8">
        <f t="shared" ref="N7:N53" si="3">IF(M7=0,0,M7/$F7*100)</f>
        <v>31.127197518097212</v>
      </c>
      <c r="O7" s="9">
        <f>SUM(O8:O12)</f>
        <v>35</v>
      </c>
      <c r="P7" s="8">
        <f t="shared" ref="P7:P53" si="4">IF(O7=0,0,O7/$F7*100)</f>
        <v>3.6194415718717683</v>
      </c>
      <c r="Q7" s="9">
        <f>SUM(Q8:Q12)</f>
        <v>67</v>
      </c>
      <c r="R7" s="8">
        <f t="shared" ref="R7:R53" si="5">IF(Q7=0,0,Q7/$F7*100)</f>
        <v>6.928645294725956</v>
      </c>
      <c r="AC7" s="10">
        <f>SUM(AC8:AC12)</f>
        <v>967</v>
      </c>
      <c r="AD7" s="139" t="str">
        <f t="shared" ref="AD7:AD53" si="6">IF(F7=AC7,"",1)</f>
        <v/>
      </c>
      <c r="AE7" s="175"/>
    </row>
    <row r="8" spans="1:31" ht="23.1" customHeight="1">
      <c r="A8" s="256" t="s">
        <v>49</v>
      </c>
      <c r="B8" s="259" t="s">
        <v>48</v>
      </c>
      <c r="C8" s="260"/>
      <c r="D8" s="260"/>
      <c r="E8" s="261"/>
      <c r="F8" s="10">
        <v>323</v>
      </c>
      <c r="G8" s="9">
        <v>196</v>
      </c>
      <c r="H8" s="8">
        <f t="shared" si="0"/>
        <v>60.681114551083596</v>
      </c>
      <c r="I8" s="9">
        <v>56</v>
      </c>
      <c r="J8" s="8">
        <f t="shared" si="1"/>
        <v>17.337461300309599</v>
      </c>
      <c r="K8" s="9">
        <v>36</v>
      </c>
      <c r="L8" s="8">
        <f t="shared" si="2"/>
        <v>11.145510835913312</v>
      </c>
      <c r="M8" s="9">
        <v>103</v>
      </c>
      <c r="N8" s="8">
        <f t="shared" si="3"/>
        <v>31.888544891640869</v>
      </c>
      <c r="O8" s="9">
        <v>11</v>
      </c>
      <c r="P8" s="8">
        <f t="shared" si="4"/>
        <v>3.4055727554179565</v>
      </c>
      <c r="Q8" s="9">
        <v>41</v>
      </c>
      <c r="R8" s="8">
        <f t="shared" si="5"/>
        <v>12.693498452012383</v>
      </c>
      <c r="AC8" s="10">
        <v>323</v>
      </c>
      <c r="AD8" s="140" t="str">
        <f t="shared" si="6"/>
        <v/>
      </c>
      <c r="AE8" s="140"/>
    </row>
    <row r="9" spans="1:31" ht="23.1" customHeight="1">
      <c r="A9" s="257"/>
      <c r="B9" s="259" t="s">
        <v>47</v>
      </c>
      <c r="C9" s="260"/>
      <c r="D9" s="260"/>
      <c r="E9" s="261"/>
      <c r="F9" s="10">
        <v>145</v>
      </c>
      <c r="G9" s="9">
        <v>103</v>
      </c>
      <c r="H9" s="8">
        <f t="shared" si="0"/>
        <v>71.034482758620683</v>
      </c>
      <c r="I9" s="9">
        <v>56</v>
      </c>
      <c r="J9" s="8">
        <f t="shared" si="1"/>
        <v>38.620689655172413</v>
      </c>
      <c r="K9" s="9">
        <v>15</v>
      </c>
      <c r="L9" s="8">
        <f t="shared" si="2"/>
        <v>10.344827586206897</v>
      </c>
      <c r="M9" s="9">
        <v>40</v>
      </c>
      <c r="N9" s="8">
        <f t="shared" si="3"/>
        <v>27.586206896551722</v>
      </c>
      <c r="O9" s="9">
        <v>6</v>
      </c>
      <c r="P9" s="8">
        <f t="shared" si="4"/>
        <v>4.1379310344827589</v>
      </c>
      <c r="Q9" s="9">
        <v>4</v>
      </c>
      <c r="R9" s="8">
        <f t="shared" si="5"/>
        <v>2.7586206896551726</v>
      </c>
      <c r="AC9" s="10">
        <v>145</v>
      </c>
      <c r="AD9" s="140" t="str">
        <f t="shared" si="6"/>
        <v/>
      </c>
      <c r="AE9" s="140"/>
    </row>
    <row r="10" spans="1:31" ht="23.1" customHeight="1">
      <c r="A10" s="257"/>
      <c r="B10" s="259" t="s">
        <v>46</v>
      </c>
      <c r="C10" s="260"/>
      <c r="D10" s="260"/>
      <c r="E10" s="261"/>
      <c r="F10" s="10">
        <v>218</v>
      </c>
      <c r="G10" s="9">
        <v>168</v>
      </c>
      <c r="H10" s="8">
        <f t="shared" si="0"/>
        <v>77.064220183486242</v>
      </c>
      <c r="I10" s="9">
        <v>84</v>
      </c>
      <c r="J10" s="8">
        <f t="shared" si="1"/>
        <v>38.532110091743121</v>
      </c>
      <c r="K10" s="9">
        <v>23</v>
      </c>
      <c r="L10" s="8">
        <f t="shared" si="2"/>
        <v>10.550458715596331</v>
      </c>
      <c r="M10" s="9">
        <v>55</v>
      </c>
      <c r="N10" s="8">
        <f t="shared" si="3"/>
        <v>25.229357798165136</v>
      </c>
      <c r="O10" s="9">
        <v>10</v>
      </c>
      <c r="P10" s="8">
        <f t="shared" si="4"/>
        <v>4.5871559633027523</v>
      </c>
      <c r="Q10" s="9">
        <v>9</v>
      </c>
      <c r="R10" s="8">
        <f t="shared" si="5"/>
        <v>4.1284403669724776</v>
      </c>
      <c r="AC10" s="10">
        <v>218</v>
      </c>
      <c r="AD10" s="140" t="str">
        <f t="shared" si="6"/>
        <v/>
      </c>
      <c r="AE10" s="140"/>
    </row>
    <row r="11" spans="1:31" ht="23.1" customHeight="1">
      <c r="A11" s="257"/>
      <c r="B11" s="259" t="s">
        <v>45</v>
      </c>
      <c r="C11" s="260"/>
      <c r="D11" s="260"/>
      <c r="E11" s="261"/>
      <c r="F11" s="10">
        <v>66</v>
      </c>
      <c r="G11" s="9">
        <v>49</v>
      </c>
      <c r="H11" s="8">
        <f t="shared" si="0"/>
        <v>74.242424242424249</v>
      </c>
      <c r="I11" s="9">
        <v>23</v>
      </c>
      <c r="J11" s="8">
        <f t="shared" si="1"/>
        <v>34.848484848484851</v>
      </c>
      <c r="K11" s="9">
        <v>2</v>
      </c>
      <c r="L11" s="8">
        <f t="shared" si="2"/>
        <v>3.0303030303030303</v>
      </c>
      <c r="M11" s="9">
        <v>25</v>
      </c>
      <c r="N11" s="8">
        <f t="shared" si="3"/>
        <v>37.878787878787875</v>
      </c>
      <c r="O11" s="9">
        <v>2</v>
      </c>
      <c r="P11" s="8">
        <f t="shared" si="4"/>
        <v>3.0303030303030303</v>
      </c>
      <c r="Q11" s="9">
        <v>2</v>
      </c>
      <c r="R11" s="8">
        <f t="shared" si="5"/>
        <v>3.0303030303030303</v>
      </c>
      <c r="AC11" s="10">
        <v>66</v>
      </c>
      <c r="AD11" s="140" t="str">
        <f t="shared" si="6"/>
        <v/>
      </c>
      <c r="AE11" s="140"/>
    </row>
    <row r="12" spans="1:31" ht="23.1" customHeight="1">
      <c r="A12" s="258"/>
      <c r="B12" s="259" t="s">
        <v>44</v>
      </c>
      <c r="C12" s="260"/>
      <c r="D12" s="260"/>
      <c r="E12" s="261"/>
      <c r="F12" s="10">
        <v>215</v>
      </c>
      <c r="G12" s="9">
        <v>140</v>
      </c>
      <c r="H12" s="8">
        <f t="shared" si="0"/>
        <v>65.116279069767444</v>
      </c>
      <c r="I12" s="9">
        <v>90</v>
      </c>
      <c r="J12" s="8">
        <f t="shared" si="1"/>
        <v>41.860465116279073</v>
      </c>
      <c r="K12" s="9">
        <v>16</v>
      </c>
      <c r="L12" s="8">
        <f t="shared" si="2"/>
        <v>7.441860465116279</v>
      </c>
      <c r="M12" s="9">
        <v>78</v>
      </c>
      <c r="N12" s="8">
        <f t="shared" si="3"/>
        <v>36.279069767441861</v>
      </c>
      <c r="O12" s="9">
        <v>6</v>
      </c>
      <c r="P12" s="8">
        <f t="shared" si="4"/>
        <v>2.7906976744186047</v>
      </c>
      <c r="Q12" s="9">
        <v>11</v>
      </c>
      <c r="R12" s="8">
        <f t="shared" si="5"/>
        <v>5.1162790697674421</v>
      </c>
      <c r="AC12" s="10">
        <v>215</v>
      </c>
      <c r="AD12" s="140" t="str">
        <f t="shared" si="6"/>
        <v/>
      </c>
      <c r="AE12" s="140"/>
    </row>
    <row r="13" spans="1:31" ht="23.1" customHeight="1">
      <c r="A13" s="253" t="s">
        <v>43</v>
      </c>
      <c r="B13" s="253" t="s">
        <v>42</v>
      </c>
      <c r="C13" s="13"/>
      <c r="D13" s="14" t="s">
        <v>16</v>
      </c>
      <c r="E13" s="11"/>
      <c r="F13" s="10">
        <f>SUM(F14:F37)</f>
        <v>243</v>
      </c>
      <c r="G13" s="9">
        <f>SUM(G14:G37)</f>
        <v>195</v>
      </c>
      <c r="H13" s="8">
        <f t="shared" si="0"/>
        <v>80.246913580246911</v>
      </c>
      <c r="I13" s="9">
        <f>SUM(I14:I37)</f>
        <v>86</v>
      </c>
      <c r="J13" s="8">
        <f t="shared" si="1"/>
        <v>35.390946502057616</v>
      </c>
      <c r="K13" s="9">
        <f>SUM(K14:K37)</f>
        <v>18</v>
      </c>
      <c r="L13" s="8">
        <f t="shared" si="2"/>
        <v>7.4074074074074066</v>
      </c>
      <c r="M13" s="9">
        <f>SUM(M14:M37)</f>
        <v>70</v>
      </c>
      <c r="N13" s="8">
        <f t="shared" si="3"/>
        <v>28.806584362139919</v>
      </c>
      <c r="O13" s="9">
        <f>SUM(O14:O37)</f>
        <v>11</v>
      </c>
      <c r="P13" s="8">
        <f t="shared" si="4"/>
        <v>4.5267489711934159</v>
      </c>
      <c r="Q13" s="9">
        <f>SUM(Q14:Q37)</f>
        <v>10</v>
      </c>
      <c r="R13" s="8">
        <f t="shared" si="5"/>
        <v>4.1152263374485596</v>
      </c>
      <c r="AC13" s="10">
        <f>SUM(AC14:AC37)</f>
        <v>243</v>
      </c>
      <c r="AD13" s="140" t="str">
        <f t="shared" si="6"/>
        <v/>
      </c>
      <c r="AE13" s="140"/>
    </row>
    <row r="14" spans="1:31" ht="23.1" customHeight="1">
      <c r="A14" s="254"/>
      <c r="B14" s="254"/>
      <c r="C14" s="13"/>
      <c r="D14" s="14" t="s">
        <v>41</v>
      </c>
      <c r="E14" s="11"/>
      <c r="F14" s="10">
        <v>32</v>
      </c>
      <c r="G14" s="9">
        <v>21</v>
      </c>
      <c r="H14" s="8">
        <f t="shared" si="0"/>
        <v>65.625</v>
      </c>
      <c r="I14" s="9">
        <v>12</v>
      </c>
      <c r="J14" s="8">
        <f t="shared" si="1"/>
        <v>37.5</v>
      </c>
      <c r="K14" s="9">
        <v>3</v>
      </c>
      <c r="L14" s="8">
        <f t="shared" si="2"/>
        <v>9.375</v>
      </c>
      <c r="M14" s="9">
        <v>7</v>
      </c>
      <c r="N14" s="8">
        <f t="shared" si="3"/>
        <v>21.875</v>
      </c>
      <c r="O14" s="9">
        <v>3</v>
      </c>
      <c r="P14" s="8">
        <f t="shared" si="4"/>
        <v>9.375</v>
      </c>
      <c r="Q14" s="9">
        <v>4</v>
      </c>
      <c r="R14" s="8">
        <f t="shared" si="5"/>
        <v>12.5</v>
      </c>
      <c r="AC14" s="10">
        <v>32</v>
      </c>
      <c r="AD14" s="140" t="str">
        <f t="shared" si="6"/>
        <v/>
      </c>
      <c r="AE14" s="140"/>
    </row>
    <row r="15" spans="1:31" ht="23.1" customHeight="1">
      <c r="A15" s="254"/>
      <c r="B15" s="254"/>
      <c r="C15" s="13"/>
      <c r="D15" s="14" t="s">
        <v>40</v>
      </c>
      <c r="E15" s="11"/>
      <c r="F15" s="10">
        <v>4</v>
      </c>
      <c r="G15" s="9">
        <v>2</v>
      </c>
      <c r="H15" s="8">
        <f t="shared" si="0"/>
        <v>50</v>
      </c>
      <c r="I15" s="9">
        <v>3</v>
      </c>
      <c r="J15" s="8">
        <f t="shared" si="1"/>
        <v>75</v>
      </c>
      <c r="K15" s="9">
        <v>0</v>
      </c>
      <c r="L15" s="8">
        <f t="shared" si="2"/>
        <v>0</v>
      </c>
      <c r="M15" s="9">
        <v>2</v>
      </c>
      <c r="N15" s="8">
        <f t="shared" si="3"/>
        <v>50</v>
      </c>
      <c r="O15" s="9">
        <v>1</v>
      </c>
      <c r="P15" s="8">
        <f t="shared" si="4"/>
        <v>25</v>
      </c>
      <c r="Q15" s="9">
        <v>0</v>
      </c>
      <c r="R15" s="8">
        <f t="shared" si="5"/>
        <v>0</v>
      </c>
      <c r="AC15" s="10">
        <v>4</v>
      </c>
      <c r="AD15" s="140" t="str">
        <f t="shared" si="6"/>
        <v/>
      </c>
      <c r="AE15" s="140"/>
    </row>
    <row r="16" spans="1:31" ht="23.1" customHeight="1">
      <c r="A16" s="254"/>
      <c r="B16" s="254"/>
      <c r="C16" s="13"/>
      <c r="D16" s="14" t="s">
        <v>39</v>
      </c>
      <c r="E16" s="11"/>
      <c r="F16" s="10">
        <v>16</v>
      </c>
      <c r="G16" s="9">
        <v>15</v>
      </c>
      <c r="H16" s="8">
        <f t="shared" si="0"/>
        <v>93.75</v>
      </c>
      <c r="I16" s="9">
        <v>8</v>
      </c>
      <c r="J16" s="8">
        <f t="shared" si="1"/>
        <v>50</v>
      </c>
      <c r="K16" s="9">
        <v>3</v>
      </c>
      <c r="L16" s="8">
        <f t="shared" si="2"/>
        <v>18.75</v>
      </c>
      <c r="M16" s="9">
        <v>2</v>
      </c>
      <c r="N16" s="8">
        <f t="shared" si="3"/>
        <v>12.5</v>
      </c>
      <c r="O16" s="9">
        <v>0</v>
      </c>
      <c r="P16" s="8">
        <f t="shared" si="4"/>
        <v>0</v>
      </c>
      <c r="Q16" s="9">
        <v>0</v>
      </c>
      <c r="R16" s="8">
        <f t="shared" si="5"/>
        <v>0</v>
      </c>
      <c r="AC16" s="10">
        <v>16</v>
      </c>
      <c r="AD16" s="140" t="str">
        <f t="shared" si="6"/>
        <v/>
      </c>
      <c r="AE16" s="140"/>
    </row>
    <row r="17" spans="1:31" ht="23.1" customHeight="1">
      <c r="A17" s="254"/>
      <c r="B17" s="254"/>
      <c r="C17" s="13"/>
      <c r="D17" s="14" t="s">
        <v>38</v>
      </c>
      <c r="E17" s="11"/>
      <c r="F17" s="10">
        <v>3</v>
      </c>
      <c r="G17" s="9">
        <v>3</v>
      </c>
      <c r="H17" s="8">
        <f t="shared" si="0"/>
        <v>100</v>
      </c>
      <c r="I17" s="9">
        <v>0</v>
      </c>
      <c r="J17" s="8">
        <f t="shared" si="1"/>
        <v>0</v>
      </c>
      <c r="K17" s="9">
        <v>0</v>
      </c>
      <c r="L17" s="8">
        <f t="shared" si="2"/>
        <v>0</v>
      </c>
      <c r="M17" s="9">
        <v>1</v>
      </c>
      <c r="N17" s="8">
        <f t="shared" si="3"/>
        <v>33.333333333333329</v>
      </c>
      <c r="O17" s="9">
        <v>0</v>
      </c>
      <c r="P17" s="8">
        <f t="shared" si="4"/>
        <v>0</v>
      </c>
      <c r="Q17" s="9">
        <v>0</v>
      </c>
      <c r="R17" s="8">
        <f t="shared" si="5"/>
        <v>0</v>
      </c>
      <c r="AC17" s="10">
        <v>3</v>
      </c>
      <c r="AD17" s="140" t="str">
        <f t="shared" si="6"/>
        <v/>
      </c>
      <c r="AE17" s="140"/>
    </row>
    <row r="18" spans="1:31" ht="23.1" customHeight="1">
      <c r="A18" s="254"/>
      <c r="B18" s="254"/>
      <c r="C18" s="13"/>
      <c r="D18" s="14" t="s">
        <v>37</v>
      </c>
      <c r="E18" s="11"/>
      <c r="F18" s="10">
        <v>7</v>
      </c>
      <c r="G18" s="9">
        <v>6</v>
      </c>
      <c r="H18" s="8">
        <f t="shared" si="0"/>
        <v>85.714285714285708</v>
      </c>
      <c r="I18" s="9">
        <v>0</v>
      </c>
      <c r="J18" s="8">
        <f t="shared" si="1"/>
        <v>0</v>
      </c>
      <c r="K18" s="9">
        <v>1</v>
      </c>
      <c r="L18" s="8">
        <f t="shared" si="2"/>
        <v>14.285714285714285</v>
      </c>
      <c r="M18" s="9">
        <v>2</v>
      </c>
      <c r="N18" s="8">
        <f t="shared" si="3"/>
        <v>28.571428571428569</v>
      </c>
      <c r="O18" s="9">
        <v>0</v>
      </c>
      <c r="P18" s="8">
        <f t="shared" si="4"/>
        <v>0</v>
      </c>
      <c r="Q18" s="9">
        <v>0</v>
      </c>
      <c r="R18" s="8">
        <f t="shared" si="5"/>
        <v>0</v>
      </c>
      <c r="AC18" s="10">
        <v>7</v>
      </c>
      <c r="AD18" s="140" t="str">
        <f t="shared" si="6"/>
        <v/>
      </c>
      <c r="AE18" s="140"/>
    </row>
    <row r="19" spans="1:31" ht="23.1" customHeight="1">
      <c r="A19" s="254"/>
      <c r="B19" s="254"/>
      <c r="C19" s="13"/>
      <c r="D19" s="14" t="s">
        <v>36</v>
      </c>
      <c r="E19" s="11"/>
      <c r="F19" s="10">
        <v>2</v>
      </c>
      <c r="G19" s="9">
        <v>2</v>
      </c>
      <c r="H19" s="8">
        <f t="shared" si="0"/>
        <v>100</v>
      </c>
      <c r="I19" s="9">
        <v>1</v>
      </c>
      <c r="J19" s="8">
        <f t="shared" si="1"/>
        <v>50</v>
      </c>
      <c r="K19" s="9">
        <v>0</v>
      </c>
      <c r="L19" s="8">
        <f t="shared" si="2"/>
        <v>0</v>
      </c>
      <c r="M19" s="9">
        <v>0</v>
      </c>
      <c r="N19" s="8">
        <f t="shared" si="3"/>
        <v>0</v>
      </c>
      <c r="O19" s="9">
        <v>1</v>
      </c>
      <c r="P19" s="8">
        <f t="shared" si="4"/>
        <v>50</v>
      </c>
      <c r="Q19" s="9">
        <v>0</v>
      </c>
      <c r="R19" s="8">
        <f t="shared" si="5"/>
        <v>0</v>
      </c>
      <c r="AC19" s="10">
        <v>2</v>
      </c>
      <c r="AD19" s="140" t="str">
        <f t="shared" si="6"/>
        <v/>
      </c>
      <c r="AE19" s="140"/>
    </row>
    <row r="20" spans="1:31" ht="23.1" customHeight="1">
      <c r="A20" s="254"/>
      <c r="B20" s="254"/>
      <c r="C20" s="13"/>
      <c r="D20" s="14" t="s">
        <v>35</v>
      </c>
      <c r="E20" s="11"/>
      <c r="F20" s="10">
        <v>5</v>
      </c>
      <c r="G20" s="9">
        <v>5</v>
      </c>
      <c r="H20" s="8">
        <f t="shared" si="0"/>
        <v>100</v>
      </c>
      <c r="I20" s="9">
        <v>0</v>
      </c>
      <c r="J20" s="8">
        <f t="shared" si="1"/>
        <v>0</v>
      </c>
      <c r="K20" s="9">
        <v>0</v>
      </c>
      <c r="L20" s="8">
        <f t="shared" si="2"/>
        <v>0</v>
      </c>
      <c r="M20" s="9">
        <v>0</v>
      </c>
      <c r="N20" s="8">
        <f t="shared" si="3"/>
        <v>0</v>
      </c>
      <c r="O20" s="9">
        <v>0</v>
      </c>
      <c r="P20" s="8">
        <f t="shared" si="4"/>
        <v>0</v>
      </c>
      <c r="Q20" s="9">
        <v>0</v>
      </c>
      <c r="R20" s="8">
        <f t="shared" si="5"/>
        <v>0</v>
      </c>
      <c r="AC20" s="10">
        <v>5</v>
      </c>
      <c r="AD20" s="140" t="str">
        <f t="shared" si="6"/>
        <v/>
      </c>
      <c r="AE20" s="140"/>
    </row>
    <row r="21" spans="1:31" ht="23.1" customHeight="1">
      <c r="A21" s="254"/>
      <c r="B21" s="254"/>
      <c r="C21" s="13"/>
      <c r="D21" s="14" t="s">
        <v>34</v>
      </c>
      <c r="E21" s="11"/>
      <c r="F21" s="10">
        <v>10</v>
      </c>
      <c r="G21" s="9">
        <v>5</v>
      </c>
      <c r="H21" s="8">
        <f t="shared" si="0"/>
        <v>50</v>
      </c>
      <c r="I21" s="9">
        <v>0</v>
      </c>
      <c r="J21" s="8">
        <f t="shared" si="1"/>
        <v>0</v>
      </c>
      <c r="K21" s="9">
        <v>0</v>
      </c>
      <c r="L21" s="8">
        <f t="shared" si="2"/>
        <v>0</v>
      </c>
      <c r="M21" s="9">
        <v>4</v>
      </c>
      <c r="N21" s="8">
        <f t="shared" si="3"/>
        <v>40</v>
      </c>
      <c r="O21" s="9">
        <v>0</v>
      </c>
      <c r="P21" s="8">
        <f t="shared" si="4"/>
        <v>0</v>
      </c>
      <c r="Q21" s="9">
        <v>1</v>
      </c>
      <c r="R21" s="8">
        <f t="shared" si="5"/>
        <v>10</v>
      </c>
      <c r="AC21" s="10">
        <v>10</v>
      </c>
      <c r="AD21" s="140" t="str">
        <f t="shared" si="6"/>
        <v/>
      </c>
      <c r="AE21" s="140"/>
    </row>
    <row r="22" spans="1:31" ht="23.1" customHeight="1">
      <c r="A22" s="254"/>
      <c r="B22" s="254"/>
      <c r="C22" s="13"/>
      <c r="D22" s="14" t="s">
        <v>33</v>
      </c>
      <c r="E22" s="11"/>
      <c r="F22" s="10">
        <v>1</v>
      </c>
      <c r="G22" s="9">
        <v>1</v>
      </c>
      <c r="H22" s="8">
        <f t="shared" si="0"/>
        <v>100</v>
      </c>
      <c r="I22" s="9">
        <v>1</v>
      </c>
      <c r="J22" s="8">
        <f t="shared" si="1"/>
        <v>100</v>
      </c>
      <c r="K22" s="9">
        <v>1</v>
      </c>
      <c r="L22" s="8">
        <f t="shared" si="2"/>
        <v>100</v>
      </c>
      <c r="M22" s="9">
        <v>1</v>
      </c>
      <c r="N22" s="8">
        <f t="shared" si="3"/>
        <v>100</v>
      </c>
      <c r="O22" s="9">
        <v>0</v>
      </c>
      <c r="P22" s="8">
        <f t="shared" si="4"/>
        <v>0</v>
      </c>
      <c r="Q22" s="9">
        <v>0</v>
      </c>
      <c r="R22" s="8">
        <f t="shared" si="5"/>
        <v>0</v>
      </c>
      <c r="AC22" s="10">
        <v>1</v>
      </c>
      <c r="AD22" s="140" t="str">
        <f t="shared" si="6"/>
        <v/>
      </c>
      <c r="AE22" s="140"/>
    </row>
    <row r="23" spans="1:31" ht="23.1" customHeight="1">
      <c r="A23" s="254"/>
      <c r="B23" s="254"/>
      <c r="C23" s="13"/>
      <c r="D23" s="14" t="s">
        <v>32</v>
      </c>
      <c r="E23" s="11"/>
      <c r="F23" s="10">
        <v>6</v>
      </c>
      <c r="G23" s="9">
        <v>6</v>
      </c>
      <c r="H23" s="8">
        <f t="shared" si="0"/>
        <v>100</v>
      </c>
      <c r="I23" s="9">
        <v>3</v>
      </c>
      <c r="J23" s="8">
        <f t="shared" si="1"/>
        <v>50</v>
      </c>
      <c r="K23" s="9">
        <v>1</v>
      </c>
      <c r="L23" s="8">
        <f t="shared" si="2"/>
        <v>16.666666666666664</v>
      </c>
      <c r="M23" s="9">
        <v>3</v>
      </c>
      <c r="N23" s="8">
        <f t="shared" si="3"/>
        <v>50</v>
      </c>
      <c r="O23" s="9">
        <v>0</v>
      </c>
      <c r="P23" s="8">
        <f t="shared" si="4"/>
        <v>0</v>
      </c>
      <c r="Q23" s="9">
        <v>0</v>
      </c>
      <c r="R23" s="8">
        <f t="shared" si="5"/>
        <v>0</v>
      </c>
      <c r="AC23" s="10">
        <v>6</v>
      </c>
      <c r="AD23" s="140" t="str">
        <f t="shared" si="6"/>
        <v/>
      </c>
      <c r="AE23" s="140"/>
    </row>
    <row r="24" spans="1:31" ht="23.1" customHeight="1">
      <c r="A24" s="254"/>
      <c r="B24" s="254"/>
      <c r="C24" s="13"/>
      <c r="D24" s="14" t="s">
        <v>31</v>
      </c>
      <c r="E24" s="11"/>
      <c r="F24" s="10">
        <v>1</v>
      </c>
      <c r="G24" s="9">
        <v>0</v>
      </c>
      <c r="H24" s="8">
        <f t="shared" si="0"/>
        <v>0</v>
      </c>
      <c r="I24" s="9">
        <v>0</v>
      </c>
      <c r="J24" s="8">
        <f t="shared" si="1"/>
        <v>0</v>
      </c>
      <c r="K24" s="9">
        <v>0</v>
      </c>
      <c r="L24" s="8">
        <f t="shared" si="2"/>
        <v>0</v>
      </c>
      <c r="M24" s="9">
        <v>0</v>
      </c>
      <c r="N24" s="8">
        <f t="shared" si="3"/>
        <v>0</v>
      </c>
      <c r="O24" s="9">
        <v>1</v>
      </c>
      <c r="P24" s="8">
        <f t="shared" si="4"/>
        <v>100</v>
      </c>
      <c r="Q24" s="9">
        <v>0</v>
      </c>
      <c r="R24" s="8">
        <f t="shared" si="5"/>
        <v>0</v>
      </c>
      <c r="AC24" s="10">
        <v>1</v>
      </c>
      <c r="AD24" s="140" t="str">
        <f t="shared" si="6"/>
        <v/>
      </c>
      <c r="AE24" s="140"/>
    </row>
    <row r="25" spans="1:31" ht="23.1" customHeight="1">
      <c r="A25" s="254"/>
      <c r="B25" s="254"/>
      <c r="C25" s="13"/>
      <c r="D25" s="113" t="s">
        <v>30</v>
      </c>
      <c r="E25" s="110"/>
      <c r="F25" s="10">
        <v>2</v>
      </c>
      <c r="G25" s="30">
        <v>2</v>
      </c>
      <c r="H25" s="111">
        <f t="shared" si="0"/>
        <v>100</v>
      </c>
      <c r="I25" s="9">
        <v>0</v>
      </c>
      <c r="J25" s="8">
        <f t="shared" si="1"/>
        <v>0</v>
      </c>
      <c r="K25" s="9">
        <v>0</v>
      </c>
      <c r="L25" s="8">
        <f t="shared" si="2"/>
        <v>0</v>
      </c>
      <c r="M25" s="9">
        <v>0</v>
      </c>
      <c r="N25" s="8">
        <f t="shared" si="3"/>
        <v>0</v>
      </c>
      <c r="O25" s="9">
        <v>0</v>
      </c>
      <c r="P25" s="8">
        <f t="shared" si="4"/>
        <v>0</v>
      </c>
      <c r="Q25" s="9">
        <v>0</v>
      </c>
      <c r="R25" s="8">
        <f t="shared" si="5"/>
        <v>0</v>
      </c>
      <c r="AC25" s="10">
        <v>2</v>
      </c>
      <c r="AD25" s="140" t="str">
        <f t="shared" si="6"/>
        <v/>
      </c>
      <c r="AE25" s="140"/>
    </row>
    <row r="26" spans="1:31" ht="23.1" customHeight="1">
      <c r="A26" s="254"/>
      <c r="B26" s="254"/>
      <c r="C26" s="13"/>
      <c r="D26" s="109" t="s">
        <v>29</v>
      </c>
      <c r="E26" s="110"/>
      <c r="F26" s="31">
        <v>9</v>
      </c>
      <c r="G26" s="30">
        <v>6</v>
      </c>
      <c r="H26" s="111">
        <f t="shared" si="0"/>
        <v>66.666666666666657</v>
      </c>
      <c r="I26" s="9">
        <v>3</v>
      </c>
      <c r="J26" s="8">
        <f t="shared" si="1"/>
        <v>33.333333333333329</v>
      </c>
      <c r="K26" s="9">
        <v>2</v>
      </c>
      <c r="L26" s="8">
        <f t="shared" si="2"/>
        <v>22.222222222222221</v>
      </c>
      <c r="M26" s="9">
        <v>3</v>
      </c>
      <c r="N26" s="8">
        <f t="shared" si="3"/>
        <v>33.333333333333329</v>
      </c>
      <c r="O26" s="9">
        <v>1</v>
      </c>
      <c r="P26" s="8">
        <f t="shared" si="4"/>
        <v>11.111111111111111</v>
      </c>
      <c r="Q26" s="9">
        <v>0</v>
      </c>
      <c r="R26" s="8">
        <f t="shared" si="5"/>
        <v>0</v>
      </c>
      <c r="AC26" s="31">
        <v>9</v>
      </c>
      <c r="AD26" s="140" t="str">
        <f t="shared" si="6"/>
        <v/>
      </c>
      <c r="AE26" s="140"/>
    </row>
    <row r="27" spans="1:31" ht="23.1" customHeight="1">
      <c r="A27" s="254"/>
      <c r="B27" s="254"/>
      <c r="C27" s="13"/>
      <c r="D27" s="14" t="s">
        <v>28</v>
      </c>
      <c r="E27" s="11"/>
      <c r="F27" s="10">
        <v>5</v>
      </c>
      <c r="G27" s="9">
        <v>5</v>
      </c>
      <c r="H27" s="8">
        <f t="shared" si="0"/>
        <v>100</v>
      </c>
      <c r="I27" s="9">
        <v>0</v>
      </c>
      <c r="J27" s="8">
        <f t="shared" si="1"/>
        <v>0</v>
      </c>
      <c r="K27" s="9">
        <v>1</v>
      </c>
      <c r="L27" s="8">
        <f t="shared" si="2"/>
        <v>20</v>
      </c>
      <c r="M27" s="9">
        <v>1</v>
      </c>
      <c r="N27" s="8">
        <f t="shared" si="3"/>
        <v>20</v>
      </c>
      <c r="O27" s="9">
        <v>1</v>
      </c>
      <c r="P27" s="8">
        <f t="shared" si="4"/>
        <v>20</v>
      </c>
      <c r="Q27" s="9">
        <v>0</v>
      </c>
      <c r="R27" s="8">
        <f t="shared" si="5"/>
        <v>0</v>
      </c>
      <c r="AC27" s="10">
        <v>5</v>
      </c>
      <c r="AD27" s="140" t="str">
        <f t="shared" si="6"/>
        <v/>
      </c>
      <c r="AE27" s="140"/>
    </row>
    <row r="28" spans="1:31" ht="23.1" customHeight="1">
      <c r="A28" s="254"/>
      <c r="B28" s="254"/>
      <c r="C28" s="13"/>
      <c r="D28" s="14" t="s">
        <v>27</v>
      </c>
      <c r="E28" s="11"/>
      <c r="F28" s="10">
        <v>5</v>
      </c>
      <c r="G28" s="9">
        <v>4</v>
      </c>
      <c r="H28" s="8">
        <f t="shared" si="0"/>
        <v>80</v>
      </c>
      <c r="I28" s="9">
        <v>0</v>
      </c>
      <c r="J28" s="8">
        <f t="shared" si="1"/>
        <v>0</v>
      </c>
      <c r="K28" s="9">
        <v>0</v>
      </c>
      <c r="L28" s="8">
        <f t="shared" si="2"/>
        <v>0</v>
      </c>
      <c r="M28" s="9">
        <v>1</v>
      </c>
      <c r="N28" s="8">
        <f t="shared" si="3"/>
        <v>20</v>
      </c>
      <c r="O28" s="9">
        <v>1</v>
      </c>
      <c r="P28" s="8">
        <f t="shared" si="4"/>
        <v>20</v>
      </c>
      <c r="Q28" s="9">
        <v>0</v>
      </c>
      <c r="R28" s="8">
        <f t="shared" si="5"/>
        <v>0</v>
      </c>
      <c r="AC28" s="10">
        <v>5</v>
      </c>
      <c r="AD28" s="140" t="str">
        <f t="shared" si="6"/>
        <v/>
      </c>
      <c r="AE28" s="140"/>
    </row>
    <row r="29" spans="1:31" ht="23.1" customHeight="1">
      <c r="A29" s="254"/>
      <c r="B29" s="254"/>
      <c r="C29" s="13"/>
      <c r="D29" s="14" t="s">
        <v>26</v>
      </c>
      <c r="E29" s="11"/>
      <c r="F29" s="10">
        <v>15</v>
      </c>
      <c r="G29" s="9">
        <v>11</v>
      </c>
      <c r="H29" s="8">
        <f t="shared" si="0"/>
        <v>73.333333333333329</v>
      </c>
      <c r="I29" s="9">
        <v>6</v>
      </c>
      <c r="J29" s="8">
        <f t="shared" si="1"/>
        <v>40</v>
      </c>
      <c r="K29" s="9">
        <v>0</v>
      </c>
      <c r="L29" s="8">
        <f t="shared" si="2"/>
        <v>0</v>
      </c>
      <c r="M29" s="9">
        <v>1</v>
      </c>
      <c r="N29" s="8">
        <f t="shared" si="3"/>
        <v>6.666666666666667</v>
      </c>
      <c r="O29" s="9">
        <v>0</v>
      </c>
      <c r="P29" s="8">
        <f t="shared" si="4"/>
        <v>0</v>
      </c>
      <c r="Q29" s="9">
        <v>2</v>
      </c>
      <c r="R29" s="8">
        <f t="shared" si="5"/>
        <v>13.333333333333334</v>
      </c>
      <c r="AC29" s="10">
        <v>15</v>
      </c>
      <c r="AD29" s="140" t="str">
        <f t="shared" si="6"/>
        <v/>
      </c>
      <c r="AE29" s="140"/>
    </row>
    <row r="30" spans="1:31" ht="23.1" customHeight="1">
      <c r="A30" s="254"/>
      <c r="B30" s="254"/>
      <c r="C30" s="13"/>
      <c r="D30" s="14" t="s">
        <v>25</v>
      </c>
      <c r="E30" s="11"/>
      <c r="F30" s="10">
        <v>6</v>
      </c>
      <c r="G30" s="9">
        <v>4</v>
      </c>
      <c r="H30" s="8">
        <f t="shared" si="0"/>
        <v>66.666666666666657</v>
      </c>
      <c r="I30" s="9">
        <v>3</v>
      </c>
      <c r="J30" s="8">
        <f t="shared" si="1"/>
        <v>50</v>
      </c>
      <c r="K30" s="9">
        <v>2</v>
      </c>
      <c r="L30" s="8">
        <f t="shared" si="2"/>
        <v>33.333333333333329</v>
      </c>
      <c r="M30" s="9">
        <v>2</v>
      </c>
      <c r="N30" s="8">
        <f t="shared" si="3"/>
        <v>33.333333333333329</v>
      </c>
      <c r="O30" s="9">
        <v>0</v>
      </c>
      <c r="P30" s="8">
        <f t="shared" si="4"/>
        <v>0</v>
      </c>
      <c r="Q30" s="9">
        <v>0</v>
      </c>
      <c r="R30" s="8">
        <f t="shared" si="5"/>
        <v>0</v>
      </c>
      <c r="AC30" s="10">
        <v>6</v>
      </c>
      <c r="AD30" s="140" t="str">
        <f t="shared" si="6"/>
        <v/>
      </c>
      <c r="AE30" s="140"/>
    </row>
    <row r="31" spans="1:31" ht="23.1" customHeight="1">
      <c r="A31" s="254"/>
      <c r="B31" s="254"/>
      <c r="C31" s="13"/>
      <c r="D31" s="14" t="s">
        <v>24</v>
      </c>
      <c r="E31" s="11"/>
      <c r="F31" s="10">
        <v>33</v>
      </c>
      <c r="G31" s="9">
        <v>29</v>
      </c>
      <c r="H31" s="8">
        <f t="shared" si="0"/>
        <v>87.878787878787875</v>
      </c>
      <c r="I31" s="9">
        <v>12</v>
      </c>
      <c r="J31" s="8">
        <f t="shared" si="1"/>
        <v>36.363636363636367</v>
      </c>
      <c r="K31" s="9">
        <v>2</v>
      </c>
      <c r="L31" s="8">
        <f t="shared" si="2"/>
        <v>6.0606060606060606</v>
      </c>
      <c r="M31" s="9">
        <v>10</v>
      </c>
      <c r="N31" s="8">
        <f t="shared" si="3"/>
        <v>30.303030303030305</v>
      </c>
      <c r="O31" s="9">
        <v>0</v>
      </c>
      <c r="P31" s="8">
        <f t="shared" si="4"/>
        <v>0</v>
      </c>
      <c r="Q31" s="9">
        <v>1</v>
      </c>
      <c r="R31" s="8">
        <f t="shared" si="5"/>
        <v>3.0303030303030303</v>
      </c>
      <c r="AC31" s="10">
        <v>33</v>
      </c>
      <c r="AD31" s="140" t="str">
        <f t="shared" si="6"/>
        <v/>
      </c>
      <c r="AE31" s="140"/>
    </row>
    <row r="32" spans="1:31" ht="23.1" customHeight="1">
      <c r="A32" s="254"/>
      <c r="B32" s="254"/>
      <c r="C32" s="13"/>
      <c r="D32" s="14" t="s">
        <v>23</v>
      </c>
      <c r="E32" s="11"/>
      <c r="F32" s="10">
        <v>7</v>
      </c>
      <c r="G32" s="9">
        <v>7</v>
      </c>
      <c r="H32" s="8">
        <f t="shared" si="0"/>
        <v>100</v>
      </c>
      <c r="I32" s="9">
        <v>4</v>
      </c>
      <c r="J32" s="8">
        <f t="shared" si="1"/>
        <v>57.142857142857139</v>
      </c>
      <c r="K32" s="9">
        <v>0</v>
      </c>
      <c r="L32" s="8">
        <f t="shared" si="2"/>
        <v>0</v>
      </c>
      <c r="M32" s="9">
        <v>3</v>
      </c>
      <c r="N32" s="8">
        <f t="shared" si="3"/>
        <v>42.857142857142854</v>
      </c>
      <c r="O32" s="9">
        <v>0</v>
      </c>
      <c r="P32" s="8">
        <f t="shared" si="4"/>
        <v>0</v>
      </c>
      <c r="Q32" s="9">
        <v>0</v>
      </c>
      <c r="R32" s="8">
        <f t="shared" si="5"/>
        <v>0</v>
      </c>
      <c r="AC32" s="10">
        <v>7</v>
      </c>
      <c r="AD32" s="140" t="str">
        <f t="shared" si="6"/>
        <v/>
      </c>
      <c r="AE32" s="140"/>
    </row>
    <row r="33" spans="1:31" ht="24" customHeight="1">
      <c r="A33" s="254"/>
      <c r="B33" s="254"/>
      <c r="C33" s="13"/>
      <c r="D33" s="14" t="s">
        <v>22</v>
      </c>
      <c r="E33" s="11"/>
      <c r="F33" s="10">
        <v>29</v>
      </c>
      <c r="G33" s="9">
        <v>24</v>
      </c>
      <c r="H33" s="8">
        <f t="shared" si="0"/>
        <v>82.758620689655174</v>
      </c>
      <c r="I33" s="9">
        <v>11</v>
      </c>
      <c r="J33" s="8">
        <f t="shared" si="1"/>
        <v>37.931034482758619</v>
      </c>
      <c r="K33" s="9">
        <v>2</v>
      </c>
      <c r="L33" s="8">
        <f t="shared" si="2"/>
        <v>6.8965517241379306</v>
      </c>
      <c r="M33" s="9">
        <v>7</v>
      </c>
      <c r="N33" s="8">
        <f t="shared" si="3"/>
        <v>24.137931034482758</v>
      </c>
      <c r="O33" s="9">
        <v>2</v>
      </c>
      <c r="P33" s="8">
        <f t="shared" si="4"/>
        <v>6.8965517241379306</v>
      </c>
      <c r="Q33" s="9">
        <v>0</v>
      </c>
      <c r="R33" s="8">
        <f t="shared" si="5"/>
        <v>0</v>
      </c>
      <c r="AC33" s="10">
        <v>29</v>
      </c>
      <c r="AD33" s="140" t="str">
        <f t="shared" si="6"/>
        <v/>
      </c>
      <c r="AE33" s="140"/>
    </row>
    <row r="34" spans="1:31" ht="23.1" customHeight="1">
      <c r="A34" s="254"/>
      <c r="B34" s="254"/>
      <c r="C34" s="13"/>
      <c r="D34" s="14" t="s">
        <v>21</v>
      </c>
      <c r="E34" s="11"/>
      <c r="F34" s="10">
        <v>15</v>
      </c>
      <c r="G34" s="9">
        <v>13</v>
      </c>
      <c r="H34" s="8">
        <f t="shared" si="0"/>
        <v>86.666666666666671</v>
      </c>
      <c r="I34" s="9">
        <v>5</v>
      </c>
      <c r="J34" s="8">
        <f t="shared" si="1"/>
        <v>33.333333333333329</v>
      </c>
      <c r="K34" s="9">
        <v>0</v>
      </c>
      <c r="L34" s="8">
        <f t="shared" si="2"/>
        <v>0</v>
      </c>
      <c r="M34" s="9">
        <v>3</v>
      </c>
      <c r="N34" s="8">
        <f t="shared" si="3"/>
        <v>20</v>
      </c>
      <c r="O34" s="9">
        <v>0</v>
      </c>
      <c r="P34" s="8">
        <f t="shared" si="4"/>
        <v>0</v>
      </c>
      <c r="Q34" s="9">
        <v>2</v>
      </c>
      <c r="R34" s="8">
        <f t="shared" si="5"/>
        <v>13.333333333333334</v>
      </c>
      <c r="AC34" s="10">
        <v>15</v>
      </c>
      <c r="AD34" s="140" t="str">
        <f t="shared" si="6"/>
        <v/>
      </c>
      <c r="AE34" s="140"/>
    </row>
    <row r="35" spans="1:31" ht="23.1" customHeight="1">
      <c r="A35" s="254"/>
      <c r="B35" s="254"/>
      <c r="C35" s="13"/>
      <c r="D35" s="14" t="s">
        <v>20</v>
      </c>
      <c r="E35" s="11"/>
      <c r="F35" s="10">
        <v>7</v>
      </c>
      <c r="G35" s="9">
        <v>7</v>
      </c>
      <c r="H35" s="8">
        <f t="shared" si="0"/>
        <v>100</v>
      </c>
      <c r="I35" s="9">
        <v>5</v>
      </c>
      <c r="J35" s="8">
        <f t="shared" si="1"/>
        <v>71.428571428571431</v>
      </c>
      <c r="K35" s="9">
        <v>0</v>
      </c>
      <c r="L35" s="8">
        <f t="shared" si="2"/>
        <v>0</v>
      </c>
      <c r="M35" s="9">
        <v>3</v>
      </c>
      <c r="N35" s="8">
        <f t="shared" si="3"/>
        <v>42.857142857142854</v>
      </c>
      <c r="O35" s="9">
        <v>0</v>
      </c>
      <c r="P35" s="8">
        <f t="shared" si="4"/>
        <v>0</v>
      </c>
      <c r="Q35" s="9">
        <v>0</v>
      </c>
      <c r="R35" s="8">
        <f t="shared" si="5"/>
        <v>0</v>
      </c>
      <c r="AC35" s="10">
        <v>7</v>
      </c>
      <c r="AD35" s="140" t="str">
        <f t="shared" si="6"/>
        <v/>
      </c>
      <c r="AE35" s="140"/>
    </row>
    <row r="36" spans="1:31" ht="23.1" customHeight="1">
      <c r="A36" s="254"/>
      <c r="B36" s="254"/>
      <c r="C36" s="13"/>
      <c r="D36" s="14" t="s">
        <v>19</v>
      </c>
      <c r="E36" s="11"/>
      <c r="F36" s="10">
        <v>17</v>
      </c>
      <c r="G36" s="9">
        <v>13</v>
      </c>
      <c r="H36" s="8">
        <f t="shared" si="0"/>
        <v>76.470588235294116</v>
      </c>
      <c r="I36" s="9">
        <v>7</v>
      </c>
      <c r="J36" s="8">
        <f t="shared" si="1"/>
        <v>41.17647058823529</v>
      </c>
      <c r="K36" s="9">
        <v>0</v>
      </c>
      <c r="L36" s="8">
        <f t="shared" si="2"/>
        <v>0</v>
      </c>
      <c r="M36" s="9">
        <v>11</v>
      </c>
      <c r="N36" s="8">
        <f t="shared" si="3"/>
        <v>64.705882352941174</v>
      </c>
      <c r="O36" s="9">
        <v>0</v>
      </c>
      <c r="P36" s="8">
        <f t="shared" si="4"/>
        <v>0</v>
      </c>
      <c r="Q36" s="9">
        <v>0</v>
      </c>
      <c r="R36" s="8">
        <f t="shared" si="5"/>
        <v>0</v>
      </c>
      <c r="AC36" s="10">
        <v>17</v>
      </c>
      <c r="AD36" s="140" t="str">
        <f t="shared" si="6"/>
        <v/>
      </c>
      <c r="AE36" s="140"/>
    </row>
    <row r="37" spans="1:31" ht="23.1" customHeight="1">
      <c r="A37" s="254"/>
      <c r="B37" s="255"/>
      <c r="C37" s="13"/>
      <c r="D37" s="14" t="s">
        <v>18</v>
      </c>
      <c r="E37" s="11"/>
      <c r="F37" s="10">
        <v>6</v>
      </c>
      <c r="G37" s="9">
        <v>4</v>
      </c>
      <c r="H37" s="8">
        <f t="shared" si="0"/>
        <v>66.666666666666657</v>
      </c>
      <c r="I37" s="9">
        <v>2</v>
      </c>
      <c r="J37" s="8">
        <f t="shared" si="1"/>
        <v>33.333333333333329</v>
      </c>
      <c r="K37" s="9">
        <v>0</v>
      </c>
      <c r="L37" s="8">
        <f t="shared" si="2"/>
        <v>0</v>
      </c>
      <c r="M37" s="9">
        <v>3</v>
      </c>
      <c r="N37" s="8">
        <f t="shared" si="3"/>
        <v>50</v>
      </c>
      <c r="O37" s="9">
        <v>0</v>
      </c>
      <c r="P37" s="8">
        <f t="shared" si="4"/>
        <v>0</v>
      </c>
      <c r="Q37" s="9">
        <v>0</v>
      </c>
      <c r="R37" s="8">
        <f t="shared" si="5"/>
        <v>0</v>
      </c>
      <c r="AC37" s="10">
        <v>6</v>
      </c>
      <c r="AD37" s="140" t="str">
        <f t="shared" si="6"/>
        <v/>
      </c>
      <c r="AE37" s="140"/>
    </row>
    <row r="38" spans="1:31" ht="23.1" customHeight="1">
      <c r="A38" s="254"/>
      <c r="B38" s="253" t="s">
        <v>17</v>
      </c>
      <c r="C38" s="13"/>
      <c r="D38" s="14" t="s">
        <v>16</v>
      </c>
      <c r="E38" s="11"/>
      <c r="F38" s="10">
        <f>SUM(F39:F53)</f>
        <v>724</v>
      </c>
      <c r="G38" s="9">
        <f>SUM(G39:G53)</f>
        <v>461</v>
      </c>
      <c r="H38" s="8">
        <f t="shared" si="0"/>
        <v>63.674033149171272</v>
      </c>
      <c r="I38" s="9">
        <f>SUM(I39:I53)</f>
        <v>223</v>
      </c>
      <c r="J38" s="8">
        <f t="shared" si="1"/>
        <v>30.801104972375693</v>
      </c>
      <c r="K38" s="9">
        <f>SUM(K39:K53)</f>
        <v>74</v>
      </c>
      <c r="L38" s="8">
        <f t="shared" si="2"/>
        <v>10.220994475138122</v>
      </c>
      <c r="M38" s="9">
        <f>SUM(M39:M53)</f>
        <v>231</v>
      </c>
      <c r="N38" s="8">
        <f t="shared" si="3"/>
        <v>31.906077348066297</v>
      </c>
      <c r="O38" s="9">
        <f>SUM(O39:O53)</f>
        <v>24</v>
      </c>
      <c r="P38" s="8">
        <f t="shared" si="4"/>
        <v>3.3149171270718232</v>
      </c>
      <c r="Q38" s="9">
        <f>SUM(Q39:Q53)</f>
        <v>57</v>
      </c>
      <c r="R38" s="8">
        <f t="shared" si="5"/>
        <v>7.872928176795579</v>
      </c>
      <c r="AC38" s="10">
        <f>SUM(AC39:AC53)</f>
        <v>724</v>
      </c>
      <c r="AD38" s="140" t="str">
        <f t="shared" si="6"/>
        <v/>
      </c>
      <c r="AE38" s="140"/>
    </row>
    <row r="39" spans="1:31" ht="23.1" customHeight="1">
      <c r="A39" s="254"/>
      <c r="B39" s="254"/>
      <c r="C39" s="13"/>
      <c r="D39" s="14" t="s">
        <v>15</v>
      </c>
      <c r="E39" s="11"/>
      <c r="F39" s="10">
        <v>4</v>
      </c>
      <c r="G39" s="9">
        <v>4</v>
      </c>
      <c r="H39" s="8">
        <f t="shared" si="0"/>
        <v>100</v>
      </c>
      <c r="I39" s="9">
        <v>1</v>
      </c>
      <c r="J39" s="8">
        <f t="shared" si="1"/>
        <v>25</v>
      </c>
      <c r="K39" s="9">
        <v>1</v>
      </c>
      <c r="L39" s="8">
        <f t="shared" si="2"/>
        <v>25</v>
      </c>
      <c r="M39" s="9">
        <v>2</v>
      </c>
      <c r="N39" s="8">
        <f t="shared" si="3"/>
        <v>50</v>
      </c>
      <c r="O39" s="9">
        <v>0</v>
      </c>
      <c r="P39" s="8">
        <f t="shared" si="4"/>
        <v>0</v>
      </c>
      <c r="Q39" s="9">
        <v>0</v>
      </c>
      <c r="R39" s="8">
        <f t="shared" si="5"/>
        <v>0</v>
      </c>
      <c r="AC39" s="10">
        <v>4</v>
      </c>
      <c r="AD39" s="140" t="str">
        <f t="shared" si="6"/>
        <v/>
      </c>
      <c r="AE39" s="140"/>
    </row>
    <row r="40" spans="1:31" ht="23.1" customHeight="1">
      <c r="A40" s="254"/>
      <c r="B40" s="254"/>
      <c r="C40" s="13"/>
      <c r="D40" s="14" t="s">
        <v>14</v>
      </c>
      <c r="E40" s="11"/>
      <c r="F40" s="10">
        <v>91</v>
      </c>
      <c r="G40" s="9">
        <v>64</v>
      </c>
      <c r="H40" s="8">
        <f t="shared" si="0"/>
        <v>70.329670329670336</v>
      </c>
      <c r="I40" s="9">
        <v>11</v>
      </c>
      <c r="J40" s="8">
        <f t="shared" si="1"/>
        <v>12.087912087912088</v>
      </c>
      <c r="K40" s="9">
        <v>12</v>
      </c>
      <c r="L40" s="8">
        <f t="shared" si="2"/>
        <v>13.186813186813188</v>
      </c>
      <c r="M40" s="9">
        <v>18</v>
      </c>
      <c r="N40" s="8">
        <f t="shared" si="3"/>
        <v>19.780219780219781</v>
      </c>
      <c r="O40" s="9">
        <v>3</v>
      </c>
      <c r="P40" s="8">
        <f t="shared" si="4"/>
        <v>3.296703296703297</v>
      </c>
      <c r="Q40" s="9">
        <v>9</v>
      </c>
      <c r="R40" s="8">
        <f t="shared" si="5"/>
        <v>9.8901098901098905</v>
      </c>
      <c r="AC40" s="10">
        <v>91</v>
      </c>
      <c r="AD40" s="140" t="str">
        <f t="shared" si="6"/>
        <v/>
      </c>
      <c r="AE40" s="140"/>
    </row>
    <row r="41" spans="1:31" ht="23.1" customHeight="1">
      <c r="A41" s="254"/>
      <c r="B41" s="254"/>
      <c r="C41" s="13"/>
      <c r="D41" s="14" t="s">
        <v>13</v>
      </c>
      <c r="E41" s="11"/>
      <c r="F41" s="10">
        <v>19</v>
      </c>
      <c r="G41" s="9">
        <v>12</v>
      </c>
      <c r="H41" s="8">
        <f t="shared" si="0"/>
        <v>63.157894736842103</v>
      </c>
      <c r="I41" s="9">
        <v>2</v>
      </c>
      <c r="J41" s="8">
        <f t="shared" si="1"/>
        <v>10.526315789473683</v>
      </c>
      <c r="K41" s="9">
        <v>0</v>
      </c>
      <c r="L41" s="8">
        <f t="shared" si="2"/>
        <v>0</v>
      </c>
      <c r="M41" s="9">
        <v>5</v>
      </c>
      <c r="N41" s="8">
        <f t="shared" si="3"/>
        <v>26.315789473684209</v>
      </c>
      <c r="O41" s="9">
        <v>0</v>
      </c>
      <c r="P41" s="8">
        <f t="shared" si="4"/>
        <v>0</v>
      </c>
      <c r="Q41" s="9">
        <v>3</v>
      </c>
      <c r="R41" s="8">
        <f t="shared" si="5"/>
        <v>15.789473684210526</v>
      </c>
      <c r="AC41" s="10">
        <v>19</v>
      </c>
      <c r="AD41" s="140" t="str">
        <f t="shared" si="6"/>
        <v/>
      </c>
      <c r="AE41" s="140"/>
    </row>
    <row r="42" spans="1:31" ht="23.1" customHeight="1">
      <c r="A42" s="254"/>
      <c r="B42" s="254"/>
      <c r="C42" s="13"/>
      <c r="D42" s="14" t="s">
        <v>12</v>
      </c>
      <c r="E42" s="11"/>
      <c r="F42" s="10">
        <v>14</v>
      </c>
      <c r="G42" s="9">
        <v>12</v>
      </c>
      <c r="H42" s="8">
        <f t="shared" si="0"/>
        <v>85.714285714285708</v>
      </c>
      <c r="I42" s="9">
        <v>4</v>
      </c>
      <c r="J42" s="8">
        <f t="shared" si="1"/>
        <v>28.571428571428569</v>
      </c>
      <c r="K42" s="9">
        <v>0</v>
      </c>
      <c r="L42" s="8">
        <f t="shared" si="2"/>
        <v>0</v>
      </c>
      <c r="M42" s="9">
        <v>5</v>
      </c>
      <c r="N42" s="8">
        <f t="shared" si="3"/>
        <v>35.714285714285715</v>
      </c>
      <c r="O42" s="9">
        <v>0</v>
      </c>
      <c r="P42" s="8">
        <f t="shared" si="4"/>
        <v>0</v>
      </c>
      <c r="Q42" s="9">
        <v>1</v>
      </c>
      <c r="R42" s="8">
        <f t="shared" si="5"/>
        <v>7.1428571428571423</v>
      </c>
      <c r="AC42" s="10">
        <v>14</v>
      </c>
      <c r="AD42" s="140" t="str">
        <f t="shared" si="6"/>
        <v/>
      </c>
      <c r="AE42" s="140"/>
    </row>
    <row r="43" spans="1:31" ht="23.1" customHeight="1">
      <c r="A43" s="254"/>
      <c r="B43" s="254"/>
      <c r="C43" s="13"/>
      <c r="D43" s="14" t="s">
        <v>11</v>
      </c>
      <c r="E43" s="11"/>
      <c r="F43" s="10">
        <v>32</v>
      </c>
      <c r="G43" s="9">
        <v>25</v>
      </c>
      <c r="H43" s="8">
        <f t="shared" si="0"/>
        <v>78.125</v>
      </c>
      <c r="I43" s="9">
        <v>10</v>
      </c>
      <c r="J43" s="8">
        <f t="shared" si="1"/>
        <v>31.25</v>
      </c>
      <c r="K43" s="9">
        <v>3</v>
      </c>
      <c r="L43" s="8">
        <f t="shared" si="2"/>
        <v>9.375</v>
      </c>
      <c r="M43" s="9">
        <v>4</v>
      </c>
      <c r="N43" s="8">
        <f t="shared" si="3"/>
        <v>12.5</v>
      </c>
      <c r="O43" s="9">
        <v>1</v>
      </c>
      <c r="P43" s="8">
        <f t="shared" si="4"/>
        <v>3.125</v>
      </c>
      <c r="Q43" s="9">
        <v>1</v>
      </c>
      <c r="R43" s="8">
        <f t="shared" si="5"/>
        <v>3.125</v>
      </c>
      <c r="AC43" s="10">
        <v>32</v>
      </c>
      <c r="AD43" s="140" t="str">
        <f t="shared" si="6"/>
        <v/>
      </c>
      <c r="AE43" s="140"/>
    </row>
    <row r="44" spans="1:31" ht="23.1" customHeight="1">
      <c r="A44" s="254"/>
      <c r="B44" s="254"/>
      <c r="C44" s="13"/>
      <c r="D44" s="14" t="s">
        <v>10</v>
      </c>
      <c r="E44" s="11"/>
      <c r="F44" s="10">
        <v>176</v>
      </c>
      <c r="G44" s="9">
        <v>109</v>
      </c>
      <c r="H44" s="8">
        <f t="shared" si="0"/>
        <v>61.93181818181818</v>
      </c>
      <c r="I44" s="9">
        <v>63</v>
      </c>
      <c r="J44" s="8">
        <f t="shared" si="1"/>
        <v>35.795454545454547</v>
      </c>
      <c r="K44" s="9">
        <v>18</v>
      </c>
      <c r="L44" s="8">
        <f t="shared" si="2"/>
        <v>10.227272727272728</v>
      </c>
      <c r="M44" s="9">
        <v>76</v>
      </c>
      <c r="N44" s="8">
        <f t="shared" si="3"/>
        <v>43.18181818181818</v>
      </c>
      <c r="O44" s="9">
        <v>5</v>
      </c>
      <c r="P44" s="8">
        <f t="shared" si="4"/>
        <v>2.8409090909090908</v>
      </c>
      <c r="Q44" s="9">
        <v>8</v>
      </c>
      <c r="R44" s="8">
        <f t="shared" si="5"/>
        <v>4.5454545454545459</v>
      </c>
      <c r="AC44" s="10">
        <v>176</v>
      </c>
      <c r="AD44" s="140" t="str">
        <f t="shared" si="6"/>
        <v/>
      </c>
      <c r="AE44" s="140"/>
    </row>
    <row r="45" spans="1:31" ht="23.1" customHeight="1">
      <c r="A45" s="254"/>
      <c r="B45" s="254"/>
      <c r="C45" s="13"/>
      <c r="D45" s="14" t="s">
        <v>9</v>
      </c>
      <c r="E45" s="11"/>
      <c r="F45" s="10">
        <v>21</v>
      </c>
      <c r="G45" s="9">
        <v>15</v>
      </c>
      <c r="H45" s="8">
        <f t="shared" si="0"/>
        <v>71.428571428571431</v>
      </c>
      <c r="I45" s="9">
        <v>13</v>
      </c>
      <c r="J45" s="8">
        <f t="shared" si="1"/>
        <v>61.904761904761905</v>
      </c>
      <c r="K45" s="9">
        <v>0</v>
      </c>
      <c r="L45" s="8">
        <f t="shared" si="2"/>
        <v>0</v>
      </c>
      <c r="M45" s="9">
        <v>3</v>
      </c>
      <c r="N45" s="8">
        <f t="shared" si="3"/>
        <v>14.285714285714285</v>
      </c>
      <c r="O45" s="9">
        <v>1</v>
      </c>
      <c r="P45" s="8">
        <f t="shared" si="4"/>
        <v>4.7619047619047619</v>
      </c>
      <c r="Q45" s="9">
        <v>1</v>
      </c>
      <c r="R45" s="8">
        <f t="shared" si="5"/>
        <v>4.7619047619047619</v>
      </c>
      <c r="AC45" s="10">
        <v>21</v>
      </c>
      <c r="AD45" s="140" t="str">
        <f t="shared" si="6"/>
        <v/>
      </c>
      <c r="AE45" s="140"/>
    </row>
    <row r="46" spans="1:31" ht="23.1" customHeight="1">
      <c r="A46" s="254"/>
      <c r="B46" s="254"/>
      <c r="C46" s="13"/>
      <c r="D46" s="14" t="s">
        <v>8</v>
      </c>
      <c r="E46" s="11"/>
      <c r="F46" s="10">
        <v>9</v>
      </c>
      <c r="G46" s="9">
        <v>6</v>
      </c>
      <c r="H46" s="8">
        <f t="shared" si="0"/>
        <v>66.666666666666657</v>
      </c>
      <c r="I46" s="9">
        <v>4</v>
      </c>
      <c r="J46" s="8">
        <f t="shared" si="1"/>
        <v>44.444444444444443</v>
      </c>
      <c r="K46" s="9">
        <v>3</v>
      </c>
      <c r="L46" s="8">
        <f t="shared" si="2"/>
        <v>33.333333333333329</v>
      </c>
      <c r="M46" s="9">
        <v>1</v>
      </c>
      <c r="N46" s="8">
        <f t="shared" si="3"/>
        <v>11.111111111111111</v>
      </c>
      <c r="O46" s="9">
        <v>0</v>
      </c>
      <c r="P46" s="8">
        <f t="shared" si="4"/>
        <v>0</v>
      </c>
      <c r="Q46" s="9">
        <v>0</v>
      </c>
      <c r="R46" s="8">
        <f t="shared" si="5"/>
        <v>0</v>
      </c>
      <c r="AC46" s="10">
        <v>9</v>
      </c>
      <c r="AD46" s="140" t="str">
        <f t="shared" si="6"/>
        <v/>
      </c>
      <c r="AE46" s="140"/>
    </row>
    <row r="47" spans="1:31" ht="24" customHeight="1">
      <c r="A47" s="254"/>
      <c r="B47" s="254"/>
      <c r="C47" s="13"/>
      <c r="D47" s="12" t="s">
        <v>7</v>
      </c>
      <c r="E47" s="11"/>
      <c r="F47" s="10">
        <v>18</v>
      </c>
      <c r="G47" s="9">
        <v>15</v>
      </c>
      <c r="H47" s="8">
        <f t="shared" si="0"/>
        <v>83.333333333333343</v>
      </c>
      <c r="I47" s="9">
        <v>3</v>
      </c>
      <c r="J47" s="8">
        <f t="shared" si="1"/>
        <v>16.666666666666664</v>
      </c>
      <c r="K47" s="9">
        <v>1</v>
      </c>
      <c r="L47" s="8">
        <f t="shared" si="2"/>
        <v>5.5555555555555554</v>
      </c>
      <c r="M47" s="9">
        <v>5</v>
      </c>
      <c r="N47" s="8">
        <f t="shared" si="3"/>
        <v>27.777777777777779</v>
      </c>
      <c r="O47" s="9">
        <v>1</v>
      </c>
      <c r="P47" s="8">
        <f t="shared" si="4"/>
        <v>5.5555555555555554</v>
      </c>
      <c r="Q47" s="9">
        <v>1</v>
      </c>
      <c r="R47" s="8">
        <f t="shared" si="5"/>
        <v>5.5555555555555554</v>
      </c>
      <c r="AC47" s="10">
        <v>18</v>
      </c>
      <c r="AD47" s="140" t="str">
        <f t="shared" si="6"/>
        <v/>
      </c>
      <c r="AE47" s="140"/>
    </row>
    <row r="48" spans="1:31" ht="23.1" customHeight="1">
      <c r="A48" s="254"/>
      <c r="B48" s="254"/>
      <c r="C48" s="13"/>
      <c r="D48" s="14" t="s">
        <v>6</v>
      </c>
      <c r="E48" s="11"/>
      <c r="F48" s="10">
        <v>49</v>
      </c>
      <c r="G48" s="9">
        <v>25</v>
      </c>
      <c r="H48" s="8">
        <f t="shared" si="0"/>
        <v>51.020408163265309</v>
      </c>
      <c r="I48" s="9">
        <v>24</v>
      </c>
      <c r="J48" s="8">
        <f t="shared" si="1"/>
        <v>48.979591836734691</v>
      </c>
      <c r="K48" s="9">
        <v>3</v>
      </c>
      <c r="L48" s="8">
        <f t="shared" si="2"/>
        <v>6.1224489795918364</v>
      </c>
      <c r="M48" s="9">
        <v>17</v>
      </c>
      <c r="N48" s="8">
        <f t="shared" si="3"/>
        <v>34.693877551020407</v>
      </c>
      <c r="O48" s="9">
        <v>2</v>
      </c>
      <c r="P48" s="8">
        <f t="shared" si="4"/>
        <v>4.0816326530612246</v>
      </c>
      <c r="Q48" s="9">
        <v>6</v>
      </c>
      <c r="R48" s="8">
        <f t="shared" si="5"/>
        <v>12.244897959183673</v>
      </c>
      <c r="AC48" s="10">
        <v>49</v>
      </c>
      <c r="AD48" s="140" t="str">
        <f t="shared" si="6"/>
        <v/>
      </c>
      <c r="AE48" s="140"/>
    </row>
    <row r="49" spans="1:32" ht="23.1" customHeight="1">
      <c r="A49" s="254"/>
      <c r="B49" s="254"/>
      <c r="C49" s="13"/>
      <c r="D49" s="14" t="s">
        <v>5</v>
      </c>
      <c r="E49" s="11"/>
      <c r="F49" s="10">
        <v>24</v>
      </c>
      <c r="G49" s="9">
        <v>14</v>
      </c>
      <c r="H49" s="8">
        <f t="shared" si="0"/>
        <v>58.333333333333336</v>
      </c>
      <c r="I49" s="9">
        <v>3</v>
      </c>
      <c r="J49" s="8">
        <f t="shared" si="1"/>
        <v>12.5</v>
      </c>
      <c r="K49" s="9">
        <v>2</v>
      </c>
      <c r="L49" s="8">
        <f t="shared" si="2"/>
        <v>8.3333333333333321</v>
      </c>
      <c r="M49" s="9">
        <v>8</v>
      </c>
      <c r="N49" s="8">
        <f t="shared" si="3"/>
        <v>33.333333333333329</v>
      </c>
      <c r="O49" s="9">
        <v>0</v>
      </c>
      <c r="P49" s="8">
        <f t="shared" si="4"/>
        <v>0</v>
      </c>
      <c r="Q49" s="9">
        <v>2</v>
      </c>
      <c r="R49" s="8">
        <f t="shared" si="5"/>
        <v>8.3333333333333321</v>
      </c>
      <c r="AC49" s="10">
        <v>24</v>
      </c>
      <c r="AD49" s="140" t="str">
        <f t="shared" si="6"/>
        <v/>
      </c>
      <c r="AE49" s="140"/>
    </row>
    <row r="50" spans="1:32" ht="23.1" customHeight="1">
      <c r="A50" s="254"/>
      <c r="B50" s="254"/>
      <c r="C50" s="13"/>
      <c r="D50" s="14" t="s">
        <v>4</v>
      </c>
      <c r="E50" s="11"/>
      <c r="F50" s="10">
        <v>22</v>
      </c>
      <c r="G50" s="9">
        <v>12</v>
      </c>
      <c r="H50" s="8">
        <f t="shared" si="0"/>
        <v>54.54545454545454</v>
      </c>
      <c r="I50" s="9">
        <v>2</v>
      </c>
      <c r="J50" s="8">
        <f t="shared" si="1"/>
        <v>9.0909090909090917</v>
      </c>
      <c r="K50" s="9">
        <v>4</v>
      </c>
      <c r="L50" s="8">
        <f t="shared" si="2"/>
        <v>18.181818181818183</v>
      </c>
      <c r="M50" s="9">
        <v>7</v>
      </c>
      <c r="N50" s="8">
        <f t="shared" si="3"/>
        <v>31.818181818181817</v>
      </c>
      <c r="O50" s="9">
        <v>3</v>
      </c>
      <c r="P50" s="8">
        <f t="shared" si="4"/>
        <v>13.636363636363635</v>
      </c>
      <c r="Q50" s="9">
        <v>1</v>
      </c>
      <c r="R50" s="8">
        <f t="shared" si="5"/>
        <v>4.5454545454545459</v>
      </c>
      <c r="AC50" s="10">
        <v>22</v>
      </c>
      <c r="AD50" s="140" t="str">
        <f t="shared" si="6"/>
        <v/>
      </c>
      <c r="AE50" s="140"/>
    </row>
    <row r="51" spans="1:32" ht="23.1" customHeight="1">
      <c r="A51" s="254"/>
      <c r="B51" s="254"/>
      <c r="C51" s="13"/>
      <c r="D51" s="14" t="s">
        <v>3</v>
      </c>
      <c r="E51" s="11"/>
      <c r="F51" s="10">
        <v>168</v>
      </c>
      <c r="G51" s="9">
        <v>100</v>
      </c>
      <c r="H51" s="8">
        <f t="shared" si="0"/>
        <v>59.523809523809526</v>
      </c>
      <c r="I51" s="9">
        <v>57</v>
      </c>
      <c r="J51" s="8">
        <f t="shared" si="1"/>
        <v>33.928571428571431</v>
      </c>
      <c r="K51" s="9">
        <v>23</v>
      </c>
      <c r="L51" s="8">
        <f t="shared" si="2"/>
        <v>13.690476190476192</v>
      </c>
      <c r="M51" s="9">
        <v>56</v>
      </c>
      <c r="N51" s="8">
        <f t="shared" si="3"/>
        <v>33.333333333333329</v>
      </c>
      <c r="O51" s="9">
        <v>7</v>
      </c>
      <c r="P51" s="8">
        <f t="shared" si="4"/>
        <v>4.1666666666666661</v>
      </c>
      <c r="Q51" s="9">
        <v>18</v>
      </c>
      <c r="R51" s="8">
        <f t="shared" si="5"/>
        <v>10.714285714285714</v>
      </c>
      <c r="AC51" s="10">
        <v>168</v>
      </c>
      <c r="AD51" s="140" t="str">
        <f t="shared" si="6"/>
        <v/>
      </c>
      <c r="AE51" s="140"/>
    </row>
    <row r="52" spans="1:32" ht="23.1" customHeight="1">
      <c r="A52" s="254"/>
      <c r="B52" s="254"/>
      <c r="C52" s="13"/>
      <c r="D52" s="14" t="s">
        <v>2</v>
      </c>
      <c r="E52" s="11"/>
      <c r="F52" s="10">
        <v>21</v>
      </c>
      <c r="G52" s="9">
        <v>13</v>
      </c>
      <c r="H52" s="8">
        <f t="shared" si="0"/>
        <v>61.904761904761905</v>
      </c>
      <c r="I52" s="9">
        <v>8</v>
      </c>
      <c r="J52" s="8">
        <f t="shared" si="1"/>
        <v>38.095238095238095</v>
      </c>
      <c r="K52" s="9">
        <v>0</v>
      </c>
      <c r="L52" s="8">
        <f t="shared" si="2"/>
        <v>0</v>
      </c>
      <c r="M52" s="9">
        <v>8</v>
      </c>
      <c r="N52" s="8">
        <f t="shared" si="3"/>
        <v>38.095238095238095</v>
      </c>
      <c r="O52" s="9">
        <v>0</v>
      </c>
      <c r="P52" s="8">
        <f t="shared" si="4"/>
        <v>0</v>
      </c>
      <c r="Q52" s="9">
        <v>0</v>
      </c>
      <c r="R52" s="8">
        <f t="shared" si="5"/>
        <v>0</v>
      </c>
      <c r="AC52" s="10">
        <v>21</v>
      </c>
      <c r="AD52" s="140" t="str">
        <f t="shared" si="6"/>
        <v/>
      </c>
      <c r="AE52" s="140"/>
    </row>
    <row r="53" spans="1:32" ht="24" customHeight="1" thickBot="1">
      <c r="A53" s="255"/>
      <c r="B53" s="255"/>
      <c r="C53" s="13"/>
      <c r="D53" s="12" t="s">
        <v>1</v>
      </c>
      <c r="E53" s="11"/>
      <c r="F53" s="10">
        <v>56</v>
      </c>
      <c r="G53" s="9">
        <v>35</v>
      </c>
      <c r="H53" s="8">
        <f t="shared" si="0"/>
        <v>62.5</v>
      </c>
      <c r="I53" s="9">
        <v>18</v>
      </c>
      <c r="J53" s="8">
        <f t="shared" si="1"/>
        <v>32.142857142857146</v>
      </c>
      <c r="K53" s="9">
        <v>4</v>
      </c>
      <c r="L53" s="8">
        <f t="shared" si="2"/>
        <v>7.1428571428571423</v>
      </c>
      <c r="M53" s="9">
        <v>16</v>
      </c>
      <c r="N53" s="8">
        <f t="shared" si="3"/>
        <v>28.571428571428569</v>
      </c>
      <c r="O53" s="9">
        <v>1</v>
      </c>
      <c r="P53" s="8">
        <f t="shared" si="4"/>
        <v>1.7857142857142856</v>
      </c>
      <c r="Q53" s="9">
        <v>6</v>
      </c>
      <c r="R53" s="8">
        <f t="shared" si="5"/>
        <v>10.714285714285714</v>
      </c>
      <c r="AC53" s="10">
        <v>56</v>
      </c>
      <c r="AD53" s="141" t="str">
        <f t="shared" si="6"/>
        <v/>
      </c>
      <c r="AE53" s="141"/>
    </row>
    <row r="55" spans="1:32" ht="12.75" customHeight="1"/>
    <row r="56" spans="1:32" ht="12.75" customHeight="1"/>
    <row r="57" spans="1:32">
      <c r="D57" s="5"/>
    </row>
    <row r="60" spans="1:32">
      <c r="D60" s="166" t="s">
        <v>490</v>
      </c>
      <c r="E60" s="164"/>
      <c r="F60" s="165">
        <v>967</v>
      </c>
      <c r="G60" s="165">
        <v>656</v>
      </c>
      <c r="H60" s="165"/>
      <c r="I60" s="165">
        <v>309</v>
      </c>
      <c r="J60" s="165"/>
      <c r="K60" s="165">
        <v>92</v>
      </c>
      <c r="L60" s="165"/>
      <c r="M60" s="165">
        <v>301</v>
      </c>
      <c r="N60" s="165"/>
      <c r="O60" s="165">
        <v>35</v>
      </c>
      <c r="P60" s="165"/>
      <c r="Q60" s="165">
        <v>67</v>
      </c>
      <c r="R60" s="165"/>
      <c r="S60" s="165"/>
      <c r="T60" s="165"/>
      <c r="U60" s="165"/>
      <c r="V60" s="165"/>
      <c r="W60" s="165"/>
      <c r="X60" s="165"/>
      <c r="Y60" s="165"/>
      <c r="Z60" s="165"/>
      <c r="AA60" s="165"/>
      <c r="AB60" s="165"/>
      <c r="AC60" s="165"/>
      <c r="AD60" s="165"/>
      <c r="AE60" s="165"/>
      <c r="AF60" s="165"/>
    </row>
    <row r="61" spans="1:32">
      <c r="D61" s="167" t="s">
        <v>49</v>
      </c>
      <c r="E61" s="164"/>
      <c r="F61" s="168">
        <f>IF(F60="","",SUM(F8:F12))</f>
        <v>967</v>
      </c>
      <c r="G61" s="168">
        <f>IF(G60="","",SUM(G8:G12))</f>
        <v>656</v>
      </c>
      <c r="H61" s="165"/>
      <c r="I61" s="168">
        <f>IF(I60="","",SUM(I8:I12))</f>
        <v>309</v>
      </c>
      <c r="J61" s="165"/>
      <c r="K61" s="168">
        <f>IF(K60="","",SUM(K8:K12))</f>
        <v>92</v>
      </c>
      <c r="L61" s="165"/>
      <c r="M61" s="168">
        <f>IF(M60="","",SUM(M8:M12))</f>
        <v>301</v>
      </c>
      <c r="N61" s="165"/>
      <c r="O61" s="168">
        <f>IF(O60="","",SUM(O8:O12))</f>
        <v>35</v>
      </c>
      <c r="P61" s="165"/>
      <c r="Q61" s="168">
        <f>IF(Q60="","",SUM(Q8:Q12))</f>
        <v>67</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c r="AE61" s="168"/>
      <c r="AF61" s="165"/>
    </row>
    <row r="62" spans="1:32">
      <c r="D62" s="167" t="s">
        <v>43</v>
      </c>
      <c r="E62" s="164"/>
      <c r="F62" s="168">
        <f>IF(F60="","",SUM(F13,F38))</f>
        <v>967</v>
      </c>
      <c r="G62" s="168">
        <f>IF(G60="","",SUM(G13,G38))</f>
        <v>656</v>
      </c>
      <c r="H62" s="165"/>
      <c r="I62" s="168">
        <f>IF(I60="","",SUM(I13,I38))</f>
        <v>309</v>
      </c>
      <c r="J62" s="165"/>
      <c r="K62" s="168">
        <f>IF(K60="","",SUM(K13,K38))</f>
        <v>92</v>
      </c>
      <c r="L62" s="165"/>
      <c r="M62" s="168">
        <f>IF(M60="","",SUM(M13,M38))</f>
        <v>301</v>
      </c>
      <c r="N62" s="165"/>
      <c r="O62" s="168">
        <f>IF(O60="","",SUM(O13,O38))</f>
        <v>35</v>
      </c>
      <c r="P62" s="165"/>
      <c r="Q62" s="168">
        <f>IF(Q60="","",SUM(Q13,Q38))</f>
        <v>67</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c r="AE62" s="168"/>
      <c r="AF62" s="165"/>
    </row>
    <row r="63" spans="1:32">
      <c r="D63" s="169" t="s">
        <v>42</v>
      </c>
      <c r="F63" s="168">
        <f>IF(F60="","",SUM(F14:F37))</f>
        <v>243</v>
      </c>
      <c r="G63" s="168">
        <f>IF(G60="","",SUM(G14:G37))</f>
        <v>195</v>
      </c>
      <c r="H63" s="165"/>
      <c r="I63" s="168">
        <f>IF(I60="","",SUM(I14:I37))</f>
        <v>86</v>
      </c>
      <c r="J63" s="165"/>
      <c r="K63" s="168">
        <f>IF(K60="","",SUM(K14:K37))</f>
        <v>18</v>
      </c>
      <c r="L63" s="165"/>
      <c r="M63" s="168">
        <f>IF(M60="","",SUM(M14:M37))</f>
        <v>70</v>
      </c>
      <c r="N63" s="165"/>
      <c r="O63" s="168">
        <f>IF(O60="","",SUM(O14:O37))</f>
        <v>11</v>
      </c>
      <c r="P63" s="165"/>
      <c r="Q63" s="168">
        <f>IF(Q60="","",SUM(Q14:Q37))</f>
        <v>10</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c r="AE63" s="168"/>
      <c r="AF63" s="165"/>
    </row>
    <row r="64" spans="1:32">
      <c r="D64" s="170" t="s">
        <v>491</v>
      </c>
      <c r="F64" s="168">
        <f>IF(F60="","",SUM(F39:F53))</f>
        <v>724</v>
      </c>
      <c r="G64" s="168">
        <f>IF(G60="","",SUM(G39:G53))</f>
        <v>461</v>
      </c>
      <c r="H64" s="165"/>
      <c r="I64" s="168">
        <f>IF(I60="","",SUM(I39:I53))</f>
        <v>223</v>
      </c>
      <c r="J64" s="165"/>
      <c r="K64" s="168">
        <f>IF(K60="","",SUM(K39:K53))</f>
        <v>74</v>
      </c>
      <c r="L64" s="165"/>
      <c r="M64" s="168">
        <f>IF(M60="","",SUM(M39:M53))</f>
        <v>231</v>
      </c>
      <c r="N64" s="165"/>
      <c r="O64" s="168">
        <f>IF(O60="","",SUM(O39:O53))</f>
        <v>24</v>
      </c>
      <c r="P64" s="165"/>
      <c r="Q64" s="168">
        <f>IF(Q60="","",SUM(Q39:Q53))</f>
        <v>57</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c r="AE64" s="168"/>
      <c r="AF64" s="165"/>
    </row>
    <row r="66" spans="4:32">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c r="AE66" s="165"/>
      <c r="AF66" s="165"/>
    </row>
    <row r="67" spans="4:32">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c r="AE67" s="165"/>
      <c r="AF67" s="165"/>
    </row>
    <row r="68" spans="4:32">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c r="AE68" s="165"/>
      <c r="AF68" s="165"/>
    </row>
    <row r="69" spans="4:32">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c r="AE69" s="165"/>
      <c r="AF69" s="165"/>
    </row>
    <row r="70" spans="4:32">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c r="AE70" s="165"/>
      <c r="AF70" s="165"/>
    </row>
    <row r="71" spans="4:32">
      <c r="D71" s="5"/>
    </row>
    <row r="75" spans="4:32">
      <c r="D75" s="5"/>
    </row>
    <row r="77" spans="4:32">
      <c r="D77" s="5"/>
    </row>
    <row r="79" spans="4:32">
      <c r="D79" s="5"/>
    </row>
    <row r="81" spans="4:6">
      <c r="D81" s="5"/>
    </row>
    <row r="83" spans="4:6" ht="13.5" customHeight="1">
      <c r="D83" s="6"/>
    </row>
    <row r="84" spans="4:6" ht="13.5" customHeight="1"/>
    <row r="85" spans="4:6">
      <c r="D85" s="5"/>
    </row>
    <row r="87" spans="4:6">
      <c r="D87" s="5"/>
    </row>
    <row r="89" spans="4:6">
      <c r="D89" s="5"/>
    </row>
    <row r="91" spans="4:6">
      <c r="D91" s="5"/>
    </row>
    <row r="95" spans="4:6" ht="12.75" customHeight="1"/>
    <row r="96" spans="4:6" ht="12.75" customHeight="1">
      <c r="F96" s="57"/>
    </row>
  </sheetData>
  <mergeCells count="30">
    <mergeCell ref="B12:E12"/>
    <mergeCell ref="A13:A53"/>
    <mergeCell ref="B13:B37"/>
    <mergeCell ref="B38:B53"/>
    <mergeCell ref="M3:N4"/>
    <mergeCell ref="A7:E7"/>
    <mergeCell ref="A8:A12"/>
    <mergeCell ref="B8:E8"/>
    <mergeCell ref="B9:E9"/>
    <mergeCell ref="B10:E10"/>
    <mergeCell ref="B11:E11"/>
    <mergeCell ref="G5:G6"/>
    <mergeCell ref="H5:H6"/>
    <mergeCell ref="I5:I6"/>
    <mergeCell ref="J5:J6"/>
    <mergeCell ref="K5:K6"/>
    <mergeCell ref="R5:R6"/>
    <mergeCell ref="Q5:Q6"/>
    <mergeCell ref="Q3:R4"/>
    <mergeCell ref="O5:O6"/>
    <mergeCell ref="P5:P6"/>
    <mergeCell ref="O3:P4"/>
    <mergeCell ref="L5:L6"/>
    <mergeCell ref="M5:M6"/>
    <mergeCell ref="N5:N6"/>
    <mergeCell ref="A3:E6"/>
    <mergeCell ref="F3:F6"/>
    <mergeCell ref="G3:H4"/>
    <mergeCell ref="I3:J4"/>
    <mergeCell ref="K3:L4"/>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6"/>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6" width="9.125" style="3" customWidth="1"/>
    <col min="17" max="16384" width="9" style="3"/>
  </cols>
  <sheetData>
    <row r="1" spans="1:29" ht="14.25">
      <c r="A1" s="18" t="s">
        <v>636</v>
      </c>
    </row>
    <row r="3" spans="1:29" ht="14.25" customHeight="1">
      <c r="A3" s="240" t="s">
        <v>64</v>
      </c>
      <c r="B3" s="241"/>
      <c r="C3" s="241"/>
      <c r="D3" s="241"/>
      <c r="E3" s="242"/>
      <c r="F3" s="249" t="s">
        <v>131</v>
      </c>
      <c r="G3" s="360" t="s">
        <v>539</v>
      </c>
      <c r="H3" s="359"/>
      <c r="I3" s="266" t="s">
        <v>540</v>
      </c>
      <c r="J3" s="267"/>
      <c r="K3" s="266" t="s">
        <v>531</v>
      </c>
      <c r="L3" s="267"/>
      <c r="M3" s="266" t="s">
        <v>538</v>
      </c>
      <c r="N3" s="267"/>
      <c r="O3" s="294" t="s">
        <v>132</v>
      </c>
      <c r="P3" s="294"/>
    </row>
    <row r="4" spans="1:29" ht="51.75" customHeight="1">
      <c r="A4" s="243"/>
      <c r="B4" s="244"/>
      <c r="C4" s="244"/>
      <c r="D4" s="244"/>
      <c r="E4" s="245"/>
      <c r="F4" s="250"/>
      <c r="G4" s="361"/>
      <c r="H4" s="381"/>
      <c r="I4" s="268"/>
      <c r="J4" s="269"/>
      <c r="K4" s="268"/>
      <c r="L4" s="269"/>
      <c r="M4" s="268"/>
      <c r="N4" s="269"/>
      <c r="O4" s="294"/>
      <c r="P4" s="294"/>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10">
        <f>SUM(F8:F12)</f>
        <v>967</v>
      </c>
      <c r="G7" s="9">
        <f>SUM(G8:G12)</f>
        <v>297</v>
      </c>
      <c r="H7" s="8">
        <f t="shared" ref="H7:H53" si="0">IF(G7=0,0,G7/$F7*100)</f>
        <v>30.713547052740438</v>
      </c>
      <c r="I7" s="9">
        <f>SUM(I8:I12)</f>
        <v>120</v>
      </c>
      <c r="J7" s="8">
        <f t="shared" ref="J7:J53" si="1">IF(I7=0,0,I7/$F7*100)</f>
        <v>12.409513960703206</v>
      </c>
      <c r="K7" s="9">
        <f>SUM(K8:K12)</f>
        <v>86</v>
      </c>
      <c r="L7" s="8">
        <f t="shared" ref="L7:L53" si="2">IF(K7=0,0,K7/$F7*100)</f>
        <v>8.8934850051706302</v>
      </c>
      <c r="M7" s="9">
        <f>SUM(M8:M12)</f>
        <v>491</v>
      </c>
      <c r="N7" s="8">
        <f t="shared" ref="N7:N53" si="3">IF(M7=0,0,M7/$F7*100)</f>
        <v>50.775594622543949</v>
      </c>
      <c r="O7" s="9">
        <f>SUM(O8:O12)</f>
        <v>47</v>
      </c>
      <c r="P7" s="8">
        <f t="shared" ref="P7:P53" si="4">IF(O7=0,0,O7/$F7*100)</f>
        <v>4.8603929679420892</v>
      </c>
      <c r="AA7" s="10">
        <f>SUM(AA8:AA12)</f>
        <v>967</v>
      </c>
      <c r="AB7" s="139" t="str">
        <f t="shared" ref="AB7:AB53" si="5">IF(F7=AA7,"",1)</f>
        <v/>
      </c>
      <c r="AC7" s="10"/>
    </row>
    <row r="8" spans="1:29" ht="23.1" customHeight="1">
      <c r="A8" s="256" t="s">
        <v>49</v>
      </c>
      <c r="B8" s="259" t="s">
        <v>48</v>
      </c>
      <c r="C8" s="260"/>
      <c r="D8" s="260"/>
      <c r="E8" s="261"/>
      <c r="F8" s="10">
        <v>323</v>
      </c>
      <c r="G8" s="9">
        <v>63</v>
      </c>
      <c r="H8" s="8">
        <f t="shared" si="0"/>
        <v>19.504643962848299</v>
      </c>
      <c r="I8" s="9">
        <v>23</v>
      </c>
      <c r="J8" s="8">
        <f t="shared" si="1"/>
        <v>7.1207430340557281</v>
      </c>
      <c r="K8" s="9">
        <v>17</v>
      </c>
      <c r="L8" s="8">
        <f t="shared" si="2"/>
        <v>5.2631578947368416</v>
      </c>
      <c r="M8" s="9">
        <v>196</v>
      </c>
      <c r="N8" s="8">
        <f t="shared" si="3"/>
        <v>60.681114551083596</v>
      </c>
      <c r="O8" s="9">
        <v>36</v>
      </c>
      <c r="P8" s="8">
        <f t="shared" si="4"/>
        <v>11.145510835913312</v>
      </c>
      <c r="AA8" s="10">
        <v>323</v>
      </c>
      <c r="AB8" s="140" t="str">
        <f t="shared" si="5"/>
        <v/>
      </c>
      <c r="AC8" s="10"/>
    </row>
    <row r="9" spans="1:29" ht="23.1" customHeight="1">
      <c r="A9" s="257"/>
      <c r="B9" s="259" t="s">
        <v>47</v>
      </c>
      <c r="C9" s="260"/>
      <c r="D9" s="260"/>
      <c r="E9" s="261"/>
      <c r="F9" s="10">
        <v>145</v>
      </c>
      <c r="G9" s="9">
        <v>39</v>
      </c>
      <c r="H9" s="8">
        <f t="shared" si="0"/>
        <v>26.896551724137929</v>
      </c>
      <c r="I9" s="9">
        <v>11</v>
      </c>
      <c r="J9" s="8">
        <f t="shared" si="1"/>
        <v>7.5862068965517242</v>
      </c>
      <c r="K9" s="9">
        <v>13</v>
      </c>
      <c r="L9" s="8">
        <f t="shared" si="2"/>
        <v>8.9655172413793096</v>
      </c>
      <c r="M9" s="9">
        <v>83</v>
      </c>
      <c r="N9" s="8">
        <f t="shared" si="3"/>
        <v>57.241379310344833</v>
      </c>
      <c r="O9" s="9">
        <v>3</v>
      </c>
      <c r="P9" s="8">
        <f t="shared" si="4"/>
        <v>2.0689655172413794</v>
      </c>
      <c r="AA9" s="10">
        <v>145</v>
      </c>
      <c r="AB9" s="140" t="str">
        <f t="shared" si="5"/>
        <v/>
      </c>
      <c r="AC9" s="10"/>
    </row>
    <row r="10" spans="1:29" ht="23.1" customHeight="1">
      <c r="A10" s="257"/>
      <c r="B10" s="259" t="s">
        <v>46</v>
      </c>
      <c r="C10" s="260"/>
      <c r="D10" s="260"/>
      <c r="E10" s="261"/>
      <c r="F10" s="10">
        <v>218</v>
      </c>
      <c r="G10" s="9">
        <v>76</v>
      </c>
      <c r="H10" s="8">
        <f t="shared" si="0"/>
        <v>34.862385321100916</v>
      </c>
      <c r="I10" s="9">
        <v>28</v>
      </c>
      <c r="J10" s="8">
        <f t="shared" si="1"/>
        <v>12.844036697247708</v>
      </c>
      <c r="K10" s="9">
        <v>26</v>
      </c>
      <c r="L10" s="8">
        <f t="shared" si="2"/>
        <v>11.926605504587156</v>
      </c>
      <c r="M10" s="9">
        <v>100</v>
      </c>
      <c r="N10" s="8">
        <f t="shared" si="3"/>
        <v>45.871559633027523</v>
      </c>
      <c r="O10" s="9">
        <v>4</v>
      </c>
      <c r="P10" s="8">
        <f t="shared" si="4"/>
        <v>1.834862385321101</v>
      </c>
      <c r="AA10" s="10">
        <v>218</v>
      </c>
      <c r="AB10" s="140" t="str">
        <f t="shared" si="5"/>
        <v/>
      </c>
      <c r="AC10" s="10"/>
    </row>
    <row r="11" spans="1:29" ht="23.1" customHeight="1">
      <c r="A11" s="257"/>
      <c r="B11" s="259" t="s">
        <v>45</v>
      </c>
      <c r="C11" s="260"/>
      <c r="D11" s="260"/>
      <c r="E11" s="261"/>
      <c r="F11" s="10">
        <v>66</v>
      </c>
      <c r="G11" s="9">
        <v>27</v>
      </c>
      <c r="H11" s="8">
        <f t="shared" si="0"/>
        <v>40.909090909090914</v>
      </c>
      <c r="I11" s="9">
        <v>3</v>
      </c>
      <c r="J11" s="8">
        <f t="shared" si="1"/>
        <v>4.5454545454545459</v>
      </c>
      <c r="K11" s="9">
        <v>7</v>
      </c>
      <c r="L11" s="8">
        <f t="shared" si="2"/>
        <v>10.606060606060606</v>
      </c>
      <c r="M11" s="9">
        <v>31</v>
      </c>
      <c r="N11" s="8">
        <f t="shared" si="3"/>
        <v>46.969696969696969</v>
      </c>
      <c r="O11" s="9">
        <v>2</v>
      </c>
      <c r="P11" s="8">
        <f t="shared" si="4"/>
        <v>3.0303030303030303</v>
      </c>
      <c r="AA11" s="10">
        <v>66</v>
      </c>
      <c r="AB11" s="140" t="str">
        <f t="shared" si="5"/>
        <v/>
      </c>
      <c r="AC11" s="10"/>
    </row>
    <row r="12" spans="1:29" ht="23.1" customHeight="1">
      <c r="A12" s="258"/>
      <c r="B12" s="259" t="s">
        <v>44</v>
      </c>
      <c r="C12" s="260"/>
      <c r="D12" s="260"/>
      <c r="E12" s="261"/>
      <c r="F12" s="10">
        <v>215</v>
      </c>
      <c r="G12" s="9">
        <v>92</v>
      </c>
      <c r="H12" s="8">
        <f t="shared" si="0"/>
        <v>42.790697674418603</v>
      </c>
      <c r="I12" s="9">
        <v>55</v>
      </c>
      <c r="J12" s="8">
        <f t="shared" si="1"/>
        <v>25.581395348837212</v>
      </c>
      <c r="K12" s="9">
        <v>23</v>
      </c>
      <c r="L12" s="8">
        <f t="shared" si="2"/>
        <v>10.697674418604651</v>
      </c>
      <c r="M12" s="9">
        <v>81</v>
      </c>
      <c r="N12" s="8">
        <f t="shared" si="3"/>
        <v>37.674418604651159</v>
      </c>
      <c r="O12" s="9">
        <v>2</v>
      </c>
      <c r="P12" s="8">
        <f t="shared" si="4"/>
        <v>0.93023255813953487</v>
      </c>
      <c r="AA12" s="10">
        <v>215</v>
      </c>
      <c r="AB12" s="140" t="str">
        <f t="shared" si="5"/>
        <v/>
      </c>
      <c r="AC12" s="10"/>
    </row>
    <row r="13" spans="1:29" ht="23.1" customHeight="1">
      <c r="A13" s="253" t="s">
        <v>43</v>
      </c>
      <c r="B13" s="253" t="s">
        <v>42</v>
      </c>
      <c r="C13" s="13"/>
      <c r="D13" s="14" t="s">
        <v>16</v>
      </c>
      <c r="E13" s="11"/>
      <c r="F13" s="10">
        <f>SUM(F14:F37)</f>
        <v>243</v>
      </c>
      <c r="G13" s="9">
        <f>SUM(G14:G37)</f>
        <v>80</v>
      </c>
      <c r="H13" s="8">
        <f t="shared" si="0"/>
        <v>32.921810699588477</v>
      </c>
      <c r="I13" s="9">
        <f>SUM(I14:I37)</f>
        <v>33</v>
      </c>
      <c r="J13" s="8">
        <f t="shared" si="1"/>
        <v>13.580246913580247</v>
      </c>
      <c r="K13" s="9">
        <f>SUM(K14:K37)</f>
        <v>17</v>
      </c>
      <c r="L13" s="8">
        <f t="shared" si="2"/>
        <v>6.9958847736625511</v>
      </c>
      <c r="M13" s="9">
        <f>SUM(M14:M37)</f>
        <v>121</v>
      </c>
      <c r="N13" s="8">
        <f t="shared" si="3"/>
        <v>49.794238683127574</v>
      </c>
      <c r="O13" s="9">
        <f>SUM(O14:O37)</f>
        <v>15</v>
      </c>
      <c r="P13" s="8">
        <f t="shared" si="4"/>
        <v>6.1728395061728394</v>
      </c>
      <c r="AA13" s="10">
        <f>SUM(AA14:AA37)</f>
        <v>243</v>
      </c>
      <c r="AB13" s="140" t="str">
        <f t="shared" si="5"/>
        <v/>
      </c>
      <c r="AC13" s="10"/>
    </row>
    <row r="14" spans="1:29" ht="23.1" customHeight="1">
      <c r="A14" s="254"/>
      <c r="B14" s="254"/>
      <c r="C14" s="13"/>
      <c r="D14" s="14" t="s">
        <v>41</v>
      </c>
      <c r="E14" s="11"/>
      <c r="F14" s="10">
        <v>32</v>
      </c>
      <c r="G14" s="9">
        <v>13</v>
      </c>
      <c r="H14" s="8">
        <f t="shared" si="0"/>
        <v>40.625</v>
      </c>
      <c r="I14" s="9">
        <v>6</v>
      </c>
      <c r="J14" s="8">
        <f t="shared" si="1"/>
        <v>18.75</v>
      </c>
      <c r="K14" s="9">
        <v>2</v>
      </c>
      <c r="L14" s="8">
        <f t="shared" si="2"/>
        <v>6.25</v>
      </c>
      <c r="M14" s="9">
        <v>12</v>
      </c>
      <c r="N14" s="8">
        <f t="shared" si="3"/>
        <v>37.5</v>
      </c>
      <c r="O14" s="9">
        <v>4</v>
      </c>
      <c r="P14" s="8">
        <f t="shared" si="4"/>
        <v>12.5</v>
      </c>
      <c r="AA14" s="10">
        <v>32</v>
      </c>
      <c r="AB14" s="140" t="str">
        <f t="shared" si="5"/>
        <v/>
      </c>
      <c r="AC14" s="10"/>
    </row>
    <row r="15" spans="1:29" ht="23.1" customHeight="1">
      <c r="A15" s="254"/>
      <c r="B15" s="254"/>
      <c r="C15" s="13"/>
      <c r="D15" s="14" t="s">
        <v>40</v>
      </c>
      <c r="E15" s="11"/>
      <c r="F15" s="10">
        <v>4</v>
      </c>
      <c r="G15" s="9">
        <v>1</v>
      </c>
      <c r="H15" s="8">
        <f t="shared" si="0"/>
        <v>25</v>
      </c>
      <c r="I15" s="9">
        <v>1</v>
      </c>
      <c r="J15" s="8">
        <f t="shared" si="1"/>
        <v>25</v>
      </c>
      <c r="K15" s="9">
        <v>2</v>
      </c>
      <c r="L15" s="8">
        <f t="shared" si="2"/>
        <v>50</v>
      </c>
      <c r="M15" s="9">
        <v>1</v>
      </c>
      <c r="N15" s="8">
        <f t="shared" si="3"/>
        <v>25</v>
      </c>
      <c r="O15" s="9">
        <v>0</v>
      </c>
      <c r="P15" s="8">
        <f t="shared" si="4"/>
        <v>0</v>
      </c>
      <c r="AA15" s="10">
        <v>4</v>
      </c>
      <c r="AB15" s="140" t="str">
        <f t="shared" si="5"/>
        <v/>
      </c>
      <c r="AC15" s="10"/>
    </row>
    <row r="16" spans="1:29" ht="23.1" customHeight="1">
      <c r="A16" s="254"/>
      <c r="B16" s="254"/>
      <c r="C16" s="13"/>
      <c r="D16" s="14" t="s">
        <v>39</v>
      </c>
      <c r="E16" s="11"/>
      <c r="F16" s="10">
        <v>16</v>
      </c>
      <c r="G16" s="9">
        <v>4</v>
      </c>
      <c r="H16" s="8">
        <f t="shared" si="0"/>
        <v>25</v>
      </c>
      <c r="I16" s="9">
        <v>1</v>
      </c>
      <c r="J16" s="8">
        <f t="shared" si="1"/>
        <v>6.25</v>
      </c>
      <c r="K16" s="9">
        <v>3</v>
      </c>
      <c r="L16" s="8">
        <f t="shared" si="2"/>
        <v>18.75</v>
      </c>
      <c r="M16" s="9">
        <v>9</v>
      </c>
      <c r="N16" s="8">
        <f t="shared" si="3"/>
        <v>56.25</v>
      </c>
      <c r="O16" s="9">
        <v>1</v>
      </c>
      <c r="P16" s="8">
        <f t="shared" si="4"/>
        <v>6.25</v>
      </c>
      <c r="AA16" s="10">
        <v>16</v>
      </c>
      <c r="AB16" s="140" t="str">
        <f t="shared" si="5"/>
        <v/>
      </c>
      <c r="AC16" s="10"/>
    </row>
    <row r="17" spans="1:29" ht="23.1" customHeight="1">
      <c r="A17" s="254"/>
      <c r="B17" s="254"/>
      <c r="C17" s="13"/>
      <c r="D17" s="14" t="s">
        <v>38</v>
      </c>
      <c r="E17" s="11"/>
      <c r="F17" s="10">
        <v>3</v>
      </c>
      <c r="G17" s="9">
        <v>0</v>
      </c>
      <c r="H17" s="8">
        <f t="shared" si="0"/>
        <v>0</v>
      </c>
      <c r="I17" s="9">
        <v>0</v>
      </c>
      <c r="J17" s="8">
        <f t="shared" si="1"/>
        <v>0</v>
      </c>
      <c r="K17" s="9">
        <v>0</v>
      </c>
      <c r="L17" s="8">
        <f t="shared" si="2"/>
        <v>0</v>
      </c>
      <c r="M17" s="9">
        <v>2</v>
      </c>
      <c r="N17" s="8">
        <f t="shared" si="3"/>
        <v>66.666666666666657</v>
      </c>
      <c r="O17" s="9">
        <v>1</v>
      </c>
      <c r="P17" s="8">
        <f t="shared" si="4"/>
        <v>33.333333333333329</v>
      </c>
      <c r="AA17" s="10">
        <v>3</v>
      </c>
      <c r="AB17" s="140" t="str">
        <f t="shared" si="5"/>
        <v/>
      </c>
      <c r="AC17" s="10"/>
    </row>
    <row r="18" spans="1:29" ht="23.1" customHeight="1">
      <c r="A18" s="254"/>
      <c r="B18" s="254"/>
      <c r="C18" s="13"/>
      <c r="D18" s="14" t="s">
        <v>37</v>
      </c>
      <c r="E18" s="11"/>
      <c r="F18" s="10">
        <v>7</v>
      </c>
      <c r="G18" s="9">
        <v>1</v>
      </c>
      <c r="H18" s="8">
        <f t="shared" si="0"/>
        <v>14.285714285714285</v>
      </c>
      <c r="I18" s="9">
        <v>1</v>
      </c>
      <c r="J18" s="8">
        <f t="shared" si="1"/>
        <v>14.285714285714285</v>
      </c>
      <c r="K18" s="9">
        <v>0</v>
      </c>
      <c r="L18" s="8">
        <f t="shared" si="2"/>
        <v>0</v>
      </c>
      <c r="M18" s="9">
        <v>4</v>
      </c>
      <c r="N18" s="8">
        <f t="shared" si="3"/>
        <v>57.142857142857139</v>
      </c>
      <c r="O18" s="9">
        <v>2</v>
      </c>
      <c r="P18" s="8">
        <f t="shared" si="4"/>
        <v>28.571428571428569</v>
      </c>
      <c r="AA18" s="10">
        <v>7</v>
      </c>
      <c r="AB18" s="140" t="str">
        <f t="shared" si="5"/>
        <v/>
      </c>
      <c r="AC18" s="10"/>
    </row>
    <row r="19" spans="1:29" ht="23.1" customHeight="1">
      <c r="A19" s="254"/>
      <c r="B19" s="254"/>
      <c r="C19" s="13"/>
      <c r="D19" s="14" t="s">
        <v>36</v>
      </c>
      <c r="E19" s="11"/>
      <c r="F19" s="10">
        <v>2</v>
      </c>
      <c r="G19" s="9">
        <v>0</v>
      </c>
      <c r="H19" s="8">
        <f t="shared" si="0"/>
        <v>0</v>
      </c>
      <c r="I19" s="9">
        <v>0</v>
      </c>
      <c r="J19" s="8">
        <f t="shared" si="1"/>
        <v>0</v>
      </c>
      <c r="K19" s="9">
        <v>0</v>
      </c>
      <c r="L19" s="8">
        <f t="shared" si="2"/>
        <v>0</v>
      </c>
      <c r="M19" s="9">
        <v>1</v>
      </c>
      <c r="N19" s="8">
        <f t="shared" si="3"/>
        <v>50</v>
      </c>
      <c r="O19" s="9">
        <v>1</v>
      </c>
      <c r="P19" s="8">
        <f t="shared" si="4"/>
        <v>50</v>
      </c>
      <c r="AA19" s="10">
        <v>2</v>
      </c>
      <c r="AB19" s="140" t="str">
        <f t="shared" si="5"/>
        <v/>
      </c>
      <c r="AC19" s="10"/>
    </row>
    <row r="20" spans="1:29" ht="23.1" customHeight="1">
      <c r="A20" s="254"/>
      <c r="B20" s="254"/>
      <c r="C20" s="13"/>
      <c r="D20" s="14" t="s">
        <v>35</v>
      </c>
      <c r="E20" s="11"/>
      <c r="F20" s="10">
        <v>5</v>
      </c>
      <c r="G20" s="9">
        <v>3</v>
      </c>
      <c r="H20" s="8">
        <f t="shared" si="0"/>
        <v>60</v>
      </c>
      <c r="I20" s="9">
        <v>0</v>
      </c>
      <c r="J20" s="8">
        <f t="shared" si="1"/>
        <v>0</v>
      </c>
      <c r="K20" s="9">
        <v>0</v>
      </c>
      <c r="L20" s="8">
        <f t="shared" si="2"/>
        <v>0</v>
      </c>
      <c r="M20" s="9">
        <v>2</v>
      </c>
      <c r="N20" s="8">
        <f t="shared" si="3"/>
        <v>40</v>
      </c>
      <c r="O20" s="9">
        <v>0</v>
      </c>
      <c r="P20" s="8">
        <f t="shared" si="4"/>
        <v>0</v>
      </c>
      <c r="AA20" s="10">
        <v>5</v>
      </c>
      <c r="AB20" s="140" t="str">
        <f t="shared" si="5"/>
        <v/>
      </c>
      <c r="AC20" s="10"/>
    </row>
    <row r="21" spans="1:29" ht="23.1" customHeight="1">
      <c r="A21" s="254"/>
      <c r="B21" s="254"/>
      <c r="C21" s="13"/>
      <c r="D21" s="14" t="s">
        <v>34</v>
      </c>
      <c r="E21" s="11"/>
      <c r="F21" s="10">
        <v>10</v>
      </c>
      <c r="G21" s="9">
        <v>3</v>
      </c>
      <c r="H21" s="8">
        <f t="shared" si="0"/>
        <v>30</v>
      </c>
      <c r="I21" s="9">
        <v>1</v>
      </c>
      <c r="J21" s="8">
        <f t="shared" si="1"/>
        <v>10</v>
      </c>
      <c r="K21" s="9">
        <v>2</v>
      </c>
      <c r="L21" s="8">
        <f t="shared" si="2"/>
        <v>20</v>
      </c>
      <c r="M21" s="9">
        <v>5</v>
      </c>
      <c r="N21" s="8">
        <f t="shared" si="3"/>
        <v>50</v>
      </c>
      <c r="O21" s="9">
        <v>0</v>
      </c>
      <c r="P21" s="8">
        <f t="shared" si="4"/>
        <v>0</v>
      </c>
      <c r="AA21" s="10">
        <v>10</v>
      </c>
      <c r="AB21" s="140" t="str">
        <f t="shared" si="5"/>
        <v/>
      </c>
      <c r="AC21" s="10"/>
    </row>
    <row r="22" spans="1:29" ht="23.1" customHeight="1">
      <c r="A22" s="254"/>
      <c r="B22" s="254"/>
      <c r="C22" s="13"/>
      <c r="D22" s="14" t="s">
        <v>33</v>
      </c>
      <c r="E22" s="11"/>
      <c r="F22" s="10">
        <v>1</v>
      </c>
      <c r="G22" s="9">
        <v>0</v>
      </c>
      <c r="H22" s="8">
        <f t="shared" si="0"/>
        <v>0</v>
      </c>
      <c r="I22" s="9">
        <v>0</v>
      </c>
      <c r="J22" s="8">
        <f t="shared" si="1"/>
        <v>0</v>
      </c>
      <c r="K22" s="9">
        <v>0</v>
      </c>
      <c r="L22" s="8">
        <f t="shared" si="2"/>
        <v>0</v>
      </c>
      <c r="M22" s="9">
        <v>1</v>
      </c>
      <c r="N22" s="8">
        <f t="shared" si="3"/>
        <v>100</v>
      </c>
      <c r="O22" s="9">
        <v>0</v>
      </c>
      <c r="P22" s="8">
        <f t="shared" si="4"/>
        <v>0</v>
      </c>
      <c r="AA22" s="10">
        <v>1</v>
      </c>
      <c r="AB22" s="140" t="str">
        <f t="shared" si="5"/>
        <v/>
      </c>
      <c r="AC22" s="10"/>
    </row>
    <row r="23" spans="1:29" ht="23.1" customHeight="1">
      <c r="A23" s="254"/>
      <c r="B23" s="254"/>
      <c r="C23" s="13"/>
      <c r="D23" s="14" t="s">
        <v>32</v>
      </c>
      <c r="E23" s="11"/>
      <c r="F23" s="10">
        <v>6</v>
      </c>
      <c r="G23" s="9">
        <v>1</v>
      </c>
      <c r="H23" s="8">
        <f t="shared" si="0"/>
        <v>16.666666666666664</v>
      </c>
      <c r="I23" s="9">
        <v>0</v>
      </c>
      <c r="J23" s="8">
        <f t="shared" si="1"/>
        <v>0</v>
      </c>
      <c r="K23" s="9">
        <v>0</v>
      </c>
      <c r="L23" s="8">
        <f t="shared" si="2"/>
        <v>0</v>
      </c>
      <c r="M23" s="9">
        <v>5</v>
      </c>
      <c r="N23" s="8">
        <f t="shared" si="3"/>
        <v>83.333333333333343</v>
      </c>
      <c r="O23" s="9">
        <v>0</v>
      </c>
      <c r="P23" s="8">
        <f t="shared" si="4"/>
        <v>0</v>
      </c>
      <c r="AA23" s="10">
        <v>6</v>
      </c>
      <c r="AB23" s="140" t="str">
        <f t="shared" si="5"/>
        <v/>
      </c>
      <c r="AC23" s="10"/>
    </row>
    <row r="24" spans="1:29" ht="23.1" customHeight="1">
      <c r="A24" s="254"/>
      <c r="B24" s="254"/>
      <c r="C24" s="13"/>
      <c r="D24" s="14" t="s">
        <v>31</v>
      </c>
      <c r="E24" s="11"/>
      <c r="F24" s="10">
        <v>1</v>
      </c>
      <c r="G24" s="9">
        <v>0</v>
      </c>
      <c r="H24" s="8">
        <f t="shared" si="0"/>
        <v>0</v>
      </c>
      <c r="I24" s="9">
        <v>0</v>
      </c>
      <c r="J24" s="8">
        <f t="shared" si="1"/>
        <v>0</v>
      </c>
      <c r="K24" s="9">
        <v>0</v>
      </c>
      <c r="L24" s="8">
        <f t="shared" si="2"/>
        <v>0</v>
      </c>
      <c r="M24" s="9">
        <v>1</v>
      </c>
      <c r="N24" s="8">
        <f t="shared" si="3"/>
        <v>100</v>
      </c>
      <c r="O24" s="9">
        <v>0</v>
      </c>
      <c r="P24" s="8">
        <f t="shared" si="4"/>
        <v>0</v>
      </c>
      <c r="AA24" s="10">
        <v>1</v>
      </c>
      <c r="AB24" s="140" t="str">
        <f t="shared" si="5"/>
        <v/>
      </c>
      <c r="AC24" s="10"/>
    </row>
    <row r="25" spans="1:29" ht="23.1" customHeight="1">
      <c r="A25" s="254"/>
      <c r="B25" s="254"/>
      <c r="C25" s="13"/>
      <c r="D25" s="113" t="s">
        <v>30</v>
      </c>
      <c r="E25" s="110"/>
      <c r="F25" s="10">
        <v>2</v>
      </c>
      <c r="G25" s="30">
        <v>0</v>
      </c>
      <c r="H25" s="111">
        <f t="shared" si="0"/>
        <v>0</v>
      </c>
      <c r="I25" s="9">
        <v>0</v>
      </c>
      <c r="J25" s="8">
        <f t="shared" si="1"/>
        <v>0</v>
      </c>
      <c r="K25" s="9">
        <v>0</v>
      </c>
      <c r="L25" s="8">
        <f t="shared" si="2"/>
        <v>0</v>
      </c>
      <c r="M25" s="9">
        <v>1</v>
      </c>
      <c r="N25" s="8">
        <f t="shared" si="3"/>
        <v>50</v>
      </c>
      <c r="O25" s="9">
        <v>1</v>
      </c>
      <c r="P25" s="8">
        <f t="shared" si="4"/>
        <v>50</v>
      </c>
      <c r="AA25" s="10">
        <v>2</v>
      </c>
      <c r="AB25" s="140" t="str">
        <f t="shared" si="5"/>
        <v/>
      </c>
      <c r="AC25" s="10"/>
    </row>
    <row r="26" spans="1:29" ht="23.1" customHeight="1">
      <c r="A26" s="254"/>
      <c r="B26" s="254"/>
      <c r="C26" s="13"/>
      <c r="D26" s="109" t="s">
        <v>29</v>
      </c>
      <c r="E26" s="110"/>
      <c r="F26" s="31">
        <v>9</v>
      </c>
      <c r="G26" s="30">
        <v>2</v>
      </c>
      <c r="H26" s="111">
        <f t="shared" si="0"/>
        <v>22.222222222222221</v>
      </c>
      <c r="I26" s="9">
        <v>1</v>
      </c>
      <c r="J26" s="8">
        <f t="shared" si="1"/>
        <v>11.111111111111111</v>
      </c>
      <c r="K26" s="9">
        <v>0</v>
      </c>
      <c r="L26" s="8">
        <f t="shared" si="2"/>
        <v>0</v>
      </c>
      <c r="M26" s="9">
        <v>7</v>
      </c>
      <c r="N26" s="8">
        <f t="shared" si="3"/>
        <v>77.777777777777786</v>
      </c>
      <c r="O26" s="9">
        <v>0</v>
      </c>
      <c r="P26" s="8">
        <f t="shared" si="4"/>
        <v>0</v>
      </c>
      <c r="AA26" s="31">
        <v>9</v>
      </c>
      <c r="AB26" s="140" t="str">
        <f t="shared" si="5"/>
        <v/>
      </c>
      <c r="AC26" s="31"/>
    </row>
    <row r="27" spans="1:29" ht="23.1" customHeight="1">
      <c r="A27" s="254"/>
      <c r="B27" s="254"/>
      <c r="C27" s="13"/>
      <c r="D27" s="14" t="s">
        <v>28</v>
      </c>
      <c r="E27" s="11"/>
      <c r="F27" s="10">
        <v>5</v>
      </c>
      <c r="G27" s="9">
        <v>1</v>
      </c>
      <c r="H27" s="8">
        <f t="shared" si="0"/>
        <v>20</v>
      </c>
      <c r="I27" s="9">
        <v>0</v>
      </c>
      <c r="J27" s="8">
        <f t="shared" si="1"/>
        <v>0</v>
      </c>
      <c r="K27" s="9">
        <v>0</v>
      </c>
      <c r="L27" s="8">
        <f t="shared" si="2"/>
        <v>0</v>
      </c>
      <c r="M27" s="9">
        <v>3</v>
      </c>
      <c r="N27" s="8">
        <f t="shared" si="3"/>
        <v>60</v>
      </c>
      <c r="O27" s="9">
        <v>1</v>
      </c>
      <c r="P27" s="8">
        <f t="shared" si="4"/>
        <v>20</v>
      </c>
      <c r="AA27" s="10">
        <v>5</v>
      </c>
      <c r="AB27" s="140" t="str">
        <f t="shared" si="5"/>
        <v/>
      </c>
      <c r="AC27" s="10"/>
    </row>
    <row r="28" spans="1:29" ht="23.1" customHeight="1">
      <c r="A28" s="254"/>
      <c r="B28" s="254"/>
      <c r="C28" s="13"/>
      <c r="D28" s="14" t="s">
        <v>27</v>
      </c>
      <c r="E28" s="11"/>
      <c r="F28" s="10">
        <v>5</v>
      </c>
      <c r="G28" s="9">
        <v>0</v>
      </c>
      <c r="H28" s="8">
        <f t="shared" si="0"/>
        <v>0</v>
      </c>
      <c r="I28" s="9">
        <v>0</v>
      </c>
      <c r="J28" s="8">
        <f t="shared" si="1"/>
        <v>0</v>
      </c>
      <c r="K28" s="9">
        <v>0</v>
      </c>
      <c r="L28" s="8">
        <f t="shared" si="2"/>
        <v>0</v>
      </c>
      <c r="M28" s="9">
        <v>5</v>
      </c>
      <c r="N28" s="8">
        <f t="shared" si="3"/>
        <v>100</v>
      </c>
      <c r="O28" s="9">
        <v>0</v>
      </c>
      <c r="P28" s="8">
        <f t="shared" si="4"/>
        <v>0</v>
      </c>
      <c r="AA28" s="10">
        <v>5</v>
      </c>
      <c r="AB28" s="140" t="str">
        <f t="shared" si="5"/>
        <v/>
      </c>
      <c r="AC28" s="10"/>
    </row>
    <row r="29" spans="1:29" ht="23.1" customHeight="1">
      <c r="A29" s="254"/>
      <c r="B29" s="254"/>
      <c r="C29" s="13"/>
      <c r="D29" s="14" t="s">
        <v>26</v>
      </c>
      <c r="E29" s="11"/>
      <c r="F29" s="10">
        <v>15</v>
      </c>
      <c r="G29" s="9">
        <v>3</v>
      </c>
      <c r="H29" s="8">
        <f t="shared" si="0"/>
        <v>20</v>
      </c>
      <c r="I29" s="9">
        <v>2</v>
      </c>
      <c r="J29" s="8">
        <f t="shared" si="1"/>
        <v>13.333333333333334</v>
      </c>
      <c r="K29" s="9">
        <v>0</v>
      </c>
      <c r="L29" s="8">
        <f t="shared" si="2"/>
        <v>0</v>
      </c>
      <c r="M29" s="9">
        <v>10</v>
      </c>
      <c r="N29" s="8">
        <f t="shared" si="3"/>
        <v>66.666666666666657</v>
      </c>
      <c r="O29" s="9">
        <v>0</v>
      </c>
      <c r="P29" s="8">
        <f t="shared" si="4"/>
        <v>0</v>
      </c>
      <c r="AA29" s="10">
        <v>15</v>
      </c>
      <c r="AB29" s="140" t="str">
        <f t="shared" si="5"/>
        <v/>
      </c>
      <c r="AC29" s="10"/>
    </row>
    <row r="30" spans="1:29" ht="23.1" customHeight="1">
      <c r="A30" s="254"/>
      <c r="B30" s="254"/>
      <c r="C30" s="13"/>
      <c r="D30" s="14" t="s">
        <v>25</v>
      </c>
      <c r="E30" s="11"/>
      <c r="F30" s="10">
        <v>6</v>
      </c>
      <c r="G30" s="9">
        <v>1</v>
      </c>
      <c r="H30" s="8">
        <f t="shared" si="0"/>
        <v>16.666666666666664</v>
      </c>
      <c r="I30" s="9">
        <v>0</v>
      </c>
      <c r="J30" s="8">
        <f t="shared" si="1"/>
        <v>0</v>
      </c>
      <c r="K30" s="9">
        <v>0</v>
      </c>
      <c r="L30" s="8">
        <f t="shared" si="2"/>
        <v>0</v>
      </c>
      <c r="M30" s="9">
        <v>5</v>
      </c>
      <c r="N30" s="8">
        <f t="shared" si="3"/>
        <v>83.333333333333343</v>
      </c>
      <c r="O30" s="9">
        <v>0</v>
      </c>
      <c r="P30" s="8">
        <f t="shared" si="4"/>
        <v>0</v>
      </c>
      <c r="AA30" s="10">
        <v>6</v>
      </c>
      <c r="AB30" s="140" t="str">
        <f t="shared" si="5"/>
        <v/>
      </c>
      <c r="AC30" s="10"/>
    </row>
    <row r="31" spans="1:29" ht="23.1" customHeight="1">
      <c r="A31" s="254"/>
      <c r="B31" s="254"/>
      <c r="C31" s="13"/>
      <c r="D31" s="14" t="s">
        <v>24</v>
      </c>
      <c r="E31" s="11"/>
      <c r="F31" s="10">
        <v>33</v>
      </c>
      <c r="G31" s="9">
        <v>12</v>
      </c>
      <c r="H31" s="8">
        <f t="shared" si="0"/>
        <v>36.363636363636367</v>
      </c>
      <c r="I31" s="9">
        <v>6</v>
      </c>
      <c r="J31" s="8">
        <f t="shared" si="1"/>
        <v>18.181818181818183</v>
      </c>
      <c r="K31" s="9">
        <v>3</v>
      </c>
      <c r="L31" s="8">
        <f t="shared" si="2"/>
        <v>9.0909090909090917</v>
      </c>
      <c r="M31" s="9">
        <v>12</v>
      </c>
      <c r="N31" s="8">
        <f t="shared" si="3"/>
        <v>36.363636363636367</v>
      </c>
      <c r="O31" s="9">
        <v>1</v>
      </c>
      <c r="P31" s="8">
        <f t="shared" si="4"/>
        <v>3.0303030303030303</v>
      </c>
      <c r="AA31" s="10">
        <v>33</v>
      </c>
      <c r="AB31" s="140" t="str">
        <f t="shared" si="5"/>
        <v/>
      </c>
      <c r="AC31" s="10"/>
    </row>
    <row r="32" spans="1:29" ht="23.1" customHeight="1">
      <c r="A32" s="254"/>
      <c r="B32" s="254"/>
      <c r="C32" s="13"/>
      <c r="D32" s="14" t="s">
        <v>23</v>
      </c>
      <c r="E32" s="11"/>
      <c r="F32" s="10">
        <v>7</v>
      </c>
      <c r="G32" s="9">
        <v>1</v>
      </c>
      <c r="H32" s="8">
        <f t="shared" si="0"/>
        <v>14.285714285714285</v>
      </c>
      <c r="I32" s="9">
        <v>1</v>
      </c>
      <c r="J32" s="8">
        <f t="shared" si="1"/>
        <v>14.285714285714285</v>
      </c>
      <c r="K32" s="9">
        <v>0</v>
      </c>
      <c r="L32" s="8">
        <f t="shared" si="2"/>
        <v>0</v>
      </c>
      <c r="M32" s="9">
        <v>5</v>
      </c>
      <c r="N32" s="8">
        <f t="shared" si="3"/>
        <v>71.428571428571431</v>
      </c>
      <c r="O32" s="9">
        <v>0</v>
      </c>
      <c r="P32" s="8">
        <f t="shared" si="4"/>
        <v>0</v>
      </c>
      <c r="AA32" s="10">
        <v>7</v>
      </c>
      <c r="AB32" s="140" t="str">
        <f t="shared" si="5"/>
        <v/>
      </c>
      <c r="AC32" s="10"/>
    </row>
    <row r="33" spans="1:29" ht="24" customHeight="1">
      <c r="A33" s="254"/>
      <c r="B33" s="254"/>
      <c r="C33" s="13"/>
      <c r="D33" s="14" t="s">
        <v>22</v>
      </c>
      <c r="E33" s="11"/>
      <c r="F33" s="10">
        <v>29</v>
      </c>
      <c r="G33" s="9">
        <v>11</v>
      </c>
      <c r="H33" s="8">
        <f t="shared" si="0"/>
        <v>37.931034482758619</v>
      </c>
      <c r="I33" s="9">
        <v>3</v>
      </c>
      <c r="J33" s="8">
        <f t="shared" si="1"/>
        <v>10.344827586206897</v>
      </c>
      <c r="K33" s="9">
        <v>1</v>
      </c>
      <c r="L33" s="8">
        <f t="shared" si="2"/>
        <v>3.4482758620689653</v>
      </c>
      <c r="M33" s="9">
        <v>14</v>
      </c>
      <c r="N33" s="8">
        <f t="shared" si="3"/>
        <v>48.275862068965516</v>
      </c>
      <c r="O33" s="9">
        <v>2</v>
      </c>
      <c r="P33" s="8">
        <f t="shared" si="4"/>
        <v>6.8965517241379306</v>
      </c>
      <c r="AA33" s="10">
        <v>29</v>
      </c>
      <c r="AB33" s="140" t="str">
        <f t="shared" si="5"/>
        <v/>
      </c>
      <c r="AC33" s="10"/>
    </row>
    <row r="34" spans="1:29" ht="23.1" customHeight="1">
      <c r="A34" s="254"/>
      <c r="B34" s="254"/>
      <c r="C34" s="13"/>
      <c r="D34" s="14" t="s">
        <v>21</v>
      </c>
      <c r="E34" s="11"/>
      <c r="F34" s="10">
        <v>15</v>
      </c>
      <c r="G34" s="9">
        <v>6</v>
      </c>
      <c r="H34" s="8">
        <f t="shared" si="0"/>
        <v>40</v>
      </c>
      <c r="I34" s="9">
        <v>4</v>
      </c>
      <c r="J34" s="8">
        <f t="shared" si="1"/>
        <v>26.666666666666668</v>
      </c>
      <c r="K34" s="9">
        <v>1</v>
      </c>
      <c r="L34" s="8">
        <f t="shared" si="2"/>
        <v>6.666666666666667</v>
      </c>
      <c r="M34" s="9">
        <v>6</v>
      </c>
      <c r="N34" s="8">
        <f t="shared" si="3"/>
        <v>40</v>
      </c>
      <c r="O34" s="9">
        <v>0</v>
      </c>
      <c r="P34" s="8">
        <f t="shared" si="4"/>
        <v>0</v>
      </c>
      <c r="AA34" s="10">
        <v>15</v>
      </c>
      <c r="AB34" s="140" t="str">
        <f t="shared" si="5"/>
        <v/>
      </c>
      <c r="AC34" s="10"/>
    </row>
    <row r="35" spans="1:29" ht="23.1" customHeight="1">
      <c r="A35" s="254"/>
      <c r="B35" s="254"/>
      <c r="C35" s="13"/>
      <c r="D35" s="14" t="s">
        <v>20</v>
      </c>
      <c r="E35" s="11"/>
      <c r="F35" s="10">
        <v>7</v>
      </c>
      <c r="G35" s="9">
        <v>6</v>
      </c>
      <c r="H35" s="8">
        <f t="shared" si="0"/>
        <v>85.714285714285708</v>
      </c>
      <c r="I35" s="9">
        <v>1</v>
      </c>
      <c r="J35" s="8">
        <f t="shared" si="1"/>
        <v>14.285714285714285</v>
      </c>
      <c r="K35" s="9">
        <v>0</v>
      </c>
      <c r="L35" s="8">
        <f t="shared" si="2"/>
        <v>0</v>
      </c>
      <c r="M35" s="9">
        <v>2</v>
      </c>
      <c r="N35" s="8">
        <f t="shared" si="3"/>
        <v>28.571428571428569</v>
      </c>
      <c r="O35" s="9">
        <v>0</v>
      </c>
      <c r="P35" s="8">
        <f t="shared" si="4"/>
        <v>0</v>
      </c>
      <c r="AA35" s="10">
        <v>7</v>
      </c>
      <c r="AB35" s="140" t="str">
        <f t="shared" si="5"/>
        <v/>
      </c>
      <c r="AC35" s="10"/>
    </row>
    <row r="36" spans="1:29" ht="23.1" customHeight="1">
      <c r="A36" s="254"/>
      <c r="B36" s="254"/>
      <c r="C36" s="13"/>
      <c r="D36" s="14" t="s">
        <v>19</v>
      </c>
      <c r="E36" s="11"/>
      <c r="F36" s="10">
        <v>17</v>
      </c>
      <c r="G36" s="9">
        <v>8</v>
      </c>
      <c r="H36" s="8">
        <f t="shared" si="0"/>
        <v>47.058823529411761</v>
      </c>
      <c r="I36" s="9">
        <v>3</v>
      </c>
      <c r="J36" s="8">
        <f t="shared" si="1"/>
        <v>17.647058823529413</v>
      </c>
      <c r="K36" s="9">
        <v>1</v>
      </c>
      <c r="L36" s="8">
        <f t="shared" si="2"/>
        <v>5.8823529411764701</v>
      </c>
      <c r="M36" s="9">
        <v>6</v>
      </c>
      <c r="N36" s="8">
        <f t="shared" si="3"/>
        <v>35.294117647058826</v>
      </c>
      <c r="O36" s="9">
        <v>1</v>
      </c>
      <c r="P36" s="8">
        <f t="shared" si="4"/>
        <v>5.8823529411764701</v>
      </c>
      <c r="AA36" s="10">
        <v>17</v>
      </c>
      <c r="AB36" s="140" t="str">
        <f t="shared" si="5"/>
        <v/>
      </c>
      <c r="AC36" s="10"/>
    </row>
    <row r="37" spans="1:29" ht="23.1" customHeight="1">
      <c r="A37" s="254"/>
      <c r="B37" s="255"/>
      <c r="C37" s="13"/>
      <c r="D37" s="14" t="s">
        <v>18</v>
      </c>
      <c r="E37" s="11"/>
      <c r="F37" s="10">
        <v>6</v>
      </c>
      <c r="G37" s="9">
        <v>3</v>
      </c>
      <c r="H37" s="8">
        <f t="shared" si="0"/>
        <v>50</v>
      </c>
      <c r="I37" s="9">
        <v>2</v>
      </c>
      <c r="J37" s="8">
        <f t="shared" si="1"/>
        <v>33.333333333333329</v>
      </c>
      <c r="K37" s="9">
        <v>2</v>
      </c>
      <c r="L37" s="8">
        <f t="shared" si="2"/>
        <v>33.333333333333329</v>
      </c>
      <c r="M37" s="9">
        <v>2</v>
      </c>
      <c r="N37" s="8">
        <f t="shared" si="3"/>
        <v>33.333333333333329</v>
      </c>
      <c r="O37" s="9">
        <v>0</v>
      </c>
      <c r="P37" s="8">
        <f t="shared" si="4"/>
        <v>0</v>
      </c>
      <c r="AA37" s="10">
        <v>6</v>
      </c>
      <c r="AB37" s="140" t="str">
        <f t="shared" si="5"/>
        <v/>
      </c>
      <c r="AC37" s="10"/>
    </row>
    <row r="38" spans="1:29" ht="23.1" customHeight="1">
      <c r="A38" s="254"/>
      <c r="B38" s="253" t="s">
        <v>17</v>
      </c>
      <c r="C38" s="13"/>
      <c r="D38" s="14" t="s">
        <v>16</v>
      </c>
      <c r="E38" s="11"/>
      <c r="F38" s="10">
        <f>SUM(F39:F53)</f>
        <v>724</v>
      </c>
      <c r="G38" s="9">
        <f>SUM(G39:G53)</f>
        <v>217</v>
      </c>
      <c r="H38" s="8">
        <f t="shared" si="0"/>
        <v>29.972375690607734</v>
      </c>
      <c r="I38" s="9">
        <f>SUM(I39:I53)</f>
        <v>87</v>
      </c>
      <c r="J38" s="8">
        <f t="shared" si="1"/>
        <v>12.016574585635359</v>
      </c>
      <c r="K38" s="9">
        <f>SUM(K39:K53)</f>
        <v>69</v>
      </c>
      <c r="L38" s="8">
        <f t="shared" si="2"/>
        <v>9.5303867403314921</v>
      </c>
      <c r="M38" s="9">
        <f>SUM(M39:M53)</f>
        <v>370</v>
      </c>
      <c r="N38" s="8">
        <f t="shared" si="3"/>
        <v>51.104972375690608</v>
      </c>
      <c r="O38" s="9">
        <f>SUM(O39:O53)</f>
        <v>32</v>
      </c>
      <c r="P38" s="8">
        <f t="shared" si="4"/>
        <v>4.4198895027624303</v>
      </c>
      <c r="AA38" s="10">
        <f>SUM(AA39:AA53)</f>
        <v>724</v>
      </c>
      <c r="AB38" s="140" t="str">
        <f t="shared" si="5"/>
        <v/>
      </c>
      <c r="AC38" s="10"/>
    </row>
    <row r="39" spans="1:29" ht="23.1" customHeight="1">
      <c r="A39" s="254"/>
      <c r="B39" s="254"/>
      <c r="C39" s="13"/>
      <c r="D39" s="14" t="s">
        <v>15</v>
      </c>
      <c r="E39" s="11"/>
      <c r="F39" s="10">
        <v>4</v>
      </c>
      <c r="G39" s="9">
        <v>0</v>
      </c>
      <c r="H39" s="8">
        <f t="shared" si="0"/>
        <v>0</v>
      </c>
      <c r="I39" s="9">
        <v>0</v>
      </c>
      <c r="J39" s="8">
        <f t="shared" si="1"/>
        <v>0</v>
      </c>
      <c r="K39" s="9">
        <v>0</v>
      </c>
      <c r="L39" s="8">
        <f t="shared" si="2"/>
        <v>0</v>
      </c>
      <c r="M39" s="9">
        <v>4</v>
      </c>
      <c r="N39" s="8">
        <f t="shared" si="3"/>
        <v>100</v>
      </c>
      <c r="O39" s="9">
        <v>0</v>
      </c>
      <c r="P39" s="8">
        <f t="shared" si="4"/>
        <v>0</v>
      </c>
      <c r="AA39" s="10">
        <v>4</v>
      </c>
      <c r="AB39" s="140" t="str">
        <f t="shared" si="5"/>
        <v/>
      </c>
      <c r="AC39" s="10"/>
    </row>
    <row r="40" spans="1:29" ht="23.1" customHeight="1">
      <c r="A40" s="254"/>
      <c r="B40" s="254"/>
      <c r="C40" s="13"/>
      <c r="D40" s="14" t="s">
        <v>14</v>
      </c>
      <c r="E40" s="11"/>
      <c r="F40" s="10">
        <v>91</v>
      </c>
      <c r="G40" s="9">
        <v>13</v>
      </c>
      <c r="H40" s="8">
        <f t="shared" si="0"/>
        <v>14.285714285714285</v>
      </c>
      <c r="I40" s="9">
        <v>6</v>
      </c>
      <c r="J40" s="8">
        <f t="shared" si="1"/>
        <v>6.593406593406594</v>
      </c>
      <c r="K40" s="9">
        <v>6</v>
      </c>
      <c r="L40" s="8">
        <f t="shared" si="2"/>
        <v>6.593406593406594</v>
      </c>
      <c r="M40" s="9">
        <v>57</v>
      </c>
      <c r="N40" s="8">
        <f t="shared" si="3"/>
        <v>62.637362637362635</v>
      </c>
      <c r="O40" s="9">
        <v>11</v>
      </c>
      <c r="P40" s="8">
        <f t="shared" si="4"/>
        <v>12.087912087912088</v>
      </c>
      <c r="AA40" s="10">
        <v>91</v>
      </c>
      <c r="AB40" s="140" t="str">
        <f t="shared" si="5"/>
        <v/>
      </c>
      <c r="AC40" s="10"/>
    </row>
    <row r="41" spans="1:29" ht="23.1" customHeight="1">
      <c r="A41" s="254"/>
      <c r="B41" s="254"/>
      <c r="C41" s="13"/>
      <c r="D41" s="14" t="s">
        <v>13</v>
      </c>
      <c r="E41" s="11"/>
      <c r="F41" s="10">
        <v>19</v>
      </c>
      <c r="G41" s="9">
        <v>10</v>
      </c>
      <c r="H41" s="8">
        <f t="shared" si="0"/>
        <v>52.631578947368418</v>
      </c>
      <c r="I41" s="9">
        <v>0</v>
      </c>
      <c r="J41" s="8">
        <f t="shared" si="1"/>
        <v>0</v>
      </c>
      <c r="K41" s="9">
        <v>2</v>
      </c>
      <c r="L41" s="8">
        <f t="shared" si="2"/>
        <v>10.526315789473683</v>
      </c>
      <c r="M41" s="9">
        <v>7</v>
      </c>
      <c r="N41" s="8">
        <f t="shared" si="3"/>
        <v>36.84210526315789</v>
      </c>
      <c r="O41" s="9">
        <v>1</v>
      </c>
      <c r="P41" s="8">
        <f t="shared" si="4"/>
        <v>5.2631578947368416</v>
      </c>
      <c r="AA41" s="10">
        <v>19</v>
      </c>
      <c r="AB41" s="140" t="str">
        <f t="shared" si="5"/>
        <v/>
      </c>
      <c r="AC41" s="10"/>
    </row>
    <row r="42" spans="1:29" ht="23.1" customHeight="1">
      <c r="A42" s="254"/>
      <c r="B42" s="254"/>
      <c r="C42" s="13"/>
      <c r="D42" s="14" t="s">
        <v>12</v>
      </c>
      <c r="E42" s="11"/>
      <c r="F42" s="10">
        <v>14</v>
      </c>
      <c r="G42" s="9">
        <v>5</v>
      </c>
      <c r="H42" s="8">
        <f t="shared" si="0"/>
        <v>35.714285714285715</v>
      </c>
      <c r="I42" s="9">
        <v>3</v>
      </c>
      <c r="J42" s="8">
        <f t="shared" si="1"/>
        <v>21.428571428571427</v>
      </c>
      <c r="K42" s="9">
        <v>1</v>
      </c>
      <c r="L42" s="8">
        <f t="shared" si="2"/>
        <v>7.1428571428571423</v>
      </c>
      <c r="M42" s="9">
        <v>6</v>
      </c>
      <c r="N42" s="8">
        <f t="shared" si="3"/>
        <v>42.857142857142854</v>
      </c>
      <c r="O42" s="9">
        <v>0</v>
      </c>
      <c r="P42" s="8">
        <f t="shared" si="4"/>
        <v>0</v>
      </c>
      <c r="AA42" s="10">
        <v>14</v>
      </c>
      <c r="AB42" s="140" t="str">
        <f t="shared" si="5"/>
        <v/>
      </c>
      <c r="AC42" s="10"/>
    </row>
    <row r="43" spans="1:29" ht="23.1" customHeight="1">
      <c r="A43" s="254"/>
      <c r="B43" s="254"/>
      <c r="C43" s="13"/>
      <c r="D43" s="14" t="s">
        <v>11</v>
      </c>
      <c r="E43" s="11"/>
      <c r="F43" s="10">
        <v>32</v>
      </c>
      <c r="G43" s="9">
        <v>9</v>
      </c>
      <c r="H43" s="8">
        <f t="shared" si="0"/>
        <v>28.125</v>
      </c>
      <c r="I43" s="9">
        <v>8</v>
      </c>
      <c r="J43" s="8">
        <f t="shared" si="1"/>
        <v>25</v>
      </c>
      <c r="K43" s="9">
        <v>2</v>
      </c>
      <c r="L43" s="8">
        <f t="shared" si="2"/>
        <v>6.25</v>
      </c>
      <c r="M43" s="9">
        <v>15</v>
      </c>
      <c r="N43" s="8">
        <f t="shared" si="3"/>
        <v>46.875</v>
      </c>
      <c r="O43" s="9">
        <v>1</v>
      </c>
      <c r="P43" s="8">
        <f t="shared" si="4"/>
        <v>3.125</v>
      </c>
      <c r="AA43" s="10">
        <v>32</v>
      </c>
      <c r="AB43" s="140" t="str">
        <f t="shared" si="5"/>
        <v/>
      </c>
      <c r="AC43" s="10"/>
    </row>
    <row r="44" spans="1:29" ht="23.1" customHeight="1">
      <c r="A44" s="254"/>
      <c r="B44" s="254"/>
      <c r="C44" s="13"/>
      <c r="D44" s="14" t="s">
        <v>10</v>
      </c>
      <c r="E44" s="11"/>
      <c r="F44" s="10">
        <v>176</v>
      </c>
      <c r="G44" s="9">
        <v>59</v>
      </c>
      <c r="H44" s="8">
        <f t="shared" si="0"/>
        <v>33.522727272727273</v>
      </c>
      <c r="I44" s="9">
        <v>13</v>
      </c>
      <c r="J44" s="8">
        <f t="shared" si="1"/>
        <v>7.3863636363636367</v>
      </c>
      <c r="K44" s="9">
        <v>17</v>
      </c>
      <c r="L44" s="8">
        <f t="shared" si="2"/>
        <v>9.6590909090909083</v>
      </c>
      <c r="M44" s="9">
        <v>92</v>
      </c>
      <c r="N44" s="8">
        <f t="shared" si="3"/>
        <v>52.272727272727273</v>
      </c>
      <c r="O44" s="9">
        <v>5</v>
      </c>
      <c r="P44" s="8">
        <f t="shared" si="4"/>
        <v>2.8409090909090908</v>
      </c>
      <c r="AA44" s="10">
        <v>176</v>
      </c>
      <c r="AB44" s="140" t="str">
        <f t="shared" si="5"/>
        <v/>
      </c>
      <c r="AC44" s="10"/>
    </row>
    <row r="45" spans="1:29" ht="23.1" customHeight="1">
      <c r="A45" s="254"/>
      <c r="B45" s="254"/>
      <c r="C45" s="13"/>
      <c r="D45" s="14" t="s">
        <v>9</v>
      </c>
      <c r="E45" s="11"/>
      <c r="F45" s="10">
        <v>21</v>
      </c>
      <c r="G45" s="9">
        <v>13</v>
      </c>
      <c r="H45" s="8">
        <f t="shared" si="0"/>
        <v>61.904761904761905</v>
      </c>
      <c r="I45" s="9">
        <v>13</v>
      </c>
      <c r="J45" s="8">
        <f t="shared" si="1"/>
        <v>61.904761904761905</v>
      </c>
      <c r="K45" s="9">
        <v>0</v>
      </c>
      <c r="L45" s="8">
        <f t="shared" si="2"/>
        <v>0</v>
      </c>
      <c r="M45" s="9">
        <v>4</v>
      </c>
      <c r="N45" s="8">
        <f t="shared" si="3"/>
        <v>19.047619047619047</v>
      </c>
      <c r="O45" s="9">
        <v>0</v>
      </c>
      <c r="P45" s="8">
        <f t="shared" si="4"/>
        <v>0</v>
      </c>
      <c r="AA45" s="10">
        <v>21</v>
      </c>
      <c r="AB45" s="140" t="str">
        <f t="shared" si="5"/>
        <v/>
      </c>
      <c r="AC45" s="10"/>
    </row>
    <row r="46" spans="1:29" ht="23.1" customHeight="1">
      <c r="A46" s="254"/>
      <c r="B46" s="254"/>
      <c r="C46" s="13"/>
      <c r="D46" s="14" t="s">
        <v>8</v>
      </c>
      <c r="E46" s="11"/>
      <c r="F46" s="10">
        <v>9</v>
      </c>
      <c r="G46" s="9">
        <v>4</v>
      </c>
      <c r="H46" s="8">
        <f t="shared" si="0"/>
        <v>44.444444444444443</v>
      </c>
      <c r="I46" s="9">
        <v>2</v>
      </c>
      <c r="J46" s="8">
        <f t="shared" si="1"/>
        <v>22.222222222222221</v>
      </c>
      <c r="K46" s="9">
        <v>0</v>
      </c>
      <c r="L46" s="8">
        <f t="shared" si="2"/>
        <v>0</v>
      </c>
      <c r="M46" s="9">
        <v>4</v>
      </c>
      <c r="N46" s="8">
        <f t="shared" si="3"/>
        <v>44.444444444444443</v>
      </c>
      <c r="O46" s="9">
        <v>0</v>
      </c>
      <c r="P46" s="8">
        <f t="shared" si="4"/>
        <v>0</v>
      </c>
      <c r="AA46" s="10">
        <v>9</v>
      </c>
      <c r="AB46" s="140" t="str">
        <f t="shared" si="5"/>
        <v/>
      </c>
      <c r="AC46" s="10"/>
    </row>
    <row r="47" spans="1:29" ht="24" customHeight="1">
      <c r="A47" s="254"/>
      <c r="B47" s="254"/>
      <c r="C47" s="13"/>
      <c r="D47" s="12" t="s">
        <v>7</v>
      </c>
      <c r="E47" s="11"/>
      <c r="F47" s="10">
        <v>18</v>
      </c>
      <c r="G47" s="9">
        <v>4</v>
      </c>
      <c r="H47" s="8">
        <f t="shared" si="0"/>
        <v>22.222222222222221</v>
      </c>
      <c r="I47" s="9">
        <v>1</v>
      </c>
      <c r="J47" s="8">
        <f t="shared" si="1"/>
        <v>5.5555555555555554</v>
      </c>
      <c r="K47" s="9">
        <v>2</v>
      </c>
      <c r="L47" s="8">
        <f t="shared" si="2"/>
        <v>11.111111111111111</v>
      </c>
      <c r="M47" s="9">
        <v>11</v>
      </c>
      <c r="N47" s="8">
        <f t="shared" si="3"/>
        <v>61.111111111111114</v>
      </c>
      <c r="O47" s="9">
        <v>0</v>
      </c>
      <c r="P47" s="8">
        <f t="shared" si="4"/>
        <v>0</v>
      </c>
      <c r="AA47" s="10">
        <v>18</v>
      </c>
      <c r="AB47" s="140" t="str">
        <f t="shared" si="5"/>
        <v/>
      </c>
      <c r="AC47" s="10"/>
    </row>
    <row r="48" spans="1:29" ht="23.1" customHeight="1">
      <c r="A48" s="254"/>
      <c r="B48" s="254"/>
      <c r="C48" s="13"/>
      <c r="D48" s="14" t="s">
        <v>6</v>
      </c>
      <c r="E48" s="11"/>
      <c r="F48" s="10">
        <v>49</v>
      </c>
      <c r="G48" s="9">
        <v>10</v>
      </c>
      <c r="H48" s="8">
        <f t="shared" si="0"/>
        <v>20.408163265306122</v>
      </c>
      <c r="I48" s="9">
        <v>3</v>
      </c>
      <c r="J48" s="8">
        <f t="shared" si="1"/>
        <v>6.1224489795918364</v>
      </c>
      <c r="K48" s="9">
        <v>10</v>
      </c>
      <c r="L48" s="8">
        <f t="shared" si="2"/>
        <v>20.408163265306122</v>
      </c>
      <c r="M48" s="9">
        <v>22</v>
      </c>
      <c r="N48" s="8">
        <f t="shared" si="3"/>
        <v>44.897959183673471</v>
      </c>
      <c r="O48" s="9">
        <v>4</v>
      </c>
      <c r="P48" s="8">
        <f t="shared" si="4"/>
        <v>8.1632653061224492</v>
      </c>
      <c r="AA48" s="10">
        <v>49</v>
      </c>
      <c r="AB48" s="140" t="str">
        <f t="shared" si="5"/>
        <v/>
      </c>
      <c r="AC48" s="10"/>
    </row>
    <row r="49" spans="1:30" ht="23.1" customHeight="1">
      <c r="A49" s="254"/>
      <c r="B49" s="254"/>
      <c r="C49" s="13"/>
      <c r="D49" s="14" t="s">
        <v>5</v>
      </c>
      <c r="E49" s="11"/>
      <c r="F49" s="10">
        <v>24</v>
      </c>
      <c r="G49" s="9">
        <v>6</v>
      </c>
      <c r="H49" s="8">
        <f t="shared" si="0"/>
        <v>25</v>
      </c>
      <c r="I49" s="9">
        <v>6</v>
      </c>
      <c r="J49" s="8">
        <f t="shared" si="1"/>
        <v>25</v>
      </c>
      <c r="K49" s="9">
        <v>3</v>
      </c>
      <c r="L49" s="8">
        <f t="shared" si="2"/>
        <v>12.5</v>
      </c>
      <c r="M49" s="9">
        <v>11</v>
      </c>
      <c r="N49" s="8">
        <f t="shared" si="3"/>
        <v>45.833333333333329</v>
      </c>
      <c r="O49" s="9">
        <v>1</v>
      </c>
      <c r="P49" s="8">
        <f t="shared" si="4"/>
        <v>4.1666666666666661</v>
      </c>
      <c r="AA49" s="10">
        <v>24</v>
      </c>
      <c r="AB49" s="140" t="str">
        <f t="shared" si="5"/>
        <v/>
      </c>
      <c r="AC49" s="10"/>
    </row>
    <row r="50" spans="1:30" ht="23.1" customHeight="1">
      <c r="A50" s="254"/>
      <c r="B50" s="254"/>
      <c r="C50" s="13"/>
      <c r="D50" s="14" t="s">
        <v>4</v>
      </c>
      <c r="E50" s="11"/>
      <c r="F50" s="10">
        <v>22</v>
      </c>
      <c r="G50" s="9">
        <v>8</v>
      </c>
      <c r="H50" s="8">
        <f t="shared" si="0"/>
        <v>36.363636363636367</v>
      </c>
      <c r="I50" s="9">
        <v>1</v>
      </c>
      <c r="J50" s="8">
        <f t="shared" si="1"/>
        <v>4.5454545454545459</v>
      </c>
      <c r="K50" s="9">
        <v>4</v>
      </c>
      <c r="L50" s="8">
        <f t="shared" si="2"/>
        <v>18.181818181818183</v>
      </c>
      <c r="M50" s="9">
        <v>11</v>
      </c>
      <c r="N50" s="8">
        <f t="shared" si="3"/>
        <v>50</v>
      </c>
      <c r="O50" s="9">
        <v>0</v>
      </c>
      <c r="P50" s="8">
        <f t="shared" si="4"/>
        <v>0</v>
      </c>
      <c r="AA50" s="10">
        <v>22</v>
      </c>
      <c r="AB50" s="140" t="str">
        <f t="shared" si="5"/>
        <v/>
      </c>
      <c r="AC50" s="10"/>
    </row>
    <row r="51" spans="1:30" ht="23.1" customHeight="1">
      <c r="A51" s="254"/>
      <c r="B51" s="254"/>
      <c r="C51" s="13"/>
      <c r="D51" s="14" t="s">
        <v>3</v>
      </c>
      <c r="E51" s="11"/>
      <c r="F51" s="10">
        <v>168</v>
      </c>
      <c r="G51" s="9">
        <v>55</v>
      </c>
      <c r="H51" s="8">
        <f t="shared" si="0"/>
        <v>32.738095238095241</v>
      </c>
      <c r="I51" s="9">
        <v>18</v>
      </c>
      <c r="J51" s="8">
        <f t="shared" si="1"/>
        <v>10.714285714285714</v>
      </c>
      <c r="K51" s="9">
        <v>20</v>
      </c>
      <c r="L51" s="8">
        <f t="shared" si="2"/>
        <v>11.904761904761903</v>
      </c>
      <c r="M51" s="9">
        <v>79</v>
      </c>
      <c r="N51" s="8">
        <f t="shared" si="3"/>
        <v>47.023809523809526</v>
      </c>
      <c r="O51" s="9">
        <v>7</v>
      </c>
      <c r="P51" s="8">
        <f t="shared" si="4"/>
        <v>4.1666666666666661</v>
      </c>
      <c r="AA51" s="10">
        <v>168</v>
      </c>
      <c r="AB51" s="140" t="str">
        <f t="shared" si="5"/>
        <v/>
      </c>
      <c r="AC51" s="10"/>
    </row>
    <row r="52" spans="1:30" ht="23.1" customHeight="1">
      <c r="A52" s="254"/>
      <c r="B52" s="254"/>
      <c r="C52" s="13"/>
      <c r="D52" s="14" t="s">
        <v>2</v>
      </c>
      <c r="E52" s="11"/>
      <c r="F52" s="10">
        <v>21</v>
      </c>
      <c r="G52" s="9">
        <v>8</v>
      </c>
      <c r="H52" s="8">
        <f t="shared" si="0"/>
        <v>38.095238095238095</v>
      </c>
      <c r="I52" s="9">
        <v>8</v>
      </c>
      <c r="J52" s="8">
        <f t="shared" si="1"/>
        <v>38.095238095238095</v>
      </c>
      <c r="K52" s="9">
        <v>0</v>
      </c>
      <c r="L52" s="8">
        <f t="shared" si="2"/>
        <v>0</v>
      </c>
      <c r="M52" s="9">
        <v>9</v>
      </c>
      <c r="N52" s="8">
        <f t="shared" si="3"/>
        <v>42.857142857142854</v>
      </c>
      <c r="O52" s="9">
        <v>0</v>
      </c>
      <c r="P52" s="8">
        <f t="shared" si="4"/>
        <v>0</v>
      </c>
      <c r="AA52" s="10">
        <v>21</v>
      </c>
      <c r="AB52" s="140" t="str">
        <f t="shared" si="5"/>
        <v/>
      </c>
      <c r="AC52" s="10"/>
    </row>
    <row r="53" spans="1:30" ht="24" customHeight="1" thickBot="1">
      <c r="A53" s="255"/>
      <c r="B53" s="255"/>
      <c r="C53" s="13"/>
      <c r="D53" s="12" t="s">
        <v>1</v>
      </c>
      <c r="E53" s="11"/>
      <c r="F53" s="10">
        <v>56</v>
      </c>
      <c r="G53" s="9">
        <v>13</v>
      </c>
      <c r="H53" s="8">
        <f t="shared" si="0"/>
        <v>23.214285714285715</v>
      </c>
      <c r="I53" s="9">
        <v>5</v>
      </c>
      <c r="J53" s="8">
        <f t="shared" si="1"/>
        <v>8.9285714285714288</v>
      </c>
      <c r="K53" s="9">
        <v>2</v>
      </c>
      <c r="L53" s="8">
        <f t="shared" si="2"/>
        <v>3.5714285714285712</v>
      </c>
      <c r="M53" s="9">
        <v>38</v>
      </c>
      <c r="N53" s="8">
        <f t="shared" si="3"/>
        <v>67.857142857142861</v>
      </c>
      <c r="O53" s="9">
        <v>2</v>
      </c>
      <c r="P53" s="8">
        <f t="shared" si="4"/>
        <v>3.5714285714285712</v>
      </c>
      <c r="AA53" s="10">
        <v>56</v>
      </c>
      <c r="AB53" s="141" t="str">
        <f t="shared" si="5"/>
        <v/>
      </c>
      <c r="AC53" s="10"/>
    </row>
    <row r="55" spans="1:30" ht="12.75" customHeight="1"/>
    <row r="56" spans="1:30" ht="12.75" customHeight="1"/>
    <row r="57" spans="1:30">
      <c r="D57" s="5"/>
    </row>
    <row r="60" spans="1:30">
      <c r="D60" s="166" t="s">
        <v>490</v>
      </c>
      <c r="E60" s="164"/>
      <c r="F60" s="165">
        <v>967</v>
      </c>
      <c r="G60" s="165">
        <v>297</v>
      </c>
      <c r="H60" s="165"/>
      <c r="I60" s="165">
        <v>120</v>
      </c>
      <c r="J60" s="165"/>
      <c r="K60" s="165">
        <v>86</v>
      </c>
      <c r="L60" s="165"/>
      <c r="M60" s="165">
        <v>491</v>
      </c>
      <c r="N60" s="165"/>
      <c r="O60" s="165">
        <v>47</v>
      </c>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297</v>
      </c>
      <c r="H61" s="165"/>
      <c r="I61" s="168">
        <f>IF(I60="","",SUM(I8:I12))</f>
        <v>120</v>
      </c>
      <c r="J61" s="165"/>
      <c r="K61" s="168">
        <f>IF(K60="","",SUM(K8:K12))</f>
        <v>86</v>
      </c>
      <c r="L61" s="165"/>
      <c r="M61" s="168">
        <f>IF(M60="","",SUM(M8:M12))</f>
        <v>491</v>
      </c>
      <c r="N61" s="165"/>
      <c r="O61" s="168">
        <f>IF(O60="","",SUM(O8:O12))</f>
        <v>47</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c r="AD61" s="165"/>
    </row>
    <row r="62" spans="1:30">
      <c r="D62" s="167" t="s">
        <v>43</v>
      </c>
      <c r="E62" s="164"/>
      <c r="F62" s="168">
        <f>IF(F60="","",SUM(F13,F38))</f>
        <v>967</v>
      </c>
      <c r="G62" s="168">
        <f>IF(G60="","",SUM(G13,G38))</f>
        <v>297</v>
      </c>
      <c r="H62" s="165"/>
      <c r="I62" s="168">
        <f>IF(I60="","",SUM(I13,I38))</f>
        <v>120</v>
      </c>
      <c r="J62" s="165"/>
      <c r="K62" s="168">
        <f>IF(K60="","",SUM(K13,K38))</f>
        <v>86</v>
      </c>
      <c r="L62" s="165"/>
      <c r="M62" s="168">
        <f>IF(M60="","",SUM(M13,M38))</f>
        <v>491</v>
      </c>
      <c r="N62" s="165"/>
      <c r="O62" s="168">
        <f>IF(O60="","",SUM(O13,O38))</f>
        <v>47</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c r="AD62" s="165"/>
    </row>
    <row r="63" spans="1:30">
      <c r="D63" s="169" t="s">
        <v>42</v>
      </c>
      <c r="F63" s="168">
        <f>IF(F60="","",SUM(F14:F37))</f>
        <v>243</v>
      </c>
      <c r="G63" s="168">
        <f>IF(G60="","",SUM(G14:G37))</f>
        <v>80</v>
      </c>
      <c r="H63" s="165"/>
      <c r="I63" s="168">
        <f>IF(I60="","",SUM(I14:I37))</f>
        <v>33</v>
      </c>
      <c r="J63" s="165"/>
      <c r="K63" s="168">
        <f>IF(K60="","",SUM(K14:K37))</f>
        <v>17</v>
      </c>
      <c r="L63" s="165"/>
      <c r="M63" s="168">
        <f>IF(M60="","",SUM(M14:M37))</f>
        <v>121</v>
      </c>
      <c r="N63" s="165"/>
      <c r="O63" s="168">
        <f>IF(O60="","",SUM(O14:O37))</f>
        <v>15</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c r="AD63" s="165"/>
    </row>
    <row r="64" spans="1:30">
      <c r="D64" s="170" t="s">
        <v>491</v>
      </c>
      <c r="F64" s="168">
        <f>IF(F60="","",SUM(F39:F53))</f>
        <v>724</v>
      </c>
      <c r="G64" s="168">
        <f>IF(G60="","",SUM(G39:G53))</f>
        <v>217</v>
      </c>
      <c r="H64" s="165"/>
      <c r="I64" s="168">
        <f>IF(I60="","",SUM(I39:I53))</f>
        <v>87</v>
      </c>
      <c r="J64" s="165"/>
      <c r="K64" s="168">
        <f>IF(K60="","",SUM(K39:K53))</f>
        <v>69</v>
      </c>
      <c r="L64" s="165"/>
      <c r="M64" s="168">
        <f>IF(M60="","",SUM(M39:M53))</f>
        <v>370</v>
      </c>
      <c r="N64" s="165"/>
      <c r="O64" s="168">
        <f>IF(O60="","",SUM(O39:O53))</f>
        <v>32</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c r="AD70" s="165"/>
    </row>
    <row r="71" spans="4:30">
      <c r="D71" s="5"/>
    </row>
    <row r="75" spans="4:30">
      <c r="D75" s="5"/>
    </row>
    <row r="77" spans="4:30">
      <c r="D77" s="5"/>
    </row>
    <row r="79" spans="4:30">
      <c r="D79" s="5"/>
    </row>
    <row r="81" spans="4:6">
      <c r="D81" s="5"/>
    </row>
    <row r="83" spans="4:6" ht="13.5" customHeight="1">
      <c r="D83" s="6"/>
    </row>
    <row r="84" spans="4:6" ht="13.5" customHeight="1"/>
    <row r="85" spans="4:6">
      <c r="D85" s="5"/>
    </row>
    <row r="87" spans="4:6">
      <c r="D87" s="5"/>
    </row>
    <row r="89" spans="4:6">
      <c r="D89" s="5"/>
    </row>
    <row r="91" spans="4:6">
      <c r="D91" s="5"/>
    </row>
    <row r="95" spans="4:6" ht="12.75" customHeight="1"/>
    <row r="96" spans="4:6" ht="12.75" customHeight="1">
      <c r="F96" s="57"/>
    </row>
  </sheetData>
  <mergeCells count="27">
    <mergeCell ref="A3:E6"/>
    <mergeCell ref="F3:F6"/>
    <mergeCell ref="B12:E12"/>
    <mergeCell ref="A13:A53"/>
    <mergeCell ref="B13:B37"/>
    <mergeCell ref="B38:B53"/>
    <mergeCell ref="A7:E7"/>
    <mergeCell ref="A8:A12"/>
    <mergeCell ref="B8:E8"/>
    <mergeCell ref="B9:E9"/>
    <mergeCell ref="B10:E10"/>
    <mergeCell ref="B11:E11"/>
    <mergeCell ref="O3:P4"/>
    <mergeCell ref="G5:G6"/>
    <mergeCell ref="H5:H6"/>
    <mergeCell ref="I5:I6"/>
    <mergeCell ref="J5:J6"/>
    <mergeCell ref="K5:K6"/>
    <mergeCell ref="L5:L6"/>
    <mergeCell ref="M5:M6"/>
    <mergeCell ref="N5:N6"/>
    <mergeCell ref="G3:H4"/>
    <mergeCell ref="I3:J4"/>
    <mergeCell ref="K3:L4"/>
    <mergeCell ref="M3:N4"/>
    <mergeCell ref="P5:P6"/>
    <mergeCell ref="O5:O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6"/>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6" width="9.125" style="3" customWidth="1"/>
    <col min="17" max="16384" width="9" style="3"/>
  </cols>
  <sheetData>
    <row r="1" spans="1:29" ht="14.25">
      <c r="A1" s="18" t="s">
        <v>637</v>
      </c>
    </row>
    <row r="3" spans="1:29" ht="14.25" customHeight="1">
      <c r="A3" s="240" t="s">
        <v>64</v>
      </c>
      <c r="B3" s="241"/>
      <c r="C3" s="241"/>
      <c r="D3" s="241"/>
      <c r="E3" s="242"/>
      <c r="F3" s="249" t="s">
        <v>131</v>
      </c>
      <c r="G3" s="360" t="s">
        <v>539</v>
      </c>
      <c r="H3" s="359"/>
      <c r="I3" s="266" t="s">
        <v>540</v>
      </c>
      <c r="J3" s="267"/>
      <c r="K3" s="266" t="s">
        <v>531</v>
      </c>
      <c r="L3" s="267"/>
      <c r="M3" s="266" t="s">
        <v>538</v>
      </c>
      <c r="N3" s="267"/>
      <c r="O3" s="294" t="s">
        <v>132</v>
      </c>
      <c r="P3" s="294"/>
    </row>
    <row r="4" spans="1:29" ht="51.75" customHeight="1">
      <c r="A4" s="243"/>
      <c r="B4" s="244"/>
      <c r="C4" s="244"/>
      <c r="D4" s="244"/>
      <c r="E4" s="245"/>
      <c r="F4" s="250"/>
      <c r="G4" s="361"/>
      <c r="H4" s="381"/>
      <c r="I4" s="268"/>
      <c r="J4" s="269"/>
      <c r="K4" s="268"/>
      <c r="L4" s="269"/>
      <c r="M4" s="268"/>
      <c r="N4" s="269"/>
      <c r="O4" s="294"/>
      <c r="P4" s="294"/>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10">
        <f>SUM(F8:F12)</f>
        <v>967</v>
      </c>
      <c r="G7" s="9">
        <f>SUM(G8:G12)</f>
        <v>270</v>
      </c>
      <c r="H7" s="8">
        <f t="shared" ref="H7:H53" si="0">IF(G7=0,0,G7/$F7*100)</f>
        <v>27.921406411582211</v>
      </c>
      <c r="I7" s="9">
        <f>SUM(I8:I12)</f>
        <v>100</v>
      </c>
      <c r="J7" s="8">
        <f t="shared" ref="J7:J53" si="1">IF(I7=0,0,I7/$F7*100)</f>
        <v>10.341261633919338</v>
      </c>
      <c r="K7" s="9">
        <f>SUM(K8:K12)</f>
        <v>67</v>
      </c>
      <c r="L7" s="8">
        <f t="shared" ref="L7:L53" si="2">IF(K7=0,0,K7/$F7*100)</f>
        <v>6.928645294725956</v>
      </c>
      <c r="M7" s="9">
        <f>SUM(M8:M12)</f>
        <v>516</v>
      </c>
      <c r="N7" s="8">
        <f t="shared" ref="N7:N53" si="3">IF(M7=0,0,M7/$F7*100)</f>
        <v>53.360910031023792</v>
      </c>
      <c r="O7" s="9">
        <f>SUM(O8:O12)</f>
        <v>72</v>
      </c>
      <c r="P7" s="8">
        <f t="shared" ref="P7:P53" si="4">IF(O7=0,0,O7/$F7*100)</f>
        <v>7.4457083764219236</v>
      </c>
      <c r="AA7" s="10">
        <f>SUM(AA8:AA12)</f>
        <v>967</v>
      </c>
      <c r="AB7" s="139" t="str">
        <f t="shared" ref="AB7:AB53" si="5">IF(F7=AA7,"",1)</f>
        <v/>
      </c>
      <c r="AC7" s="10"/>
    </row>
    <row r="8" spans="1:29" ht="23.1" customHeight="1">
      <c r="A8" s="256" t="s">
        <v>49</v>
      </c>
      <c r="B8" s="259" t="s">
        <v>48</v>
      </c>
      <c r="C8" s="260"/>
      <c r="D8" s="260"/>
      <c r="E8" s="261"/>
      <c r="F8" s="10">
        <v>323</v>
      </c>
      <c r="G8" s="9">
        <v>58</v>
      </c>
      <c r="H8" s="8">
        <f t="shared" si="0"/>
        <v>17.956656346749224</v>
      </c>
      <c r="I8" s="9">
        <v>21</v>
      </c>
      <c r="J8" s="8">
        <f t="shared" si="1"/>
        <v>6.5015479876160995</v>
      </c>
      <c r="K8" s="9">
        <v>16</v>
      </c>
      <c r="L8" s="8">
        <f t="shared" si="2"/>
        <v>4.9535603715170282</v>
      </c>
      <c r="M8" s="9">
        <v>203</v>
      </c>
      <c r="N8" s="8">
        <f t="shared" si="3"/>
        <v>62.848297213622295</v>
      </c>
      <c r="O8" s="9">
        <v>38</v>
      </c>
      <c r="P8" s="8">
        <f t="shared" si="4"/>
        <v>11.76470588235294</v>
      </c>
      <c r="AA8" s="10">
        <v>323</v>
      </c>
      <c r="AB8" s="140" t="str">
        <f t="shared" si="5"/>
        <v/>
      </c>
      <c r="AC8" s="10"/>
    </row>
    <row r="9" spans="1:29" ht="23.1" customHeight="1">
      <c r="A9" s="257"/>
      <c r="B9" s="259" t="s">
        <v>47</v>
      </c>
      <c r="C9" s="260"/>
      <c r="D9" s="260"/>
      <c r="E9" s="261"/>
      <c r="F9" s="10">
        <v>145</v>
      </c>
      <c r="G9" s="9">
        <v>36</v>
      </c>
      <c r="H9" s="8">
        <f t="shared" si="0"/>
        <v>24.827586206896552</v>
      </c>
      <c r="I9" s="9">
        <v>12</v>
      </c>
      <c r="J9" s="8">
        <f t="shared" si="1"/>
        <v>8.2758620689655178</v>
      </c>
      <c r="K9" s="9">
        <v>9</v>
      </c>
      <c r="L9" s="8">
        <f t="shared" si="2"/>
        <v>6.2068965517241379</v>
      </c>
      <c r="M9" s="9">
        <v>86</v>
      </c>
      <c r="N9" s="8">
        <f t="shared" si="3"/>
        <v>59.310344827586206</v>
      </c>
      <c r="O9" s="9">
        <v>8</v>
      </c>
      <c r="P9" s="8">
        <f t="shared" si="4"/>
        <v>5.5172413793103452</v>
      </c>
      <c r="AA9" s="10">
        <v>145</v>
      </c>
      <c r="AB9" s="140" t="str">
        <f t="shared" si="5"/>
        <v/>
      </c>
      <c r="AC9" s="10"/>
    </row>
    <row r="10" spans="1:29" ht="23.1" customHeight="1">
      <c r="A10" s="257"/>
      <c r="B10" s="259" t="s">
        <v>46</v>
      </c>
      <c r="C10" s="260"/>
      <c r="D10" s="260"/>
      <c r="E10" s="261"/>
      <c r="F10" s="10">
        <v>218</v>
      </c>
      <c r="G10" s="9">
        <v>70</v>
      </c>
      <c r="H10" s="8">
        <f t="shared" si="0"/>
        <v>32.11009174311927</v>
      </c>
      <c r="I10" s="9">
        <v>23</v>
      </c>
      <c r="J10" s="8">
        <f t="shared" si="1"/>
        <v>10.550458715596331</v>
      </c>
      <c r="K10" s="9">
        <v>18</v>
      </c>
      <c r="L10" s="8">
        <f t="shared" si="2"/>
        <v>8.2568807339449553</v>
      </c>
      <c r="M10" s="9">
        <v>104</v>
      </c>
      <c r="N10" s="8">
        <f t="shared" si="3"/>
        <v>47.706422018348626</v>
      </c>
      <c r="O10" s="9">
        <v>15</v>
      </c>
      <c r="P10" s="8">
        <f t="shared" si="4"/>
        <v>6.8807339449541285</v>
      </c>
      <c r="AA10" s="10">
        <v>218</v>
      </c>
      <c r="AB10" s="140" t="str">
        <f t="shared" si="5"/>
        <v/>
      </c>
      <c r="AC10" s="10"/>
    </row>
    <row r="11" spans="1:29" ht="23.1" customHeight="1">
      <c r="A11" s="257"/>
      <c r="B11" s="259" t="s">
        <v>45</v>
      </c>
      <c r="C11" s="260"/>
      <c r="D11" s="260"/>
      <c r="E11" s="261"/>
      <c r="F11" s="10">
        <v>66</v>
      </c>
      <c r="G11" s="9">
        <v>25</v>
      </c>
      <c r="H11" s="8">
        <f t="shared" si="0"/>
        <v>37.878787878787875</v>
      </c>
      <c r="I11" s="9">
        <v>2</v>
      </c>
      <c r="J11" s="8">
        <f t="shared" si="1"/>
        <v>3.0303030303030303</v>
      </c>
      <c r="K11" s="9">
        <v>6</v>
      </c>
      <c r="L11" s="8">
        <f t="shared" si="2"/>
        <v>9.0909090909090917</v>
      </c>
      <c r="M11" s="9">
        <v>33</v>
      </c>
      <c r="N11" s="8">
        <f t="shared" si="3"/>
        <v>50</v>
      </c>
      <c r="O11" s="9">
        <v>3</v>
      </c>
      <c r="P11" s="8">
        <f t="shared" si="4"/>
        <v>4.5454545454545459</v>
      </c>
      <c r="AA11" s="10">
        <v>66</v>
      </c>
      <c r="AB11" s="140" t="str">
        <f t="shared" si="5"/>
        <v/>
      </c>
      <c r="AC11" s="10"/>
    </row>
    <row r="12" spans="1:29" ht="23.1" customHeight="1">
      <c r="A12" s="258"/>
      <c r="B12" s="259" t="s">
        <v>44</v>
      </c>
      <c r="C12" s="260"/>
      <c r="D12" s="260"/>
      <c r="E12" s="261"/>
      <c r="F12" s="10">
        <v>215</v>
      </c>
      <c r="G12" s="9">
        <v>81</v>
      </c>
      <c r="H12" s="8">
        <f t="shared" si="0"/>
        <v>37.674418604651159</v>
      </c>
      <c r="I12" s="9">
        <v>42</v>
      </c>
      <c r="J12" s="8">
        <f t="shared" si="1"/>
        <v>19.534883720930232</v>
      </c>
      <c r="K12" s="9">
        <v>18</v>
      </c>
      <c r="L12" s="8">
        <f t="shared" si="2"/>
        <v>8.3720930232558146</v>
      </c>
      <c r="M12" s="9">
        <v>90</v>
      </c>
      <c r="N12" s="8">
        <f t="shared" si="3"/>
        <v>41.860465116279073</v>
      </c>
      <c r="O12" s="9">
        <v>8</v>
      </c>
      <c r="P12" s="8">
        <f t="shared" si="4"/>
        <v>3.7209302325581395</v>
      </c>
      <c r="AA12" s="10">
        <v>215</v>
      </c>
      <c r="AB12" s="140" t="str">
        <f t="shared" si="5"/>
        <v/>
      </c>
      <c r="AC12" s="10"/>
    </row>
    <row r="13" spans="1:29" ht="23.1" customHeight="1">
      <c r="A13" s="253" t="s">
        <v>43</v>
      </c>
      <c r="B13" s="253" t="s">
        <v>42</v>
      </c>
      <c r="C13" s="13"/>
      <c r="D13" s="14" t="s">
        <v>16</v>
      </c>
      <c r="E13" s="11"/>
      <c r="F13" s="10">
        <f>SUM(F14:F37)</f>
        <v>243</v>
      </c>
      <c r="G13" s="9">
        <f>SUM(G14:G37)</f>
        <v>78</v>
      </c>
      <c r="H13" s="8">
        <f t="shared" si="0"/>
        <v>32.098765432098766</v>
      </c>
      <c r="I13" s="9">
        <f>SUM(I14:I37)</f>
        <v>26</v>
      </c>
      <c r="J13" s="8">
        <f t="shared" si="1"/>
        <v>10.699588477366255</v>
      </c>
      <c r="K13" s="9">
        <f>SUM(K14:K37)</f>
        <v>12</v>
      </c>
      <c r="L13" s="8">
        <f t="shared" si="2"/>
        <v>4.9382716049382713</v>
      </c>
      <c r="M13" s="9">
        <f>SUM(M14:M37)</f>
        <v>126</v>
      </c>
      <c r="N13" s="8">
        <f t="shared" si="3"/>
        <v>51.851851851851848</v>
      </c>
      <c r="O13" s="9">
        <f>SUM(O14:O37)</f>
        <v>18</v>
      </c>
      <c r="P13" s="8">
        <f t="shared" si="4"/>
        <v>7.4074074074074066</v>
      </c>
      <c r="AA13" s="10">
        <f>SUM(AA14:AA37)</f>
        <v>243</v>
      </c>
      <c r="AB13" s="140" t="str">
        <f t="shared" si="5"/>
        <v/>
      </c>
      <c r="AC13" s="10"/>
    </row>
    <row r="14" spans="1:29" ht="23.1" customHeight="1">
      <c r="A14" s="254"/>
      <c r="B14" s="254"/>
      <c r="C14" s="13"/>
      <c r="D14" s="14" t="s">
        <v>41</v>
      </c>
      <c r="E14" s="11"/>
      <c r="F14" s="10">
        <v>32</v>
      </c>
      <c r="G14" s="9">
        <v>10</v>
      </c>
      <c r="H14" s="8">
        <f t="shared" si="0"/>
        <v>31.25</v>
      </c>
      <c r="I14" s="9">
        <v>5</v>
      </c>
      <c r="J14" s="8">
        <f t="shared" si="1"/>
        <v>15.625</v>
      </c>
      <c r="K14" s="9">
        <v>0</v>
      </c>
      <c r="L14" s="8">
        <f t="shared" si="2"/>
        <v>0</v>
      </c>
      <c r="M14" s="9">
        <v>14</v>
      </c>
      <c r="N14" s="8">
        <f t="shared" si="3"/>
        <v>43.75</v>
      </c>
      <c r="O14" s="9">
        <v>6</v>
      </c>
      <c r="P14" s="8">
        <f t="shared" si="4"/>
        <v>18.75</v>
      </c>
      <c r="AA14" s="10">
        <v>32</v>
      </c>
      <c r="AB14" s="140" t="str">
        <f t="shared" si="5"/>
        <v/>
      </c>
      <c r="AC14" s="10"/>
    </row>
    <row r="15" spans="1:29" ht="23.1" customHeight="1">
      <c r="A15" s="254"/>
      <c r="B15" s="254"/>
      <c r="C15" s="13"/>
      <c r="D15" s="14" t="s">
        <v>40</v>
      </c>
      <c r="E15" s="11"/>
      <c r="F15" s="10">
        <v>4</v>
      </c>
      <c r="G15" s="9">
        <v>2</v>
      </c>
      <c r="H15" s="8">
        <f t="shared" si="0"/>
        <v>50</v>
      </c>
      <c r="I15" s="9">
        <v>1</v>
      </c>
      <c r="J15" s="8">
        <f t="shared" si="1"/>
        <v>25</v>
      </c>
      <c r="K15" s="9">
        <v>2</v>
      </c>
      <c r="L15" s="8">
        <f t="shared" si="2"/>
        <v>50</v>
      </c>
      <c r="M15" s="9">
        <v>1</v>
      </c>
      <c r="N15" s="8">
        <f t="shared" si="3"/>
        <v>25</v>
      </c>
      <c r="O15" s="9">
        <v>0</v>
      </c>
      <c r="P15" s="8">
        <f t="shared" si="4"/>
        <v>0</v>
      </c>
      <c r="AA15" s="10">
        <v>4</v>
      </c>
      <c r="AB15" s="140" t="str">
        <f t="shared" si="5"/>
        <v/>
      </c>
      <c r="AC15" s="10"/>
    </row>
    <row r="16" spans="1:29" ht="23.1" customHeight="1">
      <c r="A16" s="254"/>
      <c r="B16" s="254"/>
      <c r="C16" s="13"/>
      <c r="D16" s="14" t="s">
        <v>39</v>
      </c>
      <c r="E16" s="11"/>
      <c r="F16" s="10">
        <v>16</v>
      </c>
      <c r="G16" s="9">
        <v>4</v>
      </c>
      <c r="H16" s="8">
        <f t="shared" si="0"/>
        <v>25</v>
      </c>
      <c r="I16" s="9">
        <v>1</v>
      </c>
      <c r="J16" s="8">
        <f t="shared" si="1"/>
        <v>6.25</v>
      </c>
      <c r="K16" s="9">
        <v>3</v>
      </c>
      <c r="L16" s="8">
        <f t="shared" si="2"/>
        <v>18.75</v>
      </c>
      <c r="M16" s="9">
        <v>9</v>
      </c>
      <c r="N16" s="8">
        <f t="shared" si="3"/>
        <v>56.25</v>
      </c>
      <c r="O16" s="9">
        <v>1</v>
      </c>
      <c r="P16" s="8">
        <f t="shared" si="4"/>
        <v>6.25</v>
      </c>
      <c r="AA16" s="10">
        <v>16</v>
      </c>
      <c r="AB16" s="140" t="str">
        <f t="shared" si="5"/>
        <v/>
      </c>
      <c r="AC16" s="10"/>
    </row>
    <row r="17" spans="1:29" ht="23.1" customHeight="1">
      <c r="A17" s="254"/>
      <c r="B17" s="254"/>
      <c r="C17" s="13"/>
      <c r="D17" s="14" t="s">
        <v>38</v>
      </c>
      <c r="E17" s="11"/>
      <c r="F17" s="10">
        <v>3</v>
      </c>
      <c r="G17" s="9">
        <v>1</v>
      </c>
      <c r="H17" s="8">
        <f t="shared" si="0"/>
        <v>33.333333333333329</v>
      </c>
      <c r="I17" s="9">
        <v>0</v>
      </c>
      <c r="J17" s="8">
        <f t="shared" si="1"/>
        <v>0</v>
      </c>
      <c r="K17" s="9">
        <v>0</v>
      </c>
      <c r="L17" s="8">
        <f t="shared" si="2"/>
        <v>0</v>
      </c>
      <c r="M17" s="9">
        <v>2</v>
      </c>
      <c r="N17" s="8">
        <f t="shared" si="3"/>
        <v>66.666666666666657</v>
      </c>
      <c r="O17" s="9">
        <v>0</v>
      </c>
      <c r="P17" s="8">
        <f t="shared" si="4"/>
        <v>0</v>
      </c>
      <c r="AA17" s="10">
        <v>3</v>
      </c>
      <c r="AB17" s="140" t="str">
        <f t="shared" si="5"/>
        <v/>
      </c>
      <c r="AC17" s="10"/>
    </row>
    <row r="18" spans="1:29" ht="23.1" customHeight="1">
      <c r="A18" s="254"/>
      <c r="B18" s="254"/>
      <c r="C18" s="13"/>
      <c r="D18" s="14" t="s">
        <v>37</v>
      </c>
      <c r="E18" s="11"/>
      <c r="F18" s="10">
        <v>7</v>
      </c>
      <c r="G18" s="9">
        <v>1</v>
      </c>
      <c r="H18" s="8">
        <f t="shared" si="0"/>
        <v>14.285714285714285</v>
      </c>
      <c r="I18" s="9">
        <v>0</v>
      </c>
      <c r="J18" s="8">
        <f t="shared" si="1"/>
        <v>0</v>
      </c>
      <c r="K18" s="9">
        <v>0</v>
      </c>
      <c r="L18" s="8">
        <f t="shared" si="2"/>
        <v>0</v>
      </c>
      <c r="M18" s="9">
        <v>4</v>
      </c>
      <c r="N18" s="8">
        <f t="shared" si="3"/>
        <v>57.142857142857139</v>
      </c>
      <c r="O18" s="9">
        <v>2</v>
      </c>
      <c r="P18" s="8">
        <f t="shared" si="4"/>
        <v>28.571428571428569</v>
      </c>
      <c r="AA18" s="10">
        <v>7</v>
      </c>
      <c r="AB18" s="140" t="str">
        <f t="shared" si="5"/>
        <v/>
      </c>
      <c r="AC18" s="10"/>
    </row>
    <row r="19" spans="1:29" ht="23.1" customHeight="1">
      <c r="A19" s="254"/>
      <c r="B19" s="254"/>
      <c r="C19" s="13"/>
      <c r="D19" s="14" t="s">
        <v>36</v>
      </c>
      <c r="E19" s="11"/>
      <c r="F19" s="10">
        <v>2</v>
      </c>
      <c r="G19" s="9">
        <v>0</v>
      </c>
      <c r="H19" s="8">
        <f t="shared" si="0"/>
        <v>0</v>
      </c>
      <c r="I19" s="9">
        <v>0</v>
      </c>
      <c r="J19" s="8">
        <f t="shared" si="1"/>
        <v>0</v>
      </c>
      <c r="K19" s="9">
        <v>0</v>
      </c>
      <c r="L19" s="8">
        <f t="shared" si="2"/>
        <v>0</v>
      </c>
      <c r="M19" s="9">
        <v>1</v>
      </c>
      <c r="N19" s="8">
        <f t="shared" si="3"/>
        <v>50</v>
      </c>
      <c r="O19" s="9">
        <v>1</v>
      </c>
      <c r="P19" s="8">
        <f t="shared" si="4"/>
        <v>50</v>
      </c>
      <c r="AA19" s="10">
        <v>2</v>
      </c>
      <c r="AB19" s="140" t="str">
        <f t="shared" si="5"/>
        <v/>
      </c>
      <c r="AC19" s="10"/>
    </row>
    <row r="20" spans="1:29" ht="23.1" customHeight="1">
      <c r="A20" s="254"/>
      <c r="B20" s="254"/>
      <c r="C20" s="13"/>
      <c r="D20" s="14" t="s">
        <v>35</v>
      </c>
      <c r="E20" s="11"/>
      <c r="F20" s="10">
        <v>5</v>
      </c>
      <c r="G20" s="9">
        <v>3</v>
      </c>
      <c r="H20" s="8">
        <f t="shared" si="0"/>
        <v>60</v>
      </c>
      <c r="I20" s="9">
        <v>0</v>
      </c>
      <c r="J20" s="8">
        <f t="shared" si="1"/>
        <v>0</v>
      </c>
      <c r="K20" s="9">
        <v>0</v>
      </c>
      <c r="L20" s="8">
        <f t="shared" si="2"/>
        <v>0</v>
      </c>
      <c r="M20" s="9">
        <v>2</v>
      </c>
      <c r="N20" s="8">
        <f t="shared" si="3"/>
        <v>40</v>
      </c>
      <c r="O20" s="9">
        <v>0</v>
      </c>
      <c r="P20" s="8">
        <f t="shared" si="4"/>
        <v>0</v>
      </c>
      <c r="AA20" s="10">
        <v>5</v>
      </c>
      <c r="AB20" s="140" t="str">
        <f t="shared" si="5"/>
        <v/>
      </c>
      <c r="AC20" s="10"/>
    </row>
    <row r="21" spans="1:29" ht="23.1" customHeight="1">
      <c r="A21" s="254"/>
      <c r="B21" s="254"/>
      <c r="C21" s="13"/>
      <c r="D21" s="14" t="s">
        <v>34</v>
      </c>
      <c r="E21" s="11"/>
      <c r="F21" s="10">
        <v>10</v>
      </c>
      <c r="G21" s="9">
        <v>3</v>
      </c>
      <c r="H21" s="8">
        <f t="shared" si="0"/>
        <v>30</v>
      </c>
      <c r="I21" s="9">
        <v>1</v>
      </c>
      <c r="J21" s="8">
        <f t="shared" si="1"/>
        <v>10</v>
      </c>
      <c r="K21" s="9">
        <v>2</v>
      </c>
      <c r="L21" s="8">
        <f t="shared" si="2"/>
        <v>20</v>
      </c>
      <c r="M21" s="9">
        <v>5</v>
      </c>
      <c r="N21" s="8">
        <f t="shared" si="3"/>
        <v>50</v>
      </c>
      <c r="O21" s="9">
        <v>0</v>
      </c>
      <c r="P21" s="8">
        <f t="shared" si="4"/>
        <v>0</v>
      </c>
      <c r="AA21" s="10">
        <v>10</v>
      </c>
      <c r="AB21" s="140" t="str">
        <f t="shared" si="5"/>
        <v/>
      </c>
      <c r="AC21" s="10"/>
    </row>
    <row r="22" spans="1:29" ht="23.1" customHeight="1">
      <c r="A22" s="254"/>
      <c r="B22" s="254"/>
      <c r="C22" s="13"/>
      <c r="D22" s="14" t="s">
        <v>33</v>
      </c>
      <c r="E22" s="11"/>
      <c r="F22" s="10">
        <v>1</v>
      </c>
      <c r="G22" s="9">
        <v>0</v>
      </c>
      <c r="H22" s="8">
        <f t="shared" si="0"/>
        <v>0</v>
      </c>
      <c r="I22" s="9">
        <v>0</v>
      </c>
      <c r="J22" s="8">
        <f t="shared" si="1"/>
        <v>0</v>
      </c>
      <c r="K22" s="9">
        <v>0</v>
      </c>
      <c r="L22" s="8">
        <f t="shared" si="2"/>
        <v>0</v>
      </c>
      <c r="M22" s="9">
        <v>1</v>
      </c>
      <c r="N22" s="8">
        <f t="shared" si="3"/>
        <v>100</v>
      </c>
      <c r="O22" s="9">
        <v>0</v>
      </c>
      <c r="P22" s="8">
        <f t="shared" si="4"/>
        <v>0</v>
      </c>
      <c r="AA22" s="10">
        <v>1</v>
      </c>
      <c r="AB22" s="140" t="str">
        <f t="shared" si="5"/>
        <v/>
      </c>
      <c r="AC22" s="10"/>
    </row>
    <row r="23" spans="1:29" ht="23.1" customHeight="1">
      <c r="A23" s="254"/>
      <c r="B23" s="254"/>
      <c r="C23" s="13"/>
      <c r="D23" s="14" t="s">
        <v>32</v>
      </c>
      <c r="E23" s="11"/>
      <c r="F23" s="10">
        <v>6</v>
      </c>
      <c r="G23" s="9">
        <v>1</v>
      </c>
      <c r="H23" s="8">
        <f t="shared" si="0"/>
        <v>16.666666666666664</v>
      </c>
      <c r="I23" s="9">
        <v>0</v>
      </c>
      <c r="J23" s="8">
        <f t="shared" si="1"/>
        <v>0</v>
      </c>
      <c r="K23" s="9">
        <v>0</v>
      </c>
      <c r="L23" s="8">
        <f t="shared" si="2"/>
        <v>0</v>
      </c>
      <c r="M23" s="9">
        <v>5</v>
      </c>
      <c r="N23" s="8">
        <f t="shared" si="3"/>
        <v>83.333333333333343</v>
      </c>
      <c r="O23" s="9">
        <v>0</v>
      </c>
      <c r="P23" s="8">
        <f t="shared" si="4"/>
        <v>0</v>
      </c>
      <c r="AA23" s="10">
        <v>6</v>
      </c>
      <c r="AB23" s="140" t="str">
        <f t="shared" si="5"/>
        <v/>
      </c>
      <c r="AC23" s="10"/>
    </row>
    <row r="24" spans="1:29" ht="23.1" customHeight="1">
      <c r="A24" s="254"/>
      <c r="B24" s="254"/>
      <c r="C24" s="13"/>
      <c r="D24" s="14" t="s">
        <v>31</v>
      </c>
      <c r="E24" s="11"/>
      <c r="F24" s="10">
        <v>1</v>
      </c>
      <c r="G24" s="9">
        <v>0</v>
      </c>
      <c r="H24" s="8">
        <f t="shared" si="0"/>
        <v>0</v>
      </c>
      <c r="I24" s="9">
        <v>0</v>
      </c>
      <c r="J24" s="8">
        <f t="shared" si="1"/>
        <v>0</v>
      </c>
      <c r="K24" s="9">
        <v>0</v>
      </c>
      <c r="L24" s="8">
        <f t="shared" si="2"/>
        <v>0</v>
      </c>
      <c r="M24" s="9">
        <v>1</v>
      </c>
      <c r="N24" s="8">
        <f t="shared" si="3"/>
        <v>100</v>
      </c>
      <c r="O24" s="9">
        <v>0</v>
      </c>
      <c r="P24" s="8">
        <f t="shared" si="4"/>
        <v>0</v>
      </c>
      <c r="AA24" s="10">
        <v>1</v>
      </c>
      <c r="AB24" s="140" t="str">
        <f t="shared" si="5"/>
        <v/>
      </c>
      <c r="AC24" s="10"/>
    </row>
    <row r="25" spans="1:29" ht="23.1" customHeight="1">
      <c r="A25" s="254"/>
      <c r="B25" s="254"/>
      <c r="C25" s="13"/>
      <c r="D25" s="113" t="s">
        <v>30</v>
      </c>
      <c r="E25" s="110"/>
      <c r="F25" s="10">
        <v>2</v>
      </c>
      <c r="G25" s="30">
        <v>1</v>
      </c>
      <c r="H25" s="111">
        <f t="shared" si="0"/>
        <v>50</v>
      </c>
      <c r="I25" s="9">
        <v>1</v>
      </c>
      <c r="J25" s="8">
        <f t="shared" si="1"/>
        <v>50</v>
      </c>
      <c r="K25" s="9">
        <v>0</v>
      </c>
      <c r="L25" s="8">
        <f t="shared" si="2"/>
        <v>0</v>
      </c>
      <c r="M25" s="9">
        <v>1</v>
      </c>
      <c r="N25" s="8">
        <f t="shared" si="3"/>
        <v>50</v>
      </c>
      <c r="O25" s="9">
        <v>0</v>
      </c>
      <c r="P25" s="8">
        <f t="shared" si="4"/>
        <v>0</v>
      </c>
      <c r="AA25" s="10">
        <v>2</v>
      </c>
      <c r="AB25" s="140" t="str">
        <f t="shared" si="5"/>
        <v/>
      </c>
      <c r="AC25" s="10"/>
    </row>
    <row r="26" spans="1:29" ht="23.1" customHeight="1">
      <c r="A26" s="254"/>
      <c r="B26" s="254"/>
      <c r="C26" s="13"/>
      <c r="D26" s="109" t="s">
        <v>29</v>
      </c>
      <c r="E26" s="110"/>
      <c r="F26" s="31">
        <v>9</v>
      </c>
      <c r="G26" s="30">
        <v>2</v>
      </c>
      <c r="H26" s="111">
        <f t="shared" si="0"/>
        <v>22.222222222222221</v>
      </c>
      <c r="I26" s="9">
        <v>1</v>
      </c>
      <c r="J26" s="8">
        <f t="shared" si="1"/>
        <v>11.111111111111111</v>
      </c>
      <c r="K26" s="9">
        <v>0</v>
      </c>
      <c r="L26" s="8">
        <f t="shared" si="2"/>
        <v>0</v>
      </c>
      <c r="M26" s="9">
        <v>7</v>
      </c>
      <c r="N26" s="8">
        <f t="shared" si="3"/>
        <v>77.777777777777786</v>
      </c>
      <c r="O26" s="9">
        <v>0</v>
      </c>
      <c r="P26" s="8">
        <f t="shared" si="4"/>
        <v>0</v>
      </c>
      <c r="AA26" s="31">
        <v>9</v>
      </c>
      <c r="AB26" s="140" t="str">
        <f t="shared" si="5"/>
        <v/>
      </c>
      <c r="AC26" s="31"/>
    </row>
    <row r="27" spans="1:29" ht="23.1" customHeight="1">
      <c r="A27" s="254"/>
      <c r="B27" s="254"/>
      <c r="C27" s="13"/>
      <c r="D27" s="14" t="s">
        <v>28</v>
      </c>
      <c r="E27" s="11"/>
      <c r="F27" s="10">
        <v>5</v>
      </c>
      <c r="G27" s="9">
        <v>1</v>
      </c>
      <c r="H27" s="8">
        <f t="shared" si="0"/>
        <v>20</v>
      </c>
      <c r="I27" s="9">
        <v>0</v>
      </c>
      <c r="J27" s="8">
        <f t="shared" si="1"/>
        <v>0</v>
      </c>
      <c r="K27" s="9">
        <v>0</v>
      </c>
      <c r="L27" s="8">
        <f t="shared" si="2"/>
        <v>0</v>
      </c>
      <c r="M27" s="9">
        <v>3</v>
      </c>
      <c r="N27" s="8">
        <f t="shared" si="3"/>
        <v>60</v>
      </c>
      <c r="O27" s="9">
        <v>1</v>
      </c>
      <c r="P27" s="8">
        <f t="shared" si="4"/>
        <v>20</v>
      </c>
      <c r="AA27" s="10">
        <v>5</v>
      </c>
      <c r="AB27" s="140" t="str">
        <f t="shared" si="5"/>
        <v/>
      </c>
      <c r="AC27" s="10"/>
    </row>
    <row r="28" spans="1:29" ht="23.1" customHeight="1">
      <c r="A28" s="254"/>
      <c r="B28" s="254"/>
      <c r="C28" s="13"/>
      <c r="D28" s="14" t="s">
        <v>27</v>
      </c>
      <c r="E28" s="11"/>
      <c r="F28" s="10">
        <v>5</v>
      </c>
      <c r="G28" s="9">
        <v>0</v>
      </c>
      <c r="H28" s="8">
        <f t="shared" si="0"/>
        <v>0</v>
      </c>
      <c r="I28" s="9">
        <v>0</v>
      </c>
      <c r="J28" s="8">
        <f t="shared" si="1"/>
        <v>0</v>
      </c>
      <c r="K28" s="9">
        <v>0</v>
      </c>
      <c r="L28" s="8">
        <f t="shared" si="2"/>
        <v>0</v>
      </c>
      <c r="M28" s="9">
        <v>5</v>
      </c>
      <c r="N28" s="8">
        <f t="shared" si="3"/>
        <v>100</v>
      </c>
      <c r="O28" s="9">
        <v>0</v>
      </c>
      <c r="P28" s="8">
        <f t="shared" si="4"/>
        <v>0</v>
      </c>
      <c r="AA28" s="10">
        <v>5</v>
      </c>
      <c r="AB28" s="140" t="str">
        <f t="shared" si="5"/>
        <v/>
      </c>
      <c r="AC28" s="10"/>
    </row>
    <row r="29" spans="1:29" ht="23.1" customHeight="1">
      <c r="A29" s="254"/>
      <c r="B29" s="254"/>
      <c r="C29" s="13"/>
      <c r="D29" s="14" t="s">
        <v>26</v>
      </c>
      <c r="E29" s="11"/>
      <c r="F29" s="10">
        <v>15</v>
      </c>
      <c r="G29" s="9">
        <v>3</v>
      </c>
      <c r="H29" s="8">
        <f t="shared" si="0"/>
        <v>20</v>
      </c>
      <c r="I29" s="9">
        <v>1</v>
      </c>
      <c r="J29" s="8">
        <f t="shared" si="1"/>
        <v>6.666666666666667</v>
      </c>
      <c r="K29" s="9">
        <v>0</v>
      </c>
      <c r="L29" s="8">
        <f t="shared" si="2"/>
        <v>0</v>
      </c>
      <c r="M29" s="9">
        <v>10</v>
      </c>
      <c r="N29" s="8">
        <f t="shared" si="3"/>
        <v>66.666666666666657</v>
      </c>
      <c r="O29" s="9">
        <v>1</v>
      </c>
      <c r="P29" s="8">
        <f t="shared" si="4"/>
        <v>6.666666666666667</v>
      </c>
      <c r="AA29" s="10">
        <v>15</v>
      </c>
      <c r="AB29" s="140" t="str">
        <f t="shared" si="5"/>
        <v/>
      </c>
      <c r="AC29" s="10"/>
    </row>
    <row r="30" spans="1:29" ht="23.1" customHeight="1">
      <c r="A30" s="254"/>
      <c r="B30" s="254"/>
      <c r="C30" s="13"/>
      <c r="D30" s="14" t="s">
        <v>25</v>
      </c>
      <c r="E30" s="11"/>
      <c r="F30" s="10">
        <v>6</v>
      </c>
      <c r="G30" s="9">
        <v>1</v>
      </c>
      <c r="H30" s="8">
        <f t="shared" si="0"/>
        <v>16.666666666666664</v>
      </c>
      <c r="I30" s="9">
        <v>0</v>
      </c>
      <c r="J30" s="8">
        <f t="shared" si="1"/>
        <v>0</v>
      </c>
      <c r="K30" s="9">
        <v>0</v>
      </c>
      <c r="L30" s="8">
        <f t="shared" si="2"/>
        <v>0</v>
      </c>
      <c r="M30" s="9">
        <v>5</v>
      </c>
      <c r="N30" s="8">
        <f t="shared" si="3"/>
        <v>83.333333333333343</v>
      </c>
      <c r="O30" s="9">
        <v>0</v>
      </c>
      <c r="P30" s="8">
        <f t="shared" si="4"/>
        <v>0</v>
      </c>
      <c r="AA30" s="10">
        <v>6</v>
      </c>
      <c r="AB30" s="140" t="str">
        <f t="shared" si="5"/>
        <v/>
      </c>
      <c r="AC30" s="10"/>
    </row>
    <row r="31" spans="1:29" ht="23.1" customHeight="1">
      <c r="A31" s="254"/>
      <c r="B31" s="254"/>
      <c r="C31" s="13"/>
      <c r="D31" s="14" t="s">
        <v>24</v>
      </c>
      <c r="E31" s="11"/>
      <c r="F31" s="10">
        <v>33</v>
      </c>
      <c r="G31" s="9">
        <v>12</v>
      </c>
      <c r="H31" s="8">
        <f t="shared" si="0"/>
        <v>36.363636363636367</v>
      </c>
      <c r="I31" s="9">
        <v>7</v>
      </c>
      <c r="J31" s="8">
        <f t="shared" si="1"/>
        <v>21.212121212121211</v>
      </c>
      <c r="K31" s="9">
        <v>1</v>
      </c>
      <c r="L31" s="8">
        <f t="shared" si="2"/>
        <v>3.0303030303030303</v>
      </c>
      <c r="M31" s="9">
        <v>13</v>
      </c>
      <c r="N31" s="8">
        <f t="shared" si="3"/>
        <v>39.393939393939391</v>
      </c>
      <c r="O31" s="9">
        <v>1</v>
      </c>
      <c r="P31" s="8">
        <f t="shared" si="4"/>
        <v>3.0303030303030303</v>
      </c>
      <c r="AA31" s="10">
        <v>33</v>
      </c>
      <c r="AB31" s="140" t="str">
        <f t="shared" si="5"/>
        <v/>
      </c>
      <c r="AC31" s="10"/>
    </row>
    <row r="32" spans="1:29" ht="23.1" customHeight="1">
      <c r="A32" s="254"/>
      <c r="B32" s="254"/>
      <c r="C32" s="13"/>
      <c r="D32" s="14" t="s">
        <v>23</v>
      </c>
      <c r="E32" s="11"/>
      <c r="F32" s="10">
        <v>7</v>
      </c>
      <c r="G32" s="9">
        <v>1</v>
      </c>
      <c r="H32" s="8">
        <f t="shared" si="0"/>
        <v>14.285714285714285</v>
      </c>
      <c r="I32" s="9">
        <v>1</v>
      </c>
      <c r="J32" s="8">
        <f t="shared" si="1"/>
        <v>14.285714285714285</v>
      </c>
      <c r="K32" s="9">
        <v>0</v>
      </c>
      <c r="L32" s="8">
        <f t="shared" si="2"/>
        <v>0</v>
      </c>
      <c r="M32" s="9">
        <v>5</v>
      </c>
      <c r="N32" s="8">
        <f t="shared" si="3"/>
        <v>71.428571428571431</v>
      </c>
      <c r="O32" s="9">
        <v>0</v>
      </c>
      <c r="P32" s="8">
        <f t="shared" si="4"/>
        <v>0</v>
      </c>
      <c r="AA32" s="10">
        <v>7</v>
      </c>
      <c r="AB32" s="140" t="str">
        <f t="shared" si="5"/>
        <v/>
      </c>
      <c r="AC32" s="10"/>
    </row>
    <row r="33" spans="1:29" ht="24" customHeight="1">
      <c r="A33" s="254"/>
      <c r="B33" s="254"/>
      <c r="C33" s="13"/>
      <c r="D33" s="14" t="s">
        <v>22</v>
      </c>
      <c r="E33" s="11"/>
      <c r="F33" s="10">
        <v>29</v>
      </c>
      <c r="G33" s="9">
        <v>11</v>
      </c>
      <c r="H33" s="8">
        <f t="shared" si="0"/>
        <v>37.931034482758619</v>
      </c>
      <c r="I33" s="9">
        <v>3</v>
      </c>
      <c r="J33" s="8">
        <f t="shared" si="1"/>
        <v>10.344827586206897</v>
      </c>
      <c r="K33" s="9">
        <v>1</v>
      </c>
      <c r="L33" s="8">
        <f t="shared" si="2"/>
        <v>3.4482758620689653</v>
      </c>
      <c r="M33" s="9">
        <v>14</v>
      </c>
      <c r="N33" s="8">
        <f t="shared" si="3"/>
        <v>48.275862068965516</v>
      </c>
      <c r="O33" s="9">
        <v>2</v>
      </c>
      <c r="P33" s="8">
        <f t="shared" si="4"/>
        <v>6.8965517241379306</v>
      </c>
      <c r="AA33" s="10">
        <v>29</v>
      </c>
      <c r="AB33" s="140" t="str">
        <f t="shared" si="5"/>
        <v/>
      </c>
      <c r="AC33" s="10"/>
    </row>
    <row r="34" spans="1:29" ht="23.1" customHeight="1">
      <c r="A34" s="254"/>
      <c r="B34" s="254"/>
      <c r="C34" s="13"/>
      <c r="D34" s="14" t="s">
        <v>21</v>
      </c>
      <c r="E34" s="11"/>
      <c r="F34" s="10">
        <v>15</v>
      </c>
      <c r="G34" s="9">
        <v>6</v>
      </c>
      <c r="H34" s="8">
        <f t="shared" si="0"/>
        <v>40</v>
      </c>
      <c r="I34" s="9">
        <v>2</v>
      </c>
      <c r="J34" s="8">
        <f t="shared" si="1"/>
        <v>13.333333333333334</v>
      </c>
      <c r="K34" s="9">
        <v>1</v>
      </c>
      <c r="L34" s="8">
        <f t="shared" si="2"/>
        <v>6.666666666666667</v>
      </c>
      <c r="M34" s="9">
        <v>8</v>
      </c>
      <c r="N34" s="8">
        <f t="shared" si="3"/>
        <v>53.333333333333336</v>
      </c>
      <c r="O34" s="9">
        <v>0</v>
      </c>
      <c r="P34" s="8">
        <f t="shared" si="4"/>
        <v>0</v>
      </c>
      <c r="AA34" s="10">
        <v>15</v>
      </c>
      <c r="AB34" s="140" t="str">
        <f t="shared" si="5"/>
        <v/>
      </c>
      <c r="AC34" s="10"/>
    </row>
    <row r="35" spans="1:29" ht="23.1" customHeight="1">
      <c r="A35" s="254"/>
      <c r="B35" s="254"/>
      <c r="C35" s="13"/>
      <c r="D35" s="14" t="s">
        <v>20</v>
      </c>
      <c r="E35" s="11"/>
      <c r="F35" s="10">
        <v>7</v>
      </c>
      <c r="G35" s="9">
        <v>6</v>
      </c>
      <c r="H35" s="8">
        <f t="shared" si="0"/>
        <v>85.714285714285708</v>
      </c>
      <c r="I35" s="9">
        <v>1</v>
      </c>
      <c r="J35" s="8">
        <f t="shared" si="1"/>
        <v>14.285714285714285</v>
      </c>
      <c r="K35" s="9">
        <v>0</v>
      </c>
      <c r="L35" s="8">
        <f t="shared" si="2"/>
        <v>0</v>
      </c>
      <c r="M35" s="9">
        <v>2</v>
      </c>
      <c r="N35" s="8">
        <f t="shared" si="3"/>
        <v>28.571428571428569</v>
      </c>
      <c r="O35" s="9">
        <v>0</v>
      </c>
      <c r="P35" s="8">
        <f t="shared" si="4"/>
        <v>0</v>
      </c>
      <c r="AA35" s="10">
        <v>7</v>
      </c>
      <c r="AB35" s="140" t="str">
        <f t="shared" si="5"/>
        <v/>
      </c>
      <c r="AC35" s="10"/>
    </row>
    <row r="36" spans="1:29" ht="23.1" customHeight="1">
      <c r="A36" s="254"/>
      <c r="B36" s="254"/>
      <c r="C36" s="13"/>
      <c r="D36" s="14" t="s">
        <v>19</v>
      </c>
      <c r="E36" s="11"/>
      <c r="F36" s="10">
        <v>17</v>
      </c>
      <c r="G36" s="9">
        <v>6</v>
      </c>
      <c r="H36" s="8">
        <f t="shared" si="0"/>
        <v>35.294117647058826</v>
      </c>
      <c r="I36" s="9">
        <v>1</v>
      </c>
      <c r="J36" s="8">
        <f t="shared" si="1"/>
        <v>5.8823529411764701</v>
      </c>
      <c r="K36" s="9">
        <v>1</v>
      </c>
      <c r="L36" s="8">
        <f t="shared" si="2"/>
        <v>5.8823529411764701</v>
      </c>
      <c r="M36" s="9">
        <v>6</v>
      </c>
      <c r="N36" s="8">
        <f t="shared" si="3"/>
        <v>35.294117647058826</v>
      </c>
      <c r="O36" s="9">
        <v>3</v>
      </c>
      <c r="P36" s="8">
        <f t="shared" si="4"/>
        <v>17.647058823529413</v>
      </c>
      <c r="AA36" s="10">
        <v>17</v>
      </c>
      <c r="AB36" s="140" t="str">
        <f t="shared" si="5"/>
        <v/>
      </c>
      <c r="AC36" s="10"/>
    </row>
    <row r="37" spans="1:29" ht="23.1" customHeight="1">
      <c r="A37" s="254"/>
      <c r="B37" s="255"/>
      <c r="C37" s="13"/>
      <c r="D37" s="14" t="s">
        <v>18</v>
      </c>
      <c r="E37" s="11"/>
      <c r="F37" s="10">
        <v>6</v>
      </c>
      <c r="G37" s="9">
        <v>3</v>
      </c>
      <c r="H37" s="8">
        <f t="shared" si="0"/>
        <v>50</v>
      </c>
      <c r="I37" s="9">
        <v>0</v>
      </c>
      <c r="J37" s="8">
        <f t="shared" si="1"/>
        <v>0</v>
      </c>
      <c r="K37" s="9">
        <v>1</v>
      </c>
      <c r="L37" s="8">
        <f t="shared" si="2"/>
        <v>16.666666666666664</v>
      </c>
      <c r="M37" s="9">
        <v>2</v>
      </c>
      <c r="N37" s="8">
        <f t="shared" si="3"/>
        <v>33.333333333333329</v>
      </c>
      <c r="O37" s="9">
        <v>0</v>
      </c>
      <c r="P37" s="8">
        <f t="shared" si="4"/>
        <v>0</v>
      </c>
      <c r="AA37" s="10">
        <v>6</v>
      </c>
      <c r="AB37" s="140" t="str">
        <f t="shared" si="5"/>
        <v/>
      </c>
      <c r="AC37" s="10"/>
    </row>
    <row r="38" spans="1:29" ht="23.1" customHeight="1">
      <c r="A38" s="254"/>
      <c r="B38" s="253" t="s">
        <v>17</v>
      </c>
      <c r="C38" s="13"/>
      <c r="D38" s="14" t="s">
        <v>16</v>
      </c>
      <c r="E38" s="11"/>
      <c r="F38" s="10">
        <f>SUM(F39:F53)</f>
        <v>724</v>
      </c>
      <c r="G38" s="9">
        <f>SUM(G39:G53)</f>
        <v>192</v>
      </c>
      <c r="H38" s="8">
        <f t="shared" si="0"/>
        <v>26.519337016574585</v>
      </c>
      <c r="I38" s="9">
        <f>SUM(I39:I53)</f>
        <v>74</v>
      </c>
      <c r="J38" s="8">
        <f t="shared" si="1"/>
        <v>10.220994475138122</v>
      </c>
      <c r="K38" s="9">
        <f>SUM(K39:K53)</f>
        <v>55</v>
      </c>
      <c r="L38" s="8">
        <f t="shared" si="2"/>
        <v>7.596685082872928</v>
      </c>
      <c r="M38" s="9">
        <f>SUM(M39:M53)</f>
        <v>390</v>
      </c>
      <c r="N38" s="8">
        <f t="shared" si="3"/>
        <v>53.867403314917127</v>
      </c>
      <c r="O38" s="9">
        <f>SUM(O39:O53)</f>
        <v>54</v>
      </c>
      <c r="P38" s="8">
        <f t="shared" si="4"/>
        <v>7.4585635359116029</v>
      </c>
      <c r="AA38" s="10">
        <f>SUM(AA39:AA53)</f>
        <v>724</v>
      </c>
      <c r="AB38" s="140" t="str">
        <f t="shared" si="5"/>
        <v/>
      </c>
      <c r="AC38" s="10"/>
    </row>
    <row r="39" spans="1:29" ht="23.1" customHeight="1">
      <c r="A39" s="254"/>
      <c r="B39" s="254"/>
      <c r="C39" s="13"/>
      <c r="D39" s="14" t="s">
        <v>15</v>
      </c>
      <c r="E39" s="11"/>
      <c r="F39" s="10">
        <v>4</v>
      </c>
      <c r="G39" s="9">
        <v>0</v>
      </c>
      <c r="H39" s="8">
        <f t="shared" si="0"/>
        <v>0</v>
      </c>
      <c r="I39" s="9">
        <v>0</v>
      </c>
      <c r="J39" s="8">
        <f t="shared" si="1"/>
        <v>0</v>
      </c>
      <c r="K39" s="9">
        <v>0</v>
      </c>
      <c r="L39" s="8">
        <f t="shared" si="2"/>
        <v>0</v>
      </c>
      <c r="M39" s="9">
        <v>4</v>
      </c>
      <c r="N39" s="8">
        <f t="shared" si="3"/>
        <v>100</v>
      </c>
      <c r="O39" s="9">
        <v>0</v>
      </c>
      <c r="P39" s="8">
        <f t="shared" si="4"/>
        <v>0</v>
      </c>
      <c r="AA39" s="10">
        <v>4</v>
      </c>
      <c r="AB39" s="140" t="str">
        <f t="shared" si="5"/>
        <v/>
      </c>
      <c r="AC39" s="10"/>
    </row>
    <row r="40" spans="1:29" ht="23.1" customHeight="1">
      <c r="A40" s="254"/>
      <c r="B40" s="254"/>
      <c r="C40" s="13"/>
      <c r="D40" s="14" t="s">
        <v>14</v>
      </c>
      <c r="E40" s="11"/>
      <c r="F40" s="10">
        <v>91</v>
      </c>
      <c r="G40" s="9">
        <v>15</v>
      </c>
      <c r="H40" s="8">
        <f t="shared" si="0"/>
        <v>16.483516483516482</v>
      </c>
      <c r="I40" s="9">
        <v>7</v>
      </c>
      <c r="J40" s="8">
        <f t="shared" si="1"/>
        <v>7.6923076923076925</v>
      </c>
      <c r="K40" s="9">
        <v>6</v>
      </c>
      <c r="L40" s="8">
        <f t="shared" si="2"/>
        <v>6.593406593406594</v>
      </c>
      <c r="M40" s="9">
        <v>61</v>
      </c>
      <c r="N40" s="8">
        <f t="shared" si="3"/>
        <v>67.032967032967022</v>
      </c>
      <c r="O40" s="9">
        <v>8</v>
      </c>
      <c r="P40" s="8">
        <f t="shared" si="4"/>
        <v>8.791208791208792</v>
      </c>
      <c r="AA40" s="10">
        <v>91</v>
      </c>
      <c r="AB40" s="140" t="str">
        <f t="shared" si="5"/>
        <v/>
      </c>
      <c r="AC40" s="10"/>
    </row>
    <row r="41" spans="1:29" ht="23.1" customHeight="1">
      <c r="A41" s="254"/>
      <c r="B41" s="254"/>
      <c r="C41" s="13"/>
      <c r="D41" s="14" t="s">
        <v>13</v>
      </c>
      <c r="E41" s="11"/>
      <c r="F41" s="10">
        <v>19</v>
      </c>
      <c r="G41" s="9">
        <v>9</v>
      </c>
      <c r="H41" s="8">
        <f t="shared" si="0"/>
        <v>47.368421052631575</v>
      </c>
      <c r="I41" s="9">
        <v>1</v>
      </c>
      <c r="J41" s="8">
        <f t="shared" si="1"/>
        <v>5.2631578947368416</v>
      </c>
      <c r="K41" s="9">
        <v>1</v>
      </c>
      <c r="L41" s="8">
        <f t="shared" si="2"/>
        <v>5.2631578947368416</v>
      </c>
      <c r="M41" s="9">
        <v>7</v>
      </c>
      <c r="N41" s="8">
        <f t="shared" si="3"/>
        <v>36.84210526315789</v>
      </c>
      <c r="O41" s="9">
        <v>2</v>
      </c>
      <c r="P41" s="8">
        <f t="shared" si="4"/>
        <v>10.526315789473683</v>
      </c>
      <c r="AA41" s="10">
        <v>19</v>
      </c>
      <c r="AB41" s="140" t="str">
        <f t="shared" si="5"/>
        <v/>
      </c>
      <c r="AC41" s="10"/>
    </row>
    <row r="42" spans="1:29" ht="23.1" customHeight="1">
      <c r="A42" s="254"/>
      <c r="B42" s="254"/>
      <c r="C42" s="13"/>
      <c r="D42" s="14" t="s">
        <v>12</v>
      </c>
      <c r="E42" s="11"/>
      <c r="F42" s="10">
        <v>14</v>
      </c>
      <c r="G42" s="9">
        <v>4</v>
      </c>
      <c r="H42" s="8">
        <f t="shared" si="0"/>
        <v>28.571428571428569</v>
      </c>
      <c r="I42" s="9">
        <v>2</v>
      </c>
      <c r="J42" s="8">
        <f t="shared" si="1"/>
        <v>14.285714285714285</v>
      </c>
      <c r="K42" s="9">
        <v>1</v>
      </c>
      <c r="L42" s="8">
        <f t="shared" si="2"/>
        <v>7.1428571428571423</v>
      </c>
      <c r="M42" s="9">
        <v>7</v>
      </c>
      <c r="N42" s="8">
        <f t="shared" si="3"/>
        <v>50</v>
      </c>
      <c r="O42" s="9">
        <v>1</v>
      </c>
      <c r="P42" s="8">
        <f t="shared" si="4"/>
        <v>7.1428571428571423</v>
      </c>
      <c r="AA42" s="10">
        <v>14</v>
      </c>
      <c r="AB42" s="140" t="str">
        <f t="shared" si="5"/>
        <v/>
      </c>
      <c r="AC42" s="10"/>
    </row>
    <row r="43" spans="1:29" ht="23.1" customHeight="1">
      <c r="A43" s="254"/>
      <c r="B43" s="254"/>
      <c r="C43" s="13"/>
      <c r="D43" s="14" t="s">
        <v>11</v>
      </c>
      <c r="E43" s="11"/>
      <c r="F43" s="10">
        <v>32</v>
      </c>
      <c r="G43" s="9">
        <v>8</v>
      </c>
      <c r="H43" s="8">
        <f t="shared" si="0"/>
        <v>25</v>
      </c>
      <c r="I43" s="9">
        <v>6</v>
      </c>
      <c r="J43" s="8">
        <f t="shared" si="1"/>
        <v>18.75</v>
      </c>
      <c r="K43" s="9">
        <v>2</v>
      </c>
      <c r="L43" s="8">
        <f t="shared" si="2"/>
        <v>6.25</v>
      </c>
      <c r="M43" s="9">
        <v>16</v>
      </c>
      <c r="N43" s="8">
        <f t="shared" si="3"/>
        <v>50</v>
      </c>
      <c r="O43" s="9">
        <v>2</v>
      </c>
      <c r="P43" s="8">
        <f t="shared" si="4"/>
        <v>6.25</v>
      </c>
      <c r="AA43" s="10">
        <v>32</v>
      </c>
      <c r="AB43" s="140" t="str">
        <f t="shared" si="5"/>
        <v/>
      </c>
      <c r="AC43" s="10"/>
    </row>
    <row r="44" spans="1:29" ht="23.1" customHeight="1">
      <c r="A44" s="254"/>
      <c r="B44" s="254"/>
      <c r="C44" s="13"/>
      <c r="D44" s="14" t="s">
        <v>10</v>
      </c>
      <c r="E44" s="11"/>
      <c r="F44" s="10">
        <v>176</v>
      </c>
      <c r="G44" s="9">
        <v>53</v>
      </c>
      <c r="H44" s="8">
        <f t="shared" si="0"/>
        <v>30.113636363636363</v>
      </c>
      <c r="I44" s="9">
        <v>16</v>
      </c>
      <c r="J44" s="8">
        <f t="shared" si="1"/>
        <v>9.0909090909090917</v>
      </c>
      <c r="K44" s="9">
        <v>12</v>
      </c>
      <c r="L44" s="8">
        <f t="shared" si="2"/>
        <v>6.8181818181818175</v>
      </c>
      <c r="M44" s="9">
        <v>93</v>
      </c>
      <c r="N44" s="8">
        <f t="shared" si="3"/>
        <v>52.840909090909093</v>
      </c>
      <c r="O44" s="9">
        <v>11</v>
      </c>
      <c r="P44" s="8">
        <f t="shared" si="4"/>
        <v>6.25</v>
      </c>
      <c r="AA44" s="10">
        <v>176</v>
      </c>
      <c r="AB44" s="140" t="str">
        <f t="shared" si="5"/>
        <v/>
      </c>
      <c r="AC44" s="10"/>
    </row>
    <row r="45" spans="1:29" ht="23.1" customHeight="1">
      <c r="A45" s="254"/>
      <c r="B45" s="254"/>
      <c r="C45" s="13"/>
      <c r="D45" s="14" t="s">
        <v>9</v>
      </c>
      <c r="E45" s="11"/>
      <c r="F45" s="10">
        <v>21</v>
      </c>
      <c r="G45" s="9">
        <v>12</v>
      </c>
      <c r="H45" s="8">
        <f t="shared" si="0"/>
        <v>57.142857142857139</v>
      </c>
      <c r="I45" s="9">
        <v>8</v>
      </c>
      <c r="J45" s="8">
        <f t="shared" si="1"/>
        <v>38.095238095238095</v>
      </c>
      <c r="K45" s="9">
        <v>0</v>
      </c>
      <c r="L45" s="8">
        <f t="shared" si="2"/>
        <v>0</v>
      </c>
      <c r="M45" s="9">
        <v>5</v>
      </c>
      <c r="N45" s="8">
        <f t="shared" si="3"/>
        <v>23.809523809523807</v>
      </c>
      <c r="O45" s="9">
        <v>0</v>
      </c>
      <c r="P45" s="8">
        <f t="shared" si="4"/>
        <v>0</v>
      </c>
      <c r="AA45" s="10">
        <v>21</v>
      </c>
      <c r="AB45" s="140" t="str">
        <f t="shared" si="5"/>
        <v/>
      </c>
      <c r="AC45" s="10"/>
    </row>
    <row r="46" spans="1:29" ht="23.1" customHeight="1">
      <c r="A46" s="254"/>
      <c r="B46" s="254"/>
      <c r="C46" s="13"/>
      <c r="D46" s="14" t="s">
        <v>8</v>
      </c>
      <c r="E46" s="11"/>
      <c r="F46" s="10">
        <v>9</v>
      </c>
      <c r="G46" s="9">
        <v>4</v>
      </c>
      <c r="H46" s="8">
        <f t="shared" si="0"/>
        <v>44.444444444444443</v>
      </c>
      <c r="I46" s="9">
        <v>0</v>
      </c>
      <c r="J46" s="8">
        <f t="shared" si="1"/>
        <v>0</v>
      </c>
      <c r="K46" s="9">
        <v>0</v>
      </c>
      <c r="L46" s="8">
        <f t="shared" si="2"/>
        <v>0</v>
      </c>
      <c r="M46" s="9">
        <v>5</v>
      </c>
      <c r="N46" s="8">
        <f t="shared" si="3"/>
        <v>55.555555555555557</v>
      </c>
      <c r="O46" s="9">
        <v>0</v>
      </c>
      <c r="P46" s="8">
        <f t="shared" si="4"/>
        <v>0</v>
      </c>
      <c r="AA46" s="10">
        <v>9</v>
      </c>
      <c r="AB46" s="140" t="str">
        <f t="shared" si="5"/>
        <v/>
      </c>
      <c r="AC46" s="10"/>
    </row>
    <row r="47" spans="1:29" ht="24" customHeight="1">
      <c r="A47" s="254"/>
      <c r="B47" s="254"/>
      <c r="C47" s="13"/>
      <c r="D47" s="12" t="s">
        <v>7</v>
      </c>
      <c r="E47" s="11"/>
      <c r="F47" s="10">
        <v>18</v>
      </c>
      <c r="G47" s="9">
        <v>4</v>
      </c>
      <c r="H47" s="8">
        <f t="shared" si="0"/>
        <v>22.222222222222221</v>
      </c>
      <c r="I47" s="9">
        <v>1</v>
      </c>
      <c r="J47" s="8">
        <f t="shared" si="1"/>
        <v>5.5555555555555554</v>
      </c>
      <c r="K47" s="9">
        <v>2</v>
      </c>
      <c r="L47" s="8">
        <f t="shared" si="2"/>
        <v>11.111111111111111</v>
      </c>
      <c r="M47" s="9">
        <v>11</v>
      </c>
      <c r="N47" s="8">
        <f t="shared" si="3"/>
        <v>61.111111111111114</v>
      </c>
      <c r="O47" s="9">
        <v>0</v>
      </c>
      <c r="P47" s="8">
        <f t="shared" si="4"/>
        <v>0</v>
      </c>
      <c r="AA47" s="10">
        <v>18</v>
      </c>
      <c r="AB47" s="140" t="str">
        <f t="shared" si="5"/>
        <v/>
      </c>
      <c r="AC47" s="10"/>
    </row>
    <row r="48" spans="1:29" ht="23.1" customHeight="1">
      <c r="A48" s="254"/>
      <c r="B48" s="254"/>
      <c r="C48" s="13"/>
      <c r="D48" s="14" t="s">
        <v>6</v>
      </c>
      <c r="E48" s="11"/>
      <c r="F48" s="10">
        <v>49</v>
      </c>
      <c r="G48" s="9">
        <v>8</v>
      </c>
      <c r="H48" s="8">
        <f t="shared" si="0"/>
        <v>16.326530612244898</v>
      </c>
      <c r="I48" s="9">
        <v>2</v>
      </c>
      <c r="J48" s="8">
        <f t="shared" si="1"/>
        <v>4.0816326530612246</v>
      </c>
      <c r="K48" s="9">
        <v>9</v>
      </c>
      <c r="L48" s="8">
        <f t="shared" si="2"/>
        <v>18.367346938775512</v>
      </c>
      <c r="M48" s="9">
        <v>24</v>
      </c>
      <c r="N48" s="8">
        <f t="shared" si="3"/>
        <v>48.979591836734691</v>
      </c>
      <c r="O48" s="9">
        <v>6</v>
      </c>
      <c r="P48" s="8">
        <f t="shared" si="4"/>
        <v>12.244897959183673</v>
      </c>
      <c r="AA48" s="10">
        <v>49</v>
      </c>
      <c r="AB48" s="140" t="str">
        <f t="shared" si="5"/>
        <v/>
      </c>
      <c r="AC48" s="10"/>
    </row>
    <row r="49" spans="1:30" ht="23.1" customHeight="1">
      <c r="A49" s="254"/>
      <c r="B49" s="254"/>
      <c r="C49" s="13"/>
      <c r="D49" s="14" t="s">
        <v>5</v>
      </c>
      <c r="E49" s="11"/>
      <c r="F49" s="10">
        <v>24</v>
      </c>
      <c r="G49" s="9">
        <v>5</v>
      </c>
      <c r="H49" s="8">
        <f t="shared" si="0"/>
        <v>20.833333333333336</v>
      </c>
      <c r="I49" s="9">
        <v>5</v>
      </c>
      <c r="J49" s="8">
        <f t="shared" si="1"/>
        <v>20.833333333333336</v>
      </c>
      <c r="K49" s="9">
        <v>3</v>
      </c>
      <c r="L49" s="8">
        <f t="shared" si="2"/>
        <v>12.5</v>
      </c>
      <c r="M49" s="9">
        <v>13</v>
      </c>
      <c r="N49" s="8">
        <f t="shared" si="3"/>
        <v>54.166666666666664</v>
      </c>
      <c r="O49" s="9">
        <v>1</v>
      </c>
      <c r="P49" s="8">
        <f t="shared" si="4"/>
        <v>4.1666666666666661</v>
      </c>
      <c r="AA49" s="10">
        <v>24</v>
      </c>
      <c r="AB49" s="140" t="str">
        <f t="shared" si="5"/>
        <v/>
      </c>
      <c r="AC49" s="10"/>
    </row>
    <row r="50" spans="1:30" ht="23.1" customHeight="1">
      <c r="A50" s="254"/>
      <c r="B50" s="254"/>
      <c r="C50" s="13"/>
      <c r="D50" s="14" t="s">
        <v>4</v>
      </c>
      <c r="E50" s="11"/>
      <c r="F50" s="10">
        <v>22</v>
      </c>
      <c r="G50" s="9">
        <v>7</v>
      </c>
      <c r="H50" s="8">
        <f t="shared" si="0"/>
        <v>31.818181818181817</v>
      </c>
      <c r="I50" s="9">
        <v>1</v>
      </c>
      <c r="J50" s="8">
        <f t="shared" si="1"/>
        <v>4.5454545454545459</v>
      </c>
      <c r="K50" s="9">
        <v>1</v>
      </c>
      <c r="L50" s="8">
        <f t="shared" si="2"/>
        <v>4.5454545454545459</v>
      </c>
      <c r="M50" s="9">
        <v>13</v>
      </c>
      <c r="N50" s="8">
        <f t="shared" si="3"/>
        <v>59.090909090909093</v>
      </c>
      <c r="O50" s="9">
        <v>1</v>
      </c>
      <c r="P50" s="8">
        <f t="shared" si="4"/>
        <v>4.5454545454545459</v>
      </c>
      <c r="AA50" s="10">
        <v>22</v>
      </c>
      <c r="AB50" s="140" t="str">
        <f t="shared" si="5"/>
        <v/>
      </c>
      <c r="AC50" s="10"/>
    </row>
    <row r="51" spans="1:30" ht="23.1" customHeight="1">
      <c r="A51" s="254"/>
      <c r="B51" s="254"/>
      <c r="C51" s="13"/>
      <c r="D51" s="14" t="s">
        <v>3</v>
      </c>
      <c r="E51" s="11"/>
      <c r="F51" s="10">
        <v>168</v>
      </c>
      <c r="G51" s="9">
        <v>47</v>
      </c>
      <c r="H51" s="8">
        <f t="shared" si="0"/>
        <v>27.976190476190478</v>
      </c>
      <c r="I51" s="9">
        <v>14</v>
      </c>
      <c r="J51" s="8">
        <f t="shared" si="1"/>
        <v>8.3333333333333321</v>
      </c>
      <c r="K51" s="9">
        <v>16</v>
      </c>
      <c r="L51" s="8">
        <f t="shared" si="2"/>
        <v>9.5238095238095237</v>
      </c>
      <c r="M51" s="9">
        <v>84</v>
      </c>
      <c r="N51" s="8">
        <f t="shared" si="3"/>
        <v>50</v>
      </c>
      <c r="O51" s="9">
        <v>15</v>
      </c>
      <c r="P51" s="8">
        <f t="shared" si="4"/>
        <v>8.9285714285714288</v>
      </c>
      <c r="AA51" s="10">
        <v>168</v>
      </c>
      <c r="AB51" s="140" t="str">
        <f t="shared" si="5"/>
        <v/>
      </c>
      <c r="AC51" s="10"/>
    </row>
    <row r="52" spans="1:30" ht="23.1" customHeight="1">
      <c r="A52" s="254"/>
      <c r="B52" s="254"/>
      <c r="C52" s="13"/>
      <c r="D52" s="14" t="s">
        <v>2</v>
      </c>
      <c r="E52" s="11"/>
      <c r="F52" s="10">
        <v>21</v>
      </c>
      <c r="G52" s="9">
        <v>7</v>
      </c>
      <c r="H52" s="8">
        <f t="shared" si="0"/>
        <v>33.333333333333329</v>
      </c>
      <c r="I52" s="9">
        <v>7</v>
      </c>
      <c r="J52" s="8">
        <f t="shared" si="1"/>
        <v>33.333333333333329</v>
      </c>
      <c r="K52" s="9">
        <v>0</v>
      </c>
      <c r="L52" s="8">
        <f t="shared" si="2"/>
        <v>0</v>
      </c>
      <c r="M52" s="9">
        <v>10</v>
      </c>
      <c r="N52" s="8">
        <f t="shared" si="3"/>
        <v>47.619047619047613</v>
      </c>
      <c r="O52" s="9">
        <v>0</v>
      </c>
      <c r="P52" s="8">
        <f t="shared" si="4"/>
        <v>0</v>
      </c>
      <c r="AA52" s="10">
        <v>21</v>
      </c>
      <c r="AB52" s="140" t="str">
        <f t="shared" si="5"/>
        <v/>
      </c>
      <c r="AC52" s="10"/>
    </row>
    <row r="53" spans="1:30" ht="24" customHeight="1" thickBot="1">
      <c r="A53" s="255"/>
      <c r="B53" s="255"/>
      <c r="C53" s="13"/>
      <c r="D53" s="12" t="s">
        <v>1</v>
      </c>
      <c r="E53" s="11"/>
      <c r="F53" s="10">
        <v>56</v>
      </c>
      <c r="G53" s="9">
        <v>9</v>
      </c>
      <c r="H53" s="8">
        <f t="shared" si="0"/>
        <v>16.071428571428573</v>
      </c>
      <c r="I53" s="9">
        <v>4</v>
      </c>
      <c r="J53" s="8">
        <f t="shared" si="1"/>
        <v>7.1428571428571423</v>
      </c>
      <c r="K53" s="9">
        <v>2</v>
      </c>
      <c r="L53" s="8">
        <f t="shared" si="2"/>
        <v>3.5714285714285712</v>
      </c>
      <c r="M53" s="9">
        <v>37</v>
      </c>
      <c r="N53" s="8">
        <f t="shared" si="3"/>
        <v>66.071428571428569</v>
      </c>
      <c r="O53" s="9">
        <v>7</v>
      </c>
      <c r="P53" s="8">
        <f t="shared" si="4"/>
        <v>12.5</v>
      </c>
      <c r="AA53" s="10">
        <v>56</v>
      </c>
      <c r="AB53" s="141" t="str">
        <f t="shared" si="5"/>
        <v/>
      </c>
      <c r="AC53" s="10"/>
    </row>
    <row r="55" spans="1:30" ht="12.75" customHeight="1"/>
    <row r="56" spans="1:30" ht="12.75" customHeight="1"/>
    <row r="57" spans="1:30">
      <c r="D57" s="5"/>
    </row>
    <row r="60" spans="1:30">
      <c r="D60" s="166" t="s">
        <v>490</v>
      </c>
      <c r="E60" s="164"/>
      <c r="F60" s="165">
        <v>967</v>
      </c>
      <c r="G60" s="165">
        <v>270</v>
      </c>
      <c r="H60" s="165"/>
      <c r="I60" s="165">
        <v>100</v>
      </c>
      <c r="J60" s="165"/>
      <c r="K60" s="165">
        <v>67</v>
      </c>
      <c r="L60" s="165"/>
      <c r="M60" s="165">
        <v>516</v>
      </c>
      <c r="N60" s="165"/>
      <c r="O60" s="165">
        <v>72</v>
      </c>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270</v>
      </c>
      <c r="H61" s="165"/>
      <c r="I61" s="168">
        <f>IF(I60="","",SUM(I8:I12))</f>
        <v>100</v>
      </c>
      <c r="J61" s="165"/>
      <c r="K61" s="168">
        <f>IF(K60="","",SUM(K8:K12))</f>
        <v>67</v>
      </c>
      <c r="L61" s="165"/>
      <c r="M61" s="168">
        <f>IF(M60="","",SUM(M8:M12))</f>
        <v>516</v>
      </c>
      <c r="N61" s="165"/>
      <c r="O61" s="168">
        <f>IF(O60="","",SUM(O8:O12))</f>
        <v>72</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c r="AD61" s="165"/>
    </row>
    <row r="62" spans="1:30">
      <c r="D62" s="167" t="s">
        <v>43</v>
      </c>
      <c r="E62" s="164"/>
      <c r="F62" s="168">
        <f>IF(F60="","",SUM(F13,F38))</f>
        <v>967</v>
      </c>
      <c r="G62" s="168">
        <f>IF(G60="","",SUM(G13,G38))</f>
        <v>270</v>
      </c>
      <c r="H62" s="165"/>
      <c r="I62" s="168">
        <f>IF(I60="","",SUM(I13,I38))</f>
        <v>100</v>
      </c>
      <c r="J62" s="165"/>
      <c r="K62" s="168">
        <f>IF(K60="","",SUM(K13,K38))</f>
        <v>67</v>
      </c>
      <c r="L62" s="165"/>
      <c r="M62" s="168">
        <f>IF(M60="","",SUM(M13,M38))</f>
        <v>516</v>
      </c>
      <c r="N62" s="165"/>
      <c r="O62" s="168">
        <f>IF(O60="","",SUM(O13,O38))</f>
        <v>72</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c r="AD62" s="165"/>
    </row>
    <row r="63" spans="1:30">
      <c r="D63" s="169" t="s">
        <v>42</v>
      </c>
      <c r="F63" s="168">
        <f>IF(F60="","",SUM(F14:F37))</f>
        <v>243</v>
      </c>
      <c r="G63" s="168">
        <f>IF(G60="","",SUM(G14:G37))</f>
        <v>78</v>
      </c>
      <c r="H63" s="165"/>
      <c r="I63" s="168">
        <f>IF(I60="","",SUM(I14:I37))</f>
        <v>26</v>
      </c>
      <c r="J63" s="165"/>
      <c r="K63" s="168">
        <f>IF(K60="","",SUM(K14:K37))</f>
        <v>12</v>
      </c>
      <c r="L63" s="165"/>
      <c r="M63" s="168">
        <f>IF(M60="","",SUM(M14:M37))</f>
        <v>126</v>
      </c>
      <c r="N63" s="165"/>
      <c r="O63" s="168">
        <f>IF(O60="","",SUM(O14:O37))</f>
        <v>18</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c r="AD63" s="165"/>
    </row>
    <row r="64" spans="1:30">
      <c r="D64" s="170" t="s">
        <v>491</v>
      </c>
      <c r="F64" s="168">
        <f>IF(F60="","",SUM(F39:F53))</f>
        <v>724</v>
      </c>
      <c r="G64" s="168">
        <f>IF(G60="","",SUM(G39:G53))</f>
        <v>192</v>
      </c>
      <c r="H64" s="165"/>
      <c r="I64" s="168">
        <f>IF(I60="","",SUM(I39:I53))</f>
        <v>74</v>
      </c>
      <c r="J64" s="165"/>
      <c r="K64" s="168">
        <f>IF(K60="","",SUM(K39:K53))</f>
        <v>55</v>
      </c>
      <c r="L64" s="165"/>
      <c r="M64" s="168">
        <f>IF(M60="","",SUM(M39:M53))</f>
        <v>390</v>
      </c>
      <c r="N64" s="165"/>
      <c r="O64" s="168">
        <f>IF(O60="","",SUM(O39:O53))</f>
        <v>54</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c r="AD70" s="165"/>
    </row>
    <row r="71" spans="4:30">
      <c r="D71" s="5"/>
    </row>
    <row r="75" spans="4:30">
      <c r="D75" s="5"/>
    </row>
    <row r="77" spans="4:30">
      <c r="D77" s="5"/>
    </row>
    <row r="79" spans="4:30">
      <c r="D79" s="5"/>
    </row>
    <row r="81" spans="4:6">
      <c r="D81" s="5"/>
    </row>
    <row r="83" spans="4:6" ht="13.5" customHeight="1">
      <c r="D83" s="6"/>
    </row>
    <row r="84" spans="4:6" ht="13.5" customHeight="1"/>
    <row r="85" spans="4:6">
      <c r="D85" s="5"/>
    </row>
    <row r="87" spans="4:6">
      <c r="D87" s="5"/>
    </row>
    <row r="89" spans="4:6">
      <c r="D89" s="5"/>
    </row>
    <row r="91" spans="4:6">
      <c r="D91" s="5"/>
    </row>
    <row r="95" spans="4:6" ht="12.75" customHeight="1"/>
    <row r="96" spans="4:6" ht="12.75" customHeight="1">
      <c r="F96" s="57"/>
    </row>
  </sheetData>
  <mergeCells count="27">
    <mergeCell ref="A13:A53"/>
    <mergeCell ref="B13:B37"/>
    <mergeCell ref="B38:B53"/>
    <mergeCell ref="P5:P6"/>
    <mergeCell ref="A7:E7"/>
    <mergeCell ref="A8:A12"/>
    <mergeCell ref="B8:E8"/>
    <mergeCell ref="B9:E9"/>
    <mergeCell ref="B10:E10"/>
    <mergeCell ref="B11:E11"/>
    <mergeCell ref="B12:E12"/>
    <mergeCell ref="A3:E6"/>
    <mergeCell ref="F3:F6"/>
    <mergeCell ref="O3:P4"/>
    <mergeCell ref="G5:G6"/>
    <mergeCell ref="H5:H6"/>
    <mergeCell ref="N5:N6"/>
    <mergeCell ref="O5:O6"/>
    <mergeCell ref="G3:H4"/>
    <mergeCell ref="I3:J4"/>
    <mergeCell ref="K3:L4"/>
    <mergeCell ref="M3:N4"/>
    <mergeCell ref="I5:I6"/>
    <mergeCell ref="J5:J6"/>
    <mergeCell ref="K5:K6"/>
    <mergeCell ref="L5:L6"/>
    <mergeCell ref="M5:M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96"/>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4" width="11.125" style="3" customWidth="1"/>
    <col min="15" max="16384" width="9" style="3"/>
  </cols>
  <sheetData>
    <row r="1" spans="1:27" ht="14.25">
      <c r="A1" s="18" t="s">
        <v>541</v>
      </c>
    </row>
    <row r="3" spans="1:27" ht="14.25" customHeight="1">
      <c r="A3" s="240" t="s">
        <v>64</v>
      </c>
      <c r="B3" s="241"/>
      <c r="C3" s="241"/>
      <c r="D3" s="241"/>
      <c r="E3" s="242"/>
      <c r="F3" s="249" t="s">
        <v>131</v>
      </c>
      <c r="G3" s="360" t="s">
        <v>542</v>
      </c>
      <c r="H3" s="359"/>
      <c r="I3" s="266" t="s">
        <v>543</v>
      </c>
      <c r="J3" s="267"/>
      <c r="K3" s="266" t="s">
        <v>544</v>
      </c>
      <c r="L3" s="267"/>
      <c r="M3" s="294" t="s">
        <v>132</v>
      </c>
      <c r="N3" s="294"/>
    </row>
    <row r="4" spans="1:27" ht="51.75" customHeight="1">
      <c r="A4" s="243"/>
      <c r="B4" s="244"/>
      <c r="C4" s="244"/>
      <c r="D4" s="244"/>
      <c r="E4" s="245"/>
      <c r="F4" s="250"/>
      <c r="G4" s="361"/>
      <c r="H4" s="381"/>
      <c r="I4" s="268"/>
      <c r="J4" s="269"/>
      <c r="K4" s="268"/>
      <c r="L4" s="269"/>
      <c r="M4" s="294"/>
      <c r="N4" s="294"/>
    </row>
    <row r="5" spans="1:27" ht="15" customHeight="1" thickBot="1">
      <c r="A5" s="243"/>
      <c r="B5" s="244"/>
      <c r="C5" s="244"/>
      <c r="D5" s="244"/>
      <c r="E5" s="245"/>
      <c r="F5" s="232"/>
      <c r="G5" s="233" t="s">
        <v>52</v>
      </c>
      <c r="H5" s="235" t="s">
        <v>51</v>
      </c>
      <c r="I5" s="233" t="s">
        <v>52</v>
      </c>
      <c r="J5" s="235" t="s">
        <v>51</v>
      </c>
      <c r="K5" s="233" t="s">
        <v>52</v>
      </c>
      <c r="L5" s="235" t="s">
        <v>51</v>
      </c>
      <c r="M5" s="233" t="s">
        <v>52</v>
      </c>
      <c r="N5" s="235" t="s">
        <v>51</v>
      </c>
    </row>
    <row r="6" spans="1:27" ht="15" customHeight="1" thickBot="1">
      <c r="A6" s="246"/>
      <c r="B6" s="247"/>
      <c r="C6" s="247"/>
      <c r="D6" s="247"/>
      <c r="E6" s="248"/>
      <c r="F6" s="232"/>
      <c r="G6" s="234"/>
      <c r="H6" s="236"/>
      <c r="I6" s="234"/>
      <c r="J6" s="236"/>
      <c r="K6" s="234"/>
      <c r="L6" s="236"/>
      <c r="M6" s="234"/>
      <c r="N6" s="236"/>
      <c r="Y6" s="143">
        <f>SUM(Z7:AB53,F66:AB70)</f>
        <v>0</v>
      </c>
    </row>
    <row r="7" spans="1:27" ht="23.1" customHeight="1">
      <c r="A7" s="237" t="s">
        <v>50</v>
      </c>
      <c r="B7" s="238"/>
      <c r="C7" s="238"/>
      <c r="D7" s="238"/>
      <c r="E7" s="239"/>
      <c r="F7" s="10">
        <f>SUM(G7,I7,K7,M7)</f>
        <v>967</v>
      </c>
      <c r="G7" s="9">
        <f>SUM(G8:G12)</f>
        <v>745</v>
      </c>
      <c r="H7" s="8">
        <f t="shared" ref="H7:H53" si="0">IF(G7=0,0,G7/$F7*100)</f>
        <v>77.042399172699078</v>
      </c>
      <c r="I7" s="9">
        <f>SUM(I8:I12)</f>
        <v>93</v>
      </c>
      <c r="J7" s="8">
        <f t="shared" ref="J7:J53" si="1">IF(I7=0,0,I7/$F7*100)</f>
        <v>9.6173733195449849</v>
      </c>
      <c r="K7" s="9">
        <f>SUM(K8:K12)</f>
        <v>41</v>
      </c>
      <c r="L7" s="8">
        <f t="shared" ref="L7:L53" si="2">IF(K7=0,0,K7/$F7*100)</f>
        <v>4.239917269906929</v>
      </c>
      <c r="M7" s="9">
        <f>SUM(M8:M12)</f>
        <v>88</v>
      </c>
      <c r="N7" s="8">
        <f t="shared" ref="N7:N53" si="3">IF(M7=0,0,M7/$F7*100)</f>
        <v>9.1003102378490173</v>
      </c>
      <c r="Y7" s="10">
        <f>SUM(Y8:Y12)</f>
        <v>967</v>
      </c>
      <c r="Z7" s="139" t="str">
        <f t="shared" ref="Z7:Z53" si="4">IF(F7=Y7,"",1)</f>
        <v/>
      </c>
      <c r="AA7" s="175"/>
    </row>
    <row r="8" spans="1:27" ht="23.1" customHeight="1">
      <c r="A8" s="256" t="s">
        <v>49</v>
      </c>
      <c r="B8" s="259" t="s">
        <v>48</v>
      </c>
      <c r="C8" s="260"/>
      <c r="D8" s="260"/>
      <c r="E8" s="261"/>
      <c r="F8" s="10">
        <f t="shared" ref="F8:F53" si="5">SUM(G8,I8,K8,M8)</f>
        <v>323</v>
      </c>
      <c r="G8" s="9">
        <v>235</v>
      </c>
      <c r="H8" s="8">
        <f t="shared" si="0"/>
        <v>72.755417956656345</v>
      </c>
      <c r="I8" s="9">
        <v>31</v>
      </c>
      <c r="J8" s="8">
        <f t="shared" si="1"/>
        <v>9.5975232198142422</v>
      </c>
      <c r="K8" s="9">
        <v>7</v>
      </c>
      <c r="L8" s="8">
        <f t="shared" si="2"/>
        <v>2.1671826625386998</v>
      </c>
      <c r="M8" s="9">
        <v>50</v>
      </c>
      <c r="N8" s="8">
        <f t="shared" si="3"/>
        <v>15.479876160990713</v>
      </c>
      <c r="Y8" s="10">
        <v>323</v>
      </c>
      <c r="Z8" s="140" t="str">
        <f t="shared" si="4"/>
        <v/>
      </c>
      <c r="AA8" s="140"/>
    </row>
    <row r="9" spans="1:27" ht="23.1" customHeight="1">
      <c r="A9" s="257"/>
      <c r="B9" s="259" t="s">
        <v>47</v>
      </c>
      <c r="C9" s="260"/>
      <c r="D9" s="260"/>
      <c r="E9" s="261"/>
      <c r="F9" s="10">
        <f t="shared" si="5"/>
        <v>145</v>
      </c>
      <c r="G9" s="9">
        <v>122</v>
      </c>
      <c r="H9" s="8">
        <f t="shared" si="0"/>
        <v>84.137931034482762</v>
      </c>
      <c r="I9" s="9">
        <v>15</v>
      </c>
      <c r="J9" s="8">
        <f t="shared" si="1"/>
        <v>10.344827586206897</v>
      </c>
      <c r="K9" s="9">
        <v>4</v>
      </c>
      <c r="L9" s="8">
        <f t="shared" si="2"/>
        <v>2.7586206896551726</v>
      </c>
      <c r="M9" s="9">
        <v>4</v>
      </c>
      <c r="N9" s="8">
        <f t="shared" si="3"/>
        <v>2.7586206896551726</v>
      </c>
      <c r="Y9" s="10">
        <v>145</v>
      </c>
      <c r="Z9" s="140" t="str">
        <f t="shared" si="4"/>
        <v/>
      </c>
      <c r="AA9" s="140"/>
    </row>
    <row r="10" spans="1:27" ht="23.1" customHeight="1">
      <c r="A10" s="257"/>
      <c r="B10" s="259" t="s">
        <v>46</v>
      </c>
      <c r="C10" s="260"/>
      <c r="D10" s="260"/>
      <c r="E10" s="261"/>
      <c r="F10" s="10">
        <f t="shared" si="5"/>
        <v>218</v>
      </c>
      <c r="G10" s="9">
        <v>182</v>
      </c>
      <c r="H10" s="8">
        <f t="shared" si="0"/>
        <v>83.486238532110093</v>
      </c>
      <c r="I10" s="9">
        <v>22</v>
      </c>
      <c r="J10" s="8">
        <f t="shared" si="1"/>
        <v>10.091743119266056</v>
      </c>
      <c r="K10" s="9">
        <v>4</v>
      </c>
      <c r="L10" s="8">
        <f t="shared" si="2"/>
        <v>1.834862385321101</v>
      </c>
      <c r="M10" s="9">
        <v>10</v>
      </c>
      <c r="N10" s="8">
        <f t="shared" si="3"/>
        <v>4.5871559633027523</v>
      </c>
      <c r="Y10" s="10">
        <v>218</v>
      </c>
      <c r="Z10" s="140" t="str">
        <f t="shared" si="4"/>
        <v/>
      </c>
      <c r="AA10" s="140"/>
    </row>
    <row r="11" spans="1:27" ht="23.1" customHeight="1">
      <c r="A11" s="257"/>
      <c r="B11" s="259" t="s">
        <v>45</v>
      </c>
      <c r="C11" s="260"/>
      <c r="D11" s="260"/>
      <c r="E11" s="261"/>
      <c r="F11" s="10">
        <f t="shared" si="5"/>
        <v>66</v>
      </c>
      <c r="G11" s="9">
        <v>54</v>
      </c>
      <c r="H11" s="8">
        <f t="shared" si="0"/>
        <v>81.818181818181827</v>
      </c>
      <c r="I11" s="9">
        <v>4</v>
      </c>
      <c r="J11" s="8">
        <f t="shared" si="1"/>
        <v>6.0606060606060606</v>
      </c>
      <c r="K11" s="9">
        <v>5</v>
      </c>
      <c r="L11" s="8">
        <f t="shared" si="2"/>
        <v>7.5757575757575761</v>
      </c>
      <c r="M11" s="9">
        <v>3</v>
      </c>
      <c r="N11" s="8">
        <f t="shared" si="3"/>
        <v>4.5454545454545459</v>
      </c>
      <c r="Y11" s="10">
        <v>66</v>
      </c>
      <c r="Z11" s="140" t="str">
        <f t="shared" si="4"/>
        <v/>
      </c>
      <c r="AA11" s="140"/>
    </row>
    <row r="12" spans="1:27" ht="23.1" customHeight="1">
      <c r="A12" s="258"/>
      <c r="B12" s="259" t="s">
        <v>44</v>
      </c>
      <c r="C12" s="260"/>
      <c r="D12" s="260"/>
      <c r="E12" s="261"/>
      <c r="F12" s="10">
        <f t="shared" si="5"/>
        <v>215</v>
      </c>
      <c r="G12" s="9">
        <v>152</v>
      </c>
      <c r="H12" s="8">
        <f t="shared" si="0"/>
        <v>70.697674418604649</v>
      </c>
      <c r="I12" s="9">
        <v>21</v>
      </c>
      <c r="J12" s="8">
        <f t="shared" si="1"/>
        <v>9.7674418604651159</v>
      </c>
      <c r="K12" s="9">
        <v>21</v>
      </c>
      <c r="L12" s="8">
        <f t="shared" si="2"/>
        <v>9.7674418604651159</v>
      </c>
      <c r="M12" s="9">
        <v>21</v>
      </c>
      <c r="N12" s="8">
        <f t="shared" si="3"/>
        <v>9.7674418604651159</v>
      </c>
      <c r="Y12" s="10">
        <v>215</v>
      </c>
      <c r="Z12" s="140" t="str">
        <f t="shared" si="4"/>
        <v/>
      </c>
      <c r="AA12" s="140"/>
    </row>
    <row r="13" spans="1:27" ht="23.1" customHeight="1">
      <c r="A13" s="253" t="s">
        <v>43</v>
      </c>
      <c r="B13" s="253" t="s">
        <v>42</v>
      </c>
      <c r="C13" s="13"/>
      <c r="D13" s="14" t="s">
        <v>16</v>
      </c>
      <c r="E13" s="11"/>
      <c r="F13" s="10">
        <f t="shared" si="5"/>
        <v>243</v>
      </c>
      <c r="G13" s="9">
        <f>SUM(G14:G37)</f>
        <v>206</v>
      </c>
      <c r="H13" s="8">
        <f t="shared" si="0"/>
        <v>84.773662551440339</v>
      </c>
      <c r="I13" s="9">
        <f>SUM(I14:I37)</f>
        <v>13</v>
      </c>
      <c r="J13" s="8">
        <f t="shared" si="1"/>
        <v>5.3497942386831276</v>
      </c>
      <c r="K13" s="9">
        <f>SUM(K14:K37)</f>
        <v>4</v>
      </c>
      <c r="L13" s="8">
        <f t="shared" si="2"/>
        <v>1.6460905349794239</v>
      </c>
      <c r="M13" s="9">
        <f>SUM(M14:M37)</f>
        <v>20</v>
      </c>
      <c r="N13" s="8">
        <f t="shared" si="3"/>
        <v>8.2304526748971192</v>
      </c>
      <c r="Y13" s="10">
        <f>SUM(Y14:Y37)</f>
        <v>243</v>
      </c>
      <c r="Z13" s="140" t="str">
        <f t="shared" si="4"/>
        <v/>
      </c>
      <c r="AA13" s="140"/>
    </row>
    <row r="14" spans="1:27" ht="23.1" customHeight="1">
      <c r="A14" s="254"/>
      <c r="B14" s="254"/>
      <c r="C14" s="13"/>
      <c r="D14" s="14" t="s">
        <v>41</v>
      </c>
      <c r="E14" s="11"/>
      <c r="F14" s="10">
        <f t="shared" si="5"/>
        <v>32</v>
      </c>
      <c r="G14" s="9">
        <v>20</v>
      </c>
      <c r="H14" s="8">
        <f t="shared" si="0"/>
        <v>62.5</v>
      </c>
      <c r="I14" s="9">
        <v>4</v>
      </c>
      <c r="J14" s="8">
        <f t="shared" si="1"/>
        <v>12.5</v>
      </c>
      <c r="K14" s="9">
        <v>1</v>
      </c>
      <c r="L14" s="8">
        <f t="shared" si="2"/>
        <v>3.125</v>
      </c>
      <c r="M14" s="9">
        <v>7</v>
      </c>
      <c r="N14" s="8">
        <f t="shared" si="3"/>
        <v>21.875</v>
      </c>
      <c r="Y14" s="10">
        <v>32</v>
      </c>
      <c r="Z14" s="140" t="str">
        <f t="shared" si="4"/>
        <v/>
      </c>
      <c r="AA14" s="140"/>
    </row>
    <row r="15" spans="1:27" ht="23.1" customHeight="1">
      <c r="A15" s="254"/>
      <c r="B15" s="254"/>
      <c r="C15" s="13"/>
      <c r="D15" s="14" t="s">
        <v>40</v>
      </c>
      <c r="E15" s="11"/>
      <c r="F15" s="10">
        <f t="shared" si="5"/>
        <v>4</v>
      </c>
      <c r="G15" s="9">
        <v>3</v>
      </c>
      <c r="H15" s="8">
        <f t="shared" si="0"/>
        <v>75</v>
      </c>
      <c r="I15" s="9">
        <v>1</v>
      </c>
      <c r="J15" s="8">
        <f t="shared" si="1"/>
        <v>25</v>
      </c>
      <c r="K15" s="9">
        <v>0</v>
      </c>
      <c r="L15" s="8">
        <f t="shared" si="2"/>
        <v>0</v>
      </c>
      <c r="M15" s="9">
        <v>0</v>
      </c>
      <c r="N15" s="8">
        <f t="shared" si="3"/>
        <v>0</v>
      </c>
      <c r="Y15" s="10">
        <v>4</v>
      </c>
      <c r="Z15" s="140" t="str">
        <f t="shared" si="4"/>
        <v/>
      </c>
      <c r="AA15" s="140"/>
    </row>
    <row r="16" spans="1:27" ht="23.1" customHeight="1">
      <c r="A16" s="254"/>
      <c r="B16" s="254"/>
      <c r="C16" s="13"/>
      <c r="D16" s="14" t="s">
        <v>39</v>
      </c>
      <c r="E16" s="11"/>
      <c r="F16" s="10">
        <f t="shared" si="5"/>
        <v>16</v>
      </c>
      <c r="G16" s="9">
        <v>11</v>
      </c>
      <c r="H16" s="8">
        <f t="shared" si="0"/>
        <v>68.75</v>
      </c>
      <c r="I16" s="9">
        <v>1</v>
      </c>
      <c r="J16" s="8">
        <f t="shared" si="1"/>
        <v>6.25</v>
      </c>
      <c r="K16" s="9">
        <v>0</v>
      </c>
      <c r="L16" s="8">
        <f t="shared" si="2"/>
        <v>0</v>
      </c>
      <c r="M16" s="9">
        <v>4</v>
      </c>
      <c r="N16" s="8">
        <f t="shared" si="3"/>
        <v>25</v>
      </c>
      <c r="Y16" s="10">
        <v>16</v>
      </c>
      <c r="Z16" s="140" t="str">
        <f t="shared" si="4"/>
        <v/>
      </c>
      <c r="AA16" s="140"/>
    </row>
    <row r="17" spans="1:27" ht="23.1" customHeight="1">
      <c r="A17" s="254"/>
      <c r="B17" s="254"/>
      <c r="C17" s="13"/>
      <c r="D17" s="14" t="s">
        <v>38</v>
      </c>
      <c r="E17" s="11"/>
      <c r="F17" s="10">
        <f t="shared" si="5"/>
        <v>3</v>
      </c>
      <c r="G17" s="9">
        <v>2</v>
      </c>
      <c r="H17" s="8">
        <f t="shared" si="0"/>
        <v>66.666666666666657</v>
      </c>
      <c r="I17" s="9">
        <v>0</v>
      </c>
      <c r="J17" s="8">
        <f t="shared" si="1"/>
        <v>0</v>
      </c>
      <c r="K17" s="9">
        <v>0</v>
      </c>
      <c r="L17" s="8">
        <f t="shared" si="2"/>
        <v>0</v>
      </c>
      <c r="M17" s="9">
        <v>1</v>
      </c>
      <c r="N17" s="8">
        <f t="shared" si="3"/>
        <v>33.333333333333329</v>
      </c>
      <c r="Y17" s="10">
        <v>3</v>
      </c>
      <c r="Z17" s="140" t="str">
        <f t="shared" si="4"/>
        <v/>
      </c>
      <c r="AA17" s="140"/>
    </row>
    <row r="18" spans="1:27" ht="23.1" customHeight="1">
      <c r="A18" s="254"/>
      <c r="B18" s="254"/>
      <c r="C18" s="13"/>
      <c r="D18" s="14" t="s">
        <v>37</v>
      </c>
      <c r="E18" s="11"/>
      <c r="F18" s="10">
        <f t="shared" si="5"/>
        <v>7</v>
      </c>
      <c r="G18" s="9">
        <v>7</v>
      </c>
      <c r="H18" s="8">
        <f t="shared" si="0"/>
        <v>100</v>
      </c>
      <c r="I18" s="9">
        <v>0</v>
      </c>
      <c r="J18" s="8">
        <f t="shared" si="1"/>
        <v>0</v>
      </c>
      <c r="K18" s="9">
        <v>0</v>
      </c>
      <c r="L18" s="8">
        <f t="shared" si="2"/>
        <v>0</v>
      </c>
      <c r="M18" s="9">
        <v>0</v>
      </c>
      <c r="N18" s="8">
        <f t="shared" si="3"/>
        <v>0</v>
      </c>
      <c r="Y18" s="10">
        <v>7</v>
      </c>
      <c r="Z18" s="140" t="str">
        <f t="shared" si="4"/>
        <v/>
      </c>
      <c r="AA18" s="140"/>
    </row>
    <row r="19" spans="1:27" ht="23.1" customHeight="1">
      <c r="A19" s="254"/>
      <c r="B19" s="254"/>
      <c r="C19" s="13"/>
      <c r="D19" s="14" t="s">
        <v>36</v>
      </c>
      <c r="E19" s="11"/>
      <c r="F19" s="10">
        <f t="shared" si="5"/>
        <v>2</v>
      </c>
      <c r="G19" s="9">
        <v>1</v>
      </c>
      <c r="H19" s="8">
        <f t="shared" si="0"/>
        <v>50</v>
      </c>
      <c r="I19" s="9">
        <v>1</v>
      </c>
      <c r="J19" s="8">
        <f t="shared" si="1"/>
        <v>50</v>
      </c>
      <c r="K19" s="9">
        <v>0</v>
      </c>
      <c r="L19" s="8">
        <f t="shared" si="2"/>
        <v>0</v>
      </c>
      <c r="M19" s="9">
        <v>0</v>
      </c>
      <c r="N19" s="8">
        <f t="shared" si="3"/>
        <v>0</v>
      </c>
      <c r="Y19" s="10">
        <v>2</v>
      </c>
      <c r="Z19" s="140" t="str">
        <f t="shared" si="4"/>
        <v/>
      </c>
      <c r="AA19" s="140"/>
    </row>
    <row r="20" spans="1:27" ht="23.1" customHeight="1">
      <c r="A20" s="254"/>
      <c r="B20" s="254"/>
      <c r="C20" s="13"/>
      <c r="D20" s="14" t="s">
        <v>35</v>
      </c>
      <c r="E20" s="11"/>
      <c r="F20" s="10">
        <f t="shared" si="5"/>
        <v>5</v>
      </c>
      <c r="G20" s="9">
        <v>4</v>
      </c>
      <c r="H20" s="8">
        <f t="shared" si="0"/>
        <v>80</v>
      </c>
      <c r="I20" s="9">
        <v>0</v>
      </c>
      <c r="J20" s="8">
        <f t="shared" si="1"/>
        <v>0</v>
      </c>
      <c r="K20" s="9">
        <v>1</v>
      </c>
      <c r="L20" s="8">
        <f t="shared" si="2"/>
        <v>20</v>
      </c>
      <c r="M20" s="9">
        <v>0</v>
      </c>
      <c r="N20" s="8">
        <f t="shared" si="3"/>
        <v>0</v>
      </c>
      <c r="Y20" s="10">
        <v>5</v>
      </c>
      <c r="Z20" s="140" t="str">
        <f t="shared" si="4"/>
        <v/>
      </c>
      <c r="AA20" s="140"/>
    </row>
    <row r="21" spans="1:27" ht="23.1" customHeight="1">
      <c r="A21" s="254"/>
      <c r="B21" s="254"/>
      <c r="C21" s="13"/>
      <c r="D21" s="14" t="s">
        <v>34</v>
      </c>
      <c r="E21" s="11"/>
      <c r="F21" s="10">
        <f t="shared" si="5"/>
        <v>10</v>
      </c>
      <c r="G21" s="9">
        <v>9</v>
      </c>
      <c r="H21" s="8">
        <f t="shared" si="0"/>
        <v>90</v>
      </c>
      <c r="I21" s="9">
        <v>0</v>
      </c>
      <c r="J21" s="8">
        <f t="shared" si="1"/>
        <v>0</v>
      </c>
      <c r="K21" s="9">
        <v>0</v>
      </c>
      <c r="L21" s="8">
        <f t="shared" si="2"/>
        <v>0</v>
      </c>
      <c r="M21" s="9">
        <v>1</v>
      </c>
      <c r="N21" s="8">
        <f t="shared" si="3"/>
        <v>10</v>
      </c>
      <c r="Y21" s="10">
        <v>10</v>
      </c>
      <c r="Z21" s="140" t="str">
        <f t="shared" si="4"/>
        <v/>
      </c>
      <c r="AA21" s="140"/>
    </row>
    <row r="22" spans="1:27" ht="23.1" customHeight="1">
      <c r="A22" s="254"/>
      <c r="B22" s="254"/>
      <c r="C22" s="13"/>
      <c r="D22" s="14" t="s">
        <v>33</v>
      </c>
      <c r="E22" s="11"/>
      <c r="F22" s="10">
        <f t="shared" si="5"/>
        <v>1</v>
      </c>
      <c r="G22" s="9">
        <v>1</v>
      </c>
      <c r="H22" s="8">
        <f t="shared" si="0"/>
        <v>100</v>
      </c>
      <c r="I22" s="9">
        <v>0</v>
      </c>
      <c r="J22" s="8">
        <f t="shared" si="1"/>
        <v>0</v>
      </c>
      <c r="K22" s="9">
        <v>0</v>
      </c>
      <c r="L22" s="8">
        <f t="shared" si="2"/>
        <v>0</v>
      </c>
      <c r="M22" s="9">
        <v>0</v>
      </c>
      <c r="N22" s="8">
        <f t="shared" si="3"/>
        <v>0</v>
      </c>
      <c r="Y22" s="10">
        <v>1</v>
      </c>
      <c r="Z22" s="140" t="str">
        <f t="shared" si="4"/>
        <v/>
      </c>
      <c r="AA22" s="140"/>
    </row>
    <row r="23" spans="1:27" ht="23.1" customHeight="1">
      <c r="A23" s="254"/>
      <c r="B23" s="254"/>
      <c r="C23" s="13"/>
      <c r="D23" s="14" t="s">
        <v>32</v>
      </c>
      <c r="E23" s="11"/>
      <c r="F23" s="10">
        <f t="shared" si="5"/>
        <v>6</v>
      </c>
      <c r="G23" s="9">
        <v>5</v>
      </c>
      <c r="H23" s="8">
        <f t="shared" si="0"/>
        <v>83.333333333333343</v>
      </c>
      <c r="I23" s="9">
        <v>0</v>
      </c>
      <c r="J23" s="8">
        <f t="shared" si="1"/>
        <v>0</v>
      </c>
      <c r="K23" s="9">
        <v>0</v>
      </c>
      <c r="L23" s="8">
        <f t="shared" si="2"/>
        <v>0</v>
      </c>
      <c r="M23" s="9">
        <v>1</v>
      </c>
      <c r="N23" s="8">
        <f t="shared" si="3"/>
        <v>16.666666666666664</v>
      </c>
      <c r="Y23" s="10">
        <v>6</v>
      </c>
      <c r="Z23" s="140" t="str">
        <f t="shared" si="4"/>
        <v/>
      </c>
      <c r="AA23" s="140"/>
    </row>
    <row r="24" spans="1:27" ht="23.1" customHeight="1">
      <c r="A24" s="254"/>
      <c r="B24" s="254"/>
      <c r="C24" s="13"/>
      <c r="D24" s="14" t="s">
        <v>31</v>
      </c>
      <c r="E24" s="11"/>
      <c r="F24" s="10">
        <f t="shared" si="5"/>
        <v>1</v>
      </c>
      <c r="G24" s="9">
        <v>1</v>
      </c>
      <c r="H24" s="8">
        <f t="shared" si="0"/>
        <v>100</v>
      </c>
      <c r="I24" s="9">
        <v>0</v>
      </c>
      <c r="J24" s="8">
        <f t="shared" si="1"/>
        <v>0</v>
      </c>
      <c r="K24" s="9">
        <v>0</v>
      </c>
      <c r="L24" s="8">
        <f t="shared" si="2"/>
        <v>0</v>
      </c>
      <c r="M24" s="9">
        <v>0</v>
      </c>
      <c r="N24" s="8">
        <f t="shared" si="3"/>
        <v>0</v>
      </c>
      <c r="Y24" s="10">
        <v>1</v>
      </c>
      <c r="Z24" s="140" t="str">
        <f t="shared" si="4"/>
        <v/>
      </c>
      <c r="AA24" s="140"/>
    </row>
    <row r="25" spans="1:27" ht="23.1" customHeight="1">
      <c r="A25" s="254"/>
      <c r="B25" s="254"/>
      <c r="C25" s="13"/>
      <c r="D25" s="113" t="s">
        <v>30</v>
      </c>
      <c r="E25" s="110"/>
      <c r="F25" s="31">
        <f t="shared" si="5"/>
        <v>2</v>
      </c>
      <c r="G25" s="30">
        <v>1</v>
      </c>
      <c r="H25" s="111">
        <f t="shared" si="0"/>
        <v>50</v>
      </c>
      <c r="I25" s="9">
        <v>0</v>
      </c>
      <c r="J25" s="8">
        <f t="shared" si="1"/>
        <v>0</v>
      </c>
      <c r="K25" s="9">
        <v>0</v>
      </c>
      <c r="L25" s="8">
        <f t="shared" si="2"/>
        <v>0</v>
      </c>
      <c r="M25" s="9">
        <v>1</v>
      </c>
      <c r="N25" s="8">
        <f t="shared" si="3"/>
        <v>50</v>
      </c>
      <c r="Y25" s="10">
        <v>2</v>
      </c>
      <c r="Z25" s="140" t="str">
        <f t="shared" si="4"/>
        <v/>
      </c>
      <c r="AA25" s="140"/>
    </row>
    <row r="26" spans="1:27" ht="23.1" customHeight="1">
      <c r="A26" s="254"/>
      <c r="B26" s="254"/>
      <c r="C26" s="13"/>
      <c r="D26" s="109" t="s">
        <v>29</v>
      </c>
      <c r="E26" s="110"/>
      <c r="F26" s="31">
        <f t="shared" si="5"/>
        <v>9</v>
      </c>
      <c r="G26" s="30">
        <v>7</v>
      </c>
      <c r="H26" s="111">
        <f t="shared" si="0"/>
        <v>77.777777777777786</v>
      </c>
      <c r="I26" s="9">
        <v>1</v>
      </c>
      <c r="J26" s="8">
        <f t="shared" si="1"/>
        <v>11.111111111111111</v>
      </c>
      <c r="K26" s="9">
        <v>0</v>
      </c>
      <c r="L26" s="8">
        <f t="shared" si="2"/>
        <v>0</v>
      </c>
      <c r="M26" s="9">
        <v>1</v>
      </c>
      <c r="N26" s="8">
        <f t="shared" si="3"/>
        <v>11.111111111111111</v>
      </c>
      <c r="Y26" s="31">
        <v>9</v>
      </c>
      <c r="Z26" s="140" t="str">
        <f t="shared" si="4"/>
        <v/>
      </c>
      <c r="AA26" s="140"/>
    </row>
    <row r="27" spans="1:27" ht="23.1" customHeight="1">
      <c r="A27" s="254"/>
      <c r="B27" s="254"/>
      <c r="C27" s="13"/>
      <c r="D27" s="14" t="s">
        <v>28</v>
      </c>
      <c r="E27" s="11"/>
      <c r="F27" s="10">
        <f t="shared" si="5"/>
        <v>5</v>
      </c>
      <c r="G27" s="9">
        <v>4</v>
      </c>
      <c r="H27" s="8">
        <f t="shared" si="0"/>
        <v>80</v>
      </c>
      <c r="I27" s="9">
        <v>1</v>
      </c>
      <c r="J27" s="8">
        <f t="shared" si="1"/>
        <v>20</v>
      </c>
      <c r="K27" s="9">
        <v>0</v>
      </c>
      <c r="L27" s="8">
        <f t="shared" si="2"/>
        <v>0</v>
      </c>
      <c r="M27" s="9">
        <v>0</v>
      </c>
      <c r="N27" s="8">
        <f t="shared" si="3"/>
        <v>0</v>
      </c>
      <c r="Y27" s="10">
        <v>5</v>
      </c>
      <c r="Z27" s="140" t="str">
        <f t="shared" si="4"/>
        <v/>
      </c>
      <c r="AA27" s="140"/>
    </row>
    <row r="28" spans="1:27" ht="23.1" customHeight="1">
      <c r="A28" s="254"/>
      <c r="B28" s="254"/>
      <c r="C28" s="13"/>
      <c r="D28" s="14" t="s">
        <v>27</v>
      </c>
      <c r="E28" s="11"/>
      <c r="F28" s="10">
        <f t="shared" si="5"/>
        <v>5</v>
      </c>
      <c r="G28" s="9">
        <v>5</v>
      </c>
      <c r="H28" s="8">
        <f t="shared" si="0"/>
        <v>100</v>
      </c>
      <c r="I28" s="9">
        <v>0</v>
      </c>
      <c r="J28" s="8">
        <f t="shared" si="1"/>
        <v>0</v>
      </c>
      <c r="K28" s="9">
        <v>0</v>
      </c>
      <c r="L28" s="8">
        <f t="shared" si="2"/>
        <v>0</v>
      </c>
      <c r="M28" s="9">
        <v>0</v>
      </c>
      <c r="N28" s="8">
        <f t="shared" si="3"/>
        <v>0</v>
      </c>
      <c r="Y28" s="10">
        <v>5</v>
      </c>
      <c r="Z28" s="140" t="str">
        <f t="shared" si="4"/>
        <v/>
      </c>
      <c r="AA28" s="140"/>
    </row>
    <row r="29" spans="1:27" ht="23.1" customHeight="1">
      <c r="A29" s="254"/>
      <c r="B29" s="254"/>
      <c r="C29" s="13"/>
      <c r="D29" s="14" t="s">
        <v>26</v>
      </c>
      <c r="E29" s="11"/>
      <c r="F29" s="10">
        <f t="shared" si="5"/>
        <v>15</v>
      </c>
      <c r="G29" s="9">
        <v>15</v>
      </c>
      <c r="H29" s="8">
        <f t="shared" si="0"/>
        <v>100</v>
      </c>
      <c r="I29" s="9">
        <v>0</v>
      </c>
      <c r="J29" s="8">
        <f t="shared" si="1"/>
        <v>0</v>
      </c>
      <c r="K29" s="9">
        <v>0</v>
      </c>
      <c r="L29" s="8">
        <f t="shared" si="2"/>
        <v>0</v>
      </c>
      <c r="M29" s="9">
        <v>0</v>
      </c>
      <c r="N29" s="8">
        <f t="shared" si="3"/>
        <v>0</v>
      </c>
      <c r="Y29" s="10">
        <v>15</v>
      </c>
      <c r="Z29" s="140" t="str">
        <f t="shared" si="4"/>
        <v/>
      </c>
      <c r="AA29" s="140"/>
    </row>
    <row r="30" spans="1:27" ht="23.1" customHeight="1">
      <c r="A30" s="254"/>
      <c r="B30" s="254"/>
      <c r="C30" s="13"/>
      <c r="D30" s="14" t="s">
        <v>25</v>
      </c>
      <c r="E30" s="11"/>
      <c r="F30" s="10">
        <f t="shared" si="5"/>
        <v>6</v>
      </c>
      <c r="G30" s="9">
        <v>6</v>
      </c>
      <c r="H30" s="8">
        <f t="shared" si="0"/>
        <v>100</v>
      </c>
      <c r="I30" s="9">
        <v>0</v>
      </c>
      <c r="J30" s="8">
        <f t="shared" si="1"/>
        <v>0</v>
      </c>
      <c r="K30" s="9">
        <v>0</v>
      </c>
      <c r="L30" s="8">
        <f t="shared" si="2"/>
        <v>0</v>
      </c>
      <c r="M30" s="9">
        <v>0</v>
      </c>
      <c r="N30" s="8">
        <f t="shared" si="3"/>
        <v>0</v>
      </c>
      <c r="Y30" s="10">
        <v>6</v>
      </c>
      <c r="Z30" s="140" t="str">
        <f t="shared" si="4"/>
        <v/>
      </c>
      <c r="AA30" s="140"/>
    </row>
    <row r="31" spans="1:27" ht="23.1" customHeight="1">
      <c r="A31" s="254"/>
      <c r="B31" s="254"/>
      <c r="C31" s="13"/>
      <c r="D31" s="14" t="s">
        <v>24</v>
      </c>
      <c r="E31" s="11"/>
      <c r="F31" s="10">
        <f t="shared" si="5"/>
        <v>33</v>
      </c>
      <c r="G31" s="9">
        <v>30</v>
      </c>
      <c r="H31" s="8">
        <f t="shared" si="0"/>
        <v>90.909090909090907</v>
      </c>
      <c r="I31" s="9">
        <v>1</v>
      </c>
      <c r="J31" s="8">
        <f t="shared" si="1"/>
        <v>3.0303030303030303</v>
      </c>
      <c r="K31" s="9">
        <v>0</v>
      </c>
      <c r="L31" s="8">
        <f t="shared" si="2"/>
        <v>0</v>
      </c>
      <c r="M31" s="9">
        <v>2</v>
      </c>
      <c r="N31" s="8">
        <f t="shared" si="3"/>
        <v>6.0606060606060606</v>
      </c>
      <c r="Y31" s="10">
        <v>33</v>
      </c>
      <c r="Z31" s="140" t="str">
        <f t="shared" si="4"/>
        <v/>
      </c>
      <c r="AA31" s="140"/>
    </row>
    <row r="32" spans="1:27" ht="23.1" customHeight="1">
      <c r="A32" s="254"/>
      <c r="B32" s="254"/>
      <c r="C32" s="13"/>
      <c r="D32" s="14" t="s">
        <v>23</v>
      </c>
      <c r="E32" s="11"/>
      <c r="F32" s="10">
        <f t="shared" si="5"/>
        <v>7</v>
      </c>
      <c r="G32" s="9">
        <v>7</v>
      </c>
      <c r="H32" s="8">
        <f t="shared" si="0"/>
        <v>100</v>
      </c>
      <c r="I32" s="9">
        <v>0</v>
      </c>
      <c r="J32" s="8">
        <f t="shared" si="1"/>
        <v>0</v>
      </c>
      <c r="K32" s="9">
        <v>0</v>
      </c>
      <c r="L32" s="8">
        <f t="shared" si="2"/>
        <v>0</v>
      </c>
      <c r="M32" s="9">
        <v>0</v>
      </c>
      <c r="N32" s="8">
        <f t="shared" si="3"/>
        <v>0</v>
      </c>
      <c r="Y32" s="10">
        <v>7</v>
      </c>
      <c r="Z32" s="140" t="str">
        <f t="shared" si="4"/>
        <v/>
      </c>
      <c r="AA32" s="140"/>
    </row>
    <row r="33" spans="1:27" ht="24" customHeight="1">
      <c r="A33" s="254"/>
      <c r="B33" s="254"/>
      <c r="C33" s="13"/>
      <c r="D33" s="14" t="s">
        <v>22</v>
      </c>
      <c r="E33" s="11"/>
      <c r="F33" s="10">
        <f t="shared" si="5"/>
        <v>29</v>
      </c>
      <c r="G33" s="9">
        <v>26</v>
      </c>
      <c r="H33" s="8">
        <f t="shared" si="0"/>
        <v>89.65517241379311</v>
      </c>
      <c r="I33" s="9">
        <v>0</v>
      </c>
      <c r="J33" s="8">
        <f t="shared" si="1"/>
        <v>0</v>
      </c>
      <c r="K33" s="9">
        <v>1</v>
      </c>
      <c r="L33" s="8">
        <f t="shared" si="2"/>
        <v>3.4482758620689653</v>
      </c>
      <c r="M33" s="9">
        <v>2</v>
      </c>
      <c r="N33" s="8">
        <f t="shared" si="3"/>
        <v>6.8965517241379306</v>
      </c>
      <c r="Y33" s="10">
        <v>29</v>
      </c>
      <c r="Z33" s="140" t="str">
        <f t="shared" si="4"/>
        <v/>
      </c>
      <c r="AA33" s="140"/>
    </row>
    <row r="34" spans="1:27" ht="23.1" customHeight="1">
      <c r="A34" s="254"/>
      <c r="B34" s="254"/>
      <c r="C34" s="13"/>
      <c r="D34" s="14" t="s">
        <v>21</v>
      </c>
      <c r="E34" s="11"/>
      <c r="F34" s="10">
        <f t="shared" si="5"/>
        <v>15</v>
      </c>
      <c r="G34" s="9">
        <v>15</v>
      </c>
      <c r="H34" s="8">
        <f t="shared" si="0"/>
        <v>100</v>
      </c>
      <c r="I34" s="9">
        <v>0</v>
      </c>
      <c r="J34" s="8">
        <f t="shared" si="1"/>
        <v>0</v>
      </c>
      <c r="K34" s="9">
        <v>0</v>
      </c>
      <c r="L34" s="8">
        <f t="shared" si="2"/>
        <v>0</v>
      </c>
      <c r="M34" s="9">
        <v>0</v>
      </c>
      <c r="N34" s="8">
        <f t="shared" si="3"/>
        <v>0</v>
      </c>
      <c r="Y34" s="10">
        <v>15</v>
      </c>
      <c r="Z34" s="140" t="str">
        <f t="shared" si="4"/>
        <v/>
      </c>
      <c r="AA34" s="140"/>
    </row>
    <row r="35" spans="1:27" ht="23.1" customHeight="1">
      <c r="A35" s="254"/>
      <c r="B35" s="254"/>
      <c r="C35" s="13"/>
      <c r="D35" s="14" t="s">
        <v>20</v>
      </c>
      <c r="E35" s="11"/>
      <c r="F35" s="10">
        <f t="shared" si="5"/>
        <v>7</v>
      </c>
      <c r="G35" s="9">
        <v>7</v>
      </c>
      <c r="H35" s="8">
        <f t="shared" si="0"/>
        <v>100</v>
      </c>
      <c r="I35" s="9">
        <v>0</v>
      </c>
      <c r="J35" s="8">
        <f t="shared" si="1"/>
        <v>0</v>
      </c>
      <c r="K35" s="9">
        <v>0</v>
      </c>
      <c r="L35" s="8">
        <f t="shared" si="2"/>
        <v>0</v>
      </c>
      <c r="M35" s="9">
        <v>0</v>
      </c>
      <c r="N35" s="8">
        <f t="shared" si="3"/>
        <v>0</v>
      </c>
      <c r="Y35" s="10">
        <v>7</v>
      </c>
      <c r="Z35" s="140" t="str">
        <f t="shared" si="4"/>
        <v/>
      </c>
      <c r="AA35" s="140"/>
    </row>
    <row r="36" spans="1:27" ht="23.1" customHeight="1">
      <c r="A36" s="254"/>
      <c r="B36" s="254"/>
      <c r="C36" s="13"/>
      <c r="D36" s="14" t="s">
        <v>19</v>
      </c>
      <c r="E36" s="11"/>
      <c r="F36" s="10">
        <f t="shared" si="5"/>
        <v>17</v>
      </c>
      <c r="G36" s="9">
        <v>13</v>
      </c>
      <c r="H36" s="8">
        <f t="shared" si="0"/>
        <v>76.470588235294116</v>
      </c>
      <c r="I36" s="9">
        <v>3</v>
      </c>
      <c r="J36" s="8">
        <f t="shared" si="1"/>
        <v>17.647058823529413</v>
      </c>
      <c r="K36" s="9">
        <v>1</v>
      </c>
      <c r="L36" s="8">
        <f t="shared" si="2"/>
        <v>5.8823529411764701</v>
      </c>
      <c r="M36" s="9">
        <v>0</v>
      </c>
      <c r="N36" s="8">
        <f t="shared" si="3"/>
        <v>0</v>
      </c>
      <c r="Y36" s="10">
        <v>17</v>
      </c>
      <c r="Z36" s="140" t="str">
        <f t="shared" si="4"/>
        <v/>
      </c>
      <c r="AA36" s="140"/>
    </row>
    <row r="37" spans="1:27" ht="23.1" customHeight="1">
      <c r="A37" s="254"/>
      <c r="B37" s="255"/>
      <c r="C37" s="13"/>
      <c r="D37" s="14" t="s">
        <v>18</v>
      </c>
      <c r="E37" s="11"/>
      <c r="F37" s="10">
        <f t="shared" si="5"/>
        <v>6</v>
      </c>
      <c r="G37" s="9">
        <v>6</v>
      </c>
      <c r="H37" s="8">
        <f t="shared" si="0"/>
        <v>100</v>
      </c>
      <c r="I37" s="9">
        <v>0</v>
      </c>
      <c r="J37" s="8">
        <f t="shared" si="1"/>
        <v>0</v>
      </c>
      <c r="K37" s="9">
        <v>0</v>
      </c>
      <c r="L37" s="8">
        <f t="shared" si="2"/>
        <v>0</v>
      </c>
      <c r="M37" s="9">
        <v>0</v>
      </c>
      <c r="N37" s="8">
        <f t="shared" si="3"/>
        <v>0</v>
      </c>
      <c r="Y37" s="10">
        <v>6</v>
      </c>
      <c r="Z37" s="140" t="str">
        <f t="shared" si="4"/>
        <v/>
      </c>
      <c r="AA37" s="140"/>
    </row>
    <row r="38" spans="1:27" ht="23.1" customHeight="1">
      <c r="A38" s="254"/>
      <c r="B38" s="253" t="s">
        <v>17</v>
      </c>
      <c r="C38" s="13"/>
      <c r="D38" s="14" t="s">
        <v>16</v>
      </c>
      <c r="E38" s="11"/>
      <c r="F38" s="10">
        <f t="shared" si="5"/>
        <v>724</v>
      </c>
      <c r="G38" s="9">
        <f>SUM(G39:G53)</f>
        <v>539</v>
      </c>
      <c r="H38" s="8">
        <f t="shared" si="0"/>
        <v>74.447513812154696</v>
      </c>
      <c r="I38" s="9">
        <f>SUM(I39:I53)</f>
        <v>80</v>
      </c>
      <c r="J38" s="8">
        <f t="shared" si="1"/>
        <v>11.049723756906078</v>
      </c>
      <c r="K38" s="9">
        <f>SUM(K39:K53)</f>
        <v>37</v>
      </c>
      <c r="L38" s="8">
        <f t="shared" si="2"/>
        <v>5.1104972375690609</v>
      </c>
      <c r="M38" s="9">
        <f>SUM(M39:M53)</f>
        <v>68</v>
      </c>
      <c r="N38" s="8">
        <f t="shared" si="3"/>
        <v>9.3922651933701662</v>
      </c>
      <c r="Y38" s="10">
        <f>SUM(Y39:Y53)</f>
        <v>724</v>
      </c>
      <c r="Z38" s="140" t="str">
        <f t="shared" si="4"/>
        <v/>
      </c>
      <c r="AA38" s="140"/>
    </row>
    <row r="39" spans="1:27" ht="23.1" customHeight="1">
      <c r="A39" s="254"/>
      <c r="B39" s="254"/>
      <c r="C39" s="13"/>
      <c r="D39" s="14" t="s">
        <v>15</v>
      </c>
      <c r="E39" s="11"/>
      <c r="F39" s="10">
        <f t="shared" si="5"/>
        <v>4</v>
      </c>
      <c r="G39" s="9">
        <v>4</v>
      </c>
      <c r="H39" s="8">
        <f t="shared" si="0"/>
        <v>100</v>
      </c>
      <c r="I39" s="9">
        <v>0</v>
      </c>
      <c r="J39" s="8">
        <f t="shared" si="1"/>
        <v>0</v>
      </c>
      <c r="K39" s="9">
        <v>0</v>
      </c>
      <c r="L39" s="8">
        <f t="shared" si="2"/>
        <v>0</v>
      </c>
      <c r="M39" s="9">
        <v>0</v>
      </c>
      <c r="N39" s="8">
        <f t="shared" si="3"/>
        <v>0</v>
      </c>
      <c r="Y39" s="10">
        <v>4</v>
      </c>
      <c r="Z39" s="140" t="str">
        <f t="shared" si="4"/>
        <v/>
      </c>
      <c r="AA39" s="140"/>
    </row>
    <row r="40" spans="1:27" ht="23.1" customHeight="1">
      <c r="A40" s="254"/>
      <c r="B40" s="254"/>
      <c r="C40" s="13"/>
      <c r="D40" s="14" t="s">
        <v>14</v>
      </c>
      <c r="E40" s="11"/>
      <c r="F40" s="10">
        <f t="shared" si="5"/>
        <v>91</v>
      </c>
      <c r="G40" s="9">
        <v>71</v>
      </c>
      <c r="H40" s="8">
        <f t="shared" si="0"/>
        <v>78.021978021978029</v>
      </c>
      <c r="I40" s="9">
        <v>10</v>
      </c>
      <c r="J40" s="8">
        <f t="shared" si="1"/>
        <v>10.989010989010989</v>
      </c>
      <c r="K40" s="9">
        <v>0</v>
      </c>
      <c r="L40" s="8">
        <f t="shared" si="2"/>
        <v>0</v>
      </c>
      <c r="M40" s="9">
        <v>10</v>
      </c>
      <c r="N40" s="8">
        <f t="shared" si="3"/>
        <v>10.989010989010989</v>
      </c>
      <c r="Y40" s="10">
        <v>91</v>
      </c>
      <c r="Z40" s="140" t="str">
        <f t="shared" si="4"/>
        <v/>
      </c>
      <c r="AA40" s="140"/>
    </row>
    <row r="41" spans="1:27" ht="23.1" customHeight="1">
      <c r="A41" s="254"/>
      <c r="B41" s="254"/>
      <c r="C41" s="13"/>
      <c r="D41" s="14" t="s">
        <v>13</v>
      </c>
      <c r="E41" s="11"/>
      <c r="F41" s="10">
        <f t="shared" si="5"/>
        <v>19</v>
      </c>
      <c r="G41" s="9">
        <v>17</v>
      </c>
      <c r="H41" s="8">
        <f t="shared" si="0"/>
        <v>89.473684210526315</v>
      </c>
      <c r="I41" s="9">
        <v>0</v>
      </c>
      <c r="J41" s="8">
        <f t="shared" si="1"/>
        <v>0</v>
      </c>
      <c r="K41" s="9">
        <v>0</v>
      </c>
      <c r="L41" s="8">
        <f t="shared" si="2"/>
        <v>0</v>
      </c>
      <c r="M41" s="9">
        <v>2</v>
      </c>
      <c r="N41" s="8">
        <f t="shared" si="3"/>
        <v>10.526315789473683</v>
      </c>
      <c r="Y41" s="10">
        <v>19</v>
      </c>
      <c r="Z41" s="140" t="str">
        <f t="shared" si="4"/>
        <v/>
      </c>
      <c r="AA41" s="140"/>
    </row>
    <row r="42" spans="1:27" ht="23.1" customHeight="1">
      <c r="A42" s="254"/>
      <c r="B42" s="254"/>
      <c r="C42" s="13"/>
      <c r="D42" s="14" t="s">
        <v>12</v>
      </c>
      <c r="E42" s="11"/>
      <c r="F42" s="10">
        <f t="shared" si="5"/>
        <v>14</v>
      </c>
      <c r="G42" s="9">
        <v>13</v>
      </c>
      <c r="H42" s="8">
        <f t="shared" si="0"/>
        <v>92.857142857142861</v>
      </c>
      <c r="I42" s="9">
        <v>0</v>
      </c>
      <c r="J42" s="8">
        <f t="shared" si="1"/>
        <v>0</v>
      </c>
      <c r="K42" s="9">
        <v>0</v>
      </c>
      <c r="L42" s="8">
        <f t="shared" si="2"/>
        <v>0</v>
      </c>
      <c r="M42" s="9">
        <v>1</v>
      </c>
      <c r="N42" s="8">
        <f t="shared" si="3"/>
        <v>7.1428571428571423</v>
      </c>
      <c r="Y42" s="10">
        <v>14</v>
      </c>
      <c r="Z42" s="140" t="str">
        <f t="shared" si="4"/>
        <v/>
      </c>
      <c r="AA42" s="140"/>
    </row>
    <row r="43" spans="1:27" ht="23.1" customHeight="1">
      <c r="A43" s="254"/>
      <c r="B43" s="254"/>
      <c r="C43" s="13"/>
      <c r="D43" s="14" t="s">
        <v>11</v>
      </c>
      <c r="E43" s="11"/>
      <c r="F43" s="10">
        <f t="shared" si="5"/>
        <v>32</v>
      </c>
      <c r="G43" s="9">
        <v>24</v>
      </c>
      <c r="H43" s="8">
        <f t="shared" si="0"/>
        <v>75</v>
      </c>
      <c r="I43" s="9">
        <v>4</v>
      </c>
      <c r="J43" s="8">
        <f t="shared" si="1"/>
        <v>12.5</v>
      </c>
      <c r="K43" s="9">
        <v>0</v>
      </c>
      <c r="L43" s="8">
        <f t="shared" si="2"/>
        <v>0</v>
      </c>
      <c r="M43" s="9">
        <v>4</v>
      </c>
      <c r="N43" s="8">
        <f t="shared" si="3"/>
        <v>12.5</v>
      </c>
      <c r="Y43" s="10">
        <v>32</v>
      </c>
      <c r="Z43" s="140" t="str">
        <f t="shared" si="4"/>
        <v/>
      </c>
      <c r="AA43" s="140"/>
    </row>
    <row r="44" spans="1:27" ht="23.1" customHeight="1">
      <c r="A44" s="254"/>
      <c r="B44" s="254"/>
      <c r="C44" s="13"/>
      <c r="D44" s="14" t="s">
        <v>10</v>
      </c>
      <c r="E44" s="11"/>
      <c r="F44" s="10">
        <f t="shared" si="5"/>
        <v>176</v>
      </c>
      <c r="G44" s="9">
        <v>118</v>
      </c>
      <c r="H44" s="8">
        <f t="shared" si="0"/>
        <v>67.045454545454547</v>
      </c>
      <c r="I44" s="9">
        <v>20</v>
      </c>
      <c r="J44" s="8">
        <f t="shared" si="1"/>
        <v>11.363636363636363</v>
      </c>
      <c r="K44" s="9">
        <v>14</v>
      </c>
      <c r="L44" s="8">
        <f t="shared" si="2"/>
        <v>7.9545454545454541</v>
      </c>
      <c r="M44" s="9">
        <v>24</v>
      </c>
      <c r="N44" s="8">
        <f t="shared" si="3"/>
        <v>13.636363636363635</v>
      </c>
      <c r="Y44" s="10">
        <v>176</v>
      </c>
      <c r="Z44" s="140" t="str">
        <f t="shared" si="4"/>
        <v/>
      </c>
      <c r="AA44" s="140"/>
    </row>
    <row r="45" spans="1:27" ht="23.1" customHeight="1">
      <c r="A45" s="254"/>
      <c r="B45" s="254"/>
      <c r="C45" s="13"/>
      <c r="D45" s="14" t="s">
        <v>9</v>
      </c>
      <c r="E45" s="11"/>
      <c r="F45" s="10">
        <f t="shared" si="5"/>
        <v>21</v>
      </c>
      <c r="G45" s="9">
        <v>12</v>
      </c>
      <c r="H45" s="8">
        <f t="shared" si="0"/>
        <v>57.142857142857139</v>
      </c>
      <c r="I45" s="9">
        <v>3</v>
      </c>
      <c r="J45" s="8">
        <f t="shared" si="1"/>
        <v>14.285714285714285</v>
      </c>
      <c r="K45" s="9">
        <v>6</v>
      </c>
      <c r="L45" s="8">
        <f t="shared" si="2"/>
        <v>28.571428571428569</v>
      </c>
      <c r="M45" s="9">
        <v>0</v>
      </c>
      <c r="N45" s="8">
        <f t="shared" si="3"/>
        <v>0</v>
      </c>
      <c r="Y45" s="10">
        <v>21</v>
      </c>
      <c r="Z45" s="140" t="str">
        <f t="shared" si="4"/>
        <v/>
      </c>
      <c r="AA45" s="140"/>
    </row>
    <row r="46" spans="1:27" ht="23.1" customHeight="1">
      <c r="A46" s="254"/>
      <c r="B46" s="254"/>
      <c r="C46" s="13"/>
      <c r="D46" s="14" t="s">
        <v>8</v>
      </c>
      <c r="E46" s="11"/>
      <c r="F46" s="10">
        <f t="shared" si="5"/>
        <v>9</v>
      </c>
      <c r="G46" s="9">
        <v>7</v>
      </c>
      <c r="H46" s="8">
        <f t="shared" si="0"/>
        <v>77.777777777777786</v>
      </c>
      <c r="I46" s="9">
        <v>2</v>
      </c>
      <c r="J46" s="8">
        <f t="shared" si="1"/>
        <v>22.222222222222221</v>
      </c>
      <c r="K46" s="9">
        <v>0</v>
      </c>
      <c r="L46" s="8">
        <f t="shared" si="2"/>
        <v>0</v>
      </c>
      <c r="M46" s="9">
        <v>0</v>
      </c>
      <c r="N46" s="8">
        <f t="shared" si="3"/>
        <v>0</v>
      </c>
      <c r="Y46" s="10">
        <v>9</v>
      </c>
      <c r="Z46" s="140" t="str">
        <f t="shared" si="4"/>
        <v/>
      </c>
      <c r="AA46" s="140"/>
    </row>
    <row r="47" spans="1:27" ht="24" customHeight="1">
      <c r="A47" s="254"/>
      <c r="B47" s="254"/>
      <c r="C47" s="13"/>
      <c r="D47" s="12" t="s">
        <v>7</v>
      </c>
      <c r="E47" s="11"/>
      <c r="F47" s="10">
        <f t="shared" si="5"/>
        <v>18</v>
      </c>
      <c r="G47" s="9">
        <v>14</v>
      </c>
      <c r="H47" s="8">
        <f t="shared" si="0"/>
        <v>77.777777777777786</v>
      </c>
      <c r="I47" s="9">
        <v>2</v>
      </c>
      <c r="J47" s="8">
        <f t="shared" si="1"/>
        <v>11.111111111111111</v>
      </c>
      <c r="K47" s="9">
        <v>0</v>
      </c>
      <c r="L47" s="8">
        <f t="shared" si="2"/>
        <v>0</v>
      </c>
      <c r="M47" s="9">
        <v>2</v>
      </c>
      <c r="N47" s="8">
        <f t="shared" si="3"/>
        <v>11.111111111111111</v>
      </c>
      <c r="Y47" s="10">
        <v>18</v>
      </c>
      <c r="Z47" s="140" t="str">
        <f t="shared" si="4"/>
        <v/>
      </c>
      <c r="AA47" s="140"/>
    </row>
    <row r="48" spans="1:27" ht="23.1" customHeight="1">
      <c r="A48" s="254"/>
      <c r="B48" s="254"/>
      <c r="C48" s="13"/>
      <c r="D48" s="14" t="s">
        <v>6</v>
      </c>
      <c r="E48" s="11"/>
      <c r="F48" s="10">
        <f t="shared" si="5"/>
        <v>49</v>
      </c>
      <c r="G48" s="9">
        <v>23</v>
      </c>
      <c r="H48" s="8">
        <f t="shared" si="0"/>
        <v>46.938775510204081</v>
      </c>
      <c r="I48" s="9">
        <v>12</v>
      </c>
      <c r="J48" s="8">
        <f t="shared" si="1"/>
        <v>24.489795918367346</v>
      </c>
      <c r="K48" s="9">
        <v>7</v>
      </c>
      <c r="L48" s="8">
        <f t="shared" si="2"/>
        <v>14.285714285714285</v>
      </c>
      <c r="M48" s="9">
        <v>7</v>
      </c>
      <c r="N48" s="8">
        <f t="shared" si="3"/>
        <v>14.285714285714285</v>
      </c>
      <c r="Y48" s="10">
        <v>49</v>
      </c>
      <c r="Z48" s="140" t="str">
        <f t="shared" si="4"/>
        <v/>
      </c>
      <c r="AA48" s="140"/>
    </row>
    <row r="49" spans="1:28" ht="23.1" customHeight="1">
      <c r="A49" s="254"/>
      <c r="B49" s="254"/>
      <c r="C49" s="13"/>
      <c r="D49" s="14" t="s">
        <v>5</v>
      </c>
      <c r="E49" s="11"/>
      <c r="F49" s="10">
        <f t="shared" si="5"/>
        <v>24</v>
      </c>
      <c r="G49" s="9">
        <v>21</v>
      </c>
      <c r="H49" s="8">
        <f t="shared" si="0"/>
        <v>87.5</v>
      </c>
      <c r="I49" s="9">
        <v>2</v>
      </c>
      <c r="J49" s="8">
        <f t="shared" si="1"/>
        <v>8.3333333333333321</v>
      </c>
      <c r="K49" s="9">
        <v>0</v>
      </c>
      <c r="L49" s="8">
        <f t="shared" si="2"/>
        <v>0</v>
      </c>
      <c r="M49" s="9">
        <v>1</v>
      </c>
      <c r="N49" s="8">
        <f t="shared" si="3"/>
        <v>4.1666666666666661</v>
      </c>
      <c r="Y49" s="10">
        <v>24</v>
      </c>
      <c r="Z49" s="140" t="str">
        <f t="shared" si="4"/>
        <v/>
      </c>
      <c r="AA49" s="140"/>
    </row>
    <row r="50" spans="1:28" ht="23.1" customHeight="1">
      <c r="A50" s="254"/>
      <c r="B50" s="254"/>
      <c r="C50" s="13"/>
      <c r="D50" s="14" t="s">
        <v>4</v>
      </c>
      <c r="E50" s="11"/>
      <c r="F50" s="10">
        <f t="shared" si="5"/>
        <v>22</v>
      </c>
      <c r="G50" s="9">
        <v>20</v>
      </c>
      <c r="H50" s="8">
        <f t="shared" si="0"/>
        <v>90.909090909090907</v>
      </c>
      <c r="I50" s="9">
        <v>0</v>
      </c>
      <c r="J50" s="8">
        <f t="shared" si="1"/>
        <v>0</v>
      </c>
      <c r="K50" s="9">
        <v>1</v>
      </c>
      <c r="L50" s="8">
        <f t="shared" si="2"/>
        <v>4.5454545454545459</v>
      </c>
      <c r="M50" s="9">
        <v>1</v>
      </c>
      <c r="N50" s="8">
        <f t="shared" si="3"/>
        <v>4.5454545454545459</v>
      </c>
      <c r="Y50" s="10">
        <v>22</v>
      </c>
      <c r="Z50" s="140" t="str">
        <f t="shared" si="4"/>
        <v/>
      </c>
      <c r="AA50" s="140"/>
    </row>
    <row r="51" spans="1:28" ht="23.1" customHeight="1">
      <c r="A51" s="254"/>
      <c r="B51" s="254"/>
      <c r="C51" s="13"/>
      <c r="D51" s="14" t="s">
        <v>3</v>
      </c>
      <c r="E51" s="11"/>
      <c r="F51" s="10">
        <f t="shared" si="5"/>
        <v>168</v>
      </c>
      <c r="G51" s="9">
        <v>137</v>
      </c>
      <c r="H51" s="8">
        <f t="shared" si="0"/>
        <v>81.547619047619051</v>
      </c>
      <c r="I51" s="9">
        <v>16</v>
      </c>
      <c r="J51" s="8">
        <f t="shared" si="1"/>
        <v>9.5238095238095237</v>
      </c>
      <c r="K51" s="9">
        <v>5</v>
      </c>
      <c r="L51" s="8">
        <f t="shared" si="2"/>
        <v>2.9761904761904758</v>
      </c>
      <c r="M51" s="9">
        <v>10</v>
      </c>
      <c r="N51" s="8">
        <f t="shared" si="3"/>
        <v>5.9523809523809517</v>
      </c>
      <c r="Y51" s="10">
        <v>168</v>
      </c>
      <c r="Z51" s="140" t="str">
        <f t="shared" si="4"/>
        <v/>
      </c>
      <c r="AA51" s="140"/>
    </row>
    <row r="52" spans="1:28" ht="23.1" customHeight="1">
      <c r="A52" s="254"/>
      <c r="B52" s="254"/>
      <c r="C52" s="13"/>
      <c r="D52" s="14" t="s">
        <v>2</v>
      </c>
      <c r="E52" s="11"/>
      <c r="F52" s="10">
        <f t="shared" si="5"/>
        <v>21</v>
      </c>
      <c r="G52" s="9">
        <v>19</v>
      </c>
      <c r="H52" s="8">
        <f t="shared" si="0"/>
        <v>90.476190476190482</v>
      </c>
      <c r="I52" s="9">
        <v>1</v>
      </c>
      <c r="J52" s="8">
        <f t="shared" si="1"/>
        <v>4.7619047619047619</v>
      </c>
      <c r="K52" s="9">
        <v>1</v>
      </c>
      <c r="L52" s="8">
        <f t="shared" si="2"/>
        <v>4.7619047619047619</v>
      </c>
      <c r="M52" s="9">
        <v>0</v>
      </c>
      <c r="N52" s="8">
        <f t="shared" si="3"/>
        <v>0</v>
      </c>
      <c r="Y52" s="10">
        <v>21</v>
      </c>
      <c r="Z52" s="140" t="str">
        <f t="shared" si="4"/>
        <v/>
      </c>
      <c r="AA52" s="140"/>
    </row>
    <row r="53" spans="1:28" ht="24" customHeight="1" thickBot="1">
      <c r="A53" s="255"/>
      <c r="B53" s="255"/>
      <c r="C53" s="13"/>
      <c r="D53" s="12" t="s">
        <v>1</v>
      </c>
      <c r="E53" s="11"/>
      <c r="F53" s="10">
        <f t="shared" si="5"/>
        <v>56</v>
      </c>
      <c r="G53" s="9">
        <v>39</v>
      </c>
      <c r="H53" s="8">
        <f t="shared" si="0"/>
        <v>69.642857142857139</v>
      </c>
      <c r="I53" s="9">
        <v>8</v>
      </c>
      <c r="J53" s="8">
        <f t="shared" si="1"/>
        <v>14.285714285714285</v>
      </c>
      <c r="K53" s="9">
        <v>3</v>
      </c>
      <c r="L53" s="8">
        <f t="shared" si="2"/>
        <v>5.3571428571428568</v>
      </c>
      <c r="M53" s="9">
        <v>6</v>
      </c>
      <c r="N53" s="8">
        <f t="shared" si="3"/>
        <v>10.714285714285714</v>
      </c>
      <c r="Y53" s="10">
        <v>56</v>
      </c>
      <c r="Z53" s="141" t="str">
        <f t="shared" si="4"/>
        <v/>
      </c>
      <c r="AA53" s="141"/>
    </row>
    <row r="55" spans="1:28" ht="12.75" customHeight="1"/>
    <row r="56" spans="1:28" ht="12.75" customHeight="1"/>
    <row r="57" spans="1:28">
      <c r="D57" s="5"/>
    </row>
    <row r="60" spans="1:28">
      <c r="D60" s="166" t="s">
        <v>490</v>
      </c>
      <c r="E60" s="164"/>
      <c r="F60" s="165">
        <v>967</v>
      </c>
      <c r="G60" s="165">
        <v>745</v>
      </c>
      <c r="H60" s="165"/>
      <c r="I60" s="165">
        <v>93</v>
      </c>
      <c r="J60" s="165"/>
      <c r="K60" s="165">
        <v>41</v>
      </c>
      <c r="L60" s="165"/>
      <c r="M60" s="165">
        <v>88</v>
      </c>
      <c r="N60" s="165"/>
      <c r="O60" s="165"/>
      <c r="P60" s="165"/>
      <c r="Q60" s="165"/>
      <c r="R60" s="165"/>
      <c r="S60" s="165"/>
      <c r="T60" s="165"/>
      <c r="U60" s="165"/>
      <c r="V60" s="165"/>
      <c r="W60" s="165"/>
      <c r="X60" s="165"/>
      <c r="Y60" s="165"/>
      <c r="Z60" s="165"/>
      <c r="AA60" s="165"/>
      <c r="AB60" s="165"/>
    </row>
    <row r="61" spans="1:28">
      <c r="D61" s="167" t="s">
        <v>49</v>
      </c>
      <c r="E61" s="164"/>
      <c r="F61" s="168">
        <f>IF(F60="","",SUM(F8:F12))</f>
        <v>967</v>
      </c>
      <c r="G61" s="168">
        <f>IF(G60="","",SUM(G8:G12))</f>
        <v>745</v>
      </c>
      <c r="H61" s="165"/>
      <c r="I61" s="168">
        <f>IF(I60="","",SUM(I8:I12))</f>
        <v>93</v>
      </c>
      <c r="J61" s="165"/>
      <c r="K61" s="168">
        <f>IF(K60="","",SUM(K8:K12))</f>
        <v>41</v>
      </c>
      <c r="L61" s="165"/>
      <c r="M61" s="168">
        <f>IF(M60="","",SUM(M8:M12))</f>
        <v>88</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c r="AB61" s="165"/>
    </row>
    <row r="62" spans="1:28">
      <c r="D62" s="167" t="s">
        <v>43</v>
      </c>
      <c r="E62" s="164"/>
      <c r="F62" s="168">
        <f>IF(F60="","",SUM(F13,F38))</f>
        <v>967</v>
      </c>
      <c r="G62" s="168">
        <f>IF(G60="","",SUM(G13,G38))</f>
        <v>745</v>
      </c>
      <c r="H62" s="165"/>
      <c r="I62" s="168">
        <f>IF(I60="","",SUM(I13,I38))</f>
        <v>93</v>
      </c>
      <c r="J62" s="165"/>
      <c r="K62" s="168">
        <f>IF(K60="","",SUM(K13,K38))</f>
        <v>41</v>
      </c>
      <c r="L62" s="165"/>
      <c r="M62" s="168">
        <f>IF(M60="","",SUM(M13,M38))</f>
        <v>88</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c r="AB62" s="165"/>
    </row>
    <row r="63" spans="1:28">
      <c r="D63" s="169" t="s">
        <v>42</v>
      </c>
      <c r="F63" s="168">
        <f>IF(F60="","",SUM(F14:F37))</f>
        <v>243</v>
      </c>
      <c r="G63" s="168">
        <f>IF(G60="","",SUM(G14:G37))</f>
        <v>206</v>
      </c>
      <c r="H63" s="165"/>
      <c r="I63" s="168">
        <f>IF(I60="","",SUM(I14:I37))</f>
        <v>13</v>
      </c>
      <c r="J63" s="165"/>
      <c r="K63" s="168">
        <f>IF(K60="","",SUM(K14:K37))</f>
        <v>4</v>
      </c>
      <c r="L63" s="165"/>
      <c r="M63" s="168">
        <f>IF(M60="","",SUM(M14:M37))</f>
        <v>20</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c r="AB63" s="165"/>
    </row>
    <row r="64" spans="1:28">
      <c r="D64" s="170" t="s">
        <v>491</v>
      </c>
      <c r="F64" s="168">
        <f>IF(F60="","",SUM(F39:F53))</f>
        <v>724</v>
      </c>
      <c r="G64" s="168">
        <f>IF(G60="","",SUM(G39:G53))</f>
        <v>539</v>
      </c>
      <c r="H64" s="165"/>
      <c r="I64" s="168">
        <f>IF(I60="","",SUM(I39:I53))</f>
        <v>80</v>
      </c>
      <c r="J64" s="165"/>
      <c r="K64" s="168">
        <f>IF(K60="","",SUM(K39:K53))</f>
        <v>37</v>
      </c>
      <c r="L64" s="165"/>
      <c r="M64" s="168">
        <f>IF(M60="","",SUM(M39:M53))</f>
        <v>68</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c r="AB64" s="165"/>
    </row>
    <row r="66" spans="4:28">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c r="AB66" s="165"/>
    </row>
    <row r="67" spans="4:28">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c r="AB67" s="165"/>
    </row>
    <row r="68" spans="4:28">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c r="AB68" s="165"/>
    </row>
    <row r="69" spans="4:28">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c r="AB69" s="165"/>
    </row>
    <row r="70" spans="4:28">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c r="AB70" s="165"/>
    </row>
    <row r="71" spans="4:28">
      <c r="D71" s="5"/>
    </row>
    <row r="75" spans="4:28">
      <c r="D75" s="5"/>
    </row>
    <row r="77" spans="4:28">
      <c r="D77" s="5"/>
    </row>
    <row r="79" spans="4:28">
      <c r="D79" s="5"/>
    </row>
    <row r="81" spans="4:6">
      <c r="D81" s="5"/>
    </row>
    <row r="83" spans="4:6" ht="13.5" customHeight="1">
      <c r="D83" s="6"/>
    </row>
    <row r="84" spans="4:6" ht="13.5" customHeight="1"/>
    <row r="85" spans="4:6">
      <c r="D85" s="5"/>
    </row>
    <row r="87" spans="4:6">
      <c r="D87" s="5"/>
    </row>
    <row r="89" spans="4:6">
      <c r="D89" s="5"/>
    </row>
    <row r="91" spans="4:6">
      <c r="D91" s="5"/>
    </row>
    <row r="95" spans="4:6" ht="12.75" customHeight="1"/>
    <row r="96" spans="4:6" ht="12.75" customHeight="1">
      <c r="F96" s="57"/>
    </row>
  </sheetData>
  <mergeCells count="24">
    <mergeCell ref="M5:M6"/>
    <mergeCell ref="A13:A53"/>
    <mergeCell ref="B13:B37"/>
    <mergeCell ref="B38:B53"/>
    <mergeCell ref="N5:N6"/>
    <mergeCell ref="A7:E7"/>
    <mergeCell ref="A8:A12"/>
    <mergeCell ref="B8:E8"/>
    <mergeCell ref="B9:E9"/>
    <mergeCell ref="B10:E10"/>
    <mergeCell ref="B11:E11"/>
    <mergeCell ref="B12:E12"/>
    <mergeCell ref="A3:E6"/>
    <mergeCell ref="F3:F6"/>
    <mergeCell ref="M3:N4"/>
    <mergeCell ref="G5:G6"/>
    <mergeCell ref="G3:H4"/>
    <mergeCell ref="I3:J4"/>
    <mergeCell ref="K3:L4"/>
    <mergeCell ref="I5:I6"/>
    <mergeCell ref="J5:J6"/>
    <mergeCell ref="K5:K6"/>
    <mergeCell ref="L5:L6"/>
    <mergeCell ref="H5:H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96"/>
  <sheetViews>
    <sheetView view="pageBreakPreview" zoomScaleNormal="100" zoomScaleSheetLayoutView="100" workbookViewId="0">
      <selection activeCell="N27" sqref="N27"/>
    </sheetView>
  </sheetViews>
  <sheetFormatPr defaultRowHeight="13.5"/>
  <cols>
    <col min="1" max="2" width="2.625" style="4" customWidth="1"/>
    <col min="3" max="3" width="1.375" style="4" customWidth="1"/>
    <col min="4" max="4" width="27.625" style="4" customWidth="1"/>
    <col min="5" max="5" width="1.375" style="4" customWidth="1"/>
    <col min="6" max="14" width="11.125" style="3" customWidth="1"/>
    <col min="15" max="16384" width="9" style="3"/>
  </cols>
  <sheetData>
    <row r="1" spans="1:27" ht="14.25">
      <c r="A1" s="18" t="s">
        <v>545</v>
      </c>
    </row>
    <row r="3" spans="1:27" ht="14.25" customHeight="1">
      <c r="A3" s="240" t="s">
        <v>64</v>
      </c>
      <c r="B3" s="241"/>
      <c r="C3" s="241"/>
      <c r="D3" s="241"/>
      <c r="E3" s="242"/>
      <c r="F3" s="249" t="s">
        <v>131</v>
      </c>
      <c r="G3" s="360" t="s">
        <v>542</v>
      </c>
      <c r="H3" s="359"/>
      <c r="I3" s="266" t="s">
        <v>543</v>
      </c>
      <c r="J3" s="267"/>
      <c r="K3" s="266" t="s">
        <v>544</v>
      </c>
      <c r="L3" s="267"/>
      <c r="M3" s="294" t="s">
        <v>132</v>
      </c>
      <c r="N3" s="294"/>
    </row>
    <row r="4" spans="1:27" ht="51.75" customHeight="1">
      <c r="A4" s="243"/>
      <c r="B4" s="244"/>
      <c r="C4" s="244"/>
      <c r="D4" s="244"/>
      <c r="E4" s="245"/>
      <c r="F4" s="250"/>
      <c r="G4" s="361"/>
      <c r="H4" s="381"/>
      <c r="I4" s="268"/>
      <c r="J4" s="269"/>
      <c r="K4" s="268"/>
      <c r="L4" s="269"/>
      <c r="M4" s="294"/>
      <c r="N4" s="294"/>
    </row>
    <row r="5" spans="1:27" ht="15" customHeight="1" thickBot="1">
      <c r="A5" s="243"/>
      <c r="B5" s="244"/>
      <c r="C5" s="244"/>
      <c r="D5" s="244"/>
      <c r="E5" s="245"/>
      <c r="F5" s="232"/>
      <c r="G5" s="233" t="s">
        <v>52</v>
      </c>
      <c r="H5" s="235" t="s">
        <v>51</v>
      </c>
      <c r="I5" s="233" t="s">
        <v>52</v>
      </c>
      <c r="J5" s="235" t="s">
        <v>51</v>
      </c>
      <c r="K5" s="233" t="s">
        <v>52</v>
      </c>
      <c r="L5" s="235" t="s">
        <v>51</v>
      </c>
      <c r="M5" s="233" t="s">
        <v>52</v>
      </c>
      <c r="N5" s="235" t="s">
        <v>51</v>
      </c>
    </row>
    <row r="6" spans="1:27" ht="15" customHeight="1" thickBot="1">
      <c r="A6" s="246"/>
      <c r="B6" s="247"/>
      <c r="C6" s="247"/>
      <c r="D6" s="247"/>
      <c r="E6" s="248"/>
      <c r="F6" s="232"/>
      <c r="G6" s="234"/>
      <c r="H6" s="236"/>
      <c r="I6" s="234"/>
      <c r="J6" s="236"/>
      <c r="K6" s="234"/>
      <c r="L6" s="236"/>
      <c r="M6" s="234"/>
      <c r="N6" s="236"/>
      <c r="Y6" s="143">
        <f>SUM(Z7:AB53,F66:AB70)</f>
        <v>0</v>
      </c>
    </row>
    <row r="7" spans="1:27" ht="23.1" customHeight="1">
      <c r="A7" s="237" t="s">
        <v>50</v>
      </c>
      <c r="B7" s="238"/>
      <c r="C7" s="238"/>
      <c r="D7" s="238"/>
      <c r="E7" s="239"/>
      <c r="F7" s="10">
        <f>SUM(G7,I7,K7,M7)</f>
        <v>967</v>
      </c>
      <c r="G7" s="9">
        <f>SUM(G8:G12)</f>
        <v>753</v>
      </c>
      <c r="H7" s="8">
        <f t="shared" ref="H7:H53" si="0">IF(G7=0,0,G7/$F7*100)</f>
        <v>77.869700103412626</v>
      </c>
      <c r="I7" s="9">
        <f>SUM(I8:I12)</f>
        <v>86</v>
      </c>
      <c r="J7" s="8">
        <f t="shared" ref="J7:J53" si="1">IF(I7=0,0,I7/$F7*100)</f>
        <v>8.8934850051706302</v>
      </c>
      <c r="K7" s="9">
        <f>SUM(K8:K12)</f>
        <v>33</v>
      </c>
      <c r="L7" s="8">
        <f t="shared" ref="L7:L53" si="2">IF(K7=0,0,K7/$F7*100)</f>
        <v>3.4126163391933813</v>
      </c>
      <c r="M7" s="9">
        <f>SUM(M8:M12)</f>
        <v>95</v>
      </c>
      <c r="N7" s="8">
        <f t="shared" ref="N7:N53" si="3">IF(M7=0,0,M7/$F7*100)</f>
        <v>9.8241985522233719</v>
      </c>
      <c r="Y7" s="10">
        <f>SUM(Y8:Y12)</f>
        <v>967</v>
      </c>
      <c r="Z7" s="139" t="str">
        <f t="shared" ref="Z7:Z53" si="4">IF(F7=Y7,"",1)</f>
        <v/>
      </c>
      <c r="AA7" s="175"/>
    </row>
    <row r="8" spans="1:27" ht="23.1" customHeight="1">
      <c r="A8" s="256" t="s">
        <v>49</v>
      </c>
      <c r="B8" s="259" t="s">
        <v>48</v>
      </c>
      <c r="C8" s="260"/>
      <c r="D8" s="260"/>
      <c r="E8" s="261"/>
      <c r="F8" s="10">
        <f t="shared" ref="F8:F53" si="5">SUM(G8,I8,K8,M8)</f>
        <v>323</v>
      </c>
      <c r="G8" s="9">
        <v>234</v>
      </c>
      <c r="H8" s="8">
        <f t="shared" si="0"/>
        <v>72.445820433436538</v>
      </c>
      <c r="I8" s="9">
        <v>32</v>
      </c>
      <c r="J8" s="8">
        <f t="shared" si="1"/>
        <v>9.9071207430340564</v>
      </c>
      <c r="K8" s="9">
        <v>8</v>
      </c>
      <c r="L8" s="8">
        <f t="shared" si="2"/>
        <v>2.4767801857585141</v>
      </c>
      <c r="M8" s="9">
        <v>49</v>
      </c>
      <c r="N8" s="8">
        <f t="shared" si="3"/>
        <v>15.170278637770899</v>
      </c>
      <c r="Y8" s="10">
        <v>323</v>
      </c>
      <c r="Z8" s="140" t="str">
        <f t="shared" si="4"/>
        <v/>
      </c>
      <c r="AA8" s="140"/>
    </row>
    <row r="9" spans="1:27" ht="23.1" customHeight="1">
      <c r="A9" s="257"/>
      <c r="B9" s="259" t="s">
        <v>47</v>
      </c>
      <c r="C9" s="260"/>
      <c r="D9" s="260"/>
      <c r="E9" s="261"/>
      <c r="F9" s="10">
        <f t="shared" si="5"/>
        <v>145</v>
      </c>
      <c r="G9" s="9">
        <v>121</v>
      </c>
      <c r="H9" s="8">
        <f t="shared" si="0"/>
        <v>83.448275862068968</v>
      </c>
      <c r="I9" s="9">
        <v>15</v>
      </c>
      <c r="J9" s="8">
        <f t="shared" si="1"/>
        <v>10.344827586206897</v>
      </c>
      <c r="K9" s="9">
        <v>3</v>
      </c>
      <c r="L9" s="8">
        <f t="shared" si="2"/>
        <v>2.0689655172413794</v>
      </c>
      <c r="M9" s="9">
        <v>6</v>
      </c>
      <c r="N9" s="8">
        <f t="shared" si="3"/>
        <v>4.1379310344827589</v>
      </c>
      <c r="Y9" s="10">
        <v>145</v>
      </c>
      <c r="Z9" s="140" t="str">
        <f t="shared" si="4"/>
        <v/>
      </c>
      <c r="AA9" s="140"/>
    </row>
    <row r="10" spans="1:27" ht="23.1" customHeight="1">
      <c r="A10" s="257"/>
      <c r="B10" s="259" t="s">
        <v>46</v>
      </c>
      <c r="C10" s="260"/>
      <c r="D10" s="260"/>
      <c r="E10" s="261"/>
      <c r="F10" s="10">
        <f t="shared" si="5"/>
        <v>218</v>
      </c>
      <c r="G10" s="9">
        <v>183</v>
      </c>
      <c r="H10" s="8">
        <f t="shared" si="0"/>
        <v>83.944954128440358</v>
      </c>
      <c r="I10" s="9">
        <v>16</v>
      </c>
      <c r="J10" s="8">
        <f t="shared" si="1"/>
        <v>7.3394495412844041</v>
      </c>
      <c r="K10" s="9">
        <v>3</v>
      </c>
      <c r="L10" s="8">
        <f t="shared" si="2"/>
        <v>1.3761467889908259</v>
      </c>
      <c r="M10" s="9">
        <v>16</v>
      </c>
      <c r="N10" s="8">
        <f t="shared" si="3"/>
        <v>7.3394495412844041</v>
      </c>
      <c r="Y10" s="10">
        <v>218</v>
      </c>
      <c r="Z10" s="140" t="str">
        <f t="shared" si="4"/>
        <v/>
      </c>
      <c r="AA10" s="140"/>
    </row>
    <row r="11" spans="1:27" ht="23.1" customHeight="1">
      <c r="A11" s="257"/>
      <c r="B11" s="259" t="s">
        <v>45</v>
      </c>
      <c r="C11" s="260"/>
      <c r="D11" s="260"/>
      <c r="E11" s="261"/>
      <c r="F11" s="10">
        <f t="shared" si="5"/>
        <v>66</v>
      </c>
      <c r="G11" s="9">
        <v>55</v>
      </c>
      <c r="H11" s="8">
        <f t="shared" si="0"/>
        <v>83.333333333333343</v>
      </c>
      <c r="I11" s="9">
        <v>4</v>
      </c>
      <c r="J11" s="8">
        <f t="shared" si="1"/>
        <v>6.0606060606060606</v>
      </c>
      <c r="K11" s="9">
        <v>4</v>
      </c>
      <c r="L11" s="8">
        <f t="shared" si="2"/>
        <v>6.0606060606060606</v>
      </c>
      <c r="M11" s="9">
        <v>3</v>
      </c>
      <c r="N11" s="8">
        <f t="shared" si="3"/>
        <v>4.5454545454545459</v>
      </c>
      <c r="Y11" s="10">
        <v>66</v>
      </c>
      <c r="Z11" s="140" t="str">
        <f t="shared" si="4"/>
        <v/>
      </c>
      <c r="AA11" s="140"/>
    </row>
    <row r="12" spans="1:27" ht="23.1" customHeight="1">
      <c r="A12" s="258"/>
      <c r="B12" s="259" t="s">
        <v>44</v>
      </c>
      <c r="C12" s="260"/>
      <c r="D12" s="260"/>
      <c r="E12" s="261"/>
      <c r="F12" s="10">
        <f t="shared" si="5"/>
        <v>215</v>
      </c>
      <c r="G12" s="9">
        <v>160</v>
      </c>
      <c r="H12" s="8">
        <f t="shared" si="0"/>
        <v>74.418604651162795</v>
      </c>
      <c r="I12" s="9">
        <v>19</v>
      </c>
      <c r="J12" s="8">
        <f t="shared" si="1"/>
        <v>8.8372093023255811</v>
      </c>
      <c r="K12" s="9">
        <v>15</v>
      </c>
      <c r="L12" s="8">
        <f t="shared" si="2"/>
        <v>6.9767441860465116</v>
      </c>
      <c r="M12" s="9">
        <v>21</v>
      </c>
      <c r="N12" s="8">
        <f t="shared" si="3"/>
        <v>9.7674418604651159</v>
      </c>
      <c r="Y12" s="10">
        <v>215</v>
      </c>
      <c r="Z12" s="140" t="str">
        <f t="shared" si="4"/>
        <v/>
      </c>
      <c r="AA12" s="140"/>
    </row>
    <row r="13" spans="1:27" ht="23.1" customHeight="1">
      <c r="A13" s="253" t="s">
        <v>43</v>
      </c>
      <c r="B13" s="253" t="s">
        <v>42</v>
      </c>
      <c r="C13" s="13"/>
      <c r="D13" s="14" t="s">
        <v>16</v>
      </c>
      <c r="E13" s="11"/>
      <c r="F13" s="10">
        <f t="shared" si="5"/>
        <v>243</v>
      </c>
      <c r="G13" s="9">
        <f>SUM(G14:G37)</f>
        <v>209</v>
      </c>
      <c r="H13" s="8">
        <f t="shared" si="0"/>
        <v>86.008230452674894</v>
      </c>
      <c r="I13" s="9">
        <f>SUM(I14:I37)</f>
        <v>12</v>
      </c>
      <c r="J13" s="8">
        <f t="shared" si="1"/>
        <v>4.9382716049382713</v>
      </c>
      <c r="K13" s="9">
        <f>SUM(K14:K37)</f>
        <v>3</v>
      </c>
      <c r="L13" s="8">
        <f t="shared" si="2"/>
        <v>1.2345679012345678</v>
      </c>
      <c r="M13" s="9">
        <f>SUM(M14:M37)</f>
        <v>19</v>
      </c>
      <c r="N13" s="8">
        <f t="shared" si="3"/>
        <v>7.8189300411522638</v>
      </c>
      <c r="Y13" s="10">
        <f>SUM(Y14:Y37)</f>
        <v>243</v>
      </c>
      <c r="Z13" s="140" t="str">
        <f t="shared" si="4"/>
        <v/>
      </c>
      <c r="AA13" s="140"/>
    </row>
    <row r="14" spans="1:27" ht="23.1" customHeight="1">
      <c r="A14" s="254"/>
      <c r="B14" s="254"/>
      <c r="C14" s="13"/>
      <c r="D14" s="14" t="s">
        <v>41</v>
      </c>
      <c r="E14" s="11"/>
      <c r="F14" s="10">
        <f t="shared" si="5"/>
        <v>32</v>
      </c>
      <c r="G14" s="9">
        <v>21</v>
      </c>
      <c r="H14" s="8">
        <f t="shared" si="0"/>
        <v>65.625</v>
      </c>
      <c r="I14" s="9">
        <v>3</v>
      </c>
      <c r="J14" s="8">
        <f t="shared" si="1"/>
        <v>9.375</v>
      </c>
      <c r="K14" s="9">
        <v>1</v>
      </c>
      <c r="L14" s="8">
        <f t="shared" si="2"/>
        <v>3.125</v>
      </c>
      <c r="M14" s="9">
        <v>7</v>
      </c>
      <c r="N14" s="8">
        <f t="shared" si="3"/>
        <v>21.875</v>
      </c>
      <c r="Y14" s="10">
        <v>32</v>
      </c>
      <c r="Z14" s="140" t="str">
        <f t="shared" si="4"/>
        <v/>
      </c>
      <c r="AA14" s="140"/>
    </row>
    <row r="15" spans="1:27" ht="23.1" customHeight="1">
      <c r="A15" s="254"/>
      <c r="B15" s="254"/>
      <c r="C15" s="13"/>
      <c r="D15" s="14" t="s">
        <v>40</v>
      </c>
      <c r="E15" s="11"/>
      <c r="F15" s="10">
        <f t="shared" si="5"/>
        <v>4</v>
      </c>
      <c r="G15" s="9">
        <v>2</v>
      </c>
      <c r="H15" s="8">
        <f t="shared" si="0"/>
        <v>50</v>
      </c>
      <c r="I15" s="9">
        <v>1</v>
      </c>
      <c r="J15" s="8">
        <f t="shared" si="1"/>
        <v>25</v>
      </c>
      <c r="K15" s="9">
        <v>0</v>
      </c>
      <c r="L15" s="8">
        <f t="shared" si="2"/>
        <v>0</v>
      </c>
      <c r="M15" s="9">
        <v>1</v>
      </c>
      <c r="N15" s="8">
        <f t="shared" si="3"/>
        <v>25</v>
      </c>
      <c r="Y15" s="10">
        <v>4</v>
      </c>
      <c r="Z15" s="140" t="str">
        <f t="shared" si="4"/>
        <v/>
      </c>
      <c r="AA15" s="140"/>
    </row>
    <row r="16" spans="1:27" ht="23.1" customHeight="1">
      <c r="A16" s="254"/>
      <c r="B16" s="254"/>
      <c r="C16" s="13"/>
      <c r="D16" s="14" t="s">
        <v>39</v>
      </c>
      <c r="E16" s="11"/>
      <c r="F16" s="10">
        <f t="shared" si="5"/>
        <v>16</v>
      </c>
      <c r="G16" s="9">
        <v>11</v>
      </c>
      <c r="H16" s="8">
        <f t="shared" si="0"/>
        <v>68.75</v>
      </c>
      <c r="I16" s="9">
        <v>1</v>
      </c>
      <c r="J16" s="8">
        <f t="shared" si="1"/>
        <v>6.25</v>
      </c>
      <c r="K16" s="9">
        <v>0</v>
      </c>
      <c r="L16" s="8">
        <f t="shared" si="2"/>
        <v>0</v>
      </c>
      <c r="M16" s="9">
        <v>4</v>
      </c>
      <c r="N16" s="8">
        <f t="shared" si="3"/>
        <v>25</v>
      </c>
      <c r="Y16" s="10">
        <v>16</v>
      </c>
      <c r="Z16" s="140" t="str">
        <f t="shared" si="4"/>
        <v/>
      </c>
      <c r="AA16" s="140"/>
    </row>
    <row r="17" spans="1:27" ht="23.1" customHeight="1">
      <c r="A17" s="254"/>
      <c r="B17" s="254"/>
      <c r="C17" s="13"/>
      <c r="D17" s="14" t="s">
        <v>38</v>
      </c>
      <c r="E17" s="11"/>
      <c r="F17" s="10">
        <f t="shared" si="5"/>
        <v>3</v>
      </c>
      <c r="G17" s="9">
        <v>3</v>
      </c>
      <c r="H17" s="8">
        <f t="shared" si="0"/>
        <v>100</v>
      </c>
      <c r="I17" s="9">
        <v>0</v>
      </c>
      <c r="J17" s="8">
        <f t="shared" si="1"/>
        <v>0</v>
      </c>
      <c r="K17" s="9">
        <v>0</v>
      </c>
      <c r="L17" s="8">
        <f t="shared" si="2"/>
        <v>0</v>
      </c>
      <c r="M17" s="9">
        <v>0</v>
      </c>
      <c r="N17" s="8">
        <f t="shared" si="3"/>
        <v>0</v>
      </c>
      <c r="Y17" s="10">
        <v>3</v>
      </c>
      <c r="Z17" s="140" t="str">
        <f t="shared" si="4"/>
        <v/>
      </c>
      <c r="AA17" s="140"/>
    </row>
    <row r="18" spans="1:27" ht="23.1" customHeight="1">
      <c r="A18" s="254"/>
      <c r="B18" s="254"/>
      <c r="C18" s="13"/>
      <c r="D18" s="14" t="s">
        <v>37</v>
      </c>
      <c r="E18" s="11"/>
      <c r="F18" s="10">
        <f t="shared" si="5"/>
        <v>7</v>
      </c>
      <c r="G18" s="9">
        <v>7</v>
      </c>
      <c r="H18" s="8">
        <f t="shared" si="0"/>
        <v>100</v>
      </c>
      <c r="I18" s="9">
        <v>0</v>
      </c>
      <c r="J18" s="8">
        <f t="shared" si="1"/>
        <v>0</v>
      </c>
      <c r="K18" s="9">
        <v>0</v>
      </c>
      <c r="L18" s="8">
        <f t="shared" si="2"/>
        <v>0</v>
      </c>
      <c r="M18" s="9">
        <v>0</v>
      </c>
      <c r="N18" s="8">
        <f t="shared" si="3"/>
        <v>0</v>
      </c>
      <c r="Y18" s="10">
        <v>7</v>
      </c>
      <c r="Z18" s="140" t="str">
        <f t="shared" si="4"/>
        <v/>
      </c>
      <c r="AA18" s="140"/>
    </row>
    <row r="19" spans="1:27" ht="23.1" customHeight="1">
      <c r="A19" s="254"/>
      <c r="B19" s="254"/>
      <c r="C19" s="13"/>
      <c r="D19" s="14" t="s">
        <v>36</v>
      </c>
      <c r="E19" s="11"/>
      <c r="F19" s="10">
        <f t="shared" si="5"/>
        <v>2</v>
      </c>
      <c r="G19" s="9">
        <v>1</v>
      </c>
      <c r="H19" s="8">
        <f t="shared" si="0"/>
        <v>50</v>
      </c>
      <c r="I19" s="9">
        <v>1</v>
      </c>
      <c r="J19" s="8">
        <f t="shared" si="1"/>
        <v>50</v>
      </c>
      <c r="K19" s="9">
        <v>0</v>
      </c>
      <c r="L19" s="8">
        <f t="shared" si="2"/>
        <v>0</v>
      </c>
      <c r="M19" s="9">
        <v>0</v>
      </c>
      <c r="N19" s="8">
        <f t="shared" si="3"/>
        <v>0</v>
      </c>
      <c r="Y19" s="10">
        <v>2</v>
      </c>
      <c r="Z19" s="140" t="str">
        <f t="shared" si="4"/>
        <v/>
      </c>
      <c r="AA19" s="140"/>
    </row>
    <row r="20" spans="1:27" ht="23.1" customHeight="1">
      <c r="A20" s="254"/>
      <c r="B20" s="254"/>
      <c r="C20" s="13"/>
      <c r="D20" s="14" t="s">
        <v>35</v>
      </c>
      <c r="E20" s="11"/>
      <c r="F20" s="10">
        <f t="shared" si="5"/>
        <v>5</v>
      </c>
      <c r="G20" s="9">
        <v>5</v>
      </c>
      <c r="H20" s="8">
        <f t="shared" si="0"/>
        <v>100</v>
      </c>
      <c r="I20" s="9">
        <v>0</v>
      </c>
      <c r="J20" s="8">
        <f t="shared" si="1"/>
        <v>0</v>
      </c>
      <c r="K20" s="9">
        <v>0</v>
      </c>
      <c r="L20" s="8">
        <f t="shared" si="2"/>
        <v>0</v>
      </c>
      <c r="M20" s="9">
        <v>0</v>
      </c>
      <c r="N20" s="8">
        <f t="shared" si="3"/>
        <v>0</v>
      </c>
      <c r="Y20" s="10">
        <v>5</v>
      </c>
      <c r="Z20" s="140" t="str">
        <f t="shared" si="4"/>
        <v/>
      </c>
      <c r="AA20" s="140"/>
    </row>
    <row r="21" spans="1:27" ht="23.1" customHeight="1">
      <c r="A21" s="254"/>
      <c r="B21" s="254"/>
      <c r="C21" s="13"/>
      <c r="D21" s="14" t="s">
        <v>34</v>
      </c>
      <c r="E21" s="11"/>
      <c r="F21" s="10">
        <f t="shared" si="5"/>
        <v>10</v>
      </c>
      <c r="G21" s="9">
        <v>10</v>
      </c>
      <c r="H21" s="8">
        <f t="shared" si="0"/>
        <v>100</v>
      </c>
      <c r="I21" s="9">
        <v>0</v>
      </c>
      <c r="J21" s="8">
        <f t="shared" si="1"/>
        <v>0</v>
      </c>
      <c r="K21" s="9">
        <v>0</v>
      </c>
      <c r="L21" s="8">
        <f t="shared" si="2"/>
        <v>0</v>
      </c>
      <c r="M21" s="9">
        <v>0</v>
      </c>
      <c r="N21" s="8">
        <f t="shared" si="3"/>
        <v>0</v>
      </c>
      <c r="Y21" s="10">
        <v>10</v>
      </c>
      <c r="Z21" s="140" t="str">
        <f t="shared" si="4"/>
        <v/>
      </c>
      <c r="AA21" s="140"/>
    </row>
    <row r="22" spans="1:27" ht="23.1" customHeight="1">
      <c r="A22" s="254"/>
      <c r="B22" s="254"/>
      <c r="C22" s="13"/>
      <c r="D22" s="14" t="s">
        <v>33</v>
      </c>
      <c r="E22" s="11"/>
      <c r="F22" s="10">
        <f t="shared" si="5"/>
        <v>1</v>
      </c>
      <c r="G22" s="9">
        <v>1</v>
      </c>
      <c r="H22" s="8">
        <f t="shared" si="0"/>
        <v>100</v>
      </c>
      <c r="I22" s="9">
        <v>0</v>
      </c>
      <c r="J22" s="8">
        <f t="shared" si="1"/>
        <v>0</v>
      </c>
      <c r="K22" s="9">
        <v>0</v>
      </c>
      <c r="L22" s="8">
        <f t="shared" si="2"/>
        <v>0</v>
      </c>
      <c r="M22" s="9">
        <v>0</v>
      </c>
      <c r="N22" s="8">
        <f t="shared" si="3"/>
        <v>0</v>
      </c>
      <c r="Y22" s="10">
        <v>1</v>
      </c>
      <c r="Z22" s="140" t="str">
        <f t="shared" si="4"/>
        <v/>
      </c>
      <c r="AA22" s="140"/>
    </row>
    <row r="23" spans="1:27" ht="23.1" customHeight="1">
      <c r="A23" s="254"/>
      <c r="B23" s="254"/>
      <c r="C23" s="13"/>
      <c r="D23" s="14" t="s">
        <v>32</v>
      </c>
      <c r="E23" s="11"/>
      <c r="F23" s="10">
        <f t="shared" si="5"/>
        <v>6</v>
      </c>
      <c r="G23" s="9">
        <v>5</v>
      </c>
      <c r="H23" s="8">
        <f t="shared" si="0"/>
        <v>83.333333333333343</v>
      </c>
      <c r="I23" s="9">
        <v>0</v>
      </c>
      <c r="J23" s="8">
        <f t="shared" si="1"/>
        <v>0</v>
      </c>
      <c r="K23" s="9">
        <v>0</v>
      </c>
      <c r="L23" s="8">
        <f t="shared" si="2"/>
        <v>0</v>
      </c>
      <c r="M23" s="9">
        <v>1</v>
      </c>
      <c r="N23" s="8">
        <f t="shared" si="3"/>
        <v>16.666666666666664</v>
      </c>
      <c r="Y23" s="10">
        <v>6</v>
      </c>
      <c r="Z23" s="140" t="str">
        <f t="shared" si="4"/>
        <v/>
      </c>
      <c r="AA23" s="140"/>
    </row>
    <row r="24" spans="1:27" ht="23.1" customHeight="1">
      <c r="A24" s="254"/>
      <c r="B24" s="254"/>
      <c r="C24" s="13"/>
      <c r="D24" s="14" t="s">
        <v>31</v>
      </c>
      <c r="E24" s="11"/>
      <c r="F24" s="10">
        <f t="shared" si="5"/>
        <v>1</v>
      </c>
      <c r="G24" s="9">
        <v>1</v>
      </c>
      <c r="H24" s="8">
        <f t="shared" si="0"/>
        <v>100</v>
      </c>
      <c r="I24" s="9">
        <v>0</v>
      </c>
      <c r="J24" s="8">
        <f t="shared" si="1"/>
        <v>0</v>
      </c>
      <c r="K24" s="9">
        <v>0</v>
      </c>
      <c r="L24" s="8">
        <f t="shared" si="2"/>
        <v>0</v>
      </c>
      <c r="M24" s="9">
        <v>0</v>
      </c>
      <c r="N24" s="8">
        <f t="shared" si="3"/>
        <v>0</v>
      </c>
      <c r="Y24" s="10">
        <v>1</v>
      </c>
      <c r="Z24" s="140" t="str">
        <f t="shared" si="4"/>
        <v/>
      </c>
      <c r="AA24" s="140"/>
    </row>
    <row r="25" spans="1:27" ht="23.1" customHeight="1">
      <c r="A25" s="254"/>
      <c r="B25" s="254"/>
      <c r="C25" s="13"/>
      <c r="D25" s="113" t="s">
        <v>30</v>
      </c>
      <c r="E25" s="110"/>
      <c r="F25" s="31">
        <f t="shared" si="5"/>
        <v>2</v>
      </c>
      <c r="G25" s="30">
        <v>1</v>
      </c>
      <c r="H25" s="111">
        <f t="shared" si="0"/>
        <v>50</v>
      </c>
      <c r="I25" s="9">
        <v>0</v>
      </c>
      <c r="J25" s="8">
        <f t="shared" si="1"/>
        <v>0</v>
      </c>
      <c r="K25" s="9">
        <v>0</v>
      </c>
      <c r="L25" s="8">
        <f t="shared" si="2"/>
        <v>0</v>
      </c>
      <c r="M25" s="9">
        <v>1</v>
      </c>
      <c r="N25" s="8">
        <f t="shared" si="3"/>
        <v>50</v>
      </c>
      <c r="Y25" s="10">
        <v>2</v>
      </c>
      <c r="Z25" s="140" t="str">
        <f t="shared" si="4"/>
        <v/>
      </c>
      <c r="AA25" s="140"/>
    </row>
    <row r="26" spans="1:27" ht="23.1" customHeight="1">
      <c r="A26" s="254"/>
      <c r="B26" s="254"/>
      <c r="C26" s="13"/>
      <c r="D26" s="109" t="s">
        <v>29</v>
      </c>
      <c r="E26" s="110"/>
      <c r="F26" s="31">
        <f t="shared" si="5"/>
        <v>9</v>
      </c>
      <c r="G26" s="30">
        <v>7</v>
      </c>
      <c r="H26" s="111">
        <f t="shared" si="0"/>
        <v>77.777777777777786</v>
      </c>
      <c r="I26" s="9">
        <v>1</v>
      </c>
      <c r="J26" s="8">
        <f t="shared" si="1"/>
        <v>11.111111111111111</v>
      </c>
      <c r="K26" s="9">
        <v>0</v>
      </c>
      <c r="L26" s="8">
        <f t="shared" si="2"/>
        <v>0</v>
      </c>
      <c r="M26" s="9">
        <v>1</v>
      </c>
      <c r="N26" s="8">
        <f t="shared" si="3"/>
        <v>11.111111111111111</v>
      </c>
      <c r="Y26" s="31">
        <v>9</v>
      </c>
      <c r="Z26" s="140" t="str">
        <f t="shared" si="4"/>
        <v/>
      </c>
      <c r="AA26" s="140"/>
    </row>
    <row r="27" spans="1:27" ht="23.1" customHeight="1">
      <c r="A27" s="254"/>
      <c r="B27" s="254"/>
      <c r="C27" s="13"/>
      <c r="D27" s="14" t="s">
        <v>28</v>
      </c>
      <c r="E27" s="11"/>
      <c r="F27" s="10">
        <f t="shared" si="5"/>
        <v>5</v>
      </c>
      <c r="G27" s="9">
        <v>4</v>
      </c>
      <c r="H27" s="8">
        <f t="shared" si="0"/>
        <v>80</v>
      </c>
      <c r="I27" s="9">
        <v>1</v>
      </c>
      <c r="J27" s="8">
        <f t="shared" si="1"/>
        <v>20</v>
      </c>
      <c r="K27" s="9">
        <v>0</v>
      </c>
      <c r="L27" s="8">
        <f t="shared" si="2"/>
        <v>0</v>
      </c>
      <c r="M27" s="9">
        <v>0</v>
      </c>
      <c r="N27" s="8">
        <f t="shared" si="3"/>
        <v>0</v>
      </c>
      <c r="Y27" s="10">
        <v>5</v>
      </c>
      <c r="Z27" s="140" t="str">
        <f t="shared" si="4"/>
        <v/>
      </c>
      <c r="AA27" s="140"/>
    </row>
    <row r="28" spans="1:27" ht="23.1" customHeight="1">
      <c r="A28" s="254"/>
      <c r="B28" s="254"/>
      <c r="C28" s="13"/>
      <c r="D28" s="14" t="s">
        <v>27</v>
      </c>
      <c r="E28" s="11"/>
      <c r="F28" s="10">
        <f t="shared" si="5"/>
        <v>5</v>
      </c>
      <c r="G28" s="9">
        <v>5</v>
      </c>
      <c r="H28" s="8">
        <f t="shared" si="0"/>
        <v>100</v>
      </c>
      <c r="I28" s="9">
        <v>0</v>
      </c>
      <c r="J28" s="8">
        <f t="shared" si="1"/>
        <v>0</v>
      </c>
      <c r="K28" s="9">
        <v>0</v>
      </c>
      <c r="L28" s="8">
        <f t="shared" si="2"/>
        <v>0</v>
      </c>
      <c r="M28" s="9">
        <v>0</v>
      </c>
      <c r="N28" s="8">
        <f t="shared" si="3"/>
        <v>0</v>
      </c>
      <c r="Y28" s="10">
        <v>5</v>
      </c>
      <c r="Z28" s="140" t="str">
        <f t="shared" si="4"/>
        <v/>
      </c>
      <c r="AA28" s="140"/>
    </row>
    <row r="29" spans="1:27" ht="23.1" customHeight="1">
      <c r="A29" s="254"/>
      <c r="B29" s="254"/>
      <c r="C29" s="13"/>
      <c r="D29" s="14" t="s">
        <v>26</v>
      </c>
      <c r="E29" s="11"/>
      <c r="F29" s="10">
        <f t="shared" si="5"/>
        <v>15</v>
      </c>
      <c r="G29" s="9">
        <v>15</v>
      </c>
      <c r="H29" s="8">
        <f t="shared" si="0"/>
        <v>100</v>
      </c>
      <c r="I29" s="9">
        <v>0</v>
      </c>
      <c r="J29" s="8">
        <f t="shared" si="1"/>
        <v>0</v>
      </c>
      <c r="K29" s="9">
        <v>0</v>
      </c>
      <c r="L29" s="8">
        <f t="shared" si="2"/>
        <v>0</v>
      </c>
      <c r="M29" s="9">
        <v>0</v>
      </c>
      <c r="N29" s="8">
        <f t="shared" si="3"/>
        <v>0</v>
      </c>
      <c r="Y29" s="10">
        <v>15</v>
      </c>
      <c r="Z29" s="140" t="str">
        <f t="shared" si="4"/>
        <v/>
      </c>
      <c r="AA29" s="140"/>
    </row>
    <row r="30" spans="1:27" ht="23.1" customHeight="1">
      <c r="A30" s="254"/>
      <c r="B30" s="254"/>
      <c r="C30" s="13"/>
      <c r="D30" s="14" t="s">
        <v>25</v>
      </c>
      <c r="E30" s="11"/>
      <c r="F30" s="10">
        <f t="shared" si="5"/>
        <v>6</v>
      </c>
      <c r="G30" s="9">
        <v>6</v>
      </c>
      <c r="H30" s="8">
        <f t="shared" si="0"/>
        <v>100</v>
      </c>
      <c r="I30" s="9">
        <v>0</v>
      </c>
      <c r="J30" s="8">
        <f t="shared" si="1"/>
        <v>0</v>
      </c>
      <c r="K30" s="9">
        <v>0</v>
      </c>
      <c r="L30" s="8">
        <f t="shared" si="2"/>
        <v>0</v>
      </c>
      <c r="M30" s="9">
        <v>0</v>
      </c>
      <c r="N30" s="8">
        <f t="shared" si="3"/>
        <v>0</v>
      </c>
      <c r="Y30" s="10">
        <v>6</v>
      </c>
      <c r="Z30" s="140" t="str">
        <f t="shared" si="4"/>
        <v/>
      </c>
      <c r="AA30" s="140"/>
    </row>
    <row r="31" spans="1:27" ht="23.1" customHeight="1">
      <c r="A31" s="254"/>
      <c r="B31" s="254"/>
      <c r="C31" s="13"/>
      <c r="D31" s="14" t="s">
        <v>24</v>
      </c>
      <c r="E31" s="11"/>
      <c r="F31" s="10">
        <f t="shared" si="5"/>
        <v>33</v>
      </c>
      <c r="G31" s="9">
        <v>30</v>
      </c>
      <c r="H31" s="8">
        <f t="shared" si="0"/>
        <v>90.909090909090907</v>
      </c>
      <c r="I31" s="9">
        <v>1</v>
      </c>
      <c r="J31" s="8">
        <f t="shared" si="1"/>
        <v>3.0303030303030303</v>
      </c>
      <c r="K31" s="9">
        <v>0</v>
      </c>
      <c r="L31" s="8">
        <f t="shared" si="2"/>
        <v>0</v>
      </c>
      <c r="M31" s="9">
        <v>2</v>
      </c>
      <c r="N31" s="8">
        <f t="shared" si="3"/>
        <v>6.0606060606060606</v>
      </c>
      <c r="Y31" s="10">
        <v>33</v>
      </c>
      <c r="Z31" s="140" t="str">
        <f t="shared" si="4"/>
        <v/>
      </c>
      <c r="AA31" s="140"/>
    </row>
    <row r="32" spans="1:27" ht="23.1" customHeight="1">
      <c r="A32" s="254"/>
      <c r="B32" s="254"/>
      <c r="C32" s="13"/>
      <c r="D32" s="14" t="s">
        <v>23</v>
      </c>
      <c r="E32" s="11"/>
      <c r="F32" s="10">
        <f t="shared" si="5"/>
        <v>7</v>
      </c>
      <c r="G32" s="9">
        <v>7</v>
      </c>
      <c r="H32" s="8">
        <f t="shared" si="0"/>
        <v>100</v>
      </c>
      <c r="I32" s="9">
        <v>0</v>
      </c>
      <c r="J32" s="8">
        <f t="shared" si="1"/>
        <v>0</v>
      </c>
      <c r="K32" s="9">
        <v>0</v>
      </c>
      <c r="L32" s="8">
        <f t="shared" si="2"/>
        <v>0</v>
      </c>
      <c r="M32" s="9">
        <v>0</v>
      </c>
      <c r="N32" s="8">
        <f t="shared" si="3"/>
        <v>0</v>
      </c>
      <c r="Y32" s="10">
        <v>7</v>
      </c>
      <c r="Z32" s="140" t="str">
        <f t="shared" si="4"/>
        <v/>
      </c>
      <c r="AA32" s="140"/>
    </row>
    <row r="33" spans="1:27" ht="24" customHeight="1">
      <c r="A33" s="254"/>
      <c r="B33" s="254"/>
      <c r="C33" s="13"/>
      <c r="D33" s="14" t="s">
        <v>22</v>
      </c>
      <c r="E33" s="11"/>
      <c r="F33" s="10">
        <f t="shared" si="5"/>
        <v>29</v>
      </c>
      <c r="G33" s="9">
        <v>26</v>
      </c>
      <c r="H33" s="8">
        <f t="shared" si="0"/>
        <v>89.65517241379311</v>
      </c>
      <c r="I33" s="9">
        <v>0</v>
      </c>
      <c r="J33" s="8">
        <f t="shared" si="1"/>
        <v>0</v>
      </c>
      <c r="K33" s="9">
        <v>1</v>
      </c>
      <c r="L33" s="8">
        <f t="shared" si="2"/>
        <v>3.4482758620689653</v>
      </c>
      <c r="M33" s="9">
        <v>2</v>
      </c>
      <c r="N33" s="8">
        <f t="shared" si="3"/>
        <v>6.8965517241379306</v>
      </c>
      <c r="Y33" s="10">
        <v>29</v>
      </c>
      <c r="Z33" s="140" t="str">
        <f t="shared" si="4"/>
        <v/>
      </c>
      <c r="AA33" s="140"/>
    </row>
    <row r="34" spans="1:27" ht="23.1" customHeight="1">
      <c r="A34" s="254"/>
      <c r="B34" s="254"/>
      <c r="C34" s="13"/>
      <c r="D34" s="14" t="s">
        <v>21</v>
      </c>
      <c r="E34" s="11"/>
      <c r="F34" s="10">
        <f t="shared" si="5"/>
        <v>15</v>
      </c>
      <c r="G34" s="9">
        <v>15</v>
      </c>
      <c r="H34" s="8">
        <f t="shared" si="0"/>
        <v>100</v>
      </c>
      <c r="I34" s="9">
        <v>0</v>
      </c>
      <c r="J34" s="8">
        <f t="shared" si="1"/>
        <v>0</v>
      </c>
      <c r="K34" s="9">
        <v>0</v>
      </c>
      <c r="L34" s="8">
        <f t="shared" si="2"/>
        <v>0</v>
      </c>
      <c r="M34" s="9">
        <v>0</v>
      </c>
      <c r="N34" s="8">
        <f t="shared" si="3"/>
        <v>0</v>
      </c>
      <c r="Y34" s="10">
        <v>15</v>
      </c>
      <c r="Z34" s="140" t="str">
        <f t="shared" si="4"/>
        <v/>
      </c>
      <c r="AA34" s="140"/>
    </row>
    <row r="35" spans="1:27" ht="23.1" customHeight="1">
      <c r="A35" s="254"/>
      <c r="B35" s="254"/>
      <c r="C35" s="13"/>
      <c r="D35" s="14" t="s">
        <v>20</v>
      </c>
      <c r="E35" s="11"/>
      <c r="F35" s="10">
        <f t="shared" si="5"/>
        <v>7</v>
      </c>
      <c r="G35" s="9">
        <v>7</v>
      </c>
      <c r="H35" s="8">
        <f t="shared" si="0"/>
        <v>100</v>
      </c>
      <c r="I35" s="9">
        <v>0</v>
      </c>
      <c r="J35" s="8">
        <f t="shared" si="1"/>
        <v>0</v>
      </c>
      <c r="K35" s="9">
        <v>0</v>
      </c>
      <c r="L35" s="8">
        <f t="shared" si="2"/>
        <v>0</v>
      </c>
      <c r="M35" s="9">
        <v>0</v>
      </c>
      <c r="N35" s="8">
        <f t="shared" si="3"/>
        <v>0</v>
      </c>
      <c r="Y35" s="10">
        <v>7</v>
      </c>
      <c r="Z35" s="140" t="str">
        <f t="shared" si="4"/>
        <v/>
      </c>
      <c r="AA35" s="140"/>
    </row>
    <row r="36" spans="1:27" ht="23.1" customHeight="1">
      <c r="A36" s="254"/>
      <c r="B36" s="254"/>
      <c r="C36" s="13"/>
      <c r="D36" s="14" t="s">
        <v>19</v>
      </c>
      <c r="E36" s="11"/>
      <c r="F36" s="10">
        <f t="shared" si="5"/>
        <v>17</v>
      </c>
      <c r="G36" s="9">
        <v>13</v>
      </c>
      <c r="H36" s="8">
        <f t="shared" si="0"/>
        <v>76.470588235294116</v>
      </c>
      <c r="I36" s="9">
        <v>3</v>
      </c>
      <c r="J36" s="8">
        <f t="shared" si="1"/>
        <v>17.647058823529413</v>
      </c>
      <c r="K36" s="9">
        <v>1</v>
      </c>
      <c r="L36" s="8">
        <f t="shared" si="2"/>
        <v>5.8823529411764701</v>
      </c>
      <c r="M36" s="9">
        <v>0</v>
      </c>
      <c r="N36" s="8">
        <f t="shared" si="3"/>
        <v>0</v>
      </c>
      <c r="Y36" s="10">
        <v>17</v>
      </c>
      <c r="Z36" s="140" t="str">
        <f t="shared" si="4"/>
        <v/>
      </c>
      <c r="AA36" s="140"/>
    </row>
    <row r="37" spans="1:27" ht="23.1" customHeight="1">
      <c r="A37" s="254"/>
      <c r="B37" s="255"/>
      <c r="C37" s="13"/>
      <c r="D37" s="14" t="s">
        <v>18</v>
      </c>
      <c r="E37" s="11"/>
      <c r="F37" s="10">
        <f t="shared" si="5"/>
        <v>6</v>
      </c>
      <c r="G37" s="9">
        <v>6</v>
      </c>
      <c r="H37" s="8">
        <f t="shared" si="0"/>
        <v>100</v>
      </c>
      <c r="I37" s="9">
        <v>0</v>
      </c>
      <c r="J37" s="8">
        <f t="shared" si="1"/>
        <v>0</v>
      </c>
      <c r="K37" s="9">
        <v>0</v>
      </c>
      <c r="L37" s="8">
        <f t="shared" si="2"/>
        <v>0</v>
      </c>
      <c r="M37" s="9">
        <v>0</v>
      </c>
      <c r="N37" s="8">
        <f t="shared" si="3"/>
        <v>0</v>
      </c>
      <c r="Y37" s="10">
        <v>6</v>
      </c>
      <c r="Z37" s="140" t="str">
        <f t="shared" si="4"/>
        <v/>
      </c>
      <c r="AA37" s="140"/>
    </row>
    <row r="38" spans="1:27" ht="23.1" customHeight="1">
      <c r="A38" s="254"/>
      <c r="B38" s="253" t="s">
        <v>17</v>
      </c>
      <c r="C38" s="13"/>
      <c r="D38" s="14" t="s">
        <v>16</v>
      </c>
      <c r="E38" s="11"/>
      <c r="F38" s="10">
        <f t="shared" si="5"/>
        <v>724</v>
      </c>
      <c r="G38" s="9">
        <f>SUM(G39:G53)</f>
        <v>544</v>
      </c>
      <c r="H38" s="8">
        <f t="shared" si="0"/>
        <v>75.138121546961329</v>
      </c>
      <c r="I38" s="9">
        <f>SUM(I39:I53)</f>
        <v>74</v>
      </c>
      <c r="J38" s="8">
        <f t="shared" si="1"/>
        <v>10.220994475138122</v>
      </c>
      <c r="K38" s="9">
        <f>SUM(K39:K53)</f>
        <v>30</v>
      </c>
      <c r="L38" s="8">
        <f t="shared" si="2"/>
        <v>4.1436464088397784</v>
      </c>
      <c r="M38" s="9">
        <f>SUM(M39:M53)</f>
        <v>76</v>
      </c>
      <c r="N38" s="8">
        <f t="shared" si="3"/>
        <v>10.497237569060774</v>
      </c>
      <c r="Y38" s="10">
        <f>SUM(Y39:Y53)</f>
        <v>724</v>
      </c>
      <c r="Z38" s="140" t="str">
        <f t="shared" si="4"/>
        <v/>
      </c>
      <c r="AA38" s="140"/>
    </row>
    <row r="39" spans="1:27" ht="23.1" customHeight="1">
      <c r="A39" s="254"/>
      <c r="B39" s="254"/>
      <c r="C39" s="13"/>
      <c r="D39" s="14" t="s">
        <v>15</v>
      </c>
      <c r="E39" s="11"/>
      <c r="F39" s="10">
        <f t="shared" si="5"/>
        <v>4</v>
      </c>
      <c r="G39" s="9">
        <v>4</v>
      </c>
      <c r="H39" s="8">
        <f t="shared" si="0"/>
        <v>100</v>
      </c>
      <c r="I39" s="9">
        <v>0</v>
      </c>
      <c r="J39" s="8">
        <f t="shared" si="1"/>
        <v>0</v>
      </c>
      <c r="K39" s="9">
        <v>0</v>
      </c>
      <c r="L39" s="8">
        <f t="shared" si="2"/>
        <v>0</v>
      </c>
      <c r="M39" s="9">
        <v>0</v>
      </c>
      <c r="N39" s="8">
        <f t="shared" si="3"/>
        <v>0</v>
      </c>
      <c r="Y39" s="10">
        <v>4</v>
      </c>
      <c r="Z39" s="140" t="str">
        <f t="shared" si="4"/>
        <v/>
      </c>
      <c r="AA39" s="140"/>
    </row>
    <row r="40" spans="1:27" ht="23.1" customHeight="1">
      <c r="A40" s="254"/>
      <c r="B40" s="254"/>
      <c r="C40" s="13"/>
      <c r="D40" s="14" t="s">
        <v>14</v>
      </c>
      <c r="E40" s="11"/>
      <c r="F40" s="10">
        <f t="shared" si="5"/>
        <v>91</v>
      </c>
      <c r="G40" s="9">
        <v>74</v>
      </c>
      <c r="H40" s="8">
        <f t="shared" si="0"/>
        <v>81.318681318681314</v>
      </c>
      <c r="I40" s="9">
        <v>10</v>
      </c>
      <c r="J40" s="8">
        <f t="shared" si="1"/>
        <v>10.989010989010989</v>
      </c>
      <c r="K40" s="9">
        <v>0</v>
      </c>
      <c r="L40" s="8">
        <f t="shared" si="2"/>
        <v>0</v>
      </c>
      <c r="M40" s="9">
        <v>7</v>
      </c>
      <c r="N40" s="8">
        <f t="shared" si="3"/>
        <v>7.6923076923076925</v>
      </c>
      <c r="Y40" s="10">
        <v>91</v>
      </c>
      <c r="Z40" s="140" t="str">
        <f t="shared" si="4"/>
        <v/>
      </c>
      <c r="AA40" s="140"/>
    </row>
    <row r="41" spans="1:27" ht="23.1" customHeight="1">
      <c r="A41" s="254"/>
      <c r="B41" s="254"/>
      <c r="C41" s="13"/>
      <c r="D41" s="14" t="s">
        <v>13</v>
      </c>
      <c r="E41" s="11"/>
      <c r="F41" s="10">
        <f t="shared" si="5"/>
        <v>19</v>
      </c>
      <c r="G41" s="9">
        <v>17</v>
      </c>
      <c r="H41" s="8">
        <f t="shared" si="0"/>
        <v>89.473684210526315</v>
      </c>
      <c r="I41" s="9">
        <v>0</v>
      </c>
      <c r="J41" s="8">
        <f t="shared" si="1"/>
        <v>0</v>
      </c>
      <c r="K41" s="9">
        <v>0</v>
      </c>
      <c r="L41" s="8">
        <f t="shared" si="2"/>
        <v>0</v>
      </c>
      <c r="M41" s="9">
        <v>2</v>
      </c>
      <c r="N41" s="8">
        <f t="shared" si="3"/>
        <v>10.526315789473683</v>
      </c>
      <c r="Y41" s="10">
        <v>19</v>
      </c>
      <c r="Z41" s="140" t="str">
        <f t="shared" si="4"/>
        <v/>
      </c>
      <c r="AA41" s="140"/>
    </row>
    <row r="42" spans="1:27" ht="23.1" customHeight="1">
      <c r="A42" s="254"/>
      <c r="B42" s="254"/>
      <c r="C42" s="13"/>
      <c r="D42" s="14" t="s">
        <v>12</v>
      </c>
      <c r="E42" s="11"/>
      <c r="F42" s="10">
        <f t="shared" si="5"/>
        <v>14</v>
      </c>
      <c r="G42" s="9">
        <v>13</v>
      </c>
      <c r="H42" s="8">
        <f t="shared" si="0"/>
        <v>92.857142857142861</v>
      </c>
      <c r="I42" s="9">
        <v>0</v>
      </c>
      <c r="J42" s="8">
        <f t="shared" si="1"/>
        <v>0</v>
      </c>
      <c r="K42" s="9">
        <v>0</v>
      </c>
      <c r="L42" s="8">
        <f t="shared" si="2"/>
        <v>0</v>
      </c>
      <c r="M42" s="9">
        <v>1</v>
      </c>
      <c r="N42" s="8">
        <f t="shared" si="3"/>
        <v>7.1428571428571423</v>
      </c>
      <c r="Y42" s="10">
        <v>14</v>
      </c>
      <c r="Z42" s="140" t="str">
        <f t="shared" si="4"/>
        <v/>
      </c>
      <c r="AA42" s="140"/>
    </row>
    <row r="43" spans="1:27" ht="23.1" customHeight="1">
      <c r="A43" s="254"/>
      <c r="B43" s="254"/>
      <c r="C43" s="13"/>
      <c r="D43" s="14" t="s">
        <v>11</v>
      </c>
      <c r="E43" s="11"/>
      <c r="F43" s="10">
        <f t="shared" si="5"/>
        <v>32</v>
      </c>
      <c r="G43" s="9">
        <v>24</v>
      </c>
      <c r="H43" s="8">
        <f t="shared" si="0"/>
        <v>75</v>
      </c>
      <c r="I43" s="9">
        <v>4</v>
      </c>
      <c r="J43" s="8">
        <f t="shared" si="1"/>
        <v>12.5</v>
      </c>
      <c r="K43" s="9">
        <v>0</v>
      </c>
      <c r="L43" s="8">
        <f t="shared" si="2"/>
        <v>0</v>
      </c>
      <c r="M43" s="9">
        <v>4</v>
      </c>
      <c r="N43" s="8">
        <f t="shared" si="3"/>
        <v>12.5</v>
      </c>
      <c r="Y43" s="10">
        <v>32</v>
      </c>
      <c r="Z43" s="140" t="str">
        <f t="shared" si="4"/>
        <v/>
      </c>
      <c r="AA43" s="140"/>
    </row>
    <row r="44" spans="1:27" ht="23.1" customHeight="1">
      <c r="A44" s="254"/>
      <c r="B44" s="254"/>
      <c r="C44" s="13"/>
      <c r="D44" s="14" t="s">
        <v>10</v>
      </c>
      <c r="E44" s="11"/>
      <c r="F44" s="10">
        <f t="shared" si="5"/>
        <v>176</v>
      </c>
      <c r="G44" s="9">
        <v>117</v>
      </c>
      <c r="H44" s="8">
        <f t="shared" si="0"/>
        <v>66.477272727272734</v>
      </c>
      <c r="I44" s="9">
        <v>21</v>
      </c>
      <c r="J44" s="8">
        <f t="shared" si="1"/>
        <v>11.931818181818182</v>
      </c>
      <c r="K44" s="9">
        <v>14</v>
      </c>
      <c r="L44" s="8">
        <f t="shared" si="2"/>
        <v>7.9545454545454541</v>
      </c>
      <c r="M44" s="9">
        <v>24</v>
      </c>
      <c r="N44" s="8">
        <f t="shared" si="3"/>
        <v>13.636363636363635</v>
      </c>
      <c r="Y44" s="10">
        <v>176</v>
      </c>
      <c r="Z44" s="140" t="str">
        <f t="shared" si="4"/>
        <v/>
      </c>
      <c r="AA44" s="140"/>
    </row>
    <row r="45" spans="1:27" ht="23.1" customHeight="1">
      <c r="A45" s="254"/>
      <c r="B45" s="254"/>
      <c r="C45" s="13"/>
      <c r="D45" s="14" t="s">
        <v>9</v>
      </c>
      <c r="E45" s="11"/>
      <c r="F45" s="10">
        <f t="shared" si="5"/>
        <v>21</v>
      </c>
      <c r="G45" s="9">
        <v>16</v>
      </c>
      <c r="H45" s="8">
        <f t="shared" si="0"/>
        <v>76.19047619047619</v>
      </c>
      <c r="I45" s="9">
        <v>2</v>
      </c>
      <c r="J45" s="8">
        <f t="shared" si="1"/>
        <v>9.5238095238095237</v>
      </c>
      <c r="K45" s="9">
        <v>3</v>
      </c>
      <c r="L45" s="8">
        <f t="shared" si="2"/>
        <v>14.285714285714285</v>
      </c>
      <c r="M45" s="9">
        <v>0</v>
      </c>
      <c r="N45" s="8">
        <f t="shared" si="3"/>
        <v>0</v>
      </c>
      <c r="Y45" s="10">
        <v>21</v>
      </c>
      <c r="Z45" s="140" t="str">
        <f t="shared" si="4"/>
        <v/>
      </c>
      <c r="AA45" s="140"/>
    </row>
    <row r="46" spans="1:27" ht="23.1" customHeight="1">
      <c r="A46" s="254"/>
      <c r="B46" s="254"/>
      <c r="C46" s="13"/>
      <c r="D46" s="14" t="s">
        <v>8</v>
      </c>
      <c r="E46" s="11"/>
      <c r="F46" s="10">
        <f t="shared" si="5"/>
        <v>9</v>
      </c>
      <c r="G46" s="9">
        <v>7</v>
      </c>
      <c r="H46" s="8">
        <f t="shared" si="0"/>
        <v>77.777777777777786</v>
      </c>
      <c r="I46" s="9">
        <v>2</v>
      </c>
      <c r="J46" s="8">
        <f t="shared" si="1"/>
        <v>22.222222222222221</v>
      </c>
      <c r="K46" s="9">
        <v>0</v>
      </c>
      <c r="L46" s="8">
        <f t="shared" si="2"/>
        <v>0</v>
      </c>
      <c r="M46" s="9">
        <v>0</v>
      </c>
      <c r="N46" s="8">
        <f t="shared" si="3"/>
        <v>0</v>
      </c>
      <c r="Y46" s="10">
        <v>9</v>
      </c>
      <c r="Z46" s="140" t="str">
        <f t="shared" si="4"/>
        <v/>
      </c>
      <c r="AA46" s="140"/>
    </row>
    <row r="47" spans="1:27" ht="24" customHeight="1">
      <c r="A47" s="254"/>
      <c r="B47" s="254"/>
      <c r="C47" s="13"/>
      <c r="D47" s="12" t="s">
        <v>7</v>
      </c>
      <c r="E47" s="11"/>
      <c r="F47" s="10">
        <f t="shared" si="5"/>
        <v>18</v>
      </c>
      <c r="G47" s="9">
        <v>14</v>
      </c>
      <c r="H47" s="8">
        <f t="shared" si="0"/>
        <v>77.777777777777786</v>
      </c>
      <c r="I47" s="9">
        <v>2</v>
      </c>
      <c r="J47" s="8">
        <f t="shared" si="1"/>
        <v>11.111111111111111</v>
      </c>
      <c r="K47" s="9">
        <v>0</v>
      </c>
      <c r="L47" s="8">
        <f t="shared" si="2"/>
        <v>0</v>
      </c>
      <c r="M47" s="9">
        <v>2</v>
      </c>
      <c r="N47" s="8">
        <f t="shared" si="3"/>
        <v>11.111111111111111</v>
      </c>
      <c r="Y47" s="10">
        <v>18</v>
      </c>
      <c r="Z47" s="140" t="str">
        <f t="shared" si="4"/>
        <v/>
      </c>
      <c r="AA47" s="140"/>
    </row>
    <row r="48" spans="1:27" ht="23.1" customHeight="1">
      <c r="A48" s="254"/>
      <c r="B48" s="254"/>
      <c r="C48" s="13"/>
      <c r="D48" s="14" t="s">
        <v>6</v>
      </c>
      <c r="E48" s="11"/>
      <c r="F48" s="10">
        <f t="shared" si="5"/>
        <v>49</v>
      </c>
      <c r="G48" s="9">
        <v>22</v>
      </c>
      <c r="H48" s="8">
        <f t="shared" si="0"/>
        <v>44.897959183673471</v>
      </c>
      <c r="I48" s="9">
        <v>10</v>
      </c>
      <c r="J48" s="8">
        <f t="shared" si="1"/>
        <v>20.408163265306122</v>
      </c>
      <c r="K48" s="9">
        <v>7</v>
      </c>
      <c r="L48" s="8">
        <f t="shared" si="2"/>
        <v>14.285714285714285</v>
      </c>
      <c r="M48" s="9">
        <v>10</v>
      </c>
      <c r="N48" s="8">
        <f t="shared" si="3"/>
        <v>20.408163265306122</v>
      </c>
      <c r="Y48" s="10">
        <v>49</v>
      </c>
      <c r="Z48" s="140" t="str">
        <f t="shared" si="4"/>
        <v/>
      </c>
      <c r="AA48" s="140"/>
    </row>
    <row r="49" spans="1:28" ht="23.1" customHeight="1">
      <c r="A49" s="254"/>
      <c r="B49" s="254"/>
      <c r="C49" s="13"/>
      <c r="D49" s="14" t="s">
        <v>5</v>
      </c>
      <c r="E49" s="11"/>
      <c r="F49" s="10">
        <f t="shared" si="5"/>
        <v>24</v>
      </c>
      <c r="G49" s="9">
        <v>21</v>
      </c>
      <c r="H49" s="8">
        <f t="shared" si="0"/>
        <v>87.5</v>
      </c>
      <c r="I49" s="9">
        <v>2</v>
      </c>
      <c r="J49" s="8">
        <f t="shared" si="1"/>
        <v>8.3333333333333321</v>
      </c>
      <c r="K49" s="9">
        <v>0</v>
      </c>
      <c r="L49" s="8">
        <f t="shared" si="2"/>
        <v>0</v>
      </c>
      <c r="M49" s="9">
        <v>1</v>
      </c>
      <c r="N49" s="8">
        <f t="shared" si="3"/>
        <v>4.1666666666666661</v>
      </c>
      <c r="Y49" s="10">
        <v>24</v>
      </c>
      <c r="Z49" s="140" t="str">
        <f t="shared" si="4"/>
        <v/>
      </c>
      <c r="AA49" s="140"/>
    </row>
    <row r="50" spans="1:28" ht="23.1" customHeight="1">
      <c r="A50" s="254"/>
      <c r="B50" s="254"/>
      <c r="C50" s="13"/>
      <c r="D50" s="14" t="s">
        <v>4</v>
      </c>
      <c r="E50" s="11"/>
      <c r="F50" s="10">
        <f t="shared" si="5"/>
        <v>22</v>
      </c>
      <c r="G50" s="9">
        <v>19</v>
      </c>
      <c r="H50" s="8">
        <f t="shared" si="0"/>
        <v>86.36363636363636</v>
      </c>
      <c r="I50" s="9">
        <v>0</v>
      </c>
      <c r="J50" s="8">
        <f t="shared" si="1"/>
        <v>0</v>
      </c>
      <c r="K50" s="9">
        <v>1</v>
      </c>
      <c r="L50" s="8">
        <f t="shared" si="2"/>
        <v>4.5454545454545459</v>
      </c>
      <c r="M50" s="9">
        <v>2</v>
      </c>
      <c r="N50" s="8">
        <f t="shared" si="3"/>
        <v>9.0909090909090917</v>
      </c>
      <c r="Y50" s="10">
        <v>22</v>
      </c>
      <c r="Z50" s="140" t="str">
        <f t="shared" si="4"/>
        <v/>
      </c>
      <c r="AA50" s="140"/>
    </row>
    <row r="51" spans="1:28" ht="23.1" customHeight="1">
      <c r="A51" s="254"/>
      <c r="B51" s="254"/>
      <c r="C51" s="13"/>
      <c r="D51" s="14" t="s">
        <v>3</v>
      </c>
      <c r="E51" s="11"/>
      <c r="F51" s="10">
        <f t="shared" si="5"/>
        <v>168</v>
      </c>
      <c r="G51" s="9">
        <v>138</v>
      </c>
      <c r="H51" s="8">
        <f t="shared" si="0"/>
        <v>82.142857142857139</v>
      </c>
      <c r="I51" s="9">
        <v>13</v>
      </c>
      <c r="J51" s="8">
        <f t="shared" si="1"/>
        <v>7.7380952380952381</v>
      </c>
      <c r="K51" s="9">
        <v>2</v>
      </c>
      <c r="L51" s="8">
        <f t="shared" si="2"/>
        <v>1.1904761904761905</v>
      </c>
      <c r="M51" s="9">
        <v>15</v>
      </c>
      <c r="N51" s="8">
        <f t="shared" si="3"/>
        <v>8.9285714285714288</v>
      </c>
      <c r="Y51" s="10">
        <v>168</v>
      </c>
      <c r="Z51" s="140" t="str">
        <f t="shared" si="4"/>
        <v/>
      </c>
      <c r="AA51" s="140"/>
    </row>
    <row r="52" spans="1:28" ht="23.1" customHeight="1">
      <c r="A52" s="254"/>
      <c r="B52" s="254"/>
      <c r="C52" s="13"/>
      <c r="D52" s="14" t="s">
        <v>2</v>
      </c>
      <c r="E52" s="11"/>
      <c r="F52" s="10">
        <f t="shared" si="5"/>
        <v>21</v>
      </c>
      <c r="G52" s="9">
        <v>20</v>
      </c>
      <c r="H52" s="8">
        <f t="shared" si="0"/>
        <v>95.238095238095227</v>
      </c>
      <c r="I52" s="9">
        <v>1</v>
      </c>
      <c r="J52" s="8">
        <f t="shared" si="1"/>
        <v>4.7619047619047619</v>
      </c>
      <c r="K52" s="9">
        <v>0</v>
      </c>
      <c r="L52" s="8">
        <f t="shared" si="2"/>
        <v>0</v>
      </c>
      <c r="M52" s="9">
        <v>0</v>
      </c>
      <c r="N52" s="8">
        <f t="shared" si="3"/>
        <v>0</v>
      </c>
      <c r="Y52" s="10">
        <v>21</v>
      </c>
      <c r="Z52" s="140" t="str">
        <f t="shared" si="4"/>
        <v/>
      </c>
      <c r="AA52" s="140"/>
    </row>
    <row r="53" spans="1:28" ht="24" customHeight="1" thickBot="1">
      <c r="A53" s="255"/>
      <c r="B53" s="255"/>
      <c r="C53" s="13"/>
      <c r="D53" s="12" t="s">
        <v>1</v>
      </c>
      <c r="E53" s="11"/>
      <c r="F53" s="10">
        <f t="shared" si="5"/>
        <v>56</v>
      </c>
      <c r="G53" s="9">
        <v>38</v>
      </c>
      <c r="H53" s="8">
        <f t="shared" si="0"/>
        <v>67.857142857142861</v>
      </c>
      <c r="I53" s="9">
        <v>7</v>
      </c>
      <c r="J53" s="8">
        <f t="shared" si="1"/>
        <v>12.5</v>
      </c>
      <c r="K53" s="9">
        <v>3</v>
      </c>
      <c r="L53" s="8">
        <f t="shared" si="2"/>
        <v>5.3571428571428568</v>
      </c>
      <c r="M53" s="9">
        <v>8</v>
      </c>
      <c r="N53" s="8">
        <f t="shared" si="3"/>
        <v>14.285714285714285</v>
      </c>
      <c r="Y53" s="10">
        <v>56</v>
      </c>
      <c r="Z53" s="141" t="str">
        <f t="shared" si="4"/>
        <v/>
      </c>
      <c r="AA53" s="141"/>
    </row>
    <row r="55" spans="1:28" ht="12.75" customHeight="1"/>
    <row r="56" spans="1:28" ht="12.75" customHeight="1"/>
    <row r="57" spans="1:28">
      <c r="D57" s="5"/>
    </row>
    <row r="60" spans="1:28">
      <c r="D60" s="166" t="s">
        <v>490</v>
      </c>
      <c r="E60" s="164"/>
      <c r="F60" s="165">
        <v>967</v>
      </c>
      <c r="G60" s="165">
        <v>753</v>
      </c>
      <c r="H60" s="165"/>
      <c r="I60" s="165">
        <v>86</v>
      </c>
      <c r="J60" s="165"/>
      <c r="K60" s="165">
        <v>33</v>
      </c>
      <c r="L60" s="165"/>
      <c r="M60" s="165">
        <v>95</v>
      </c>
      <c r="N60" s="165"/>
      <c r="O60" s="165"/>
      <c r="P60" s="165"/>
      <c r="Q60" s="165"/>
      <c r="R60" s="165"/>
      <c r="S60" s="165"/>
      <c r="T60" s="165"/>
      <c r="U60" s="165"/>
      <c r="V60" s="165"/>
      <c r="W60" s="165"/>
      <c r="X60" s="165"/>
      <c r="Y60" s="165"/>
      <c r="Z60" s="165"/>
      <c r="AA60" s="165"/>
      <c r="AB60" s="165"/>
    </row>
    <row r="61" spans="1:28">
      <c r="D61" s="167" t="s">
        <v>49</v>
      </c>
      <c r="E61" s="164"/>
      <c r="F61" s="168">
        <f>IF(F60="","",SUM(F8:F12))</f>
        <v>967</v>
      </c>
      <c r="G61" s="168">
        <f>IF(G60="","",SUM(G8:G12))</f>
        <v>753</v>
      </c>
      <c r="H61" s="165"/>
      <c r="I61" s="168">
        <f>IF(I60="","",SUM(I8:I12))</f>
        <v>86</v>
      </c>
      <c r="J61" s="165"/>
      <c r="K61" s="168">
        <f>IF(K60="","",SUM(K8:K12))</f>
        <v>33</v>
      </c>
      <c r="L61" s="165"/>
      <c r="M61" s="168">
        <f>IF(M60="","",SUM(M8:M12))</f>
        <v>95</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c r="AB61" s="165"/>
    </row>
    <row r="62" spans="1:28">
      <c r="D62" s="167" t="s">
        <v>43</v>
      </c>
      <c r="E62" s="164"/>
      <c r="F62" s="168">
        <f>IF(F60="","",SUM(F13,F38))</f>
        <v>967</v>
      </c>
      <c r="G62" s="168">
        <f>IF(G60="","",SUM(G13,G38))</f>
        <v>753</v>
      </c>
      <c r="H62" s="165"/>
      <c r="I62" s="168">
        <f>IF(I60="","",SUM(I13,I38))</f>
        <v>86</v>
      </c>
      <c r="J62" s="165"/>
      <c r="K62" s="168">
        <f>IF(K60="","",SUM(K13,K38))</f>
        <v>33</v>
      </c>
      <c r="L62" s="165"/>
      <c r="M62" s="168">
        <f>IF(M60="","",SUM(M13,M38))</f>
        <v>95</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c r="AB62" s="165"/>
    </row>
    <row r="63" spans="1:28">
      <c r="D63" s="169" t="s">
        <v>42</v>
      </c>
      <c r="F63" s="168">
        <f>IF(F60="","",SUM(F14:F37))</f>
        <v>243</v>
      </c>
      <c r="G63" s="168">
        <f>IF(G60="","",SUM(G14:G37))</f>
        <v>209</v>
      </c>
      <c r="H63" s="165"/>
      <c r="I63" s="168">
        <f>IF(I60="","",SUM(I14:I37))</f>
        <v>12</v>
      </c>
      <c r="J63" s="165"/>
      <c r="K63" s="168">
        <f>IF(K60="","",SUM(K14:K37))</f>
        <v>3</v>
      </c>
      <c r="L63" s="165"/>
      <c r="M63" s="168">
        <f>IF(M60="","",SUM(M14:M37))</f>
        <v>19</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c r="AB63" s="165"/>
    </row>
    <row r="64" spans="1:28">
      <c r="D64" s="170" t="s">
        <v>491</v>
      </c>
      <c r="F64" s="168">
        <f>IF(F60="","",SUM(F39:F53))</f>
        <v>724</v>
      </c>
      <c r="G64" s="168">
        <f>IF(G60="","",SUM(G39:G53))</f>
        <v>544</v>
      </c>
      <c r="H64" s="165"/>
      <c r="I64" s="168">
        <f>IF(I60="","",SUM(I39:I53))</f>
        <v>74</v>
      </c>
      <c r="J64" s="165"/>
      <c r="K64" s="168">
        <f>IF(K60="","",SUM(K39:K53))</f>
        <v>30</v>
      </c>
      <c r="L64" s="165"/>
      <c r="M64" s="168">
        <f>IF(M60="","",SUM(M39:M53))</f>
        <v>76</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c r="AB64" s="165"/>
    </row>
    <row r="66" spans="4:28">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c r="AB66" s="165"/>
    </row>
    <row r="67" spans="4:28">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c r="AB67" s="165"/>
    </row>
    <row r="68" spans="4:28">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c r="AB68" s="165"/>
    </row>
    <row r="69" spans="4:28">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c r="AB69" s="165"/>
    </row>
    <row r="70" spans="4:28">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c r="AB70" s="165"/>
    </row>
    <row r="71" spans="4:28">
      <c r="D71" s="5"/>
    </row>
    <row r="75" spans="4:28">
      <c r="D75" s="5"/>
    </row>
    <row r="77" spans="4:28">
      <c r="D77" s="5"/>
    </row>
    <row r="79" spans="4:28">
      <c r="D79" s="5"/>
    </row>
    <row r="81" spans="4:6">
      <c r="D81" s="5"/>
    </row>
    <row r="83" spans="4:6" ht="13.5" customHeight="1">
      <c r="D83" s="6"/>
    </row>
    <row r="84" spans="4:6" ht="13.5" customHeight="1"/>
    <row r="85" spans="4:6">
      <c r="D85" s="5"/>
    </row>
    <row r="87" spans="4:6">
      <c r="D87" s="5"/>
    </row>
    <row r="89" spans="4:6">
      <c r="D89" s="5"/>
    </row>
    <row r="91" spans="4:6">
      <c r="D91" s="5"/>
    </row>
    <row r="95" spans="4:6" ht="12.75" customHeight="1"/>
    <row r="96" spans="4:6" ht="12.75" customHeight="1">
      <c r="F96" s="57"/>
    </row>
  </sheetData>
  <mergeCells count="24">
    <mergeCell ref="B12:E12"/>
    <mergeCell ref="A13:A53"/>
    <mergeCell ref="B13:B37"/>
    <mergeCell ref="B38:B53"/>
    <mergeCell ref="K5:K6"/>
    <mergeCell ref="H5:H6"/>
    <mergeCell ref="I5:I6"/>
    <mergeCell ref="J5:J6"/>
    <mergeCell ref="L5:L6"/>
    <mergeCell ref="M5:M6"/>
    <mergeCell ref="N5:N6"/>
    <mergeCell ref="A7:E7"/>
    <mergeCell ref="A8:A12"/>
    <mergeCell ref="B8:E8"/>
    <mergeCell ref="B9:E9"/>
    <mergeCell ref="B10:E10"/>
    <mergeCell ref="B11:E11"/>
    <mergeCell ref="A3:E6"/>
    <mergeCell ref="F3:F6"/>
    <mergeCell ref="G3:H4"/>
    <mergeCell ref="I3:J4"/>
    <mergeCell ref="K3:L4"/>
    <mergeCell ref="M3:N4"/>
    <mergeCell ref="G5:G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7" width="8.375" style="3" customWidth="1"/>
    <col min="8" max="8" width="8.375" style="100" customWidth="1"/>
    <col min="9" max="18" width="8.375" style="3" customWidth="1"/>
    <col min="19" max="26" width="9" style="3"/>
    <col min="27" max="27" width="9" style="84"/>
    <col min="28" max="28" width="11.25" style="84" customWidth="1"/>
    <col min="29" max="16384" width="9" style="3"/>
  </cols>
  <sheetData>
    <row r="1" spans="1:28" ht="14.25">
      <c r="A1" s="18" t="s">
        <v>710</v>
      </c>
    </row>
    <row r="2" spans="1:28" ht="14.25">
      <c r="F2" s="62"/>
      <c r="G2" s="62"/>
      <c r="H2" s="199"/>
      <c r="I2" s="62"/>
      <c r="J2" s="62"/>
      <c r="K2" s="62"/>
      <c r="L2" s="62"/>
      <c r="M2" s="62"/>
      <c r="N2" s="62"/>
      <c r="O2" s="46"/>
      <c r="P2" s="46"/>
      <c r="Q2" s="62"/>
      <c r="R2" s="61" t="s">
        <v>310</v>
      </c>
    </row>
    <row r="3" spans="1:28" ht="15" customHeight="1">
      <c r="A3" s="314" t="s">
        <v>64</v>
      </c>
      <c r="B3" s="315"/>
      <c r="C3" s="315"/>
      <c r="D3" s="315"/>
      <c r="E3" s="316"/>
      <c r="F3" s="233" t="s">
        <v>309</v>
      </c>
      <c r="G3" s="336" t="s">
        <v>653</v>
      </c>
      <c r="H3" s="99"/>
      <c r="I3" s="407"/>
      <c r="J3" s="407"/>
      <c r="K3" s="407"/>
      <c r="L3" s="407"/>
      <c r="M3" s="407"/>
      <c r="N3" s="407"/>
      <c r="O3" s="407"/>
      <c r="P3" s="408"/>
      <c r="Q3" s="291" t="s">
        <v>643</v>
      </c>
      <c r="R3" s="291" t="s">
        <v>482</v>
      </c>
    </row>
    <row r="4" spans="1:28" ht="19.5" customHeight="1" thickBot="1">
      <c r="A4" s="317"/>
      <c r="B4" s="318"/>
      <c r="C4" s="318"/>
      <c r="D4" s="318"/>
      <c r="E4" s="319"/>
      <c r="F4" s="335"/>
      <c r="G4" s="423"/>
      <c r="H4" s="395" t="s">
        <v>392</v>
      </c>
      <c r="I4" s="355" t="s">
        <v>393</v>
      </c>
      <c r="J4" s="408"/>
      <c r="K4" s="249" t="s">
        <v>394</v>
      </c>
      <c r="L4" s="334"/>
      <c r="M4" s="249" t="s">
        <v>395</v>
      </c>
      <c r="N4" s="334"/>
      <c r="O4" s="249" t="s">
        <v>396</v>
      </c>
      <c r="P4" s="334"/>
      <c r="Q4" s="292"/>
      <c r="R4" s="292"/>
    </row>
    <row r="5" spans="1:28" ht="58.5" customHeight="1" thickBot="1">
      <c r="A5" s="320"/>
      <c r="B5" s="321"/>
      <c r="C5" s="321"/>
      <c r="D5" s="321"/>
      <c r="E5" s="322"/>
      <c r="F5" s="234"/>
      <c r="G5" s="343"/>
      <c r="H5" s="338"/>
      <c r="I5" s="98" t="s">
        <v>664</v>
      </c>
      <c r="J5" s="97" t="s">
        <v>665</v>
      </c>
      <c r="K5" s="221" t="s">
        <v>664</v>
      </c>
      <c r="L5" s="220" t="s">
        <v>665</v>
      </c>
      <c r="M5" s="221" t="s">
        <v>664</v>
      </c>
      <c r="N5" s="220" t="s">
        <v>665</v>
      </c>
      <c r="O5" s="221" t="s">
        <v>664</v>
      </c>
      <c r="P5" s="220" t="s">
        <v>665</v>
      </c>
      <c r="Q5" s="293"/>
      <c r="R5" s="293"/>
      <c r="AA5" s="159">
        <f>SUM(AB6:AB99,F116:R120)</f>
        <v>0</v>
      </c>
      <c r="AB5" s="92"/>
    </row>
    <row r="6" spans="1:28" ht="12" customHeight="1">
      <c r="A6" s="240" t="s">
        <v>50</v>
      </c>
      <c r="B6" s="241"/>
      <c r="C6" s="241"/>
      <c r="D6" s="241"/>
      <c r="E6" s="242"/>
      <c r="F6" s="41">
        <f>SUM(Q6:R6,G6)</f>
        <v>967</v>
      </c>
      <c r="G6" s="41">
        <f>SUM(G8,G10,G12,G14,G16)</f>
        <v>880</v>
      </c>
      <c r="H6" s="104">
        <f>SUM(H8,H10,H12,H14,H16)</f>
        <v>580</v>
      </c>
      <c r="I6" s="41">
        <f t="shared" ref="I6:R6" si="0">SUM(I8,I10,I12,I14,I16)</f>
        <v>563</v>
      </c>
      <c r="J6" s="41">
        <f t="shared" si="0"/>
        <v>239</v>
      </c>
      <c r="K6" s="41">
        <f t="shared" si="0"/>
        <v>528</v>
      </c>
      <c r="L6" s="41">
        <f t="shared" si="0"/>
        <v>133</v>
      </c>
      <c r="M6" s="41">
        <f t="shared" si="0"/>
        <v>610</v>
      </c>
      <c r="N6" s="41">
        <f t="shared" si="0"/>
        <v>235</v>
      </c>
      <c r="O6" s="41">
        <f t="shared" si="0"/>
        <v>547</v>
      </c>
      <c r="P6" s="41">
        <f t="shared" si="0"/>
        <v>314</v>
      </c>
      <c r="Q6" s="41">
        <f t="shared" si="0"/>
        <v>36</v>
      </c>
      <c r="R6" s="41">
        <f t="shared" si="0"/>
        <v>51</v>
      </c>
      <c r="T6" s="54"/>
      <c r="AA6" s="153">
        <v>967</v>
      </c>
      <c r="AB6" s="153" t="str">
        <f>IF(F6=AA6,"",1)</f>
        <v/>
      </c>
    </row>
    <row r="7" spans="1:28" ht="12" customHeight="1">
      <c r="A7" s="243"/>
      <c r="B7" s="244"/>
      <c r="C7" s="244"/>
      <c r="D7" s="244"/>
      <c r="E7" s="245"/>
      <c r="F7" s="44">
        <f t="shared" ref="F7:F70" si="1">SUM(Q7:R7,G7)</f>
        <v>1</v>
      </c>
      <c r="G7" s="37">
        <f>IF(G6=0,0,G6/$F6)</f>
        <v>0.91003102378490175</v>
      </c>
      <c r="H7" s="107">
        <f t="shared" ref="H7" si="2">IF(H6=0,0,H6/$F6)</f>
        <v>0.59979317476732164</v>
      </c>
      <c r="I7" s="37">
        <f>IF(I6=0,0,I6/I6)</f>
        <v>1</v>
      </c>
      <c r="J7" s="37">
        <f>IF(J6=0,0,J6/I6)</f>
        <v>0.42451154529307283</v>
      </c>
      <c r="K7" s="37">
        <f>IF(K6=0,0,K6/K6)</f>
        <v>1</v>
      </c>
      <c r="L7" s="37">
        <f>IF(L6=0,0,L6/K6)</f>
        <v>0.25189393939393939</v>
      </c>
      <c r="M7" s="37">
        <f>IF(M6=0,0,M6/M6)</f>
        <v>1</v>
      </c>
      <c r="N7" s="37">
        <f>IF(N6=0,0,N6/M6)</f>
        <v>0.38524590163934425</v>
      </c>
      <c r="O7" s="37">
        <f>IF(O6=0,0,O6/O6)</f>
        <v>1</v>
      </c>
      <c r="P7" s="37">
        <f>IF(P6=0,0,P6/O6)</f>
        <v>0.57404021937842775</v>
      </c>
      <c r="Q7" s="37">
        <f>IF(Q6=0,0,Q6/$F6)</f>
        <v>3.7228541882109618E-2</v>
      </c>
      <c r="R7" s="37">
        <f>IF(R6=0,0,R6/$F6)</f>
        <v>5.2740434332988625E-2</v>
      </c>
      <c r="AA7" s="154"/>
      <c r="AB7" s="154"/>
    </row>
    <row r="8" spans="1:28" ht="12" customHeight="1">
      <c r="A8" s="256" t="s">
        <v>49</v>
      </c>
      <c r="B8" s="323" t="s">
        <v>48</v>
      </c>
      <c r="C8" s="324"/>
      <c r="D8" s="324"/>
      <c r="E8" s="325"/>
      <c r="F8" s="41">
        <f t="shared" si="1"/>
        <v>323</v>
      </c>
      <c r="G8" s="41">
        <v>282</v>
      </c>
      <c r="H8" s="104">
        <v>192</v>
      </c>
      <c r="I8" s="41">
        <v>236</v>
      </c>
      <c r="J8" s="41">
        <v>145</v>
      </c>
      <c r="K8" s="41">
        <v>123</v>
      </c>
      <c r="L8" s="41">
        <v>25</v>
      </c>
      <c r="M8" s="41">
        <v>116</v>
      </c>
      <c r="N8" s="41">
        <v>31</v>
      </c>
      <c r="O8" s="41">
        <v>90</v>
      </c>
      <c r="P8" s="41">
        <v>33</v>
      </c>
      <c r="Q8" s="41">
        <v>13</v>
      </c>
      <c r="R8" s="41">
        <v>28</v>
      </c>
      <c r="AA8" s="155">
        <v>323</v>
      </c>
      <c r="AB8" s="155" t="str">
        <f t="shared" ref="AB8" si="3">IF(F8=AA8,"",1)</f>
        <v/>
      </c>
    </row>
    <row r="9" spans="1:28" ht="12" customHeight="1">
      <c r="A9" s="257"/>
      <c r="B9" s="326"/>
      <c r="C9" s="327"/>
      <c r="D9" s="327"/>
      <c r="E9" s="328"/>
      <c r="F9" s="44">
        <f t="shared" si="1"/>
        <v>1</v>
      </c>
      <c r="G9" s="37">
        <f>IF(G8=0,0,G8/$F8)</f>
        <v>0.87306501547987614</v>
      </c>
      <c r="H9" s="107">
        <f t="shared" ref="H9" si="4">IF(H8=0,0,H8/$F8)</f>
        <v>0.59442724458204332</v>
      </c>
      <c r="I9" s="37">
        <f>IF(I8=0,0,I8/I8)</f>
        <v>1</v>
      </c>
      <c r="J9" s="37">
        <f>IF(J8=0,0,J8/I8)</f>
        <v>0.61440677966101698</v>
      </c>
      <c r="K9" s="37">
        <f>IF(K8=0,0,K8/K8)</f>
        <v>1</v>
      </c>
      <c r="L9" s="37">
        <f>IF(L8=0,0,L8/K8)</f>
        <v>0.2032520325203252</v>
      </c>
      <c r="M9" s="37">
        <f>IF(M8=0,0,M8/M8)</f>
        <v>1</v>
      </c>
      <c r="N9" s="37">
        <f>IF(N8=0,0,N8/M8)</f>
        <v>0.26724137931034481</v>
      </c>
      <c r="O9" s="37">
        <f>IF(O8=0,0,O8/O8)</f>
        <v>1</v>
      </c>
      <c r="P9" s="37">
        <f>IF(P8=0,0,P8/O8)</f>
        <v>0.36666666666666664</v>
      </c>
      <c r="Q9" s="37">
        <f>IF(Q8=0,0,Q8/$F8)</f>
        <v>4.0247678018575851E-2</v>
      </c>
      <c r="R9" s="37">
        <f>IF(R8=0,0,R8/$F8)</f>
        <v>8.6687306501547989E-2</v>
      </c>
      <c r="AA9" s="154"/>
      <c r="AB9" s="154"/>
    </row>
    <row r="10" spans="1:28" ht="12" customHeight="1">
      <c r="A10" s="257"/>
      <c r="B10" s="323" t="s">
        <v>47</v>
      </c>
      <c r="C10" s="324"/>
      <c r="D10" s="324"/>
      <c r="E10" s="325"/>
      <c r="F10" s="41">
        <f t="shared" si="1"/>
        <v>145</v>
      </c>
      <c r="G10" s="41">
        <v>134</v>
      </c>
      <c r="H10" s="104">
        <v>88</v>
      </c>
      <c r="I10" s="41">
        <v>86</v>
      </c>
      <c r="J10" s="41">
        <v>27</v>
      </c>
      <c r="K10" s="41">
        <v>80</v>
      </c>
      <c r="L10" s="41">
        <v>18</v>
      </c>
      <c r="M10" s="41">
        <v>99</v>
      </c>
      <c r="N10" s="41">
        <v>37</v>
      </c>
      <c r="O10" s="41">
        <v>94</v>
      </c>
      <c r="P10" s="41">
        <v>54</v>
      </c>
      <c r="Q10" s="41">
        <v>3</v>
      </c>
      <c r="R10" s="41">
        <v>8</v>
      </c>
      <c r="AA10" s="155">
        <v>145</v>
      </c>
      <c r="AB10" s="155" t="str">
        <f t="shared" ref="AB10" si="5">IF(F10=AA10,"",1)</f>
        <v/>
      </c>
    </row>
    <row r="11" spans="1:28" ht="12" customHeight="1">
      <c r="A11" s="257"/>
      <c r="B11" s="326"/>
      <c r="C11" s="327"/>
      <c r="D11" s="327"/>
      <c r="E11" s="328"/>
      <c r="F11" s="44">
        <f t="shared" si="1"/>
        <v>1</v>
      </c>
      <c r="G11" s="37">
        <f>IF(G10=0,0,G10/$F10)</f>
        <v>0.92413793103448272</v>
      </c>
      <c r="H11" s="107">
        <f t="shared" ref="H11" si="6">IF(H10=0,0,H10/$F10)</f>
        <v>0.60689655172413792</v>
      </c>
      <c r="I11" s="37">
        <f>IF(I10=0,0,I10/I10)</f>
        <v>1</v>
      </c>
      <c r="J11" s="37">
        <f>IF(J10=0,0,J10/I10)</f>
        <v>0.31395348837209303</v>
      </c>
      <c r="K11" s="37">
        <f>IF(K10=0,0,K10/K10)</f>
        <v>1</v>
      </c>
      <c r="L11" s="37">
        <f>IF(L10=0,0,L10/K10)</f>
        <v>0.22500000000000001</v>
      </c>
      <c r="M11" s="37">
        <f>IF(M10=0,0,M10/M10)</f>
        <v>1</v>
      </c>
      <c r="N11" s="37">
        <f>IF(N10=0,0,N10/M10)</f>
        <v>0.37373737373737376</v>
      </c>
      <c r="O11" s="37">
        <f>IF(O10=0,0,O10/O10)</f>
        <v>1</v>
      </c>
      <c r="P11" s="37">
        <f>IF(P10=0,0,P10/O10)</f>
        <v>0.57446808510638303</v>
      </c>
      <c r="Q11" s="37">
        <f>IF(Q10=0,0,Q10/$F10)</f>
        <v>2.0689655172413793E-2</v>
      </c>
      <c r="R11" s="37">
        <f>IF(R10=0,0,R10/$F10)</f>
        <v>5.5172413793103448E-2</v>
      </c>
      <c r="AA11" s="154"/>
      <c r="AB11" s="154"/>
    </row>
    <row r="12" spans="1:28" ht="12" customHeight="1">
      <c r="A12" s="257"/>
      <c r="B12" s="323" t="s">
        <v>46</v>
      </c>
      <c r="C12" s="324"/>
      <c r="D12" s="324"/>
      <c r="E12" s="325"/>
      <c r="F12" s="41">
        <f t="shared" si="1"/>
        <v>218</v>
      </c>
      <c r="G12" s="41">
        <v>202</v>
      </c>
      <c r="H12" s="104">
        <v>137</v>
      </c>
      <c r="I12" s="41">
        <v>134</v>
      </c>
      <c r="J12" s="41">
        <v>42</v>
      </c>
      <c r="K12" s="41">
        <v>152</v>
      </c>
      <c r="L12" s="41">
        <v>39</v>
      </c>
      <c r="M12" s="41">
        <v>173</v>
      </c>
      <c r="N12" s="41">
        <v>78</v>
      </c>
      <c r="O12" s="41">
        <v>160</v>
      </c>
      <c r="P12" s="41">
        <v>98</v>
      </c>
      <c r="Q12" s="41">
        <v>11</v>
      </c>
      <c r="R12" s="41">
        <v>5</v>
      </c>
      <c r="AA12" s="155">
        <v>218</v>
      </c>
      <c r="AB12" s="155" t="str">
        <f t="shared" ref="AB12" si="7">IF(F12=AA12,"",1)</f>
        <v/>
      </c>
    </row>
    <row r="13" spans="1:28" ht="12" customHeight="1">
      <c r="A13" s="257"/>
      <c r="B13" s="326"/>
      <c r="C13" s="327"/>
      <c r="D13" s="327"/>
      <c r="E13" s="328"/>
      <c r="F13" s="44">
        <f t="shared" si="1"/>
        <v>1</v>
      </c>
      <c r="G13" s="37">
        <f>IF(G12=0,0,G12/$F12)</f>
        <v>0.92660550458715596</v>
      </c>
      <c r="H13" s="107">
        <f t="shared" ref="H13" si="8">IF(H12=0,0,H12/$F12)</f>
        <v>0.62844036697247707</v>
      </c>
      <c r="I13" s="37">
        <f>IF(I12=0,0,I12/I12)</f>
        <v>1</v>
      </c>
      <c r="J13" s="37">
        <f>IF(J12=0,0,J12/I12)</f>
        <v>0.31343283582089554</v>
      </c>
      <c r="K13" s="37">
        <f>IF(K12=0,0,K12/K12)</f>
        <v>1</v>
      </c>
      <c r="L13" s="37">
        <f>IF(L12=0,0,L12/K12)</f>
        <v>0.25657894736842107</v>
      </c>
      <c r="M13" s="37">
        <f>IF(M12=0,0,M12/M12)</f>
        <v>1</v>
      </c>
      <c r="N13" s="37">
        <f>IF(N12=0,0,N12/M12)</f>
        <v>0.45086705202312138</v>
      </c>
      <c r="O13" s="37">
        <f>IF(O12=0,0,O12/O12)</f>
        <v>1</v>
      </c>
      <c r="P13" s="37">
        <f>IF(P12=0,0,P12/O12)</f>
        <v>0.61250000000000004</v>
      </c>
      <c r="Q13" s="37">
        <f>IF(Q12=0,0,Q12/$F12)</f>
        <v>5.0458715596330278E-2</v>
      </c>
      <c r="R13" s="37">
        <f>IF(R12=0,0,R12/$F12)</f>
        <v>2.2935779816513763E-2</v>
      </c>
      <c r="AA13" s="154"/>
      <c r="AB13" s="154"/>
    </row>
    <row r="14" spans="1:28" ht="12" customHeight="1">
      <c r="A14" s="257"/>
      <c r="B14" s="323" t="s">
        <v>45</v>
      </c>
      <c r="C14" s="324"/>
      <c r="D14" s="324"/>
      <c r="E14" s="325"/>
      <c r="F14" s="41">
        <f t="shared" si="1"/>
        <v>66</v>
      </c>
      <c r="G14" s="41">
        <v>62</v>
      </c>
      <c r="H14" s="104">
        <v>44</v>
      </c>
      <c r="I14" s="41">
        <v>37</v>
      </c>
      <c r="J14" s="41">
        <v>6</v>
      </c>
      <c r="K14" s="41">
        <v>47</v>
      </c>
      <c r="L14" s="41">
        <v>13</v>
      </c>
      <c r="M14" s="41">
        <v>56</v>
      </c>
      <c r="N14" s="41">
        <v>23</v>
      </c>
      <c r="O14" s="41">
        <v>54</v>
      </c>
      <c r="P14" s="41">
        <v>35</v>
      </c>
      <c r="Q14" s="41">
        <v>2</v>
      </c>
      <c r="R14" s="41">
        <v>2</v>
      </c>
      <c r="AA14" s="155">
        <v>66</v>
      </c>
      <c r="AB14" s="155" t="str">
        <f t="shared" ref="AB14" si="9">IF(F14=AA14,"",1)</f>
        <v/>
      </c>
    </row>
    <row r="15" spans="1:28" ht="12" customHeight="1">
      <c r="A15" s="257"/>
      <c r="B15" s="326"/>
      <c r="C15" s="327"/>
      <c r="D15" s="327"/>
      <c r="E15" s="328"/>
      <c r="F15" s="44">
        <f t="shared" si="1"/>
        <v>1</v>
      </c>
      <c r="G15" s="37">
        <f>IF(G14=0,0,G14/$F14)</f>
        <v>0.93939393939393945</v>
      </c>
      <c r="H15" s="107">
        <f t="shared" ref="H15" si="10">IF(H14=0,0,H14/$F14)</f>
        <v>0.66666666666666663</v>
      </c>
      <c r="I15" s="37">
        <f>IF(I14=0,0,I14/I14)</f>
        <v>1</v>
      </c>
      <c r="J15" s="37">
        <f>IF(J14=0,0,J14/I14)</f>
        <v>0.16216216216216217</v>
      </c>
      <c r="K15" s="37">
        <f>IF(K14=0,0,K14/K14)</f>
        <v>1</v>
      </c>
      <c r="L15" s="37">
        <f>IF(L14=0,0,L14/K14)</f>
        <v>0.27659574468085107</v>
      </c>
      <c r="M15" s="37">
        <f>IF(M14=0,0,M14/M14)</f>
        <v>1</v>
      </c>
      <c r="N15" s="37">
        <f>IF(N14=0,0,N14/M14)</f>
        <v>0.4107142857142857</v>
      </c>
      <c r="O15" s="37">
        <f>IF(O14=0,0,O14/O14)</f>
        <v>1</v>
      </c>
      <c r="P15" s="37">
        <f>IF(P14=0,0,P14/O14)</f>
        <v>0.64814814814814814</v>
      </c>
      <c r="Q15" s="37">
        <f>IF(Q14=0,0,Q14/$F14)</f>
        <v>3.0303030303030304E-2</v>
      </c>
      <c r="R15" s="37">
        <f>IF(R14=0,0,R14/$F14)</f>
        <v>3.0303030303030304E-2</v>
      </c>
      <c r="AA15" s="154"/>
      <c r="AB15" s="154"/>
    </row>
    <row r="16" spans="1:28" ht="12" customHeight="1">
      <c r="A16" s="257"/>
      <c r="B16" s="323" t="s">
        <v>44</v>
      </c>
      <c r="C16" s="324"/>
      <c r="D16" s="324"/>
      <c r="E16" s="325"/>
      <c r="F16" s="41">
        <f t="shared" si="1"/>
        <v>215</v>
      </c>
      <c r="G16" s="41">
        <v>200</v>
      </c>
      <c r="H16" s="104">
        <v>119</v>
      </c>
      <c r="I16" s="41">
        <v>70</v>
      </c>
      <c r="J16" s="41">
        <v>19</v>
      </c>
      <c r="K16" s="41">
        <v>126</v>
      </c>
      <c r="L16" s="41">
        <v>38</v>
      </c>
      <c r="M16" s="41">
        <v>166</v>
      </c>
      <c r="N16" s="41">
        <v>66</v>
      </c>
      <c r="O16" s="41">
        <v>149</v>
      </c>
      <c r="P16" s="41">
        <v>94</v>
      </c>
      <c r="Q16" s="41">
        <v>7</v>
      </c>
      <c r="R16" s="41">
        <v>8</v>
      </c>
      <c r="AA16" s="155">
        <v>215</v>
      </c>
      <c r="AB16" s="155" t="str">
        <f t="shared" ref="AB16" si="11">IF(F16=AA16,"",1)</f>
        <v/>
      </c>
    </row>
    <row r="17" spans="1:28" ht="12" customHeight="1">
      <c r="A17" s="258"/>
      <c r="B17" s="326"/>
      <c r="C17" s="327"/>
      <c r="D17" s="327"/>
      <c r="E17" s="328"/>
      <c r="F17" s="44">
        <f t="shared" si="1"/>
        <v>1</v>
      </c>
      <c r="G17" s="37">
        <f>IF(G16=0,0,G16/$F16)</f>
        <v>0.93023255813953487</v>
      </c>
      <c r="H17" s="107">
        <f t="shared" ref="H17" si="12">IF(H16=0,0,H16/$F16)</f>
        <v>0.55348837209302326</v>
      </c>
      <c r="I17" s="37">
        <f>IF(I16=0,0,I16/I16)</f>
        <v>1</v>
      </c>
      <c r="J17" s="37">
        <f>IF(J16=0,0,J16/I16)</f>
        <v>0.27142857142857141</v>
      </c>
      <c r="K17" s="37">
        <f>IF(K16=0,0,K16/K16)</f>
        <v>1</v>
      </c>
      <c r="L17" s="37">
        <f>IF(L16=0,0,L16/K16)</f>
        <v>0.30158730158730157</v>
      </c>
      <c r="M17" s="37">
        <f>IF(M16=0,0,M16/M16)</f>
        <v>1</v>
      </c>
      <c r="N17" s="37">
        <f>IF(N16=0,0,N16/M16)</f>
        <v>0.39759036144578314</v>
      </c>
      <c r="O17" s="37">
        <f>IF(O16=0,0,O16/O16)</f>
        <v>1</v>
      </c>
      <c r="P17" s="37">
        <f>IF(P16=0,0,P16/O16)</f>
        <v>0.63087248322147649</v>
      </c>
      <c r="Q17" s="37">
        <f>IF(Q16=0,0,Q16/$F16)</f>
        <v>3.255813953488372E-2</v>
      </c>
      <c r="R17" s="37">
        <f>IF(R16=0,0,R16/$F16)</f>
        <v>3.7209302325581395E-2</v>
      </c>
      <c r="AA17" s="156"/>
      <c r="AB17" s="154"/>
    </row>
    <row r="18" spans="1:28" ht="12" customHeight="1">
      <c r="A18" s="253" t="s">
        <v>43</v>
      </c>
      <c r="B18" s="253" t="s">
        <v>42</v>
      </c>
      <c r="C18" s="43"/>
      <c r="D18" s="305" t="s">
        <v>16</v>
      </c>
      <c r="E18" s="42"/>
      <c r="F18" s="41">
        <f t="shared" si="1"/>
        <v>243</v>
      </c>
      <c r="G18" s="41">
        <f t="shared" ref="G18" si="13">SUM(G20,G22,G24,G26,G28,G30,G32,G34,G36,G38,G40,G42,G44,G46,G48,G50,G52,G54,G56,G58,G60,G62,G64,G66)</f>
        <v>229</v>
      </c>
      <c r="H18" s="104">
        <f>SUM(H20,H22,H24,H26,H28,H30,H32,H34,H36,H38,H40,H42,H44,H46,H48,H50,H52,H54,H56,H58,H60,H62,H64,H66)</f>
        <v>145</v>
      </c>
      <c r="I18" s="104">
        <f t="shared" ref="I18:R18" si="14">SUM(I20,I22,I24,I26,I28,I30,I32,I34,I36,I38,I40,I42,I44,I46,I48,I50,I52,I54,I56,I58,I60,I62,I64,I66)</f>
        <v>168</v>
      </c>
      <c r="J18" s="41">
        <f t="shared" si="14"/>
        <v>50</v>
      </c>
      <c r="K18" s="41">
        <f t="shared" si="14"/>
        <v>169</v>
      </c>
      <c r="L18" s="41">
        <f t="shared" si="14"/>
        <v>26</v>
      </c>
      <c r="M18" s="41">
        <f t="shared" si="14"/>
        <v>187</v>
      </c>
      <c r="N18" s="41">
        <f t="shared" si="14"/>
        <v>59</v>
      </c>
      <c r="O18" s="41">
        <f t="shared" si="14"/>
        <v>163</v>
      </c>
      <c r="P18" s="41">
        <f t="shared" si="14"/>
        <v>85</v>
      </c>
      <c r="Q18" s="41">
        <f t="shared" si="14"/>
        <v>3</v>
      </c>
      <c r="R18" s="41">
        <f t="shared" si="14"/>
        <v>11</v>
      </c>
      <c r="AA18" s="155">
        <v>243</v>
      </c>
      <c r="AB18" s="155" t="str">
        <f t="shared" ref="AB18" si="15">IF(F18=AA18,"",1)</f>
        <v/>
      </c>
    </row>
    <row r="19" spans="1:28" ht="12" customHeight="1">
      <c r="A19" s="254"/>
      <c r="B19" s="254"/>
      <c r="C19" s="40"/>
      <c r="D19" s="306"/>
      <c r="E19" s="39"/>
      <c r="F19" s="44">
        <f t="shared" si="1"/>
        <v>1</v>
      </c>
      <c r="G19" s="37">
        <f>IF(G18=0,0,G18/$F18)</f>
        <v>0.9423868312757202</v>
      </c>
      <c r="H19" s="107">
        <f t="shared" ref="H19" si="16">IF(H18=0,0,H18/$F18)</f>
        <v>0.5967078189300411</v>
      </c>
      <c r="I19" s="37">
        <f>IF(I18=0,0,I18/I18)</f>
        <v>1</v>
      </c>
      <c r="J19" s="37">
        <f>IF(J18=0,0,J18/I18)</f>
        <v>0.29761904761904762</v>
      </c>
      <c r="K19" s="37">
        <f>IF(K18=0,0,K18/K18)</f>
        <v>1</v>
      </c>
      <c r="L19" s="37">
        <f>IF(L18=0,0,L18/K18)</f>
        <v>0.15384615384615385</v>
      </c>
      <c r="M19" s="37">
        <f>IF(M18=0,0,M18/M18)</f>
        <v>1</v>
      </c>
      <c r="N19" s="37">
        <f>IF(N18=0,0,N18/M18)</f>
        <v>0.31550802139037432</v>
      </c>
      <c r="O19" s="37">
        <f>IF(O18=0,0,O18/O18)</f>
        <v>1</v>
      </c>
      <c r="P19" s="37">
        <f>IF(P18=0,0,P18/O18)</f>
        <v>0.5214723926380368</v>
      </c>
      <c r="Q19" s="37">
        <f>IF(Q18=0,0,Q18/$F18)</f>
        <v>1.2345679012345678E-2</v>
      </c>
      <c r="R19" s="37">
        <f>IF(R18=0,0,R18/$F18)</f>
        <v>4.5267489711934158E-2</v>
      </c>
      <c r="AA19" s="154"/>
      <c r="AB19" s="154"/>
    </row>
    <row r="20" spans="1:28" ht="12" customHeight="1">
      <c r="A20" s="254"/>
      <c r="B20" s="254"/>
      <c r="C20" s="43"/>
      <c r="D20" s="305" t="s">
        <v>41</v>
      </c>
      <c r="E20" s="42"/>
      <c r="F20" s="41">
        <f t="shared" si="1"/>
        <v>32</v>
      </c>
      <c r="G20" s="41">
        <v>30</v>
      </c>
      <c r="H20" s="104">
        <v>25</v>
      </c>
      <c r="I20" s="41">
        <v>21</v>
      </c>
      <c r="J20" s="41">
        <v>8</v>
      </c>
      <c r="K20" s="41">
        <v>21</v>
      </c>
      <c r="L20" s="41">
        <v>3</v>
      </c>
      <c r="M20" s="41">
        <v>24</v>
      </c>
      <c r="N20" s="41">
        <v>10</v>
      </c>
      <c r="O20" s="41">
        <v>19</v>
      </c>
      <c r="P20" s="41">
        <v>15</v>
      </c>
      <c r="Q20" s="41">
        <v>0</v>
      </c>
      <c r="R20" s="41">
        <v>2</v>
      </c>
      <c r="AA20" s="155">
        <v>32</v>
      </c>
      <c r="AB20" s="155" t="str">
        <f t="shared" ref="AB20" si="17">IF(F20=AA20,"",1)</f>
        <v/>
      </c>
    </row>
    <row r="21" spans="1:28" ht="12" customHeight="1">
      <c r="A21" s="254"/>
      <c r="B21" s="254"/>
      <c r="C21" s="40"/>
      <c r="D21" s="306"/>
      <c r="E21" s="39"/>
      <c r="F21" s="44">
        <f t="shared" si="1"/>
        <v>1</v>
      </c>
      <c r="G21" s="37">
        <f>IF(G20=0,0,G20/$F20)</f>
        <v>0.9375</v>
      </c>
      <c r="H21" s="107">
        <f t="shared" ref="H21" si="18">IF(H20=0,0,H20/$F20)</f>
        <v>0.78125</v>
      </c>
      <c r="I21" s="37">
        <f>IF(I20=0,0,I20/I20)</f>
        <v>1</v>
      </c>
      <c r="J21" s="37">
        <f>IF(J20=0,0,J20/I20)</f>
        <v>0.38095238095238093</v>
      </c>
      <c r="K21" s="37">
        <f>IF(K20=0,0,K20/K20)</f>
        <v>1</v>
      </c>
      <c r="L21" s="37">
        <f>IF(L20=0,0,L20/K20)</f>
        <v>0.14285714285714285</v>
      </c>
      <c r="M21" s="37">
        <f>IF(M20=0,0,M20/M20)</f>
        <v>1</v>
      </c>
      <c r="N21" s="37">
        <f>IF(N20=0,0,N20/M20)</f>
        <v>0.41666666666666669</v>
      </c>
      <c r="O21" s="37">
        <f>IF(O20=0,0,O20/O20)</f>
        <v>1</v>
      </c>
      <c r="P21" s="37">
        <f>IF(P20=0,0,P20/O20)</f>
        <v>0.78947368421052633</v>
      </c>
      <c r="Q21" s="37">
        <f>IF(Q20=0,0,Q20/$F20)</f>
        <v>0</v>
      </c>
      <c r="R21" s="37">
        <f>IF(R20=0,0,R20/$F20)</f>
        <v>6.25E-2</v>
      </c>
      <c r="AA21" s="154"/>
      <c r="AB21" s="154"/>
    </row>
    <row r="22" spans="1:28" ht="12" customHeight="1">
      <c r="A22" s="254"/>
      <c r="B22" s="254"/>
      <c r="C22" s="43"/>
      <c r="D22" s="305" t="s">
        <v>40</v>
      </c>
      <c r="E22" s="42"/>
      <c r="F22" s="41">
        <f t="shared" si="1"/>
        <v>4</v>
      </c>
      <c r="G22" s="41">
        <v>4</v>
      </c>
      <c r="H22" s="104">
        <v>3</v>
      </c>
      <c r="I22" s="41">
        <v>3</v>
      </c>
      <c r="J22" s="41">
        <v>1</v>
      </c>
      <c r="K22" s="41">
        <v>2</v>
      </c>
      <c r="L22" s="41">
        <v>1</v>
      </c>
      <c r="M22" s="41">
        <v>3</v>
      </c>
      <c r="N22" s="41">
        <v>1</v>
      </c>
      <c r="O22" s="41">
        <v>3</v>
      </c>
      <c r="P22" s="41">
        <v>2</v>
      </c>
      <c r="Q22" s="41">
        <v>0</v>
      </c>
      <c r="R22" s="41">
        <v>0</v>
      </c>
      <c r="AA22" s="155">
        <v>4</v>
      </c>
      <c r="AB22" s="155" t="str">
        <f t="shared" ref="AB22" si="19">IF(F22=AA22,"",1)</f>
        <v/>
      </c>
    </row>
    <row r="23" spans="1:28" ht="12" customHeight="1">
      <c r="A23" s="254"/>
      <c r="B23" s="254"/>
      <c r="C23" s="40"/>
      <c r="D23" s="306"/>
      <c r="E23" s="39"/>
      <c r="F23" s="44">
        <f t="shared" si="1"/>
        <v>1</v>
      </c>
      <c r="G23" s="37">
        <f>IF(G22=0,0,G22/$F22)</f>
        <v>1</v>
      </c>
      <c r="H23" s="107">
        <f t="shared" ref="H23" si="20">IF(H22=0,0,H22/$F22)</f>
        <v>0.75</v>
      </c>
      <c r="I23" s="37">
        <f>IF(I22=0,0,I22/I22)</f>
        <v>1</v>
      </c>
      <c r="J23" s="37">
        <f>IF(J22=0,0,J22/I22)</f>
        <v>0.33333333333333331</v>
      </c>
      <c r="K23" s="37">
        <f>IF(K22=0,0,K22/K22)</f>
        <v>1</v>
      </c>
      <c r="L23" s="37">
        <f>IF(L22=0,0,L22/K22)</f>
        <v>0.5</v>
      </c>
      <c r="M23" s="37">
        <f>IF(M22=0,0,M22/M22)</f>
        <v>1</v>
      </c>
      <c r="N23" s="37">
        <f>IF(N22=0,0,N22/M22)</f>
        <v>0.33333333333333331</v>
      </c>
      <c r="O23" s="37">
        <f>IF(O22=0,0,O22/O22)</f>
        <v>1</v>
      </c>
      <c r="P23" s="37">
        <f>IF(P22=0,0,P22/O22)</f>
        <v>0.66666666666666663</v>
      </c>
      <c r="Q23" s="37">
        <f>IF(Q22=0,0,Q22/$F22)</f>
        <v>0</v>
      </c>
      <c r="R23" s="37">
        <f>IF(R22=0,0,R22/$F22)</f>
        <v>0</v>
      </c>
      <c r="AA23" s="154"/>
      <c r="AB23" s="154"/>
    </row>
    <row r="24" spans="1:28" ht="12" customHeight="1">
      <c r="A24" s="254"/>
      <c r="B24" s="254"/>
      <c r="C24" s="43"/>
      <c r="D24" s="305" t="s">
        <v>39</v>
      </c>
      <c r="E24" s="42"/>
      <c r="F24" s="41">
        <f t="shared" si="1"/>
        <v>16</v>
      </c>
      <c r="G24" s="41">
        <v>15</v>
      </c>
      <c r="H24" s="104">
        <v>13</v>
      </c>
      <c r="I24" s="41">
        <v>12</v>
      </c>
      <c r="J24" s="41">
        <v>4</v>
      </c>
      <c r="K24" s="41">
        <v>7</v>
      </c>
      <c r="L24" s="41">
        <v>5</v>
      </c>
      <c r="M24" s="41">
        <v>12</v>
      </c>
      <c r="N24" s="41">
        <v>7</v>
      </c>
      <c r="O24" s="41">
        <v>10</v>
      </c>
      <c r="P24" s="41">
        <v>9</v>
      </c>
      <c r="Q24" s="41">
        <v>1</v>
      </c>
      <c r="R24" s="41">
        <v>0</v>
      </c>
      <c r="AA24" s="155">
        <v>16</v>
      </c>
      <c r="AB24" s="155" t="str">
        <f t="shared" ref="AB24" si="21">IF(F24=AA24,"",1)</f>
        <v/>
      </c>
    </row>
    <row r="25" spans="1:28" ht="12" customHeight="1">
      <c r="A25" s="254"/>
      <c r="B25" s="254"/>
      <c r="C25" s="40"/>
      <c r="D25" s="306"/>
      <c r="E25" s="39"/>
      <c r="F25" s="44">
        <f t="shared" si="1"/>
        <v>1</v>
      </c>
      <c r="G25" s="37">
        <f>IF(G24=0,0,G24/$F24)</f>
        <v>0.9375</v>
      </c>
      <c r="H25" s="107">
        <f t="shared" ref="H25" si="22">IF(H24=0,0,H24/$F24)</f>
        <v>0.8125</v>
      </c>
      <c r="I25" s="37">
        <f>IF(I24=0,0,I24/I24)</f>
        <v>1</v>
      </c>
      <c r="J25" s="37">
        <f>IF(J24=0,0,J24/I24)</f>
        <v>0.33333333333333331</v>
      </c>
      <c r="K25" s="37">
        <f>IF(K24=0,0,K24/K24)</f>
        <v>1</v>
      </c>
      <c r="L25" s="37">
        <f>IF(L24=0,0,L24/K24)</f>
        <v>0.7142857142857143</v>
      </c>
      <c r="M25" s="37">
        <f>IF(M24=0,0,M24/M24)</f>
        <v>1</v>
      </c>
      <c r="N25" s="37">
        <f>IF(N24=0,0,N24/M24)</f>
        <v>0.58333333333333337</v>
      </c>
      <c r="O25" s="37">
        <f>IF(O24=0,0,O24/O24)</f>
        <v>1</v>
      </c>
      <c r="P25" s="37">
        <f>IF(P24=0,0,P24/O24)</f>
        <v>0.9</v>
      </c>
      <c r="Q25" s="37">
        <f>IF(Q24=0,0,Q24/$F24)</f>
        <v>6.25E-2</v>
      </c>
      <c r="R25" s="37">
        <f>IF(R24=0,0,R24/$F24)</f>
        <v>0</v>
      </c>
      <c r="AA25" s="154"/>
      <c r="AB25" s="154"/>
    </row>
    <row r="26" spans="1:28" ht="12" customHeight="1">
      <c r="A26" s="254"/>
      <c r="B26" s="254"/>
      <c r="C26" s="43"/>
      <c r="D26" s="308" t="s">
        <v>38</v>
      </c>
      <c r="E26" s="115"/>
      <c r="F26" s="41">
        <f t="shared" si="1"/>
        <v>3</v>
      </c>
      <c r="G26" s="41">
        <v>3</v>
      </c>
      <c r="H26" s="104">
        <v>1</v>
      </c>
      <c r="I26" s="104">
        <v>2</v>
      </c>
      <c r="J26" s="104">
        <v>1</v>
      </c>
      <c r="K26" s="104">
        <v>1</v>
      </c>
      <c r="L26" s="41">
        <v>0</v>
      </c>
      <c r="M26" s="41">
        <v>1</v>
      </c>
      <c r="N26" s="41">
        <v>0</v>
      </c>
      <c r="O26" s="41">
        <v>2</v>
      </c>
      <c r="P26" s="41">
        <v>0</v>
      </c>
      <c r="Q26" s="41">
        <v>0</v>
      </c>
      <c r="R26" s="41">
        <v>0</v>
      </c>
      <c r="AA26" s="155">
        <v>3</v>
      </c>
      <c r="AB26" s="155" t="str">
        <f t="shared" ref="AB26" si="23">IF(F26=AA26,"",1)</f>
        <v/>
      </c>
    </row>
    <row r="27" spans="1:28" ht="12" customHeight="1">
      <c r="A27" s="254"/>
      <c r="B27" s="254"/>
      <c r="C27" s="40"/>
      <c r="D27" s="309"/>
      <c r="E27" s="116"/>
      <c r="F27" s="44">
        <f t="shared" si="1"/>
        <v>1</v>
      </c>
      <c r="G27" s="37">
        <f>IF(G26=0,0,G26/$F26)</f>
        <v>1</v>
      </c>
      <c r="H27" s="107">
        <f t="shared" ref="H27" si="24">IF(H26=0,0,H26/$F26)</f>
        <v>0.33333333333333331</v>
      </c>
      <c r="I27" s="107">
        <f>IF(I26=0,0,I26/I26)</f>
        <v>1</v>
      </c>
      <c r="J27" s="107">
        <f>IF(J26=0,0,J26/I26)</f>
        <v>0.5</v>
      </c>
      <c r="K27" s="107">
        <f>IF(K26=0,0,K26/K26)</f>
        <v>1</v>
      </c>
      <c r="L27" s="37">
        <f>IF(L26=0,0,L26/K26)</f>
        <v>0</v>
      </c>
      <c r="M27" s="37">
        <f>IF(M26=0,0,M26/M26)</f>
        <v>1</v>
      </c>
      <c r="N27" s="37">
        <f>IF(N26=0,0,N26/M26)</f>
        <v>0</v>
      </c>
      <c r="O27" s="37">
        <f>IF(O26=0,0,O26/O26)</f>
        <v>1</v>
      </c>
      <c r="P27" s="37">
        <f>IF(P26=0,0,P26/O26)</f>
        <v>0</v>
      </c>
      <c r="Q27" s="37">
        <f>IF(Q26=0,0,Q26/$F26)</f>
        <v>0</v>
      </c>
      <c r="R27" s="37">
        <f>IF(R26=0,0,R26/$F26)</f>
        <v>0</v>
      </c>
      <c r="AA27" s="154"/>
      <c r="AB27" s="154"/>
    </row>
    <row r="28" spans="1:28" ht="12" customHeight="1">
      <c r="A28" s="254"/>
      <c r="B28" s="254"/>
      <c r="C28" s="43"/>
      <c r="D28" s="305" t="s">
        <v>37</v>
      </c>
      <c r="E28" s="42"/>
      <c r="F28" s="41">
        <f t="shared" si="1"/>
        <v>7</v>
      </c>
      <c r="G28" s="41">
        <v>7</v>
      </c>
      <c r="H28" s="104">
        <v>5</v>
      </c>
      <c r="I28" s="41">
        <v>5</v>
      </c>
      <c r="J28" s="41">
        <v>1</v>
      </c>
      <c r="K28" s="41">
        <v>5</v>
      </c>
      <c r="L28" s="41">
        <v>0</v>
      </c>
      <c r="M28" s="41">
        <v>6</v>
      </c>
      <c r="N28" s="41">
        <v>4</v>
      </c>
      <c r="O28" s="41">
        <v>6</v>
      </c>
      <c r="P28" s="41">
        <v>4</v>
      </c>
      <c r="Q28" s="41">
        <v>0</v>
      </c>
      <c r="R28" s="41">
        <v>0</v>
      </c>
      <c r="AA28" s="155">
        <v>7</v>
      </c>
      <c r="AB28" s="155" t="str">
        <f t="shared" ref="AB28" si="25">IF(F28=AA28,"",1)</f>
        <v/>
      </c>
    </row>
    <row r="29" spans="1:28" ht="12" customHeight="1">
      <c r="A29" s="254"/>
      <c r="B29" s="254"/>
      <c r="C29" s="40"/>
      <c r="D29" s="306"/>
      <c r="E29" s="39"/>
      <c r="F29" s="44">
        <f t="shared" si="1"/>
        <v>1</v>
      </c>
      <c r="G29" s="37">
        <f>IF(G28=0,0,G28/$F28)</f>
        <v>1</v>
      </c>
      <c r="H29" s="107">
        <f t="shared" ref="H29" si="26">IF(H28=0,0,H28/$F28)</f>
        <v>0.7142857142857143</v>
      </c>
      <c r="I29" s="37">
        <f>IF(I28=0,0,I28/I28)</f>
        <v>1</v>
      </c>
      <c r="J29" s="37">
        <f>IF(J28=0,0,J28/I28)</f>
        <v>0.2</v>
      </c>
      <c r="K29" s="37">
        <f>IF(K28=0,0,K28/K28)</f>
        <v>1</v>
      </c>
      <c r="L29" s="37">
        <f>IF(L28=0,0,L28/K28)</f>
        <v>0</v>
      </c>
      <c r="M29" s="37">
        <f>IF(M28=0,0,M28/M28)</f>
        <v>1</v>
      </c>
      <c r="N29" s="37">
        <f>IF(N28=0,0,N28/M28)</f>
        <v>0.66666666666666663</v>
      </c>
      <c r="O29" s="37">
        <f>IF(O28=0,0,O28/O28)</f>
        <v>1</v>
      </c>
      <c r="P29" s="37">
        <f>IF(P28=0,0,P28/O28)</f>
        <v>0.66666666666666663</v>
      </c>
      <c r="Q29" s="37">
        <f>IF(Q28=0,0,Q28/$F28)</f>
        <v>0</v>
      </c>
      <c r="R29" s="37">
        <f>IF(R28=0,0,R28/$F28)</f>
        <v>0</v>
      </c>
      <c r="AA29" s="154"/>
      <c r="AB29" s="154"/>
    </row>
    <row r="30" spans="1:28" ht="12" customHeight="1">
      <c r="A30" s="254"/>
      <c r="B30" s="254"/>
      <c r="C30" s="43"/>
      <c r="D30" s="305" t="s">
        <v>36</v>
      </c>
      <c r="E30" s="42"/>
      <c r="F30" s="41">
        <f t="shared" si="1"/>
        <v>2</v>
      </c>
      <c r="G30" s="41">
        <v>2</v>
      </c>
      <c r="H30" s="104">
        <v>2</v>
      </c>
      <c r="I30" s="41">
        <v>2</v>
      </c>
      <c r="J30" s="41">
        <v>2</v>
      </c>
      <c r="K30" s="41">
        <v>2</v>
      </c>
      <c r="L30" s="41">
        <v>0</v>
      </c>
      <c r="M30" s="41">
        <v>1</v>
      </c>
      <c r="N30" s="41">
        <v>0</v>
      </c>
      <c r="O30" s="41">
        <v>1</v>
      </c>
      <c r="P30" s="41">
        <v>0</v>
      </c>
      <c r="Q30" s="41">
        <v>0</v>
      </c>
      <c r="R30" s="41">
        <v>0</v>
      </c>
      <c r="AA30" s="155">
        <v>2</v>
      </c>
      <c r="AB30" s="155" t="str">
        <f t="shared" ref="AB30" si="27">IF(F30=AA30,"",1)</f>
        <v/>
      </c>
    </row>
    <row r="31" spans="1:28" ht="12" customHeight="1">
      <c r="A31" s="254"/>
      <c r="B31" s="254"/>
      <c r="C31" s="40"/>
      <c r="D31" s="306"/>
      <c r="E31" s="39"/>
      <c r="F31" s="44">
        <f t="shared" si="1"/>
        <v>1</v>
      </c>
      <c r="G31" s="37">
        <f>IF(G30=0,0,G30/$F30)</f>
        <v>1</v>
      </c>
      <c r="H31" s="107">
        <f t="shared" ref="H31" si="28">IF(H30=0,0,H30/$F30)</f>
        <v>1</v>
      </c>
      <c r="I31" s="37">
        <f>IF(I30=0,0,I30/I30)</f>
        <v>1</v>
      </c>
      <c r="J31" s="37">
        <f>IF(J30=0,0,J30/I30)</f>
        <v>1</v>
      </c>
      <c r="K31" s="37">
        <f>IF(K30=0,0,K30/K30)</f>
        <v>1</v>
      </c>
      <c r="L31" s="37">
        <f>IF(L30=0,0,L30/K30)</f>
        <v>0</v>
      </c>
      <c r="M31" s="37">
        <f>IF(M30=0,0,M30/M30)</f>
        <v>1</v>
      </c>
      <c r="N31" s="37">
        <f>IF(N30=0,0,N30/M30)</f>
        <v>0</v>
      </c>
      <c r="O31" s="37">
        <f>IF(O30=0,0,O30/O30)</f>
        <v>1</v>
      </c>
      <c r="P31" s="37">
        <f>IF(P30=0,0,P30/O30)</f>
        <v>0</v>
      </c>
      <c r="Q31" s="37">
        <f>IF(Q30=0,0,Q30/$F30)</f>
        <v>0</v>
      </c>
      <c r="R31" s="37">
        <f>IF(R30=0,0,R30/$F30)</f>
        <v>0</v>
      </c>
      <c r="AA31" s="154"/>
      <c r="AB31" s="154"/>
    </row>
    <row r="32" spans="1:28" ht="12" customHeight="1">
      <c r="A32" s="254"/>
      <c r="B32" s="254"/>
      <c r="C32" s="43"/>
      <c r="D32" s="305" t="s">
        <v>35</v>
      </c>
      <c r="E32" s="42"/>
      <c r="F32" s="41">
        <f t="shared" si="1"/>
        <v>5</v>
      </c>
      <c r="G32" s="41">
        <v>5</v>
      </c>
      <c r="H32" s="104">
        <v>4</v>
      </c>
      <c r="I32" s="41">
        <v>5</v>
      </c>
      <c r="J32" s="41">
        <v>3</v>
      </c>
      <c r="K32" s="41">
        <v>5</v>
      </c>
      <c r="L32" s="41">
        <v>4</v>
      </c>
      <c r="M32" s="41">
        <v>3</v>
      </c>
      <c r="N32" s="41">
        <v>2</v>
      </c>
      <c r="O32" s="41">
        <v>2</v>
      </c>
      <c r="P32" s="41">
        <v>1</v>
      </c>
      <c r="Q32" s="41">
        <v>0</v>
      </c>
      <c r="R32" s="41">
        <v>0</v>
      </c>
      <c r="AA32" s="155">
        <v>5</v>
      </c>
      <c r="AB32" s="155" t="str">
        <f t="shared" ref="AB32" si="29">IF(F32=AA32,"",1)</f>
        <v/>
      </c>
    </row>
    <row r="33" spans="1:28" ht="12" customHeight="1">
      <c r="A33" s="254"/>
      <c r="B33" s="254"/>
      <c r="C33" s="40"/>
      <c r="D33" s="306"/>
      <c r="E33" s="39"/>
      <c r="F33" s="44">
        <f t="shared" si="1"/>
        <v>1</v>
      </c>
      <c r="G33" s="37">
        <f>IF(G32=0,0,G32/$F32)</f>
        <v>1</v>
      </c>
      <c r="H33" s="107">
        <f t="shared" ref="H33" si="30">IF(H32=0,0,H32/$F32)</f>
        <v>0.8</v>
      </c>
      <c r="I33" s="37">
        <f>IF(I32=0,0,I32/I32)</f>
        <v>1</v>
      </c>
      <c r="J33" s="37">
        <f>IF(J32=0,0,J32/I32)</f>
        <v>0.6</v>
      </c>
      <c r="K33" s="37">
        <f>IF(K32=0,0,K32/K32)</f>
        <v>1</v>
      </c>
      <c r="L33" s="37">
        <f>IF(L32=0,0,L32/K32)</f>
        <v>0.8</v>
      </c>
      <c r="M33" s="37">
        <f>IF(M32=0,0,M32/M32)</f>
        <v>1</v>
      </c>
      <c r="N33" s="37">
        <f>IF(N32=0,0,N32/M32)</f>
        <v>0.66666666666666663</v>
      </c>
      <c r="O33" s="37">
        <f>IF(O32=0,0,O32/O32)</f>
        <v>1</v>
      </c>
      <c r="P33" s="37">
        <f>IF(P32=0,0,P32/O32)</f>
        <v>0.5</v>
      </c>
      <c r="Q33" s="37">
        <f>IF(Q32=0,0,Q32/$F32)</f>
        <v>0</v>
      </c>
      <c r="R33" s="37">
        <f>IF(R32=0,0,R32/$F32)</f>
        <v>0</v>
      </c>
      <c r="AA33" s="154"/>
      <c r="AB33" s="154"/>
    </row>
    <row r="34" spans="1:28" ht="12" customHeight="1">
      <c r="A34" s="254"/>
      <c r="B34" s="254"/>
      <c r="C34" s="43"/>
      <c r="D34" s="305" t="s">
        <v>34</v>
      </c>
      <c r="E34" s="42"/>
      <c r="F34" s="41">
        <f t="shared" si="1"/>
        <v>10</v>
      </c>
      <c r="G34" s="41">
        <v>10</v>
      </c>
      <c r="H34" s="104">
        <v>8</v>
      </c>
      <c r="I34" s="41">
        <v>8</v>
      </c>
      <c r="J34" s="41">
        <v>3</v>
      </c>
      <c r="K34" s="41">
        <v>10</v>
      </c>
      <c r="L34" s="41">
        <v>5</v>
      </c>
      <c r="M34" s="41">
        <v>10</v>
      </c>
      <c r="N34" s="41">
        <v>6</v>
      </c>
      <c r="O34" s="41">
        <v>8</v>
      </c>
      <c r="P34" s="41">
        <v>5</v>
      </c>
      <c r="Q34" s="41">
        <v>0</v>
      </c>
      <c r="R34" s="41">
        <v>0</v>
      </c>
      <c r="AA34" s="155">
        <v>10</v>
      </c>
      <c r="AB34" s="155" t="str">
        <f t="shared" ref="AB34" si="31">IF(F34=AA34,"",1)</f>
        <v/>
      </c>
    </row>
    <row r="35" spans="1:28" ht="12" customHeight="1">
      <c r="A35" s="254"/>
      <c r="B35" s="254"/>
      <c r="C35" s="40"/>
      <c r="D35" s="306"/>
      <c r="E35" s="39"/>
      <c r="F35" s="44">
        <f t="shared" si="1"/>
        <v>1</v>
      </c>
      <c r="G35" s="37">
        <f>IF(G34=0,0,G34/$F34)</f>
        <v>1</v>
      </c>
      <c r="H35" s="107">
        <f t="shared" ref="H35" si="32">IF(H34=0,0,H34/$F34)</f>
        <v>0.8</v>
      </c>
      <c r="I35" s="37">
        <f>IF(I34=0,0,I34/I34)</f>
        <v>1</v>
      </c>
      <c r="J35" s="37">
        <f>IF(J34=0,0,J34/I34)</f>
        <v>0.375</v>
      </c>
      <c r="K35" s="37">
        <f>IF(K34=0,0,K34/K34)</f>
        <v>1</v>
      </c>
      <c r="L35" s="37">
        <f>IF(L34=0,0,L34/K34)</f>
        <v>0.5</v>
      </c>
      <c r="M35" s="37">
        <f>IF(M34=0,0,M34/M34)</f>
        <v>1</v>
      </c>
      <c r="N35" s="37">
        <f>IF(N34=0,0,N34/M34)</f>
        <v>0.6</v>
      </c>
      <c r="O35" s="37">
        <f>IF(O34=0,0,O34/O34)</f>
        <v>1</v>
      </c>
      <c r="P35" s="37">
        <f>IF(P34=0,0,P34/O34)</f>
        <v>0.625</v>
      </c>
      <c r="Q35" s="37">
        <f>IF(Q34=0,0,Q34/$F34)</f>
        <v>0</v>
      </c>
      <c r="R35" s="37">
        <f>IF(R34=0,0,R34/$F34)</f>
        <v>0</v>
      </c>
      <c r="AA35" s="154"/>
      <c r="AB35" s="154"/>
    </row>
    <row r="36" spans="1:28" ht="12" customHeight="1">
      <c r="A36" s="254"/>
      <c r="B36" s="254"/>
      <c r="C36" s="43"/>
      <c r="D36" s="305" t="s">
        <v>33</v>
      </c>
      <c r="E36" s="42"/>
      <c r="F36" s="41">
        <f t="shared" si="1"/>
        <v>1</v>
      </c>
      <c r="G36" s="41">
        <v>1</v>
      </c>
      <c r="H36" s="104">
        <v>0</v>
      </c>
      <c r="I36" s="41">
        <v>0</v>
      </c>
      <c r="J36" s="41">
        <v>0</v>
      </c>
      <c r="K36" s="41">
        <v>0</v>
      </c>
      <c r="L36" s="41">
        <v>0</v>
      </c>
      <c r="M36" s="41">
        <v>1</v>
      </c>
      <c r="N36" s="41">
        <v>0</v>
      </c>
      <c r="O36" s="41">
        <v>0</v>
      </c>
      <c r="P36" s="41">
        <v>0</v>
      </c>
      <c r="Q36" s="41">
        <v>0</v>
      </c>
      <c r="R36" s="41">
        <v>0</v>
      </c>
      <c r="AA36" s="155">
        <v>1</v>
      </c>
      <c r="AB36" s="155" t="str">
        <f t="shared" ref="AB36" si="33">IF(F36=AA36,"",1)</f>
        <v/>
      </c>
    </row>
    <row r="37" spans="1:28" ht="12" customHeight="1">
      <c r="A37" s="254"/>
      <c r="B37" s="254"/>
      <c r="C37" s="40"/>
      <c r="D37" s="306"/>
      <c r="E37" s="39"/>
      <c r="F37" s="44">
        <f t="shared" si="1"/>
        <v>1</v>
      </c>
      <c r="G37" s="37">
        <f>IF(G36=0,0,G36/$F36)</f>
        <v>1</v>
      </c>
      <c r="H37" s="107">
        <f t="shared" ref="H37" si="34">IF(H36=0,0,H36/$F36)</f>
        <v>0</v>
      </c>
      <c r="I37" s="37">
        <f>IF(I36=0,0,I36/I36)</f>
        <v>0</v>
      </c>
      <c r="J37" s="37">
        <f>IF(J36=0,0,J36/I36)</f>
        <v>0</v>
      </c>
      <c r="K37" s="37">
        <f>IF(K36=0,0,K36/K36)</f>
        <v>0</v>
      </c>
      <c r="L37" s="37">
        <f>IF(L36=0,0,L36/K36)</f>
        <v>0</v>
      </c>
      <c r="M37" s="37">
        <f>IF(M36=0,0,M36/M36)</f>
        <v>1</v>
      </c>
      <c r="N37" s="37">
        <f>IF(N36=0,0,N36/M36)</f>
        <v>0</v>
      </c>
      <c r="O37" s="37">
        <f>IF(O36=0,0,O36/O36)</f>
        <v>0</v>
      </c>
      <c r="P37" s="37">
        <f>IF(P36=0,0,P36/O36)</f>
        <v>0</v>
      </c>
      <c r="Q37" s="37">
        <f>IF(Q36=0,0,Q36/$F36)</f>
        <v>0</v>
      </c>
      <c r="R37" s="37">
        <f>IF(R36=0,0,R36/$F36)</f>
        <v>0</v>
      </c>
      <c r="AA37" s="154"/>
      <c r="AB37" s="154"/>
    </row>
    <row r="38" spans="1:28" ht="12" customHeight="1">
      <c r="A38" s="254"/>
      <c r="B38" s="254"/>
      <c r="C38" s="43"/>
      <c r="D38" s="305" t="s">
        <v>32</v>
      </c>
      <c r="E38" s="42"/>
      <c r="F38" s="41">
        <f t="shared" si="1"/>
        <v>6</v>
      </c>
      <c r="G38" s="41">
        <v>6</v>
      </c>
      <c r="H38" s="104">
        <v>4</v>
      </c>
      <c r="I38" s="41">
        <v>5</v>
      </c>
      <c r="J38" s="41">
        <v>1</v>
      </c>
      <c r="K38" s="41">
        <v>6</v>
      </c>
      <c r="L38" s="41">
        <v>0</v>
      </c>
      <c r="M38" s="41">
        <v>6</v>
      </c>
      <c r="N38" s="41">
        <v>2</v>
      </c>
      <c r="O38" s="41">
        <v>5</v>
      </c>
      <c r="P38" s="41">
        <v>2</v>
      </c>
      <c r="Q38" s="41">
        <v>0</v>
      </c>
      <c r="R38" s="41">
        <v>0</v>
      </c>
      <c r="AA38" s="155">
        <v>6</v>
      </c>
      <c r="AB38" s="155" t="str">
        <f t="shared" ref="AB38" si="35">IF(F38=AA38,"",1)</f>
        <v/>
      </c>
    </row>
    <row r="39" spans="1:28" ht="12" customHeight="1">
      <c r="A39" s="254"/>
      <c r="B39" s="254"/>
      <c r="C39" s="40"/>
      <c r="D39" s="306"/>
      <c r="E39" s="39"/>
      <c r="F39" s="44">
        <f t="shared" si="1"/>
        <v>1</v>
      </c>
      <c r="G39" s="37">
        <f>IF(G38=0,0,G38/$F38)</f>
        <v>1</v>
      </c>
      <c r="H39" s="107">
        <f t="shared" ref="H39" si="36">IF(H38=0,0,H38/$F38)</f>
        <v>0.66666666666666663</v>
      </c>
      <c r="I39" s="37">
        <f>IF(I38=0,0,I38/I38)</f>
        <v>1</v>
      </c>
      <c r="J39" s="37">
        <f>IF(J38=0,0,J38/I38)</f>
        <v>0.2</v>
      </c>
      <c r="K39" s="37">
        <f>IF(K38=0,0,K38/K38)</f>
        <v>1</v>
      </c>
      <c r="L39" s="37">
        <f>IF(L38=0,0,L38/K38)</f>
        <v>0</v>
      </c>
      <c r="M39" s="37">
        <f>IF(M38=0,0,M38/M38)</f>
        <v>1</v>
      </c>
      <c r="N39" s="37">
        <f>IF(N38=0,0,N38/M38)</f>
        <v>0.33333333333333331</v>
      </c>
      <c r="O39" s="37">
        <f>IF(O38=0,0,O38/O38)</f>
        <v>1</v>
      </c>
      <c r="P39" s="37">
        <f>IF(P38=0,0,P38/O38)</f>
        <v>0.4</v>
      </c>
      <c r="Q39" s="37">
        <f>IF(Q38=0,0,Q38/$F38)</f>
        <v>0</v>
      </c>
      <c r="R39" s="37">
        <f>IF(R38=0,0,R38/$F38)</f>
        <v>0</v>
      </c>
      <c r="AA39" s="154"/>
      <c r="AB39" s="154"/>
    </row>
    <row r="40" spans="1:28" ht="12" customHeight="1">
      <c r="A40" s="254"/>
      <c r="B40" s="254"/>
      <c r="C40" s="43"/>
      <c r="D40" s="305" t="s">
        <v>31</v>
      </c>
      <c r="E40" s="42"/>
      <c r="F40" s="41">
        <f t="shared" si="1"/>
        <v>1</v>
      </c>
      <c r="G40" s="41">
        <v>1</v>
      </c>
      <c r="H40" s="104">
        <v>1</v>
      </c>
      <c r="I40" s="41">
        <v>1</v>
      </c>
      <c r="J40" s="41">
        <v>1</v>
      </c>
      <c r="K40" s="41">
        <v>0</v>
      </c>
      <c r="L40" s="41">
        <v>0</v>
      </c>
      <c r="M40" s="41">
        <v>0</v>
      </c>
      <c r="N40" s="41">
        <v>0</v>
      </c>
      <c r="O40" s="41">
        <v>1</v>
      </c>
      <c r="P40" s="41">
        <v>0</v>
      </c>
      <c r="Q40" s="41">
        <v>0</v>
      </c>
      <c r="R40" s="41">
        <v>0</v>
      </c>
      <c r="AA40" s="155">
        <v>1</v>
      </c>
      <c r="AB40" s="155" t="str">
        <f t="shared" ref="AB40" si="37">IF(F40=AA40,"",1)</f>
        <v/>
      </c>
    </row>
    <row r="41" spans="1:28" ht="12" customHeight="1">
      <c r="A41" s="254"/>
      <c r="B41" s="254"/>
      <c r="C41" s="40"/>
      <c r="D41" s="306"/>
      <c r="E41" s="39"/>
      <c r="F41" s="44">
        <f t="shared" si="1"/>
        <v>1</v>
      </c>
      <c r="G41" s="37">
        <f>IF(G40=0,0,G40/$F40)</f>
        <v>1</v>
      </c>
      <c r="H41" s="107">
        <f t="shared" ref="H41" si="38">IF(H40=0,0,H40/$F40)</f>
        <v>1</v>
      </c>
      <c r="I41" s="37">
        <f>IF(I40=0,0,I40/I40)</f>
        <v>1</v>
      </c>
      <c r="J41" s="37">
        <f>IF(J40=0,0,J40/I40)</f>
        <v>1</v>
      </c>
      <c r="K41" s="37">
        <f>IF(K40=0,0,K40/K40)</f>
        <v>0</v>
      </c>
      <c r="L41" s="37">
        <f>IF(L40=0,0,L40/K40)</f>
        <v>0</v>
      </c>
      <c r="M41" s="37">
        <f>IF(M40=0,0,M40/M40)</f>
        <v>0</v>
      </c>
      <c r="N41" s="37">
        <f>IF(N40=0,0,N40/M40)</f>
        <v>0</v>
      </c>
      <c r="O41" s="37">
        <f>IF(O40=0,0,O40/O40)</f>
        <v>1</v>
      </c>
      <c r="P41" s="37">
        <f>IF(P40=0,0,P40/O40)</f>
        <v>0</v>
      </c>
      <c r="Q41" s="37">
        <f>IF(Q40=0,0,Q40/$F40)</f>
        <v>0</v>
      </c>
      <c r="R41" s="37">
        <f>IF(R40=0,0,R40/$F40)</f>
        <v>0</v>
      </c>
      <c r="AA41" s="154"/>
      <c r="AB41" s="154"/>
    </row>
    <row r="42" spans="1:28" ht="12" customHeight="1">
      <c r="A42" s="254"/>
      <c r="B42" s="254"/>
      <c r="C42" s="43"/>
      <c r="D42" s="305" t="s">
        <v>30</v>
      </c>
      <c r="E42" s="42"/>
      <c r="F42" s="41">
        <f t="shared" si="1"/>
        <v>2</v>
      </c>
      <c r="G42" s="41">
        <v>2</v>
      </c>
      <c r="H42" s="104">
        <v>1</v>
      </c>
      <c r="I42" s="41">
        <v>2</v>
      </c>
      <c r="J42" s="41">
        <v>0</v>
      </c>
      <c r="K42" s="41">
        <v>1</v>
      </c>
      <c r="L42" s="41">
        <v>0</v>
      </c>
      <c r="M42" s="41">
        <v>1</v>
      </c>
      <c r="N42" s="41">
        <v>1</v>
      </c>
      <c r="O42" s="41">
        <v>0</v>
      </c>
      <c r="P42" s="41">
        <v>0</v>
      </c>
      <c r="Q42" s="41">
        <v>0</v>
      </c>
      <c r="R42" s="41">
        <v>0</v>
      </c>
      <c r="AA42" s="155">
        <v>2</v>
      </c>
      <c r="AB42" s="155" t="str">
        <f t="shared" ref="AB42" si="39">IF(F42=AA42,"",1)</f>
        <v/>
      </c>
    </row>
    <row r="43" spans="1:28" ht="12" customHeight="1">
      <c r="A43" s="254"/>
      <c r="B43" s="254"/>
      <c r="C43" s="40"/>
      <c r="D43" s="306"/>
      <c r="E43" s="39"/>
      <c r="F43" s="44">
        <f t="shared" si="1"/>
        <v>1</v>
      </c>
      <c r="G43" s="37">
        <f>IF(G42=0,0,G42/$F42)</f>
        <v>1</v>
      </c>
      <c r="H43" s="107">
        <f t="shared" ref="H43" si="40">IF(H42=0,0,H42/$F42)</f>
        <v>0.5</v>
      </c>
      <c r="I43" s="37">
        <f>IF(I42=0,0,I42/I42)</f>
        <v>1</v>
      </c>
      <c r="J43" s="37">
        <f>IF(J42=0,0,J42/I42)</f>
        <v>0</v>
      </c>
      <c r="K43" s="37">
        <f>IF(K42=0,0,K42/K42)</f>
        <v>1</v>
      </c>
      <c r="L43" s="37">
        <f>IF(L42=0,0,L42/K42)</f>
        <v>0</v>
      </c>
      <c r="M43" s="37">
        <f>IF(M42=0,0,M42/M42)</f>
        <v>1</v>
      </c>
      <c r="N43" s="37">
        <f>IF(N42=0,0,N42/M42)</f>
        <v>1</v>
      </c>
      <c r="O43" s="37">
        <f>IF(O42=0,0,O42/O42)</f>
        <v>0</v>
      </c>
      <c r="P43" s="37">
        <f>IF(P42=0,0,P42/O42)</f>
        <v>0</v>
      </c>
      <c r="Q43" s="37">
        <f>IF(Q42=0,0,Q42/$F42)</f>
        <v>0</v>
      </c>
      <c r="R43" s="37">
        <f>IF(R42=0,0,R42/$F42)</f>
        <v>0</v>
      </c>
      <c r="AA43" s="154"/>
      <c r="AB43" s="154"/>
    </row>
    <row r="44" spans="1:28" ht="12" customHeight="1">
      <c r="A44" s="254"/>
      <c r="B44" s="254"/>
      <c r="C44" s="43"/>
      <c r="D44" s="305" t="s">
        <v>29</v>
      </c>
      <c r="E44" s="42"/>
      <c r="F44" s="41">
        <f t="shared" si="1"/>
        <v>9</v>
      </c>
      <c r="G44" s="41">
        <v>9</v>
      </c>
      <c r="H44" s="104">
        <v>3</v>
      </c>
      <c r="I44" s="41">
        <v>4</v>
      </c>
      <c r="J44" s="41">
        <v>1</v>
      </c>
      <c r="K44" s="41">
        <v>6</v>
      </c>
      <c r="L44" s="41">
        <v>2</v>
      </c>
      <c r="M44" s="41">
        <v>7</v>
      </c>
      <c r="N44" s="41">
        <v>0</v>
      </c>
      <c r="O44" s="41">
        <v>6</v>
      </c>
      <c r="P44" s="41">
        <v>2</v>
      </c>
      <c r="Q44" s="41">
        <v>0</v>
      </c>
      <c r="R44" s="41">
        <v>0</v>
      </c>
      <c r="AA44" s="155">
        <v>9</v>
      </c>
      <c r="AB44" s="155" t="str">
        <f t="shared" ref="AB44" si="41">IF(F44=AA44,"",1)</f>
        <v/>
      </c>
    </row>
    <row r="45" spans="1:28" ht="12" customHeight="1">
      <c r="A45" s="254"/>
      <c r="B45" s="254"/>
      <c r="C45" s="40"/>
      <c r="D45" s="306"/>
      <c r="E45" s="39"/>
      <c r="F45" s="44">
        <f t="shared" si="1"/>
        <v>1</v>
      </c>
      <c r="G45" s="37">
        <f>IF(G44=0,0,G44/$F44)</f>
        <v>1</v>
      </c>
      <c r="H45" s="107">
        <f t="shared" ref="H45" si="42">IF(H44=0,0,H44/$F44)</f>
        <v>0.33333333333333331</v>
      </c>
      <c r="I45" s="37">
        <f>IF(I44=0,0,I44/I44)</f>
        <v>1</v>
      </c>
      <c r="J45" s="37">
        <f>IF(J44=0,0,J44/I44)</f>
        <v>0.25</v>
      </c>
      <c r="K45" s="37">
        <f>IF(K44=0,0,K44/K44)</f>
        <v>1</v>
      </c>
      <c r="L45" s="37">
        <f>IF(L44=0,0,L44/K44)</f>
        <v>0.33333333333333331</v>
      </c>
      <c r="M45" s="37">
        <f>IF(M44=0,0,M44/M44)</f>
        <v>1</v>
      </c>
      <c r="N45" s="37">
        <f>IF(N44=0,0,N44/M44)</f>
        <v>0</v>
      </c>
      <c r="O45" s="37">
        <f>IF(O44=0,0,O44/O44)</f>
        <v>1</v>
      </c>
      <c r="P45" s="37">
        <f>IF(P44=0,0,P44/O44)</f>
        <v>0.33333333333333331</v>
      </c>
      <c r="Q45" s="37">
        <f>IF(Q44=0,0,Q44/$F44)</f>
        <v>0</v>
      </c>
      <c r="R45" s="37">
        <f>IF(R44=0,0,R44/$F44)</f>
        <v>0</v>
      </c>
      <c r="AA45" s="154"/>
      <c r="AB45" s="154"/>
    </row>
    <row r="46" spans="1:28" ht="12" customHeight="1">
      <c r="A46" s="254"/>
      <c r="B46" s="254"/>
      <c r="C46" s="43"/>
      <c r="D46" s="305" t="s">
        <v>28</v>
      </c>
      <c r="E46" s="42"/>
      <c r="F46" s="41">
        <f t="shared" si="1"/>
        <v>5</v>
      </c>
      <c r="G46" s="41">
        <v>5</v>
      </c>
      <c r="H46" s="104">
        <v>2</v>
      </c>
      <c r="I46" s="41">
        <v>2</v>
      </c>
      <c r="J46" s="41">
        <v>0</v>
      </c>
      <c r="K46" s="41">
        <v>4</v>
      </c>
      <c r="L46" s="41">
        <v>1</v>
      </c>
      <c r="M46" s="41">
        <v>3</v>
      </c>
      <c r="N46" s="41">
        <v>0</v>
      </c>
      <c r="O46" s="41">
        <v>1</v>
      </c>
      <c r="P46" s="41">
        <v>1</v>
      </c>
      <c r="Q46" s="41">
        <v>0</v>
      </c>
      <c r="R46" s="41">
        <v>0</v>
      </c>
      <c r="AA46" s="155">
        <v>5</v>
      </c>
      <c r="AB46" s="155" t="str">
        <f t="shared" ref="AB46" si="43">IF(F46=AA46,"",1)</f>
        <v/>
      </c>
    </row>
    <row r="47" spans="1:28" ht="12" customHeight="1">
      <c r="A47" s="254"/>
      <c r="B47" s="254"/>
      <c r="C47" s="40"/>
      <c r="D47" s="306"/>
      <c r="E47" s="39"/>
      <c r="F47" s="44">
        <f t="shared" si="1"/>
        <v>1</v>
      </c>
      <c r="G47" s="37">
        <f>IF(G46=0,0,G46/$F46)</f>
        <v>1</v>
      </c>
      <c r="H47" s="107">
        <f t="shared" ref="H47" si="44">IF(H46=0,0,H46/$F46)</f>
        <v>0.4</v>
      </c>
      <c r="I47" s="37">
        <f>IF(I46=0,0,I46/I46)</f>
        <v>1</v>
      </c>
      <c r="J47" s="37">
        <f>IF(J46=0,0,J46/I46)</f>
        <v>0</v>
      </c>
      <c r="K47" s="37">
        <f>IF(K46=0,0,K46/K46)</f>
        <v>1</v>
      </c>
      <c r="L47" s="37">
        <f>IF(L46=0,0,L46/K46)</f>
        <v>0.25</v>
      </c>
      <c r="M47" s="37">
        <f>IF(M46=0,0,M46/M46)</f>
        <v>1</v>
      </c>
      <c r="N47" s="37">
        <f>IF(N46=0,0,N46/M46)</f>
        <v>0</v>
      </c>
      <c r="O47" s="37">
        <f>IF(O46=0,0,O46/O46)</f>
        <v>1</v>
      </c>
      <c r="P47" s="37">
        <f>IF(P46=0,0,P46/O46)</f>
        <v>1</v>
      </c>
      <c r="Q47" s="37">
        <f>IF(Q46=0,0,Q46/$F46)</f>
        <v>0</v>
      </c>
      <c r="R47" s="37">
        <f>IF(R46=0,0,R46/$F46)</f>
        <v>0</v>
      </c>
      <c r="AA47" s="154"/>
      <c r="AB47" s="154"/>
    </row>
    <row r="48" spans="1:28" ht="12" customHeight="1">
      <c r="A48" s="254"/>
      <c r="B48" s="254"/>
      <c r="C48" s="43"/>
      <c r="D48" s="305" t="s">
        <v>27</v>
      </c>
      <c r="E48" s="42"/>
      <c r="F48" s="41">
        <f t="shared" si="1"/>
        <v>5</v>
      </c>
      <c r="G48" s="41">
        <v>5</v>
      </c>
      <c r="H48" s="104">
        <v>3</v>
      </c>
      <c r="I48" s="41">
        <v>4</v>
      </c>
      <c r="J48" s="41">
        <v>1</v>
      </c>
      <c r="K48" s="41">
        <v>4</v>
      </c>
      <c r="L48" s="41">
        <v>0</v>
      </c>
      <c r="M48" s="41">
        <v>4</v>
      </c>
      <c r="N48" s="41">
        <v>0</v>
      </c>
      <c r="O48" s="41">
        <v>2</v>
      </c>
      <c r="P48" s="41">
        <v>2</v>
      </c>
      <c r="Q48" s="41">
        <v>0</v>
      </c>
      <c r="R48" s="41">
        <v>0</v>
      </c>
      <c r="AA48" s="155">
        <v>5</v>
      </c>
      <c r="AB48" s="155" t="str">
        <f t="shared" ref="AB48" si="45">IF(F48=AA48,"",1)</f>
        <v/>
      </c>
    </row>
    <row r="49" spans="1:28" ht="12" customHeight="1">
      <c r="A49" s="254"/>
      <c r="B49" s="254"/>
      <c r="C49" s="40"/>
      <c r="D49" s="306"/>
      <c r="E49" s="39"/>
      <c r="F49" s="44">
        <f t="shared" si="1"/>
        <v>1</v>
      </c>
      <c r="G49" s="37">
        <f>IF(G48=0,0,G48/$F48)</f>
        <v>1</v>
      </c>
      <c r="H49" s="107">
        <f t="shared" ref="H49" si="46">IF(H48=0,0,H48/$F48)</f>
        <v>0.6</v>
      </c>
      <c r="I49" s="37">
        <f>IF(I48=0,0,I48/I48)</f>
        <v>1</v>
      </c>
      <c r="J49" s="37">
        <f>IF(J48=0,0,J48/I48)</f>
        <v>0.25</v>
      </c>
      <c r="K49" s="37">
        <f>IF(K48=0,0,K48/K48)</f>
        <v>1</v>
      </c>
      <c r="L49" s="37">
        <f>IF(L48=0,0,L48/K48)</f>
        <v>0</v>
      </c>
      <c r="M49" s="37">
        <f>IF(M48=0,0,M48/M48)</f>
        <v>1</v>
      </c>
      <c r="N49" s="37">
        <f>IF(N48=0,0,N48/M48)</f>
        <v>0</v>
      </c>
      <c r="O49" s="37">
        <f>IF(O48=0,0,O48/O48)</f>
        <v>1</v>
      </c>
      <c r="P49" s="37">
        <f>IF(P48=0,0,P48/O48)</f>
        <v>1</v>
      </c>
      <c r="Q49" s="37">
        <f>IF(Q48=0,0,Q48/$F48)</f>
        <v>0</v>
      </c>
      <c r="R49" s="37">
        <f>IF(R48=0,0,R48/$F48)</f>
        <v>0</v>
      </c>
      <c r="AA49" s="154"/>
      <c r="AB49" s="154"/>
    </row>
    <row r="50" spans="1:28" ht="12" customHeight="1">
      <c r="A50" s="254"/>
      <c r="B50" s="254"/>
      <c r="C50" s="43"/>
      <c r="D50" s="305" t="s">
        <v>26</v>
      </c>
      <c r="E50" s="42"/>
      <c r="F50" s="41">
        <f t="shared" si="1"/>
        <v>15</v>
      </c>
      <c r="G50" s="41">
        <v>15</v>
      </c>
      <c r="H50" s="104">
        <v>5</v>
      </c>
      <c r="I50" s="41">
        <v>9</v>
      </c>
      <c r="J50" s="41">
        <v>3</v>
      </c>
      <c r="K50" s="41">
        <v>11</v>
      </c>
      <c r="L50" s="41">
        <v>0</v>
      </c>
      <c r="M50" s="41">
        <v>13</v>
      </c>
      <c r="N50" s="41">
        <v>1</v>
      </c>
      <c r="O50" s="41">
        <v>8</v>
      </c>
      <c r="P50" s="41">
        <v>2</v>
      </c>
      <c r="Q50" s="41">
        <v>0</v>
      </c>
      <c r="R50" s="41">
        <v>0</v>
      </c>
      <c r="AA50" s="155">
        <v>15</v>
      </c>
      <c r="AB50" s="155" t="str">
        <f t="shared" ref="AB50" si="47">IF(F50=AA50,"",1)</f>
        <v/>
      </c>
    </row>
    <row r="51" spans="1:28" ht="12" customHeight="1">
      <c r="A51" s="254"/>
      <c r="B51" s="254"/>
      <c r="C51" s="40"/>
      <c r="D51" s="306"/>
      <c r="E51" s="39"/>
      <c r="F51" s="44">
        <f t="shared" si="1"/>
        <v>1</v>
      </c>
      <c r="G51" s="37">
        <f>IF(G50=0,0,G50/$F50)</f>
        <v>1</v>
      </c>
      <c r="H51" s="107">
        <f t="shared" ref="H51" si="48">IF(H50=0,0,H50/$F50)</f>
        <v>0.33333333333333331</v>
      </c>
      <c r="I51" s="37">
        <f>IF(I50=0,0,I50/I50)</f>
        <v>1</v>
      </c>
      <c r="J51" s="37">
        <f>IF(J50=0,0,J50/I50)</f>
        <v>0.33333333333333331</v>
      </c>
      <c r="K51" s="37">
        <f>IF(K50=0,0,K50/K50)</f>
        <v>1</v>
      </c>
      <c r="L51" s="37">
        <f>IF(L50=0,0,L50/K50)</f>
        <v>0</v>
      </c>
      <c r="M51" s="37">
        <f>IF(M50=0,0,M50/M50)</f>
        <v>1</v>
      </c>
      <c r="N51" s="37">
        <f>IF(N50=0,0,N50/M50)</f>
        <v>7.6923076923076927E-2</v>
      </c>
      <c r="O51" s="37">
        <f>IF(O50=0,0,O50/O50)</f>
        <v>1</v>
      </c>
      <c r="P51" s="37">
        <f>IF(P50=0,0,P50/O50)</f>
        <v>0.25</v>
      </c>
      <c r="Q51" s="37">
        <f>IF(Q50=0,0,Q50/$F50)</f>
        <v>0</v>
      </c>
      <c r="R51" s="37">
        <f>IF(R50=0,0,R50/$F50)</f>
        <v>0</v>
      </c>
      <c r="AA51" s="154"/>
      <c r="AB51" s="154"/>
    </row>
    <row r="52" spans="1:28" ht="12" customHeight="1">
      <c r="A52" s="254"/>
      <c r="B52" s="254"/>
      <c r="C52" s="43"/>
      <c r="D52" s="305" t="s">
        <v>25</v>
      </c>
      <c r="E52" s="42"/>
      <c r="F52" s="41">
        <f t="shared" si="1"/>
        <v>6</v>
      </c>
      <c r="G52" s="41">
        <v>5</v>
      </c>
      <c r="H52" s="104">
        <v>2</v>
      </c>
      <c r="I52" s="41">
        <v>4</v>
      </c>
      <c r="J52" s="41">
        <v>2</v>
      </c>
      <c r="K52" s="41">
        <v>3</v>
      </c>
      <c r="L52" s="41">
        <v>0</v>
      </c>
      <c r="M52" s="41">
        <v>3</v>
      </c>
      <c r="N52" s="41">
        <v>0</v>
      </c>
      <c r="O52" s="41">
        <v>4</v>
      </c>
      <c r="P52" s="41">
        <v>0</v>
      </c>
      <c r="Q52" s="41">
        <v>0</v>
      </c>
      <c r="R52" s="41">
        <v>1</v>
      </c>
      <c r="AA52" s="155">
        <v>6</v>
      </c>
      <c r="AB52" s="155" t="str">
        <f t="shared" ref="AB52" si="49">IF(F52=AA52,"",1)</f>
        <v/>
      </c>
    </row>
    <row r="53" spans="1:28" ht="12" customHeight="1">
      <c r="A53" s="254"/>
      <c r="B53" s="254"/>
      <c r="C53" s="40"/>
      <c r="D53" s="306"/>
      <c r="E53" s="39"/>
      <c r="F53" s="44">
        <f t="shared" si="1"/>
        <v>1</v>
      </c>
      <c r="G53" s="37">
        <f>IF(G52=0,0,G52/$F52)</f>
        <v>0.83333333333333337</v>
      </c>
      <c r="H53" s="107">
        <f t="shared" ref="H53" si="50">IF(H52=0,0,H52/$F52)</f>
        <v>0.33333333333333331</v>
      </c>
      <c r="I53" s="37">
        <f>IF(I52=0,0,I52/I52)</f>
        <v>1</v>
      </c>
      <c r="J53" s="37">
        <f>IF(J52=0,0,J52/I52)</f>
        <v>0.5</v>
      </c>
      <c r="K53" s="37">
        <f>IF(K52=0,0,K52/K52)</f>
        <v>1</v>
      </c>
      <c r="L53" s="37">
        <f>IF(L52=0,0,L52/K52)</f>
        <v>0</v>
      </c>
      <c r="M53" s="37">
        <f>IF(M52=0,0,M52/M52)</f>
        <v>1</v>
      </c>
      <c r="N53" s="37">
        <f>IF(N52=0,0,N52/M52)</f>
        <v>0</v>
      </c>
      <c r="O53" s="37">
        <f>IF(O52=0,0,O52/O52)</f>
        <v>1</v>
      </c>
      <c r="P53" s="37">
        <f>IF(P52=0,0,P52/O52)</f>
        <v>0</v>
      </c>
      <c r="Q53" s="37">
        <f>IF(Q52=0,0,Q52/$F52)</f>
        <v>0</v>
      </c>
      <c r="R53" s="37">
        <f>IF(R52=0,0,R52/$F52)</f>
        <v>0.16666666666666666</v>
      </c>
      <c r="AA53" s="154"/>
      <c r="AB53" s="154"/>
    </row>
    <row r="54" spans="1:28" ht="12" customHeight="1">
      <c r="A54" s="254"/>
      <c r="B54" s="254"/>
      <c r="C54" s="43"/>
      <c r="D54" s="305" t="s">
        <v>24</v>
      </c>
      <c r="E54" s="42"/>
      <c r="F54" s="41">
        <f t="shared" si="1"/>
        <v>33</v>
      </c>
      <c r="G54" s="41">
        <v>28</v>
      </c>
      <c r="H54" s="104">
        <v>17</v>
      </c>
      <c r="I54" s="41">
        <v>25</v>
      </c>
      <c r="J54" s="41">
        <v>6</v>
      </c>
      <c r="K54" s="41">
        <v>20</v>
      </c>
      <c r="L54" s="41">
        <v>1</v>
      </c>
      <c r="M54" s="41">
        <v>24</v>
      </c>
      <c r="N54" s="41">
        <v>4</v>
      </c>
      <c r="O54" s="41">
        <v>23</v>
      </c>
      <c r="P54" s="41">
        <v>10</v>
      </c>
      <c r="Q54" s="41">
        <v>1</v>
      </c>
      <c r="R54" s="41">
        <v>4</v>
      </c>
      <c r="AA54" s="155">
        <v>33</v>
      </c>
      <c r="AB54" s="155" t="str">
        <f t="shared" ref="AB54" si="51">IF(F54=AA54,"",1)</f>
        <v/>
      </c>
    </row>
    <row r="55" spans="1:28" ht="12" customHeight="1">
      <c r="A55" s="254"/>
      <c r="B55" s="254"/>
      <c r="C55" s="40"/>
      <c r="D55" s="306"/>
      <c r="E55" s="39"/>
      <c r="F55" s="44">
        <f t="shared" si="1"/>
        <v>1</v>
      </c>
      <c r="G55" s="37">
        <f>IF(G54=0,0,G54/$F54)</f>
        <v>0.84848484848484851</v>
      </c>
      <c r="H55" s="107">
        <f t="shared" ref="H55" si="52">IF(H54=0,0,H54/$F54)</f>
        <v>0.51515151515151514</v>
      </c>
      <c r="I55" s="37">
        <f>IF(I54=0,0,I54/I54)</f>
        <v>1</v>
      </c>
      <c r="J55" s="37">
        <f>IF(J54=0,0,J54/I54)</f>
        <v>0.24</v>
      </c>
      <c r="K55" s="37">
        <f>IF(K54=0,0,K54/K54)</f>
        <v>1</v>
      </c>
      <c r="L55" s="37">
        <f>IF(L54=0,0,L54/K54)</f>
        <v>0.05</v>
      </c>
      <c r="M55" s="37">
        <f>IF(M54=0,0,M54/M54)</f>
        <v>1</v>
      </c>
      <c r="N55" s="37">
        <f>IF(N54=0,0,N54/M54)</f>
        <v>0.16666666666666666</v>
      </c>
      <c r="O55" s="37">
        <f>IF(O54=0,0,O54/O54)</f>
        <v>1</v>
      </c>
      <c r="P55" s="37">
        <f>IF(P54=0,0,P54/O54)</f>
        <v>0.43478260869565216</v>
      </c>
      <c r="Q55" s="37">
        <f>IF(Q54=0,0,Q54/$F54)</f>
        <v>3.0303030303030304E-2</v>
      </c>
      <c r="R55" s="37">
        <f>IF(R54=0,0,R54/$F54)</f>
        <v>0.12121212121212122</v>
      </c>
      <c r="AA55" s="154"/>
      <c r="AB55" s="154"/>
    </row>
    <row r="56" spans="1:28" ht="12" customHeight="1">
      <c r="A56" s="254"/>
      <c r="B56" s="254"/>
      <c r="C56" s="43"/>
      <c r="D56" s="305" t="s">
        <v>23</v>
      </c>
      <c r="E56" s="42"/>
      <c r="F56" s="41">
        <f t="shared" si="1"/>
        <v>7</v>
      </c>
      <c r="G56" s="41">
        <v>7</v>
      </c>
      <c r="H56" s="104">
        <v>6</v>
      </c>
      <c r="I56" s="41">
        <v>4</v>
      </c>
      <c r="J56" s="41">
        <v>1</v>
      </c>
      <c r="K56" s="41">
        <v>7</v>
      </c>
      <c r="L56" s="41">
        <v>0</v>
      </c>
      <c r="M56" s="41">
        <v>6</v>
      </c>
      <c r="N56" s="41">
        <v>1</v>
      </c>
      <c r="O56" s="41">
        <v>6</v>
      </c>
      <c r="P56" s="41">
        <v>5</v>
      </c>
      <c r="Q56" s="41">
        <v>0</v>
      </c>
      <c r="R56" s="41">
        <v>0</v>
      </c>
      <c r="AA56" s="155">
        <v>7</v>
      </c>
      <c r="AB56" s="155" t="str">
        <f t="shared" ref="AB56" si="53">IF(F56=AA56,"",1)</f>
        <v/>
      </c>
    </row>
    <row r="57" spans="1:28" ht="12" customHeight="1">
      <c r="A57" s="254"/>
      <c r="B57" s="254"/>
      <c r="C57" s="40"/>
      <c r="D57" s="306"/>
      <c r="E57" s="39"/>
      <c r="F57" s="44">
        <f t="shared" si="1"/>
        <v>1</v>
      </c>
      <c r="G57" s="37">
        <f>IF(G56=0,0,G56/$F56)</f>
        <v>1</v>
      </c>
      <c r="H57" s="107">
        <f t="shared" ref="H57" si="54">IF(H56=0,0,H56/$F56)</f>
        <v>0.8571428571428571</v>
      </c>
      <c r="I57" s="37">
        <f>IF(I56=0,0,I56/I56)</f>
        <v>1</v>
      </c>
      <c r="J57" s="37">
        <f>IF(J56=0,0,J56/I56)</f>
        <v>0.25</v>
      </c>
      <c r="K57" s="37">
        <f>IF(K56=0,0,K56/K56)</f>
        <v>1</v>
      </c>
      <c r="L57" s="37">
        <f>IF(L56=0,0,L56/K56)</f>
        <v>0</v>
      </c>
      <c r="M57" s="37">
        <f>IF(M56=0,0,M56/M56)</f>
        <v>1</v>
      </c>
      <c r="N57" s="37">
        <f>IF(N56=0,0,N56/M56)</f>
        <v>0.16666666666666666</v>
      </c>
      <c r="O57" s="37">
        <f>IF(O56=0,0,O56/O56)</f>
        <v>1</v>
      </c>
      <c r="P57" s="37">
        <f>IF(P56=0,0,P56/O56)</f>
        <v>0.83333333333333337</v>
      </c>
      <c r="Q57" s="37">
        <f>IF(Q56=0,0,Q56/$F56)</f>
        <v>0</v>
      </c>
      <c r="R57" s="37">
        <f>IF(R56=0,0,R56/$F56)</f>
        <v>0</v>
      </c>
      <c r="AA57" s="154"/>
      <c r="AB57" s="154"/>
    </row>
    <row r="58" spans="1:28" ht="12.75" customHeight="1">
      <c r="A58" s="254"/>
      <c r="B58" s="254"/>
      <c r="C58" s="43"/>
      <c r="D58" s="305" t="s">
        <v>22</v>
      </c>
      <c r="E58" s="42"/>
      <c r="F58" s="41">
        <f t="shared" si="1"/>
        <v>29</v>
      </c>
      <c r="G58" s="41">
        <v>26</v>
      </c>
      <c r="H58" s="104">
        <v>13</v>
      </c>
      <c r="I58" s="41">
        <v>17</v>
      </c>
      <c r="J58" s="41">
        <v>4</v>
      </c>
      <c r="K58" s="41">
        <v>21</v>
      </c>
      <c r="L58" s="41">
        <v>0</v>
      </c>
      <c r="M58" s="41">
        <v>22</v>
      </c>
      <c r="N58" s="41">
        <v>4</v>
      </c>
      <c r="O58" s="41">
        <v>22</v>
      </c>
      <c r="P58" s="41">
        <v>8</v>
      </c>
      <c r="Q58" s="41">
        <v>0</v>
      </c>
      <c r="R58" s="41">
        <v>3</v>
      </c>
      <c r="AA58" s="155">
        <v>29</v>
      </c>
      <c r="AB58" s="155" t="str">
        <f t="shared" ref="AB58" si="55">IF(F58=AA58,"",1)</f>
        <v/>
      </c>
    </row>
    <row r="59" spans="1:28" ht="12.75" customHeight="1">
      <c r="A59" s="254"/>
      <c r="B59" s="254"/>
      <c r="C59" s="40"/>
      <c r="D59" s="306"/>
      <c r="E59" s="39"/>
      <c r="F59" s="44">
        <f t="shared" si="1"/>
        <v>1</v>
      </c>
      <c r="G59" s="37">
        <f>IF(G58=0,0,G58/$F58)</f>
        <v>0.89655172413793105</v>
      </c>
      <c r="H59" s="107">
        <f t="shared" ref="H59" si="56">IF(H58=0,0,H58/$F58)</f>
        <v>0.44827586206896552</v>
      </c>
      <c r="I59" s="37">
        <f>IF(I58=0,0,I58/I58)</f>
        <v>1</v>
      </c>
      <c r="J59" s="37">
        <f>IF(J58=0,0,J58/I58)</f>
        <v>0.23529411764705882</v>
      </c>
      <c r="K59" s="37">
        <f>IF(K58=0,0,K58/K58)</f>
        <v>1</v>
      </c>
      <c r="L59" s="37">
        <f>IF(L58=0,0,L58/K58)</f>
        <v>0</v>
      </c>
      <c r="M59" s="37">
        <f>IF(M58=0,0,M58/M58)</f>
        <v>1</v>
      </c>
      <c r="N59" s="37">
        <f>IF(N58=0,0,N58/M58)</f>
        <v>0.18181818181818182</v>
      </c>
      <c r="O59" s="37">
        <f>IF(O58=0,0,O58/O58)</f>
        <v>1</v>
      </c>
      <c r="P59" s="37">
        <f>IF(P58=0,0,P58/O58)</f>
        <v>0.36363636363636365</v>
      </c>
      <c r="Q59" s="37">
        <f>IF(Q58=0,0,Q58/$F58)</f>
        <v>0</v>
      </c>
      <c r="R59" s="37">
        <f>IF(R58=0,0,R58/$F58)</f>
        <v>0.10344827586206896</v>
      </c>
      <c r="AA59" s="154"/>
      <c r="AB59" s="154"/>
    </row>
    <row r="60" spans="1:28" ht="12" customHeight="1">
      <c r="A60" s="254"/>
      <c r="B60" s="254"/>
      <c r="C60" s="43"/>
      <c r="D60" s="305" t="s">
        <v>21</v>
      </c>
      <c r="E60" s="42"/>
      <c r="F60" s="41">
        <f t="shared" si="1"/>
        <v>15</v>
      </c>
      <c r="G60" s="41">
        <v>13</v>
      </c>
      <c r="H60" s="104">
        <v>7</v>
      </c>
      <c r="I60" s="41">
        <v>9</v>
      </c>
      <c r="J60" s="41">
        <v>2</v>
      </c>
      <c r="K60" s="41">
        <v>10</v>
      </c>
      <c r="L60" s="41">
        <v>0</v>
      </c>
      <c r="M60" s="41">
        <v>12</v>
      </c>
      <c r="N60" s="41">
        <v>4</v>
      </c>
      <c r="O60" s="41">
        <v>11</v>
      </c>
      <c r="P60" s="41">
        <v>4</v>
      </c>
      <c r="Q60" s="41">
        <v>1</v>
      </c>
      <c r="R60" s="41">
        <v>1</v>
      </c>
      <c r="AA60" s="155">
        <v>15</v>
      </c>
      <c r="AB60" s="155" t="str">
        <f t="shared" ref="AB60" si="57">IF(F60=AA60,"",1)</f>
        <v/>
      </c>
    </row>
    <row r="61" spans="1:28" ht="12" customHeight="1">
      <c r="A61" s="254"/>
      <c r="B61" s="254"/>
      <c r="C61" s="40"/>
      <c r="D61" s="306"/>
      <c r="E61" s="39"/>
      <c r="F61" s="44">
        <f t="shared" si="1"/>
        <v>1</v>
      </c>
      <c r="G61" s="37">
        <f>IF(G60=0,0,G60/$F60)</f>
        <v>0.8666666666666667</v>
      </c>
      <c r="H61" s="107">
        <f t="shared" ref="H61" si="58">IF(H60=0,0,H60/$F60)</f>
        <v>0.46666666666666667</v>
      </c>
      <c r="I61" s="37">
        <f>IF(I60=0,0,I60/I60)</f>
        <v>1</v>
      </c>
      <c r="J61" s="37">
        <f>IF(J60=0,0,J60/I60)</f>
        <v>0.22222222222222221</v>
      </c>
      <c r="K61" s="37">
        <f>IF(K60=0,0,K60/K60)</f>
        <v>1</v>
      </c>
      <c r="L61" s="37">
        <f>IF(L60=0,0,L60/K60)</f>
        <v>0</v>
      </c>
      <c r="M61" s="37">
        <f>IF(M60=0,0,M60/M60)</f>
        <v>1</v>
      </c>
      <c r="N61" s="37">
        <f>IF(N60=0,0,N60/M60)</f>
        <v>0.33333333333333331</v>
      </c>
      <c r="O61" s="37">
        <f>IF(O60=0,0,O60/O60)</f>
        <v>1</v>
      </c>
      <c r="P61" s="37">
        <f>IF(P60=0,0,P60/O60)</f>
        <v>0.36363636363636365</v>
      </c>
      <c r="Q61" s="37">
        <f>IF(Q60=0,0,Q60/$F60)</f>
        <v>6.6666666666666666E-2</v>
      </c>
      <c r="R61" s="37">
        <f>IF(R60=0,0,R60/$F60)</f>
        <v>6.6666666666666666E-2</v>
      </c>
      <c r="AA61" s="154"/>
      <c r="AB61" s="154"/>
    </row>
    <row r="62" spans="1:28" ht="12" customHeight="1">
      <c r="A62" s="254"/>
      <c r="B62" s="254"/>
      <c r="C62" s="43"/>
      <c r="D62" s="305" t="s">
        <v>20</v>
      </c>
      <c r="E62" s="42"/>
      <c r="F62" s="41">
        <f t="shared" si="1"/>
        <v>7</v>
      </c>
      <c r="G62" s="41">
        <v>7</v>
      </c>
      <c r="H62" s="104">
        <v>7</v>
      </c>
      <c r="I62" s="41">
        <v>7</v>
      </c>
      <c r="J62" s="41">
        <v>2</v>
      </c>
      <c r="K62" s="41">
        <v>6</v>
      </c>
      <c r="L62" s="41">
        <v>0</v>
      </c>
      <c r="M62" s="41">
        <v>7</v>
      </c>
      <c r="N62" s="41">
        <v>6</v>
      </c>
      <c r="O62" s="41">
        <v>6</v>
      </c>
      <c r="P62" s="41">
        <v>6</v>
      </c>
      <c r="Q62" s="41">
        <v>0</v>
      </c>
      <c r="R62" s="41">
        <v>0</v>
      </c>
      <c r="AA62" s="155">
        <v>7</v>
      </c>
      <c r="AB62" s="155" t="str">
        <f t="shared" ref="AB62" si="59">IF(F62=AA62,"",1)</f>
        <v/>
      </c>
    </row>
    <row r="63" spans="1:28" ht="12" customHeight="1">
      <c r="A63" s="254"/>
      <c r="B63" s="254"/>
      <c r="C63" s="40"/>
      <c r="D63" s="306"/>
      <c r="E63" s="39"/>
      <c r="F63" s="44">
        <f t="shared" si="1"/>
        <v>1</v>
      </c>
      <c r="G63" s="37">
        <f>IF(G62=0,0,G62/$F62)</f>
        <v>1</v>
      </c>
      <c r="H63" s="107">
        <f t="shared" ref="H63" si="60">IF(H62=0,0,H62/$F62)</f>
        <v>1</v>
      </c>
      <c r="I63" s="37">
        <f>IF(I62=0,0,I62/I62)</f>
        <v>1</v>
      </c>
      <c r="J63" s="37">
        <f>IF(J62=0,0,J62/I62)</f>
        <v>0.2857142857142857</v>
      </c>
      <c r="K63" s="37">
        <f>IF(K62=0,0,K62/K62)</f>
        <v>1</v>
      </c>
      <c r="L63" s="37">
        <f>IF(L62=0,0,L62/K62)</f>
        <v>0</v>
      </c>
      <c r="M63" s="37">
        <f>IF(M62=0,0,M62/M62)</f>
        <v>1</v>
      </c>
      <c r="N63" s="37">
        <f>IF(N62=0,0,N62/M62)</f>
        <v>0.8571428571428571</v>
      </c>
      <c r="O63" s="37">
        <f>IF(O62=0,0,O62/O62)</f>
        <v>1</v>
      </c>
      <c r="P63" s="37">
        <f>IF(P62=0,0,P62/O62)</f>
        <v>1</v>
      </c>
      <c r="Q63" s="37">
        <f>IF(Q62=0,0,Q62/$F62)</f>
        <v>0</v>
      </c>
      <c r="R63" s="37">
        <f>IF(R62=0,0,R62/$F62)</f>
        <v>0</v>
      </c>
      <c r="AA63" s="154"/>
      <c r="AB63" s="154"/>
    </row>
    <row r="64" spans="1:28" ht="12" customHeight="1">
      <c r="A64" s="254"/>
      <c r="B64" s="254"/>
      <c r="C64" s="43"/>
      <c r="D64" s="305" t="s">
        <v>19</v>
      </c>
      <c r="E64" s="42"/>
      <c r="F64" s="41">
        <f t="shared" si="1"/>
        <v>17</v>
      </c>
      <c r="G64" s="41">
        <v>17</v>
      </c>
      <c r="H64" s="104">
        <v>10</v>
      </c>
      <c r="I64" s="41">
        <v>14</v>
      </c>
      <c r="J64" s="41">
        <v>2</v>
      </c>
      <c r="K64" s="41">
        <v>13</v>
      </c>
      <c r="L64" s="41">
        <v>2</v>
      </c>
      <c r="M64" s="41">
        <v>14</v>
      </c>
      <c r="N64" s="41">
        <v>4</v>
      </c>
      <c r="O64" s="41">
        <v>14</v>
      </c>
      <c r="P64" s="41">
        <v>7</v>
      </c>
      <c r="Q64" s="41">
        <v>0</v>
      </c>
      <c r="R64" s="41">
        <v>0</v>
      </c>
      <c r="AA64" s="155">
        <v>17</v>
      </c>
      <c r="AB64" s="155" t="str">
        <f t="shared" ref="AB64" si="61">IF(F64=AA64,"",1)</f>
        <v/>
      </c>
    </row>
    <row r="65" spans="1:28" ht="12" customHeight="1">
      <c r="A65" s="254"/>
      <c r="B65" s="254"/>
      <c r="C65" s="40"/>
      <c r="D65" s="306"/>
      <c r="E65" s="39"/>
      <c r="F65" s="44">
        <f t="shared" si="1"/>
        <v>1</v>
      </c>
      <c r="G65" s="37">
        <f>IF(G64=0,0,G64/$F64)</f>
        <v>1</v>
      </c>
      <c r="H65" s="107">
        <f t="shared" ref="H65" si="62">IF(H64=0,0,H64/$F64)</f>
        <v>0.58823529411764708</v>
      </c>
      <c r="I65" s="37">
        <f>IF(I64=0,0,I64/I64)</f>
        <v>1</v>
      </c>
      <c r="J65" s="37">
        <f>IF(J64=0,0,J64/I64)</f>
        <v>0.14285714285714285</v>
      </c>
      <c r="K65" s="37">
        <f>IF(K64=0,0,K64/K64)</f>
        <v>1</v>
      </c>
      <c r="L65" s="37">
        <f>IF(L64=0,0,L64/K64)</f>
        <v>0.15384615384615385</v>
      </c>
      <c r="M65" s="37">
        <f>IF(M64=0,0,M64/M64)</f>
        <v>1</v>
      </c>
      <c r="N65" s="37">
        <f>IF(N64=0,0,N64/M64)</f>
        <v>0.2857142857142857</v>
      </c>
      <c r="O65" s="37">
        <f>IF(O64=0,0,O64/O64)</f>
        <v>1</v>
      </c>
      <c r="P65" s="37">
        <f>IF(P64=0,0,P64/O64)</f>
        <v>0.5</v>
      </c>
      <c r="Q65" s="37">
        <f>IF(Q64=0,0,Q64/$F64)</f>
        <v>0</v>
      </c>
      <c r="R65" s="37">
        <f>IF(R64=0,0,R64/$F64)</f>
        <v>0</v>
      </c>
      <c r="AA65" s="154"/>
      <c r="AB65" s="154"/>
    </row>
    <row r="66" spans="1:28" ht="12" customHeight="1">
      <c r="A66" s="254"/>
      <c r="B66" s="254"/>
      <c r="C66" s="43"/>
      <c r="D66" s="305" t="s">
        <v>18</v>
      </c>
      <c r="E66" s="42"/>
      <c r="F66" s="41">
        <f t="shared" si="1"/>
        <v>6</v>
      </c>
      <c r="G66" s="41">
        <v>6</v>
      </c>
      <c r="H66" s="104">
        <v>3</v>
      </c>
      <c r="I66" s="41">
        <v>3</v>
      </c>
      <c r="J66" s="41">
        <v>1</v>
      </c>
      <c r="K66" s="41">
        <v>4</v>
      </c>
      <c r="L66" s="41">
        <v>2</v>
      </c>
      <c r="M66" s="41">
        <v>4</v>
      </c>
      <c r="N66" s="41">
        <v>2</v>
      </c>
      <c r="O66" s="41">
        <v>3</v>
      </c>
      <c r="P66" s="41">
        <v>0</v>
      </c>
      <c r="Q66" s="41">
        <v>0</v>
      </c>
      <c r="R66" s="41">
        <v>0</v>
      </c>
      <c r="AA66" s="155">
        <v>6</v>
      </c>
      <c r="AB66" s="155" t="str">
        <f t="shared" ref="AB66" si="63">IF(F66=AA66,"",1)</f>
        <v/>
      </c>
    </row>
    <row r="67" spans="1:28" ht="12" customHeight="1">
      <c r="A67" s="254"/>
      <c r="B67" s="255"/>
      <c r="C67" s="40"/>
      <c r="D67" s="306"/>
      <c r="E67" s="39"/>
      <c r="F67" s="44">
        <f t="shared" si="1"/>
        <v>1</v>
      </c>
      <c r="G67" s="37">
        <f>IF(G66=0,0,G66/$F66)</f>
        <v>1</v>
      </c>
      <c r="H67" s="107">
        <f t="shared" ref="H67" si="64">IF(H66=0,0,H66/$F66)</f>
        <v>0.5</v>
      </c>
      <c r="I67" s="37">
        <f>IF(I66=0,0,I66/I66)</f>
        <v>1</v>
      </c>
      <c r="J67" s="37">
        <f>IF(J66=0,0,J66/I66)</f>
        <v>0.33333333333333331</v>
      </c>
      <c r="K67" s="37">
        <f>IF(K66=0,0,K66/K66)</f>
        <v>1</v>
      </c>
      <c r="L67" s="37">
        <f>IF(L66=0,0,L66/K66)</f>
        <v>0.5</v>
      </c>
      <c r="M67" s="37">
        <f>IF(M66=0,0,M66/M66)</f>
        <v>1</v>
      </c>
      <c r="N67" s="37">
        <f>IF(N66=0,0,N66/M66)</f>
        <v>0.5</v>
      </c>
      <c r="O67" s="37">
        <f>IF(O66=0,0,O66/O66)</f>
        <v>1</v>
      </c>
      <c r="P67" s="37">
        <f>IF(P66=0,0,P66/O66)</f>
        <v>0</v>
      </c>
      <c r="Q67" s="37">
        <f>IF(Q66=0,0,Q66/$F66)</f>
        <v>0</v>
      </c>
      <c r="R67" s="37">
        <f>IF(R66=0,0,R66/$F66)</f>
        <v>0</v>
      </c>
      <c r="AA67" s="154"/>
      <c r="AB67" s="154"/>
    </row>
    <row r="68" spans="1:28" ht="12" customHeight="1">
      <c r="A68" s="254"/>
      <c r="B68" s="253" t="s">
        <v>17</v>
      </c>
      <c r="C68" s="43"/>
      <c r="D68" s="305" t="s">
        <v>16</v>
      </c>
      <c r="E68" s="42"/>
      <c r="F68" s="41">
        <f t="shared" si="1"/>
        <v>724</v>
      </c>
      <c r="G68" s="41">
        <f>SUM(G70,G72,G74,G76,G78,G80,G82,G84,G86,G88,G90,G92,G94,G96,G98)</f>
        <v>651</v>
      </c>
      <c r="H68" s="104">
        <f>SUM(H70,H72,H74,H76,H78,H80,H82,H84,H86,H88,H90,H92,H94,H96,H98)</f>
        <v>435</v>
      </c>
      <c r="I68" s="41">
        <f t="shared" ref="I68:R68" si="65">SUM(I70,I72,I74,I76,I78,I80,I82,I84,I86,I88,I90,I92,I94,I96,I98)</f>
        <v>395</v>
      </c>
      <c r="J68" s="41">
        <f t="shared" si="65"/>
        <v>189</v>
      </c>
      <c r="K68" s="41">
        <f t="shared" si="65"/>
        <v>359</v>
      </c>
      <c r="L68" s="41">
        <f t="shared" si="65"/>
        <v>107</v>
      </c>
      <c r="M68" s="41">
        <f t="shared" si="65"/>
        <v>423</v>
      </c>
      <c r="N68" s="41">
        <f t="shared" si="65"/>
        <v>176</v>
      </c>
      <c r="O68" s="41">
        <f t="shared" si="65"/>
        <v>384</v>
      </c>
      <c r="P68" s="41">
        <f t="shared" si="65"/>
        <v>229</v>
      </c>
      <c r="Q68" s="41">
        <f t="shared" si="65"/>
        <v>33</v>
      </c>
      <c r="R68" s="41">
        <f t="shared" si="65"/>
        <v>40</v>
      </c>
      <c r="AA68" s="155">
        <v>724</v>
      </c>
      <c r="AB68" s="155" t="str">
        <f t="shared" ref="AB68" si="66">IF(F68=AA68,"",1)</f>
        <v/>
      </c>
    </row>
    <row r="69" spans="1:28" ht="12" customHeight="1">
      <c r="A69" s="254"/>
      <c r="B69" s="254"/>
      <c r="C69" s="40"/>
      <c r="D69" s="306"/>
      <c r="E69" s="39"/>
      <c r="F69" s="44">
        <f t="shared" si="1"/>
        <v>1</v>
      </c>
      <c r="G69" s="37">
        <f>IF(G68=0,0,G68/$F68)</f>
        <v>0.899171270718232</v>
      </c>
      <c r="H69" s="107">
        <f t="shared" ref="H69" si="67">IF(H68=0,0,H68/$F68)</f>
        <v>0.600828729281768</v>
      </c>
      <c r="I69" s="37">
        <f>IF(I68=0,0,I68/I68)</f>
        <v>1</v>
      </c>
      <c r="J69" s="37">
        <f>IF(J68=0,0,J68/I68)</f>
        <v>0.47848101265822784</v>
      </c>
      <c r="K69" s="37">
        <f>IF(K68=0,0,K68/K68)</f>
        <v>1</v>
      </c>
      <c r="L69" s="37">
        <f>IF(L68=0,0,L68/K68)</f>
        <v>0.29805013927576601</v>
      </c>
      <c r="M69" s="37">
        <f>IF(M68=0,0,M68/M68)</f>
        <v>1</v>
      </c>
      <c r="N69" s="37">
        <f>IF(N68=0,0,N68/M68)</f>
        <v>0.4160756501182033</v>
      </c>
      <c r="O69" s="37">
        <f>IF(O68=0,0,O68/O68)</f>
        <v>1</v>
      </c>
      <c r="P69" s="37">
        <f>IF(P68=0,0,P68/O68)</f>
        <v>0.59635416666666663</v>
      </c>
      <c r="Q69" s="37">
        <f>IF(Q68=0,0,Q68/$F68)</f>
        <v>4.5580110497237571E-2</v>
      </c>
      <c r="R69" s="37">
        <f>IF(R68=0,0,R68/$F68)</f>
        <v>5.5248618784530384E-2</v>
      </c>
      <c r="AA69" s="154"/>
      <c r="AB69" s="154"/>
    </row>
    <row r="70" spans="1:28" ht="12" customHeight="1">
      <c r="A70" s="254"/>
      <c r="B70" s="254"/>
      <c r="C70" s="43"/>
      <c r="D70" s="305" t="s">
        <v>122</v>
      </c>
      <c r="E70" s="42"/>
      <c r="F70" s="41">
        <f t="shared" si="1"/>
        <v>4</v>
      </c>
      <c r="G70" s="41">
        <v>4</v>
      </c>
      <c r="H70" s="104">
        <v>1</v>
      </c>
      <c r="I70" s="41">
        <v>3</v>
      </c>
      <c r="J70" s="41">
        <v>0</v>
      </c>
      <c r="K70" s="41">
        <v>2</v>
      </c>
      <c r="L70" s="41">
        <v>0</v>
      </c>
      <c r="M70" s="41">
        <v>3</v>
      </c>
      <c r="N70" s="41">
        <v>0</v>
      </c>
      <c r="O70" s="41">
        <v>3</v>
      </c>
      <c r="P70" s="41">
        <v>1</v>
      </c>
      <c r="Q70" s="41">
        <v>0</v>
      </c>
      <c r="R70" s="41">
        <v>0</v>
      </c>
      <c r="AA70" s="155">
        <v>4</v>
      </c>
      <c r="AB70" s="155" t="str">
        <f t="shared" ref="AB70" si="68">IF(F70=AA70,"",1)</f>
        <v/>
      </c>
    </row>
    <row r="71" spans="1:28" ht="12" customHeight="1">
      <c r="A71" s="254"/>
      <c r="B71" s="254"/>
      <c r="C71" s="40"/>
      <c r="D71" s="306"/>
      <c r="E71" s="39"/>
      <c r="F71" s="44">
        <f t="shared" ref="F71:F99" si="69">SUM(Q71:R71,G71)</f>
        <v>1</v>
      </c>
      <c r="G71" s="37">
        <f>IF(G70=0,0,G70/$F70)</f>
        <v>1</v>
      </c>
      <c r="H71" s="107">
        <f t="shared" ref="H71" si="70">IF(H70=0,0,H70/$F70)</f>
        <v>0.25</v>
      </c>
      <c r="I71" s="37">
        <f>IF(I70=0,0,I70/I70)</f>
        <v>1</v>
      </c>
      <c r="J71" s="37">
        <f>IF(J70=0,0,J70/I70)</f>
        <v>0</v>
      </c>
      <c r="K71" s="37">
        <f>IF(K70=0,0,K70/K70)</f>
        <v>1</v>
      </c>
      <c r="L71" s="37">
        <f>IF(L70=0,0,L70/K70)</f>
        <v>0</v>
      </c>
      <c r="M71" s="37">
        <f>IF(M70=0,0,M70/M70)</f>
        <v>1</v>
      </c>
      <c r="N71" s="37">
        <f>IF(N70=0,0,N70/M70)</f>
        <v>0</v>
      </c>
      <c r="O71" s="37">
        <f>IF(O70=0,0,O70/O70)</f>
        <v>1</v>
      </c>
      <c r="P71" s="37">
        <f>IF(P70=0,0,P70/O70)</f>
        <v>0.33333333333333331</v>
      </c>
      <c r="Q71" s="37">
        <f>IF(Q70=0,0,Q70/$F70)</f>
        <v>0</v>
      </c>
      <c r="R71" s="37">
        <f>IF(R70=0,0,R70/$F70)</f>
        <v>0</v>
      </c>
      <c r="AA71" s="154"/>
      <c r="AB71" s="154"/>
    </row>
    <row r="72" spans="1:28" ht="12" customHeight="1">
      <c r="A72" s="254"/>
      <c r="B72" s="254"/>
      <c r="C72" s="43"/>
      <c r="D72" s="305" t="s">
        <v>14</v>
      </c>
      <c r="E72" s="42"/>
      <c r="F72" s="41">
        <f t="shared" si="69"/>
        <v>91</v>
      </c>
      <c r="G72" s="41">
        <v>85</v>
      </c>
      <c r="H72" s="104">
        <v>52</v>
      </c>
      <c r="I72" s="41">
        <v>78</v>
      </c>
      <c r="J72" s="41">
        <v>36</v>
      </c>
      <c r="K72" s="41">
        <v>45</v>
      </c>
      <c r="L72" s="41">
        <v>2</v>
      </c>
      <c r="M72" s="41">
        <v>38</v>
      </c>
      <c r="N72" s="41">
        <v>7</v>
      </c>
      <c r="O72" s="41">
        <v>35</v>
      </c>
      <c r="P72" s="41">
        <v>9</v>
      </c>
      <c r="Q72" s="41">
        <v>4</v>
      </c>
      <c r="R72" s="41">
        <v>2</v>
      </c>
      <c r="AA72" s="155">
        <v>91</v>
      </c>
      <c r="AB72" s="155" t="str">
        <f t="shared" ref="AB72" si="71">IF(F72=AA72,"",1)</f>
        <v/>
      </c>
    </row>
    <row r="73" spans="1:28" ht="12" customHeight="1">
      <c r="A73" s="254"/>
      <c r="B73" s="254"/>
      <c r="C73" s="40"/>
      <c r="D73" s="306"/>
      <c r="E73" s="39"/>
      <c r="F73" s="44">
        <f t="shared" si="69"/>
        <v>1</v>
      </c>
      <c r="G73" s="37">
        <f>IF(G72=0,0,G72/$F72)</f>
        <v>0.93406593406593408</v>
      </c>
      <c r="H73" s="107">
        <f t="shared" ref="H73" si="72">IF(H72=0,0,H72/$F72)</f>
        <v>0.5714285714285714</v>
      </c>
      <c r="I73" s="37">
        <f>IF(I72=0,0,I72/I72)</f>
        <v>1</v>
      </c>
      <c r="J73" s="37">
        <f>IF(J72=0,0,J72/I72)</f>
        <v>0.46153846153846156</v>
      </c>
      <c r="K73" s="37">
        <f>IF(K72=0,0,K72/K72)</f>
        <v>1</v>
      </c>
      <c r="L73" s="37">
        <f>IF(L72=0,0,L72/K72)</f>
        <v>4.4444444444444446E-2</v>
      </c>
      <c r="M73" s="37">
        <f>IF(M72=0,0,M72/M72)</f>
        <v>1</v>
      </c>
      <c r="N73" s="37">
        <f>IF(N72=0,0,N72/M72)</f>
        <v>0.18421052631578946</v>
      </c>
      <c r="O73" s="37">
        <f>IF(O72=0,0,O72/O72)</f>
        <v>1</v>
      </c>
      <c r="P73" s="37">
        <f>IF(P72=0,0,P72/O72)</f>
        <v>0.25714285714285712</v>
      </c>
      <c r="Q73" s="37">
        <f>IF(Q72=0,0,Q72/$F72)</f>
        <v>4.3956043956043959E-2</v>
      </c>
      <c r="R73" s="37">
        <f>IF(R72=0,0,R72/$F72)</f>
        <v>2.197802197802198E-2</v>
      </c>
      <c r="AA73" s="154"/>
      <c r="AB73" s="154"/>
    </row>
    <row r="74" spans="1:28" ht="12" customHeight="1">
      <c r="A74" s="254"/>
      <c r="B74" s="254"/>
      <c r="C74" s="43"/>
      <c r="D74" s="305" t="s">
        <v>13</v>
      </c>
      <c r="E74" s="42"/>
      <c r="F74" s="41">
        <f t="shared" si="69"/>
        <v>19</v>
      </c>
      <c r="G74" s="41">
        <v>18</v>
      </c>
      <c r="H74" s="104">
        <v>6</v>
      </c>
      <c r="I74" s="41">
        <v>8</v>
      </c>
      <c r="J74" s="41">
        <v>0</v>
      </c>
      <c r="K74" s="41">
        <v>14</v>
      </c>
      <c r="L74" s="41">
        <v>0</v>
      </c>
      <c r="M74" s="41">
        <v>17</v>
      </c>
      <c r="N74" s="41">
        <v>4</v>
      </c>
      <c r="O74" s="41">
        <v>18</v>
      </c>
      <c r="P74" s="41">
        <v>5</v>
      </c>
      <c r="Q74" s="41">
        <v>0</v>
      </c>
      <c r="R74" s="41">
        <v>1</v>
      </c>
      <c r="AA74" s="155">
        <v>19</v>
      </c>
      <c r="AB74" s="155" t="str">
        <f t="shared" ref="AB74" si="73">IF(F74=AA74,"",1)</f>
        <v/>
      </c>
    </row>
    <row r="75" spans="1:28" ht="12" customHeight="1">
      <c r="A75" s="254"/>
      <c r="B75" s="254"/>
      <c r="C75" s="40"/>
      <c r="D75" s="306"/>
      <c r="E75" s="39"/>
      <c r="F75" s="44">
        <f t="shared" si="69"/>
        <v>1</v>
      </c>
      <c r="G75" s="37">
        <f>IF(G74=0,0,G74/$F74)</f>
        <v>0.94736842105263153</v>
      </c>
      <c r="H75" s="107">
        <f t="shared" ref="H75" si="74">IF(H74=0,0,H74/$F74)</f>
        <v>0.31578947368421051</v>
      </c>
      <c r="I75" s="37">
        <f>IF(I74=0,0,I74/I74)</f>
        <v>1</v>
      </c>
      <c r="J75" s="37">
        <f>IF(J74=0,0,J74/I74)</f>
        <v>0</v>
      </c>
      <c r="K75" s="37">
        <f>IF(K74=0,0,K74/K74)</f>
        <v>1</v>
      </c>
      <c r="L75" s="37">
        <f>IF(L74=0,0,L74/K74)</f>
        <v>0</v>
      </c>
      <c r="M75" s="37">
        <f>IF(M74=0,0,M74/M74)</f>
        <v>1</v>
      </c>
      <c r="N75" s="37">
        <f>IF(N74=0,0,N74/M74)</f>
        <v>0.23529411764705882</v>
      </c>
      <c r="O75" s="37">
        <f>IF(O74=0,0,O74/O74)</f>
        <v>1</v>
      </c>
      <c r="P75" s="37">
        <f>IF(P74=0,0,P74/O74)</f>
        <v>0.27777777777777779</v>
      </c>
      <c r="Q75" s="37">
        <f>IF(Q74=0,0,Q74/$F74)</f>
        <v>0</v>
      </c>
      <c r="R75" s="37">
        <f>IF(R74=0,0,R74/$F74)</f>
        <v>5.2631578947368418E-2</v>
      </c>
      <c r="AA75" s="154"/>
      <c r="AB75" s="154"/>
    </row>
    <row r="76" spans="1:28" ht="12" customHeight="1">
      <c r="A76" s="254"/>
      <c r="B76" s="254"/>
      <c r="C76" s="43"/>
      <c r="D76" s="305" t="s">
        <v>12</v>
      </c>
      <c r="E76" s="42"/>
      <c r="F76" s="41">
        <f t="shared" si="69"/>
        <v>14</v>
      </c>
      <c r="G76" s="41">
        <v>12</v>
      </c>
      <c r="H76" s="104">
        <v>9</v>
      </c>
      <c r="I76" s="41">
        <v>10</v>
      </c>
      <c r="J76" s="41">
        <v>3</v>
      </c>
      <c r="K76" s="41">
        <v>9</v>
      </c>
      <c r="L76" s="41">
        <v>2</v>
      </c>
      <c r="M76" s="41">
        <v>11</v>
      </c>
      <c r="N76" s="41">
        <v>4</v>
      </c>
      <c r="O76" s="41">
        <v>9</v>
      </c>
      <c r="P76" s="41">
        <v>4</v>
      </c>
      <c r="Q76" s="41">
        <v>1</v>
      </c>
      <c r="R76" s="41">
        <v>1</v>
      </c>
      <c r="AA76" s="155">
        <v>14</v>
      </c>
      <c r="AB76" s="155" t="str">
        <f t="shared" ref="AB76" si="75">IF(F76=AA76,"",1)</f>
        <v/>
      </c>
    </row>
    <row r="77" spans="1:28" ht="12" customHeight="1">
      <c r="A77" s="254"/>
      <c r="B77" s="254"/>
      <c r="C77" s="40"/>
      <c r="D77" s="306"/>
      <c r="E77" s="39"/>
      <c r="F77" s="44">
        <f t="shared" si="69"/>
        <v>1</v>
      </c>
      <c r="G77" s="37">
        <f>IF(G76=0,0,G76/$F76)</f>
        <v>0.8571428571428571</v>
      </c>
      <c r="H77" s="107">
        <f t="shared" ref="H77" si="76">IF(H76=0,0,H76/$F76)</f>
        <v>0.6428571428571429</v>
      </c>
      <c r="I77" s="37">
        <f>IF(I76=0,0,I76/I76)</f>
        <v>1</v>
      </c>
      <c r="J77" s="37">
        <f>IF(J76=0,0,J76/I76)</f>
        <v>0.3</v>
      </c>
      <c r="K77" s="37">
        <f>IF(K76=0,0,K76/K76)</f>
        <v>1</v>
      </c>
      <c r="L77" s="37">
        <f>IF(L76=0,0,L76/K76)</f>
        <v>0.22222222222222221</v>
      </c>
      <c r="M77" s="37">
        <f>IF(M76=0,0,M76/M76)</f>
        <v>1</v>
      </c>
      <c r="N77" s="37">
        <f>IF(N76=0,0,N76/M76)</f>
        <v>0.36363636363636365</v>
      </c>
      <c r="O77" s="37">
        <f>IF(O76=0,0,O76/O76)</f>
        <v>1</v>
      </c>
      <c r="P77" s="37">
        <f>IF(P76=0,0,P76/O76)</f>
        <v>0.44444444444444442</v>
      </c>
      <c r="Q77" s="37">
        <f>IF(Q76=0,0,Q76/$F76)</f>
        <v>7.1428571428571425E-2</v>
      </c>
      <c r="R77" s="37">
        <f>IF(R76=0,0,R76/$F76)</f>
        <v>7.1428571428571425E-2</v>
      </c>
      <c r="AA77" s="154"/>
      <c r="AB77" s="154"/>
    </row>
    <row r="78" spans="1:28" ht="12" customHeight="1">
      <c r="A78" s="254"/>
      <c r="B78" s="254"/>
      <c r="C78" s="43"/>
      <c r="D78" s="305" t="s">
        <v>11</v>
      </c>
      <c r="E78" s="42"/>
      <c r="F78" s="41">
        <f t="shared" si="69"/>
        <v>32</v>
      </c>
      <c r="G78" s="41">
        <v>30</v>
      </c>
      <c r="H78" s="104">
        <v>18</v>
      </c>
      <c r="I78" s="41">
        <v>20</v>
      </c>
      <c r="J78" s="41">
        <v>9</v>
      </c>
      <c r="K78" s="41">
        <v>15</v>
      </c>
      <c r="L78" s="41">
        <v>3</v>
      </c>
      <c r="M78" s="41">
        <v>18</v>
      </c>
      <c r="N78" s="41">
        <v>2</v>
      </c>
      <c r="O78" s="41">
        <v>21</v>
      </c>
      <c r="P78" s="41">
        <v>9</v>
      </c>
      <c r="Q78" s="41">
        <v>0</v>
      </c>
      <c r="R78" s="41">
        <v>2</v>
      </c>
      <c r="AA78" s="155">
        <v>32</v>
      </c>
      <c r="AB78" s="155" t="str">
        <f t="shared" ref="AB78" si="77">IF(F78=AA78,"",1)</f>
        <v/>
      </c>
    </row>
    <row r="79" spans="1:28" ht="12" customHeight="1">
      <c r="A79" s="254"/>
      <c r="B79" s="254"/>
      <c r="C79" s="40"/>
      <c r="D79" s="306"/>
      <c r="E79" s="39"/>
      <c r="F79" s="44">
        <f t="shared" si="69"/>
        <v>1</v>
      </c>
      <c r="G79" s="37">
        <f>IF(G78=0,0,G78/$F78)</f>
        <v>0.9375</v>
      </c>
      <c r="H79" s="107">
        <f t="shared" ref="H79" si="78">IF(H78=0,0,H78/$F78)</f>
        <v>0.5625</v>
      </c>
      <c r="I79" s="37">
        <f>IF(I78=0,0,I78/I78)</f>
        <v>1</v>
      </c>
      <c r="J79" s="37">
        <f>IF(J78=0,0,J78/I78)</f>
        <v>0.45</v>
      </c>
      <c r="K79" s="37">
        <f>IF(K78=0,0,K78/K78)</f>
        <v>1</v>
      </c>
      <c r="L79" s="37">
        <f>IF(L78=0,0,L78/K78)</f>
        <v>0.2</v>
      </c>
      <c r="M79" s="37">
        <f>IF(M78=0,0,M78/M78)</f>
        <v>1</v>
      </c>
      <c r="N79" s="37">
        <f>IF(N78=0,0,N78/M78)</f>
        <v>0.1111111111111111</v>
      </c>
      <c r="O79" s="37">
        <f>IF(O78=0,0,O78/O78)</f>
        <v>1</v>
      </c>
      <c r="P79" s="37">
        <f>IF(P78=0,0,P78/O78)</f>
        <v>0.42857142857142855</v>
      </c>
      <c r="Q79" s="37">
        <f>IF(Q78=0,0,Q78/$F78)</f>
        <v>0</v>
      </c>
      <c r="R79" s="37">
        <f>IF(R78=0,0,R78/$F78)</f>
        <v>6.25E-2</v>
      </c>
      <c r="AA79" s="154"/>
      <c r="AB79" s="154"/>
    </row>
    <row r="80" spans="1:28" ht="12" customHeight="1">
      <c r="A80" s="254"/>
      <c r="B80" s="254"/>
      <c r="C80" s="43"/>
      <c r="D80" s="305" t="s">
        <v>10</v>
      </c>
      <c r="E80" s="42"/>
      <c r="F80" s="41">
        <f t="shared" si="69"/>
        <v>176</v>
      </c>
      <c r="G80" s="41">
        <v>147</v>
      </c>
      <c r="H80" s="104">
        <v>75</v>
      </c>
      <c r="I80" s="41">
        <v>60</v>
      </c>
      <c r="J80" s="41">
        <v>38</v>
      </c>
      <c r="K80" s="41">
        <v>68</v>
      </c>
      <c r="L80" s="41">
        <v>15</v>
      </c>
      <c r="M80" s="41">
        <v>99</v>
      </c>
      <c r="N80" s="41">
        <v>18</v>
      </c>
      <c r="O80" s="41">
        <v>75</v>
      </c>
      <c r="P80" s="41">
        <v>31</v>
      </c>
      <c r="Q80" s="41">
        <v>15</v>
      </c>
      <c r="R80" s="41">
        <v>14</v>
      </c>
      <c r="AA80" s="155">
        <v>176</v>
      </c>
      <c r="AB80" s="155" t="str">
        <f t="shared" ref="AB80" si="79">IF(F80=AA80,"",1)</f>
        <v/>
      </c>
    </row>
    <row r="81" spans="1:28" ht="12" customHeight="1">
      <c r="A81" s="254"/>
      <c r="B81" s="254"/>
      <c r="C81" s="40"/>
      <c r="D81" s="306"/>
      <c r="E81" s="39"/>
      <c r="F81" s="44">
        <f t="shared" si="69"/>
        <v>1</v>
      </c>
      <c r="G81" s="37">
        <f>IF(G80=0,0,G80/$F80)</f>
        <v>0.83522727272727271</v>
      </c>
      <c r="H81" s="107">
        <f t="shared" ref="H81" si="80">IF(H80=0,0,H80/$F80)</f>
        <v>0.42613636363636365</v>
      </c>
      <c r="I81" s="37">
        <f>IF(I80=0,0,I80/I80)</f>
        <v>1</v>
      </c>
      <c r="J81" s="37">
        <f>IF(J80=0,0,J80/I80)</f>
        <v>0.6333333333333333</v>
      </c>
      <c r="K81" s="37">
        <f>IF(K80=0,0,K80/K80)</f>
        <v>1</v>
      </c>
      <c r="L81" s="37">
        <f>IF(L80=0,0,L80/K80)</f>
        <v>0.22058823529411764</v>
      </c>
      <c r="M81" s="37">
        <f>IF(M80=0,0,M80/M80)</f>
        <v>1</v>
      </c>
      <c r="N81" s="37">
        <f>IF(N80=0,0,N80/M80)</f>
        <v>0.18181818181818182</v>
      </c>
      <c r="O81" s="37">
        <f>IF(O80=0,0,O80/O80)</f>
        <v>1</v>
      </c>
      <c r="P81" s="37">
        <f>IF(P80=0,0,P80/O80)</f>
        <v>0.41333333333333333</v>
      </c>
      <c r="Q81" s="37">
        <f>IF(Q80=0,0,Q80/$F80)</f>
        <v>8.5227272727272721E-2</v>
      </c>
      <c r="R81" s="37">
        <f>IF(R80=0,0,R80/$F80)</f>
        <v>7.9545454545454544E-2</v>
      </c>
      <c r="AA81" s="154"/>
      <c r="AB81" s="154"/>
    </row>
    <row r="82" spans="1:28" ht="12" customHeight="1">
      <c r="A82" s="254"/>
      <c r="B82" s="254"/>
      <c r="C82" s="43"/>
      <c r="D82" s="305" t="s">
        <v>9</v>
      </c>
      <c r="E82" s="42"/>
      <c r="F82" s="41">
        <f t="shared" si="69"/>
        <v>21</v>
      </c>
      <c r="G82" s="41">
        <v>20</v>
      </c>
      <c r="H82" s="104">
        <v>17</v>
      </c>
      <c r="I82" s="41">
        <v>3</v>
      </c>
      <c r="J82" s="41">
        <v>0</v>
      </c>
      <c r="K82" s="41">
        <v>16</v>
      </c>
      <c r="L82" s="41">
        <v>1</v>
      </c>
      <c r="M82" s="41">
        <v>20</v>
      </c>
      <c r="N82" s="41">
        <v>10</v>
      </c>
      <c r="O82" s="41">
        <v>17</v>
      </c>
      <c r="P82" s="41">
        <v>14</v>
      </c>
      <c r="Q82" s="41">
        <v>1</v>
      </c>
      <c r="R82" s="41">
        <v>0</v>
      </c>
      <c r="AA82" s="155">
        <v>21</v>
      </c>
      <c r="AB82" s="155" t="str">
        <f t="shared" ref="AB82" si="81">IF(F82=AA82,"",1)</f>
        <v/>
      </c>
    </row>
    <row r="83" spans="1:28" ht="12" customHeight="1">
      <c r="A83" s="254"/>
      <c r="B83" s="254"/>
      <c r="C83" s="40"/>
      <c r="D83" s="306"/>
      <c r="E83" s="39"/>
      <c r="F83" s="44">
        <f t="shared" si="69"/>
        <v>1</v>
      </c>
      <c r="G83" s="37">
        <f>IF(G82=0,0,G82/$F82)</f>
        <v>0.95238095238095233</v>
      </c>
      <c r="H83" s="107">
        <f t="shared" ref="H83" si="82">IF(H82=0,0,H82/$F82)</f>
        <v>0.80952380952380953</v>
      </c>
      <c r="I83" s="37">
        <f>IF(I82=0,0,I82/I82)</f>
        <v>1</v>
      </c>
      <c r="J83" s="37">
        <f>IF(J82=0,0,J82/I82)</f>
        <v>0</v>
      </c>
      <c r="K83" s="37">
        <f>IF(K82=0,0,K82/K82)</f>
        <v>1</v>
      </c>
      <c r="L83" s="37">
        <f>IF(L82=0,0,L82/K82)</f>
        <v>6.25E-2</v>
      </c>
      <c r="M83" s="37">
        <f>IF(M82=0,0,M82/M82)</f>
        <v>1</v>
      </c>
      <c r="N83" s="37">
        <f>IF(N82=0,0,N82/M82)</f>
        <v>0.5</v>
      </c>
      <c r="O83" s="37">
        <f>IF(O82=0,0,O82/O82)</f>
        <v>1</v>
      </c>
      <c r="P83" s="37">
        <f>IF(P82=0,0,P82/O82)</f>
        <v>0.82352941176470584</v>
      </c>
      <c r="Q83" s="37">
        <f>IF(Q82=0,0,Q82/$F82)</f>
        <v>4.7619047619047616E-2</v>
      </c>
      <c r="R83" s="37">
        <f>IF(R82=0,0,R82/$F82)</f>
        <v>0</v>
      </c>
      <c r="AA83" s="154"/>
      <c r="AB83" s="154"/>
    </row>
    <row r="84" spans="1:28" ht="12" customHeight="1">
      <c r="A84" s="254"/>
      <c r="B84" s="254"/>
      <c r="C84" s="43"/>
      <c r="D84" s="305" t="s">
        <v>8</v>
      </c>
      <c r="E84" s="42"/>
      <c r="F84" s="41">
        <f t="shared" si="69"/>
        <v>9</v>
      </c>
      <c r="G84" s="41">
        <v>9</v>
      </c>
      <c r="H84" s="104">
        <v>5</v>
      </c>
      <c r="I84" s="41">
        <v>4</v>
      </c>
      <c r="J84" s="41">
        <v>2</v>
      </c>
      <c r="K84" s="41">
        <v>6</v>
      </c>
      <c r="L84" s="41">
        <v>1</v>
      </c>
      <c r="M84" s="41">
        <v>6</v>
      </c>
      <c r="N84" s="41">
        <v>1</v>
      </c>
      <c r="O84" s="41">
        <v>4</v>
      </c>
      <c r="P84" s="41">
        <v>3</v>
      </c>
      <c r="Q84" s="41">
        <v>0</v>
      </c>
      <c r="R84" s="41">
        <v>0</v>
      </c>
      <c r="AA84" s="155">
        <v>9</v>
      </c>
      <c r="AB84" s="155" t="str">
        <f t="shared" ref="AB84" si="83">IF(F84=AA84,"",1)</f>
        <v/>
      </c>
    </row>
    <row r="85" spans="1:28" ht="12" customHeight="1">
      <c r="A85" s="254"/>
      <c r="B85" s="254"/>
      <c r="C85" s="40"/>
      <c r="D85" s="306"/>
      <c r="E85" s="39"/>
      <c r="F85" s="44">
        <f t="shared" si="69"/>
        <v>1</v>
      </c>
      <c r="G85" s="37">
        <f>IF(G84=0,0,G84/$F84)</f>
        <v>1</v>
      </c>
      <c r="H85" s="107">
        <f t="shared" ref="H85" si="84">IF(H84=0,0,H84/$F84)</f>
        <v>0.55555555555555558</v>
      </c>
      <c r="I85" s="37">
        <f>IF(I84=0,0,I84/I84)</f>
        <v>1</v>
      </c>
      <c r="J85" s="37">
        <f>IF(J84=0,0,J84/I84)</f>
        <v>0.5</v>
      </c>
      <c r="K85" s="37">
        <f>IF(K84=0,0,K84/K84)</f>
        <v>1</v>
      </c>
      <c r="L85" s="37">
        <f>IF(L84=0,0,L84/K84)</f>
        <v>0.16666666666666666</v>
      </c>
      <c r="M85" s="37">
        <f>IF(M84=0,0,M84/M84)</f>
        <v>1</v>
      </c>
      <c r="N85" s="37">
        <f>IF(N84=0,0,N84/M84)</f>
        <v>0.16666666666666666</v>
      </c>
      <c r="O85" s="37">
        <f>IF(O84=0,0,O84/O84)</f>
        <v>1</v>
      </c>
      <c r="P85" s="37">
        <f>IF(P84=0,0,P84/O84)</f>
        <v>0.75</v>
      </c>
      <c r="Q85" s="37">
        <f>IF(Q84=0,0,Q84/$F84)</f>
        <v>0</v>
      </c>
      <c r="R85" s="37">
        <f>IF(R84=0,0,R84/$F84)</f>
        <v>0</v>
      </c>
      <c r="AA85" s="154"/>
      <c r="AB85" s="154"/>
    </row>
    <row r="86" spans="1:28" ht="13.5" customHeight="1">
      <c r="A86" s="254"/>
      <c r="B86" s="254"/>
      <c r="C86" s="43"/>
      <c r="D86" s="307" t="s">
        <v>121</v>
      </c>
      <c r="E86" s="42"/>
      <c r="F86" s="41">
        <f t="shared" si="69"/>
        <v>18</v>
      </c>
      <c r="G86" s="41">
        <v>17</v>
      </c>
      <c r="H86" s="104">
        <v>9</v>
      </c>
      <c r="I86" s="41">
        <v>12</v>
      </c>
      <c r="J86" s="41">
        <v>6</v>
      </c>
      <c r="K86" s="41">
        <v>8</v>
      </c>
      <c r="L86" s="41">
        <v>2</v>
      </c>
      <c r="M86" s="41">
        <v>13</v>
      </c>
      <c r="N86" s="41">
        <v>1</v>
      </c>
      <c r="O86" s="41">
        <v>10</v>
      </c>
      <c r="P86" s="41">
        <v>4</v>
      </c>
      <c r="Q86" s="41">
        <v>1</v>
      </c>
      <c r="R86" s="41">
        <v>0</v>
      </c>
      <c r="AA86" s="155">
        <v>18</v>
      </c>
      <c r="AB86" s="155" t="str">
        <f t="shared" ref="AB86" si="85">IF(F86=AA86,"",1)</f>
        <v/>
      </c>
    </row>
    <row r="87" spans="1:28" ht="13.5" customHeight="1">
      <c r="A87" s="254"/>
      <c r="B87" s="254"/>
      <c r="C87" s="40"/>
      <c r="D87" s="306"/>
      <c r="E87" s="39"/>
      <c r="F87" s="44">
        <f t="shared" si="69"/>
        <v>1</v>
      </c>
      <c r="G87" s="37">
        <f>IF(G86=0,0,G86/$F86)</f>
        <v>0.94444444444444442</v>
      </c>
      <c r="H87" s="107">
        <f t="shared" ref="H87" si="86">IF(H86=0,0,H86/$F86)</f>
        <v>0.5</v>
      </c>
      <c r="I87" s="37">
        <f>IF(I86=0,0,I86/I86)</f>
        <v>1</v>
      </c>
      <c r="J87" s="37">
        <f>IF(J86=0,0,J86/I86)</f>
        <v>0.5</v>
      </c>
      <c r="K87" s="37">
        <f>IF(K86=0,0,K86/K86)</f>
        <v>1</v>
      </c>
      <c r="L87" s="37">
        <f>IF(L86=0,0,L86/K86)</f>
        <v>0.25</v>
      </c>
      <c r="M87" s="37">
        <f>IF(M86=0,0,M86/M86)</f>
        <v>1</v>
      </c>
      <c r="N87" s="37">
        <f>IF(N86=0,0,N86/M86)</f>
        <v>7.6923076923076927E-2</v>
      </c>
      <c r="O87" s="37">
        <f>IF(O86=0,0,O86/O86)</f>
        <v>1</v>
      </c>
      <c r="P87" s="37">
        <f>IF(P86=0,0,P86/O86)</f>
        <v>0.4</v>
      </c>
      <c r="Q87" s="37">
        <f>IF(Q86=0,0,Q86/$F86)</f>
        <v>5.5555555555555552E-2</v>
      </c>
      <c r="R87" s="37">
        <f>IF(R86=0,0,R86/$F86)</f>
        <v>0</v>
      </c>
      <c r="AA87" s="154"/>
      <c r="AB87" s="154"/>
    </row>
    <row r="88" spans="1:28" ht="12" customHeight="1">
      <c r="A88" s="254"/>
      <c r="B88" s="254"/>
      <c r="C88" s="43"/>
      <c r="D88" s="305" t="s">
        <v>6</v>
      </c>
      <c r="E88" s="42"/>
      <c r="F88" s="41">
        <f t="shared" si="69"/>
        <v>49</v>
      </c>
      <c r="G88" s="41">
        <v>40</v>
      </c>
      <c r="H88" s="104">
        <v>32</v>
      </c>
      <c r="I88" s="41">
        <v>30</v>
      </c>
      <c r="J88" s="41">
        <v>17</v>
      </c>
      <c r="K88" s="41">
        <v>19</v>
      </c>
      <c r="L88" s="41">
        <v>7</v>
      </c>
      <c r="M88" s="41">
        <v>15</v>
      </c>
      <c r="N88" s="41">
        <v>12</v>
      </c>
      <c r="O88" s="41">
        <v>18</v>
      </c>
      <c r="P88" s="41">
        <v>14</v>
      </c>
      <c r="Q88" s="41">
        <v>3</v>
      </c>
      <c r="R88" s="41">
        <v>6</v>
      </c>
      <c r="AA88" s="155">
        <v>49</v>
      </c>
      <c r="AB88" s="155" t="str">
        <f t="shared" ref="AB88" si="87">IF(F88=AA88,"",1)</f>
        <v/>
      </c>
    </row>
    <row r="89" spans="1:28" ht="12" customHeight="1">
      <c r="A89" s="254"/>
      <c r="B89" s="254"/>
      <c r="C89" s="40"/>
      <c r="D89" s="306"/>
      <c r="E89" s="39"/>
      <c r="F89" s="44">
        <f t="shared" si="69"/>
        <v>1</v>
      </c>
      <c r="G89" s="37">
        <f>IF(G88=0,0,G88/$F88)</f>
        <v>0.81632653061224492</v>
      </c>
      <c r="H89" s="107">
        <f t="shared" ref="H89" si="88">IF(H88=0,0,H88/$F88)</f>
        <v>0.65306122448979587</v>
      </c>
      <c r="I89" s="37">
        <f>IF(I88=0,0,I88/I88)</f>
        <v>1</v>
      </c>
      <c r="J89" s="37">
        <f>IF(J88=0,0,J88/I88)</f>
        <v>0.56666666666666665</v>
      </c>
      <c r="K89" s="37">
        <f>IF(K88=0,0,K88/K88)</f>
        <v>1</v>
      </c>
      <c r="L89" s="37">
        <f>IF(L88=0,0,L88/K88)</f>
        <v>0.36842105263157893</v>
      </c>
      <c r="M89" s="37">
        <f>IF(M88=0,0,M88/M88)</f>
        <v>1</v>
      </c>
      <c r="N89" s="37">
        <f>IF(N88=0,0,N88/M88)</f>
        <v>0.8</v>
      </c>
      <c r="O89" s="37">
        <f>IF(O88=0,0,O88/O88)</f>
        <v>1</v>
      </c>
      <c r="P89" s="37">
        <f>IF(P88=0,0,P88/O88)</f>
        <v>0.77777777777777779</v>
      </c>
      <c r="Q89" s="37">
        <f>IF(Q88=0,0,Q88/$F88)</f>
        <v>6.1224489795918366E-2</v>
      </c>
      <c r="R89" s="37">
        <f>IF(R88=0,0,R88/$F88)</f>
        <v>0.12244897959183673</v>
      </c>
      <c r="AA89" s="154"/>
      <c r="AB89" s="154"/>
    </row>
    <row r="90" spans="1:28" ht="12" customHeight="1">
      <c r="A90" s="254"/>
      <c r="B90" s="254"/>
      <c r="C90" s="43"/>
      <c r="D90" s="305" t="s">
        <v>5</v>
      </c>
      <c r="E90" s="42"/>
      <c r="F90" s="41">
        <f t="shared" si="69"/>
        <v>24</v>
      </c>
      <c r="G90" s="41">
        <v>21</v>
      </c>
      <c r="H90" s="104">
        <v>16</v>
      </c>
      <c r="I90" s="41">
        <v>11</v>
      </c>
      <c r="J90" s="41">
        <v>6</v>
      </c>
      <c r="K90" s="41">
        <v>11</v>
      </c>
      <c r="L90" s="41">
        <v>2</v>
      </c>
      <c r="M90" s="41">
        <v>13</v>
      </c>
      <c r="N90" s="41">
        <v>4</v>
      </c>
      <c r="O90" s="41">
        <v>15</v>
      </c>
      <c r="P90" s="41">
        <v>9</v>
      </c>
      <c r="Q90" s="41">
        <v>3</v>
      </c>
      <c r="R90" s="41">
        <v>0</v>
      </c>
      <c r="AA90" s="155">
        <v>24</v>
      </c>
      <c r="AB90" s="155" t="str">
        <f t="shared" ref="AB90" si="89">IF(F90=AA90,"",1)</f>
        <v/>
      </c>
    </row>
    <row r="91" spans="1:28" ht="12" customHeight="1">
      <c r="A91" s="254"/>
      <c r="B91" s="254"/>
      <c r="C91" s="40"/>
      <c r="D91" s="306"/>
      <c r="E91" s="39"/>
      <c r="F91" s="44">
        <f t="shared" si="69"/>
        <v>1</v>
      </c>
      <c r="G91" s="37">
        <f>IF(G90=0,0,G90/$F90)</f>
        <v>0.875</v>
      </c>
      <c r="H91" s="107">
        <f t="shared" ref="H91" si="90">IF(H90=0,0,H90/$F90)</f>
        <v>0.66666666666666663</v>
      </c>
      <c r="I91" s="37">
        <f>IF(I90=0,0,I90/I90)</f>
        <v>1</v>
      </c>
      <c r="J91" s="37">
        <f>IF(J90=0,0,J90/I90)</f>
        <v>0.54545454545454541</v>
      </c>
      <c r="K91" s="37">
        <f>IF(K90=0,0,K90/K90)</f>
        <v>1</v>
      </c>
      <c r="L91" s="37">
        <f>IF(L90=0,0,L90/K90)</f>
        <v>0.18181818181818182</v>
      </c>
      <c r="M91" s="37">
        <f>IF(M90=0,0,M90/M90)</f>
        <v>1</v>
      </c>
      <c r="N91" s="37">
        <f>IF(N90=0,0,N90/M90)</f>
        <v>0.30769230769230771</v>
      </c>
      <c r="O91" s="37">
        <f>IF(O90=0,0,O90/O90)</f>
        <v>1</v>
      </c>
      <c r="P91" s="37">
        <f>IF(P90=0,0,P90/O90)</f>
        <v>0.6</v>
      </c>
      <c r="Q91" s="37">
        <f>IF(Q90=0,0,Q90/$F90)</f>
        <v>0.125</v>
      </c>
      <c r="R91" s="37">
        <f>IF(R90=0,0,R90/$F90)</f>
        <v>0</v>
      </c>
      <c r="AA91" s="154"/>
      <c r="AB91" s="154"/>
    </row>
    <row r="92" spans="1:28" ht="12" customHeight="1">
      <c r="A92" s="254"/>
      <c r="B92" s="254"/>
      <c r="C92" s="43"/>
      <c r="D92" s="305" t="s">
        <v>4</v>
      </c>
      <c r="E92" s="42"/>
      <c r="F92" s="41">
        <f t="shared" si="69"/>
        <v>22</v>
      </c>
      <c r="G92" s="41">
        <v>20</v>
      </c>
      <c r="H92" s="104">
        <v>17</v>
      </c>
      <c r="I92" s="41">
        <v>13</v>
      </c>
      <c r="J92" s="41">
        <v>4</v>
      </c>
      <c r="K92" s="41">
        <v>15</v>
      </c>
      <c r="L92" s="41">
        <v>6</v>
      </c>
      <c r="M92" s="41">
        <v>15</v>
      </c>
      <c r="N92" s="41">
        <v>8</v>
      </c>
      <c r="O92" s="41">
        <v>15</v>
      </c>
      <c r="P92" s="41">
        <v>12</v>
      </c>
      <c r="Q92" s="41">
        <v>1</v>
      </c>
      <c r="R92" s="41">
        <v>1</v>
      </c>
      <c r="AA92" s="155">
        <v>22</v>
      </c>
      <c r="AB92" s="155" t="str">
        <f t="shared" ref="AB92" si="91">IF(F92=AA92,"",1)</f>
        <v/>
      </c>
    </row>
    <row r="93" spans="1:28" ht="12" customHeight="1">
      <c r="A93" s="254"/>
      <c r="B93" s="254"/>
      <c r="C93" s="40"/>
      <c r="D93" s="306"/>
      <c r="E93" s="39"/>
      <c r="F93" s="44">
        <f t="shared" si="69"/>
        <v>1</v>
      </c>
      <c r="G93" s="37">
        <f>IF(G92=0,0,G92/$F92)</f>
        <v>0.90909090909090906</v>
      </c>
      <c r="H93" s="107">
        <f t="shared" ref="H93" si="92">IF(H92=0,0,H92/$F92)</f>
        <v>0.77272727272727271</v>
      </c>
      <c r="I93" s="37">
        <f>IF(I92=0,0,I92/I92)</f>
        <v>1</v>
      </c>
      <c r="J93" s="37">
        <f>IF(J92=0,0,J92/I92)</f>
        <v>0.30769230769230771</v>
      </c>
      <c r="K93" s="37">
        <f>IF(K92=0,0,K92/K92)</f>
        <v>1</v>
      </c>
      <c r="L93" s="37">
        <f>IF(L92=0,0,L92/K92)</f>
        <v>0.4</v>
      </c>
      <c r="M93" s="37">
        <f>IF(M92=0,0,M92/M92)</f>
        <v>1</v>
      </c>
      <c r="N93" s="37">
        <f>IF(N92=0,0,N92/M92)</f>
        <v>0.53333333333333333</v>
      </c>
      <c r="O93" s="37">
        <f>IF(O92=0,0,O92/O92)</f>
        <v>1</v>
      </c>
      <c r="P93" s="37">
        <f>IF(P92=0,0,P92/O92)</f>
        <v>0.8</v>
      </c>
      <c r="Q93" s="37">
        <f>IF(Q92=0,0,Q92/$F92)</f>
        <v>4.5454545454545456E-2</v>
      </c>
      <c r="R93" s="37">
        <f>IF(R92=0,0,R92/$F92)</f>
        <v>4.5454545454545456E-2</v>
      </c>
      <c r="AA93" s="154"/>
      <c r="AB93" s="154"/>
    </row>
    <row r="94" spans="1:28" ht="12" customHeight="1">
      <c r="A94" s="254"/>
      <c r="B94" s="254"/>
      <c r="C94" s="43"/>
      <c r="D94" s="305" t="s">
        <v>3</v>
      </c>
      <c r="E94" s="42"/>
      <c r="F94" s="41">
        <f t="shared" si="69"/>
        <v>168</v>
      </c>
      <c r="G94" s="41">
        <v>155</v>
      </c>
      <c r="H94" s="104">
        <v>135</v>
      </c>
      <c r="I94" s="41">
        <v>107</v>
      </c>
      <c r="J94" s="41">
        <v>56</v>
      </c>
      <c r="K94" s="41">
        <v>90</v>
      </c>
      <c r="L94" s="41">
        <v>59</v>
      </c>
      <c r="M94" s="41">
        <v>102</v>
      </c>
      <c r="N94" s="41">
        <v>88</v>
      </c>
      <c r="O94" s="41">
        <v>95</v>
      </c>
      <c r="P94" s="41">
        <v>87</v>
      </c>
      <c r="Q94" s="41">
        <v>3</v>
      </c>
      <c r="R94" s="41">
        <v>10</v>
      </c>
      <c r="AA94" s="155">
        <v>168</v>
      </c>
      <c r="AB94" s="155" t="str">
        <f t="shared" ref="AB94" si="93">IF(F94=AA94,"",1)</f>
        <v/>
      </c>
    </row>
    <row r="95" spans="1:28" ht="12" customHeight="1">
      <c r="A95" s="254"/>
      <c r="B95" s="254"/>
      <c r="C95" s="40"/>
      <c r="D95" s="306"/>
      <c r="E95" s="39"/>
      <c r="F95" s="44">
        <f t="shared" si="69"/>
        <v>1</v>
      </c>
      <c r="G95" s="37">
        <f>IF(G94=0,0,G94/$F94)</f>
        <v>0.92261904761904767</v>
      </c>
      <c r="H95" s="107">
        <f t="shared" ref="H95" si="94">IF(H94=0,0,H94/$F94)</f>
        <v>0.8035714285714286</v>
      </c>
      <c r="I95" s="37">
        <f>IF(I94=0,0,I94/I94)</f>
        <v>1</v>
      </c>
      <c r="J95" s="37">
        <f>IF(J94=0,0,J94/I94)</f>
        <v>0.52336448598130836</v>
      </c>
      <c r="K95" s="37">
        <f>IF(K94=0,0,K94/K94)</f>
        <v>1</v>
      </c>
      <c r="L95" s="37">
        <f>IF(L94=0,0,L94/K94)</f>
        <v>0.65555555555555556</v>
      </c>
      <c r="M95" s="37">
        <f>IF(M94=0,0,M94/M94)</f>
        <v>1</v>
      </c>
      <c r="N95" s="37">
        <f>IF(N94=0,0,N94/M94)</f>
        <v>0.86274509803921573</v>
      </c>
      <c r="O95" s="37">
        <f>IF(O94=0,0,O94/O94)</f>
        <v>1</v>
      </c>
      <c r="P95" s="37">
        <f>IF(P94=0,0,P94/O94)</f>
        <v>0.91578947368421049</v>
      </c>
      <c r="Q95" s="37">
        <f>IF(Q94=0,0,Q94/$F94)</f>
        <v>1.7857142857142856E-2</v>
      </c>
      <c r="R95" s="37">
        <f>IF(R94=0,0,R94/$F94)</f>
        <v>5.9523809523809521E-2</v>
      </c>
      <c r="AA95" s="154"/>
      <c r="AB95" s="154"/>
    </row>
    <row r="96" spans="1:28" ht="12" customHeight="1">
      <c r="A96" s="254"/>
      <c r="B96" s="254"/>
      <c r="C96" s="43"/>
      <c r="D96" s="305" t="s">
        <v>2</v>
      </c>
      <c r="E96" s="42"/>
      <c r="F96" s="41">
        <f t="shared" si="69"/>
        <v>21</v>
      </c>
      <c r="G96" s="41">
        <v>21</v>
      </c>
      <c r="H96" s="104">
        <v>17</v>
      </c>
      <c r="I96" s="41">
        <v>11</v>
      </c>
      <c r="J96" s="41">
        <v>0</v>
      </c>
      <c r="K96" s="41">
        <v>17</v>
      </c>
      <c r="L96" s="41">
        <v>4</v>
      </c>
      <c r="M96" s="41">
        <v>15</v>
      </c>
      <c r="N96" s="41">
        <v>9</v>
      </c>
      <c r="O96" s="41">
        <v>16</v>
      </c>
      <c r="P96" s="41">
        <v>15</v>
      </c>
      <c r="Q96" s="41">
        <v>0</v>
      </c>
      <c r="R96" s="41">
        <v>0</v>
      </c>
      <c r="AA96" s="155">
        <v>21</v>
      </c>
      <c r="AB96" s="155" t="str">
        <f t="shared" ref="AB96" si="95">IF(F96=AA96,"",1)</f>
        <v/>
      </c>
    </row>
    <row r="97" spans="1:30" ht="12" customHeight="1">
      <c r="A97" s="254"/>
      <c r="B97" s="254"/>
      <c r="C97" s="40"/>
      <c r="D97" s="306"/>
      <c r="E97" s="39"/>
      <c r="F97" s="44">
        <f t="shared" si="69"/>
        <v>1</v>
      </c>
      <c r="G97" s="37">
        <f>IF(G96=0,0,G96/$F96)</f>
        <v>1</v>
      </c>
      <c r="H97" s="107">
        <f t="shared" ref="H97" si="96">IF(H96=0,0,H96/$F96)</f>
        <v>0.80952380952380953</v>
      </c>
      <c r="I97" s="37">
        <f>IF(I96=0,0,I96/I96)</f>
        <v>1</v>
      </c>
      <c r="J97" s="37">
        <f>IF(J96=0,0,J96/I96)</f>
        <v>0</v>
      </c>
      <c r="K97" s="37">
        <f>IF(K96=0,0,K96/K96)</f>
        <v>1</v>
      </c>
      <c r="L97" s="37">
        <f>IF(L96=0,0,L96/K96)</f>
        <v>0.23529411764705882</v>
      </c>
      <c r="M97" s="37">
        <f>IF(M96=0,0,M96/M96)</f>
        <v>1</v>
      </c>
      <c r="N97" s="37">
        <f>IF(N96=0,0,N96/M96)</f>
        <v>0.6</v>
      </c>
      <c r="O97" s="37">
        <f>IF(O96=0,0,O96/O96)</f>
        <v>1</v>
      </c>
      <c r="P97" s="37">
        <f>IF(P96=0,0,P96/O96)</f>
        <v>0.9375</v>
      </c>
      <c r="Q97" s="37">
        <f>IF(Q96=0,0,Q96/$F96)</f>
        <v>0</v>
      </c>
      <c r="R97" s="37">
        <f>IF(R96=0,0,R96/$F96)</f>
        <v>0</v>
      </c>
      <c r="AA97" s="154"/>
      <c r="AB97" s="154"/>
    </row>
    <row r="98" spans="1:30" ht="12.75" customHeight="1">
      <c r="A98" s="254"/>
      <c r="B98" s="254"/>
      <c r="C98" s="43"/>
      <c r="D98" s="305" t="s">
        <v>1</v>
      </c>
      <c r="E98" s="42"/>
      <c r="F98" s="41">
        <f t="shared" si="69"/>
        <v>56</v>
      </c>
      <c r="G98" s="41">
        <v>52</v>
      </c>
      <c r="H98" s="104">
        <v>26</v>
      </c>
      <c r="I98" s="41">
        <v>25</v>
      </c>
      <c r="J98" s="41">
        <v>12</v>
      </c>
      <c r="K98" s="41">
        <v>24</v>
      </c>
      <c r="L98" s="41">
        <v>3</v>
      </c>
      <c r="M98" s="41">
        <v>38</v>
      </c>
      <c r="N98" s="41">
        <v>8</v>
      </c>
      <c r="O98" s="41">
        <v>33</v>
      </c>
      <c r="P98" s="41">
        <v>12</v>
      </c>
      <c r="Q98" s="41">
        <v>1</v>
      </c>
      <c r="R98" s="41">
        <v>3</v>
      </c>
      <c r="AA98" s="155">
        <v>56</v>
      </c>
      <c r="AB98" s="155" t="str">
        <f t="shared" ref="AB98" si="97">IF(F98=AA98,"",1)</f>
        <v/>
      </c>
    </row>
    <row r="99" spans="1:30" ht="12.75" customHeight="1" thickBot="1">
      <c r="A99" s="255"/>
      <c r="B99" s="255"/>
      <c r="C99" s="40"/>
      <c r="D99" s="306"/>
      <c r="E99" s="39"/>
      <c r="F99" s="38">
        <f t="shared" si="69"/>
        <v>1</v>
      </c>
      <c r="G99" s="37">
        <f>IF(G98=0,0,G98/$F98)</f>
        <v>0.9285714285714286</v>
      </c>
      <c r="H99" s="107">
        <f t="shared" ref="H99" si="98">IF(H98=0,0,H98/$F98)</f>
        <v>0.4642857142857143</v>
      </c>
      <c r="I99" s="37">
        <f>IF(I98=0,0,I98/I98)</f>
        <v>1</v>
      </c>
      <c r="J99" s="37">
        <f>IF(J98=0,0,J98/I98)</f>
        <v>0.48</v>
      </c>
      <c r="K99" s="37">
        <f>IF(K98=0,0,K98/K98)</f>
        <v>1</v>
      </c>
      <c r="L99" s="37">
        <f>IF(L98=0,0,L98/K98)</f>
        <v>0.125</v>
      </c>
      <c r="M99" s="37">
        <f>IF(M98=0,0,M98/M98)</f>
        <v>1</v>
      </c>
      <c r="N99" s="37">
        <f>IF(N98=0,0,N98/M98)</f>
        <v>0.21052631578947367</v>
      </c>
      <c r="O99" s="37">
        <f>IF(O98=0,0,O98/O98)</f>
        <v>1</v>
      </c>
      <c r="P99" s="37">
        <f>IF(P98=0,0,P98/O98)</f>
        <v>0.36363636363636365</v>
      </c>
      <c r="Q99" s="37">
        <f>IF(Q98=0,0,Q98/$F98)</f>
        <v>1.7857142857142856E-2</v>
      </c>
      <c r="R99" s="37">
        <f>IF(R98=0,0,R98/$F98)</f>
        <v>5.3571428571428568E-2</v>
      </c>
      <c r="AA99" s="157"/>
      <c r="AB99" s="158"/>
    </row>
    <row r="100" spans="1:30">
      <c r="F100" s="72"/>
    </row>
    <row r="109" spans="1:30">
      <c r="AA109" s="72"/>
      <c r="AB109" s="72"/>
    </row>
    <row r="110" spans="1:30">
      <c r="D110" s="166" t="s">
        <v>490</v>
      </c>
      <c r="E110" s="164"/>
      <c r="F110" s="165">
        <v>967</v>
      </c>
      <c r="G110" s="165">
        <v>880</v>
      </c>
      <c r="H110" s="193">
        <v>580</v>
      </c>
      <c r="I110" s="165">
        <v>563</v>
      </c>
      <c r="J110" s="165">
        <v>239</v>
      </c>
      <c r="K110" s="165">
        <v>528</v>
      </c>
      <c r="L110" s="165">
        <v>133</v>
      </c>
      <c r="M110" s="165">
        <v>610</v>
      </c>
      <c r="N110" s="165">
        <v>235</v>
      </c>
      <c r="O110" s="165">
        <v>547</v>
      </c>
      <c r="P110" s="165">
        <v>314</v>
      </c>
      <c r="Q110" s="165">
        <v>36</v>
      </c>
      <c r="R110" s="165">
        <v>51</v>
      </c>
      <c r="S110" s="72"/>
      <c r="T110" s="72"/>
      <c r="U110" s="72"/>
      <c r="V110" s="72"/>
      <c r="W110" s="72"/>
      <c r="X110" s="72"/>
      <c r="Y110" s="72"/>
      <c r="Z110" s="72"/>
      <c r="AA110" s="72"/>
      <c r="AB110" s="72"/>
      <c r="AC110" s="72"/>
      <c r="AD110" s="72"/>
    </row>
    <row r="111" spans="1:30">
      <c r="D111" s="167" t="s">
        <v>49</v>
      </c>
      <c r="E111" s="164"/>
      <c r="F111" s="168">
        <f t="shared" ref="F111:R111" si="99">IF(F110="","",SUM(F8,F10,F12,F14,F16))</f>
        <v>967</v>
      </c>
      <c r="G111" s="168">
        <f t="shared" si="99"/>
        <v>880</v>
      </c>
      <c r="H111" s="195">
        <f t="shared" si="99"/>
        <v>580</v>
      </c>
      <c r="I111" s="168">
        <f t="shared" si="99"/>
        <v>563</v>
      </c>
      <c r="J111" s="168">
        <f t="shared" si="99"/>
        <v>239</v>
      </c>
      <c r="K111" s="168">
        <f t="shared" si="99"/>
        <v>528</v>
      </c>
      <c r="L111" s="168">
        <f t="shared" si="99"/>
        <v>133</v>
      </c>
      <c r="M111" s="168">
        <f t="shared" si="99"/>
        <v>610</v>
      </c>
      <c r="N111" s="168">
        <f t="shared" si="99"/>
        <v>235</v>
      </c>
      <c r="O111" s="168">
        <f t="shared" si="99"/>
        <v>547</v>
      </c>
      <c r="P111" s="168">
        <f t="shared" si="99"/>
        <v>314</v>
      </c>
      <c r="Q111" s="168">
        <f t="shared" si="99"/>
        <v>36</v>
      </c>
      <c r="R111" s="168">
        <f t="shared" si="99"/>
        <v>51</v>
      </c>
      <c r="S111" s="75"/>
      <c r="T111" s="72"/>
      <c r="U111" s="75"/>
      <c r="V111" s="72"/>
      <c r="W111" s="75"/>
      <c r="X111" s="72"/>
      <c r="Y111" s="75"/>
      <c r="Z111" s="72"/>
      <c r="AA111" s="75"/>
      <c r="AB111" s="72"/>
      <c r="AC111" s="75"/>
      <c r="AD111" s="72"/>
    </row>
    <row r="112" spans="1:30">
      <c r="D112" s="167" t="s">
        <v>43</v>
      </c>
      <c r="E112" s="164"/>
      <c r="F112" s="168">
        <f t="shared" ref="F112:R112" si="100">IF(F110="","",SUM(F18,F68))</f>
        <v>967</v>
      </c>
      <c r="G112" s="168">
        <f t="shared" si="100"/>
        <v>880</v>
      </c>
      <c r="H112" s="195">
        <f t="shared" si="100"/>
        <v>580</v>
      </c>
      <c r="I112" s="168">
        <f t="shared" si="100"/>
        <v>563</v>
      </c>
      <c r="J112" s="168">
        <f t="shared" si="100"/>
        <v>239</v>
      </c>
      <c r="K112" s="168">
        <f t="shared" si="100"/>
        <v>528</v>
      </c>
      <c r="L112" s="168">
        <f t="shared" si="100"/>
        <v>133</v>
      </c>
      <c r="M112" s="168">
        <f t="shared" si="100"/>
        <v>610</v>
      </c>
      <c r="N112" s="168">
        <f t="shared" si="100"/>
        <v>235</v>
      </c>
      <c r="O112" s="168">
        <f t="shared" si="100"/>
        <v>547</v>
      </c>
      <c r="P112" s="168">
        <f t="shared" si="100"/>
        <v>314</v>
      </c>
      <c r="Q112" s="168">
        <f t="shared" si="100"/>
        <v>36</v>
      </c>
      <c r="R112" s="168">
        <f t="shared" si="100"/>
        <v>51</v>
      </c>
      <c r="S112" s="75"/>
      <c r="T112" s="72"/>
      <c r="U112" s="75"/>
      <c r="V112" s="72"/>
      <c r="W112" s="75"/>
      <c r="X112" s="72"/>
      <c r="Y112" s="75"/>
      <c r="Z112" s="72"/>
      <c r="AA112" s="75"/>
      <c r="AB112" s="72"/>
      <c r="AC112" s="75"/>
      <c r="AD112" s="72"/>
    </row>
    <row r="113" spans="4:30">
      <c r="D113" s="169" t="s">
        <v>42</v>
      </c>
      <c r="F113" s="168">
        <f t="shared" ref="F113:R113" si="101">IF(F110="","",SUM(F20,F22,F24,F26,F28,F30,F32,F34,F36,F38,F40,F42,F44,F46,F48,F50,F52,F54,F56,F58,F60,F62,F64,F66))</f>
        <v>243</v>
      </c>
      <c r="G113" s="168">
        <f t="shared" si="101"/>
        <v>229</v>
      </c>
      <c r="H113" s="195">
        <f t="shared" si="101"/>
        <v>145</v>
      </c>
      <c r="I113" s="168">
        <f t="shared" si="101"/>
        <v>168</v>
      </c>
      <c r="J113" s="168">
        <f t="shared" si="101"/>
        <v>50</v>
      </c>
      <c r="K113" s="168">
        <f t="shared" si="101"/>
        <v>169</v>
      </c>
      <c r="L113" s="168">
        <f t="shared" si="101"/>
        <v>26</v>
      </c>
      <c r="M113" s="168">
        <f t="shared" si="101"/>
        <v>187</v>
      </c>
      <c r="N113" s="168">
        <f t="shared" si="101"/>
        <v>59</v>
      </c>
      <c r="O113" s="168">
        <f t="shared" si="101"/>
        <v>163</v>
      </c>
      <c r="P113" s="168">
        <f t="shared" si="101"/>
        <v>85</v>
      </c>
      <c r="Q113" s="168">
        <f t="shared" si="101"/>
        <v>3</v>
      </c>
      <c r="R113" s="168">
        <f t="shared" si="101"/>
        <v>11</v>
      </c>
      <c r="S113" s="75"/>
      <c r="T113" s="72"/>
      <c r="U113" s="75"/>
      <c r="V113" s="72"/>
      <c r="W113" s="75"/>
      <c r="X113" s="72"/>
      <c r="Y113" s="75"/>
      <c r="Z113" s="72"/>
      <c r="AA113" s="75"/>
      <c r="AB113" s="72"/>
      <c r="AC113" s="75"/>
      <c r="AD113" s="72"/>
    </row>
    <row r="114" spans="4:30">
      <c r="D114" s="170" t="s">
        <v>491</v>
      </c>
      <c r="F114" s="168">
        <f t="shared" ref="F114:R114" si="102">IF(F110="","",SUM(F70,F72,F74,F76,F78,F80,F82,F84,F86,F88,F90,F92,F94,F96,F98))</f>
        <v>724</v>
      </c>
      <c r="G114" s="168">
        <f t="shared" si="102"/>
        <v>651</v>
      </c>
      <c r="H114" s="195">
        <f t="shared" si="102"/>
        <v>435</v>
      </c>
      <c r="I114" s="168">
        <f t="shared" si="102"/>
        <v>395</v>
      </c>
      <c r="J114" s="168">
        <f t="shared" si="102"/>
        <v>189</v>
      </c>
      <c r="K114" s="168">
        <f t="shared" si="102"/>
        <v>359</v>
      </c>
      <c r="L114" s="168">
        <f t="shared" si="102"/>
        <v>107</v>
      </c>
      <c r="M114" s="168">
        <f t="shared" si="102"/>
        <v>423</v>
      </c>
      <c r="N114" s="168">
        <f t="shared" si="102"/>
        <v>176</v>
      </c>
      <c r="O114" s="168">
        <f t="shared" si="102"/>
        <v>384</v>
      </c>
      <c r="P114" s="168">
        <f t="shared" si="102"/>
        <v>229</v>
      </c>
      <c r="Q114" s="168">
        <f t="shared" si="102"/>
        <v>33</v>
      </c>
      <c r="R114" s="168">
        <f t="shared" si="102"/>
        <v>40</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 t="shared" ref="F116:R116" si="103">IF(F110="","",IF(F6=F110,"",1))</f>
        <v/>
      </c>
      <c r="G116" s="165" t="str">
        <f t="shared" si="103"/>
        <v/>
      </c>
      <c r="H116" s="193" t="str">
        <f t="shared" si="103"/>
        <v/>
      </c>
      <c r="I116" s="165" t="str">
        <f t="shared" si="103"/>
        <v/>
      </c>
      <c r="J116" s="165" t="str">
        <f t="shared" si="103"/>
        <v/>
      </c>
      <c r="K116" s="165" t="str">
        <f t="shared" si="103"/>
        <v/>
      </c>
      <c r="L116" s="165" t="str">
        <f t="shared" si="103"/>
        <v/>
      </c>
      <c r="M116" s="165" t="str">
        <f t="shared" si="103"/>
        <v/>
      </c>
      <c r="N116" s="165" t="str">
        <f t="shared" si="103"/>
        <v/>
      </c>
      <c r="O116" s="165" t="str">
        <f t="shared" si="103"/>
        <v/>
      </c>
      <c r="P116" s="165" t="str">
        <f t="shared" si="103"/>
        <v/>
      </c>
      <c r="Q116" s="165" t="str">
        <f t="shared" si="103"/>
        <v/>
      </c>
      <c r="R116" s="165" t="str">
        <f t="shared" si="103"/>
        <v/>
      </c>
      <c r="S116" s="72"/>
      <c r="T116" s="72"/>
      <c r="U116" s="72"/>
      <c r="V116" s="72"/>
      <c r="W116" s="72"/>
      <c r="X116" s="72"/>
      <c r="Y116" s="72"/>
      <c r="Z116" s="72"/>
      <c r="AA116" s="72"/>
      <c r="AB116" s="72"/>
      <c r="AC116" s="72"/>
      <c r="AD116" s="72"/>
    </row>
    <row r="117" spans="4:30">
      <c r="D117" s="167" t="s">
        <v>49</v>
      </c>
      <c r="F117" s="165" t="str">
        <f t="shared" ref="F117:R117" si="104">IF(F110="","",IF(F110=F111,"",1))</f>
        <v/>
      </c>
      <c r="G117" s="165" t="str">
        <f t="shared" si="104"/>
        <v/>
      </c>
      <c r="H117" s="193" t="str">
        <f t="shared" si="104"/>
        <v/>
      </c>
      <c r="I117" s="165" t="str">
        <f t="shared" si="104"/>
        <v/>
      </c>
      <c r="J117" s="165" t="str">
        <f t="shared" si="104"/>
        <v/>
      </c>
      <c r="K117" s="165" t="str">
        <f t="shared" si="104"/>
        <v/>
      </c>
      <c r="L117" s="165" t="str">
        <f t="shared" si="104"/>
        <v/>
      </c>
      <c r="M117" s="165" t="str">
        <f t="shared" si="104"/>
        <v/>
      </c>
      <c r="N117" s="165" t="str">
        <f t="shared" si="104"/>
        <v/>
      </c>
      <c r="O117" s="165" t="str">
        <f t="shared" si="104"/>
        <v/>
      </c>
      <c r="P117" s="165" t="str">
        <f t="shared" si="104"/>
        <v/>
      </c>
      <c r="Q117" s="165" t="str">
        <f t="shared" si="104"/>
        <v/>
      </c>
      <c r="R117" s="165" t="str">
        <f t="shared" si="104"/>
        <v/>
      </c>
      <c r="S117" s="72"/>
      <c r="T117" s="72"/>
      <c r="U117" s="72"/>
      <c r="V117" s="72"/>
      <c r="W117" s="72"/>
      <c r="X117" s="72"/>
      <c r="Y117" s="72"/>
      <c r="Z117" s="72"/>
      <c r="AA117" s="72"/>
      <c r="AB117" s="72"/>
      <c r="AC117" s="72"/>
      <c r="AD117" s="72"/>
    </row>
    <row r="118" spans="4:30">
      <c r="D118" s="167" t="s">
        <v>43</v>
      </c>
      <c r="F118" s="165" t="str">
        <f t="shared" ref="F118:R118" si="105">IF(F110="","",IF(F110=F112,"",1))</f>
        <v/>
      </c>
      <c r="G118" s="165" t="str">
        <f t="shared" si="105"/>
        <v/>
      </c>
      <c r="H118" s="193" t="str">
        <f t="shared" si="105"/>
        <v/>
      </c>
      <c r="I118" s="165" t="str">
        <f t="shared" si="105"/>
        <v/>
      </c>
      <c r="J118" s="165" t="str">
        <f t="shared" si="105"/>
        <v/>
      </c>
      <c r="K118" s="165" t="str">
        <f t="shared" si="105"/>
        <v/>
      </c>
      <c r="L118" s="165" t="str">
        <f t="shared" si="105"/>
        <v/>
      </c>
      <c r="M118" s="165" t="str">
        <f t="shared" si="105"/>
        <v/>
      </c>
      <c r="N118" s="165" t="str">
        <f t="shared" si="105"/>
        <v/>
      </c>
      <c r="O118" s="165" t="str">
        <f t="shared" si="105"/>
        <v/>
      </c>
      <c r="P118" s="165" t="str">
        <f t="shared" si="105"/>
        <v/>
      </c>
      <c r="Q118" s="165" t="str">
        <f t="shared" si="105"/>
        <v/>
      </c>
      <c r="R118" s="165" t="str">
        <f t="shared" si="105"/>
        <v/>
      </c>
      <c r="S118" s="72"/>
      <c r="T118" s="72"/>
      <c r="U118" s="72"/>
      <c r="V118" s="72"/>
      <c r="W118" s="72"/>
      <c r="X118" s="72"/>
      <c r="Y118" s="72"/>
      <c r="Z118" s="72"/>
      <c r="AA118" s="72"/>
      <c r="AB118" s="72"/>
      <c r="AC118" s="72"/>
      <c r="AD118" s="72"/>
    </row>
    <row r="119" spans="4:30">
      <c r="D119" s="169" t="s">
        <v>42</v>
      </c>
      <c r="F119" s="165" t="str">
        <f t="shared" ref="F119:R119" si="106">IF(F110="","",IF(F18=F113,"",1))</f>
        <v/>
      </c>
      <c r="G119" s="165" t="str">
        <f t="shared" si="106"/>
        <v/>
      </c>
      <c r="H119" s="193" t="str">
        <f t="shared" si="106"/>
        <v/>
      </c>
      <c r="I119" s="165" t="str">
        <f t="shared" si="106"/>
        <v/>
      </c>
      <c r="J119" s="165" t="str">
        <f t="shared" si="106"/>
        <v/>
      </c>
      <c r="K119" s="165" t="str">
        <f t="shared" si="106"/>
        <v/>
      </c>
      <c r="L119" s="165" t="str">
        <f t="shared" si="106"/>
        <v/>
      </c>
      <c r="M119" s="165" t="str">
        <f t="shared" si="106"/>
        <v/>
      </c>
      <c r="N119" s="165" t="str">
        <f t="shared" si="106"/>
        <v/>
      </c>
      <c r="O119" s="165" t="str">
        <f t="shared" si="106"/>
        <v/>
      </c>
      <c r="P119" s="165" t="str">
        <f t="shared" si="106"/>
        <v/>
      </c>
      <c r="Q119" s="165" t="str">
        <f t="shared" si="106"/>
        <v/>
      </c>
      <c r="R119" s="165" t="str">
        <f t="shared" si="106"/>
        <v/>
      </c>
      <c r="S119" s="72"/>
      <c r="T119" s="72"/>
      <c r="U119" s="72"/>
      <c r="V119" s="72"/>
      <c r="W119" s="72"/>
      <c r="X119" s="72"/>
      <c r="Y119" s="72"/>
      <c r="Z119" s="72"/>
      <c r="AA119" s="72"/>
      <c r="AB119" s="72"/>
      <c r="AC119" s="72"/>
      <c r="AD119" s="72"/>
    </row>
    <row r="120" spans="4:30">
      <c r="D120" s="170" t="s">
        <v>491</v>
      </c>
      <c r="F120" s="165" t="str">
        <f t="shared" ref="F120:R120" si="107">IF(F110="","",IF(F68=F114,"",1))</f>
        <v/>
      </c>
      <c r="G120" s="165" t="str">
        <f t="shared" si="107"/>
        <v/>
      </c>
      <c r="H120" s="193" t="str">
        <f t="shared" si="107"/>
        <v/>
      </c>
      <c r="I120" s="165" t="str">
        <f t="shared" si="107"/>
        <v/>
      </c>
      <c r="J120" s="165" t="str">
        <f t="shared" si="107"/>
        <v/>
      </c>
      <c r="K120" s="165" t="str">
        <f t="shared" si="107"/>
        <v/>
      </c>
      <c r="L120" s="165" t="str">
        <f t="shared" si="107"/>
        <v/>
      </c>
      <c r="M120" s="165" t="str">
        <f t="shared" si="107"/>
        <v/>
      </c>
      <c r="N120" s="165" t="str">
        <f t="shared" si="107"/>
        <v/>
      </c>
      <c r="O120" s="165" t="str">
        <f t="shared" si="107"/>
        <v/>
      </c>
      <c r="P120" s="165" t="str">
        <f t="shared" si="107"/>
        <v/>
      </c>
      <c r="Q120" s="165" t="str">
        <f t="shared" si="107"/>
        <v/>
      </c>
      <c r="R120" s="165" t="str">
        <f t="shared" si="107"/>
        <v/>
      </c>
      <c r="S120" s="72"/>
      <c r="T120" s="72"/>
      <c r="U120" s="72"/>
      <c r="V120" s="72"/>
      <c r="W120" s="72"/>
      <c r="X120" s="72"/>
      <c r="Y120" s="72"/>
      <c r="Z120" s="72"/>
      <c r="AA120" s="72"/>
      <c r="AB120" s="72"/>
      <c r="AC120" s="72"/>
      <c r="AD120" s="72"/>
    </row>
  </sheetData>
  <mergeCells count="62">
    <mergeCell ref="D92:D93"/>
    <mergeCell ref="D54:D55"/>
    <mergeCell ref="D58:D59"/>
    <mergeCell ref="D60:D61"/>
    <mergeCell ref="D62:D63"/>
    <mergeCell ref="D64:D65"/>
    <mergeCell ref="D66:D67"/>
    <mergeCell ref="B68:B99"/>
    <mergeCell ref="D68:D69"/>
    <mergeCell ref="D70:D71"/>
    <mergeCell ref="D72:D73"/>
    <mergeCell ref="D74:D75"/>
    <mergeCell ref="D98:D99"/>
    <mergeCell ref="D76:D77"/>
    <mergeCell ref="D78:D79"/>
    <mergeCell ref="D80:D81"/>
    <mergeCell ref="D82:D83"/>
    <mergeCell ref="D94:D95"/>
    <mergeCell ref="D96:D97"/>
    <mergeCell ref="D84:D85"/>
    <mergeCell ref="D86:D87"/>
    <mergeCell ref="D88:D89"/>
    <mergeCell ref="D90:D91"/>
    <mergeCell ref="D44:D45"/>
    <mergeCell ref="D46:D47"/>
    <mergeCell ref="D48:D49"/>
    <mergeCell ref="D50:D51"/>
    <mergeCell ref="D52:D53"/>
    <mergeCell ref="A18:A99"/>
    <mergeCell ref="B18:B67"/>
    <mergeCell ref="D18:D19"/>
    <mergeCell ref="D20:D21"/>
    <mergeCell ref="D22:D23"/>
    <mergeCell ref="D24:D25"/>
    <mergeCell ref="D26:D27"/>
    <mergeCell ref="D28:D29"/>
    <mergeCell ref="D30:D31"/>
    <mergeCell ref="D32:D33"/>
    <mergeCell ref="D56:D57"/>
    <mergeCell ref="D34:D35"/>
    <mergeCell ref="D36:D37"/>
    <mergeCell ref="D38:D39"/>
    <mergeCell ref="D40:D41"/>
    <mergeCell ref="D42:D43"/>
    <mergeCell ref="A6:E7"/>
    <mergeCell ref="A8:A17"/>
    <mergeCell ref="B8:E9"/>
    <mergeCell ref="B10:E11"/>
    <mergeCell ref="B12:E13"/>
    <mergeCell ref="B14:E15"/>
    <mergeCell ref="B16:E17"/>
    <mergeCell ref="R3:R5"/>
    <mergeCell ref="A3:E5"/>
    <mergeCell ref="F3:F5"/>
    <mergeCell ref="G3:G5"/>
    <mergeCell ref="I3:P3"/>
    <mergeCell ref="Q3:Q5"/>
    <mergeCell ref="M4:N4"/>
    <mergeCell ref="O4:P4"/>
    <mergeCell ref="H4:H5"/>
    <mergeCell ref="I4:J4"/>
    <mergeCell ref="K4:L4"/>
  </mergeCells>
  <phoneticPr fontId="4"/>
  <pageMargins left="0.59055118110236227" right="0.19685039370078741" top="0.39370078740157483" bottom="0.39370078740157483" header="0.51181102362204722" footer="0.51181102362204722"/>
  <pageSetup paperSize="9" scale="67"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17" width="8.875" style="3" customWidth="1"/>
    <col min="18" max="26" width="9" style="3"/>
    <col min="27" max="27" width="9" style="84"/>
    <col min="28" max="28" width="11.25" style="84" customWidth="1"/>
    <col min="29" max="16384" width="9" style="3"/>
  </cols>
  <sheetData>
    <row r="1" spans="1:28" ht="14.25">
      <c r="A1" s="18" t="s">
        <v>709</v>
      </c>
    </row>
    <row r="2" spans="1:28" ht="14.25">
      <c r="F2" s="62"/>
      <c r="G2" s="62"/>
      <c r="H2" s="62"/>
      <c r="I2" s="62"/>
      <c r="J2" s="62"/>
      <c r="K2" s="62"/>
      <c r="L2" s="62"/>
      <c r="M2" s="62"/>
      <c r="N2" s="46"/>
      <c r="O2" s="46"/>
      <c r="P2" s="62"/>
      <c r="Q2" s="61" t="s">
        <v>310</v>
      </c>
    </row>
    <row r="3" spans="1:28" ht="15" customHeight="1">
      <c r="A3" s="314" t="s">
        <v>64</v>
      </c>
      <c r="B3" s="315"/>
      <c r="C3" s="315"/>
      <c r="D3" s="315"/>
      <c r="E3" s="316"/>
      <c r="F3" s="233" t="s">
        <v>309</v>
      </c>
      <c r="G3" s="336" t="s">
        <v>638</v>
      </c>
      <c r="H3" s="407"/>
      <c r="I3" s="407"/>
      <c r="J3" s="407"/>
      <c r="K3" s="407"/>
      <c r="L3" s="407"/>
      <c r="M3" s="407"/>
      <c r="N3" s="407"/>
      <c r="O3" s="408"/>
      <c r="P3" s="291" t="s">
        <v>643</v>
      </c>
      <c r="Q3" s="291" t="s">
        <v>482</v>
      </c>
    </row>
    <row r="4" spans="1:28" ht="15" customHeight="1" thickBot="1">
      <c r="A4" s="317"/>
      <c r="B4" s="318"/>
      <c r="C4" s="318"/>
      <c r="D4" s="318"/>
      <c r="E4" s="319"/>
      <c r="F4" s="335"/>
      <c r="G4" s="423"/>
      <c r="H4" s="336" t="s">
        <v>639</v>
      </c>
      <c r="I4" s="60"/>
      <c r="J4" s="233" t="s">
        <v>640</v>
      </c>
      <c r="K4" s="60"/>
      <c r="L4" s="233" t="s">
        <v>641</v>
      </c>
      <c r="M4" s="60"/>
      <c r="N4" s="233" t="s">
        <v>642</v>
      </c>
      <c r="O4" s="60"/>
      <c r="P4" s="292"/>
      <c r="Q4" s="292"/>
    </row>
    <row r="5" spans="1:28" ht="59.25" customHeight="1" thickBot="1">
      <c r="A5" s="320"/>
      <c r="B5" s="321"/>
      <c r="C5" s="321"/>
      <c r="D5" s="321"/>
      <c r="E5" s="322"/>
      <c r="F5" s="234"/>
      <c r="G5" s="343"/>
      <c r="H5" s="343"/>
      <c r="I5" s="59" t="s">
        <v>644</v>
      </c>
      <c r="J5" s="234"/>
      <c r="K5" s="59" t="s">
        <v>645</v>
      </c>
      <c r="L5" s="234"/>
      <c r="M5" s="59" t="s">
        <v>646</v>
      </c>
      <c r="N5" s="234"/>
      <c r="O5" s="59" t="s">
        <v>647</v>
      </c>
      <c r="P5" s="293"/>
      <c r="Q5" s="293"/>
      <c r="AA5" s="159">
        <f>SUM(AB6:AB99,F116:R120)</f>
        <v>0</v>
      </c>
      <c r="AB5" s="92"/>
    </row>
    <row r="6" spans="1:28" ht="12" customHeight="1">
      <c r="A6" s="240" t="s">
        <v>50</v>
      </c>
      <c r="B6" s="241"/>
      <c r="C6" s="241"/>
      <c r="D6" s="241"/>
      <c r="E6" s="242"/>
      <c r="F6" s="41">
        <f t="shared" ref="F6:F37" si="0">SUM(G6,P6,Q6)</f>
        <v>967</v>
      </c>
      <c r="G6" s="41">
        <f>SUM(G8,G10,G12,G14,G16)</f>
        <v>880</v>
      </c>
      <c r="H6" s="41">
        <f t="shared" ref="H6:Q6" si="1">SUM(H8,H10,H12,H14,H16)</f>
        <v>563</v>
      </c>
      <c r="I6" s="41">
        <f t="shared" si="1"/>
        <v>239</v>
      </c>
      <c r="J6" s="41">
        <f t="shared" si="1"/>
        <v>528</v>
      </c>
      <c r="K6" s="41">
        <f t="shared" si="1"/>
        <v>133</v>
      </c>
      <c r="L6" s="41">
        <f t="shared" si="1"/>
        <v>610</v>
      </c>
      <c r="M6" s="41">
        <f t="shared" si="1"/>
        <v>235</v>
      </c>
      <c r="N6" s="41">
        <f t="shared" si="1"/>
        <v>547</v>
      </c>
      <c r="O6" s="41">
        <f t="shared" si="1"/>
        <v>314</v>
      </c>
      <c r="P6" s="41">
        <f t="shared" si="1"/>
        <v>36</v>
      </c>
      <c r="Q6" s="41">
        <f t="shared" si="1"/>
        <v>51</v>
      </c>
      <c r="AA6" s="153">
        <v>967</v>
      </c>
      <c r="AB6" s="153" t="str">
        <f>IF(F6=AA6,"",1)</f>
        <v/>
      </c>
    </row>
    <row r="7" spans="1:28" ht="12" customHeight="1">
      <c r="A7" s="243"/>
      <c r="B7" s="244"/>
      <c r="C7" s="244"/>
      <c r="D7" s="244"/>
      <c r="E7" s="245"/>
      <c r="F7" s="44">
        <f t="shared" si="0"/>
        <v>1</v>
      </c>
      <c r="G7" s="37">
        <f>IF(G6=0,0,G6/$F6)</f>
        <v>0.91003102378490175</v>
      </c>
      <c r="H7" s="37">
        <f>IF(H6=0,0,H6/H6)</f>
        <v>1</v>
      </c>
      <c r="I7" s="37">
        <f>IF(I6=0,0,I6/H6)</f>
        <v>0.42451154529307283</v>
      </c>
      <c r="J7" s="37">
        <f>IF(J6=0,0,J6/J6)</f>
        <v>1</v>
      </c>
      <c r="K7" s="37">
        <f>IF(K6=0,0,K6/J6)</f>
        <v>0.25189393939393939</v>
      </c>
      <c r="L7" s="37">
        <f>IF(L6=0,0,L6/L6)</f>
        <v>1</v>
      </c>
      <c r="M7" s="37">
        <f>IF(M6=0,0,M6/L6)</f>
        <v>0.38524590163934425</v>
      </c>
      <c r="N7" s="37">
        <f>IF(N6=0,0,N6/N6)</f>
        <v>1</v>
      </c>
      <c r="O7" s="37">
        <f>IF(O6=0,0,O6/N6)</f>
        <v>0.57404021937842775</v>
      </c>
      <c r="P7" s="37">
        <f>IF(P6=0,0,P6/$F6)</f>
        <v>3.7228541882109618E-2</v>
      </c>
      <c r="Q7" s="37">
        <f>IF(Q6=0,0,Q6/$F6)</f>
        <v>5.2740434332988625E-2</v>
      </c>
      <c r="AA7" s="154"/>
      <c r="AB7" s="154"/>
    </row>
    <row r="8" spans="1:28" ht="12" customHeight="1">
      <c r="A8" s="256" t="s">
        <v>49</v>
      </c>
      <c r="B8" s="323" t="s">
        <v>48</v>
      </c>
      <c r="C8" s="324"/>
      <c r="D8" s="324"/>
      <c r="E8" s="325"/>
      <c r="F8" s="41">
        <f t="shared" si="0"/>
        <v>323</v>
      </c>
      <c r="G8" s="41">
        <v>282</v>
      </c>
      <c r="H8" s="41">
        <v>236</v>
      </c>
      <c r="I8" s="41">
        <v>145</v>
      </c>
      <c r="J8" s="41">
        <v>123</v>
      </c>
      <c r="K8" s="41">
        <v>25</v>
      </c>
      <c r="L8" s="41">
        <v>116</v>
      </c>
      <c r="M8" s="41">
        <v>31</v>
      </c>
      <c r="N8" s="41">
        <v>90</v>
      </c>
      <c r="O8" s="41">
        <v>33</v>
      </c>
      <c r="P8" s="41">
        <v>13</v>
      </c>
      <c r="Q8" s="41">
        <v>28</v>
      </c>
      <c r="AA8" s="155">
        <v>323</v>
      </c>
      <c r="AB8" s="155" t="str">
        <f t="shared" ref="AB8" si="2">IF(F8=AA8,"",1)</f>
        <v/>
      </c>
    </row>
    <row r="9" spans="1:28" ht="12" customHeight="1">
      <c r="A9" s="257"/>
      <c r="B9" s="326"/>
      <c r="C9" s="327"/>
      <c r="D9" s="327"/>
      <c r="E9" s="328"/>
      <c r="F9" s="44">
        <f t="shared" si="0"/>
        <v>1</v>
      </c>
      <c r="G9" s="37">
        <f>IF(G8=0,0,G8/$F8)</f>
        <v>0.87306501547987614</v>
      </c>
      <c r="H9" s="37">
        <f>IF(H8=0,0,H8/H8)</f>
        <v>1</v>
      </c>
      <c r="I9" s="37">
        <f>IF(I8=0,0,I8/H8)</f>
        <v>0.61440677966101698</v>
      </c>
      <c r="J9" s="37">
        <f>IF(J8=0,0,J8/J8)</f>
        <v>1</v>
      </c>
      <c r="K9" s="37">
        <f>IF(K8=0,0,K8/J8)</f>
        <v>0.2032520325203252</v>
      </c>
      <c r="L9" s="37">
        <f>IF(L8=0,0,L8/L8)</f>
        <v>1</v>
      </c>
      <c r="M9" s="37">
        <f>IF(M8=0,0,M8/L8)</f>
        <v>0.26724137931034481</v>
      </c>
      <c r="N9" s="37">
        <f>IF(N8=0,0,N8/N8)</f>
        <v>1</v>
      </c>
      <c r="O9" s="37">
        <f>IF(O8=0,0,O8/N8)</f>
        <v>0.36666666666666664</v>
      </c>
      <c r="P9" s="37">
        <f>IF(P8=0,0,P8/$F8)</f>
        <v>4.0247678018575851E-2</v>
      </c>
      <c r="Q9" s="37">
        <f>IF(Q8=0,0,Q8/$F8)</f>
        <v>8.6687306501547989E-2</v>
      </c>
      <c r="AA9" s="154"/>
      <c r="AB9" s="154"/>
    </row>
    <row r="10" spans="1:28" ht="12" customHeight="1">
      <c r="A10" s="257"/>
      <c r="B10" s="323" t="s">
        <v>47</v>
      </c>
      <c r="C10" s="324"/>
      <c r="D10" s="324"/>
      <c r="E10" s="325"/>
      <c r="F10" s="41">
        <f t="shared" si="0"/>
        <v>145</v>
      </c>
      <c r="G10" s="41">
        <v>134</v>
      </c>
      <c r="H10" s="41">
        <v>86</v>
      </c>
      <c r="I10" s="41">
        <v>27</v>
      </c>
      <c r="J10" s="41">
        <v>80</v>
      </c>
      <c r="K10" s="41">
        <v>18</v>
      </c>
      <c r="L10" s="41">
        <v>99</v>
      </c>
      <c r="M10" s="41">
        <v>37</v>
      </c>
      <c r="N10" s="41">
        <v>94</v>
      </c>
      <c r="O10" s="41">
        <v>54</v>
      </c>
      <c r="P10" s="41">
        <v>3</v>
      </c>
      <c r="Q10" s="41">
        <v>8</v>
      </c>
      <c r="AA10" s="155">
        <v>145</v>
      </c>
      <c r="AB10" s="155" t="str">
        <f t="shared" ref="AB10" si="3">IF(F10=AA10,"",1)</f>
        <v/>
      </c>
    </row>
    <row r="11" spans="1:28" ht="12" customHeight="1">
      <c r="A11" s="257"/>
      <c r="B11" s="326"/>
      <c r="C11" s="327"/>
      <c r="D11" s="327"/>
      <c r="E11" s="328"/>
      <c r="F11" s="44">
        <f t="shared" si="0"/>
        <v>1</v>
      </c>
      <c r="G11" s="37">
        <f>IF(G10=0,0,G10/$F10)</f>
        <v>0.92413793103448272</v>
      </c>
      <c r="H11" s="37">
        <f>IF(H10=0,0,H10/H10)</f>
        <v>1</v>
      </c>
      <c r="I11" s="37">
        <f>IF(I10=0,0,I10/H10)</f>
        <v>0.31395348837209303</v>
      </c>
      <c r="J11" s="37">
        <f>IF(J10=0,0,J10/J10)</f>
        <v>1</v>
      </c>
      <c r="K11" s="37">
        <f>IF(K10=0,0,K10/J10)</f>
        <v>0.22500000000000001</v>
      </c>
      <c r="L11" s="37">
        <f>IF(L10=0,0,L10/L10)</f>
        <v>1</v>
      </c>
      <c r="M11" s="37">
        <f>IF(M10=0,0,M10/L10)</f>
        <v>0.37373737373737376</v>
      </c>
      <c r="N11" s="37">
        <f>IF(N10=0,0,N10/N10)</f>
        <v>1</v>
      </c>
      <c r="O11" s="37">
        <f>IF(O10=0,0,O10/N10)</f>
        <v>0.57446808510638303</v>
      </c>
      <c r="P11" s="37">
        <f>IF(P10=0,0,P10/$F10)</f>
        <v>2.0689655172413793E-2</v>
      </c>
      <c r="Q11" s="37">
        <f>IF(Q10=0,0,Q10/$F10)</f>
        <v>5.5172413793103448E-2</v>
      </c>
      <c r="AA11" s="154"/>
      <c r="AB11" s="154"/>
    </row>
    <row r="12" spans="1:28" ht="12" customHeight="1">
      <c r="A12" s="257"/>
      <c r="B12" s="323" t="s">
        <v>46</v>
      </c>
      <c r="C12" s="324"/>
      <c r="D12" s="324"/>
      <c r="E12" s="325"/>
      <c r="F12" s="41">
        <f t="shared" si="0"/>
        <v>218</v>
      </c>
      <c r="G12" s="41">
        <v>202</v>
      </c>
      <c r="H12" s="41">
        <v>134</v>
      </c>
      <c r="I12" s="41">
        <v>42</v>
      </c>
      <c r="J12" s="41">
        <v>152</v>
      </c>
      <c r="K12" s="41">
        <v>39</v>
      </c>
      <c r="L12" s="41">
        <v>173</v>
      </c>
      <c r="M12" s="41">
        <v>78</v>
      </c>
      <c r="N12" s="41">
        <v>160</v>
      </c>
      <c r="O12" s="41">
        <v>98</v>
      </c>
      <c r="P12" s="41">
        <v>11</v>
      </c>
      <c r="Q12" s="41">
        <v>5</v>
      </c>
      <c r="AA12" s="155">
        <v>218</v>
      </c>
      <c r="AB12" s="155" t="str">
        <f t="shared" ref="AB12" si="4">IF(F12=AA12,"",1)</f>
        <v/>
      </c>
    </row>
    <row r="13" spans="1:28" ht="12" customHeight="1">
      <c r="A13" s="257"/>
      <c r="B13" s="326"/>
      <c r="C13" s="327"/>
      <c r="D13" s="327"/>
      <c r="E13" s="328"/>
      <c r="F13" s="44">
        <f t="shared" si="0"/>
        <v>1</v>
      </c>
      <c r="G13" s="37">
        <f>IF(G12=0,0,G12/$F12)</f>
        <v>0.92660550458715596</v>
      </c>
      <c r="H13" s="37">
        <f>IF(H12=0,0,H12/H12)</f>
        <v>1</v>
      </c>
      <c r="I13" s="37">
        <f>IF(I12=0,0,I12/H12)</f>
        <v>0.31343283582089554</v>
      </c>
      <c r="J13" s="37">
        <f>IF(J12=0,0,J12/J12)</f>
        <v>1</v>
      </c>
      <c r="K13" s="37">
        <f>IF(K12=0,0,K12/J12)</f>
        <v>0.25657894736842107</v>
      </c>
      <c r="L13" s="37">
        <f>IF(L12=0,0,L12/L12)</f>
        <v>1</v>
      </c>
      <c r="M13" s="37">
        <f>IF(M12=0,0,M12/L12)</f>
        <v>0.45086705202312138</v>
      </c>
      <c r="N13" s="37">
        <f>IF(N12=0,0,N12/N12)</f>
        <v>1</v>
      </c>
      <c r="O13" s="37">
        <f>IF(O12=0,0,O12/N12)</f>
        <v>0.61250000000000004</v>
      </c>
      <c r="P13" s="37">
        <f>IF(P12=0,0,P12/$F12)</f>
        <v>5.0458715596330278E-2</v>
      </c>
      <c r="Q13" s="37">
        <f>IF(Q12=0,0,Q12/$F12)</f>
        <v>2.2935779816513763E-2</v>
      </c>
      <c r="AA13" s="154"/>
      <c r="AB13" s="154"/>
    </row>
    <row r="14" spans="1:28" ht="12" customHeight="1">
      <c r="A14" s="257"/>
      <c r="B14" s="323" t="s">
        <v>45</v>
      </c>
      <c r="C14" s="324"/>
      <c r="D14" s="324"/>
      <c r="E14" s="325"/>
      <c r="F14" s="41">
        <f t="shared" si="0"/>
        <v>66</v>
      </c>
      <c r="G14" s="41">
        <v>62</v>
      </c>
      <c r="H14" s="41">
        <v>37</v>
      </c>
      <c r="I14" s="41">
        <v>6</v>
      </c>
      <c r="J14" s="41">
        <v>47</v>
      </c>
      <c r="K14" s="41">
        <v>13</v>
      </c>
      <c r="L14" s="41">
        <v>56</v>
      </c>
      <c r="M14" s="41">
        <v>23</v>
      </c>
      <c r="N14" s="41">
        <v>54</v>
      </c>
      <c r="O14" s="41">
        <v>35</v>
      </c>
      <c r="P14" s="41">
        <v>2</v>
      </c>
      <c r="Q14" s="41">
        <v>2</v>
      </c>
      <c r="AA14" s="155">
        <v>66</v>
      </c>
      <c r="AB14" s="155" t="str">
        <f t="shared" ref="AB14" si="5">IF(F14=AA14,"",1)</f>
        <v/>
      </c>
    </row>
    <row r="15" spans="1:28" ht="12" customHeight="1">
      <c r="A15" s="257"/>
      <c r="B15" s="326"/>
      <c r="C15" s="327"/>
      <c r="D15" s="327"/>
      <c r="E15" s="328"/>
      <c r="F15" s="44">
        <f t="shared" si="0"/>
        <v>1</v>
      </c>
      <c r="G15" s="37">
        <f>IF(G14=0,0,G14/$F14)</f>
        <v>0.93939393939393945</v>
      </c>
      <c r="H15" s="37">
        <f>IF(H14=0,0,H14/H14)</f>
        <v>1</v>
      </c>
      <c r="I15" s="37">
        <f>IF(I14=0,0,I14/H14)</f>
        <v>0.16216216216216217</v>
      </c>
      <c r="J15" s="37">
        <f>IF(J14=0,0,J14/J14)</f>
        <v>1</v>
      </c>
      <c r="K15" s="37">
        <f>IF(K14=0,0,K14/J14)</f>
        <v>0.27659574468085107</v>
      </c>
      <c r="L15" s="37">
        <f>IF(L14=0,0,L14/L14)</f>
        <v>1</v>
      </c>
      <c r="M15" s="37">
        <f>IF(M14=0,0,M14/L14)</f>
        <v>0.4107142857142857</v>
      </c>
      <c r="N15" s="37">
        <f>IF(N14=0,0,N14/N14)</f>
        <v>1</v>
      </c>
      <c r="O15" s="37">
        <f>IF(O14=0,0,O14/N14)</f>
        <v>0.64814814814814814</v>
      </c>
      <c r="P15" s="37">
        <f>IF(P14=0,0,P14/$F14)</f>
        <v>3.0303030303030304E-2</v>
      </c>
      <c r="Q15" s="37">
        <f>IF(Q14=0,0,Q14/$F14)</f>
        <v>3.0303030303030304E-2</v>
      </c>
      <c r="AA15" s="154"/>
      <c r="AB15" s="154"/>
    </row>
    <row r="16" spans="1:28" ht="12" customHeight="1">
      <c r="A16" s="257"/>
      <c r="B16" s="323" t="s">
        <v>44</v>
      </c>
      <c r="C16" s="324"/>
      <c r="D16" s="324"/>
      <c r="E16" s="325"/>
      <c r="F16" s="41">
        <f t="shared" si="0"/>
        <v>215</v>
      </c>
      <c r="G16" s="41">
        <v>200</v>
      </c>
      <c r="H16" s="41">
        <v>70</v>
      </c>
      <c r="I16" s="41">
        <v>19</v>
      </c>
      <c r="J16" s="41">
        <v>126</v>
      </c>
      <c r="K16" s="41">
        <v>38</v>
      </c>
      <c r="L16" s="41">
        <v>166</v>
      </c>
      <c r="M16" s="41">
        <v>66</v>
      </c>
      <c r="N16" s="41">
        <v>149</v>
      </c>
      <c r="O16" s="41">
        <v>94</v>
      </c>
      <c r="P16" s="41">
        <v>7</v>
      </c>
      <c r="Q16" s="41">
        <v>8</v>
      </c>
      <c r="AA16" s="155">
        <v>215</v>
      </c>
      <c r="AB16" s="155" t="str">
        <f t="shared" ref="AB16" si="6">IF(F16=AA16,"",1)</f>
        <v/>
      </c>
    </row>
    <row r="17" spans="1:28" ht="12" customHeight="1">
      <c r="A17" s="258"/>
      <c r="B17" s="326"/>
      <c r="C17" s="327"/>
      <c r="D17" s="327"/>
      <c r="E17" s="328"/>
      <c r="F17" s="44">
        <f t="shared" si="0"/>
        <v>1</v>
      </c>
      <c r="G17" s="37">
        <f>IF(G16=0,0,G16/$F16)</f>
        <v>0.93023255813953487</v>
      </c>
      <c r="H17" s="37">
        <f>IF(H16=0,0,H16/H16)</f>
        <v>1</v>
      </c>
      <c r="I17" s="37">
        <f>IF(I16=0,0,I16/H16)</f>
        <v>0.27142857142857141</v>
      </c>
      <c r="J17" s="37">
        <f>IF(J16=0,0,J16/J16)</f>
        <v>1</v>
      </c>
      <c r="K17" s="37">
        <f>IF(K16=0,0,K16/J16)</f>
        <v>0.30158730158730157</v>
      </c>
      <c r="L17" s="37">
        <f>IF(L16=0,0,L16/L16)</f>
        <v>1</v>
      </c>
      <c r="M17" s="37">
        <f>IF(M16=0,0,M16/L16)</f>
        <v>0.39759036144578314</v>
      </c>
      <c r="N17" s="37">
        <f>IF(N16=0,0,N16/N16)</f>
        <v>1</v>
      </c>
      <c r="O17" s="37">
        <f>IF(O16=0,0,O16/N16)</f>
        <v>0.63087248322147649</v>
      </c>
      <c r="P17" s="37">
        <f>IF(P16=0,0,P16/$F16)</f>
        <v>3.255813953488372E-2</v>
      </c>
      <c r="Q17" s="37">
        <f>IF(Q16=0,0,Q16/$F16)</f>
        <v>3.7209302325581395E-2</v>
      </c>
      <c r="AA17" s="156"/>
      <c r="AB17" s="154"/>
    </row>
    <row r="18" spans="1:28" ht="12" customHeight="1">
      <c r="A18" s="253" t="s">
        <v>43</v>
      </c>
      <c r="B18" s="253" t="s">
        <v>42</v>
      </c>
      <c r="C18" s="43"/>
      <c r="D18" s="305" t="s">
        <v>16</v>
      </c>
      <c r="E18" s="42"/>
      <c r="F18" s="41">
        <f t="shared" si="0"/>
        <v>243</v>
      </c>
      <c r="G18" s="41">
        <f t="shared" ref="G18:Q18" si="7">SUM(G20,G22,G24,G26,G28,G30,G32,G34,G36,G38,G40,G42,G44,G46,G48,G50,G52,G54,G56,G58,G60,G62,G64,G66)</f>
        <v>229</v>
      </c>
      <c r="H18" s="104">
        <f t="shared" si="7"/>
        <v>168</v>
      </c>
      <c r="I18" s="41">
        <f t="shared" si="7"/>
        <v>50</v>
      </c>
      <c r="J18" s="41">
        <f t="shared" si="7"/>
        <v>169</v>
      </c>
      <c r="K18" s="41">
        <f t="shared" si="7"/>
        <v>26</v>
      </c>
      <c r="L18" s="41">
        <f t="shared" si="7"/>
        <v>187</v>
      </c>
      <c r="M18" s="41">
        <f t="shared" si="7"/>
        <v>59</v>
      </c>
      <c r="N18" s="41">
        <f t="shared" si="7"/>
        <v>163</v>
      </c>
      <c r="O18" s="41">
        <f t="shared" si="7"/>
        <v>85</v>
      </c>
      <c r="P18" s="41">
        <f t="shared" si="7"/>
        <v>3</v>
      </c>
      <c r="Q18" s="41">
        <f t="shared" si="7"/>
        <v>11</v>
      </c>
      <c r="AA18" s="155">
        <v>243</v>
      </c>
      <c r="AB18" s="155" t="str">
        <f t="shared" ref="AB18" si="8">IF(F18=AA18,"",1)</f>
        <v/>
      </c>
    </row>
    <row r="19" spans="1:28" ht="12" customHeight="1">
      <c r="A19" s="254"/>
      <c r="B19" s="254"/>
      <c r="C19" s="40"/>
      <c r="D19" s="306"/>
      <c r="E19" s="39"/>
      <c r="F19" s="44">
        <f t="shared" si="0"/>
        <v>1</v>
      </c>
      <c r="G19" s="37">
        <f>IF(G18=0,0,G18/$F18)</f>
        <v>0.9423868312757202</v>
      </c>
      <c r="H19" s="37">
        <f>IF(H18=0,0,H18/H18)</f>
        <v>1</v>
      </c>
      <c r="I19" s="37">
        <f>IF(I18=0,0,I18/H18)</f>
        <v>0.29761904761904762</v>
      </c>
      <c r="J19" s="37">
        <f>IF(J18=0,0,J18/J18)</f>
        <v>1</v>
      </c>
      <c r="K19" s="37">
        <f>IF(K18=0,0,K18/J18)</f>
        <v>0.15384615384615385</v>
      </c>
      <c r="L19" s="37">
        <f>IF(L18=0,0,L18/L18)</f>
        <v>1</v>
      </c>
      <c r="M19" s="37">
        <f>IF(M18=0,0,M18/L18)</f>
        <v>0.31550802139037432</v>
      </c>
      <c r="N19" s="37">
        <f>IF(N18=0,0,N18/N18)</f>
        <v>1</v>
      </c>
      <c r="O19" s="37">
        <f>IF(O18=0,0,O18/N18)</f>
        <v>0.5214723926380368</v>
      </c>
      <c r="P19" s="37">
        <f>IF(P18=0,0,P18/$F18)</f>
        <v>1.2345679012345678E-2</v>
      </c>
      <c r="Q19" s="37">
        <f>IF(Q18=0,0,Q18/$F18)</f>
        <v>4.5267489711934158E-2</v>
      </c>
      <c r="AA19" s="154"/>
      <c r="AB19" s="154"/>
    </row>
    <row r="20" spans="1:28" ht="12" customHeight="1">
      <c r="A20" s="254"/>
      <c r="B20" s="254"/>
      <c r="C20" s="43"/>
      <c r="D20" s="305" t="s">
        <v>368</v>
      </c>
      <c r="E20" s="42"/>
      <c r="F20" s="41">
        <f t="shared" si="0"/>
        <v>32</v>
      </c>
      <c r="G20" s="41">
        <v>30</v>
      </c>
      <c r="H20" s="41">
        <v>21</v>
      </c>
      <c r="I20" s="41">
        <v>8</v>
      </c>
      <c r="J20" s="41">
        <v>21</v>
      </c>
      <c r="K20" s="41">
        <v>3</v>
      </c>
      <c r="L20" s="41">
        <v>24</v>
      </c>
      <c r="M20" s="41">
        <v>10</v>
      </c>
      <c r="N20" s="41">
        <v>19</v>
      </c>
      <c r="O20" s="41">
        <v>15</v>
      </c>
      <c r="P20" s="41">
        <v>0</v>
      </c>
      <c r="Q20" s="41">
        <v>2</v>
      </c>
      <c r="AA20" s="155">
        <v>32</v>
      </c>
      <c r="AB20" s="155" t="str">
        <f t="shared" ref="AB20" si="9">IF(F20=AA20,"",1)</f>
        <v/>
      </c>
    </row>
    <row r="21" spans="1:28" ht="12" customHeight="1">
      <c r="A21" s="254"/>
      <c r="B21" s="254"/>
      <c r="C21" s="40"/>
      <c r="D21" s="306"/>
      <c r="E21" s="39"/>
      <c r="F21" s="44">
        <f t="shared" si="0"/>
        <v>1</v>
      </c>
      <c r="G21" s="37">
        <f>IF(G20=0,0,G20/$F20)</f>
        <v>0.9375</v>
      </c>
      <c r="H21" s="37">
        <f>IF(H20=0,0,H20/H20)</f>
        <v>1</v>
      </c>
      <c r="I21" s="37">
        <f>IF(I20=0,0,I20/H20)</f>
        <v>0.38095238095238093</v>
      </c>
      <c r="J21" s="37">
        <f>IF(J20=0,0,J20/J20)</f>
        <v>1</v>
      </c>
      <c r="K21" s="37">
        <f>IF(K20=0,0,K20/J20)</f>
        <v>0.14285714285714285</v>
      </c>
      <c r="L21" s="37">
        <f>IF(L20=0,0,L20/L20)</f>
        <v>1</v>
      </c>
      <c r="M21" s="37">
        <f>IF(M20=0,0,M20/L20)</f>
        <v>0.41666666666666669</v>
      </c>
      <c r="N21" s="37">
        <f>IF(N20=0,0,N20/N20)</f>
        <v>1</v>
      </c>
      <c r="O21" s="37">
        <f>IF(O20=0,0,O20/N20)</f>
        <v>0.78947368421052633</v>
      </c>
      <c r="P21" s="37">
        <f>IF(P20=0,0,P20/$F20)</f>
        <v>0</v>
      </c>
      <c r="Q21" s="37">
        <f>IF(Q20=0,0,Q20/$F20)</f>
        <v>6.25E-2</v>
      </c>
      <c r="AA21" s="154"/>
      <c r="AB21" s="154"/>
    </row>
    <row r="22" spans="1:28" ht="12" customHeight="1">
      <c r="A22" s="254"/>
      <c r="B22" s="254"/>
      <c r="C22" s="43"/>
      <c r="D22" s="305" t="s">
        <v>369</v>
      </c>
      <c r="E22" s="42"/>
      <c r="F22" s="41">
        <f t="shared" si="0"/>
        <v>4</v>
      </c>
      <c r="G22" s="41">
        <v>4</v>
      </c>
      <c r="H22" s="41">
        <v>3</v>
      </c>
      <c r="I22" s="41">
        <v>1</v>
      </c>
      <c r="J22" s="41">
        <v>2</v>
      </c>
      <c r="K22" s="41">
        <v>1</v>
      </c>
      <c r="L22" s="41">
        <v>3</v>
      </c>
      <c r="M22" s="41">
        <v>1</v>
      </c>
      <c r="N22" s="41">
        <v>3</v>
      </c>
      <c r="O22" s="41">
        <v>2</v>
      </c>
      <c r="P22" s="41">
        <v>0</v>
      </c>
      <c r="Q22" s="41">
        <v>0</v>
      </c>
      <c r="AA22" s="155">
        <v>4</v>
      </c>
      <c r="AB22" s="155" t="str">
        <f t="shared" ref="AB22" si="10">IF(F22=AA22,"",1)</f>
        <v/>
      </c>
    </row>
    <row r="23" spans="1:28" ht="12" customHeight="1">
      <c r="A23" s="254"/>
      <c r="B23" s="254"/>
      <c r="C23" s="40"/>
      <c r="D23" s="306"/>
      <c r="E23" s="39"/>
      <c r="F23" s="44">
        <f t="shared" si="0"/>
        <v>1</v>
      </c>
      <c r="G23" s="37">
        <f>IF(G22=0,0,G22/$F22)</f>
        <v>1</v>
      </c>
      <c r="H23" s="37">
        <f>IF(H22=0,0,H22/H22)</f>
        <v>1</v>
      </c>
      <c r="I23" s="37">
        <f>IF(I22=0,0,I22/H22)</f>
        <v>0.33333333333333331</v>
      </c>
      <c r="J23" s="37">
        <f>IF(J22=0,0,J22/J22)</f>
        <v>1</v>
      </c>
      <c r="K23" s="37">
        <f>IF(K22=0,0,K22/J22)</f>
        <v>0.5</v>
      </c>
      <c r="L23" s="37">
        <f>IF(L22=0,0,L22/L22)</f>
        <v>1</v>
      </c>
      <c r="M23" s="37">
        <f>IF(M22=0,0,M22/L22)</f>
        <v>0.33333333333333331</v>
      </c>
      <c r="N23" s="37">
        <f>IF(N22=0,0,N22/N22)</f>
        <v>1</v>
      </c>
      <c r="O23" s="37">
        <f>IF(O22=0,0,O22/N22)</f>
        <v>0.66666666666666663</v>
      </c>
      <c r="P23" s="37">
        <f>IF(P22=0,0,P22/$F22)</f>
        <v>0</v>
      </c>
      <c r="Q23" s="37">
        <f>IF(Q22=0,0,Q22/$F22)</f>
        <v>0</v>
      </c>
      <c r="AA23" s="154"/>
      <c r="AB23" s="154"/>
    </row>
    <row r="24" spans="1:28" ht="12" customHeight="1">
      <c r="A24" s="254"/>
      <c r="B24" s="254"/>
      <c r="C24" s="43"/>
      <c r="D24" s="305" t="s">
        <v>370</v>
      </c>
      <c r="E24" s="42"/>
      <c r="F24" s="41">
        <f t="shared" si="0"/>
        <v>16</v>
      </c>
      <c r="G24" s="41">
        <v>15</v>
      </c>
      <c r="H24" s="41">
        <v>12</v>
      </c>
      <c r="I24" s="41">
        <v>4</v>
      </c>
      <c r="J24" s="41">
        <v>7</v>
      </c>
      <c r="K24" s="41">
        <v>5</v>
      </c>
      <c r="L24" s="41">
        <v>12</v>
      </c>
      <c r="M24" s="41">
        <v>7</v>
      </c>
      <c r="N24" s="41">
        <v>10</v>
      </c>
      <c r="O24" s="41">
        <v>9</v>
      </c>
      <c r="P24" s="41">
        <v>1</v>
      </c>
      <c r="Q24" s="41">
        <v>0</v>
      </c>
      <c r="AA24" s="155">
        <v>16</v>
      </c>
      <c r="AB24" s="155" t="str">
        <f t="shared" ref="AB24" si="11">IF(F24=AA24,"",1)</f>
        <v/>
      </c>
    </row>
    <row r="25" spans="1:28" ht="12" customHeight="1">
      <c r="A25" s="254"/>
      <c r="B25" s="254"/>
      <c r="C25" s="40"/>
      <c r="D25" s="306"/>
      <c r="E25" s="39"/>
      <c r="F25" s="44">
        <f t="shared" si="0"/>
        <v>1</v>
      </c>
      <c r="G25" s="37">
        <f>IF(G24=0,0,G24/$F24)</f>
        <v>0.9375</v>
      </c>
      <c r="H25" s="37">
        <f>IF(H24=0,0,H24/H24)</f>
        <v>1</v>
      </c>
      <c r="I25" s="37">
        <f>IF(I24=0,0,I24/H24)</f>
        <v>0.33333333333333331</v>
      </c>
      <c r="J25" s="37">
        <f>IF(J24=0,0,J24/J24)</f>
        <v>1</v>
      </c>
      <c r="K25" s="37">
        <f>IF(K24=0,0,K24/J24)</f>
        <v>0.7142857142857143</v>
      </c>
      <c r="L25" s="37">
        <f>IF(L24=0,0,L24/L24)</f>
        <v>1</v>
      </c>
      <c r="M25" s="37">
        <f>IF(M24=0,0,M24/L24)</f>
        <v>0.58333333333333337</v>
      </c>
      <c r="N25" s="37">
        <f>IF(N24=0,0,N24/N24)</f>
        <v>1</v>
      </c>
      <c r="O25" s="37">
        <f>IF(O24=0,0,O24/N24)</f>
        <v>0.9</v>
      </c>
      <c r="P25" s="37">
        <f>IF(P24=0,0,P24/$F24)</f>
        <v>6.25E-2</v>
      </c>
      <c r="Q25" s="37">
        <f>IF(Q24=0,0,Q24/$F24)</f>
        <v>0</v>
      </c>
      <c r="AA25" s="154"/>
      <c r="AB25" s="154"/>
    </row>
    <row r="26" spans="1:28" ht="12" customHeight="1">
      <c r="A26" s="254"/>
      <c r="B26" s="254"/>
      <c r="C26" s="43"/>
      <c r="D26" s="308" t="s">
        <v>371</v>
      </c>
      <c r="E26" s="42"/>
      <c r="F26" s="41">
        <f t="shared" si="0"/>
        <v>3</v>
      </c>
      <c r="G26" s="41">
        <v>3</v>
      </c>
      <c r="H26" s="104">
        <v>2</v>
      </c>
      <c r="I26" s="104">
        <v>1</v>
      </c>
      <c r="J26" s="104">
        <v>1</v>
      </c>
      <c r="K26" s="41">
        <v>0</v>
      </c>
      <c r="L26" s="41">
        <v>1</v>
      </c>
      <c r="M26" s="41">
        <v>0</v>
      </c>
      <c r="N26" s="41">
        <v>2</v>
      </c>
      <c r="O26" s="41">
        <v>0</v>
      </c>
      <c r="P26" s="41">
        <v>0</v>
      </c>
      <c r="Q26" s="41">
        <v>0</v>
      </c>
      <c r="AA26" s="155">
        <v>3</v>
      </c>
      <c r="AB26" s="155" t="str">
        <f t="shared" ref="AB26" si="12">IF(F26=AA26,"",1)</f>
        <v/>
      </c>
    </row>
    <row r="27" spans="1:28" ht="12" customHeight="1">
      <c r="A27" s="254"/>
      <c r="B27" s="254"/>
      <c r="C27" s="40"/>
      <c r="D27" s="309"/>
      <c r="E27" s="39"/>
      <c r="F27" s="44">
        <f t="shared" si="0"/>
        <v>1</v>
      </c>
      <c r="G27" s="37">
        <f>IF(G26=0,0,G26/$F26)</f>
        <v>1</v>
      </c>
      <c r="H27" s="107">
        <f>IF(H26=0,0,H26/H26)</f>
        <v>1</v>
      </c>
      <c r="I27" s="107">
        <f>IF(I26=0,0,I26/H26)</f>
        <v>0.5</v>
      </c>
      <c r="J27" s="107">
        <f>IF(J26=0,0,J26/J26)</f>
        <v>1</v>
      </c>
      <c r="K27" s="37">
        <f>IF(K26=0,0,K26/J26)</f>
        <v>0</v>
      </c>
      <c r="L27" s="37">
        <f>IF(L26=0,0,L26/L26)</f>
        <v>1</v>
      </c>
      <c r="M27" s="37">
        <f>IF(M26=0,0,M26/L26)</f>
        <v>0</v>
      </c>
      <c r="N27" s="37">
        <f>IF(N26=0,0,N26/N26)</f>
        <v>1</v>
      </c>
      <c r="O27" s="37">
        <f>IF(O26=0,0,O26/N26)</f>
        <v>0</v>
      </c>
      <c r="P27" s="37">
        <f>IF(P26=0,0,P26/$F26)</f>
        <v>0</v>
      </c>
      <c r="Q27" s="37">
        <f>IF(Q26=0,0,Q26/$F26)</f>
        <v>0</v>
      </c>
      <c r="AA27" s="154"/>
      <c r="AB27" s="154"/>
    </row>
    <row r="28" spans="1:28" ht="12" customHeight="1">
      <c r="A28" s="254"/>
      <c r="B28" s="254"/>
      <c r="C28" s="43"/>
      <c r="D28" s="305" t="s">
        <v>372</v>
      </c>
      <c r="E28" s="42"/>
      <c r="F28" s="41">
        <f t="shared" si="0"/>
        <v>7</v>
      </c>
      <c r="G28" s="41">
        <v>7</v>
      </c>
      <c r="H28" s="41">
        <v>5</v>
      </c>
      <c r="I28" s="41">
        <v>1</v>
      </c>
      <c r="J28" s="41">
        <v>5</v>
      </c>
      <c r="K28" s="41">
        <v>0</v>
      </c>
      <c r="L28" s="41">
        <v>6</v>
      </c>
      <c r="M28" s="41">
        <v>4</v>
      </c>
      <c r="N28" s="41">
        <v>6</v>
      </c>
      <c r="O28" s="41">
        <v>4</v>
      </c>
      <c r="P28" s="41">
        <v>0</v>
      </c>
      <c r="Q28" s="41">
        <v>0</v>
      </c>
      <c r="AA28" s="155">
        <v>7</v>
      </c>
      <c r="AB28" s="155" t="str">
        <f t="shared" ref="AB28" si="13">IF(F28=AA28,"",1)</f>
        <v/>
      </c>
    </row>
    <row r="29" spans="1:28" ht="12" customHeight="1">
      <c r="A29" s="254"/>
      <c r="B29" s="254"/>
      <c r="C29" s="40"/>
      <c r="D29" s="306"/>
      <c r="E29" s="39"/>
      <c r="F29" s="44">
        <f t="shared" si="0"/>
        <v>1</v>
      </c>
      <c r="G29" s="37">
        <f>IF(G28=0,0,G28/$F28)</f>
        <v>1</v>
      </c>
      <c r="H29" s="37">
        <f>IF(H28=0,0,H28/H28)</f>
        <v>1</v>
      </c>
      <c r="I29" s="37">
        <f>IF(I28=0,0,I28/H28)</f>
        <v>0.2</v>
      </c>
      <c r="J29" s="37">
        <f>IF(J28=0,0,J28/J28)</f>
        <v>1</v>
      </c>
      <c r="K29" s="37">
        <f>IF(K28=0,0,K28/J28)</f>
        <v>0</v>
      </c>
      <c r="L29" s="37">
        <f>IF(L28=0,0,L28/L28)</f>
        <v>1</v>
      </c>
      <c r="M29" s="37">
        <f>IF(M28=0,0,M28/L28)</f>
        <v>0.66666666666666663</v>
      </c>
      <c r="N29" s="37">
        <f>IF(N28=0,0,N28/N28)</f>
        <v>1</v>
      </c>
      <c r="O29" s="37">
        <f>IF(O28=0,0,O28/N28)</f>
        <v>0.66666666666666663</v>
      </c>
      <c r="P29" s="37">
        <f>IF(P28=0,0,P28/$F28)</f>
        <v>0</v>
      </c>
      <c r="Q29" s="37">
        <f>IF(Q28=0,0,Q28/$F28)</f>
        <v>0</v>
      </c>
      <c r="AA29" s="154"/>
      <c r="AB29" s="154"/>
    </row>
    <row r="30" spans="1:28" ht="12" customHeight="1">
      <c r="A30" s="254"/>
      <c r="B30" s="254"/>
      <c r="C30" s="43"/>
      <c r="D30" s="305" t="s">
        <v>373</v>
      </c>
      <c r="E30" s="42"/>
      <c r="F30" s="41">
        <f t="shared" si="0"/>
        <v>2</v>
      </c>
      <c r="G30" s="41">
        <v>2</v>
      </c>
      <c r="H30" s="41">
        <v>2</v>
      </c>
      <c r="I30" s="41">
        <v>2</v>
      </c>
      <c r="J30" s="41">
        <v>2</v>
      </c>
      <c r="K30" s="41">
        <v>0</v>
      </c>
      <c r="L30" s="41">
        <v>1</v>
      </c>
      <c r="M30" s="41">
        <v>0</v>
      </c>
      <c r="N30" s="41">
        <v>1</v>
      </c>
      <c r="O30" s="41">
        <v>0</v>
      </c>
      <c r="P30" s="41">
        <v>0</v>
      </c>
      <c r="Q30" s="41">
        <v>0</v>
      </c>
      <c r="AA30" s="155">
        <v>2</v>
      </c>
      <c r="AB30" s="155" t="str">
        <f t="shared" ref="AB30" si="14">IF(F30=AA30,"",1)</f>
        <v/>
      </c>
    </row>
    <row r="31" spans="1:28" ht="12" customHeight="1">
      <c r="A31" s="254"/>
      <c r="B31" s="254"/>
      <c r="C31" s="40"/>
      <c r="D31" s="306"/>
      <c r="E31" s="39"/>
      <c r="F31" s="44">
        <f t="shared" si="0"/>
        <v>1</v>
      </c>
      <c r="G31" s="37">
        <f>IF(G30=0,0,G30/$F30)</f>
        <v>1</v>
      </c>
      <c r="H31" s="37">
        <f>IF(H30=0,0,H30/H30)</f>
        <v>1</v>
      </c>
      <c r="I31" s="37">
        <f>IF(I30=0,0,I30/H30)</f>
        <v>1</v>
      </c>
      <c r="J31" s="37">
        <f>IF(J30=0,0,J30/J30)</f>
        <v>1</v>
      </c>
      <c r="K31" s="37">
        <f>IF(K30=0,0,K30/J30)</f>
        <v>0</v>
      </c>
      <c r="L31" s="37">
        <f>IF(L30=0,0,L30/L30)</f>
        <v>1</v>
      </c>
      <c r="M31" s="37">
        <f>IF(M30=0,0,M30/L30)</f>
        <v>0</v>
      </c>
      <c r="N31" s="37">
        <f>IF(N30=0,0,N30/N30)</f>
        <v>1</v>
      </c>
      <c r="O31" s="37">
        <f>IF(O30=0,0,O30/N30)</f>
        <v>0</v>
      </c>
      <c r="P31" s="37">
        <f>IF(P30=0,0,P30/$F30)</f>
        <v>0</v>
      </c>
      <c r="Q31" s="37">
        <f>IF(Q30=0,0,Q30/$F30)</f>
        <v>0</v>
      </c>
      <c r="AA31" s="154"/>
      <c r="AB31" s="154"/>
    </row>
    <row r="32" spans="1:28" ht="12" customHeight="1">
      <c r="A32" s="254"/>
      <c r="B32" s="254"/>
      <c r="C32" s="43"/>
      <c r="D32" s="305" t="s">
        <v>374</v>
      </c>
      <c r="E32" s="42"/>
      <c r="F32" s="41">
        <f t="shared" si="0"/>
        <v>5</v>
      </c>
      <c r="G32" s="41">
        <v>5</v>
      </c>
      <c r="H32" s="41">
        <v>5</v>
      </c>
      <c r="I32" s="41">
        <v>3</v>
      </c>
      <c r="J32" s="41">
        <v>5</v>
      </c>
      <c r="K32" s="41">
        <v>4</v>
      </c>
      <c r="L32" s="41">
        <v>3</v>
      </c>
      <c r="M32" s="41">
        <v>2</v>
      </c>
      <c r="N32" s="41">
        <v>2</v>
      </c>
      <c r="O32" s="41">
        <v>1</v>
      </c>
      <c r="P32" s="41">
        <v>0</v>
      </c>
      <c r="Q32" s="41">
        <v>0</v>
      </c>
      <c r="AA32" s="155">
        <v>5</v>
      </c>
      <c r="AB32" s="155" t="str">
        <f t="shared" ref="AB32" si="15">IF(F32=AA32,"",1)</f>
        <v/>
      </c>
    </row>
    <row r="33" spans="1:28" ht="12" customHeight="1">
      <c r="A33" s="254"/>
      <c r="B33" s="254"/>
      <c r="C33" s="40"/>
      <c r="D33" s="306"/>
      <c r="E33" s="39"/>
      <c r="F33" s="44">
        <f t="shared" si="0"/>
        <v>1</v>
      </c>
      <c r="G33" s="37">
        <f>IF(G32=0,0,G32/$F32)</f>
        <v>1</v>
      </c>
      <c r="H33" s="37">
        <f>IF(H32=0,0,H32/H32)</f>
        <v>1</v>
      </c>
      <c r="I33" s="37">
        <f>IF(I32=0,0,I32/H32)</f>
        <v>0.6</v>
      </c>
      <c r="J33" s="37">
        <f>IF(J32=0,0,J32/J32)</f>
        <v>1</v>
      </c>
      <c r="K33" s="37">
        <f>IF(K32=0,0,K32/J32)</f>
        <v>0.8</v>
      </c>
      <c r="L33" s="37">
        <f>IF(L32=0,0,L32/L32)</f>
        <v>1</v>
      </c>
      <c r="M33" s="37">
        <f>IF(M32=0,0,M32/L32)</f>
        <v>0.66666666666666663</v>
      </c>
      <c r="N33" s="37">
        <f>IF(N32=0,0,N32/N32)</f>
        <v>1</v>
      </c>
      <c r="O33" s="37">
        <f>IF(O32=0,0,O32/N32)</f>
        <v>0.5</v>
      </c>
      <c r="P33" s="37">
        <f>IF(P32=0,0,P32/$F32)</f>
        <v>0</v>
      </c>
      <c r="Q33" s="37">
        <f>IF(Q32=0,0,Q32/$F32)</f>
        <v>0</v>
      </c>
      <c r="AA33" s="154"/>
      <c r="AB33" s="154"/>
    </row>
    <row r="34" spans="1:28" ht="12" customHeight="1">
      <c r="A34" s="254"/>
      <c r="B34" s="254"/>
      <c r="C34" s="43"/>
      <c r="D34" s="305" t="s">
        <v>375</v>
      </c>
      <c r="E34" s="42"/>
      <c r="F34" s="41">
        <f t="shared" si="0"/>
        <v>10</v>
      </c>
      <c r="G34" s="41">
        <v>10</v>
      </c>
      <c r="H34" s="41">
        <v>8</v>
      </c>
      <c r="I34" s="41">
        <v>3</v>
      </c>
      <c r="J34" s="41">
        <v>10</v>
      </c>
      <c r="K34" s="41">
        <v>5</v>
      </c>
      <c r="L34" s="41">
        <v>10</v>
      </c>
      <c r="M34" s="41">
        <v>6</v>
      </c>
      <c r="N34" s="41">
        <v>8</v>
      </c>
      <c r="O34" s="41">
        <v>5</v>
      </c>
      <c r="P34" s="41">
        <v>0</v>
      </c>
      <c r="Q34" s="41">
        <v>0</v>
      </c>
      <c r="AA34" s="155">
        <v>10</v>
      </c>
      <c r="AB34" s="155" t="str">
        <f t="shared" ref="AB34" si="16">IF(F34=AA34,"",1)</f>
        <v/>
      </c>
    </row>
    <row r="35" spans="1:28" ht="12" customHeight="1">
      <c r="A35" s="254"/>
      <c r="B35" s="254"/>
      <c r="C35" s="40"/>
      <c r="D35" s="306"/>
      <c r="E35" s="39"/>
      <c r="F35" s="44">
        <f t="shared" si="0"/>
        <v>1</v>
      </c>
      <c r="G35" s="37">
        <f>IF(G34=0,0,G34/$F34)</f>
        <v>1</v>
      </c>
      <c r="H35" s="37">
        <f>IF(H34=0,0,H34/H34)</f>
        <v>1</v>
      </c>
      <c r="I35" s="37">
        <f>IF(I34=0,0,I34/H34)</f>
        <v>0.375</v>
      </c>
      <c r="J35" s="37">
        <f>IF(J34=0,0,J34/J34)</f>
        <v>1</v>
      </c>
      <c r="K35" s="37">
        <f>IF(K34=0,0,K34/J34)</f>
        <v>0.5</v>
      </c>
      <c r="L35" s="37">
        <f>IF(L34=0,0,L34/L34)</f>
        <v>1</v>
      </c>
      <c r="M35" s="37">
        <f>IF(M34=0,0,M34/L34)</f>
        <v>0.6</v>
      </c>
      <c r="N35" s="37">
        <f>IF(N34=0,0,N34/N34)</f>
        <v>1</v>
      </c>
      <c r="O35" s="37">
        <f>IF(O34=0,0,O34/N34)</f>
        <v>0.625</v>
      </c>
      <c r="P35" s="37">
        <f>IF(P34=0,0,P34/$F34)</f>
        <v>0</v>
      </c>
      <c r="Q35" s="37">
        <f>IF(Q34=0,0,Q34/$F34)</f>
        <v>0</v>
      </c>
      <c r="AA35" s="154"/>
      <c r="AB35" s="154"/>
    </row>
    <row r="36" spans="1:28" ht="12" customHeight="1">
      <c r="A36" s="254"/>
      <c r="B36" s="254"/>
      <c r="C36" s="43"/>
      <c r="D36" s="305" t="s">
        <v>376</v>
      </c>
      <c r="E36" s="42"/>
      <c r="F36" s="41">
        <f t="shared" si="0"/>
        <v>1</v>
      </c>
      <c r="G36" s="41">
        <v>1</v>
      </c>
      <c r="H36" s="41">
        <v>0</v>
      </c>
      <c r="I36" s="41">
        <v>0</v>
      </c>
      <c r="J36" s="41">
        <v>0</v>
      </c>
      <c r="K36" s="41">
        <v>0</v>
      </c>
      <c r="L36" s="41">
        <v>1</v>
      </c>
      <c r="M36" s="41">
        <v>0</v>
      </c>
      <c r="N36" s="41">
        <v>0</v>
      </c>
      <c r="O36" s="41">
        <v>0</v>
      </c>
      <c r="P36" s="41">
        <v>0</v>
      </c>
      <c r="Q36" s="41">
        <v>0</v>
      </c>
      <c r="AA36" s="155">
        <v>1</v>
      </c>
      <c r="AB36" s="155" t="str">
        <f t="shared" ref="AB36" si="17">IF(F36=AA36,"",1)</f>
        <v/>
      </c>
    </row>
    <row r="37" spans="1:28" ht="12" customHeight="1">
      <c r="A37" s="254"/>
      <c r="B37" s="254"/>
      <c r="C37" s="40"/>
      <c r="D37" s="306"/>
      <c r="E37" s="39"/>
      <c r="F37" s="44">
        <f t="shared" si="0"/>
        <v>1</v>
      </c>
      <c r="G37" s="37">
        <f>IF(G36=0,0,G36/$F36)</f>
        <v>1</v>
      </c>
      <c r="H37" s="37">
        <f>IF(H36=0,0,H36/H36)</f>
        <v>0</v>
      </c>
      <c r="I37" s="37">
        <f>IF(I36=0,0,I36/H36)</f>
        <v>0</v>
      </c>
      <c r="J37" s="37">
        <f>IF(J36=0,0,J36/J36)</f>
        <v>0</v>
      </c>
      <c r="K37" s="37">
        <f>IF(K36=0,0,K36/J36)</f>
        <v>0</v>
      </c>
      <c r="L37" s="37">
        <f>IF(L36=0,0,L36/L36)</f>
        <v>1</v>
      </c>
      <c r="M37" s="37">
        <f>IF(M36=0,0,M36/L36)</f>
        <v>0</v>
      </c>
      <c r="N37" s="37">
        <f>IF(N36=0,0,N36/N36)</f>
        <v>0</v>
      </c>
      <c r="O37" s="37">
        <f>IF(O36=0,0,O36/N36)</f>
        <v>0</v>
      </c>
      <c r="P37" s="37">
        <f>IF(P36=0,0,P36/$F36)</f>
        <v>0</v>
      </c>
      <c r="Q37" s="37">
        <f>IF(Q36=0,0,Q36/$F36)</f>
        <v>0</v>
      </c>
      <c r="AA37" s="154"/>
      <c r="AB37" s="154"/>
    </row>
    <row r="38" spans="1:28" ht="12" customHeight="1">
      <c r="A38" s="254"/>
      <c r="B38" s="254"/>
      <c r="C38" s="43"/>
      <c r="D38" s="305" t="s">
        <v>377</v>
      </c>
      <c r="E38" s="42"/>
      <c r="F38" s="41">
        <f t="shared" ref="F38:F69" si="18">SUM(G38,P38,Q38)</f>
        <v>6</v>
      </c>
      <c r="G38" s="41">
        <v>6</v>
      </c>
      <c r="H38" s="41">
        <v>5</v>
      </c>
      <c r="I38" s="41">
        <v>1</v>
      </c>
      <c r="J38" s="41">
        <v>6</v>
      </c>
      <c r="K38" s="41">
        <v>0</v>
      </c>
      <c r="L38" s="41">
        <v>6</v>
      </c>
      <c r="M38" s="41">
        <v>2</v>
      </c>
      <c r="N38" s="41">
        <v>5</v>
      </c>
      <c r="O38" s="41">
        <v>2</v>
      </c>
      <c r="P38" s="41">
        <v>0</v>
      </c>
      <c r="Q38" s="41">
        <v>0</v>
      </c>
      <c r="AA38" s="155">
        <v>6</v>
      </c>
      <c r="AB38" s="155" t="str">
        <f t="shared" ref="AB38" si="19">IF(F38=AA38,"",1)</f>
        <v/>
      </c>
    </row>
    <row r="39" spans="1:28" ht="12" customHeight="1">
      <c r="A39" s="254"/>
      <c r="B39" s="254"/>
      <c r="C39" s="40"/>
      <c r="D39" s="306"/>
      <c r="E39" s="39"/>
      <c r="F39" s="44">
        <f t="shared" si="18"/>
        <v>1</v>
      </c>
      <c r="G39" s="37">
        <f>IF(G38=0,0,G38/$F38)</f>
        <v>1</v>
      </c>
      <c r="H39" s="37">
        <f>IF(H38=0,0,H38/H38)</f>
        <v>1</v>
      </c>
      <c r="I39" s="37">
        <f>IF(I38=0,0,I38/H38)</f>
        <v>0.2</v>
      </c>
      <c r="J39" s="37">
        <f>IF(J38=0,0,J38/J38)</f>
        <v>1</v>
      </c>
      <c r="K39" s="37">
        <f>IF(K38=0,0,K38/J38)</f>
        <v>0</v>
      </c>
      <c r="L39" s="37">
        <f>IF(L38=0,0,L38/L38)</f>
        <v>1</v>
      </c>
      <c r="M39" s="37">
        <f>IF(M38=0,0,M38/L38)</f>
        <v>0.33333333333333331</v>
      </c>
      <c r="N39" s="37">
        <f>IF(N38=0,0,N38/N38)</f>
        <v>1</v>
      </c>
      <c r="O39" s="37">
        <f>IF(O38=0,0,O38/N38)</f>
        <v>0.4</v>
      </c>
      <c r="P39" s="37">
        <f>IF(P38=0,0,P38/$F38)</f>
        <v>0</v>
      </c>
      <c r="Q39" s="37">
        <f>IF(Q38=0,0,Q38/$F38)</f>
        <v>0</v>
      </c>
      <c r="AA39" s="154"/>
      <c r="AB39" s="154"/>
    </row>
    <row r="40" spans="1:28" ht="12" customHeight="1">
      <c r="A40" s="254"/>
      <c r="B40" s="254"/>
      <c r="C40" s="43"/>
      <c r="D40" s="305" t="s">
        <v>378</v>
      </c>
      <c r="E40" s="42"/>
      <c r="F40" s="41">
        <f t="shared" ref="F40:F41" si="20">SUM(G40,P40,Q40)</f>
        <v>1</v>
      </c>
      <c r="G40" s="41">
        <v>1</v>
      </c>
      <c r="H40" s="41">
        <v>1</v>
      </c>
      <c r="I40" s="41">
        <v>1</v>
      </c>
      <c r="J40" s="41">
        <v>0</v>
      </c>
      <c r="K40" s="41">
        <v>0</v>
      </c>
      <c r="L40" s="41">
        <v>0</v>
      </c>
      <c r="M40" s="41">
        <v>0</v>
      </c>
      <c r="N40" s="41">
        <v>1</v>
      </c>
      <c r="O40" s="41">
        <v>0</v>
      </c>
      <c r="P40" s="41">
        <v>0</v>
      </c>
      <c r="Q40" s="41">
        <v>0</v>
      </c>
      <c r="AA40" s="155">
        <v>1</v>
      </c>
      <c r="AB40" s="155" t="str">
        <f t="shared" ref="AB40" si="21">IF(F40=AA40,"",1)</f>
        <v/>
      </c>
    </row>
    <row r="41" spans="1:28" ht="12" customHeight="1">
      <c r="A41" s="254"/>
      <c r="B41" s="254"/>
      <c r="C41" s="40"/>
      <c r="D41" s="306"/>
      <c r="E41" s="39"/>
      <c r="F41" s="44">
        <f t="shared" si="20"/>
        <v>1</v>
      </c>
      <c r="G41" s="37">
        <f>IF(G40=0,0,G40/$F40)</f>
        <v>1</v>
      </c>
      <c r="H41" s="37">
        <f>IF(H40=0,0,H40/H40)</f>
        <v>1</v>
      </c>
      <c r="I41" s="37">
        <f>IF(I40=0,0,I40/H40)</f>
        <v>1</v>
      </c>
      <c r="J41" s="37">
        <f>IF(J40=0,0,J40/J40)</f>
        <v>0</v>
      </c>
      <c r="K41" s="37">
        <f>IF(K40=0,0,K40/J40)</f>
        <v>0</v>
      </c>
      <c r="L41" s="37">
        <f>IF(L40=0,0,L40/L40)</f>
        <v>0</v>
      </c>
      <c r="M41" s="37">
        <f>IF(M40=0,0,M40/L40)</f>
        <v>0</v>
      </c>
      <c r="N41" s="37">
        <f>IF(N40=0,0,N40/N40)</f>
        <v>1</v>
      </c>
      <c r="O41" s="37">
        <f>IF(O40=0,0,O40/N40)</f>
        <v>0</v>
      </c>
      <c r="P41" s="37">
        <f>IF(P40=0,0,P40/$F40)</f>
        <v>0</v>
      </c>
      <c r="Q41" s="37">
        <f>IF(Q40=0,0,Q40/$F40)</f>
        <v>0</v>
      </c>
      <c r="AA41" s="154"/>
      <c r="AB41" s="154"/>
    </row>
    <row r="42" spans="1:28" ht="12" customHeight="1">
      <c r="A42" s="254"/>
      <c r="B42" s="254"/>
      <c r="C42" s="43"/>
      <c r="D42" s="305" t="s">
        <v>379</v>
      </c>
      <c r="E42" s="42"/>
      <c r="F42" s="41">
        <f t="shared" si="18"/>
        <v>2</v>
      </c>
      <c r="G42" s="41">
        <v>2</v>
      </c>
      <c r="H42" s="41">
        <v>2</v>
      </c>
      <c r="I42" s="41">
        <v>0</v>
      </c>
      <c r="J42" s="41">
        <v>1</v>
      </c>
      <c r="K42" s="41">
        <v>0</v>
      </c>
      <c r="L42" s="41">
        <v>1</v>
      </c>
      <c r="M42" s="41">
        <v>1</v>
      </c>
      <c r="N42" s="41">
        <v>0</v>
      </c>
      <c r="O42" s="41">
        <v>0</v>
      </c>
      <c r="P42" s="41">
        <v>0</v>
      </c>
      <c r="Q42" s="41">
        <v>0</v>
      </c>
      <c r="AA42" s="155">
        <v>2</v>
      </c>
      <c r="AB42" s="155" t="str">
        <f t="shared" ref="AB42" si="22">IF(F42=AA42,"",1)</f>
        <v/>
      </c>
    </row>
    <row r="43" spans="1:28" ht="12" customHeight="1">
      <c r="A43" s="254"/>
      <c r="B43" s="254"/>
      <c r="C43" s="40"/>
      <c r="D43" s="306"/>
      <c r="E43" s="39"/>
      <c r="F43" s="44">
        <f t="shared" si="18"/>
        <v>1</v>
      </c>
      <c r="G43" s="37">
        <f>IF(G42=0,0,G42/$F42)</f>
        <v>1</v>
      </c>
      <c r="H43" s="37">
        <f>IF(H42=0,0,H42/H42)</f>
        <v>1</v>
      </c>
      <c r="I43" s="37">
        <f>IF(I42=0,0,I42/H42)</f>
        <v>0</v>
      </c>
      <c r="J43" s="37">
        <f>IF(J42=0,0,J42/J42)</f>
        <v>1</v>
      </c>
      <c r="K43" s="37">
        <f>IF(K42=0,0,K42/J42)</f>
        <v>0</v>
      </c>
      <c r="L43" s="37">
        <f>IF(L42=0,0,L42/L42)</f>
        <v>1</v>
      </c>
      <c r="M43" s="37">
        <f>IF(M42=0,0,M42/L42)</f>
        <v>1</v>
      </c>
      <c r="N43" s="37">
        <f>IF(N42=0,0,N42/N42)</f>
        <v>0</v>
      </c>
      <c r="O43" s="37">
        <f>IF(O42=0,0,O42/N42)</f>
        <v>0</v>
      </c>
      <c r="P43" s="37">
        <f>IF(P42=0,0,P42/$F42)</f>
        <v>0</v>
      </c>
      <c r="Q43" s="37">
        <f>IF(Q42=0,0,Q42/$F42)</f>
        <v>0</v>
      </c>
      <c r="AA43" s="154"/>
      <c r="AB43" s="154"/>
    </row>
    <row r="44" spans="1:28" ht="12" customHeight="1">
      <c r="A44" s="254"/>
      <c r="B44" s="254"/>
      <c r="C44" s="43"/>
      <c r="D44" s="305" t="s">
        <v>380</v>
      </c>
      <c r="E44" s="42"/>
      <c r="F44" s="41">
        <f t="shared" si="18"/>
        <v>9</v>
      </c>
      <c r="G44" s="41">
        <v>9</v>
      </c>
      <c r="H44" s="41">
        <v>4</v>
      </c>
      <c r="I44" s="41">
        <v>1</v>
      </c>
      <c r="J44" s="41">
        <v>6</v>
      </c>
      <c r="K44" s="41">
        <v>2</v>
      </c>
      <c r="L44" s="41">
        <v>7</v>
      </c>
      <c r="M44" s="41">
        <v>0</v>
      </c>
      <c r="N44" s="41">
        <v>6</v>
      </c>
      <c r="O44" s="41">
        <v>2</v>
      </c>
      <c r="P44" s="41">
        <v>0</v>
      </c>
      <c r="Q44" s="41">
        <v>0</v>
      </c>
      <c r="AA44" s="155">
        <v>9</v>
      </c>
      <c r="AB44" s="155" t="str">
        <f t="shared" ref="AB44" si="23">IF(F44=AA44,"",1)</f>
        <v/>
      </c>
    </row>
    <row r="45" spans="1:28" ht="12" customHeight="1">
      <c r="A45" s="254"/>
      <c r="B45" s="254"/>
      <c r="C45" s="40"/>
      <c r="D45" s="306"/>
      <c r="E45" s="39"/>
      <c r="F45" s="44">
        <f t="shared" si="18"/>
        <v>1</v>
      </c>
      <c r="G45" s="37">
        <f>IF(G44=0,0,G44/$F44)</f>
        <v>1</v>
      </c>
      <c r="H45" s="37">
        <f>IF(H44=0,0,H44/H44)</f>
        <v>1</v>
      </c>
      <c r="I45" s="37">
        <f>IF(I44=0,0,I44/H44)</f>
        <v>0.25</v>
      </c>
      <c r="J45" s="37">
        <f>IF(J44=0,0,J44/J44)</f>
        <v>1</v>
      </c>
      <c r="K45" s="37">
        <f>IF(K44=0,0,K44/J44)</f>
        <v>0.33333333333333331</v>
      </c>
      <c r="L45" s="37">
        <f>IF(L44=0,0,L44/L44)</f>
        <v>1</v>
      </c>
      <c r="M45" s="37">
        <f>IF(M44=0,0,M44/L44)</f>
        <v>0</v>
      </c>
      <c r="N45" s="37">
        <f>IF(N44=0,0,N44/N44)</f>
        <v>1</v>
      </c>
      <c r="O45" s="37">
        <f>IF(O44=0,0,O44/N44)</f>
        <v>0.33333333333333331</v>
      </c>
      <c r="P45" s="37">
        <f>IF(P44=0,0,P44/$F44)</f>
        <v>0</v>
      </c>
      <c r="Q45" s="37">
        <f>IF(Q44=0,0,Q44/$F44)</f>
        <v>0</v>
      </c>
      <c r="AA45" s="154"/>
      <c r="AB45" s="154"/>
    </row>
    <row r="46" spans="1:28" ht="12" customHeight="1">
      <c r="A46" s="254"/>
      <c r="B46" s="254"/>
      <c r="C46" s="43"/>
      <c r="D46" s="305" t="s">
        <v>381</v>
      </c>
      <c r="E46" s="42"/>
      <c r="F46" s="41">
        <f t="shared" si="18"/>
        <v>5</v>
      </c>
      <c r="G46" s="41">
        <v>5</v>
      </c>
      <c r="H46" s="41">
        <v>2</v>
      </c>
      <c r="I46" s="41">
        <v>0</v>
      </c>
      <c r="J46" s="41">
        <v>4</v>
      </c>
      <c r="K46" s="41">
        <v>1</v>
      </c>
      <c r="L46" s="41">
        <v>3</v>
      </c>
      <c r="M46" s="41">
        <v>0</v>
      </c>
      <c r="N46" s="41">
        <v>1</v>
      </c>
      <c r="O46" s="41">
        <v>1</v>
      </c>
      <c r="P46" s="41">
        <v>0</v>
      </c>
      <c r="Q46" s="41">
        <v>0</v>
      </c>
      <c r="AA46" s="155">
        <v>5</v>
      </c>
      <c r="AB46" s="155" t="str">
        <f t="shared" ref="AB46" si="24">IF(F46=AA46,"",1)</f>
        <v/>
      </c>
    </row>
    <row r="47" spans="1:28" ht="12" customHeight="1">
      <c r="A47" s="254"/>
      <c r="B47" s="254"/>
      <c r="C47" s="40"/>
      <c r="D47" s="306"/>
      <c r="E47" s="39"/>
      <c r="F47" s="44">
        <f t="shared" si="18"/>
        <v>1</v>
      </c>
      <c r="G47" s="37">
        <f>IF(G46=0,0,G46/$F46)</f>
        <v>1</v>
      </c>
      <c r="H47" s="37">
        <f>IF(H46=0,0,H46/H46)</f>
        <v>1</v>
      </c>
      <c r="I47" s="37">
        <f>IF(I46=0,0,I46/H46)</f>
        <v>0</v>
      </c>
      <c r="J47" s="37">
        <f>IF(J46=0,0,J46/J46)</f>
        <v>1</v>
      </c>
      <c r="K47" s="37">
        <f>IF(K46=0,0,K46/J46)</f>
        <v>0.25</v>
      </c>
      <c r="L47" s="37">
        <f>IF(L46=0,0,L46/L46)</f>
        <v>1</v>
      </c>
      <c r="M47" s="37">
        <f>IF(M46=0,0,M46/L46)</f>
        <v>0</v>
      </c>
      <c r="N47" s="37">
        <f>IF(N46=0,0,N46/N46)</f>
        <v>1</v>
      </c>
      <c r="O47" s="37">
        <f>IF(O46=0,0,O46/N46)</f>
        <v>1</v>
      </c>
      <c r="P47" s="37">
        <f>IF(P46=0,0,P46/$F46)</f>
        <v>0</v>
      </c>
      <c r="Q47" s="37">
        <f>IF(Q46=0,0,Q46/$F46)</f>
        <v>0</v>
      </c>
      <c r="AA47" s="154"/>
      <c r="AB47" s="154"/>
    </row>
    <row r="48" spans="1:28" ht="12" customHeight="1">
      <c r="A48" s="254"/>
      <c r="B48" s="254"/>
      <c r="C48" s="43"/>
      <c r="D48" s="305" t="s">
        <v>382</v>
      </c>
      <c r="E48" s="42"/>
      <c r="F48" s="41">
        <f t="shared" si="18"/>
        <v>5</v>
      </c>
      <c r="G48" s="41">
        <v>5</v>
      </c>
      <c r="H48" s="41">
        <v>4</v>
      </c>
      <c r="I48" s="41">
        <v>1</v>
      </c>
      <c r="J48" s="41">
        <v>4</v>
      </c>
      <c r="K48" s="41">
        <v>0</v>
      </c>
      <c r="L48" s="41">
        <v>4</v>
      </c>
      <c r="M48" s="41">
        <v>0</v>
      </c>
      <c r="N48" s="41">
        <v>2</v>
      </c>
      <c r="O48" s="41">
        <v>2</v>
      </c>
      <c r="P48" s="41">
        <v>0</v>
      </c>
      <c r="Q48" s="41">
        <v>0</v>
      </c>
      <c r="AA48" s="155">
        <v>5</v>
      </c>
      <c r="AB48" s="155" t="str">
        <f t="shared" ref="AB48" si="25">IF(F48=AA48,"",1)</f>
        <v/>
      </c>
    </row>
    <row r="49" spans="1:28" ht="12" customHeight="1">
      <c r="A49" s="254"/>
      <c r="B49" s="254"/>
      <c r="C49" s="40"/>
      <c r="D49" s="306"/>
      <c r="E49" s="39"/>
      <c r="F49" s="44">
        <f t="shared" si="18"/>
        <v>1</v>
      </c>
      <c r="G49" s="37">
        <f>IF(G48=0,0,G48/$F48)</f>
        <v>1</v>
      </c>
      <c r="H49" s="37">
        <f>IF(H48=0,0,H48/H48)</f>
        <v>1</v>
      </c>
      <c r="I49" s="37">
        <f>IF(I48=0,0,I48/H48)</f>
        <v>0.25</v>
      </c>
      <c r="J49" s="37">
        <f>IF(J48=0,0,J48/J48)</f>
        <v>1</v>
      </c>
      <c r="K49" s="37">
        <f>IF(K48=0,0,K48/J48)</f>
        <v>0</v>
      </c>
      <c r="L49" s="37">
        <f>IF(L48=0,0,L48/L48)</f>
        <v>1</v>
      </c>
      <c r="M49" s="37">
        <f>IF(M48=0,0,M48/L48)</f>
        <v>0</v>
      </c>
      <c r="N49" s="37">
        <f>IF(N48=0,0,N48/N48)</f>
        <v>1</v>
      </c>
      <c r="O49" s="37">
        <f>IF(O48=0,0,O48/N48)</f>
        <v>1</v>
      </c>
      <c r="P49" s="37">
        <f>IF(P48=0,0,P48/$F48)</f>
        <v>0</v>
      </c>
      <c r="Q49" s="37">
        <f>IF(Q48=0,0,Q48/$F48)</f>
        <v>0</v>
      </c>
      <c r="AA49" s="154"/>
      <c r="AB49" s="154"/>
    </row>
    <row r="50" spans="1:28" ht="12" customHeight="1">
      <c r="A50" s="254"/>
      <c r="B50" s="254"/>
      <c r="C50" s="43"/>
      <c r="D50" s="305" t="s">
        <v>383</v>
      </c>
      <c r="E50" s="42"/>
      <c r="F50" s="41">
        <f t="shared" si="18"/>
        <v>15</v>
      </c>
      <c r="G50" s="41">
        <v>15</v>
      </c>
      <c r="H50" s="41">
        <v>9</v>
      </c>
      <c r="I50" s="41">
        <v>3</v>
      </c>
      <c r="J50" s="41">
        <v>11</v>
      </c>
      <c r="K50" s="41">
        <v>0</v>
      </c>
      <c r="L50" s="41">
        <v>13</v>
      </c>
      <c r="M50" s="41">
        <v>1</v>
      </c>
      <c r="N50" s="41">
        <v>8</v>
      </c>
      <c r="O50" s="41">
        <v>2</v>
      </c>
      <c r="P50" s="41">
        <v>0</v>
      </c>
      <c r="Q50" s="41">
        <v>0</v>
      </c>
      <c r="AA50" s="155">
        <v>15</v>
      </c>
      <c r="AB50" s="155" t="str">
        <f t="shared" ref="AB50" si="26">IF(F50=AA50,"",1)</f>
        <v/>
      </c>
    </row>
    <row r="51" spans="1:28" ht="12" customHeight="1">
      <c r="A51" s="254"/>
      <c r="B51" s="254"/>
      <c r="C51" s="40"/>
      <c r="D51" s="306"/>
      <c r="E51" s="39"/>
      <c r="F51" s="44">
        <f t="shared" si="18"/>
        <v>1</v>
      </c>
      <c r="G51" s="37">
        <f>IF(G50=0,0,G50/$F50)</f>
        <v>1</v>
      </c>
      <c r="H51" s="37">
        <f>IF(H50=0,0,H50/H50)</f>
        <v>1</v>
      </c>
      <c r="I51" s="37">
        <f>IF(I50=0,0,I50/H50)</f>
        <v>0.33333333333333331</v>
      </c>
      <c r="J51" s="37">
        <f>IF(J50=0,0,J50/J50)</f>
        <v>1</v>
      </c>
      <c r="K51" s="37">
        <f>IF(K50=0,0,K50/J50)</f>
        <v>0</v>
      </c>
      <c r="L51" s="37">
        <f>IF(L50=0,0,L50/L50)</f>
        <v>1</v>
      </c>
      <c r="M51" s="37">
        <f>IF(M50=0,0,M50/L50)</f>
        <v>7.6923076923076927E-2</v>
      </c>
      <c r="N51" s="37">
        <f>IF(N50=0,0,N50/N50)</f>
        <v>1</v>
      </c>
      <c r="O51" s="37">
        <f>IF(O50=0,0,O50/N50)</f>
        <v>0.25</v>
      </c>
      <c r="P51" s="37">
        <f>IF(P50=0,0,P50/$F50)</f>
        <v>0</v>
      </c>
      <c r="Q51" s="37">
        <f>IF(Q50=0,0,Q50/$F50)</f>
        <v>0</v>
      </c>
      <c r="AA51" s="154"/>
      <c r="AB51" s="154"/>
    </row>
    <row r="52" spans="1:28" ht="12" customHeight="1">
      <c r="A52" s="254"/>
      <c r="B52" s="254"/>
      <c r="C52" s="43"/>
      <c r="D52" s="305" t="s">
        <v>384</v>
      </c>
      <c r="E52" s="42"/>
      <c r="F52" s="41">
        <f t="shared" si="18"/>
        <v>6</v>
      </c>
      <c r="G52" s="41">
        <v>5</v>
      </c>
      <c r="H52" s="41">
        <v>4</v>
      </c>
      <c r="I52" s="41">
        <v>2</v>
      </c>
      <c r="J52" s="41">
        <v>3</v>
      </c>
      <c r="K52" s="41">
        <v>0</v>
      </c>
      <c r="L52" s="41">
        <v>3</v>
      </c>
      <c r="M52" s="41">
        <v>0</v>
      </c>
      <c r="N52" s="41">
        <v>4</v>
      </c>
      <c r="O52" s="41">
        <v>0</v>
      </c>
      <c r="P52" s="41">
        <v>0</v>
      </c>
      <c r="Q52" s="41">
        <v>1</v>
      </c>
      <c r="AA52" s="155">
        <v>6</v>
      </c>
      <c r="AB52" s="155" t="str">
        <f t="shared" ref="AB52" si="27">IF(F52=AA52,"",1)</f>
        <v/>
      </c>
    </row>
    <row r="53" spans="1:28" ht="12" customHeight="1">
      <c r="A53" s="254"/>
      <c r="B53" s="254"/>
      <c r="C53" s="40"/>
      <c r="D53" s="306"/>
      <c r="E53" s="39"/>
      <c r="F53" s="44">
        <f t="shared" si="18"/>
        <v>1</v>
      </c>
      <c r="G53" s="37">
        <f>IF(G52=0,0,G52/$F52)</f>
        <v>0.83333333333333337</v>
      </c>
      <c r="H53" s="37">
        <f>IF(H52=0,0,H52/H52)</f>
        <v>1</v>
      </c>
      <c r="I53" s="37">
        <f>IF(I52=0,0,I52/H52)</f>
        <v>0.5</v>
      </c>
      <c r="J53" s="37">
        <f>IF(J52=0,0,J52/J52)</f>
        <v>1</v>
      </c>
      <c r="K53" s="37">
        <f>IF(K52=0,0,K52/J52)</f>
        <v>0</v>
      </c>
      <c r="L53" s="37">
        <f>IF(L52=0,0,L52/L52)</f>
        <v>1</v>
      </c>
      <c r="M53" s="37">
        <f>IF(M52=0,0,M52/L52)</f>
        <v>0</v>
      </c>
      <c r="N53" s="37">
        <f>IF(N52=0,0,N52/N52)</f>
        <v>1</v>
      </c>
      <c r="O53" s="37">
        <f>IF(O52=0,0,O52/N52)</f>
        <v>0</v>
      </c>
      <c r="P53" s="37">
        <f>IF(P52=0,0,P52/$F52)</f>
        <v>0</v>
      </c>
      <c r="Q53" s="37">
        <f>IF(Q52=0,0,Q52/$F52)</f>
        <v>0.16666666666666666</v>
      </c>
      <c r="AA53" s="154"/>
      <c r="AB53" s="154"/>
    </row>
    <row r="54" spans="1:28" ht="12" customHeight="1">
      <c r="A54" s="254"/>
      <c r="B54" s="254"/>
      <c r="C54" s="43"/>
      <c r="D54" s="305" t="s">
        <v>385</v>
      </c>
      <c r="E54" s="42"/>
      <c r="F54" s="41">
        <f t="shared" si="18"/>
        <v>33</v>
      </c>
      <c r="G54" s="41">
        <v>28</v>
      </c>
      <c r="H54" s="41">
        <v>25</v>
      </c>
      <c r="I54" s="41">
        <v>6</v>
      </c>
      <c r="J54" s="41">
        <v>20</v>
      </c>
      <c r="K54" s="41">
        <v>1</v>
      </c>
      <c r="L54" s="41">
        <v>24</v>
      </c>
      <c r="M54" s="41">
        <v>4</v>
      </c>
      <c r="N54" s="41">
        <v>23</v>
      </c>
      <c r="O54" s="41">
        <v>10</v>
      </c>
      <c r="P54" s="41">
        <v>1</v>
      </c>
      <c r="Q54" s="41">
        <v>4</v>
      </c>
      <c r="AA54" s="155">
        <v>33</v>
      </c>
      <c r="AB54" s="155" t="str">
        <f t="shared" ref="AB54" si="28">IF(F54=AA54,"",1)</f>
        <v/>
      </c>
    </row>
    <row r="55" spans="1:28" ht="12" customHeight="1">
      <c r="A55" s="254"/>
      <c r="B55" s="254"/>
      <c r="C55" s="40"/>
      <c r="D55" s="306"/>
      <c r="E55" s="39"/>
      <c r="F55" s="44">
        <f t="shared" si="18"/>
        <v>1</v>
      </c>
      <c r="G55" s="37">
        <f>IF(G54=0,0,G54/$F54)</f>
        <v>0.84848484848484851</v>
      </c>
      <c r="H55" s="37">
        <f>IF(H54=0,0,H54/H54)</f>
        <v>1</v>
      </c>
      <c r="I55" s="37">
        <f>IF(I54=0,0,I54/H54)</f>
        <v>0.24</v>
      </c>
      <c r="J55" s="37">
        <f>IF(J54=0,0,J54/J54)</f>
        <v>1</v>
      </c>
      <c r="K55" s="37">
        <f>IF(K54=0,0,K54/J54)</f>
        <v>0.05</v>
      </c>
      <c r="L55" s="37">
        <f>IF(L54=0,0,L54/L54)</f>
        <v>1</v>
      </c>
      <c r="M55" s="37">
        <f>IF(M54=0,0,M54/L54)</f>
        <v>0.16666666666666666</v>
      </c>
      <c r="N55" s="37">
        <f>IF(N54=0,0,N54/N54)</f>
        <v>1</v>
      </c>
      <c r="O55" s="37">
        <f>IF(O54=0,0,O54/N54)</f>
        <v>0.43478260869565216</v>
      </c>
      <c r="P55" s="37">
        <f>IF(P54=0,0,P54/$F54)</f>
        <v>3.0303030303030304E-2</v>
      </c>
      <c r="Q55" s="37">
        <f>IF(Q54=0,0,Q54/$F54)</f>
        <v>0.12121212121212122</v>
      </c>
      <c r="AA55" s="154"/>
      <c r="AB55" s="154"/>
    </row>
    <row r="56" spans="1:28" ht="12" customHeight="1">
      <c r="A56" s="254"/>
      <c r="B56" s="254"/>
      <c r="C56" s="43"/>
      <c r="D56" s="305" t="s">
        <v>386</v>
      </c>
      <c r="E56" s="42"/>
      <c r="F56" s="41">
        <f t="shared" si="18"/>
        <v>7</v>
      </c>
      <c r="G56" s="41">
        <v>7</v>
      </c>
      <c r="H56" s="41">
        <v>4</v>
      </c>
      <c r="I56" s="41">
        <v>1</v>
      </c>
      <c r="J56" s="41">
        <v>7</v>
      </c>
      <c r="K56" s="41">
        <v>0</v>
      </c>
      <c r="L56" s="41">
        <v>6</v>
      </c>
      <c r="M56" s="41">
        <v>1</v>
      </c>
      <c r="N56" s="41">
        <v>6</v>
      </c>
      <c r="O56" s="41">
        <v>5</v>
      </c>
      <c r="P56" s="41">
        <v>0</v>
      </c>
      <c r="Q56" s="41">
        <v>0</v>
      </c>
      <c r="AA56" s="155">
        <v>7</v>
      </c>
      <c r="AB56" s="155" t="str">
        <f t="shared" ref="AB56" si="29">IF(F56=AA56,"",1)</f>
        <v/>
      </c>
    </row>
    <row r="57" spans="1:28" ht="12" customHeight="1">
      <c r="A57" s="254"/>
      <c r="B57" s="254"/>
      <c r="C57" s="40"/>
      <c r="D57" s="306"/>
      <c r="E57" s="39"/>
      <c r="F57" s="44">
        <f t="shared" si="18"/>
        <v>1</v>
      </c>
      <c r="G57" s="37">
        <f>IF(G56=0,0,G56/$F56)</f>
        <v>1</v>
      </c>
      <c r="H57" s="37">
        <f>IF(H56=0,0,H56/H56)</f>
        <v>1</v>
      </c>
      <c r="I57" s="37">
        <f>IF(I56=0,0,I56/H56)</f>
        <v>0.25</v>
      </c>
      <c r="J57" s="37">
        <f>IF(J56=0,0,J56/J56)</f>
        <v>1</v>
      </c>
      <c r="K57" s="37">
        <f>IF(K56=0,0,K56/J56)</f>
        <v>0</v>
      </c>
      <c r="L57" s="37">
        <f>IF(L56=0,0,L56/L56)</f>
        <v>1</v>
      </c>
      <c r="M57" s="37">
        <f>IF(M56=0,0,M56/L56)</f>
        <v>0.16666666666666666</v>
      </c>
      <c r="N57" s="37">
        <f>IF(N56=0,0,N56/N56)</f>
        <v>1</v>
      </c>
      <c r="O57" s="37">
        <f>IF(O56=0,0,O56/N56)</f>
        <v>0.83333333333333337</v>
      </c>
      <c r="P57" s="37">
        <f>IF(P56=0,0,P56/$F56)</f>
        <v>0</v>
      </c>
      <c r="Q57" s="37">
        <f>IF(Q56=0,0,Q56/$F56)</f>
        <v>0</v>
      </c>
      <c r="AA57" s="154"/>
      <c r="AB57" s="154"/>
    </row>
    <row r="58" spans="1:28" ht="12.75" customHeight="1">
      <c r="A58" s="254"/>
      <c r="B58" s="254"/>
      <c r="C58" s="43"/>
      <c r="D58" s="305" t="s">
        <v>387</v>
      </c>
      <c r="E58" s="42"/>
      <c r="F58" s="41">
        <f t="shared" si="18"/>
        <v>29</v>
      </c>
      <c r="G58" s="41">
        <v>26</v>
      </c>
      <c r="H58" s="41">
        <v>17</v>
      </c>
      <c r="I58" s="41">
        <v>4</v>
      </c>
      <c r="J58" s="41">
        <v>21</v>
      </c>
      <c r="K58" s="41">
        <v>0</v>
      </c>
      <c r="L58" s="41">
        <v>22</v>
      </c>
      <c r="M58" s="41">
        <v>4</v>
      </c>
      <c r="N58" s="41">
        <v>22</v>
      </c>
      <c r="O58" s="41">
        <v>8</v>
      </c>
      <c r="P58" s="41">
        <v>0</v>
      </c>
      <c r="Q58" s="41">
        <v>3</v>
      </c>
      <c r="AA58" s="155">
        <v>29</v>
      </c>
      <c r="AB58" s="155" t="str">
        <f t="shared" ref="AB58" si="30">IF(F58=AA58,"",1)</f>
        <v/>
      </c>
    </row>
    <row r="59" spans="1:28" ht="12.75" customHeight="1">
      <c r="A59" s="254"/>
      <c r="B59" s="254"/>
      <c r="C59" s="40"/>
      <c r="D59" s="306"/>
      <c r="E59" s="39"/>
      <c r="F59" s="44">
        <f t="shared" si="18"/>
        <v>1</v>
      </c>
      <c r="G59" s="37">
        <f>IF(G58=0,0,G58/$F58)</f>
        <v>0.89655172413793105</v>
      </c>
      <c r="H59" s="37">
        <f>IF(H58=0,0,H58/H58)</f>
        <v>1</v>
      </c>
      <c r="I59" s="37">
        <f>IF(I58=0,0,I58/H58)</f>
        <v>0.23529411764705882</v>
      </c>
      <c r="J59" s="37">
        <f>IF(J58=0,0,J58/J58)</f>
        <v>1</v>
      </c>
      <c r="K59" s="37">
        <f>IF(K58=0,0,K58/J58)</f>
        <v>0</v>
      </c>
      <c r="L59" s="37">
        <f>IF(L58=0,0,L58/L58)</f>
        <v>1</v>
      </c>
      <c r="M59" s="37">
        <f>IF(M58=0,0,M58/L58)</f>
        <v>0.18181818181818182</v>
      </c>
      <c r="N59" s="37">
        <f>IF(N58=0,0,N58/N58)</f>
        <v>1</v>
      </c>
      <c r="O59" s="37">
        <f>IF(O58=0,0,O58/N58)</f>
        <v>0.36363636363636365</v>
      </c>
      <c r="P59" s="37">
        <f>IF(P58=0,0,P58/$F58)</f>
        <v>0</v>
      </c>
      <c r="Q59" s="37">
        <f>IF(Q58=0,0,Q58/$F58)</f>
        <v>0.10344827586206896</v>
      </c>
      <c r="AA59" s="154"/>
      <c r="AB59" s="154"/>
    </row>
    <row r="60" spans="1:28" ht="12" customHeight="1">
      <c r="A60" s="254"/>
      <c r="B60" s="254"/>
      <c r="C60" s="43"/>
      <c r="D60" s="305" t="s">
        <v>21</v>
      </c>
      <c r="E60" s="42"/>
      <c r="F60" s="41">
        <f t="shared" si="18"/>
        <v>15</v>
      </c>
      <c r="G60" s="41">
        <v>13</v>
      </c>
      <c r="H60" s="41">
        <v>9</v>
      </c>
      <c r="I60" s="41">
        <v>2</v>
      </c>
      <c r="J60" s="41">
        <v>10</v>
      </c>
      <c r="K60" s="41">
        <v>0</v>
      </c>
      <c r="L60" s="41">
        <v>12</v>
      </c>
      <c r="M60" s="41">
        <v>4</v>
      </c>
      <c r="N60" s="41">
        <v>11</v>
      </c>
      <c r="O60" s="41">
        <v>4</v>
      </c>
      <c r="P60" s="41">
        <v>1</v>
      </c>
      <c r="Q60" s="41">
        <v>1</v>
      </c>
      <c r="AA60" s="155">
        <v>15</v>
      </c>
      <c r="AB60" s="155" t="str">
        <f t="shared" ref="AB60" si="31">IF(F60=AA60,"",1)</f>
        <v/>
      </c>
    </row>
    <row r="61" spans="1:28" ht="12" customHeight="1">
      <c r="A61" s="254"/>
      <c r="B61" s="254"/>
      <c r="C61" s="40"/>
      <c r="D61" s="306"/>
      <c r="E61" s="39"/>
      <c r="F61" s="44">
        <f t="shared" si="18"/>
        <v>1</v>
      </c>
      <c r="G61" s="37">
        <f>IF(G60=0,0,G60/$F60)</f>
        <v>0.8666666666666667</v>
      </c>
      <c r="H61" s="37">
        <f>IF(H60=0,0,H60/H60)</f>
        <v>1</v>
      </c>
      <c r="I61" s="37">
        <f>IF(I60=0,0,I60/H60)</f>
        <v>0.22222222222222221</v>
      </c>
      <c r="J61" s="37">
        <f>IF(J60=0,0,J60/J60)</f>
        <v>1</v>
      </c>
      <c r="K61" s="37">
        <f>IF(K60=0,0,K60/J60)</f>
        <v>0</v>
      </c>
      <c r="L61" s="37">
        <f>IF(L60=0,0,L60/L60)</f>
        <v>1</v>
      </c>
      <c r="M61" s="37">
        <f>IF(M60=0,0,M60/L60)</f>
        <v>0.33333333333333331</v>
      </c>
      <c r="N61" s="37">
        <f>IF(N60=0,0,N60/N60)</f>
        <v>1</v>
      </c>
      <c r="O61" s="37">
        <f>IF(O60=0,0,O60/N60)</f>
        <v>0.36363636363636365</v>
      </c>
      <c r="P61" s="37">
        <f>IF(P60=0,0,P60/$F60)</f>
        <v>6.6666666666666666E-2</v>
      </c>
      <c r="Q61" s="37">
        <f>IF(Q60=0,0,Q60/$F60)</f>
        <v>6.6666666666666666E-2</v>
      </c>
      <c r="AA61" s="154"/>
      <c r="AB61" s="154"/>
    </row>
    <row r="62" spans="1:28" ht="12" customHeight="1">
      <c r="A62" s="254"/>
      <c r="B62" s="254"/>
      <c r="C62" s="43"/>
      <c r="D62" s="305" t="s">
        <v>388</v>
      </c>
      <c r="E62" s="42"/>
      <c r="F62" s="41">
        <f t="shared" si="18"/>
        <v>7</v>
      </c>
      <c r="G62" s="41">
        <v>7</v>
      </c>
      <c r="H62" s="41">
        <v>7</v>
      </c>
      <c r="I62" s="41">
        <v>2</v>
      </c>
      <c r="J62" s="41">
        <v>6</v>
      </c>
      <c r="K62" s="41">
        <v>0</v>
      </c>
      <c r="L62" s="41">
        <v>7</v>
      </c>
      <c r="M62" s="41">
        <v>6</v>
      </c>
      <c r="N62" s="41">
        <v>6</v>
      </c>
      <c r="O62" s="41">
        <v>6</v>
      </c>
      <c r="P62" s="41">
        <v>0</v>
      </c>
      <c r="Q62" s="41">
        <v>0</v>
      </c>
      <c r="AA62" s="155">
        <v>7</v>
      </c>
      <c r="AB62" s="155" t="str">
        <f t="shared" ref="AB62" si="32">IF(F62=AA62,"",1)</f>
        <v/>
      </c>
    </row>
    <row r="63" spans="1:28" ht="12" customHeight="1">
      <c r="A63" s="254"/>
      <c r="B63" s="254"/>
      <c r="C63" s="40"/>
      <c r="D63" s="306"/>
      <c r="E63" s="39"/>
      <c r="F63" s="44">
        <f t="shared" si="18"/>
        <v>1</v>
      </c>
      <c r="G63" s="37">
        <f>IF(G62=0,0,G62/$F62)</f>
        <v>1</v>
      </c>
      <c r="H63" s="37">
        <f>IF(H62=0,0,H62/H62)</f>
        <v>1</v>
      </c>
      <c r="I63" s="37">
        <f>IF(I62=0,0,I62/H62)</f>
        <v>0.2857142857142857</v>
      </c>
      <c r="J63" s="37">
        <f>IF(J62=0,0,J62/J62)</f>
        <v>1</v>
      </c>
      <c r="K63" s="37">
        <f>IF(K62=0,0,K62/J62)</f>
        <v>0</v>
      </c>
      <c r="L63" s="37">
        <f>IF(L62=0,0,L62/L62)</f>
        <v>1</v>
      </c>
      <c r="M63" s="37">
        <f>IF(M62=0,0,M62/L62)</f>
        <v>0.8571428571428571</v>
      </c>
      <c r="N63" s="37">
        <f>IF(N62=0,0,N62/N62)</f>
        <v>1</v>
      </c>
      <c r="O63" s="37">
        <f>IF(O62=0,0,O62/N62)</f>
        <v>1</v>
      </c>
      <c r="P63" s="37">
        <f>IF(P62=0,0,P62/$F62)</f>
        <v>0</v>
      </c>
      <c r="Q63" s="37">
        <f>IF(Q62=0,0,Q62/$F62)</f>
        <v>0</v>
      </c>
      <c r="AA63" s="154"/>
      <c r="AB63" s="154"/>
    </row>
    <row r="64" spans="1:28" ht="12" customHeight="1">
      <c r="A64" s="254"/>
      <c r="B64" s="254"/>
      <c r="C64" s="43"/>
      <c r="D64" s="305" t="s">
        <v>389</v>
      </c>
      <c r="E64" s="42"/>
      <c r="F64" s="41">
        <f t="shared" si="18"/>
        <v>17</v>
      </c>
      <c r="G64" s="41">
        <v>17</v>
      </c>
      <c r="H64" s="41">
        <v>14</v>
      </c>
      <c r="I64" s="41">
        <v>2</v>
      </c>
      <c r="J64" s="41">
        <v>13</v>
      </c>
      <c r="K64" s="41">
        <v>2</v>
      </c>
      <c r="L64" s="41">
        <v>14</v>
      </c>
      <c r="M64" s="41">
        <v>4</v>
      </c>
      <c r="N64" s="41">
        <v>14</v>
      </c>
      <c r="O64" s="41">
        <v>7</v>
      </c>
      <c r="P64" s="41">
        <v>0</v>
      </c>
      <c r="Q64" s="41">
        <v>0</v>
      </c>
      <c r="AA64" s="155">
        <v>17</v>
      </c>
      <c r="AB64" s="155" t="str">
        <f t="shared" ref="AB64" si="33">IF(F64=AA64,"",1)</f>
        <v/>
      </c>
    </row>
    <row r="65" spans="1:28" ht="12" customHeight="1">
      <c r="A65" s="254"/>
      <c r="B65" s="254"/>
      <c r="C65" s="40"/>
      <c r="D65" s="306"/>
      <c r="E65" s="39"/>
      <c r="F65" s="44">
        <f t="shared" si="18"/>
        <v>1</v>
      </c>
      <c r="G65" s="37">
        <f>IF(G64=0,0,G64/$F64)</f>
        <v>1</v>
      </c>
      <c r="H65" s="37">
        <f>IF(H64=0,0,H64/H64)</f>
        <v>1</v>
      </c>
      <c r="I65" s="37">
        <f>IF(I64=0,0,I64/H64)</f>
        <v>0.14285714285714285</v>
      </c>
      <c r="J65" s="37">
        <f>IF(J64=0,0,J64/J64)</f>
        <v>1</v>
      </c>
      <c r="K65" s="37">
        <f>IF(K64=0,0,K64/J64)</f>
        <v>0.15384615384615385</v>
      </c>
      <c r="L65" s="37">
        <f>IF(L64=0,0,L64/L64)</f>
        <v>1</v>
      </c>
      <c r="M65" s="37">
        <f>IF(M64=0,0,M64/L64)</f>
        <v>0.2857142857142857</v>
      </c>
      <c r="N65" s="37">
        <f>IF(N64=0,0,N64/N64)</f>
        <v>1</v>
      </c>
      <c r="O65" s="37">
        <f>IF(O64=0,0,O64/N64)</f>
        <v>0.5</v>
      </c>
      <c r="P65" s="37">
        <f>IF(P64=0,0,P64/$F64)</f>
        <v>0</v>
      </c>
      <c r="Q65" s="37">
        <f>IF(Q64=0,0,Q64/$F64)</f>
        <v>0</v>
      </c>
      <c r="AA65" s="154"/>
      <c r="AB65" s="154"/>
    </row>
    <row r="66" spans="1:28" ht="12" customHeight="1">
      <c r="A66" s="254"/>
      <c r="B66" s="254"/>
      <c r="C66" s="43"/>
      <c r="D66" s="305" t="s">
        <v>390</v>
      </c>
      <c r="E66" s="42"/>
      <c r="F66" s="41">
        <f t="shared" si="18"/>
        <v>6</v>
      </c>
      <c r="G66" s="41">
        <v>6</v>
      </c>
      <c r="H66" s="41">
        <v>3</v>
      </c>
      <c r="I66" s="41">
        <v>1</v>
      </c>
      <c r="J66" s="41">
        <v>4</v>
      </c>
      <c r="K66" s="41">
        <v>2</v>
      </c>
      <c r="L66" s="41">
        <v>4</v>
      </c>
      <c r="M66" s="41">
        <v>2</v>
      </c>
      <c r="N66" s="41">
        <v>3</v>
      </c>
      <c r="O66" s="41">
        <v>0</v>
      </c>
      <c r="P66" s="41">
        <v>0</v>
      </c>
      <c r="Q66" s="41">
        <v>0</v>
      </c>
      <c r="AA66" s="155">
        <v>6</v>
      </c>
      <c r="AB66" s="155" t="str">
        <f t="shared" ref="AB66" si="34">IF(F66=AA66,"",1)</f>
        <v/>
      </c>
    </row>
    <row r="67" spans="1:28" ht="12" customHeight="1">
      <c r="A67" s="254"/>
      <c r="B67" s="255"/>
      <c r="C67" s="40"/>
      <c r="D67" s="306"/>
      <c r="E67" s="39"/>
      <c r="F67" s="44">
        <f t="shared" si="18"/>
        <v>1</v>
      </c>
      <c r="G67" s="37">
        <f>IF(G66=0,0,G66/$F66)</f>
        <v>1</v>
      </c>
      <c r="H67" s="37">
        <f>IF(H66=0,0,H66/H66)</f>
        <v>1</v>
      </c>
      <c r="I67" s="37">
        <f>IF(I66=0,0,I66/H66)</f>
        <v>0.33333333333333331</v>
      </c>
      <c r="J67" s="37">
        <f>IF(J66=0,0,J66/J66)</f>
        <v>1</v>
      </c>
      <c r="K67" s="37">
        <f>IF(K66=0,0,K66/J66)</f>
        <v>0.5</v>
      </c>
      <c r="L67" s="37">
        <f>IF(L66=0,0,L66/L66)</f>
        <v>1</v>
      </c>
      <c r="M67" s="37">
        <f>IF(M66=0,0,M66/L66)</f>
        <v>0.5</v>
      </c>
      <c r="N67" s="37">
        <f>IF(N66=0,0,N66/N66)</f>
        <v>1</v>
      </c>
      <c r="O67" s="37">
        <f>IF(O66=0,0,O66/N66)</f>
        <v>0</v>
      </c>
      <c r="P67" s="37">
        <f>IF(P66=0,0,P66/$F66)</f>
        <v>0</v>
      </c>
      <c r="Q67" s="37">
        <f>IF(Q66=0,0,Q66/$F66)</f>
        <v>0</v>
      </c>
      <c r="AA67" s="154"/>
      <c r="AB67" s="154"/>
    </row>
    <row r="68" spans="1:28" ht="12" customHeight="1">
      <c r="A68" s="254"/>
      <c r="B68" s="253" t="s">
        <v>17</v>
      </c>
      <c r="C68" s="43"/>
      <c r="D68" s="305" t="s">
        <v>16</v>
      </c>
      <c r="E68" s="42"/>
      <c r="F68" s="41">
        <f>SUM(G68,P68,Q68)</f>
        <v>724</v>
      </c>
      <c r="G68" s="41">
        <f>SUM(G70,G72,G74,G76,G78,G80,G82,G84,G86,G88,G90,G92,G94,G96,G98)</f>
        <v>651</v>
      </c>
      <c r="H68" s="41">
        <f t="shared" ref="H68:Q68" si="35">SUM(H70,H72,H74,H76,H78,H80,H82,H84,H86,H88,H90,H92,H94,H96,H98)</f>
        <v>395</v>
      </c>
      <c r="I68" s="41">
        <f t="shared" si="35"/>
        <v>189</v>
      </c>
      <c r="J68" s="41">
        <f t="shared" si="35"/>
        <v>359</v>
      </c>
      <c r="K68" s="41">
        <f t="shared" si="35"/>
        <v>107</v>
      </c>
      <c r="L68" s="41">
        <f t="shared" si="35"/>
        <v>423</v>
      </c>
      <c r="M68" s="41">
        <f t="shared" si="35"/>
        <v>176</v>
      </c>
      <c r="N68" s="41">
        <f t="shared" si="35"/>
        <v>384</v>
      </c>
      <c r="O68" s="41">
        <f t="shared" si="35"/>
        <v>229</v>
      </c>
      <c r="P68" s="41">
        <f t="shared" si="35"/>
        <v>33</v>
      </c>
      <c r="Q68" s="41">
        <f t="shared" si="35"/>
        <v>40</v>
      </c>
      <c r="AA68" s="155">
        <v>724</v>
      </c>
      <c r="AB68" s="155" t="str">
        <f t="shared" ref="AB68" si="36">IF(F68=AA68,"",1)</f>
        <v/>
      </c>
    </row>
    <row r="69" spans="1:28" ht="12" customHeight="1">
      <c r="A69" s="254"/>
      <c r="B69" s="254"/>
      <c r="C69" s="40"/>
      <c r="D69" s="306"/>
      <c r="E69" s="39"/>
      <c r="F69" s="44">
        <f t="shared" si="18"/>
        <v>0.99999999999999989</v>
      </c>
      <c r="G69" s="37">
        <f>IF(G68=0,0,G68/$F68)</f>
        <v>0.899171270718232</v>
      </c>
      <c r="H69" s="37">
        <f>IF(H68=0,0,H68/H68)</f>
        <v>1</v>
      </c>
      <c r="I69" s="37">
        <f>IF(I68=0,0,I68/H68)</f>
        <v>0.47848101265822784</v>
      </c>
      <c r="J69" s="37">
        <f>IF(J68=0,0,J68/J68)</f>
        <v>1</v>
      </c>
      <c r="K69" s="37">
        <f>IF(K68=0,0,K68/J68)</f>
        <v>0.29805013927576601</v>
      </c>
      <c r="L69" s="37">
        <f>IF(L68=0,0,L68/L68)</f>
        <v>1</v>
      </c>
      <c r="M69" s="37">
        <f>IF(M68=0,0,M68/L68)</f>
        <v>0.4160756501182033</v>
      </c>
      <c r="N69" s="37">
        <f>IF(N68=0,0,N68/N68)</f>
        <v>1</v>
      </c>
      <c r="O69" s="37">
        <f>IF(O68=0,0,O68/N68)</f>
        <v>0.59635416666666663</v>
      </c>
      <c r="P69" s="37">
        <f>IF(P68=0,0,P68/$F68)</f>
        <v>4.5580110497237571E-2</v>
      </c>
      <c r="Q69" s="37">
        <f>IF(Q68=0,0,Q68/$F68)</f>
        <v>5.5248618784530384E-2</v>
      </c>
      <c r="AA69" s="154"/>
      <c r="AB69" s="154"/>
    </row>
    <row r="70" spans="1:28" ht="12" customHeight="1">
      <c r="A70" s="254"/>
      <c r="B70" s="254"/>
      <c r="C70" s="43"/>
      <c r="D70" s="305" t="s">
        <v>122</v>
      </c>
      <c r="E70" s="42"/>
      <c r="F70" s="41">
        <f t="shared" ref="F70:F99" si="37">SUM(G70,P70,Q70)</f>
        <v>4</v>
      </c>
      <c r="G70" s="41">
        <v>4</v>
      </c>
      <c r="H70" s="41">
        <v>3</v>
      </c>
      <c r="I70" s="41">
        <v>0</v>
      </c>
      <c r="J70" s="41">
        <v>2</v>
      </c>
      <c r="K70" s="41">
        <v>0</v>
      </c>
      <c r="L70" s="41">
        <v>3</v>
      </c>
      <c r="M70" s="41">
        <v>0</v>
      </c>
      <c r="N70" s="41">
        <v>3</v>
      </c>
      <c r="O70" s="41">
        <v>1</v>
      </c>
      <c r="P70" s="41">
        <v>0</v>
      </c>
      <c r="Q70" s="41">
        <v>0</v>
      </c>
      <c r="AA70" s="155">
        <v>4</v>
      </c>
      <c r="AB70" s="155" t="str">
        <f t="shared" ref="AB70" si="38">IF(F70=AA70,"",1)</f>
        <v/>
      </c>
    </row>
    <row r="71" spans="1:28" ht="12" customHeight="1">
      <c r="A71" s="254"/>
      <c r="B71" s="254"/>
      <c r="C71" s="40"/>
      <c r="D71" s="306"/>
      <c r="E71" s="39"/>
      <c r="F71" s="44">
        <f t="shared" si="37"/>
        <v>1</v>
      </c>
      <c r="G71" s="37">
        <f>IF(G70=0,0,G70/$F70)</f>
        <v>1</v>
      </c>
      <c r="H71" s="37">
        <f>IF(H70=0,0,H70/H70)</f>
        <v>1</v>
      </c>
      <c r="I71" s="37">
        <f>IF(I70=0,0,I70/H70)</f>
        <v>0</v>
      </c>
      <c r="J71" s="37">
        <f>IF(J70=0,0,J70/J70)</f>
        <v>1</v>
      </c>
      <c r="K71" s="37">
        <f>IF(K70=0,0,K70/J70)</f>
        <v>0</v>
      </c>
      <c r="L71" s="37">
        <f>IF(L70=0,0,L70/L70)</f>
        <v>1</v>
      </c>
      <c r="M71" s="37">
        <f>IF(M70=0,0,M70/L70)</f>
        <v>0</v>
      </c>
      <c r="N71" s="37">
        <f>IF(N70=0,0,N70/N70)</f>
        <v>1</v>
      </c>
      <c r="O71" s="37">
        <f>IF(O70=0,0,O70/N70)</f>
        <v>0.33333333333333331</v>
      </c>
      <c r="P71" s="37">
        <f>IF(P70=0,0,P70/$F70)</f>
        <v>0</v>
      </c>
      <c r="Q71" s="37">
        <f>IF(Q70=0,0,Q70/$F70)</f>
        <v>0</v>
      </c>
      <c r="AA71" s="154"/>
      <c r="AB71" s="154"/>
    </row>
    <row r="72" spans="1:28" ht="12" customHeight="1">
      <c r="A72" s="254"/>
      <c r="B72" s="254"/>
      <c r="C72" s="43"/>
      <c r="D72" s="305" t="s">
        <v>14</v>
      </c>
      <c r="E72" s="42"/>
      <c r="F72" s="41">
        <f t="shared" si="37"/>
        <v>91</v>
      </c>
      <c r="G72" s="41">
        <v>85</v>
      </c>
      <c r="H72" s="41">
        <v>78</v>
      </c>
      <c r="I72" s="41">
        <v>36</v>
      </c>
      <c r="J72" s="41">
        <v>45</v>
      </c>
      <c r="K72" s="41">
        <v>2</v>
      </c>
      <c r="L72" s="41">
        <v>38</v>
      </c>
      <c r="M72" s="41">
        <v>7</v>
      </c>
      <c r="N72" s="41">
        <v>35</v>
      </c>
      <c r="O72" s="41">
        <v>9</v>
      </c>
      <c r="P72" s="41">
        <v>4</v>
      </c>
      <c r="Q72" s="41">
        <v>2</v>
      </c>
      <c r="AA72" s="155">
        <v>91</v>
      </c>
      <c r="AB72" s="155" t="str">
        <f t="shared" ref="AB72" si="39">IF(F72=AA72,"",1)</f>
        <v/>
      </c>
    </row>
    <row r="73" spans="1:28" ht="12" customHeight="1">
      <c r="A73" s="254"/>
      <c r="B73" s="254"/>
      <c r="C73" s="40"/>
      <c r="D73" s="306"/>
      <c r="E73" s="39"/>
      <c r="F73" s="44">
        <f t="shared" si="37"/>
        <v>1</v>
      </c>
      <c r="G73" s="37">
        <f>IF(G72=0,0,G72/$F72)</f>
        <v>0.93406593406593408</v>
      </c>
      <c r="H73" s="37">
        <f>IF(H72=0,0,H72/H72)</f>
        <v>1</v>
      </c>
      <c r="I73" s="37">
        <f>IF(I72=0,0,I72/H72)</f>
        <v>0.46153846153846156</v>
      </c>
      <c r="J73" s="37">
        <f>IF(J72=0,0,J72/J72)</f>
        <v>1</v>
      </c>
      <c r="K73" s="37">
        <f>IF(K72=0,0,K72/J72)</f>
        <v>4.4444444444444446E-2</v>
      </c>
      <c r="L73" s="37">
        <f>IF(L72=0,0,L72/L72)</f>
        <v>1</v>
      </c>
      <c r="M73" s="37">
        <f>IF(M72=0,0,M72/L72)</f>
        <v>0.18421052631578946</v>
      </c>
      <c r="N73" s="37">
        <f>IF(N72=0,0,N72/N72)</f>
        <v>1</v>
      </c>
      <c r="O73" s="37">
        <f>IF(O72=0,0,O72/N72)</f>
        <v>0.25714285714285712</v>
      </c>
      <c r="P73" s="37">
        <f>IF(P72=0,0,P72/$F72)</f>
        <v>4.3956043956043959E-2</v>
      </c>
      <c r="Q73" s="37">
        <f>IF(Q72=0,0,Q72/$F72)</f>
        <v>2.197802197802198E-2</v>
      </c>
      <c r="AA73" s="154"/>
      <c r="AB73" s="154"/>
    </row>
    <row r="74" spans="1:28" ht="12" customHeight="1">
      <c r="A74" s="254"/>
      <c r="B74" s="254"/>
      <c r="C74" s="43"/>
      <c r="D74" s="305" t="s">
        <v>13</v>
      </c>
      <c r="E74" s="42"/>
      <c r="F74" s="41">
        <f t="shared" si="37"/>
        <v>19</v>
      </c>
      <c r="G74" s="41">
        <v>18</v>
      </c>
      <c r="H74" s="41">
        <v>8</v>
      </c>
      <c r="I74" s="41">
        <v>0</v>
      </c>
      <c r="J74" s="41">
        <v>14</v>
      </c>
      <c r="K74" s="41">
        <v>0</v>
      </c>
      <c r="L74" s="41">
        <v>17</v>
      </c>
      <c r="M74" s="41">
        <v>4</v>
      </c>
      <c r="N74" s="41">
        <v>18</v>
      </c>
      <c r="O74" s="41">
        <v>5</v>
      </c>
      <c r="P74" s="41">
        <v>0</v>
      </c>
      <c r="Q74" s="41">
        <v>1</v>
      </c>
      <c r="AA74" s="155">
        <v>19</v>
      </c>
      <c r="AB74" s="155" t="str">
        <f t="shared" ref="AB74" si="40">IF(F74=AA74,"",1)</f>
        <v/>
      </c>
    </row>
    <row r="75" spans="1:28" ht="12" customHeight="1">
      <c r="A75" s="254"/>
      <c r="B75" s="254"/>
      <c r="C75" s="40"/>
      <c r="D75" s="306"/>
      <c r="E75" s="39"/>
      <c r="F75" s="44">
        <f t="shared" si="37"/>
        <v>1</v>
      </c>
      <c r="G75" s="37">
        <f>IF(G74=0,0,G74/$F74)</f>
        <v>0.94736842105263153</v>
      </c>
      <c r="H75" s="37">
        <f>IF(H74=0,0,H74/H74)</f>
        <v>1</v>
      </c>
      <c r="I75" s="37">
        <f>IF(I74=0,0,I74/H74)</f>
        <v>0</v>
      </c>
      <c r="J75" s="37">
        <f>IF(J74=0,0,J74/J74)</f>
        <v>1</v>
      </c>
      <c r="K75" s="37">
        <f>IF(K74=0,0,K74/J74)</f>
        <v>0</v>
      </c>
      <c r="L75" s="37">
        <f>IF(L74=0,0,L74/L74)</f>
        <v>1</v>
      </c>
      <c r="M75" s="37">
        <f>IF(M74=0,0,M74/L74)</f>
        <v>0.23529411764705882</v>
      </c>
      <c r="N75" s="37">
        <f>IF(N74=0,0,N74/N74)</f>
        <v>1</v>
      </c>
      <c r="O75" s="37">
        <f>IF(O74=0,0,O74/N74)</f>
        <v>0.27777777777777779</v>
      </c>
      <c r="P75" s="37">
        <f>IF(P74=0,0,P74/$F74)</f>
        <v>0</v>
      </c>
      <c r="Q75" s="37">
        <f>IF(Q74=0,0,Q74/$F74)</f>
        <v>5.2631578947368418E-2</v>
      </c>
      <c r="AA75" s="154"/>
      <c r="AB75" s="154"/>
    </row>
    <row r="76" spans="1:28" ht="12" customHeight="1">
      <c r="A76" s="254"/>
      <c r="B76" s="254"/>
      <c r="C76" s="43"/>
      <c r="D76" s="305" t="s">
        <v>12</v>
      </c>
      <c r="E76" s="42"/>
      <c r="F76" s="41">
        <f t="shared" si="37"/>
        <v>14</v>
      </c>
      <c r="G76" s="41">
        <v>12</v>
      </c>
      <c r="H76" s="41">
        <v>10</v>
      </c>
      <c r="I76" s="41">
        <v>3</v>
      </c>
      <c r="J76" s="41">
        <v>9</v>
      </c>
      <c r="K76" s="41">
        <v>2</v>
      </c>
      <c r="L76" s="41">
        <v>11</v>
      </c>
      <c r="M76" s="41">
        <v>4</v>
      </c>
      <c r="N76" s="41">
        <v>9</v>
      </c>
      <c r="O76" s="41">
        <v>4</v>
      </c>
      <c r="P76" s="41">
        <v>1</v>
      </c>
      <c r="Q76" s="41">
        <v>1</v>
      </c>
      <c r="AA76" s="155">
        <v>14</v>
      </c>
      <c r="AB76" s="155" t="str">
        <f t="shared" ref="AB76" si="41">IF(F76=AA76,"",1)</f>
        <v/>
      </c>
    </row>
    <row r="77" spans="1:28" ht="12" customHeight="1">
      <c r="A77" s="254"/>
      <c r="B77" s="254"/>
      <c r="C77" s="40"/>
      <c r="D77" s="306"/>
      <c r="E77" s="39"/>
      <c r="F77" s="44">
        <f t="shared" si="37"/>
        <v>0.99999999999999989</v>
      </c>
      <c r="G77" s="37">
        <f>IF(G76=0,0,G76/$F76)</f>
        <v>0.8571428571428571</v>
      </c>
      <c r="H77" s="37">
        <f>IF(H76=0,0,H76/H76)</f>
        <v>1</v>
      </c>
      <c r="I77" s="37">
        <f>IF(I76=0,0,I76/H76)</f>
        <v>0.3</v>
      </c>
      <c r="J77" s="37">
        <f>IF(J76=0,0,J76/J76)</f>
        <v>1</v>
      </c>
      <c r="K77" s="37">
        <f>IF(K76=0,0,K76/J76)</f>
        <v>0.22222222222222221</v>
      </c>
      <c r="L77" s="37">
        <f>IF(L76=0,0,L76/L76)</f>
        <v>1</v>
      </c>
      <c r="M77" s="37">
        <f>IF(M76=0,0,M76/L76)</f>
        <v>0.36363636363636365</v>
      </c>
      <c r="N77" s="37">
        <f>IF(N76=0,0,N76/N76)</f>
        <v>1</v>
      </c>
      <c r="O77" s="37">
        <f>IF(O76=0,0,O76/N76)</f>
        <v>0.44444444444444442</v>
      </c>
      <c r="P77" s="37">
        <f>IF(P76=0,0,P76/$F76)</f>
        <v>7.1428571428571425E-2</v>
      </c>
      <c r="Q77" s="37">
        <f>IF(Q76=0,0,Q76/$F76)</f>
        <v>7.1428571428571425E-2</v>
      </c>
      <c r="AA77" s="154"/>
      <c r="AB77" s="154"/>
    </row>
    <row r="78" spans="1:28" ht="12" customHeight="1">
      <c r="A78" s="254"/>
      <c r="B78" s="254"/>
      <c r="C78" s="43"/>
      <c r="D78" s="305" t="s">
        <v>11</v>
      </c>
      <c r="E78" s="42"/>
      <c r="F78" s="41">
        <f t="shared" si="37"/>
        <v>32</v>
      </c>
      <c r="G78" s="41">
        <v>30</v>
      </c>
      <c r="H78" s="41">
        <v>20</v>
      </c>
      <c r="I78" s="41">
        <v>9</v>
      </c>
      <c r="J78" s="41">
        <v>15</v>
      </c>
      <c r="K78" s="41">
        <v>3</v>
      </c>
      <c r="L78" s="41">
        <v>18</v>
      </c>
      <c r="M78" s="41">
        <v>2</v>
      </c>
      <c r="N78" s="41">
        <v>21</v>
      </c>
      <c r="O78" s="41">
        <v>9</v>
      </c>
      <c r="P78" s="41">
        <v>0</v>
      </c>
      <c r="Q78" s="41">
        <v>2</v>
      </c>
      <c r="AA78" s="155">
        <v>32</v>
      </c>
      <c r="AB78" s="155" t="str">
        <f t="shared" ref="AB78" si="42">IF(F78=AA78,"",1)</f>
        <v/>
      </c>
    </row>
    <row r="79" spans="1:28" ht="12" customHeight="1">
      <c r="A79" s="254"/>
      <c r="B79" s="254"/>
      <c r="C79" s="40"/>
      <c r="D79" s="306"/>
      <c r="E79" s="39"/>
      <c r="F79" s="44">
        <f t="shared" si="37"/>
        <v>1</v>
      </c>
      <c r="G79" s="37">
        <f>IF(G78=0,0,G78/$F78)</f>
        <v>0.9375</v>
      </c>
      <c r="H79" s="37">
        <f>IF(H78=0,0,H78/H78)</f>
        <v>1</v>
      </c>
      <c r="I79" s="37">
        <f>IF(I78=0,0,I78/H78)</f>
        <v>0.45</v>
      </c>
      <c r="J79" s="37">
        <f>IF(J78=0,0,J78/J78)</f>
        <v>1</v>
      </c>
      <c r="K79" s="37">
        <f>IF(K78=0,0,K78/J78)</f>
        <v>0.2</v>
      </c>
      <c r="L79" s="37">
        <f>IF(L78=0,0,L78/L78)</f>
        <v>1</v>
      </c>
      <c r="M79" s="37">
        <f>IF(M78=0,0,M78/L78)</f>
        <v>0.1111111111111111</v>
      </c>
      <c r="N79" s="37">
        <f>IF(N78=0,0,N78/N78)</f>
        <v>1</v>
      </c>
      <c r="O79" s="37">
        <f>IF(O78=0,0,O78/N78)</f>
        <v>0.42857142857142855</v>
      </c>
      <c r="P79" s="37">
        <f>IF(P78=0,0,P78/$F78)</f>
        <v>0</v>
      </c>
      <c r="Q79" s="37">
        <f>IF(Q78=0,0,Q78/$F78)</f>
        <v>6.25E-2</v>
      </c>
      <c r="AA79" s="154"/>
      <c r="AB79" s="154"/>
    </row>
    <row r="80" spans="1:28" ht="12" customHeight="1">
      <c r="A80" s="254"/>
      <c r="B80" s="254"/>
      <c r="C80" s="43"/>
      <c r="D80" s="305" t="s">
        <v>10</v>
      </c>
      <c r="E80" s="42"/>
      <c r="F80" s="41">
        <f t="shared" si="37"/>
        <v>176</v>
      </c>
      <c r="G80" s="41">
        <v>147</v>
      </c>
      <c r="H80" s="41">
        <v>60</v>
      </c>
      <c r="I80" s="41">
        <v>38</v>
      </c>
      <c r="J80" s="41">
        <v>68</v>
      </c>
      <c r="K80" s="41">
        <v>15</v>
      </c>
      <c r="L80" s="41">
        <v>99</v>
      </c>
      <c r="M80" s="41">
        <v>18</v>
      </c>
      <c r="N80" s="41">
        <v>75</v>
      </c>
      <c r="O80" s="41">
        <v>31</v>
      </c>
      <c r="P80" s="41">
        <v>15</v>
      </c>
      <c r="Q80" s="41">
        <v>14</v>
      </c>
      <c r="AA80" s="155">
        <v>176</v>
      </c>
      <c r="AB80" s="155" t="str">
        <f t="shared" ref="AB80" si="43">IF(F80=AA80,"",1)</f>
        <v/>
      </c>
    </row>
    <row r="81" spans="1:28" ht="12" customHeight="1">
      <c r="A81" s="254"/>
      <c r="B81" s="254"/>
      <c r="C81" s="40"/>
      <c r="D81" s="306"/>
      <c r="E81" s="39"/>
      <c r="F81" s="44">
        <f t="shared" si="37"/>
        <v>1</v>
      </c>
      <c r="G81" s="37">
        <f>IF(G80=0,0,G80/$F80)</f>
        <v>0.83522727272727271</v>
      </c>
      <c r="H81" s="37">
        <f>IF(H80=0,0,H80/H80)</f>
        <v>1</v>
      </c>
      <c r="I81" s="37">
        <f>IF(I80=0,0,I80/H80)</f>
        <v>0.6333333333333333</v>
      </c>
      <c r="J81" s="37">
        <f>IF(J80=0,0,J80/J80)</f>
        <v>1</v>
      </c>
      <c r="K81" s="37">
        <f>IF(K80=0,0,K80/J80)</f>
        <v>0.22058823529411764</v>
      </c>
      <c r="L81" s="37">
        <f>IF(L80=0,0,L80/L80)</f>
        <v>1</v>
      </c>
      <c r="M81" s="37">
        <f>IF(M80=0,0,M80/L80)</f>
        <v>0.18181818181818182</v>
      </c>
      <c r="N81" s="37">
        <f>IF(N80=0,0,N80/N80)</f>
        <v>1</v>
      </c>
      <c r="O81" s="37">
        <f>IF(O80=0,0,O80/N80)</f>
        <v>0.41333333333333333</v>
      </c>
      <c r="P81" s="37">
        <f>IF(P80=0,0,P80/$F80)</f>
        <v>8.5227272727272721E-2</v>
      </c>
      <c r="Q81" s="37">
        <f>IF(Q80=0,0,Q80/$F80)</f>
        <v>7.9545454545454544E-2</v>
      </c>
      <c r="AA81" s="154"/>
      <c r="AB81" s="154"/>
    </row>
    <row r="82" spans="1:28" ht="12" customHeight="1">
      <c r="A82" s="254"/>
      <c r="B82" s="254"/>
      <c r="C82" s="43"/>
      <c r="D82" s="305" t="s">
        <v>9</v>
      </c>
      <c r="E82" s="42"/>
      <c r="F82" s="41">
        <f t="shared" si="37"/>
        <v>21</v>
      </c>
      <c r="G82" s="41">
        <v>20</v>
      </c>
      <c r="H82" s="41">
        <v>3</v>
      </c>
      <c r="I82" s="41">
        <v>0</v>
      </c>
      <c r="J82" s="41">
        <v>16</v>
      </c>
      <c r="K82" s="41">
        <v>1</v>
      </c>
      <c r="L82" s="41">
        <v>20</v>
      </c>
      <c r="M82" s="41">
        <v>10</v>
      </c>
      <c r="N82" s="41">
        <v>17</v>
      </c>
      <c r="O82" s="41">
        <v>14</v>
      </c>
      <c r="P82" s="41">
        <v>1</v>
      </c>
      <c r="Q82" s="41">
        <v>0</v>
      </c>
      <c r="AA82" s="155">
        <v>21</v>
      </c>
      <c r="AB82" s="155" t="str">
        <f t="shared" ref="AB82" si="44">IF(F82=AA82,"",1)</f>
        <v/>
      </c>
    </row>
    <row r="83" spans="1:28" ht="12" customHeight="1">
      <c r="A83" s="254"/>
      <c r="B83" s="254"/>
      <c r="C83" s="40"/>
      <c r="D83" s="306"/>
      <c r="E83" s="39"/>
      <c r="F83" s="44">
        <f t="shared" si="37"/>
        <v>1</v>
      </c>
      <c r="G83" s="37">
        <f>IF(G82=0,0,G82/$F82)</f>
        <v>0.95238095238095233</v>
      </c>
      <c r="H83" s="37">
        <f>IF(H82=0,0,H82/H82)</f>
        <v>1</v>
      </c>
      <c r="I83" s="37">
        <f>IF(I82=0,0,I82/H82)</f>
        <v>0</v>
      </c>
      <c r="J83" s="37">
        <f>IF(J82=0,0,J82/J82)</f>
        <v>1</v>
      </c>
      <c r="K83" s="37">
        <f>IF(K82=0,0,K82/J82)</f>
        <v>6.25E-2</v>
      </c>
      <c r="L83" s="37">
        <f>IF(L82=0,0,L82/L82)</f>
        <v>1</v>
      </c>
      <c r="M83" s="37">
        <f>IF(M82=0,0,M82/L82)</f>
        <v>0.5</v>
      </c>
      <c r="N83" s="37">
        <f>IF(N82=0,0,N82/N82)</f>
        <v>1</v>
      </c>
      <c r="O83" s="37">
        <f>IF(O82=0,0,O82/N82)</f>
        <v>0.82352941176470584</v>
      </c>
      <c r="P83" s="37">
        <f>IF(P82=0,0,P82/$F82)</f>
        <v>4.7619047619047616E-2</v>
      </c>
      <c r="Q83" s="37">
        <f>IF(Q82=0,0,Q82/$F82)</f>
        <v>0</v>
      </c>
      <c r="AA83" s="154"/>
      <c r="AB83" s="154"/>
    </row>
    <row r="84" spans="1:28" ht="12" customHeight="1">
      <c r="A84" s="254"/>
      <c r="B84" s="254"/>
      <c r="C84" s="43"/>
      <c r="D84" s="305" t="s">
        <v>8</v>
      </c>
      <c r="E84" s="42"/>
      <c r="F84" s="41">
        <f t="shared" si="37"/>
        <v>9</v>
      </c>
      <c r="G84" s="41">
        <v>9</v>
      </c>
      <c r="H84" s="41">
        <v>4</v>
      </c>
      <c r="I84" s="41">
        <v>2</v>
      </c>
      <c r="J84" s="41">
        <v>6</v>
      </c>
      <c r="K84" s="41">
        <v>1</v>
      </c>
      <c r="L84" s="41">
        <v>6</v>
      </c>
      <c r="M84" s="41">
        <v>1</v>
      </c>
      <c r="N84" s="41">
        <v>4</v>
      </c>
      <c r="O84" s="41">
        <v>3</v>
      </c>
      <c r="P84" s="41">
        <v>0</v>
      </c>
      <c r="Q84" s="41">
        <v>0</v>
      </c>
      <c r="AA84" s="155">
        <v>9</v>
      </c>
      <c r="AB84" s="155" t="str">
        <f t="shared" ref="AB84" si="45">IF(F84=AA84,"",1)</f>
        <v/>
      </c>
    </row>
    <row r="85" spans="1:28" ht="12" customHeight="1">
      <c r="A85" s="254"/>
      <c r="B85" s="254"/>
      <c r="C85" s="40"/>
      <c r="D85" s="306"/>
      <c r="E85" s="39"/>
      <c r="F85" s="44">
        <f t="shared" si="37"/>
        <v>1</v>
      </c>
      <c r="G85" s="37">
        <f>IF(G84=0,0,G84/$F84)</f>
        <v>1</v>
      </c>
      <c r="H85" s="37">
        <f>IF(H84=0,0,H84/H84)</f>
        <v>1</v>
      </c>
      <c r="I85" s="37">
        <f>IF(I84=0,0,I84/H84)</f>
        <v>0.5</v>
      </c>
      <c r="J85" s="37">
        <f>IF(J84=0,0,J84/J84)</f>
        <v>1</v>
      </c>
      <c r="K85" s="37">
        <f>IF(K84=0,0,K84/J84)</f>
        <v>0.16666666666666666</v>
      </c>
      <c r="L85" s="37">
        <f>IF(L84=0,0,L84/L84)</f>
        <v>1</v>
      </c>
      <c r="M85" s="37">
        <f>IF(M84=0,0,M84/L84)</f>
        <v>0.16666666666666666</v>
      </c>
      <c r="N85" s="37">
        <f>IF(N84=0,0,N84/N84)</f>
        <v>1</v>
      </c>
      <c r="O85" s="37">
        <f>IF(O84=0,0,O84/N84)</f>
        <v>0.75</v>
      </c>
      <c r="P85" s="37">
        <f>IF(P84=0,0,P84/$F84)</f>
        <v>0</v>
      </c>
      <c r="Q85" s="37">
        <f>IF(Q84=0,0,Q84/$F84)</f>
        <v>0</v>
      </c>
      <c r="AA85" s="154"/>
      <c r="AB85" s="154"/>
    </row>
    <row r="86" spans="1:28" ht="13.5" customHeight="1">
      <c r="A86" s="254"/>
      <c r="B86" s="254"/>
      <c r="C86" s="43"/>
      <c r="D86" s="307" t="s">
        <v>121</v>
      </c>
      <c r="E86" s="42"/>
      <c r="F86" s="41">
        <f t="shared" si="37"/>
        <v>18</v>
      </c>
      <c r="G86" s="41">
        <v>17</v>
      </c>
      <c r="H86" s="41">
        <v>12</v>
      </c>
      <c r="I86" s="41">
        <v>6</v>
      </c>
      <c r="J86" s="41">
        <v>8</v>
      </c>
      <c r="K86" s="41">
        <v>2</v>
      </c>
      <c r="L86" s="41">
        <v>13</v>
      </c>
      <c r="M86" s="41">
        <v>1</v>
      </c>
      <c r="N86" s="41">
        <v>10</v>
      </c>
      <c r="O86" s="41">
        <v>4</v>
      </c>
      <c r="P86" s="41">
        <v>1</v>
      </c>
      <c r="Q86" s="41">
        <v>0</v>
      </c>
      <c r="AA86" s="155">
        <v>18</v>
      </c>
      <c r="AB86" s="155" t="str">
        <f t="shared" ref="AB86" si="46">IF(F86=AA86,"",1)</f>
        <v/>
      </c>
    </row>
    <row r="87" spans="1:28" ht="13.5" customHeight="1">
      <c r="A87" s="254"/>
      <c r="B87" s="254"/>
      <c r="C87" s="40"/>
      <c r="D87" s="306"/>
      <c r="E87" s="39"/>
      <c r="F87" s="44">
        <f t="shared" si="37"/>
        <v>1</v>
      </c>
      <c r="G87" s="37">
        <f>IF(G86=0,0,G86/$F86)</f>
        <v>0.94444444444444442</v>
      </c>
      <c r="H87" s="37">
        <f>IF(H86=0,0,H86/H86)</f>
        <v>1</v>
      </c>
      <c r="I87" s="37">
        <f>IF(I86=0,0,I86/H86)</f>
        <v>0.5</v>
      </c>
      <c r="J87" s="37">
        <f>IF(J86=0,0,J86/J86)</f>
        <v>1</v>
      </c>
      <c r="K87" s="37">
        <f>IF(K86=0,0,K86/J86)</f>
        <v>0.25</v>
      </c>
      <c r="L87" s="37">
        <f>IF(L86=0,0,L86/L86)</f>
        <v>1</v>
      </c>
      <c r="M87" s="37">
        <f>IF(M86=0,0,M86/L86)</f>
        <v>7.6923076923076927E-2</v>
      </c>
      <c r="N87" s="37">
        <f>IF(N86=0,0,N86/N86)</f>
        <v>1</v>
      </c>
      <c r="O87" s="37">
        <f>IF(O86=0,0,O86/N86)</f>
        <v>0.4</v>
      </c>
      <c r="P87" s="37">
        <f>IF(P86=0,0,P86/$F86)</f>
        <v>5.5555555555555552E-2</v>
      </c>
      <c r="Q87" s="37">
        <f>IF(Q86=0,0,Q86/$F86)</f>
        <v>0</v>
      </c>
      <c r="AA87" s="154"/>
      <c r="AB87" s="154"/>
    </row>
    <row r="88" spans="1:28" ht="12" customHeight="1">
      <c r="A88" s="254"/>
      <c r="B88" s="254"/>
      <c r="C88" s="43"/>
      <c r="D88" s="305" t="s">
        <v>6</v>
      </c>
      <c r="E88" s="42"/>
      <c r="F88" s="41">
        <f t="shared" si="37"/>
        <v>49</v>
      </c>
      <c r="G88" s="41">
        <v>40</v>
      </c>
      <c r="H88" s="41">
        <v>30</v>
      </c>
      <c r="I88" s="41">
        <v>17</v>
      </c>
      <c r="J88" s="41">
        <v>19</v>
      </c>
      <c r="K88" s="41">
        <v>7</v>
      </c>
      <c r="L88" s="41">
        <v>15</v>
      </c>
      <c r="M88" s="41">
        <v>12</v>
      </c>
      <c r="N88" s="41">
        <v>18</v>
      </c>
      <c r="O88" s="41">
        <v>14</v>
      </c>
      <c r="P88" s="41">
        <v>3</v>
      </c>
      <c r="Q88" s="41">
        <v>6</v>
      </c>
      <c r="AA88" s="155">
        <v>49</v>
      </c>
      <c r="AB88" s="155" t="str">
        <f t="shared" ref="AB88" si="47">IF(F88=AA88,"",1)</f>
        <v/>
      </c>
    </row>
    <row r="89" spans="1:28" ht="12" customHeight="1">
      <c r="A89" s="254"/>
      <c r="B89" s="254"/>
      <c r="C89" s="40"/>
      <c r="D89" s="306"/>
      <c r="E89" s="39"/>
      <c r="F89" s="44">
        <f t="shared" si="37"/>
        <v>1</v>
      </c>
      <c r="G89" s="37">
        <f>IF(G88=0,0,G88/$F88)</f>
        <v>0.81632653061224492</v>
      </c>
      <c r="H89" s="37">
        <f>IF(H88=0,0,H88/H88)</f>
        <v>1</v>
      </c>
      <c r="I89" s="37">
        <f>IF(I88=0,0,I88/H88)</f>
        <v>0.56666666666666665</v>
      </c>
      <c r="J89" s="37">
        <f>IF(J88=0,0,J88/J88)</f>
        <v>1</v>
      </c>
      <c r="K89" s="37">
        <f>IF(K88=0,0,K88/J88)</f>
        <v>0.36842105263157893</v>
      </c>
      <c r="L89" s="37">
        <f>IF(L88=0,0,L88/L88)</f>
        <v>1</v>
      </c>
      <c r="M89" s="37">
        <f>IF(M88=0,0,M88/L88)</f>
        <v>0.8</v>
      </c>
      <c r="N89" s="37">
        <f>IF(N88=0,0,N88/N88)</f>
        <v>1</v>
      </c>
      <c r="O89" s="37">
        <f>IF(O88=0,0,O88/N88)</f>
        <v>0.77777777777777779</v>
      </c>
      <c r="P89" s="37">
        <f>IF(P88=0,0,P88/$F88)</f>
        <v>6.1224489795918366E-2</v>
      </c>
      <c r="Q89" s="37">
        <f>IF(Q88=0,0,Q88/$F88)</f>
        <v>0.12244897959183673</v>
      </c>
      <c r="AA89" s="154"/>
      <c r="AB89" s="154"/>
    </row>
    <row r="90" spans="1:28" ht="12" customHeight="1">
      <c r="A90" s="254"/>
      <c r="B90" s="254"/>
      <c r="C90" s="43"/>
      <c r="D90" s="305" t="s">
        <v>5</v>
      </c>
      <c r="E90" s="42"/>
      <c r="F90" s="41">
        <f t="shared" si="37"/>
        <v>24</v>
      </c>
      <c r="G90" s="41">
        <v>21</v>
      </c>
      <c r="H90" s="41">
        <v>11</v>
      </c>
      <c r="I90" s="41">
        <v>6</v>
      </c>
      <c r="J90" s="41">
        <v>11</v>
      </c>
      <c r="K90" s="41">
        <v>2</v>
      </c>
      <c r="L90" s="41">
        <v>13</v>
      </c>
      <c r="M90" s="41">
        <v>4</v>
      </c>
      <c r="N90" s="41">
        <v>15</v>
      </c>
      <c r="O90" s="41">
        <v>9</v>
      </c>
      <c r="P90" s="41">
        <v>3</v>
      </c>
      <c r="Q90" s="41">
        <v>0</v>
      </c>
      <c r="AA90" s="155">
        <v>24</v>
      </c>
      <c r="AB90" s="155" t="str">
        <f t="shared" ref="AB90" si="48">IF(F90=AA90,"",1)</f>
        <v/>
      </c>
    </row>
    <row r="91" spans="1:28" ht="12" customHeight="1">
      <c r="A91" s="254"/>
      <c r="B91" s="254"/>
      <c r="C91" s="40"/>
      <c r="D91" s="306"/>
      <c r="E91" s="39"/>
      <c r="F91" s="44">
        <f t="shared" si="37"/>
        <v>1</v>
      </c>
      <c r="G91" s="37">
        <f>IF(G90=0,0,G90/$F90)</f>
        <v>0.875</v>
      </c>
      <c r="H91" s="37">
        <f>IF(H90=0,0,H90/H90)</f>
        <v>1</v>
      </c>
      <c r="I91" s="37">
        <f>IF(I90=0,0,I90/H90)</f>
        <v>0.54545454545454541</v>
      </c>
      <c r="J91" s="37">
        <f>IF(J90=0,0,J90/J90)</f>
        <v>1</v>
      </c>
      <c r="K91" s="37">
        <f>IF(K90=0,0,K90/J90)</f>
        <v>0.18181818181818182</v>
      </c>
      <c r="L91" s="37">
        <f>IF(L90=0,0,L90/L90)</f>
        <v>1</v>
      </c>
      <c r="M91" s="37">
        <f>IF(M90=0,0,M90/L90)</f>
        <v>0.30769230769230771</v>
      </c>
      <c r="N91" s="37">
        <f>IF(N90=0,0,N90/N90)</f>
        <v>1</v>
      </c>
      <c r="O91" s="37">
        <f>IF(O90=0,0,O90/N90)</f>
        <v>0.6</v>
      </c>
      <c r="P91" s="37">
        <f>IF(P90=0,0,P90/$F90)</f>
        <v>0.125</v>
      </c>
      <c r="Q91" s="37">
        <f>IF(Q90=0,0,Q90/$F90)</f>
        <v>0</v>
      </c>
      <c r="AA91" s="154"/>
      <c r="AB91" s="154"/>
    </row>
    <row r="92" spans="1:28" ht="12" customHeight="1">
      <c r="A92" s="254"/>
      <c r="B92" s="254"/>
      <c r="C92" s="43"/>
      <c r="D92" s="305" t="s">
        <v>4</v>
      </c>
      <c r="E92" s="42"/>
      <c r="F92" s="41">
        <f t="shared" si="37"/>
        <v>22</v>
      </c>
      <c r="G92" s="41">
        <v>20</v>
      </c>
      <c r="H92" s="41">
        <v>13</v>
      </c>
      <c r="I92" s="41">
        <v>4</v>
      </c>
      <c r="J92" s="41">
        <v>15</v>
      </c>
      <c r="K92" s="41">
        <v>6</v>
      </c>
      <c r="L92" s="41">
        <v>15</v>
      </c>
      <c r="M92" s="41">
        <v>8</v>
      </c>
      <c r="N92" s="41">
        <v>15</v>
      </c>
      <c r="O92" s="41">
        <v>12</v>
      </c>
      <c r="P92" s="41">
        <v>1</v>
      </c>
      <c r="Q92" s="41">
        <v>1</v>
      </c>
      <c r="AA92" s="155">
        <v>22</v>
      </c>
      <c r="AB92" s="155" t="str">
        <f t="shared" ref="AB92" si="49">IF(F92=AA92,"",1)</f>
        <v/>
      </c>
    </row>
    <row r="93" spans="1:28" ht="12" customHeight="1">
      <c r="A93" s="254"/>
      <c r="B93" s="254"/>
      <c r="C93" s="40"/>
      <c r="D93" s="306"/>
      <c r="E93" s="39"/>
      <c r="F93" s="44">
        <f t="shared" si="37"/>
        <v>0.99999999999999989</v>
      </c>
      <c r="G93" s="37">
        <f>IF(G92=0,0,G92/$F92)</f>
        <v>0.90909090909090906</v>
      </c>
      <c r="H93" s="37">
        <f>IF(H92=0,0,H92/H92)</f>
        <v>1</v>
      </c>
      <c r="I93" s="37">
        <f>IF(I92=0,0,I92/H92)</f>
        <v>0.30769230769230771</v>
      </c>
      <c r="J93" s="37">
        <f>IF(J92=0,0,J92/J92)</f>
        <v>1</v>
      </c>
      <c r="K93" s="37">
        <f>IF(K92=0,0,K92/J92)</f>
        <v>0.4</v>
      </c>
      <c r="L93" s="37">
        <f>IF(L92=0,0,L92/L92)</f>
        <v>1</v>
      </c>
      <c r="M93" s="37">
        <f>IF(M92=0,0,M92/L92)</f>
        <v>0.53333333333333333</v>
      </c>
      <c r="N93" s="37">
        <f>IF(N92=0,0,N92/N92)</f>
        <v>1</v>
      </c>
      <c r="O93" s="37">
        <f>IF(O92=0,0,O92/N92)</f>
        <v>0.8</v>
      </c>
      <c r="P93" s="37">
        <f>IF(P92=0,0,P92/$F92)</f>
        <v>4.5454545454545456E-2</v>
      </c>
      <c r="Q93" s="37">
        <f>IF(Q92=0,0,Q92/$F92)</f>
        <v>4.5454545454545456E-2</v>
      </c>
      <c r="AA93" s="154"/>
      <c r="AB93" s="154"/>
    </row>
    <row r="94" spans="1:28" ht="12" customHeight="1">
      <c r="A94" s="254"/>
      <c r="B94" s="254"/>
      <c r="C94" s="43"/>
      <c r="D94" s="305" t="s">
        <v>3</v>
      </c>
      <c r="E94" s="42"/>
      <c r="F94" s="41">
        <f t="shared" si="37"/>
        <v>168</v>
      </c>
      <c r="G94" s="41">
        <v>155</v>
      </c>
      <c r="H94" s="41">
        <v>107</v>
      </c>
      <c r="I94" s="41">
        <v>56</v>
      </c>
      <c r="J94" s="41">
        <v>90</v>
      </c>
      <c r="K94" s="41">
        <v>59</v>
      </c>
      <c r="L94" s="41">
        <v>102</v>
      </c>
      <c r="M94" s="41">
        <v>88</v>
      </c>
      <c r="N94" s="41">
        <v>95</v>
      </c>
      <c r="O94" s="41">
        <v>87</v>
      </c>
      <c r="P94" s="41">
        <v>3</v>
      </c>
      <c r="Q94" s="41">
        <v>10</v>
      </c>
      <c r="AA94" s="155">
        <v>168</v>
      </c>
      <c r="AB94" s="155" t="str">
        <f t="shared" ref="AB94" si="50">IF(F94=AA94,"",1)</f>
        <v/>
      </c>
    </row>
    <row r="95" spans="1:28" ht="12" customHeight="1">
      <c r="A95" s="254"/>
      <c r="B95" s="254"/>
      <c r="C95" s="40"/>
      <c r="D95" s="306"/>
      <c r="E95" s="39"/>
      <c r="F95" s="44">
        <f t="shared" si="37"/>
        <v>1</v>
      </c>
      <c r="G95" s="37">
        <f>IF(G94=0,0,G94/$F94)</f>
        <v>0.92261904761904767</v>
      </c>
      <c r="H95" s="37">
        <f>IF(H94=0,0,H94/H94)</f>
        <v>1</v>
      </c>
      <c r="I95" s="37">
        <f>IF(I94=0,0,I94/H94)</f>
        <v>0.52336448598130836</v>
      </c>
      <c r="J95" s="37">
        <f>IF(J94=0,0,J94/J94)</f>
        <v>1</v>
      </c>
      <c r="K95" s="37">
        <f>IF(K94=0,0,K94/J94)</f>
        <v>0.65555555555555556</v>
      </c>
      <c r="L95" s="37">
        <f>IF(L94=0,0,L94/L94)</f>
        <v>1</v>
      </c>
      <c r="M95" s="37">
        <f>IF(M94=0,0,M94/L94)</f>
        <v>0.86274509803921573</v>
      </c>
      <c r="N95" s="37">
        <f>IF(N94=0,0,N94/N94)</f>
        <v>1</v>
      </c>
      <c r="O95" s="37">
        <f>IF(O94=0,0,O94/N94)</f>
        <v>0.91578947368421049</v>
      </c>
      <c r="P95" s="37">
        <f>IF(P94=0,0,P94/$F94)</f>
        <v>1.7857142857142856E-2</v>
      </c>
      <c r="Q95" s="37">
        <f>IF(Q94=0,0,Q94/$F94)</f>
        <v>5.9523809523809521E-2</v>
      </c>
      <c r="AA95" s="154"/>
      <c r="AB95" s="154"/>
    </row>
    <row r="96" spans="1:28" ht="12" customHeight="1">
      <c r="A96" s="254"/>
      <c r="B96" s="254"/>
      <c r="C96" s="43"/>
      <c r="D96" s="305" t="s">
        <v>2</v>
      </c>
      <c r="E96" s="42"/>
      <c r="F96" s="41">
        <f t="shared" si="37"/>
        <v>21</v>
      </c>
      <c r="G96" s="41">
        <v>21</v>
      </c>
      <c r="H96" s="41">
        <v>11</v>
      </c>
      <c r="I96" s="41">
        <v>0</v>
      </c>
      <c r="J96" s="41">
        <v>17</v>
      </c>
      <c r="K96" s="41">
        <v>4</v>
      </c>
      <c r="L96" s="41">
        <v>15</v>
      </c>
      <c r="M96" s="41">
        <v>9</v>
      </c>
      <c r="N96" s="41">
        <v>16</v>
      </c>
      <c r="O96" s="41">
        <v>15</v>
      </c>
      <c r="P96" s="41">
        <v>0</v>
      </c>
      <c r="Q96" s="41">
        <v>0</v>
      </c>
      <c r="AA96" s="155">
        <v>21</v>
      </c>
      <c r="AB96" s="155" t="str">
        <f t="shared" ref="AB96" si="51">IF(F96=AA96,"",1)</f>
        <v/>
      </c>
    </row>
    <row r="97" spans="1:30" ht="12" customHeight="1">
      <c r="A97" s="254"/>
      <c r="B97" s="254"/>
      <c r="C97" s="40"/>
      <c r="D97" s="306"/>
      <c r="E97" s="39"/>
      <c r="F97" s="44">
        <f t="shared" si="37"/>
        <v>1</v>
      </c>
      <c r="G97" s="37">
        <f>IF(G96=0,0,G96/$F96)</f>
        <v>1</v>
      </c>
      <c r="H97" s="37">
        <f>IF(H96=0,0,H96/H96)</f>
        <v>1</v>
      </c>
      <c r="I97" s="37">
        <f>IF(I96=0,0,I96/H96)</f>
        <v>0</v>
      </c>
      <c r="J97" s="37">
        <f>IF(J96=0,0,J96/J96)</f>
        <v>1</v>
      </c>
      <c r="K97" s="37">
        <f>IF(K96=0,0,K96/J96)</f>
        <v>0.23529411764705882</v>
      </c>
      <c r="L97" s="37">
        <f>IF(L96=0,0,L96/L96)</f>
        <v>1</v>
      </c>
      <c r="M97" s="37">
        <f>IF(M96=0,0,M96/L96)</f>
        <v>0.6</v>
      </c>
      <c r="N97" s="37">
        <f>IF(N96=0,0,N96/N96)</f>
        <v>1</v>
      </c>
      <c r="O97" s="37">
        <f>IF(O96=0,0,O96/N96)</f>
        <v>0.9375</v>
      </c>
      <c r="P97" s="37">
        <f>IF(P96=0,0,P96/$F96)</f>
        <v>0</v>
      </c>
      <c r="Q97" s="37">
        <f>IF(Q96=0,0,Q96/$F96)</f>
        <v>0</v>
      </c>
      <c r="AA97" s="154"/>
      <c r="AB97" s="154"/>
    </row>
    <row r="98" spans="1:30" ht="12.75" customHeight="1">
      <c r="A98" s="254"/>
      <c r="B98" s="254"/>
      <c r="C98" s="43"/>
      <c r="D98" s="305" t="s">
        <v>1</v>
      </c>
      <c r="E98" s="42"/>
      <c r="F98" s="41">
        <f t="shared" si="37"/>
        <v>56</v>
      </c>
      <c r="G98" s="41">
        <v>52</v>
      </c>
      <c r="H98" s="41">
        <v>25</v>
      </c>
      <c r="I98" s="41">
        <v>12</v>
      </c>
      <c r="J98" s="41">
        <v>24</v>
      </c>
      <c r="K98" s="41">
        <v>3</v>
      </c>
      <c r="L98" s="41">
        <v>38</v>
      </c>
      <c r="M98" s="41">
        <v>8</v>
      </c>
      <c r="N98" s="41">
        <v>33</v>
      </c>
      <c r="O98" s="41">
        <v>12</v>
      </c>
      <c r="P98" s="41">
        <v>1</v>
      </c>
      <c r="Q98" s="41">
        <v>3</v>
      </c>
      <c r="AA98" s="155">
        <v>56</v>
      </c>
      <c r="AB98" s="155" t="str">
        <f t="shared" ref="AB98" si="52">IF(F98=AA98,"",1)</f>
        <v/>
      </c>
    </row>
    <row r="99" spans="1:30" ht="12.75" customHeight="1" thickBot="1">
      <c r="A99" s="255"/>
      <c r="B99" s="255"/>
      <c r="C99" s="40"/>
      <c r="D99" s="306"/>
      <c r="E99" s="39"/>
      <c r="F99" s="38">
        <f t="shared" si="37"/>
        <v>1</v>
      </c>
      <c r="G99" s="37">
        <f>IF(G98=0,0,G98/$F98)</f>
        <v>0.9285714285714286</v>
      </c>
      <c r="H99" s="37">
        <f>IF(H98=0,0,H98/H98)</f>
        <v>1</v>
      </c>
      <c r="I99" s="37">
        <f>IF(I98=0,0,I98/H98)</f>
        <v>0.48</v>
      </c>
      <c r="J99" s="37">
        <f>IF(J98=0,0,J98/J98)</f>
        <v>1</v>
      </c>
      <c r="K99" s="37">
        <f>IF(K98=0,0,K98/J98)</f>
        <v>0.125</v>
      </c>
      <c r="L99" s="37">
        <f>IF(L98=0,0,L98/L98)</f>
        <v>1</v>
      </c>
      <c r="M99" s="37">
        <f>IF(M98=0,0,M98/L98)</f>
        <v>0.21052631578947367</v>
      </c>
      <c r="N99" s="37">
        <f>IF(N98=0,0,N98/N98)</f>
        <v>1</v>
      </c>
      <c r="O99" s="37">
        <f>IF(O98=0,0,O98/N98)</f>
        <v>0.36363636363636365</v>
      </c>
      <c r="P99" s="37">
        <f>IF(P98=0,0,P98/$F98)</f>
        <v>1.7857142857142856E-2</v>
      </c>
      <c r="Q99" s="37">
        <f>IF(Q98=0,0,Q98/$F98)</f>
        <v>5.3571428571428568E-2</v>
      </c>
      <c r="AA99" s="157"/>
      <c r="AB99" s="158"/>
    </row>
    <row r="100" spans="1:30">
      <c r="F100" s="161"/>
    </row>
    <row r="109" spans="1:30">
      <c r="AA109" s="72"/>
      <c r="AB109" s="72"/>
    </row>
    <row r="110" spans="1:30">
      <c r="D110" s="166" t="s">
        <v>490</v>
      </c>
      <c r="E110" s="164"/>
      <c r="F110" s="165">
        <v>967</v>
      </c>
      <c r="G110" s="165">
        <v>880</v>
      </c>
      <c r="H110" s="165">
        <v>563</v>
      </c>
      <c r="I110" s="165">
        <v>239</v>
      </c>
      <c r="J110" s="165">
        <v>528</v>
      </c>
      <c r="K110" s="165">
        <v>133</v>
      </c>
      <c r="L110" s="165">
        <v>610</v>
      </c>
      <c r="M110" s="165">
        <v>235</v>
      </c>
      <c r="N110" s="165">
        <v>547</v>
      </c>
      <c r="O110" s="165">
        <v>314</v>
      </c>
      <c r="P110" s="165">
        <v>36</v>
      </c>
      <c r="Q110" s="165">
        <v>51</v>
      </c>
      <c r="R110" s="165"/>
      <c r="S110" s="72"/>
      <c r="T110" s="72"/>
      <c r="U110" s="72"/>
      <c r="V110" s="72"/>
      <c r="W110" s="72"/>
      <c r="X110" s="72"/>
      <c r="Y110" s="72"/>
      <c r="Z110" s="72"/>
      <c r="AA110" s="72"/>
      <c r="AB110" s="72"/>
      <c r="AC110" s="72"/>
      <c r="AD110" s="72"/>
    </row>
    <row r="111" spans="1:30">
      <c r="D111" s="167" t="s">
        <v>49</v>
      </c>
      <c r="E111" s="164"/>
      <c r="F111" s="168">
        <f>IF(F110="","",SUM(F8,F10,F12,F14,F16))</f>
        <v>967</v>
      </c>
      <c r="G111" s="168">
        <f t="shared" ref="G111:R111" si="53">IF(G110="","",SUM(G8,G10,G12,G14,G16))</f>
        <v>880</v>
      </c>
      <c r="H111" s="168">
        <f t="shared" si="53"/>
        <v>563</v>
      </c>
      <c r="I111" s="168">
        <f t="shared" si="53"/>
        <v>239</v>
      </c>
      <c r="J111" s="168">
        <f t="shared" si="53"/>
        <v>528</v>
      </c>
      <c r="K111" s="168">
        <f t="shared" si="53"/>
        <v>133</v>
      </c>
      <c r="L111" s="168">
        <f t="shared" si="53"/>
        <v>610</v>
      </c>
      <c r="M111" s="168">
        <f t="shared" si="53"/>
        <v>235</v>
      </c>
      <c r="N111" s="168">
        <f t="shared" si="53"/>
        <v>547</v>
      </c>
      <c r="O111" s="168">
        <f t="shared" si="53"/>
        <v>314</v>
      </c>
      <c r="P111" s="168">
        <f t="shared" si="53"/>
        <v>36</v>
      </c>
      <c r="Q111" s="168">
        <f t="shared" si="53"/>
        <v>51</v>
      </c>
      <c r="R111" s="168" t="str">
        <f t="shared" si="53"/>
        <v/>
      </c>
      <c r="S111" s="75"/>
      <c r="T111" s="72"/>
      <c r="U111" s="75"/>
      <c r="V111" s="72"/>
      <c r="W111" s="75"/>
      <c r="X111" s="72"/>
      <c r="Y111" s="75"/>
      <c r="Z111" s="72"/>
      <c r="AA111" s="75"/>
      <c r="AB111" s="72"/>
      <c r="AC111" s="75"/>
      <c r="AD111" s="72"/>
    </row>
    <row r="112" spans="1:30">
      <c r="D112" s="167" t="s">
        <v>43</v>
      </c>
      <c r="E112" s="164"/>
      <c r="F112" s="168">
        <f>IF(F110="","",SUM(F18,F68))</f>
        <v>967</v>
      </c>
      <c r="G112" s="168">
        <f t="shared" ref="G112:R112" si="54">IF(G110="","",SUM(G18,G68))</f>
        <v>880</v>
      </c>
      <c r="H112" s="168">
        <f t="shared" si="54"/>
        <v>563</v>
      </c>
      <c r="I112" s="168">
        <f t="shared" si="54"/>
        <v>239</v>
      </c>
      <c r="J112" s="168">
        <f t="shared" si="54"/>
        <v>528</v>
      </c>
      <c r="K112" s="168">
        <f t="shared" si="54"/>
        <v>133</v>
      </c>
      <c r="L112" s="168">
        <f t="shared" si="54"/>
        <v>610</v>
      </c>
      <c r="M112" s="168">
        <f t="shared" si="54"/>
        <v>235</v>
      </c>
      <c r="N112" s="168">
        <f t="shared" si="54"/>
        <v>547</v>
      </c>
      <c r="O112" s="168">
        <f t="shared" si="54"/>
        <v>314</v>
      </c>
      <c r="P112" s="168">
        <f t="shared" si="54"/>
        <v>36</v>
      </c>
      <c r="Q112" s="168">
        <f t="shared" si="54"/>
        <v>51</v>
      </c>
      <c r="R112" s="168" t="str">
        <f t="shared" si="54"/>
        <v/>
      </c>
      <c r="S112" s="75"/>
      <c r="T112" s="72"/>
      <c r="U112" s="75"/>
      <c r="V112" s="72"/>
      <c r="W112" s="75"/>
      <c r="X112" s="72"/>
      <c r="Y112" s="75"/>
      <c r="Z112" s="72"/>
      <c r="AA112" s="75"/>
      <c r="AB112" s="72"/>
      <c r="AC112" s="75"/>
      <c r="AD112" s="72"/>
    </row>
    <row r="113" spans="4:30">
      <c r="D113" s="169" t="s">
        <v>42</v>
      </c>
      <c r="F113" s="168">
        <f>IF(F110="","",SUM(F20,F22,F24,F26,F28,F30,F32,F34,F36,F38,F40,F42,F44,F46,F48,F50,F52,F54,F56,F58,F60,F62,F64,F66))</f>
        <v>243</v>
      </c>
      <c r="G113" s="168">
        <f t="shared" ref="G113:R113" si="55">IF(G110="","",SUM(G20,G22,G24,G26,G28,G30,G32,G34,G36,G38,G40,G42,G44,G46,G48,G50,G52,G54,G56,G58,G60,G62,G64,G66))</f>
        <v>229</v>
      </c>
      <c r="H113" s="168">
        <f t="shared" si="55"/>
        <v>168</v>
      </c>
      <c r="I113" s="168">
        <f t="shared" si="55"/>
        <v>50</v>
      </c>
      <c r="J113" s="168">
        <f t="shared" si="55"/>
        <v>169</v>
      </c>
      <c r="K113" s="168">
        <f t="shared" si="55"/>
        <v>26</v>
      </c>
      <c r="L113" s="168">
        <f t="shared" si="55"/>
        <v>187</v>
      </c>
      <c r="M113" s="168">
        <f t="shared" si="55"/>
        <v>59</v>
      </c>
      <c r="N113" s="168">
        <f t="shared" si="55"/>
        <v>163</v>
      </c>
      <c r="O113" s="168">
        <f t="shared" si="55"/>
        <v>85</v>
      </c>
      <c r="P113" s="168">
        <f t="shared" si="55"/>
        <v>3</v>
      </c>
      <c r="Q113" s="168">
        <f t="shared" si="55"/>
        <v>11</v>
      </c>
      <c r="R113" s="168" t="str">
        <f t="shared" si="55"/>
        <v/>
      </c>
      <c r="S113" s="75"/>
      <c r="T113" s="72"/>
      <c r="U113" s="75"/>
      <c r="V113" s="72"/>
      <c r="W113" s="75"/>
      <c r="X113" s="72"/>
      <c r="Y113" s="75"/>
      <c r="Z113" s="72"/>
      <c r="AA113" s="75"/>
      <c r="AB113" s="72"/>
      <c r="AC113" s="75"/>
      <c r="AD113" s="72"/>
    </row>
    <row r="114" spans="4:30">
      <c r="D114" s="170" t="s">
        <v>491</v>
      </c>
      <c r="F114" s="168">
        <f>IF(F110="","",SUM(F70,F72,F74,F76,F78,F80,F82,F84,F86,F88,F90,F92,F94,F96,F98))</f>
        <v>724</v>
      </c>
      <c r="G114" s="168">
        <f t="shared" ref="G114:R114" si="56">IF(G110="","",SUM(G70,G72,G74,G76,G78,G80,G82,G84,G86,G88,G90,G92,G94,G96,G98))</f>
        <v>651</v>
      </c>
      <c r="H114" s="168">
        <f t="shared" si="56"/>
        <v>395</v>
      </c>
      <c r="I114" s="168">
        <f t="shared" si="56"/>
        <v>189</v>
      </c>
      <c r="J114" s="168">
        <f t="shared" si="56"/>
        <v>359</v>
      </c>
      <c r="K114" s="168">
        <f t="shared" si="56"/>
        <v>107</v>
      </c>
      <c r="L114" s="168">
        <f t="shared" si="56"/>
        <v>423</v>
      </c>
      <c r="M114" s="168">
        <f t="shared" si="56"/>
        <v>176</v>
      </c>
      <c r="N114" s="168">
        <f t="shared" si="56"/>
        <v>384</v>
      </c>
      <c r="O114" s="168">
        <f t="shared" si="56"/>
        <v>229</v>
      </c>
      <c r="P114" s="168">
        <f t="shared" si="56"/>
        <v>33</v>
      </c>
      <c r="Q114" s="168">
        <f t="shared" si="56"/>
        <v>40</v>
      </c>
      <c r="R114" s="168" t="str">
        <f t="shared" si="56"/>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IF(F110="","",IF(F6=F110,"",1))</f>
        <v/>
      </c>
      <c r="G116" s="165" t="str">
        <f t="shared" ref="G116:R116" si="57">IF(G110="","",IF(G6=G110,"",1))</f>
        <v/>
      </c>
      <c r="H116" s="165" t="str">
        <f t="shared" si="57"/>
        <v/>
      </c>
      <c r="I116" s="165" t="str">
        <f t="shared" si="57"/>
        <v/>
      </c>
      <c r="J116" s="165" t="str">
        <f t="shared" si="57"/>
        <v/>
      </c>
      <c r="K116" s="165" t="str">
        <f t="shared" si="57"/>
        <v/>
      </c>
      <c r="L116" s="165" t="str">
        <f t="shared" si="57"/>
        <v/>
      </c>
      <c r="M116" s="165" t="str">
        <f t="shared" si="57"/>
        <v/>
      </c>
      <c r="N116" s="165" t="str">
        <f t="shared" si="57"/>
        <v/>
      </c>
      <c r="O116" s="165" t="str">
        <f t="shared" si="57"/>
        <v/>
      </c>
      <c r="P116" s="165" t="str">
        <f t="shared" si="57"/>
        <v/>
      </c>
      <c r="Q116" s="165" t="str">
        <f t="shared" si="57"/>
        <v/>
      </c>
      <c r="R116" s="165" t="str">
        <f t="shared" si="57"/>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8">IF(G110="","",IF(G110=G111,"",1))</f>
        <v/>
      </c>
      <c r="H117" s="165" t="str">
        <f t="shared" si="58"/>
        <v/>
      </c>
      <c r="I117" s="165" t="str">
        <f t="shared" si="58"/>
        <v/>
      </c>
      <c r="J117" s="165" t="str">
        <f t="shared" si="58"/>
        <v/>
      </c>
      <c r="K117" s="165" t="str">
        <f t="shared" si="58"/>
        <v/>
      </c>
      <c r="L117" s="165" t="str">
        <f t="shared" si="58"/>
        <v/>
      </c>
      <c r="M117" s="165" t="str">
        <f t="shared" si="58"/>
        <v/>
      </c>
      <c r="N117" s="165" t="str">
        <f t="shared" si="58"/>
        <v/>
      </c>
      <c r="O117" s="165" t="str">
        <f t="shared" si="58"/>
        <v/>
      </c>
      <c r="P117" s="165" t="str">
        <f t="shared" si="58"/>
        <v/>
      </c>
      <c r="Q117" s="165" t="str">
        <f t="shared" si="58"/>
        <v/>
      </c>
      <c r="R117" s="165" t="str">
        <f t="shared" si="58"/>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9">IF(G110="","",IF(G110=G112,"",1))</f>
        <v/>
      </c>
      <c r="H118" s="165" t="str">
        <f t="shared" si="59"/>
        <v/>
      </c>
      <c r="I118" s="165" t="str">
        <f t="shared" si="59"/>
        <v/>
      </c>
      <c r="J118" s="165" t="str">
        <f t="shared" si="59"/>
        <v/>
      </c>
      <c r="K118" s="165" t="str">
        <f t="shared" si="59"/>
        <v/>
      </c>
      <c r="L118" s="165" t="str">
        <f t="shared" si="59"/>
        <v/>
      </c>
      <c r="M118" s="165" t="str">
        <f t="shared" si="59"/>
        <v/>
      </c>
      <c r="N118" s="165" t="str">
        <f t="shared" si="59"/>
        <v/>
      </c>
      <c r="O118" s="165" t="str">
        <f t="shared" si="59"/>
        <v/>
      </c>
      <c r="P118" s="165" t="str">
        <f t="shared" si="59"/>
        <v/>
      </c>
      <c r="Q118" s="165" t="str">
        <f t="shared" si="59"/>
        <v/>
      </c>
      <c r="R118" s="165" t="str">
        <f t="shared" si="59"/>
        <v/>
      </c>
      <c r="S118" s="72"/>
      <c r="T118" s="72"/>
      <c r="U118" s="72"/>
      <c r="V118" s="72"/>
      <c r="W118" s="72"/>
      <c r="X118" s="72"/>
      <c r="Y118" s="72"/>
      <c r="Z118" s="72"/>
      <c r="AA118" s="72"/>
      <c r="AB118" s="72"/>
      <c r="AC118" s="72"/>
      <c r="AD118" s="72"/>
    </row>
    <row r="119" spans="4:30">
      <c r="D119" s="169" t="s">
        <v>42</v>
      </c>
      <c r="F119" s="165" t="str">
        <f>IF(F110="","",IF(F18=F113,"",1))</f>
        <v/>
      </c>
      <c r="G119" s="165" t="str">
        <f t="shared" ref="G119:R119" si="60">IF(G110="","",IF(G18=G113,"",1))</f>
        <v/>
      </c>
      <c r="H119" s="165" t="str">
        <f t="shared" si="60"/>
        <v/>
      </c>
      <c r="I119" s="165" t="str">
        <f t="shared" si="60"/>
        <v/>
      </c>
      <c r="J119" s="165" t="str">
        <f t="shared" si="60"/>
        <v/>
      </c>
      <c r="K119" s="165" t="str">
        <f t="shared" si="60"/>
        <v/>
      </c>
      <c r="L119" s="165" t="str">
        <f t="shared" si="60"/>
        <v/>
      </c>
      <c r="M119" s="165" t="str">
        <f t="shared" si="60"/>
        <v/>
      </c>
      <c r="N119" s="165" t="str">
        <f t="shared" si="60"/>
        <v/>
      </c>
      <c r="O119" s="165" t="str">
        <f t="shared" si="60"/>
        <v/>
      </c>
      <c r="P119" s="165" t="str">
        <f t="shared" si="60"/>
        <v/>
      </c>
      <c r="Q119" s="165" t="str">
        <f t="shared" si="60"/>
        <v/>
      </c>
      <c r="R119" s="165" t="str">
        <f t="shared" si="60"/>
        <v/>
      </c>
      <c r="S119" s="72"/>
      <c r="T119" s="72"/>
      <c r="U119" s="72"/>
      <c r="V119" s="72"/>
      <c r="W119" s="72"/>
      <c r="X119" s="72"/>
      <c r="Y119" s="72"/>
      <c r="Z119" s="72"/>
      <c r="AA119" s="72"/>
      <c r="AB119" s="72"/>
      <c r="AC119" s="72"/>
      <c r="AD119" s="72"/>
    </row>
    <row r="120" spans="4:30">
      <c r="D120" s="170" t="s">
        <v>491</v>
      </c>
      <c r="F120" s="165" t="str">
        <f>IF(F110="","",IF(F68=F114,"",1))</f>
        <v/>
      </c>
      <c r="G120" s="165" t="str">
        <f t="shared" ref="G120:R120" si="61">IF(G110="","",IF(G68=G114,"",1))</f>
        <v/>
      </c>
      <c r="H120" s="165" t="str">
        <f t="shared" si="61"/>
        <v/>
      </c>
      <c r="I120" s="165" t="str">
        <f t="shared" si="61"/>
        <v/>
      </c>
      <c r="J120" s="165" t="str">
        <f t="shared" si="61"/>
        <v/>
      </c>
      <c r="K120" s="165" t="str">
        <f t="shared" si="61"/>
        <v/>
      </c>
      <c r="L120" s="165" t="str">
        <f t="shared" si="61"/>
        <v/>
      </c>
      <c r="M120" s="165" t="str">
        <f t="shared" si="61"/>
        <v/>
      </c>
      <c r="N120" s="165" t="str">
        <f t="shared" si="61"/>
        <v/>
      </c>
      <c r="O120" s="165" t="str">
        <f t="shared" si="61"/>
        <v/>
      </c>
      <c r="P120" s="165" t="str">
        <f t="shared" si="61"/>
        <v/>
      </c>
      <c r="Q120" s="165" t="str">
        <f t="shared" si="61"/>
        <v/>
      </c>
      <c r="R120" s="165" t="str">
        <f t="shared" si="61"/>
        <v/>
      </c>
      <c r="S120" s="72"/>
      <c r="T120" s="72"/>
      <c r="U120" s="72"/>
      <c r="V120" s="72"/>
      <c r="W120" s="72"/>
      <c r="X120" s="72"/>
      <c r="Y120" s="72"/>
      <c r="Z120" s="72"/>
      <c r="AA120" s="72"/>
      <c r="AB120" s="72"/>
      <c r="AC120" s="72"/>
      <c r="AD120" s="72"/>
    </row>
  </sheetData>
  <mergeCells count="61">
    <mergeCell ref="A18:A99"/>
    <mergeCell ref="B18:B67"/>
    <mergeCell ref="D18:D19"/>
    <mergeCell ref="D20:D21"/>
    <mergeCell ref="D22:D23"/>
    <mergeCell ref="D24:D25"/>
    <mergeCell ref="D26:D27"/>
    <mergeCell ref="D28:D29"/>
    <mergeCell ref="D30:D31"/>
    <mergeCell ref="D32:D33"/>
    <mergeCell ref="D46:D47"/>
    <mergeCell ref="D48:D49"/>
    <mergeCell ref="D34:D35"/>
    <mergeCell ref="D36:D37"/>
    <mergeCell ref="D38:D39"/>
    <mergeCell ref="D40:D41"/>
    <mergeCell ref="B68:B99"/>
    <mergeCell ref="D68:D69"/>
    <mergeCell ref="D70:D71"/>
    <mergeCell ref="D72:D73"/>
    <mergeCell ref="D74:D75"/>
    <mergeCell ref="D98:D99"/>
    <mergeCell ref="D76:D77"/>
    <mergeCell ref="D78:D79"/>
    <mergeCell ref="D96:D97"/>
    <mergeCell ref="D90:D91"/>
    <mergeCell ref="D92:D93"/>
    <mergeCell ref="D94:D95"/>
    <mergeCell ref="D58:D59"/>
    <mergeCell ref="D60:D61"/>
    <mergeCell ref="D62:D63"/>
    <mergeCell ref="D64:D65"/>
    <mergeCell ref="D88:D89"/>
    <mergeCell ref="D82:D83"/>
    <mergeCell ref="D80:D81"/>
    <mergeCell ref="D66:D67"/>
    <mergeCell ref="D84:D85"/>
    <mergeCell ref="D86:D87"/>
    <mergeCell ref="D56:D57"/>
    <mergeCell ref="D42:D43"/>
    <mergeCell ref="P3:P5"/>
    <mergeCell ref="Q3:Q5"/>
    <mergeCell ref="H3:O3"/>
    <mergeCell ref="H4:H5"/>
    <mergeCell ref="L4:L5"/>
    <mergeCell ref="N4:N5"/>
    <mergeCell ref="J4:J5"/>
    <mergeCell ref="A3:E5"/>
    <mergeCell ref="F3:F5"/>
    <mergeCell ref="A6:E7"/>
    <mergeCell ref="A8:A17"/>
    <mergeCell ref="B8:E9"/>
    <mergeCell ref="B10:E11"/>
    <mergeCell ref="B12:E13"/>
    <mergeCell ref="G3:G5"/>
    <mergeCell ref="D44:D45"/>
    <mergeCell ref="D50:D51"/>
    <mergeCell ref="D52:D53"/>
    <mergeCell ref="D54:D55"/>
    <mergeCell ref="B14:E15"/>
    <mergeCell ref="B16:E17"/>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M3" sqref="M3"/>
    </sheetView>
  </sheetViews>
  <sheetFormatPr defaultRowHeight="13.5"/>
  <cols>
    <col min="1" max="2" width="2.625" style="4" customWidth="1"/>
    <col min="3" max="3" width="1.375" style="4" customWidth="1"/>
    <col min="4" max="4" width="27.625" style="4" customWidth="1"/>
    <col min="5" max="5" width="1.375" style="4" customWidth="1"/>
    <col min="6" max="13" width="11.625" style="3" customWidth="1"/>
    <col min="14" max="26" width="9" style="3"/>
    <col min="27" max="27" width="9" style="84"/>
    <col min="28" max="28" width="11.25" style="84" customWidth="1"/>
    <col min="29" max="16384" width="9" style="3"/>
  </cols>
  <sheetData>
    <row r="1" spans="1:28" ht="14.25">
      <c r="A1" s="18" t="s">
        <v>595</v>
      </c>
    </row>
    <row r="2" spans="1:28">
      <c r="M2" s="46" t="s">
        <v>666</v>
      </c>
    </row>
    <row r="3" spans="1:28" ht="13.5" customHeight="1">
      <c r="A3" s="314" t="s">
        <v>64</v>
      </c>
      <c r="B3" s="315"/>
      <c r="C3" s="315"/>
      <c r="D3" s="315"/>
      <c r="E3" s="316"/>
      <c r="F3" s="233" t="s">
        <v>649</v>
      </c>
      <c r="G3" s="63"/>
      <c r="H3" s="233" t="s">
        <v>650</v>
      </c>
      <c r="I3" s="63"/>
      <c r="J3" s="233" t="s">
        <v>651</v>
      </c>
      <c r="K3" s="63"/>
      <c r="L3" s="233" t="s">
        <v>652</v>
      </c>
      <c r="M3" s="63"/>
    </row>
    <row r="4" spans="1:28" ht="27.75" customHeight="1">
      <c r="A4" s="317"/>
      <c r="B4" s="318"/>
      <c r="C4" s="318"/>
      <c r="D4" s="318"/>
      <c r="E4" s="319"/>
      <c r="F4" s="335"/>
      <c r="G4" s="395" t="s">
        <v>648</v>
      </c>
      <c r="H4" s="335"/>
      <c r="I4" s="395" t="s">
        <v>648</v>
      </c>
      <c r="J4" s="335"/>
      <c r="K4" s="395" t="s">
        <v>648</v>
      </c>
      <c r="L4" s="335"/>
      <c r="M4" s="395" t="s">
        <v>648</v>
      </c>
    </row>
    <row r="5" spans="1:28" ht="14.25" customHeight="1" thickBot="1">
      <c r="A5" s="317"/>
      <c r="B5" s="318"/>
      <c r="C5" s="318"/>
      <c r="D5" s="318"/>
      <c r="E5" s="319"/>
      <c r="F5" s="335"/>
      <c r="G5" s="337"/>
      <c r="H5" s="335"/>
      <c r="I5" s="337"/>
      <c r="J5" s="335"/>
      <c r="K5" s="337"/>
      <c r="L5" s="335"/>
      <c r="M5" s="337"/>
    </row>
    <row r="6" spans="1:28" ht="24.75" customHeight="1" thickBot="1">
      <c r="A6" s="320"/>
      <c r="B6" s="321"/>
      <c r="C6" s="321"/>
      <c r="D6" s="321"/>
      <c r="E6" s="322"/>
      <c r="F6" s="234"/>
      <c r="G6" s="338"/>
      <c r="H6" s="234"/>
      <c r="I6" s="338"/>
      <c r="J6" s="234"/>
      <c r="K6" s="338"/>
      <c r="L6" s="234"/>
      <c r="M6" s="338"/>
      <c r="AA6" s="159">
        <f>SUM(AB7:AB100,F116:R120)</f>
        <v>0</v>
      </c>
      <c r="AB6" s="92"/>
    </row>
    <row r="7" spans="1:28" ht="12" customHeight="1">
      <c r="A7" s="240" t="s">
        <v>50</v>
      </c>
      <c r="B7" s="241"/>
      <c r="C7" s="241"/>
      <c r="D7" s="241"/>
      <c r="E7" s="242"/>
      <c r="F7" s="41">
        <f t="shared" ref="F7:M7" si="0">SUM(F9,F11,F13,F15,F17)</f>
        <v>1559</v>
      </c>
      <c r="G7" s="41">
        <f t="shared" si="0"/>
        <v>330</v>
      </c>
      <c r="H7" s="41">
        <f t="shared" si="0"/>
        <v>1703</v>
      </c>
      <c r="I7" s="41">
        <f t="shared" si="0"/>
        <v>208</v>
      </c>
      <c r="J7" s="41">
        <f t="shared" si="0"/>
        <v>3986</v>
      </c>
      <c r="K7" s="41">
        <f t="shared" si="0"/>
        <v>611</v>
      </c>
      <c r="L7" s="41">
        <f t="shared" si="0"/>
        <v>4473</v>
      </c>
      <c r="M7" s="41">
        <f t="shared" si="0"/>
        <v>1256</v>
      </c>
      <c r="AA7" s="153"/>
      <c r="AB7" s="153"/>
    </row>
    <row r="8" spans="1:28" ht="12" customHeight="1">
      <c r="A8" s="243"/>
      <c r="B8" s="244"/>
      <c r="C8" s="244"/>
      <c r="D8" s="244"/>
      <c r="E8" s="245"/>
      <c r="F8" s="44">
        <f>IF(F7=0,0,F7/$F7)</f>
        <v>1</v>
      </c>
      <c r="G8" s="37">
        <f>IF(G7=0,0,G7/$F7)</f>
        <v>0.21167415009621551</v>
      </c>
      <c r="H8" s="37">
        <f>IF(H7=0,0,H7/$H7)</f>
        <v>1</v>
      </c>
      <c r="I8" s="37">
        <f>IF(I7=0,0,I7/$H7)</f>
        <v>0.12213740458015267</v>
      </c>
      <c r="J8" s="37">
        <f>IF(J7=0,0,J7/$J7)</f>
        <v>1</v>
      </c>
      <c r="K8" s="37">
        <f>IF(K7=0,0,K7/$J7)</f>
        <v>0.1532865027596588</v>
      </c>
      <c r="L8" s="37">
        <f>IF(L7=0,0,L7/$L7)</f>
        <v>1</v>
      </c>
      <c r="M8" s="37">
        <f>IF(M7=0,0,M7/$L7)</f>
        <v>0.28079588642968922</v>
      </c>
      <c r="AA8" s="154"/>
      <c r="AB8" s="154"/>
    </row>
    <row r="9" spans="1:28" ht="12" customHeight="1">
      <c r="A9" s="256" t="s">
        <v>49</v>
      </c>
      <c r="B9" s="323" t="s">
        <v>48</v>
      </c>
      <c r="C9" s="324"/>
      <c r="D9" s="324"/>
      <c r="E9" s="325"/>
      <c r="F9" s="41">
        <v>545</v>
      </c>
      <c r="G9" s="41">
        <v>185</v>
      </c>
      <c r="H9" s="41">
        <v>190</v>
      </c>
      <c r="I9" s="41">
        <v>34</v>
      </c>
      <c r="J9" s="41">
        <v>270</v>
      </c>
      <c r="K9" s="41">
        <v>40</v>
      </c>
      <c r="L9" s="41">
        <v>174</v>
      </c>
      <c r="M9" s="41">
        <v>52</v>
      </c>
      <c r="AA9" s="155"/>
      <c r="AB9" s="155"/>
    </row>
    <row r="10" spans="1:28" ht="12" customHeight="1">
      <c r="A10" s="257"/>
      <c r="B10" s="326"/>
      <c r="C10" s="327"/>
      <c r="D10" s="327"/>
      <c r="E10" s="328"/>
      <c r="F10" s="44">
        <f>IF(F9=0,0,F9/$F9)</f>
        <v>1</v>
      </c>
      <c r="G10" s="37">
        <f>IF(G9=0,0,G9/$F9)</f>
        <v>0.33944954128440369</v>
      </c>
      <c r="H10" s="37">
        <f>IF(H9=0,0,H9/$H9)</f>
        <v>1</v>
      </c>
      <c r="I10" s="37">
        <f>IF(I9=0,0,I9/$H9)</f>
        <v>0.17894736842105263</v>
      </c>
      <c r="J10" s="37">
        <f>IF(J9=0,0,J9/$J9)</f>
        <v>1</v>
      </c>
      <c r="K10" s="37">
        <f>IF(K9=0,0,K9/$J9)</f>
        <v>0.14814814814814814</v>
      </c>
      <c r="L10" s="37">
        <f>IF(L9=0,0,L9/$L9)</f>
        <v>1</v>
      </c>
      <c r="M10" s="37">
        <f>IF(M9=0,0,M9/$L9)</f>
        <v>0.2988505747126437</v>
      </c>
      <c r="AA10" s="154"/>
      <c r="AB10" s="154"/>
    </row>
    <row r="11" spans="1:28" ht="12" customHeight="1">
      <c r="A11" s="257"/>
      <c r="B11" s="323" t="s">
        <v>47</v>
      </c>
      <c r="C11" s="324"/>
      <c r="D11" s="324"/>
      <c r="E11" s="325"/>
      <c r="F11" s="41">
        <v>236</v>
      </c>
      <c r="G11" s="41">
        <v>38</v>
      </c>
      <c r="H11" s="41">
        <v>187</v>
      </c>
      <c r="I11" s="41">
        <v>29</v>
      </c>
      <c r="J11" s="41">
        <v>294</v>
      </c>
      <c r="K11" s="41">
        <v>65</v>
      </c>
      <c r="L11" s="41">
        <v>387</v>
      </c>
      <c r="M11" s="41">
        <v>150</v>
      </c>
      <c r="AA11" s="155"/>
      <c r="AB11" s="155"/>
    </row>
    <row r="12" spans="1:28" ht="12" customHeight="1">
      <c r="A12" s="257"/>
      <c r="B12" s="326"/>
      <c r="C12" s="327"/>
      <c r="D12" s="327"/>
      <c r="E12" s="328"/>
      <c r="F12" s="44">
        <f>IF(F11=0,0,F11/$F11)</f>
        <v>1</v>
      </c>
      <c r="G12" s="37">
        <f>IF(G11=0,0,G11/$F11)</f>
        <v>0.16101694915254236</v>
      </c>
      <c r="H12" s="37">
        <f>IF(H11=0,0,H11/$H11)</f>
        <v>1</v>
      </c>
      <c r="I12" s="37">
        <f>IF(I11=0,0,I11/$H11)</f>
        <v>0.15508021390374332</v>
      </c>
      <c r="J12" s="37">
        <f>IF(J11=0,0,J11/$J11)</f>
        <v>1</v>
      </c>
      <c r="K12" s="37">
        <f>IF(K11=0,0,K11/$J11)</f>
        <v>0.22108843537414966</v>
      </c>
      <c r="L12" s="37">
        <f>IF(L11=0,0,L11/$L11)</f>
        <v>1</v>
      </c>
      <c r="M12" s="37">
        <f>IF(M11=0,0,M11/$L11)</f>
        <v>0.38759689922480622</v>
      </c>
      <c r="AA12" s="154"/>
      <c r="AB12" s="154"/>
    </row>
    <row r="13" spans="1:28" ht="12" customHeight="1">
      <c r="A13" s="257"/>
      <c r="B13" s="323" t="s">
        <v>46</v>
      </c>
      <c r="C13" s="324"/>
      <c r="D13" s="324"/>
      <c r="E13" s="325"/>
      <c r="F13" s="41">
        <v>472</v>
      </c>
      <c r="G13" s="41">
        <v>70</v>
      </c>
      <c r="H13" s="41">
        <v>536</v>
      </c>
      <c r="I13" s="41">
        <v>61</v>
      </c>
      <c r="J13" s="41">
        <v>1263</v>
      </c>
      <c r="K13" s="41">
        <v>211</v>
      </c>
      <c r="L13" s="41">
        <v>1369</v>
      </c>
      <c r="M13" s="41">
        <v>358</v>
      </c>
      <c r="AA13" s="155"/>
      <c r="AB13" s="155"/>
    </row>
    <row r="14" spans="1:28" ht="12" customHeight="1">
      <c r="A14" s="257"/>
      <c r="B14" s="326"/>
      <c r="C14" s="327"/>
      <c r="D14" s="327"/>
      <c r="E14" s="328"/>
      <c r="F14" s="44">
        <f>IF(F13=0,0,F13/$F13)</f>
        <v>1</v>
      </c>
      <c r="G14" s="37">
        <f>IF(G13=0,0,G13/$F13)</f>
        <v>0.14830508474576271</v>
      </c>
      <c r="H14" s="37">
        <f>IF(H13=0,0,H13/$H13)</f>
        <v>1</v>
      </c>
      <c r="I14" s="37">
        <f>IF(I13=0,0,I13/$H13)</f>
        <v>0.11380597014925373</v>
      </c>
      <c r="J14" s="37">
        <f>IF(J13=0,0,J13/$J13)</f>
        <v>1</v>
      </c>
      <c r="K14" s="37">
        <f>IF(K13=0,0,K13/$J13)</f>
        <v>0.16706254948535235</v>
      </c>
      <c r="L14" s="37">
        <f>IF(L13=0,0,L13/$L13)</f>
        <v>1</v>
      </c>
      <c r="M14" s="37">
        <f>IF(M13=0,0,M13/$L13)</f>
        <v>0.26150474799123447</v>
      </c>
      <c r="AA14" s="154"/>
      <c r="AB14" s="154"/>
    </row>
    <row r="15" spans="1:28" ht="12" customHeight="1">
      <c r="A15" s="257"/>
      <c r="B15" s="323" t="s">
        <v>45</v>
      </c>
      <c r="C15" s="324"/>
      <c r="D15" s="324"/>
      <c r="E15" s="325"/>
      <c r="F15" s="41">
        <v>110</v>
      </c>
      <c r="G15" s="41">
        <v>11</v>
      </c>
      <c r="H15" s="41">
        <v>259</v>
      </c>
      <c r="I15" s="41">
        <v>21</v>
      </c>
      <c r="J15" s="41">
        <v>654</v>
      </c>
      <c r="K15" s="41">
        <v>61</v>
      </c>
      <c r="L15" s="41">
        <v>877</v>
      </c>
      <c r="M15" s="41">
        <v>162</v>
      </c>
      <c r="AA15" s="155"/>
      <c r="AB15" s="155"/>
    </row>
    <row r="16" spans="1:28" ht="12" customHeight="1">
      <c r="A16" s="257"/>
      <c r="B16" s="326"/>
      <c r="C16" s="327"/>
      <c r="D16" s="327"/>
      <c r="E16" s="328"/>
      <c r="F16" s="44">
        <f>IF(F15=0,0,F15/$F15)</f>
        <v>1</v>
      </c>
      <c r="G16" s="37">
        <f>IF(G15=0,0,G15/$F15)</f>
        <v>0.1</v>
      </c>
      <c r="H16" s="37">
        <f>IF(H15=0,0,H15/$H15)</f>
        <v>1</v>
      </c>
      <c r="I16" s="37">
        <f>IF(I15=0,0,I15/$H15)</f>
        <v>8.1081081081081086E-2</v>
      </c>
      <c r="J16" s="37">
        <f>IF(J15=0,0,J15/$J15)</f>
        <v>1</v>
      </c>
      <c r="K16" s="37">
        <f>IF(K15=0,0,K15/$J15)</f>
        <v>9.3272171253822631E-2</v>
      </c>
      <c r="L16" s="37">
        <f>IF(L15=0,0,L15/$L15)</f>
        <v>1</v>
      </c>
      <c r="M16" s="37">
        <f>IF(M15=0,0,M15/$L15)</f>
        <v>0.1847206385404789</v>
      </c>
      <c r="AA16" s="154"/>
      <c r="AB16" s="154"/>
    </row>
    <row r="17" spans="1:28" ht="12" customHeight="1">
      <c r="A17" s="257"/>
      <c r="B17" s="323" t="s">
        <v>44</v>
      </c>
      <c r="C17" s="324"/>
      <c r="D17" s="324"/>
      <c r="E17" s="325"/>
      <c r="F17" s="41">
        <v>196</v>
      </c>
      <c r="G17" s="41">
        <v>26</v>
      </c>
      <c r="H17" s="41">
        <v>531</v>
      </c>
      <c r="I17" s="41">
        <v>63</v>
      </c>
      <c r="J17" s="41">
        <v>1505</v>
      </c>
      <c r="K17" s="41">
        <v>234</v>
      </c>
      <c r="L17" s="41">
        <v>1666</v>
      </c>
      <c r="M17" s="41">
        <v>534</v>
      </c>
      <c r="AA17" s="155"/>
      <c r="AB17" s="155"/>
    </row>
    <row r="18" spans="1:28" ht="12" customHeight="1">
      <c r="A18" s="258"/>
      <c r="B18" s="326"/>
      <c r="C18" s="327"/>
      <c r="D18" s="327"/>
      <c r="E18" s="328"/>
      <c r="F18" s="44">
        <f>IF(F17=0,0,F17/$F17)</f>
        <v>1</v>
      </c>
      <c r="G18" s="37">
        <f>IF(G17=0,0,G17/$F17)</f>
        <v>0.1326530612244898</v>
      </c>
      <c r="H18" s="37">
        <f>IF(H17=0,0,H17/$H17)</f>
        <v>1</v>
      </c>
      <c r="I18" s="37">
        <f>IF(I17=0,0,I17/$H17)</f>
        <v>0.11864406779661017</v>
      </c>
      <c r="J18" s="37">
        <f>IF(J17=0,0,J17/$J17)</f>
        <v>1</v>
      </c>
      <c r="K18" s="37">
        <f>IF(K17=0,0,K17/$J17)</f>
        <v>0.15548172757475084</v>
      </c>
      <c r="L18" s="37">
        <f>IF(L17=0,0,L17/$L17)</f>
        <v>1</v>
      </c>
      <c r="M18" s="37">
        <f>IF(M17=0,0,M17/$L17)</f>
        <v>0.32052821128451381</v>
      </c>
      <c r="AA18" s="156"/>
      <c r="AB18" s="154"/>
    </row>
    <row r="19" spans="1:28" ht="12" customHeight="1">
      <c r="A19" s="253" t="s">
        <v>43</v>
      </c>
      <c r="B19" s="253" t="s">
        <v>42</v>
      </c>
      <c r="C19" s="43"/>
      <c r="D19" s="305" t="s">
        <v>16</v>
      </c>
      <c r="E19" s="42"/>
      <c r="F19" s="41">
        <f t="shared" ref="F19:M19" si="1">SUM(F21,F23,F25,F27,F29,F31,F33,F35,F37,F39,F41,F43,F45,F47,F49,F51,F53,F55,F57,F59,F61,F63,F65,F67)</f>
        <v>448</v>
      </c>
      <c r="G19" s="41">
        <f t="shared" si="1"/>
        <v>67</v>
      </c>
      <c r="H19" s="41">
        <f t="shared" si="1"/>
        <v>709</v>
      </c>
      <c r="I19" s="41">
        <f t="shared" si="1"/>
        <v>34</v>
      </c>
      <c r="J19" s="41">
        <f t="shared" si="1"/>
        <v>1847</v>
      </c>
      <c r="K19" s="41">
        <f t="shared" si="1"/>
        <v>126</v>
      </c>
      <c r="L19" s="41">
        <f t="shared" si="1"/>
        <v>1922</v>
      </c>
      <c r="M19" s="41">
        <f t="shared" si="1"/>
        <v>242</v>
      </c>
      <c r="AA19" s="155"/>
      <c r="AB19" s="155"/>
    </row>
    <row r="20" spans="1:28" ht="12" customHeight="1">
      <c r="A20" s="254"/>
      <c r="B20" s="254"/>
      <c r="C20" s="40"/>
      <c r="D20" s="306"/>
      <c r="E20" s="39"/>
      <c r="F20" s="44">
        <f>IF(F19=0,0,F19/$F19)</f>
        <v>1</v>
      </c>
      <c r="G20" s="37">
        <f>IF(G19=0,0,G19/$F19)</f>
        <v>0.14955357142857142</v>
      </c>
      <c r="H20" s="37">
        <f>IF(H19=0,0,H19/$H19)</f>
        <v>1</v>
      </c>
      <c r="I20" s="37">
        <f>IF(I19=0,0,I19/$H19)</f>
        <v>4.7954866008462625E-2</v>
      </c>
      <c r="J20" s="37">
        <f>IF(J19=0,0,J19/$J19)</f>
        <v>1</v>
      </c>
      <c r="K20" s="37">
        <f>IF(K19=0,0,K19/$J19)</f>
        <v>6.8218733080671362E-2</v>
      </c>
      <c r="L20" s="37">
        <f>IF(L19=0,0,L19/$L19)</f>
        <v>1</v>
      </c>
      <c r="M20" s="37">
        <f>IF(M19=0,0,M19/$L19)</f>
        <v>0.1259105098855359</v>
      </c>
      <c r="AA20" s="154"/>
      <c r="AB20" s="154"/>
    </row>
    <row r="21" spans="1:28" ht="12" customHeight="1">
      <c r="A21" s="254"/>
      <c r="B21" s="254"/>
      <c r="C21" s="43"/>
      <c r="D21" s="305" t="s">
        <v>368</v>
      </c>
      <c r="E21" s="42"/>
      <c r="F21" s="41">
        <v>57</v>
      </c>
      <c r="G21" s="41">
        <v>11</v>
      </c>
      <c r="H21" s="41">
        <v>76</v>
      </c>
      <c r="I21" s="41">
        <v>3</v>
      </c>
      <c r="J21" s="41">
        <v>185</v>
      </c>
      <c r="K21" s="41">
        <v>24</v>
      </c>
      <c r="L21" s="41">
        <v>196</v>
      </c>
      <c r="M21" s="41">
        <v>54</v>
      </c>
      <c r="AA21" s="155"/>
      <c r="AB21" s="155"/>
    </row>
    <row r="22" spans="1:28" ht="12" customHeight="1">
      <c r="A22" s="254"/>
      <c r="B22" s="254"/>
      <c r="C22" s="40"/>
      <c r="D22" s="306"/>
      <c r="E22" s="39"/>
      <c r="F22" s="44">
        <f>IF(F21=0,0,F21/$F21)</f>
        <v>1</v>
      </c>
      <c r="G22" s="37">
        <f>IF(G21=0,0,G21/$F21)</f>
        <v>0.19298245614035087</v>
      </c>
      <c r="H22" s="37">
        <f>IF(H21=0,0,H21/$H21)</f>
        <v>1</v>
      </c>
      <c r="I22" s="37">
        <f>IF(I21=0,0,I21/$H21)</f>
        <v>3.9473684210526314E-2</v>
      </c>
      <c r="J22" s="37">
        <f>IF(J21=0,0,J21/$J21)</f>
        <v>1</v>
      </c>
      <c r="K22" s="37">
        <f>IF(K21=0,0,K21/$J21)</f>
        <v>0.12972972972972974</v>
      </c>
      <c r="L22" s="37">
        <f>IF(L21=0,0,L21/$L21)</f>
        <v>1</v>
      </c>
      <c r="M22" s="37">
        <f>IF(M21=0,0,M21/$L21)</f>
        <v>0.27551020408163263</v>
      </c>
      <c r="AA22" s="154"/>
      <c r="AB22" s="154"/>
    </row>
    <row r="23" spans="1:28" ht="12" customHeight="1">
      <c r="A23" s="254"/>
      <c r="B23" s="254"/>
      <c r="C23" s="43"/>
      <c r="D23" s="305" t="s">
        <v>369</v>
      </c>
      <c r="E23" s="42"/>
      <c r="F23" s="41">
        <v>9</v>
      </c>
      <c r="G23" s="41">
        <v>1</v>
      </c>
      <c r="H23" s="41">
        <v>14</v>
      </c>
      <c r="I23" s="41">
        <v>1</v>
      </c>
      <c r="J23" s="41">
        <v>25</v>
      </c>
      <c r="K23" s="41">
        <v>1</v>
      </c>
      <c r="L23" s="41">
        <v>38</v>
      </c>
      <c r="M23" s="41">
        <v>4</v>
      </c>
      <c r="AA23" s="155"/>
      <c r="AB23" s="155"/>
    </row>
    <row r="24" spans="1:28" ht="12" customHeight="1">
      <c r="A24" s="254"/>
      <c r="B24" s="254"/>
      <c r="C24" s="40"/>
      <c r="D24" s="306"/>
      <c r="E24" s="39"/>
      <c r="F24" s="44">
        <f>IF(F23=0,0,F23/$F23)</f>
        <v>1</v>
      </c>
      <c r="G24" s="37">
        <f>IF(G23=0,0,G23/$F23)</f>
        <v>0.1111111111111111</v>
      </c>
      <c r="H24" s="37">
        <f>IF(H23=0,0,H23/$H23)</f>
        <v>1</v>
      </c>
      <c r="I24" s="37">
        <f>IF(I23=0,0,I23/$H23)</f>
        <v>7.1428571428571425E-2</v>
      </c>
      <c r="J24" s="37">
        <f>IF(J23=0,0,J23/$J23)</f>
        <v>1</v>
      </c>
      <c r="K24" s="37">
        <f>IF(K23=0,0,K23/$J23)</f>
        <v>0.04</v>
      </c>
      <c r="L24" s="37">
        <f>IF(L23=0,0,L23/$L23)</f>
        <v>1</v>
      </c>
      <c r="M24" s="37">
        <f>IF(M23=0,0,M23/$L23)</f>
        <v>0.10526315789473684</v>
      </c>
      <c r="AA24" s="154"/>
      <c r="AB24" s="154"/>
    </row>
    <row r="25" spans="1:28" ht="12" customHeight="1">
      <c r="A25" s="254"/>
      <c r="B25" s="254"/>
      <c r="C25" s="43"/>
      <c r="D25" s="308" t="s">
        <v>370</v>
      </c>
      <c r="E25" s="115"/>
      <c r="F25" s="104">
        <v>33</v>
      </c>
      <c r="G25" s="104">
        <v>7</v>
      </c>
      <c r="H25" s="104">
        <v>18</v>
      </c>
      <c r="I25" s="41">
        <v>6</v>
      </c>
      <c r="J25" s="41">
        <v>49</v>
      </c>
      <c r="K25" s="41">
        <v>24</v>
      </c>
      <c r="L25" s="41">
        <v>71</v>
      </c>
      <c r="M25" s="41">
        <v>33</v>
      </c>
      <c r="AA25" s="155"/>
      <c r="AB25" s="155"/>
    </row>
    <row r="26" spans="1:28" ht="12" customHeight="1">
      <c r="A26" s="254"/>
      <c r="B26" s="254"/>
      <c r="C26" s="40"/>
      <c r="D26" s="309"/>
      <c r="E26" s="116"/>
      <c r="F26" s="117">
        <f>IF(F25=0,0,F25/$F25)</f>
        <v>1</v>
      </c>
      <c r="G26" s="107">
        <f>IF(G25=0,0,G25/$F25)</f>
        <v>0.21212121212121213</v>
      </c>
      <c r="H26" s="107">
        <f>IF(H25=0,0,H25/$H25)</f>
        <v>1</v>
      </c>
      <c r="I26" s="37">
        <f>IF(I25=0,0,I25/$H25)</f>
        <v>0.33333333333333331</v>
      </c>
      <c r="J26" s="37">
        <f>IF(J25=0,0,J25/$J25)</f>
        <v>1</v>
      </c>
      <c r="K26" s="37">
        <f>IF(K25=0,0,K25/$J25)</f>
        <v>0.48979591836734693</v>
      </c>
      <c r="L26" s="37">
        <f>IF(L25=0,0,L25/$L25)</f>
        <v>1</v>
      </c>
      <c r="M26" s="37">
        <f>IF(M25=0,0,M25/$L25)</f>
        <v>0.46478873239436619</v>
      </c>
      <c r="AA26" s="154"/>
      <c r="AB26" s="154"/>
    </row>
    <row r="27" spans="1:28" ht="12" customHeight="1">
      <c r="A27" s="254"/>
      <c r="B27" s="254"/>
      <c r="C27" s="43"/>
      <c r="D27" s="305" t="s">
        <v>371</v>
      </c>
      <c r="E27" s="42"/>
      <c r="F27" s="41">
        <v>4</v>
      </c>
      <c r="G27" s="41">
        <v>2</v>
      </c>
      <c r="H27" s="41">
        <v>1</v>
      </c>
      <c r="I27" s="41">
        <v>0</v>
      </c>
      <c r="J27" s="41">
        <v>1</v>
      </c>
      <c r="K27" s="41">
        <v>0</v>
      </c>
      <c r="L27" s="41">
        <v>4</v>
      </c>
      <c r="M27" s="41">
        <v>0</v>
      </c>
      <c r="AA27" s="155"/>
      <c r="AB27" s="155"/>
    </row>
    <row r="28" spans="1:28" ht="12" customHeight="1">
      <c r="A28" s="254"/>
      <c r="B28" s="254"/>
      <c r="C28" s="40"/>
      <c r="D28" s="306"/>
      <c r="E28" s="39"/>
      <c r="F28" s="44">
        <f>IF(F27=0,0,F27/$F27)</f>
        <v>1</v>
      </c>
      <c r="G28" s="37">
        <f>IF(G27=0,0,G27/$F27)</f>
        <v>0.5</v>
      </c>
      <c r="H28" s="37">
        <f>IF(H27=0,0,H27/$H27)</f>
        <v>1</v>
      </c>
      <c r="I28" s="37">
        <f>IF(I27=0,0,I27/$H27)</f>
        <v>0</v>
      </c>
      <c r="J28" s="37">
        <f>IF(J27=0,0,J27/$J27)</f>
        <v>1</v>
      </c>
      <c r="K28" s="37">
        <f>IF(K27=0,0,K27/$J27)</f>
        <v>0</v>
      </c>
      <c r="L28" s="37">
        <f>IF(L27=0,0,L27/$L27)</f>
        <v>1</v>
      </c>
      <c r="M28" s="37">
        <f>IF(M27=0,0,M27/$L27)</f>
        <v>0</v>
      </c>
      <c r="AA28" s="154"/>
      <c r="AB28" s="154"/>
    </row>
    <row r="29" spans="1:28" ht="12" customHeight="1">
      <c r="A29" s="254"/>
      <c r="B29" s="254"/>
      <c r="C29" s="43"/>
      <c r="D29" s="305" t="s">
        <v>372</v>
      </c>
      <c r="E29" s="42"/>
      <c r="F29" s="41">
        <v>12</v>
      </c>
      <c r="G29" s="41">
        <v>1</v>
      </c>
      <c r="H29" s="41">
        <v>19</v>
      </c>
      <c r="I29" s="41">
        <v>0</v>
      </c>
      <c r="J29" s="41">
        <v>60</v>
      </c>
      <c r="K29" s="41">
        <v>6</v>
      </c>
      <c r="L29" s="41">
        <v>79</v>
      </c>
      <c r="M29" s="41">
        <v>17</v>
      </c>
      <c r="AA29" s="155"/>
      <c r="AB29" s="155"/>
    </row>
    <row r="30" spans="1:28" ht="12" customHeight="1">
      <c r="A30" s="254"/>
      <c r="B30" s="254"/>
      <c r="C30" s="40"/>
      <c r="D30" s="306"/>
      <c r="E30" s="39"/>
      <c r="F30" s="44">
        <f>IF(F29=0,0,F29/$F29)</f>
        <v>1</v>
      </c>
      <c r="G30" s="37">
        <f>IF(G29=0,0,G29/$F29)</f>
        <v>8.3333333333333329E-2</v>
      </c>
      <c r="H30" s="37">
        <f>IF(H29=0,0,H29/$H29)</f>
        <v>1</v>
      </c>
      <c r="I30" s="37">
        <f>IF(I29=0,0,I29/$H29)</f>
        <v>0</v>
      </c>
      <c r="J30" s="37">
        <f>IF(J29=0,0,J29/$J29)</f>
        <v>1</v>
      </c>
      <c r="K30" s="37">
        <f>IF(K29=0,0,K29/$J29)</f>
        <v>0.1</v>
      </c>
      <c r="L30" s="37">
        <f>IF(L29=0,0,L29/$L29)</f>
        <v>1</v>
      </c>
      <c r="M30" s="37">
        <f>IF(M29=0,0,M29/$L29)</f>
        <v>0.21518987341772153</v>
      </c>
      <c r="AA30" s="154"/>
      <c r="AB30" s="154"/>
    </row>
    <row r="31" spans="1:28" ht="12" customHeight="1">
      <c r="A31" s="254"/>
      <c r="B31" s="254"/>
      <c r="C31" s="43"/>
      <c r="D31" s="305" t="s">
        <v>373</v>
      </c>
      <c r="E31" s="42"/>
      <c r="F31" s="41">
        <v>6</v>
      </c>
      <c r="G31" s="41">
        <v>2</v>
      </c>
      <c r="H31" s="41">
        <v>4</v>
      </c>
      <c r="I31" s="41">
        <v>0</v>
      </c>
      <c r="J31" s="41">
        <v>3</v>
      </c>
      <c r="K31" s="41">
        <v>0</v>
      </c>
      <c r="L31" s="41">
        <v>3</v>
      </c>
      <c r="M31" s="41">
        <v>0</v>
      </c>
      <c r="AA31" s="155"/>
      <c r="AB31" s="155"/>
    </row>
    <row r="32" spans="1:28" ht="12" customHeight="1">
      <c r="A32" s="254"/>
      <c r="B32" s="254"/>
      <c r="C32" s="40"/>
      <c r="D32" s="306"/>
      <c r="E32" s="39"/>
      <c r="F32" s="44">
        <f>IF(F31=0,0,F31/$F31)</f>
        <v>1</v>
      </c>
      <c r="G32" s="37">
        <f>IF(G31=0,0,G31/$F31)</f>
        <v>0.33333333333333331</v>
      </c>
      <c r="H32" s="37">
        <f>IF(H31=0,0,H31/$H31)</f>
        <v>1</v>
      </c>
      <c r="I32" s="37">
        <f>IF(I31=0,0,I31/$H31)</f>
        <v>0</v>
      </c>
      <c r="J32" s="37">
        <f>IF(J31=0,0,J31/$J31)</f>
        <v>1</v>
      </c>
      <c r="K32" s="37">
        <f>IF(K31=0,0,K31/$J31)</f>
        <v>0</v>
      </c>
      <c r="L32" s="37">
        <f>IF(L31=0,0,L31/$L31)</f>
        <v>1</v>
      </c>
      <c r="M32" s="37">
        <f>IF(M31=0,0,M31/$L31)</f>
        <v>0</v>
      </c>
      <c r="AA32" s="154"/>
      <c r="AB32" s="154"/>
    </row>
    <row r="33" spans="1:28" ht="12" customHeight="1">
      <c r="A33" s="254"/>
      <c r="B33" s="254"/>
      <c r="C33" s="43"/>
      <c r="D33" s="305" t="s">
        <v>374</v>
      </c>
      <c r="E33" s="42"/>
      <c r="F33" s="41">
        <v>23</v>
      </c>
      <c r="G33" s="41">
        <v>4</v>
      </c>
      <c r="H33" s="41">
        <v>25</v>
      </c>
      <c r="I33" s="41">
        <v>5</v>
      </c>
      <c r="J33" s="41">
        <v>39</v>
      </c>
      <c r="K33" s="41">
        <v>3</v>
      </c>
      <c r="L33" s="41">
        <v>21</v>
      </c>
      <c r="M33" s="41">
        <v>4</v>
      </c>
      <c r="AA33" s="155"/>
      <c r="AB33" s="155"/>
    </row>
    <row r="34" spans="1:28" ht="12" customHeight="1">
      <c r="A34" s="254"/>
      <c r="B34" s="254"/>
      <c r="C34" s="40"/>
      <c r="D34" s="306"/>
      <c r="E34" s="39"/>
      <c r="F34" s="44">
        <f>IF(F33=0,0,F33/$F33)</f>
        <v>1</v>
      </c>
      <c r="G34" s="37">
        <f>IF(G33=0,0,G33/$F33)</f>
        <v>0.17391304347826086</v>
      </c>
      <c r="H34" s="37">
        <f>IF(H33=0,0,H33/$H33)</f>
        <v>1</v>
      </c>
      <c r="I34" s="37">
        <f>IF(I33=0,0,I33/$H33)</f>
        <v>0.2</v>
      </c>
      <c r="J34" s="37">
        <f>IF(J33=0,0,J33/$J33)</f>
        <v>1</v>
      </c>
      <c r="K34" s="37">
        <f>IF(K33=0,0,K33/$J33)</f>
        <v>7.6923076923076927E-2</v>
      </c>
      <c r="L34" s="37">
        <f>IF(L33=0,0,L33/$L33)</f>
        <v>1</v>
      </c>
      <c r="M34" s="37">
        <f>IF(M33=0,0,M33/$L33)</f>
        <v>0.19047619047619047</v>
      </c>
      <c r="AA34" s="154"/>
      <c r="AB34" s="154"/>
    </row>
    <row r="35" spans="1:28" ht="12" customHeight="1">
      <c r="A35" s="254"/>
      <c r="B35" s="254"/>
      <c r="C35" s="43"/>
      <c r="D35" s="305" t="s">
        <v>375</v>
      </c>
      <c r="E35" s="42"/>
      <c r="F35" s="41">
        <v>21</v>
      </c>
      <c r="G35" s="41">
        <v>5</v>
      </c>
      <c r="H35" s="41">
        <v>49</v>
      </c>
      <c r="I35" s="41">
        <v>8</v>
      </c>
      <c r="J35" s="41">
        <v>113</v>
      </c>
      <c r="K35" s="41">
        <v>17</v>
      </c>
      <c r="L35" s="41">
        <v>88</v>
      </c>
      <c r="M35" s="41">
        <v>22</v>
      </c>
      <c r="AA35" s="155"/>
      <c r="AB35" s="155"/>
    </row>
    <row r="36" spans="1:28" ht="12" customHeight="1">
      <c r="A36" s="254"/>
      <c r="B36" s="254"/>
      <c r="C36" s="40"/>
      <c r="D36" s="306"/>
      <c r="E36" s="39"/>
      <c r="F36" s="44">
        <f>IF(F35=0,0,F35/$F35)</f>
        <v>1</v>
      </c>
      <c r="G36" s="37">
        <f>IF(G35=0,0,G35/$F35)</f>
        <v>0.23809523809523808</v>
      </c>
      <c r="H36" s="37">
        <f>IF(H35=0,0,H35/$H35)</f>
        <v>1</v>
      </c>
      <c r="I36" s="37">
        <f>IF(I35=0,0,I35/$H35)</f>
        <v>0.16326530612244897</v>
      </c>
      <c r="J36" s="37">
        <f>IF(J35=0,0,J35/$J35)</f>
        <v>1</v>
      </c>
      <c r="K36" s="37">
        <f>IF(K35=0,0,K35/$J35)</f>
        <v>0.15044247787610621</v>
      </c>
      <c r="L36" s="37">
        <f>IF(L35=0,0,L35/$L35)</f>
        <v>1</v>
      </c>
      <c r="M36" s="37">
        <f>IF(M35=0,0,M35/$L35)</f>
        <v>0.25</v>
      </c>
      <c r="AA36" s="154"/>
      <c r="AB36" s="154"/>
    </row>
    <row r="37" spans="1:28" ht="12" customHeight="1">
      <c r="A37" s="254"/>
      <c r="B37" s="254"/>
      <c r="C37" s="43"/>
      <c r="D37" s="305" t="s">
        <v>376</v>
      </c>
      <c r="E37" s="42"/>
      <c r="F37" s="41">
        <v>0</v>
      </c>
      <c r="G37" s="41">
        <v>0</v>
      </c>
      <c r="H37" s="41">
        <v>0</v>
      </c>
      <c r="I37" s="41">
        <v>0</v>
      </c>
      <c r="J37" s="41">
        <v>1</v>
      </c>
      <c r="K37" s="41">
        <v>0</v>
      </c>
      <c r="L37" s="41">
        <v>0</v>
      </c>
      <c r="M37" s="41">
        <v>0</v>
      </c>
      <c r="AA37" s="155"/>
      <c r="AB37" s="155"/>
    </row>
    <row r="38" spans="1:28" ht="12" customHeight="1">
      <c r="A38" s="254"/>
      <c r="B38" s="254"/>
      <c r="C38" s="40"/>
      <c r="D38" s="306"/>
      <c r="E38" s="39"/>
      <c r="F38" s="44">
        <f>IF(F37=0,0,F37/$F37)</f>
        <v>0</v>
      </c>
      <c r="G38" s="37">
        <f>IF(G37=0,0,G37/$F37)</f>
        <v>0</v>
      </c>
      <c r="H38" s="37">
        <f>IF(H37=0,0,H37/$H37)</f>
        <v>0</v>
      </c>
      <c r="I38" s="37">
        <f>IF(I37=0,0,I37/$H37)</f>
        <v>0</v>
      </c>
      <c r="J38" s="37">
        <f>IF(J37=0,0,J37/$J37)</f>
        <v>1</v>
      </c>
      <c r="K38" s="37">
        <f>IF(K37=0,0,K37/$J37)</f>
        <v>0</v>
      </c>
      <c r="L38" s="37">
        <f>IF(L37=0,0,L37/$L37)</f>
        <v>0</v>
      </c>
      <c r="M38" s="37">
        <f>IF(M37=0,0,M37/$L37)</f>
        <v>0</v>
      </c>
      <c r="AA38" s="154"/>
      <c r="AB38" s="154"/>
    </row>
    <row r="39" spans="1:28" ht="12" customHeight="1">
      <c r="A39" s="254"/>
      <c r="B39" s="254"/>
      <c r="C39" s="43"/>
      <c r="D39" s="305" t="s">
        <v>377</v>
      </c>
      <c r="E39" s="42"/>
      <c r="F39" s="41">
        <v>20</v>
      </c>
      <c r="G39" s="41">
        <v>2</v>
      </c>
      <c r="H39" s="41">
        <v>26</v>
      </c>
      <c r="I39" s="41">
        <v>0</v>
      </c>
      <c r="J39" s="41">
        <v>54</v>
      </c>
      <c r="K39" s="41">
        <v>4</v>
      </c>
      <c r="L39" s="41">
        <v>50</v>
      </c>
      <c r="M39" s="41">
        <v>4</v>
      </c>
      <c r="AA39" s="155"/>
      <c r="AB39" s="155"/>
    </row>
    <row r="40" spans="1:28" ht="12" customHeight="1">
      <c r="A40" s="254"/>
      <c r="B40" s="254"/>
      <c r="C40" s="40"/>
      <c r="D40" s="306"/>
      <c r="E40" s="39"/>
      <c r="F40" s="44">
        <f>IF(F39=0,0,F39/$F39)</f>
        <v>1</v>
      </c>
      <c r="G40" s="37">
        <f>IF(G39=0,0,G39/$F39)</f>
        <v>0.1</v>
      </c>
      <c r="H40" s="37">
        <f>IF(H39=0,0,H39/$H39)</f>
        <v>1</v>
      </c>
      <c r="I40" s="37">
        <f>IF(I39=0,0,I39/$H39)</f>
        <v>0</v>
      </c>
      <c r="J40" s="37">
        <f>IF(J39=0,0,J39/$J39)</f>
        <v>1</v>
      </c>
      <c r="K40" s="37">
        <f>IF(K39=0,0,K39/$J39)</f>
        <v>7.407407407407407E-2</v>
      </c>
      <c r="L40" s="37">
        <f>IF(L39=0,0,L39/$L39)</f>
        <v>1</v>
      </c>
      <c r="M40" s="37">
        <f>IF(M39=0,0,M39/$L39)</f>
        <v>0.08</v>
      </c>
      <c r="AA40" s="154"/>
      <c r="AB40" s="154"/>
    </row>
    <row r="41" spans="1:28" ht="12" customHeight="1">
      <c r="A41" s="254"/>
      <c r="B41" s="254"/>
      <c r="C41" s="43"/>
      <c r="D41" s="305" t="s">
        <v>378</v>
      </c>
      <c r="E41" s="42"/>
      <c r="F41" s="41">
        <v>3</v>
      </c>
      <c r="G41" s="41">
        <v>1</v>
      </c>
      <c r="H41" s="41">
        <v>0</v>
      </c>
      <c r="I41" s="41">
        <v>0</v>
      </c>
      <c r="J41" s="41">
        <v>0</v>
      </c>
      <c r="K41" s="41">
        <v>0</v>
      </c>
      <c r="L41" s="41">
        <v>1</v>
      </c>
      <c r="M41" s="41">
        <v>0</v>
      </c>
      <c r="AA41" s="155"/>
      <c r="AB41" s="155"/>
    </row>
    <row r="42" spans="1:28" ht="12" customHeight="1">
      <c r="A42" s="254"/>
      <c r="B42" s="254"/>
      <c r="C42" s="40"/>
      <c r="D42" s="306"/>
      <c r="E42" s="39"/>
      <c r="F42" s="44">
        <f>IF(F41=0,0,F41/$F41)</f>
        <v>1</v>
      </c>
      <c r="G42" s="37">
        <f>IF(G41=0,0,G41/$F41)</f>
        <v>0.33333333333333331</v>
      </c>
      <c r="H42" s="37">
        <f>IF(H41=0,0,H41/$H41)</f>
        <v>0</v>
      </c>
      <c r="I42" s="37">
        <f>IF(I41=0,0,I41/$H41)</f>
        <v>0</v>
      </c>
      <c r="J42" s="37">
        <f>IF(J41=0,0,J41/$J41)</f>
        <v>0</v>
      </c>
      <c r="K42" s="37">
        <f>IF(K41=0,0,K41/$J41)</f>
        <v>0</v>
      </c>
      <c r="L42" s="37">
        <f>IF(L41=0,0,L41/$L41)</f>
        <v>1</v>
      </c>
      <c r="M42" s="37">
        <f>IF(M41=0,0,M41/$L41)</f>
        <v>0</v>
      </c>
      <c r="AA42" s="154"/>
      <c r="AB42" s="154"/>
    </row>
    <row r="43" spans="1:28" ht="12" customHeight="1">
      <c r="A43" s="254"/>
      <c r="B43" s="254"/>
      <c r="C43" s="43"/>
      <c r="D43" s="305" t="s">
        <v>379</v>
      </c>
      <c r="E43" s="42"/>
      <c r="F43" s="41">
        <v>4</v>
      </c>
      <c r="G43" s="41">
        <v>0</v>
      </c>
      <c r="H43" s="41">
        <v>8</v>
      </c>
      <c r="I43" s="41">
        <v>0</v>
      </c>
      <c r="J43" s="41">
        <v>10</v>
      </c>
      <c r="K43" s="41">
        <v>1</v>
      </c>
      <c r="L43" s="41">
        <v>0</v>
      </c>
      <c r="M43" s="41">
        <v>0</v>
      </c>
      <c r="AA43" s="155"/>
      <c r="AB43" s="155"/>
    </row>
    <row r="44" spans="1:28" ht="12" customHeight="1">
      <c r="A44" s="254"/>
      <c r="B44" s="254"/>
      <c r="C44" s="40"/>
      <c r="D44" s="306"/>
      <c r="E44" s="39"/>
      <c r="F44" s="44">
        <f>IF(F43=0,0,F43/$F43)</f>
        <v>1</v>
      </c>
      <c r="G44" s="37">
        <f>IF(G43=0,0,G43/$F43)</f>
        <v>0</v>
      </c>
      <c r="H44" s="37">
        <f>IF(H43=0,0,H43/$H43)</f>
        <v>1</v>
      </c>
      <c r="I44" s="37">
        <f>IF(I43=0,0,I43/$H43)</f>
        <v>0</v>
      </c>
      <c r="J44" s="37">
        <f>IF(J43=0,0,J43/$J43)</f>
        <v>1</v>
      </c>
      <c r="K44" s="37">
        <f>IF(K43=0,0,K43/$J43)</f>
        <v>0.1</v>
      </c>
      <c r="L44" s="37">
        <f>IF(L43=0,0,L43/$L43)</f>
        <v>0</v>
      </c>
      <c r="M44" s="37">
        <f>IF(M43=0,0,M43/$L43)</f>
        <v>0</v>
      </c>
      <c r="AA44" s="154"/>
      <c r="AB44" s="154"/>
    </row>
    <row r="45" spans="1:28" ht="12" customHeight="1">
      <c r="A45" s="254"/>
      <c r="B45" s="254"/>
      <c r="C45" s="43"/>
      <c r="D45" s="305" t="s">
        <v>380</v>
      </c>
      <c r="E45" s="42"/>
      <c r="F45" s="41">
        <v>8</v>
      </c>
      <c r="G45" s="41">
        <v>2</v>
      </c>
      <c r="H45" s="41">
        <v>23</v>
      </c>
      <c r="I45" s="41">
        <v>3</v>
      </c>
      <c r="J45" s="41">
        <v>29</v>
      </c>
      <c r="K45" s="41">
        <v>0</v>
      </c>
      <c r="L45" s="41">
        <v>47</v>
      </c>
      <c r="M45" s="41">
        <v>3</v>
      </c>
      <c r="AA45" s="155"/>
      <c r="AB45" s="155"/>
    </row>
    <row r="46" spans="1:28" ht="12" customHeight="1">
      <c r="A46" s="254"/>
      <c r="B46" s="254"/>
      <c r="C46" s="40"/>
      <c r="D46" s="306"/>
      <c r="E46" s="39"/>
      <c r="F46" s="44">
        <f>IF(F45=0,0,F45/$F45)</f>
        <v>1</v>
      </c>
      <c r="G46" s="37">
        <f>IF(G45=0,0,G45/$F45)</f>
        <v>0.25</v>
      </c>
      <c r="H46" s="37">
        <f>IF(H45=0,0,H45/$H45)</f>
        <v>1</v>
      </c>
      <c r="I46" s="37">
        <f>IF(I45=0,0,I45/$H45)</f>
        <v>0.13043478260869565</v>
      </c>
      <c r="J46" s="37">
        <f>IF(J45=0,0,J45/$J45)</f>
        <v>1</v>
      </c>
      <c r="K46" s="37">
        <f>IF(K45=0,0,K45/$J45)</f>
        <v>0</v>
      </c>
      <c r="L46" s="37">
        <f>IF(L45=0,0,L45/$L45)</f>
        <v>1</v>
      </c>
      <c r="M46" s="37">
        <f>IF(M45=0,0,M45/$L45)</f>
        <v>6.3829787234042548E-2</v>
      </c>
      <c r="AA46" s="154"/>
      <c r="AB46" s="154"/>
    </row>
    <row r="47" spans="1:28" ht="12" customHeight="1">
      <c r="A47" s="254"/>
      <c r="B47" s="254"/>
      <c r="C47" s="43"/>
      <c r="D47" s="305" t="s">
        <v>381</v>
      </c>
      <c r="E47" s="42"/>
      <c r="F47" s="41">
        <v>6</v>
      </c>
      <c r="G47" s="41">
        <v>0</v>
      </c>
      <c r="H47" s="41">
        <v>8</v>
      </c>
      <c r="I47" s="41">
        <v>1</v>
      </c>
      <c r="J47" s="41">
        <v>16</v>
      </c>
      <c r="K47" s="41">
        <v>0</v>
      </c>
      <c r="L47" s="41">
        <v>9</v>
      </c>
      <c r="M47" s="41">
        <v>3</v>
      </c>
      <c r="AA47" s="155"/>
      <c r="AB47" s="155"/>
    </row>
    <row r="48" spans="1:28" ht="12" customHeight="1">
      <c r="A48" s="254"/>
      <c r="B48" s="254"/>
      <c r="C48" s="40"/>
      <c r="D48" s="306"/>
      <c r="E48" s="39"/>
      <c r="F48" s="44">
        <f>IF(F47=0,0,F47/$F47)</f>
        <v>1</v>
      </c>
      <c r="G48" s="37">
        <f>IF(G47=0,0,G47/$F47)</f>
        <v>0</v>
      </c>
      <c r="H48" s="37">
        <f>IF(H47=0,0,H47/$H47)</f>
        <v>1</v>
      </c>
      <c r="I48" s="37">
        <f>IF(I47=0,0,I47/$H47)</f>
        <v>0.125</v>
      </c>
      <c r="J48" s="37">
        <f>IF(J47=0,0,J47/$J47)</f>
        <v>1</v>
      </c>
      <c r="K48" s="37">
        <f>IF(K47=0,0,K47/$J47)</f>
        <v>0</v>
      </c>
      <c r="L48" s="37">
        <f>IF(L47=0,0,L47/$L47)</f>
        <v>1</v>
      </c>
      <c r="M48" s="37">
        <f>IF(M47=0,0,M47/$L47)</f>
        <v>0.33333333333333331</v>
      </c>
      <c r="AA48" s="154"/>
      <c r="AB48" s="154"/>
    </row>
    <row r="49" spans="1:28" ht="12" customHeight="1">
      <c r="A49" s="254"/>
      <c r="B49" s="254"/>
      <c r="C49" s="43"/>
      <c r="D49" s="305" t="s">
        <v>382</v>
      </c>
      <c r="E49" s="42"/>
      <c r="F49" s="41">
        <v>8</v>
      </c>
      <c r="G49" s="41">
        <v>1</v>
      </c>
      <c r="H49" s="41">
        <v>22</v>
      </c>
      <c r="I49" s="41">
        <v>0</v>
      </c>
      <c r="J49" s="41">
        <v>65</v>
      </c>
      <c r="K49" s="41">
        <v>0</v>
      </c>
      <c r="L49" s="41">
        <v>44</v>
      </c>
      <c r="M49" s="41">
        <v>7</v>
      </c>
      <c r="AA49" s="155"/>
      <c r="AB49" s="155"/>
    </row>
    <row r="50" spans="1:28" ht="12" customHeight="1">
      <c r="A50" s="254"/>
      <c r="B50" s="254"/>
      <c r="C50" s="40"/>
      <c r="D50" s="306"/>
      <c r="E50" s="39"/>
      <c r="F50" s="44">
        <f>IF(F49=0,0,F49/$F49)</f>
        <v>1</v>
      </c>
      <c r="G50" s="37">
        <f>IF(G49=0,0,G49/$F49)</f>
        <v>0.125</v>
      </c>
      <c r="H50" s="37">
        <f>IF(H49=0,0,H49/$H49)</f>
        <v>1</v>
      </c>
      <c r="I50" s="37">
        <f>IF(I49=0,0,I49/$H49)</f>
        <v>0</v>
      </c>
      <c r="J50" s="37">
        <f>IF(J49=0,0,J49/$J49)</f>
        <v>1</v>
      </c>
      <c r="K50" s="37">
        <f>IF(K49=0,0,K49/$J49)</f>
        <v>0</v>
      </c>
      <c r="L50" s="37">
        <f>IF(L49=0,0,L49/$L49)</f>
        <v>1</v>
      </c>
      <c r="M50" s="37">
        <f>IF(M49=0,0,M49/$L49)</f>
        <v>0.15909090909090909</v>
      </c>
      <c r="AA50" s="154"/>
      <c r="AB50" s="154"/>
    </row>
    <row r="51" spans="1:28" ht="12" customHeight="1">
      <c r="A51" s="254"/>
      <c r="B51" s="254"/>
      <c r="C51" s="43"/>
      <c r="D51" s="305" t="s">
        <v>383</v>
      </c>
      <c r="E51" s="42"/>
      <c r="F51" s="41">
        <v>23</v>
      </c>
      <c r="G51" s="41">
        <v>4</v>
      </c>
      <c r="H51" s="41">
        <v>28</v>
      </c>
      <c r="I51" s="41">
        <v>0</v>
      </c>
      <c r="J51" s="41">
        <v>53</v>
      </c>
      <c r="K51" s="41">
        <v>2</v>
      </c>
      <c r="L51" s="41">
        <v>34</v>
      </c>
      <c r="M51" s="41">
        <v>6</v>
      </c>
      <c r="AA51" s="155"/>
      <c r="AB51" s="155"/>
    </row>
    <row r="52" spans="1:28" ht="12" customHeight="1">
      <c r="A52" s="254"/>
      <c r="B52" s="254"/>
      <c r="C52" s="40"/>
      <c r="D52" s="306"/>
      <c r="E52" s="39"/>
      <c r="F52" s="44">
        <f>IF(F51=0,0,F51/$F51)</f>
        <v>1</v>
      </c>
      <c r="G52" s="37">
        <f>IF(G51=0,0,G51/$F51)</f>
        <v>0.17391304347826086</v>
      </c>
      <c r="H52" s="37">
        <f>IF(H51=0,0,H51/$H51)</f>
        <v>1</v>
      </c>
      <c r="I52" s="37">
        <f>IF(I51=0,0,I51/$H51)</f>
        <v>0</v>
      </c>
      <c r="J52" s="37">
        <f>IF(J51=0,0,J51/$J51)</f>
        <v>1</v>
      </c>
      <c r="K52" s="37">
        <f>IF(K51=0,0,K51/$J51)</f>
        <v>3.7735849056603772E-2</v>
      </c>
      <c r="L52" s="37">
        <f>IF(L51=0,0,L51/$L51)</f>
        <v>1</v>
      </c>
      <c r="M52" s="37">
        <f>IF(M51=0,0,M51/$L51)</f>
        <v>0.17647058823529413</v>
      </c>
      <c r="AA52" s="154"/>
      <c r="AB52" s="154"/>
    </row>
    <row r="53" spans="1:28" ht="12" customHeight="1">
      <c r="A53" s="254"/>
      <c r="B53" s="254"/>
      <c r="C53" s="43"/>
      <c r="D53" s="305" t="s">
        <v>384</v>
      </c>
      <c r="E53" s="42"/>
      <c r="F53" s="41">
        <v>8</v>
      </c>
      <c r="G53" s="41">
        <v>2</v>
      </c>
      <c r="H53" s="41">
        <v>10</v>
      </c>
      <c r="I53" s="41">
        <v>0</v>
      </c>
      <c r="J53" s="41">
        <v>35</v>
      </c>
      <c r="K53" s="41">
        <v>0</v>
      </c>
      <c r="L53" s="41">
        <v>12</v>
      </c>
      <c r="M53" s="41">
        <v>0</v>
      </c>
      <c r="AA53" s="155"/>
      <c r="AB53" s="155"/>
    </row>
    <row r="54" spans="1:28" ht="12" customHeight="1">
      <c r="A54" s="254"/>
      <c r="B54" s="254"/>
      <c r="C54" s="40"/>
      <c r="D54" s="306"/>
      <c r="E54" s="39"/>
      <c r="F54" s="44">
        <f>IF(F53=0,0,F53/$F53)</f>
        <v>1</v>
      </c>
      <c r="G54" s="37">
        <f>IF(G53=0,0,G53/$F53)</f>
        <v>0.25</v>
      </c>
      <c r="H54" s="37">
        <f>IF(H53=0,0,H53/$H53)</f>
        <v>1</v>
      </c>
      <c r="I54" s="37">
        <f>IF(I53=0,0,I53/$H53)</f>
        <v>0</v>
      </c>
      <c r="J54" s="37">
        <f>IF(J53=0,0,J53/$J53)</f>
        <v>1</v>
      </c>
      <c r="K54" s="37">
        <f>IF(K53=0,0,K53/$J53)</f>
        <v>0</v>
      </c>
      <c r="L54" s="37">
        <f>IF(L53=0,0,L53/$L53)</f>
        <v>1</v>
      </c>
      <c r="M54" s="37">
        <f>IF(M53=0,0,M53/$L53)</f>
        <v>0</v>
      </c>
      <c r="AA54" s="154"/>
      <c r="AB54" s="154"/>
    </row>
    <row r="55" spans="1:28" ht="12" customHeight="1">
      <c r="A55" s="254"/>
      <c r="B55" s="254"/>
      <c r="C55" s="43"/>
      <c r="D55" s="305" t="s">
        <v>385</v>
      </c>
      <c r="E55" s="42"/>
      <c r="F55" s="41">
        <v>78</v>
      </c>
      <c r="G55" s="41">
        <v>6</v>
      </c>
      <c r="H55" s="41">
        <v>63</v>
      </c>
      <c r="I55" s="41">
        <v>1</v>
      </c>
      <c r="J55" s="41">
        <v>233</v>
      </c>
      <c r="K55" s="41">
        <v>10</v>
      </c>
      <c r="L55" s="41">
        <v>311</v>
      </c>
      <c r="M55" s="41">
        <v>16</v>
      </c>
      <c r="AA55" s="155"/>
      <c r="AB55" s="155"/>
    </row>
    <row r="56" spans="1:28" ht="12" customHeight="1">
      <c r="A56" s="254"/>
      <c r="B56" s="254"/>
      <c r="C56" s="40"/>
      <c r="D56" s="306"/>
      <c r="E56" s="39"/>
      <c r="F56" s="44">
        <f>IF(F55=0,0,F55/$F55)</f>
        <v>1</v>
      </c>
      <c r="G56" s="37">
        <f>IF(G55=0,0,G55/$F55)</f>
        <v>7.6923076923076927E-2</v>
      </c>
      <c r="H56" s="37">
        <f>IF(H55=0,0,H55/$H55)</f>
        <v>1</v>
      </c>
      <c r="I56" s="37">
        <f>IF(I55=0,0,I55/$H55)</f>
        <v>1.5873015873015872E-2</v>
      </c>
      <c r="J56" s="37">
        <f>IF(J55=0,0,J55/$J55)</f>
        <v>1</v>
      </c>
      <c r="K56" s="37">
        <f>IF(K55=0,0,K55/$J55)</f>
        <v>4.2918454935622317E-2</v>
      </c>
      <c r="L56" s="37">
        <f>IF(L55=0,0,L55/$L55)</f>
        <v>1</v>
      </c>
      <c r="M56" s="37">
        <f>IF(M55=0,0,M55/$L55)</f>
        <v>5.1446945337620578E-2</v>
      </c>
      <c r="AA56" s="154"/>
      <c r="AB56" s="154"/>
    </row>
    <row r="57" spans="1:28" ht="12" customHeight="1">
      <c r="A57" s="254"/>
      <c r="B57" s="254"/>
      <c r="C57" s="43"/>
      <c r="D57" s="305" t="s">
        <v>386</v>
      </c>
      <c r="E57" s="42"/>
      <c r="F57" s="41">
        <v>9</v>
      </c>
      <c r="G57" s="41">
        <v>2</v>
      </c>
      <c r="H57" s="41">
        <v>29</v>
      </c>
      <c r="I57" s="41">
        <v>0</v>
      </c>
      <c r="J57" s="41">
        <v>55</v>
      </c>
      <c r="K57" s="41">
        <v>1</v>
      </c>
      <c r="L57" s="41">
        <v>47</v>
      </c>
      <c r="M57" s="41">
        <v>9</v>
      </c>
      <c r="AA57" s="155"/>
      <c r="AB57" s="155"/>
    </row>
    <row r="58" spans="1:28" ht="12" customHeight="1">
      <c r="A58" s="254"/>
      <c r="B58" s="254"/>
      <c r="C58" s="40"/>
      <c r="D58" s="306"/>
      <c r="E58" s="39"/>
      <c r="F58" s="44">
        <f>IF(F57=0,0,F57/$F57)</f>
        <v>1</v>
      </c>
      <c r="G58" s="37">
        <f>IF(G57=0,0,G57/$F57)</f>
        <v>0.22222222222222221</v>
      </c>
      <c r="H58" s="37">
        <f>IF(H57=0,0,H57/$H57)</f>
        <v>1</v>
      </c>
      <c r="I58" s="37">
        <f>IF(I57=0,0,I57/$H57)</f>
        <v>0</v>
      </c>
      <c r="J58" s="37">
        <f>IF(J57=0,0,J57/$J57)</f>
        <v>1</v>
      </c>
      <c r="K58" s="37">
        <f>IF(K57=0,0,K57/$J57)</f>
        <v>1.8181818181818181E-2</v>
      </c>
      <c r="L58" s="37">
        <f>IF(L57=0,0,L57/$L57)</f>
        <v>1</v>
      </c>
      <c r="M58" s="37">
        <f>IF(M57=0,0,M57/$L57)</f>
        <v>0.19148936170212766</v>
      </c>
      <c r="AA58" s="154"/>
      <c r="AB58" s="154"/>
    </row>
    <row r="59" spans="1:28" ht="12.75" customHeight="1">
      <c r="A59" s="254"/>
      <c r="B59" s="254"/>
      <c r="C59" s="43"/>
      <c r="D59" s="305" t="s">
        <v>387</v>
      </c>
      <c r="E59" s="42"/>
      <c r="F59" s="41">
        <v>31</v>
      </c>
      <c r="G59" s="41">
        <v>4</v>
      </c>
      <c r="H59" s="41">
        <v>86</v>
      </c>
      <c r="I59" s="41">
        <v>0</v>
      </c>
      <c r="J59" s="41">
        <v>234</v>
      </c>
      <c r="K59" s="41">
        <v>5</v>
      </c>
      <c r="L59" s="41">
        <v>367</v>
      </c>
      <c r="M59" s="41">
        <v>19</v>
      </c>
      <c r="AA59" s="155"/>
      <c r="AB59" s="155"/>
    </row>
    <row r="60" spans="1:28" ht="12.75" customHeight="1">
      <c r="A60" s="254"/>
      <c r="B60" s="254"/>
      <c r="C60" s="40"/>
      <c r="D60" s="306"/>
      <c r="E60" s="39"/>
      <c r="F60" s="44">
        <f>IF(F59=0,0,F59/$F59)</f>
        <v>1</v>
      </c>
      <c r="G60" s="37">
        <f>IF(G59=0,0,G59/$F59)</f>
        <v>0.12903225806451613</v>
      </c>
      <c r="H60" s="37">
        <f>IF(H59=0,0,H59/$H59)</f>
        <v>1</v>
      </c>
      <c r="I60" s="37">
        <f>IF(I59=0,0,I59/$H59)</f>
        <v>0</v>
      </c>
      <c r="J60" s="37">
        <f>IF(J59=0,0,J59/$J59)</f>
        <v>1</v>
      </c>
      <c r="K60" s="37">
        <f>IF(K59=0,0,K59/$J59)</f>
        <v>2.1367521367521368E-2</v>
      </c>
      <c r="L60" s="37">
        <f>IF(L59=0,0,L59/$L59)</f>
        <v>1</v>
      </c>
      <c r="M60" s="37">
        <f>IF(M59=0,0,M59/$L59)</f>
        <v>5.1771117166212535E-2</v>
      </c>
      <c r="AA60" s="154"/>
      <c r="AB60" s="154"/>
    </row>
    <row r="61" spans="1:28" ht="12" customHeight="1">
      <c r="A61" s="254"/>
      <c r="B61" s="254"/>
      <c r="C61" s="43"/>
      <c r="D61" s="305" t="s">
        <v>21</v>
      </c>
      <c r="E61" s="42"/>
      <c r="F61" s="41">
        <v>18</v>
      </c>
      <c r="G61" s="41">
        <v>2</v>
      </c>
      <c r="H61" s="41">
        <v>48</v>
      </c>
      <c r="I61" s="41">
        <v>0</v>
      </c>
      <c r="J61" s="41">
        <v>148</v>
      </c>
      <c r="K61" s="41">
        <v>8</v>
      </c>
      <c r="L61" s="41">
        <v>142</v>
      </c>
      <c r="M61" s="41">
        <v>10</v>
      </c>
      <c r="AA61" s="155"/>
      <c r="AB61" s="155"/>
    </row>
    <row r="62" spans="1:28" ht="12" customHeight="1">
      <c r="A62" s="254"/>
      <c r="B62" s="254"/>
      <c r="C62" s="40"/>
      <c r="D62" s="306"/>
      <c r="E62" s="39"/>
      <c r="F62" s="44">
        <f>IF(F61=0,0,F61/$F61)</f>
        <v>1</v>
      </c>
      <c r="G62" s="37">
        <f>IF(G61=0,0,G61/$F61)</f>
        <v>0.1111111111111111</v>
      </c>
      <c r="H62" s="37">
        <f>IF(H61=0,0,H61/$H61)</f>
        <v>1</v>
      </c>
      <c r="I62" s="37">
        <f>IF(I61=0,0,I61/$H61)</f>
        <v>0</v>
      </c>
      <c r="J62" s="37">
        <f>IF(J61=0,0,J61/$J61)</f>
        <v>1</v>
      </c>
      <c r="K62" s="37">
        <f>IF(K61=0,0,K61/$J61)</f>
        <v>5.4054054054054057E-2</v>
      </c>
      <c r="L62" s="37">
        <f>IF(L61=0,0,L61/$L61)</f>
        <v>1</v>
      </c>
      <c r="M62" s="37">
        <f>IF(M61=0,0,M61/$L61)</f>
        <v>7.0422535211267609E-2</v>
      </c>
      <c r="AA62" s="154"/>
      <c r="AB62" s="154"/>
    </row>
    <row r="63" spans="1:28" ht="12" customHeight="1">
      <c r="A63" s="254"/>
      <c r="B63" s="254"/>
      <c r="C63" s="43"/>
      <c r="D63" s="305" t="s">
        <v>388</v>
      </c>
      <c r="E63" s="42"/>
      <c r="F63" s="41">
        <v>21</v>
      </c>
      <c r="G63" s="41">
        <v>2</v>
      </c>
      <c r="H63" s="41">
        <v>70</v>
      </c>
      <c r="I63" s="41">
        <v>0</v>
      </c>
      <c r="J63" s="41">
        <v>170</v>
      </c>
      <c r="K63" s="41">
        <v>9</v>
      </c>
      <c r="L63" s="41">
        <v>166</v>
      </c>
      <c r="M63" s="41">
        <v>16</v>
      </c>
      <c r="AA63" s="155"/>
      <c r="AB63" s="155"/>
    </row>
    <row r="64" spans="1:28" ht="12" customHeight="1">
      <c r="A64" s="254"/>
      <c r="B64" s="254"/>
      <c r="C64" s="40"/>
      <c r="D64" s="306"/>
      <c r="E64" s="39"/>
      <c r="F64" s="44">
        <f>IF(F63=0,0,F63/$F63)</f>
        <v>1</v>
      </c>
      <c r="G64" s="37">
        <f>IF(G63=0,0,G63/$F63)</f>
        <v>9.5238095238095233E-2</v>
      </c>
      <c r="H64" s="37">
        <f>IF(H63=0,0,H63/$H63)</f>
        <v>1</v>
      </c>
      <c r="I64" s="37">
        <f>IF(I63=0,0,I63/$H63)</f>
        <v>0</v>
      </c>
      <c r="J64" s="37">
        <f>IF(J63=0,0,J63/$J63)</f>
        <v>1</v>
      </c>
      <c r="K64" s="37">
        <f>IF(K63=0,0,K63/$J63)</f>
        <v>5.2941176470588235E-2</v>
      </c>
      <c r="L64" s="37">
        <f>IF(L63=0,0,L63/$L63)</f>
        <v>1</v>
      </c>
      <c r="M64" s="37">
        <f>IF(M63=0,0,M63/$L63)</f>
        <v>9.6385542168674704E-2</v>
      </c>
      <c r="AA64" s="154"/>
      <c r="AB64" s="154"/>
    </row>
    <row r="65" spans="1:28" ht="12" customHeight="1">
      <c r="A65" s="254"/>
      <c r="B65" s="254"/>
      <c r="C65" s="43"/>
      <c r="D65" s="305" t="s">
        <v>389</v>
      </c>
      <c r="E65" s="42"/>
      <c r="F65" s="41">
        <v>36</v>
      </c>
      <c r="G65" s="41">
        <v>4</v>
      </c>
      <c r="H65" s="41">
        <v>50</v>
      </c>
      <c r="I65" s="41">
        <v>2</v>
      </c>
      <c r="J65" s="41">
        <v>141</v>
      </c>
      <c r="K65" s="41">
        <v>4</v>
      </c>
      <c r="L65" s="41">
        <v>165</v>
      </c>
      <c r="M65" s="41">
        <v>15</v>
      </c>
      <c r="AA65" s="155"/>
      <c r="AB65" s="155"/>
    </row>
    <row r="66" spans="1:28" ht="12" customHeight="1">
      <c r="A66" s="254"/>
      <c r="B66" s="254"/>
      <c r="C66" s="40"/>
      <c r="D66" s="306"/>
      <c r="E66" s="39"/>
      <c r="F66" s="44">
        <f>IF(F65=0,0,F65/$F65)</f>
        <v>1</v>
      </c>
      <c r="G66" s="37">
        <f>IF(G65=0,0,G65/$F65)</f>
        <v>0.1111111111111111</v>
      </c>
      <c r="H66" s="37">
        <f>IF(H65=0,0,H65/$H65)</f>
        <v>1</v>
      </c>
      <c r="I66" s="37">
        <f>IF(I65=0,0,I65/$H65)</f>
        <v>0.04</v>
      </c>
      <c r="J66" s="37">
        <f>IF(J65=0,0,J65/$J65)</f>
        <v>1</v>
      </c>
      <c r="K66" s="37">
        <f>IF(K65=0,0,K65/$J65)</f>
        <v>2.8368794326241134E-2</v>
      </c>
      <c r="L66" s="37">
        <f>IF(L65=0,0,L65/$L65)</f>
        <v>1</v>
      </c>
      <c r="M66" s="37">
        <f>IF(M65=0,0,M65/$L65)</f>
        <v>9.0909090909090912E-2</v>
      </c>
      <c r="AA66" s="154"/>
      <c r="AB66" s="154"/>
    </row>
    <row r="67" spans="1:28" ht="12" customHeight="1">
      <c r="A67" s="254"/>
      <c r="B67" s="254"/>
      <c r="C67" s="43"/>
      <c r="D67" s="305" t="s">
        <v>390</v>
      </c>
      <c r="E67" s="42"/>
      <c r="F67" s="41">
        <v>10</v>
      </c>
      <c r="G67" s="41">
        <v>2</v>
      </c>
      <c r="H67" s="41">
        <v>32</v>
      </c>
      <c r="I67" s="41">
        <v>4</v>
      </c>
      <c r="J67" s="41">
        <v>128</v>
      </c>
      <c r="K67" s="41">
        <v>7</v>
      </c>
      <c r="L67" s="41">
        <v>27</v>
      </c>
      <c r="M67" s="41">
        <v>0</v>
      </c>
      <c r="AA67" s="155"/>
      <c r="AB67" s="155"/>
    </row>
    <row r="68" spans="1:28" ht="12" customHeight="1">
      <c r="A68" s="254"/>
      <c r="B68" s="255"/>
      <c r="C68" s="40"/>
      <c r="D68" s="306"/>
      <c r="E68" s="39"/>
      <c r="F68" s="44">
        <f>IF(F67=0,0,F67/$F67)</f>
        <v>1</v>
      </c>
      <c r="G68" s="37">
        <f>IF(G67=0,0,G67/$F67)</f>
        <v>0.2</v>
      </c>
      <c r="H68" s="37">
        <f>IF(H67=0,0,H67/$H67)</f>
        <v>1</v>
      </c>
      <c r="I68" s="37">
        <f>IF(I67=0,0,I67/$H67)</f>
        <v>0.125</v>
      </c>
      <c r="J68" s="37">
        <f>IF(J67=0,0,J67/$J67)</f>
        <v>1</v>
      </c>
      <c r="K68" s="37">
        <f>IF(K67=0,0,K67/$J67)</f>
        <v>5.46875E-2</v>
      </c>
      <c r="L68" s="37">
        <f>IF(L67=0,0,L67/$L67)</f>
        <v>1</v>
      </c>
      <c r="M68" s="37">
        <f>IF(M67=0,0,M67/$L67)</f>
        <v>0</v>
      </c>
      <c r="AA68" s="154"/>
      <c r="AB68" s="154"/>
    </row>
    <row r="69" spans="1:28" ht="12" customHeight="1">
      <c r="A69" s="254"/>
      <c r="B69" s="253" t="s">
        <v>17</v>
      </c>
      <c r="C69" s="43"/>
      <c r="D69" s="305" t="s">
        <v>16</v>
      </c>
      <c r="E69" s="42"/>
      <c r="F69" s="41">
        <f>SUM(F71,F73,F75,F77,F79,F81,F83,F85,F87,F89,F91,F93,F95,F97,F99)</f>
        <v>1111</v>
      </c>
      <c r="G69" s="41">
        <f>SUM(G71,G73,G75,G77,G79,G81,G83,G85,G87,G89,G91,G93,G95,G97,G99)</f>
        <v>263</v>
      </c>
      <c r="H69" s="41">
        <f t="shared" ref="H69:M69" si="2">SUM(H71,H73,H75,H77,H79,H81,H83,H85,H87,H89,H91,H93,H95,H97,H99)</f>
        <v>994</v>
      </c>
      <c r="I69" s="41">
        <f t="shared" si="2"/>
        <v>174</v>
      </c>
      <c r="J69" s="41">
        <f t="shared" si="2"/>
        <v>2139</v>
      </c>
      <c r="K69" s="41">
        <f t="shared" si="2"/>
        <v>485</v>
      </c>
      <c r="L69" s="41">
        <f t="shared" si="2"/>
        <v>2551</v>
      </c>
      <c r="M69" s="41">
        <f t="shared" si="2"/>
        <v>1014</v>
      </c>
      <c r="AA69" s="155"/>
      <c r="AB69" s="155"/>
    </row>
    <row r="70" spans="1:28" ht="12" customHeight="1">
      <c r="A70" s="254"/>
      <c r="B70" s="254"/>
      <c r="C70" s="40"/>
      <c r="D70" s="306"/>
      <c r="E70" s="39"/>
      <c r="F70" s="44">
        <f>IF(F69=0,0,F69/$F69)</f>
        <v>1</v>
      </c>
      <c r="G70" s="37">
        <f>IF(G69=0,0,G69/$F69)</f>
        <v>0.23672367236723674</v>
      </c>
      <c r="H70" s="37">
        <f>IF(H69=0,0,H69/$H69)</f>
        <v>1</v>
      </c>
      <c r="I70" s="37">
        <f>IF(I69=0,0,I69/$H69)</f>
        <v>0.1750503018108652</v>
      </c>
      <c r="J70" s="37">
        <f>IF(J69=0,0,J69/$J69)</f>
        <v>1</v>
      </c>
      <c r="K70" s="37">
        <f>IF(K69=0,0,K69/$J69)</f>
        <v>0.22674146797568959</v>
      </c>
      <c r="L70" s="37">
        <f>IF(L69=0,0,L69/$L69)</f>
        <v>1</v>
      </c>
      <c r="M70" s="37">
        <f>IF(M69=0,0,M69/$L69)</f>
        <v>0.39749117992943944</v>
      </c>
      <c r="AA70" s="154"/>
      <c r="AB70" s="154"/>
    </row>
    <row r="71" spans="1:28" ht="12" customHeight="1">
      <c r="A71" s="254"/>
      <c r="B71" s="254"/>
      <c r="C71" s="43"/>
      <c r="D71" s="305" t="s">
        <v>280</v>
      </c>
      <c r="E71" s="42"/>
      <c r="F71" s="41">
        <v>5</v>
      </c>
      <c r="G71" s="41">
        <v>0</v>
      </c>
      <c r="H71" s="41">
        <v>2</v>
      </c>
      <c r="I71" s="41">
        <v>0</v>
      </c>
      <c r="J71" s="41">
        <v>6</v>
      </c>
      <c r="K71" s="41">
        <v>0</v>
      </c>
      <c r="L71" s="41">
        <v>4</v>
      </c>
      <c r="M71" s="41">
        <v>1</v>
      </c>
      <c r="AA71" s="155"/>
      <c r="AB71" s="155"/>
    </row>
    <row r="72" spans="1:28" ht="12" customHeight="1">
      <c r="A72" s="254"/>
      <c r="B72" s="254"/>
      <c r="C72" s="40"/>
      <c r="D72" s="306"/>
      <c r="E72" s="39"/>
      <c r="F72" s="44">
        <f>IF(F71=0,0,F71/$F71)</f>
        <v>1</v>
      </c>
      <c r="G72" s="37">
        <f>IF(G71=0,0,G71/$F71)</f>
        <v>0</v>
      </c>
      <c r="H72" s="37">
        <f>IF(H71=0,0,H71/$H71)</f>
        <v>1</v>
      </c>
      <c r="I72" s="37">
        <f>IF(I71=0,0,I71/$H71)</f>
        <v>0</v>
      </c>
      <c r="J72" s="37">
        <f>IF(J71=0,0,J71/$J71)</f>
        <v>1</v>
      </c>
      <c r="K72" s="37">
        <f>IF(K71=0,0,K71/$J71)</f>
        <v>0</v>
      </c>
      <c r="L72" s="37">
        <f>IF(L71=0,0,L71/$L71)</f>
        <v>1</v>
      </c>
      <c r="M72" s="37">
        <f>IF(M71=0,0,M71/$L71)</f>
        <v>0.25</v>
      </c>
      <c r="AA72" s="154"/>
      <c r="AB72" s="154"/>
    </row>
    <row r="73" spans="1:28" ht="12" customHeight="1">
      <c r="A73" s="254"/>
      <c r="B73" s="254"/>
      <c r="C73" s="43"/>
      <c r="D73" s="305" t="s">
        <v>279</v>
      </c>
      <c r="E73" s="42"/>
      <c r="F73" s="41">
        <v>223</v>
      </c>
      <c r="G73" s="41">
        <v>43</v>
      </c>
      <c r="H73" s="41">
        <v>109</v>
      </c>
      <c r="I73" s="41">
        <v>2</v>
      </c>
      <c r="J73" s="41">
        <v>247</v>
      </c>
      <c r="K73" s="41">
        <v>9</v>
      </c>
      <c r="L73" s="41">
        <v>176</v>
      </c>
      <c r="M73" s="41">
        <v>15</v>
      </c>
      <c r="AA73" s="155"/>
      <c r="AB73" s="155"/>
    </row>
    <row r="74" spans="1:28" ht="12" customHeight="1">
      <c r="A74" s="254"/>
      <c r="B74" s="254"/>
      <c r="C74" s="40"/>
      <c r="D74" s="306"/>
      <c r="E74" s="39"/>
      <c r="F74" s="44">
        <f>IF(F73=0,0,F73/$F73)</f>
        <v>1</v>
      </c>
      <c r="G74" s="37">
        <f>IF(G73=0,0,G73/$F73)</f>
        <v>0.19282511210762332</v>
      </c>
      <c r="H74" s="37">
        <f>IF(H73=0,0,H73/$H73)</f>
        <v>1</v>
      </c>
      <c r="I74" s="37">
        <f>IF(I73=0,0,I73/$H73)</f>
        <v>1.834862385321101E-2</v>
      </c>
      <c r="J74" s="37">
        <f>IF(J73=0,0,J73/$J73)</f>
        <v>1</v>
      </c>
      <c r="K74" s="37">
        <f>IF(K73=0,0,K73/$J73)</f>
        <v>3.643724696356275E-2</v>
      </c>
      <c r="L74" s="37">
        <f>IF(L73=0,0,L73/$L73)</f>
        <v>1</v>
      </c>
      <c r="M74" s="37">
        <f>IF(M73=0,0,M73/$L73)</f>
        <v>8.5227272727272721E-2</v>
      </c>
      <c r="AA74" s="154"/>
      <c r="AB74" s="154"/>
    </row>
    <row r="75" spans="1:28" ht="12" customHeight="1">
      <c r="A75" s="254"/>
      <c r="B75" s="254"/>
      <c r="C75" s="43"/>
      <c r="D75" s="305" t="s">
        <v>13</v>
      </c>
      <c r="E75" s="42"/>
      <c r="F75" s="41">
        <v>24</v>
      </c>
      <c r="G75" s="41">
        <v>0</v>
      </c>
      <c r="H75" s="41">
        <v>45</v>
      </c>
      <c r="I75" s="41">
        <v>0</v>
      </c>
      <c r="J75" s="41">
        <v>110</v>
      </c>
      <c r="K75" s="41">
        <v>7</v>
      </c>
      <c r="L75" s="41">
        <v>137</v>
      </c>
      <c r="M75" s="41">
        <v>12</v>
      </c>
      <c r="AA75" s="155"/>
      <c r="AB75" s="155"/>
    </row>
    <row r="76" spans="1:28" ht="12" customHeight="1">
      <c r="A76" s="254"/>
      <c r="B76" s="254"/>
      <c r="C76" s="40"/>
      <c r="D76" s="306"/>
      <c r="E76" s="39"/>
      <c r="F76" s="44">
        <f>IF(F75=0,0,F75/$F75)</f>
        <v>1</v>
      </c>
      <c r="G76" s="37">
        <f>IF(G75=0,0,G75/$F75)</f>
        <v>0</v>
      </c>
      <c r="H76" s="37">
        <f>IF(H75=0,0,H75/$H75)</f>
        <v>1</v>
      </c>
      <c r="I76" s="37">
        <f>IF(I75=0,0,I75/$H75)</f>
        <v>0</v>
      </c>
      <c r="J76" s="37">
        <f>IF(J75=0,0,J75/$J75)</f>
        <v>1</v>
      </c>
      <c r="K76" s="37">
        <f>IF(K75=0,0,K75/$J75)</f>
        <v>6.363636363636363E-2</v>
      </c>
      <c r="L76" s="37">
        <f>IF(L75=0,0,L75/$L75)</f>
        <v>1</v>
      </c>
      <c r="M76" s="37">
        <f>IF(M75=0,0,M75/$L75)</f>
        <v>8.7591240875912413E-2</v>
      </c>
      <c r="AA76" s="154"/>
      <c r="AB76" s="154"/>
    </row>
    <row r="77" spans="1:28" ht="12" customHeight="1">
      <c r="A77" s="254"/>
      <c r="B77" s="254"/>
      <c r="C77" s="43"/>
      <c r="D77" s="305" t="s">
        <v>216</v>
      </c>
      <c r="E77" s="42"/>
      <c r="F77" s="41">
        <v>34</v>
      </c>
      <c r="G77" s="41">
        <v>3</v>
      </c>
      <c r="H77" s="41">
        <v>51</v>
      </c>
      <c r="I77" s="41">
        <v>4</v>
      </c>
      <c r="J77" s="41">
        <v>94</v>
      </c>
      <c r="K77" s="41">
        <v>11</v>
      </c>
      <c r="L77" s="41">
        <v>117</v>
      </c>
      <c r="M77" s="41">
        <v>23</v>
      </c>
      <c r="AA77" s="155"/>
      <c r="AB77" s="155"/>
    </row>
    <row r="78" spans="1:28" ht="12" customHeight="1">
      <c r="A78" s="254"/>
      <c r="B78" s="254"/>
      <c r="C78" s="40"/>
      <c r="D78" s="306"/>
      <c r="E78" s="39"/>
      <c r="F78" s="44">
        <f>IF(F77=0,0,F77/$F77)</f>
        <v>1</v>
      </c>
      <c r="G78" s="37">
        <f>IF(G77=0,0,G77/$F77)</f>
        <v>8.8235294117647065E-2</v>
      </c>
      <c r="H78" s="37">
        <f>IF(H77=0,0,H77/$H77)</f>
        <v>1</v>
      </c>
      <c r="I78" s="37">
        <f>IF(I77=0,0,I77/$H77)</f>
        <v>7.8431372549019607E-2</v>
      </c>
      <c r="J78" s="37">
        <f>IF(J77=0,0,J77/$J77)</f>
        <v>1</v>
      </c>
      <c r="K78" s="37">
        <f>IF(K77=0,0,K77/$J77)</f>
        <v>0.11702127659574468</v>
      </c>
      <c r="L78" s="37">
        <f>IF(L77=0,0,L77/$L77)</f>
        <v>1</v>
      </c>
      <c r="M78" s="37">
        <f>IF(M77=0,0,M77/$L77)</f>
        <v>0.19658119658119658</v>
      </c>
      <c r="AA78" s="154"/>
      <c r="AB78" s="154"/>
    </row>
    <row r="79" spans="1:28" ht="12" customHeight="1">
      <c r="A79" s="254"/>
      <c r="B79" s="254"/>
      <c r="C79" s="43"/>
      <c r="D79" s="305" t="s">
        <v>318</v>
      </c>
      <c r="E79" s="42"/>
      <c r="F79" s="41">
        <v>60</v>
      </c>
      <c r="G79" s="41">
        <v>13</v>
      </c>
      <c r="H79" s="41">
        <v>32</v>
      </c>
      <c r="I79" s="41">
        <v>3</v>
      </c>
      <c r="J79" s="41">
        <v>53</v>
      </c>
      <c r="K79" s="41">
        <v>2</v>
      </c>
      <c r="L79" s="41">
        <v>93</v>
      </c>
      <c r="M79" s="41">
        <v>13</v>
      </c>
      <c r="AA79" s="155"/>
      <c r="AB79" s="155"/>
    </row>
    <row r="80" spans="1:28" ht="12" customHeight="1">
      <c r="A80" s="254"/>
      <c r="B80" s="254"/>
      <c r="C80" s="40"/>
      <c r="D80" s="306"/>
      <c r="E80" s="39"/>
      <c r="F80" s="44">
        <f>IF(F79=0,0,F79/$F79)</f>
        <v>1</v>
      </c>
      <c r="G80" s="37">
        <f>IF(G79=0,0,G79/$F79)</f>
        <v>0.21666666666666667</v>
      </c>
      <c r="H80" s="37">
        <f>IF(H79=0,0,H79/$H79)</f>
        <v>1</v>
      </c>
      <c r="I80" s="37">
        <f>IF(I79=0,0,I79/$H79)</f>
        <v>9.375E-2</v>
      </c>
      <c r="J80" s="37">
        <f>IF(J79=0,0,J79/$J79)</f>
        <v>1</v>
      </c>
      <c r="K80" s="37">
        <f>IF(K79=0,0,K79/$J79)</f>
        <v>3.7735849056603772E-2</v>
      </c>
      <c r="L80" s="37">
        <f>IF(L79=0,0,L79/$L79)</f>
        <v>1</v>
      </c>
      <c r="M80" s="37">
        <f>IF(M79=0,0,M79/$L79)</f>
        <v>0.13978494623655913</v>
      </c>
      <c r="AA80" s="154"/>
      <c r="AB80" s="154"/>
    </row>
    <row r="81" spans="1:28" ht="12" customHeight="1">
      <c r="A81" s="254"/>
      <c r="B81" s="254"/>
      <c r="C81" s="43"/>
      <c r="D81" s="305" t="s">
        <v>10</v>
      </c>
      <c r="E81" s="42"/>
      <c r="F81" s="41">
        <v>193</v>
      </c>
      <c r="G81" s="41">
        <v>50</v>
      </c>
      <c r="H81" s="41">
        <v>161</v>
      </c>
      <c r="I81" s="41">
        <v>22</v>
      </c>
      <c r="J81" s="41">
        <v>352</v>
      </c>
      <c r="K81" s="41">
        <v>22</v>
      </c>
      <c r="L81" s="41">
        <v>221</v>
      </c>
      <c r="M81" s="41">
        <v>60</v>
      </c>
      <c r="AA81" s="155"/>
      <c r="AB81" s="155"/>
    </row>
    <row r="82" spans="1:28" ht="12" customHeight="1">
      <c r="A82" s="254"/>
      <c r="B82" s="254"/>
      <c r="C82" s="40"/>
      <c r="D82" s="306"/>
      <c r="E82" s="39"/>
      <c r="F82" s="44">
        <f>IF(F81=0,0,F81/$F81)</f>
        <v>1</v>
      </c>
      <c r="G82" s="37">
        <f>IF(G81=0,0,G81/$F81)</f>
        <v>0.25906735751295334</v>
      </c>
      <c r="H82" s="37">
        <f>IF(H81=0,0,H81/$H81)</f>
        <v>1</v>
      </c>
      <c r="I82" s="37">
        <f>IF(I81=0,0,I81/$H81)</f>
        <v>0.13664596273291926</v>
      </c>
      <c r="J82" s="37">
        <f>IF(J81=0,0,J81/$J81)</f>
        <v>1</v>
      </c>
      <c r="K82" s="37">
        <f>IF(K81=0,0,K81/$J81)</f>
        <v>6.25E-2</v>
      </c>
      <c r="L82" s="37">
        <f>IF(L81=0,0,L81/$L81)</f>
        <v>1</v>
      </c>
      <c r="M82" s="37">
        <f>IF(M81=0,0,M81/$L81)</f>
        <v>0.27149321266968324</v>
      </c>
      <c r="AA82" s="154"/>
      <c r="AB82" s="154"/>
    </row>
    <row r="83" spans="1:28" ht="12" customHeight="1">
      <c r="A83" s="254"/>
      <c r="B83" s="254"/>
      <c r="C83" s="43"/>
      <c r="D83" s="305" t="s">
        <v>9</v>
      </c>
      <c r="E83" s="42"/>
      <c r="F83" s="41">
        <v>14</v>
      </c>
      <c r="G83" s="41">
        <v>0</v>
      </c>
      <c r="H83" s="41">
        <v>40</v>
      </c>
      <c r="I83" s="41">
        <v>2</v>
      </c>
      <c r="J83" s="41">
        <v>97</v>
      </c>
      <c r="K83" s="41">
        <v>19</v>
      </c>
      <c r="L83" s="41">
        <v>181</v>
      </c>
      <c r="M83" s="41">
        <v>65</v>
      </c>
      <c r="AA83" s="155"/>
      <c r="AB83" s="155"/>
    </row>
    <row r="84" spans="1:28" ht="12" customHeight="1">
      <c r="A84" s="254"/>
      <c r="B84" s="254"/>
      <c r="C84" s="40"/>
      <c r="D84" s="306"/>
      <c r="E84" s="39"/>
      <c r="F84" s="44">
        <f>IF(F83=0,0,F83/$F83)</f>
        <v>1</v>
      </c>
      <c r="G84" s="37">
        <f>IF(G83=0,0,G83/$F83)</f>
        <v>0</v>
      </c>
      <c r="H84" s="37">
        <f>IF(H83=0,0,H83/$H83)</f>
        <v>1</v>
      </c>
      <c r="I84" s="37">
        <f>IF(I83=0,0,I83/$H83)</f>
        <v>0.05</v>
      </c>
      <c r="J84" s="37">
        <f>IF(J83=0,0,J83/$J83)</f>
        <v>1</v>
      </c>
      <c r="K84" s="37">
        <f>IF(K83=0,0,K83/$J83)</f>
        <v>0.19587628865979381</v>
      </c>
      <c r="L84" s="37">
        <f>IF(L83=0,0,L83/$L83)</f>
        <v>1</v>
      </c>
      <c r="M84" s="37">
        <f>IF(M83=0,0,M83/$L83)</f>
        <v>0.35911602209944754</v>
      </c>
      <c r="AA84" s="154"/>
      <c r="AB84" s="154"/>
    </row>
    <row r="85" spans="1:28" ht="12" customHeight="1">
      <c r="A85" s="254"/>
      <c r="B85" s="254"/>
      <c r="C85" s="43"/>
      <c r="D85" s="305" t="s">
        <v>317</v>
      </c>
      <c r="E85" s="42"/>
      <c r="F85" s="41">
        <v>9</v>
      </c>
      <c r="G85" s="41">
        <v>2</v>
      </c>
      <c r="H85" s="41">
        <v>17</v>
      </c>
      <c r="I85" s="41">
        <v>6</v>
      </c>
      <c r="J85" s="41">
        <v>13</v>
      </c>
      <c r="K85" s="41">
        <v>3</v>
      </c>
      <c r="L85" s="41">
        <v>12</v>
      </c>
      <c r="M85" s="41">
        <v>9</v>
      </c>
      <c r="AA85" s="155"/>
      <c r="AB85" s="155"/>
    </row>
    <row r="86" spans="1:28" ht="12" customHeight="1">
      <c r="A86" s="254"/>
      <c r="B86" s="254"/>
      <c r="C86" s="40"/>
      <c r="D86" s="306"/>
      <c r="E86" s="39"/>
      <c r="F86" s="44">
        <f>IF(F85=0,0,F85/$F85)</f>
        <v>1</v>
      </c>
      <c r="G86" s="37">
        <f>IF(G85=0,0,G85/$F85)</f>
        <v>0.22222222222222221</v>
      </c>
      <c r="H86" s="37">
        <f>IF(H85=0,0,H85/$H85)</f>
        <v>1</v>
      </c>
      <c r="I86" s="37">
        <f>IF(I85=0,0,I85/$H85)</f>
        <v>0.35294117647058826</v>
      </c>
      <c r="J86" s="37">
        <f>IF(J85=0,0,J85/$J85)</f>
        <v>1</v>
      </c>
      <c r="K86" s="37">
        <f>IF(K85=0,0,K85/$J85)</f>
        <v>0.23076923076923078</v>
      </c>
      <c r="L86" s="37">
        <f>IF(L85=0,0,L85/$L85)</f>
        <v>1</v>
      </c>
      <c r="M86" s="37">
        <f>IF(M85=0,0,M85/$L85)</f>
        <v>0.75</v>
      </c>
      <c r="AA86" s="154"/>
      <c r="AB86" s="154"/>
    </row>
    <row r="87" spans="1:28" ht="13.5" customHeight="1">
      <c r="A87" s="254"/>
      <c r="B87" s="254"/>
      <c r="C87" s="43"/>
      <c r="D87" s="307" t="s">
        <v>316</v>
      </c>
      <c r="E87" s="42"/>
      <c r="F87" s="41">
        <v>38</v>
      </c>
      <c r="G87" s="41">
        <v>9</v>
      </c>
      <c r="H87" s="41">
        <v>25</v>
      </c>
      <c r="I87" s="41">
        <v>2</v>
      </c>
      <c r="J87" s="41">
        <v>48</v>
      </c>
      <c r="K87" s="41">
        <v>5</v>
      </c>
      <c r="L87" s="41">
        <v>34</v>
      </c>
      <c r="M87" s="41">
        <v>8</v>
      </c>
      <c r="AA87" s="155"/>
      <c r="AB87" s="155"/>
    </row>
    <row r="88" spans="1:28" ht="13.5" customHeight="1">
      <c r="A88" s="254"/>
      <c r="B88" s="254"/>
      <c r="C88" s="40"/>
      <c r="D88" s="306"/>
      <c r="E88" s="39"/>
      <c r="F88" s="44">
        <f>IF(F87=0,0,F87/$F87)</f>
        <v>1</v>
      </c>
      <c r="G88" s="37">
        <f>IF(G87=0,0,G87/$F87)</f>
        <v>0.23684210526315788</v>
      </c>
      <c r="H88" s="37">
        <f>IF(H87=0,0,H87/$H87)</f>
        <v>1</v>
      </c>
      <c r="I88" s="37">
        <f>IF(I87=0,0,I87/$H87)</f>
        <v>0.08</v>
      </c>
      <c r="J88" s="37">
        <f>IF(J87=0,0,J87/$J87)</f>
        <v>1</v>
      </c>
      <c r="K88" s="37">
        <f>IF(K87=0,0,K87/$J87)</f>
        <v>0.10416666666666667</v>
      </c>
      <c r="L88" s="37">
        <f>IF(L87=0,0,L87/$L87)</f>
        <v>1</v>
      </c>
      <c r="M88" s="37">
        <f>IF(M87=0,0,M87/$L87)</f>
        <v>0.23529411764705882</v>
      </c>
      <c r="AA88" s="154"/>
      <c r="AB88" s="154"/>
    </row>
    <row r="89" spans="1:28" ht="12" customHeight="1">
      <c r="A89" s="254"/>
      <c r="B89" s="254"/>
      <c r="C89" s="43"/>
      <c r="D89" s="305" t="s">
        <v>315</v>
      </c>
      <c r="E89" s="42"/>
      <c r="F89" s="41">
        <v>72</v>
      </c>
      <c r="G89" s="41">
        <v>27</v>
      </c>
      <c r="H89" s="41">
        <v>48</v>
      </c>
      <c r="I89" s="41">
        <v>11</v>
      </c>
      <c r="J89" s="41">
        <v>56</v>
      </c>
      <c r="K89" s="41">
        <v>17</v>
      </c>
      <c r="L89" s="41">
        <v>80</v>
      </c>
      <c r="M89" s="41">
        <v>36</v>
      </c>
      <c r="AA89" s="155"/>
      <c r="AB89" s="155"/>
    </row>
    <row r="90" spans="1:28" ht="12" customHeight="1">
      <c r="A90" s="254"/>
      <c r="B90" s="254"/>
      <c r="C90" s="40"/>
      <c r="D90" s="306"/>
      <c r="E90" s="39"/>
      <c r="F90" s="44">
        <f>IF(F89=0,0,F89/$F89)</f>
        <v>1</v>
      </c>
      <c r="G90" s="37">
        <f>IF(G89=0,0,G89/$F89)</f>
        <v>0.375</v>
      </c>
      <c r="H90" s="37">
        <f>IF(H89=0,0,H89/$H89)</f>
        <v>1</v>
      </c>
      <c r="I90" s="37">
        <f>IF(I89=0,0,I89/$H89)</f>
        <v>0.22916666666666666</v>
      </c>
      <c r="J90" s="37">
        <f>IF(J89=0,0,J89/$J89)</f>
        <v>1</v>
      </c>
      <c r="K90" s="37">
        <f>IF(K89=0,0,K89/$J89)</f>
        <v>0.30357142857142855</v>
      </c>
      <c r="L90" s="37">
        <f>IF(L89=0,0,L89/$L89)</f>
        <v>1</v>
      </c>
      <c r="M90" s="37">
        <f>IF(M89=0,0,M89/$L89)</f>
        <v>0.45</v>
      </c>
      <c r="AA90" s="154"/>
      <c r="AB90" s="154"/>
    </row>
    <row r="91" spans="1:28" ht="12" customHeight="1">
      <c r="A91" s="254"/>
      <c r="B91" s="254"/>
      <c r="C91" s="43"/>
      <c r="D91" s="305" t="s">
        <v>212</v>
      </c>
      <c r="E91" s="42"/>
      <c r="F91" s="41">
        <v>30</v>
      </c>
      <c r="G91" s="41">
        <v>9</v>
      </c>
      <c r="H91" s="41">
        <v>19</v>
      </c>
      <c r="I91" s="41">
        <v>2</v>
      </c>
      <c r="J91" s="41">
        <v>62</v>
      </c>
      <c r="K91" s="41">
        <v>6</v>
      </c>
      <c r="L91" s="41">
        <v>27</v>
      </c>
      <c r="M91" s="41">
        <v>11</v>
      </c>
      <c r="AA91" s="155"/>
      <c r="AB91" s="155"/>
    </row>
    <row r="92" spans="1:28" ht="12" customHeight="1">
      <c r="A92" s="254"/>
      <c r="B92" s="254"/>
      <c r="C92" s="40"/>
      <c r="D92" s="306"/>
      <c r="E92" s="39"/>
      <c r="F92" s="44">
        <f>IF(F91=0,0,F91/$F91)</f>
        <v>1</v>
      </c>
      <c r="G92" s="37">
        <f>IF(G91=0,0,G91/$F91)</f>
        <v>0.3</v>
      </c>
      <c r="H92" s="37">
        <f>IF(H91=0,0,H91/$H91)</f>
        <v>1</v>
      </c>
      <c r="I92" s="37">
        <f>IF(I91=0,0,I91/$H91)</f>
        <v>0.10526315789473684</v>
      </c>
      <c r="J92" s="37">
        <f>IF(J91=0,0,J91/$J91)</f>
        <v>1</v>
      </c>
      <c r="K92" s="37">
        <f>IF(K91=0,0,K91/$J91)</f>
        <v>9.6774193548387094E-2</v>
      </c>
      <c r="L92" s="37">
        <f>IF(L91=0,0,L91/$L91)</f>
        <v>1</v>
      </c>
      <c r="M92" s="37">
        <f>IF(M91=0,0,M91/$L91)</f>
        <v>0.40740740740740738</v>
      </c>
      <c r="AA92" s="154"/>
      <c r="AB92" s="154"/>
    </row>
    <row r="93" spans="1:28" ht="12" customHeight="1">
      <c r="A93" s="254"/>
      <c r="B93" s="254"/>
      <c r="C93" s="43"/>
      <c r="D93" s="305" t="s">
        <v>314</v>
      </c>
      <c r="E93" s="42"/>
      <c r="F93" s="41">
        <v>35</v>
      </c>
      <c r="G93" s="41">
        <v>6</v>
      </c>
      <c r="H93" s="41">
        <v>27</v>
      </c>
      <c r="I93" s="41">
        <v>9</v>
      </c>
      <c r="J93" s="41">
        <v>44</v>
      </c>
      <c r="K93" s="41">
        <v>8</v>
      </c>
      <c r="L93" s="41">
        <v>54</v>
      </c>
      <c r="M93" s="41">
        <v>24</v>
      </c>
      <c r="AA93" s="155"/>
      <c r="AB93" s="155"/>
    </row>
    <row r="94" spans="1:28" ht="12" customHeight="1">
      <c r="A94" s="254"/>
      <c r="B94" s="254"/>
      <c r="C94" s="40"/>
      <c r="D94" s="306"/>
      <c r="E94" s="39"/>
      <c r="F94" s="44">
        <f>IF(F93=0,0,F93/$F93)</f>
        <v>1</v>
      </c>
      <c r="G94" s="37">
        <f>IF(G93=0,0,G93/$F93)</f>
        <v>0.17142857142857143</v>
      </c>
      <c r="H94" s="37">
        <f>IF(H93=0,0,H93/$H93)</f>
        <v>1</v>
      </c>
      <c r="I94" s="37">
        <f>IF(I93=0,0,I93/$H93)</f>
        <v>0.33333333333333331</v>
      </c>
      <c r="J94" s="37">
        <f>IF(J93=0,0,J93/$J93)</f>
        <v>1</v>
      </c>
      <c r="K94" s="37">
        <f>IF(K93=0,0,K93/$J93)</f>
        <v>0.18181818181818182</v>
      </c>
      <c r="L94" s="37">
        <f>IF(L93=0,0,L93/$L93)</f>
        <v>1</v>
      </c>
      <c r="M94" s="37">
        <f>IF(M93=0,0,M93/$L93)</f>
        <v>0.44444444444444442</v>
      </c>
      <c r="AA94" s="154"/>
      <c r="AB94" s="154"/>
    </row>
    <row r="95" spans="1:28" ht="12" customHeight="1">
      <c r="A95" s="254"/>
      <c r="B95" s="254"/>
      <c r="C95" s="43"/>
      <c r="D95" s="305" t="s">
        <v>313</v>
      </c>
      <c r="E95" s="42"/>
      <c r="F95" s="41">
        <v>262</v>
      </c>
      <c r="G95" s="41">
        <v>84</v>
      </c>
      <c r="H95" s="41">
        <v>289</v>
      </c>
      <c r="I95" s="41">
        <v>103</v>
      </c>
      <c r="J95" s="41">
        <v>619</v>
      </c>
      <c r="K95" s="41">
        <v>333</v>
      </c>
      <c r="L95" s="41">
        <v>925</v>
      </c>
      <c r="M95" s="41">
        <v>600</v>
      </c>
      <c r="AA95" s="155"/>
      <c r="AB95" s="155"/>
    </row>
    <row r="96" spans="1:28" ht="12" customHeight="1">
      <c r="A96" s="254"/>
      <c r="B96" s="254"/>
      <c r="C96" s="40"/>
      <c r="D96" s="306"/>
      <c r="E96" s="39"/>
      <c r="F96" s="44">
        <f>IF(F95=0,0,F95/$F95)</f>
        <v>1</v>
      </c>
      <c r="G96" s="37">
        <f>IF(G95=0,0,G95/$F95)</f>
        <v>0.32061068702290074</v>
      </c>
      <c r="H96" s="37">
        <f>IF(H95=0,0,H95/$H95)</f>
        <v>1</v>
      </c>
      <c r="I96" s="37">
        <f>IF(I95=0,0,I95/$H95)</f>
        <v>0.356401384083045</v>
      </c>
      <c r="J96" s="37">
        <f>IF(J95=0,0,J95/$J95)</f>
        <v>1</v>
      </c>
      <c r="K96" s="37">
        <f>IF(K95=0,0,K95/$J95)</f>
        <v>0.53796445880452337</v>
      </c>
      <c r="L96" s="37">
        <f>IF(L95=0,0,L95/$L95)</f>
        <v>1</v>
      </c>
      <c r="M96" s="37">
        <f>IF(M95=0,0,M95/$L95)</f>
        <v>0.64864864864864868</v>
      </c>
      <c r="AA96" s="154"/>
      <c r="AB96" s="154"/>
    </row>
    <row r="97" spans="1:30" ht="12" customHeight="1">
      <c r="A97" s="254"/>
      <c r="B97" s="254"/>
      <c r="C97" s="43"/>
      <c r="D97" s="305" t="s">
        <v>312</v>
      </c>
      <c r="E97" s="42"/>
      <c r="F97" s="41">
        <v>26</v>
      </c>
      <c r="G97" s="41">
        <v>0</v>
      </c>
      <c r="H97" s="41">
        <v>73</v>
      </c>
      <c r="I97" s="41">
        <v>4</v>
      </c>
      <c r="J97" s="41">
        <v>182</v>
      </c>
      <c r="K97" s="41">
        <v>23</v>
      </c>
      <c r="L97" s="41">
        <v>265</v>
      </c>
      <c r="M97" s="41">
        <v>63</v>
      </c>
      <c r="AA97" s="155"/>
      <c r="AB97" s="155"/>
    </row>
    <row r="98" spans="1:30" ht="12" customHeight="1">
      <c r="A98" s="254"/>
      <c r="B98" s="254"/>
      <c r="C98" s="40"/>
      <c r="D98" s="306"/>
      <c r="E98" s="39"/>
      <c r="F98" s="44">
        <f>IF(F97=0,0,F97/$F97)</f>
        <v>1</v>
      </c>
      <c r="G98" s="37">
        <f>IF(G97=0,0,G97/$F97)</f>
        <v>0</v>
      </c>
      <c r="H98" s="37">
        <f>IF(H97=0,0,H97/$H97)</f>
        <v>1</v>
      </c>
      <c r="I98" s="37">
        <f>IF(I97=0,0,I97/$H97)</f>
        <v>5.4794520547945202E-2</v>
      </c>
      <c r="J98" s="37">
        <f>IF(J97=0,0,J97/$J97)</f>
        <v>1</v>
      </c>
      <c r="K98" s="37">
        <f>IF(K97=0,0,K97/$J97)</f>
        <v>0.12637362637362637</v>
      </c>
      <c r="L98" s="37">
        <f>IF(L97=0,0,L97/$L97)</f>
        <v>1</v>
      </c>
      <c r="M98" s="37">
        <f>IF(M97=0,0,M97/$L97)</f>
        <v>0.23773584905660378</v>
      </c>
      <c r="AA98" s="154"/>
      <c r="AB98" s="154"/>
    </row>
    <row r="99" spans="1:30" ht="12.75" customHeight="1">
      <c r="A99" s="254"/>
      <c r="B99" s="254"/>
      <c r="C99" s="43"/>
      <c r="D99" s="305" t="s">
        <v>311</v>
      </c>
      <c r="E99" s="42"/>
      <c r="F99" s="41">
        <v>86</v>
      </c>
      <c r="G99" s="41">
        <v>17</v>
      </c>
      <c r="H99" s="41">
        <v>56</v>
      </c>
      <c r="I99" s="41">
        <v>4</v>
      </c>
      <c r="J99" s="41">
        <v>156</v>
      </c>
      <c r="K99" s="41">
        <v>20</v>
      </c>
      <c r="L99" s="41">
        <v>225</v>
      </c>
      <c r="M99" s="41">
        <v>74</v>
      </c>
      <c r="AA99" s="155"/>
      <c r="AB99" s="155"/>
    </row>
    <row r="100" spans="1:30" ht="12.75" customHeight="1" thickBot="1">
      <c r="A100" s="255"/>
      <c r="B100" s="255"/>
      <c r="C100" s="40"/>
      <c r="D100" s="306"/>
      <c r="E100" s="39"/>
      <c r="F100" s="38">
        <f>IF(F99=0,0,F99/$F99)</f>
        <v>1</v>
      </c>
      <c r="G100" s="37">
        <f>IF(G99=0,0,G99/$F99)</f>
        <v>0.19767441860465115</v>
      </c>
      <c r="H100" s="37">
        <f>IF(H99=0,0,H99/$H99)</f>
        <v>1</v>
      </c>
      <c r="I100" s="37">
        <f>IF(I99=0,0,I99/$H99)</f>
        <v>7.1428571428571425E-2</v>
      </c>
      <c r="J100" s="37">
        <f>IF(J99=0,0,J99/$J99)</f>
        <v>1</v>
      </c>
      <c r="K100" s="37">
        <f>IF(K99=0,0,K99/$J99)</f>
        <v>0.12820512820512819</v>
      </c>
      <c r="L100" s="37">
        <f>IF(L99=0,0,L99/$L99)</f>
        <v>1</v>
      </c>
      <c r="M100" s="37">
        <f>IF(M99=0,0,M99/$L99)</f>
        <v>0.3288888888888889</v>
      </c>
      <c r="AA100" s="157"/>
      <c r="AB100" s="158"/>
    </row>
    <row r="110" spans="1:30">
      <c r="D110" s="166" t="s">
        <v>490</v>
      </c>
      <c r="E110" s="164"/>
      <c r="F110" s="165">
        <v>1559</v>
      </c>
      <c r="G110" s="165">
        <v>330</v>
      </c>
      <c r="H110" s="165">
        <v>1703</v>
      </c>
      <c r="I110" s="165">
        <v>208</v>
      </c>
      <c r="J110" s="165">
        <v>3986</v>
      </c>
      <c r="K110" s="165">
        <v>611</v>
      </c>
      <c r="L110" s="165">
        <v>4473</v>
      </c>
      <c r="M110" s="165">
        <v>1256</v>
      </c>
      <c r="N110" s="165"/>
      <c r="O110" s="165"/>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1559</v>
      </c>
      <c r="G111" s="168">
        <f t="shared" ref="G111:R111" si="3">IF(G110="","",SUM(G9,G11,G13,G15,G17))</f>
        <v>330</v>
      </c>
      <c r="H111" s="168">
        <f t="shared" si="3"/>
        <v>1703</v>
      </c>
      <c r="I111" s="168">
        <f t="shared" si="3"/>
        <v>208</v>
      </c>
      <c r="J111" s="168">
        <f t="shared" si="3"/>
        <v>3986</v>
      </c>
      <c r="K111" s="168">
        <f t="shared" si="3"/>
        <v>611</v>
      </c>
      <c r="L111" s="168">
        <f t="shared" si="3"/>
        <v>4473</v>
      </c>
      <c r="M111" s="168">
        <f t="shared" si="3"/>
        <v>1256</v>
      </c>
      <c r="N111" s="168" t="str">
        <f t="shared" si="3"/>
        <v/>
      </c>
      <c r="O111" s="168" t="str">
        <f t="shared" si="3"/>
        <v/>
      </c>
      <c r="P111" s="168" t="str">
        <f t="shared" si="3"/>
        <v/>
      </c>
      <c r="Q111" s="168" t="str">
        <f t="shared" si="3"/>
        <v/>
      </c>
      <c r="R111" s="168" t="str">
        <f t="shared" si="3"/>
        <v/>
      </c>
      <c r="S111" s="75"/>
      <c r="T111" s="72"/>
      <c r="U111" s="75"/>
      <c r="V111" s="72"/>
      <c r="W111" s="75"/>
      <c r="X111" s="72"/>
      <c r="Y111" s="75"/>
      <c r="Z111" s="72"/>
      <c r="AA111" s="75"/>
      <c r="AB111" s="72"/>
      <c r="AC111" s="75"/>
      <c r="AD111" s="72"/>
    </row>
    <row r="112" spans="1:30">
      <c r="D112" s="167" t="s">
        <v>43</v>
      </c>
      <c r="E112" s="164"/>
      <c r="F112" s="168">
        <f>IF(F110="","",SUM(F19,F69))</f>
        <v>1559</v>
      </c>
      <c r="G112" s="168">
        <f t="shared" ref="G112:R112" si="4">IF(G110="","",SUM(G19,G69))</f>
        <v>330</v>
      </c>
      <c r="H112" s="168">
        <f t="shared" si="4"/>
        <v>1703</v>
      </c>
      <c r="I112" s="168">
        <f t="shared" si="4"/>
        <v>208</v>
      </c>
      <c r="J112" s="168">
        <f t="shared" si="4"/>
        <v>3986</v>
      </c>
      <c r="K112" s="168">
        <f t="shared" si="4"/>
        <v>611</v>
      </c>
      <c r="L112" s="168">
        <f t="shared" si="4"/>
        <v>4473</v>
      </c>
      <c r="M112" s="168">
        <f t="shared" si="4"/>
        <v>1256</v>
      </c>
      <c r="N112" s="168" t="str">
        <f t="shared" si="4"/>
        <v/>
      </c>
      <c r="O112" s="168" t="str">
        <f t="shared" si="4"/>
        <v/>
      </c>
      <c r="P112" s="168" t="str">
        <f t="shared" si="4"/>
        <v/>
      </c>
      <c r="Q112" s="168" t="str">
        <f t="shared" si="4"/>
        <v/>
      </c>
      <c r="R112" s="168" t="str">
        <f t="shared" si="4"/>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448</v>
      </c>
      <c r="G113" s="168">
        <f t="shared" ref="G113:R113" si="5">IF(G110="","",SUM(G21,G23,G25,G27,G29,G31,G33,G35,G37,G39,G41,G43,G45,G47,G49,G51,G53,G55,G57,G59,G61,G63,G65,G67))</f>
        <v>67</v>
      </c>
      <c r="H113" s="168">
        <f t="shared" si="5"/>
        <v>709</v>
      </c>
      <c r="I113" s="168">
        <f t="shared" si="5"/>
        <v>34</v>
      </c>
      <c r="J113" s="168">
        <f t="shared" si="5"/>
        <v>1847</v>
      </c>
      <c r="K113" s="168">
        <f t="shared" si="5"/>
        <v>126</v>
      </c>
      <c r="L113" s="168">
        <f t="shared" si="5"/>
        <v>1922</v>
      </c>
      <c r="M113" s="168">
        <f t="shared" si="5"/>
        <v>242</v>
      </c>
      <c r="N113" s="168" t="str">
        <f t="shared" si="5"/>
        <v/>
      </c>
      <c r="O113" s="168" t="str">
        <f t="shared" si="5"/>
        <v/>
      </c>
      <c r="P113" s="168" t="str">
        <f t="shared" si="5"/>
        <v/>
      </c>
      <c r="Q113" s="168" t="str">
        <f t="shared" si="5"/>
        <v/>
      </c>
      <c r="R113" s="168" t="str">
        <f t="shared" si="5"/>
        <v/>
      </c>
      <c r="S113" s="75"/>
      <c r="T113" s="72"/>
      <c r="U113" s="75"/>
      <c r="V113" s="72"/>
      <c r="W113" s="75"/>
      <c r="X113" s="72"/>
      <c r="Y113" s="75"/>
      <c r="Z113" s="72"/>
      <c r="AA113" s="75"/>
      <c r="AB113" s="72"/>
      <c r="AC113" s="75"/>
      <c r="AD113" s="72"/>
    </row>
    <row r="114" spans="4:30">
      <c r="D114" s="170" t="s">
        <v>491</v>
      </c>
      <c r="F114" s="168">
        <f>IF(F110="","",SUM(F71,F73,F75,F77,F79,F81,F83,F85,F87,F89,F91,F93,F95,F97,F99))</f>
        <v>1111</v>
      </c>
      <c r="G114" s="168">
        <f t="shared" ref="G114:R114" si="6">IF(G110="","",SUM(G71,G73,G75,G77,G79,G81,G83,G85,G87,G89,G91,G93,G95,G97,G99))</f>
        <v>263</v>
      </c>
      <c r="H114" s="168">
        <f t="shared" si="6"/>
        <v>994</v>
      </c>
      <c r="I114" s="168">
        <f t="shared" si="6"/>
        <v>174</v>
      </c>
      <c r="J114" s="168">
        <f t="shared" si="6"/>
        <v>2139</v>
      </c>
      <c r="K114" s="168">
        <f t="shared" si="6"/>
        <v>485</v>
      </c>
      <c r="L114" s="168">
        <f t="shared" si="6"/>
        <v>2551</v>
      </c>
      <c r="M114" s="168">
        <f t="shared" si="6"/>
        <v>1014</v>
      </c>
      <c r="N114" s="168" t="str">
        <f t="shared" si="6"/>
        <v/>
      </c>
      <c r="O114" s="168" t="str">
        <f t="shared" si="6"/>
        <v/>
      </c>
      <c r="P114" s="168" t="str">
        <f t="shared" si="6"/>
        <v/>
      </c>
      <c r="Q114" s="168" t="str">
        <f t="shared" si="6"/>
        <v/>
      </c>
      <c r="R114" s="168" t="str">
        <f t="shared" si="6"/>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7">IF(G110="","",IF(G7=G110,"",1))</f>
        <v/>
      </c>
      <c r="H116" s="165" t="str">
        <f t="shared" si="7"/>
        <v/>
      </c>
      <c r="I116" s="165" t="str">
        <f t="shared" si="7"/>
        <v/>
      </c>
      <c r="J116" s="165" t="str">
        <f t="shared" si="7"/>
        <v/>
      </c>
      <c r="K116" s="165" t="str">
        <f t="shared" si="7"/>
        <v/>
      </c>
      <c r="L116" s="165" t="str">
        <f t="shared" si="7"/>
        <v/>
      </c>
      <c r="M116" s="165" t="str">
        <f t="shared" si="7"/>
        <v/>
      </c>
      <c r="N116" s="165" t="str">
        <f t="shared" si="7"/>
        <v/>
      </c>
      <c r="O116" s="165" t="str">
        <f t="shared" si="7"/>
        <v/>
      </c>
      <c r="P116" s="165" t="str">
        <f t="shared" si="7"/>
        <v/>
      </c>
      <c r="Q116" s="165" t="str">
        <f t="shared" si="7"/>
        <v/>
      </c>
      <c r="R116" s="165" t="str">
        <f t="shared" si="7"/>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8">IF(G110="","",IF(G110=G111,"",1))</f>
        <v/>
      </c>
      <c r="H117" s="165" t="str">
        <f t="shared" si="8"/>
        <v/>
      </c>
      <c r="I117" s="165" t="str">
        <f t="shared" si="8"/>
        <v/>
      </c>
      <c r="J117" s="165" t="str">
        <f t="shared" si="8"/>
        <v/>
      </c>
      <c r="K117" s="165" t="str">
        <f t="shared" si="8"/>
        <v/>
      </c>
      <c r="L117" s="165" t="str">
        <f t="shared" si="8"/>
        <v/>
      </c>
      <c r="M117" s="165" t="str">
        <f t="shared" si="8"/>
        <v/>
      </c>
      <c r="N117" s="165" t="str">
        <f t="shared" si="8"/>
        <v/>
      </c>
      <c r="O117" s="165" t="str">
        <f t="shared" si="8"/>
        <v/>
      </c>
      <c r="P117" s="165" t="str">
        <f t="shared" si="8"/>
        <v/>
      </c>
      <c r="Q117" s="165" t="str">
        <f t="shared" si="8"/>
        <v/>
      </c>
      <c r="R117" s="165" t="str">
        <f t="shared" si="8"/>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9">IF(G110="","",IF(G110=G112,"",1))</f>
        <v/>
      </c>
      <c r="H118" s="165" t="str">
        <f t="shared" si="9"/>
        <v/>
      </c>
      <c r="I118" s="165" t="str">
        <f t="shared" si="9"/>
        <v/>
      </c>
      <c r="J118" s="165" t="str">
        <f t="shared" si="9"/>
        <v/>
      </c>
      <c r="K118" s="165" t="str">
        <f t="shared" si="9"/>
        <v/>
      </c>
      <c r="L118" s="165" t="str">
        <f t="shared" si="9"/>
        <v/>
      </c>
      <c r="M118" s="165" t="str">
        <f t="shared" si="9"/>
        <v/>
      </c>
      <c r="N118" s="165" t="str">
        <f t="shared" si="9"/>
        <v/>
      </c>
      <c r="O118" s="165" t="str">
        <f t="shared" si="9"/>
        <v/>
      </c>
      <c r="P118" s="165" t="str">
        <f t="shared" si="9"/>
        <v/>
      </c>
      <c r="Q118" s="165" t="str">
        <f t="shared" si="9"/>
        <v/>
      </c>
      <c r="R118" s="165" t="str">
        <f t="shared" si="9"/>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10">IF(G110="","",IF(G19=G113,"",1))</f>
        <v/>
      </c>
      <c r="H119" s="165" t="str">
        <f t="shared" si="10"/>
        <v/>
      </c>
      <c r="I119" s="165" t="str">
        <f t="shared" si="10"/>
        <v/>
      </c>
      <c r="J119" s="165" t="str">
        <f t="shared" si="10"/>
        <v/>
      </c>
      <c r="K119" s="165" t="str">
        <f t="shared" si="10"/>
        <v/>
      </c>
      <c r="L119" s="165" t="str">
        <f t="shared" si="10"/>
        <v/>
      </c>
      <c r="M119" s="165" t="str">
        <f t="shared" si="10"/>
        <v/>
      </c>
      <c r="N119" s="165" t="str">
        <f t="shared" si="10"/>
        <v/>
      </c>
      <c r="O119" s="165" t="str">
        <f t="shared" si="10"/>
        <v/>
      </c>
      <c r="P119" s="165" t="str">
        <f t="shared" si="10"/>
        <v/>
      </c>
      <c r="Q119" s="165" t="str">
        <f t="shared" si="10"/>
        <v/>
      </c>
      <c r="R119" s="165" t="str">
        <f t="shared" si="10"/>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11">IF(G110="","",IF(G69=G114,"",1))</f>
        <v/>
      </c>
      <c r="H120" s="165" t="str">
        <f t="shared" si="11"/>
        <v/>
      </c>
      <c r="I120" s="165" t="str">
        <f t="shared" si="11"/>
        <v/>
      </c>
      <c r="J120" s="165" t="str">
        <f t="shared" si="11"/>
        <v/>
      </c>
      <c r="K120" s="165" t="str">
        <f t="shared" si="11"/>
        <v/>
      </c>
      <c r="L120" s="165" t="str">
        <f t="shared" si="11"/>
        <v/>
      </c>
      <c r="M120" s="165" t="str">
        <f t="shared" si="11"/>
        <v/>
      </c>
      <c r="N120" s="165" t="str">
        <f t="shared" si="11"/>
        <v/>
      </c>
      <c r="O120" s="165" t="str">
        <f t="shared" si="11"/>
        <v/>
      </c>
      <c r="P120" s="165" t="str">
        <f t="shared" si="11"/>
        <v/>
      </c>
      <c r="Q120" s="165" t="str">
        <f t="shared" si="11"/>
        <v/>
      </c>
      <c r="R120" s="165" t="str">
        <f t="shared" si="11"/>
        <v/>
      </c>
      <c r="S120" s="72"/>
      <c r="T120" s="72"/>
      <c r="U120" s="72"/>
      <c r="V120" s="72"/>
      <c r="W120" s="72"/>
      <c r="X120" s="72"/>
      <c r="Y120" s="72"/>
      <c r="Z120" s="72"/>
      <c r="AA120" s="72"/>
      <c r="AB120" s="72"/>
      <c r="AC120" s="72"/>
      <c r="AD120" s="72"/>
    </row>
  </sheetData>
  <mergeCells count="60">
    <mergeCell ref="A3:E6"/>
    <mergeCell ref="D41:D42"/>
    <mergeCell ref="D39:D40"/>
    <mergeCell ref="F3:F6"/>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7:D38"/>
    <mergeCell ref="B69:B100"/>
    <mergeCell ref="D47:D48"/>
    <mergeCell ref="D49:D50"/>
    <mergeCell ref="D35:D36"/>
    <mergeCell ref="D69:D70"/>
    <mergeCell ref="D71:D72"/>
    <mergeCell ref="D83:D84"/>
    <mergeCell ref="D31:D32"/>
    <mergeCell ref="D33:D34"/>
    <mergeCell ref="D43:D44"/>
    <mergeCell ref="D45:D46"/>
    <mergeCell ref="D73:D74"/>
    <mergeCell ref="D75:D76"/>
    <mergeCell ref="D77:D78"/>
    <mergeCell ref="D79:D80"/>
    <mergeCell ref="D81:D82"/>
    <mergeCell ref="D93:D94"/>
    <mergeCell ref="D95:D96"/>
    <mergeCell ref="D97:D98"/>
    <mergeCell ref="D99:D100"/>
    <mergeCell ref="D85:D86"/>
    <mergeCell ref="D87:D88"/>
    <mergeCell ref="D89:D90"/>
    <mergeCell ref="D91:D92"/>
    <mergeCell ref="M4:M6"/>
    <mergeCell ref="G4:G6"/>
    <mergeCell ref="H3:H6"/>
    <mergeCell ref="I4:I6"/>
    <mergeCell ref="J3:J6"/>
    <mergeCell ref="K4:K6"/>
    <mergeCell ref="L3:L6"/>
    <mergeCell ref="D67:D68"/>
    <mergeCell ref="D65:D66"/>
    <mergeCell ref="D51:D52"/>
    <mergeCell ref="D53:D54"/>
    <mergeCell ref="D55:D56"/>
    <mergeCell ref="D57:D58"/>
    <mergeCell ref="D59:D60"/>
    <mergeCell ref="D61:D62"/>
    <mergeCell ref="D63:D64"/>
  </mergeCells>
  <phoneticPr fontId="4"/>
  <pageMargins left="0.59055118110236227" right="0.19685039370078741" top="0.39370078740157483" bottom="0.39370078740157483" header="0.51181102362204722" footer="0.51181102362204722"/>
  <pageSetup paperSize="9" scale="68"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14" width="11.625" style="3" customWidth="1"/>
    <col min="15" max="26" width="9" style="3"/>
    <col min="27" max="27" width="9" style="84"/>
    <col min="28" max="28" width="11.25" style="84" customWidth="1"/>
    <col min="29" max="16384" width="9" style="3"/>
  </cols>
  <sheetData>
    <row r="1" spans="1:28" ht="14.25">
      <c r="A1" s="18" t="s">
        <v>711</v>
      </c>
    </row>
    <row r="2" spans="1:28">
      <c r="G2" s="54"/>
      <c r="I2" s="54"/>
      <c r="K2" s="54"/>
      <c r="M2" s="54"/>
      <c r="N2" s="46" t="s">
        <v>631</v>
      </c>
    </row>
    <row r="3" spans="1:28" ht="22.5" customHeight="1">
      <c r="A3" s="314" t="s">
        <v>64</v>
      </c>
      <c r="B3" s="315"/>
      <c r="C3" s="315"/>
      <c r="D3" s="315"/>
      <c r="E3" s="316"/>
      <c r="F3" s="291" t="s">
        <v>656</v>
      </c>
      <c r="G3" s="297" t="s">
        <v>325</v>
      </c>
      <c r="H3" s="379"/>
      <c r="I3" s="331" t="s">
        <v>324</v>
      </c>
      <c r="J3" s="342"/>
      <c r="K3" s="331" t="s">
        <v>323</v>
      </c>
      <c r="L3" s="342"/>
      <c r="M3" s="331" t="s">
        <v>322</v>
      </c>
      <c r="N3" s="342"/>
    </row>
    <row r="4" spans="1:28" ht="24" customHeight="1">
      <c r="A4" s="317"/>
      <c r="B4" s="318"/>
      <c r="C4" s="318"/>
      <c r="D4" s="318"/>
      <c r="E4" s="319"/>
      <c r="F4" s="292"/>
      <c r="G4" s="299" t="s">
        <v>655</v>
      </c>
      <c r="H4" s="302" t="s">
        <v>654</v>
      </c>
      <c r="I4" s="299" t="s">
        <v>657</v>
      </c>
      <c r="J4" s="302" t="s">
        <v>654</v>
      </c>
      <c r="K4" s="299" t="s">
        <v>657</v>
      </c>
      <c r="L4" s="302" t="s">
        <v>654</v>
      </c>
      <c r="M4" s="299" t="s">
        <v>657</v>
      </c>
      <c r="N4" s="302" t="s">
        <v>654</v>
      </c>
    </row>
    <row r="5" spans="1:28" ht="14.25" customHeight="1" thickBot="1">
      <c r="A5" s="317"/>
      <c r="B5" s="318"/>
      <c r="C5" s="318"/>
      <c r="D5" s="318"/>
      <c r="E5" s="319"/>
      <c r="F5" s="292"/>
      <c r="G5" s="310"/>
      <c r="H5" s="312"/>
      <c r="I5" s="310"/>
      <c r="J5" s="312"/>
      <c r="K5" s="310"/>
      <c r="L5" s="312"/>
      <c r="M5" s="310"/>
      <c r="N5" s="312"/>
    </row>
    <row r="6" spans="1:28" ht="24.75" customHeight="1" thickBot="1">
      <c r="A6" s="320"/>
      <c r="B6" s="321"/>
      <c r="C6" s="321"/>
      <c r="D6" s="321"/>
      <c r="E6" s="322"/>
      <c r="F6" s="293"/>
      <c r="G6" s="311"/>
      <c r="H6" s="313"/>
      <c r="I6" s="311"/>
      <c r="J6" s="313"/>
      <c r="K6" s="311"/>
      <c r="L6" s="313"/>
      <c r="M6" s="311"/>
      <c r="N6" s="313"/>
      <c r="AA6" s="159">
        <f>SUM(AB7:AB100,F116:R120)</f>
        <v>0</v>
      </c>
      <c r="AB6" s="92"/>
    </row>
    <row r="7" spans="1:28" ht="12" customHeight="1">
      <c r="A7" s="240" t="s">
        <v>50</v>
      </c>
      <c r="B7" s="241"/>
      <c r="C7" s="241"/>
      <c r="D7" s="241"/>
      <c r="E7" s="242"/>
      <c r="F7" s="41">
        <f>SUM(F9,F11,F13,F15,F17)</f>
        <v>77596</v>
      </c>
      <c r="G7" s="41">
        <f>SUM(G9,G11,G13,G15,G17)</f>
        <v>1559</v>
      </c>
      <c r="H7" s="41">
        <f t="shared" ref="H7:N7" si="0">SUM(H9,H11,H13,H15,H17)</f>
        <v>330</v>
      </c>
      <c r="I7" s="41">
        <f t="shared" si="0"/>
        <v>1703</v>
      </c>
      <c r="J7" s="41">
        <f t="shared" si="0"/>
        <v>208</v>
      </c>
      <c r="K7" s="41">
        <f t="shared" si="0"/>
        <v>3986</v>
      </c>
      <c r="L7" s="41">
        <f t="shared" si="0"/>
        <v>611</v>
      </c>
      <c r="M7" s="41">
        <f t="shared" si="0"/>
        <v>4473</v>
      </c>
      <c r="N7" s="41">
        <f t="shared" si="0"/>
        <v>1256</v>
      </c>
      <c r="AA7" s="153">
        <v>77596</v>
      </c>
      <c r="AB7" s="153" t="str">
        <f>IF(F7=AA7,"",1)</f>
        <v/>
      </c>
    </row>
    <row r="8" spans="1:28" ht="12" customHeight="1">
      <c r="A8" s="243"/>
      <c r="B8" s="244"/>
      <c r="C8" s="244"/>
      <c r="D8" s="244"/>
      <c r="E8" s="245"/>
      <c r="F8" s="37">
        <f t="shared" ref="F8:N100" si="1">IF(F7=0,0,F7/$F7)</f>
        <v>1</v>
      </c>
      <c r="G8" s="37">
        <f>IF(G7=0,0,G7/$F7)</f>
        <v>2.0091241816588484E-2</v>
      </c>
      <c r="H8" s="37">
        <f>IF(H7=0,0,H7/$F7)</f>
        <v>4.2527965359039129E-3</v>
      </c>
      <c r="I8" s="37">
        <f>IF(I7=0,0,I7/$F7)</f>
        <v>2.194700757771019E-2</v>
      </c>
      <c r="J8" s="37">
        <f>IF(J7=0,0,J7/$F7)</f>
        <v>2.6805505438424661E-3</v>
      </c>
      <c r="K8" s="37">
        <f t="shared" si="1"/>
        <v>5.1368627248827257E-2</v>
      </c>
      <c r="L8" s="37">
        <f>IF(L7=0,0,L7/$F7)</f>
        <v>7.8741172225372438E-3</v>
      </c>
      <c r="M8" s="37">
        <f t="shared" si="1"/>
        <v>5.7644723954843033E-2</v>
      </c>
      <c r="N8" s="37">
        <f t="shared" si="1"/>
        <v>1.618640136089489E-2</v>
      </c>
      <c r="AA8" s="154"/>
      <c r="AB8" s="154"/>
    </row>
    <row r="9" spans="1:28" ht="12" customHeight="1">
      <c r="A9" s="256" t="s">
        <v>49</v>
      </c>
      <c r="B9" s="323" t="s">
        <v>48</v>
      </c>
      <c r="C9" s="324"/>
      <c r="D9" s="324"/>
      <c r="E9" s="325"/>
      <c r="F9" s="41">
        <v>3842</v>
      </c>
      <c r="G9" s="41">
        <v>545</v>
      </c>
      <c r="H9" s="41">
        <v>185</v>
      </c>
      <c r="I9" s="41">
        <v>190</v>
      </c>
      <c r="J9" s="41">
        <v>34</v>
      </c>
      <c r="K9" s="41">
        <v>270</v>
      </c>
      <c r="L9" s="41">
        <v>40</v>
      </c>
      <c r="M9" s="41">
        <v>174</v>
      </c>
      <c r="N9" s="41">
        <v>52</v>
      </c>
      <c r="AA9" s="155">
        <v>3842</v>
      </c>
      <c r="AB9" s="155" t="str">
        <f>IF(F9=AA9,"",1)</f>
        <v/>
      </c>
    </row>
    <row r="10" spans="1:28" ht="12" customHeight="1">
      <c r="A10" s="257"/>
      <c r="B10" s="326"/>
      <c r="C10" s="327"/>
      <c r="D10" s="327"/>
      <c r="E10" s="328"/>
      <c r="F10" s="37">
        <f t="shared" si="1"/>
        <v>1</v>
      </c>
      <c r="G10" s="37">
        <f>IF(G9=0,0,G9/$F9)</f>
        <v>0.14185320145757419</v>
      </c>
      <c r="H10" s="37">
        <f>IF(H9=0,0,H9/$F9)</f>
        <v>4.8152004164497657E-2</v>
      </c>
      <c r="I10" s="37">
        <f>IF(I9=0,0,I9/$F9)</f>
        <v>4.9453409682457053E-2</v>
      </c>
      <c r="J10" s="37">
        <f>IF(J9=0,0,J9/$F9)</f>
        <v>8.8495575221238937E-3</v>
      </c>
      <c r="K10" s="37">
        <f t="shared" si="1"/>
        <v>7.0275897969807391E-2</v>
      </c>
      <c r="L10" s="37">
        <f>IF(L9=0,0,L9/$F9)</f>
        <v>1.0411244143675169E-2</v>
      </c>
      <c r="M10" s="37">
        <f t="shared" si="1"/>
        <v>4.5288912024986985E-2</v>
      </c>
      <c r="N10" s="37">
        <f t="shared" si="1"/>
        <v>1.353461738677772E-2</v>
      </c>
      <c r="AA10" s="154"/>
      <c r="AB10" s="154"/>
    </row>
    <row r="11" spans="1:28" ht="12" customHeight="1">
      <c r="A11" s="257"/>
      <c r="B11" s="323" t="s">
        <v>47</v>
      </c>
      <c r="C11" s="324"/>
      <c r="D11" s="324"/>
      <c r="E11" s="325"/>
      <c r="F11" s="41">
        <v>4986</v>
      </c>
      <c r="G11" s="41">
        <v>236</v>
      </c>
      <c r="H11" s="41">
        <v>38</v>
      </c>
      <c r="I11" s="41">
        <v>187</v>
      </c>
      <c r="J11" s="41">
        <v>29</v>
      </c>
      <c r="K11" s="41">
        <v>294</v>
      </c>
      <c r="L11" s="41">
        <v>65</v>
      </c>
      <c r="M11" s="41">
        <v>387</v>
      </c>
      <c r="N11" s="41">
        <v>150</v>
      </c>
      <c r="AA11" s="155">
        <v>4986</v>
      </c>
      <c r="AB11" s="155" t="str">
        <f>IF(F11=AA11,"",1)</f>
        <v/>
      </c>
    </row>
    <row r="12" spans="1:28" ht="12" customHeight="1">
      <c r="A12" s="257"/>
      <c r="B12" s="326"/>
      <c r="C12" s="327"/>
      <c r="D12" s="327"/>
      <c r="E12" s="328"/>
      <c r="F12" s="37">
        <f t="shared" si="1"/>
        <v>1</v>
      </c>
      <c r="G12" s="37">
        <f>IF(G11=0,0,G11/$F11)</f>
        <v>4.7332531087043724E-2</v>
      </c>
      <c r="H12" s="37">
        <f>IF(H11=0,0,H11/$F11)</f>
        <v>7.6213397513036499E-3</v>
      </c>
      <c r="I12" s="37">
        <f>IF(I11=0,0,I11/$F11)</f>
        <v>3.7505014039310065E-2</v>
      </c>
      <c r="J12" s="37">
        <f>IF(J11=0,0,J11/$F11)</f>
        <v>5.8162855996791015E-3</v>
      </c>
      <c r="K12" s="37">
        <f t="shared" si="1"/>
        <v>5.8965102286401928E-2</v>
      </c>
      <c r="L12" s="37">
        <f>IF(L11=0,0,L11/$F11)</f>
        <v>1.3036502206177296E-2</v>
      </c>
      <c r="M12" s="37">
        <f t="shared" si="1"/>
        <v>7.7617328519855602E-2</v>
      </c>
      <c r="N12" s="37">
        <f t="shared" si="1"/>
        <v>3.0084235860409144E-2</v>
      </c>
      <c r="AA12" s="154"/>
      <c r="AB12" s="154"/>
    </row>
    <row r="13" spans="1:28" ht="12" customHeight="1">
      <c r="A13" s="257"/>
      <c r="B13" s="323" t="s">
        <v>46</v>
      </c>
      <c r="C13" s="324"/>
      <c r="D13" s="324"/>
      <c r="E13" s="325"/>
      <c r="F13" s="41">
        <v>21761</v>
      </c>
      <c r="G13" s="41">
        <v>472</v>
      </c>
      <c r="H13" s="41">
        <v>70</v>
      </c>
      <c r="I13" s="41">
        <v>536</v>
      </c>
      <c r="J13" s="41">
        <v>61</v>
      </c>
      <c r="K13" s="41">
        <v>1263</v>
      </c>
      <c r="L13" s="41">
        <v>211</v>
      </c>
      <c r="M13" s="41">
        <v>1369</v>
      </c>
      <c r="N13" s="41">
        <v>358</v>
      </c>
      <c r="AA13" s="155">
        <v>21761</v>
      </c>
      <c r="AB13" s="155" t="str">
        <f>IF(F13=AA13,"",1)</f>
        <v/>
      </c>
    </row>
    <row r="14" spans="1:28" ht="12" customHeight="1">
      <c r="A14" s="257"/>
      <c r="B14" s="326"/>
      <c r="C14" s="327"/>
      <c r="D14" s="327"/>
      <c r="E14" s="328"/>
      <c r="F14" s="37">
        <f t="shared" si="1"/>
        <v>1</v>
      </c>
      <c r="G14" s="37">
        <f>IF(G13=0,0,G13/$F13)</f>
        <v>2.1690179679242683E-2</v>
      </c>
      <c r="H14" s="37">
        <f>IF(H13=0,0,H13/$F13)</f>
        <v>3.2167639354809064E-3</v>
      </c>
      <c r="I14" s="37">
        <f>IF(I13=0,0,I13/$F13)</f>
        <v>2.4631220991682367E-2</v>
      </c>
      <c r="J14" s="37">
        <f>IF(J13=0,0,J13/$F13)</f>
        <v>2.8031800009190753E-3</v>
      </c>
      <c r="K14" s="37">
        <f t="shared" si="1"/>
        <v>5.8039612150176924E-2</v>
      </c>
      <c r="L14" s="37">
        <f>IF(L13=0,0,L13/$F13)</f>
        <v>9.696245576949588E-3</v>
      </c>
      <c r="M14" s="37">
        <f t="shared" si="1"/>
        <v>6.2910711823905147E-2</v>
      </c>
      <c r="N14" s="37">
        <f t="shared" si="1"/>
        <v>1.6451449841459492E-2</v>
      </c>
      <c r="AA14" s="154"/>
      <c r="AB14" s="154"/>
    </row>
    <row r="15" spans="1:28" ht="12" customHeight="1">
      <c r="A15" s="257"/>
      <c r="B15" s="323" t="s">
        <v>45</v>
      </c>
      <c r="C15" s="324"/>
      <c r="D15" s="324"/>
      <c r="E15" s="325"/>
      <c r="F15" s="41">
        <v>12490</v>
      </c>
      <c r="G15" s="41">
        <v>110</v>
      </c>
      <c r="H15" s="41">
        <v>11</v>
      </c>
      <c r="I15" s="41">
        <v>259</v>
      </c>
      <c r="J15" s="41">
        <v>21</v>
      </c>
      <c r="K15" s="41">
        <v>654</v>
      </c>
      <c r="L15" s="41">
        <v>61</v>
      </c>
      <c r="M15" s="41">
        <v>877</v>
      </c>
      <c r="N15" s="41">
        <v>162</v>
      </c>
      <c r="AA15" s="155">
        <v>12490</v>
      </c>
      <c r="AB15" s="155" t="str">
        <f>IF(F15=AA15,"",1)</f>
        <v/>
      </c>
    </row>
    <row r="16" spans="1:28" ht="12" customHeight="1">
      <c r="A16" s="257"/>
      <c r="B16" s="326"/>
      <c r="C16" s="327"/>
      <c r="D16" s="327"/>
      <c r="E16" s="328"/>
      <c r="F16" s="37">
        <f t="shared" si="1"/>
        <v>1</v>
      </c>
      <c r="G16" s="37">
        <f>IF(G15=0,0,G15/$F15)</f>
        <v>8.8070456365092076E-3</v>
      </c>
      <c r="H16" s="37">
        <f>IF(H15=0,0,H15/$F15)</f>
        <v>8.807045636509207E-4</v>
      </c>
      <c r="I16" s="37">
        <f>IF(I15=0,0,I15/$F15)</f>
        <v>2.0736589271417135E-2</v>
      </c>
      <c r="J16" s="37">
        <f>IF(J15=0,0,J15/$F15)</f>
        <v>1.6813450760608487E-3</v>
      </c>
      <c r="K16" s="37">
        <f t="shared" si="1"/>
        <v>5.2361889511609284E-2</v>
      </c>
      <c r="L16" s="37">
        <f>IF(L15=0,0,L15/$F15)</f>
        <v>4.88390712570056E-3</v>
      </c>
      <c r="M16" s="37">
        <f t="shared" si="1"/>
        <v>7.0216172938350682E-2</v>
      </c>
      <c r="N16" s="37">
        <f t="shared" si="1"/>
        <v>1.2970376301040833E-2</v>
      </c>
      <c r="AA16" s="154"/>
      <c r="AB16" s="154"/>
    </row>
    <row r="17" spans="1:28" ht="12" customHeight="1">
      <c r="A17" s="257"/>
      <c r="B17" s="323" t="s">
        <v>44</v>
      </c>
      <c r="C17" s="324"/>
      <c r="D17" s="324"/>
      <c r="E17" s="325"/>
      <c r="F17" s="41">
        <v>34517</v>
      </c>
      <c r="G17" s="41">
        <v>196</v>
      </c>
      <c r="H17" s="41">
        <v>26</v>
      </c>
      <c r="I17" s="41">
        <v>531</v>
      </c>
      <c r="J17" s="41">
        <v>63</v>
      </c>
      <c r="K17" s="41">
        <v>1505</v>
      </c>
      <c r="L17" s="41">
        <v>234</v>
      </c>
      <c r="M17" s="41">
        <v>1666</v>
      </c>
      <c r="N17" s="41">
        <v>534</v>
      </c>
      <c r="AA17" s="155">
        <v>34517</v>
      </c>
      <c r="AB17" s="155" t="str">
        <f>IF(F17=AA17,"",1)</f>
        <v/>
      </c>
    </row>
    <row r="18" spans="1:28" ht="12" customHeight="1">
      <c r="A18" s="258"/>
      <c r="B18" s="326"/>
      <c r="C18" s="327"/>
      <c r="D18" s="327"/>
      <c r="E18" s="328"/>
      <c r="F18" s="37">
        <f t="shared" si="1"/>
        <v>1</v>
      </c>
      <c r="G18" s="37">
        <f>IF(G17=0,0,G17/$F17)</f>
        <v>5.6783613871425678E-3</v>
      </c>
      <c r="H18" s="37">
        <f>IF(H17=0,0,H17/$F17)</f>
        <v>7.5325202074340183E-4</v>
      </c>
      <c r="I18" s="37">
        <f>IF(I17=0,0,I17/$F17)</f>
        <v>1.538372396210563E-2</v>
      </c>
      <c r="J18" s="37">
        <f>IF(J17=0,0,J17/$F17)</f>
        <v>1.8251875887243967E-3</v>
      </c>
      <c r="K18" s="37">
        <f t="shared" si="1"/>
        <v>4.3601703508416141E-2</v>
      </c>
      <c r="L18" s="37">
        <f>IF(L17=0,0,L17/$F17)</f>
        <v>6.7792681866906158E-3</v>
      </c>
      <c r="M18" s="37">
        <f t="shared" si="1"/>
        <v>4.8266071790711823E-2</v>
      </c>
      <c r="N18" s="37">
        <f t="shared" si="1"/>
        <v>1.547063765680679E-2</v>
      </c>
      <c r="AA18" s="156"/>
      <c r="AB18" s="154"/>
    </row>
    <row r="19" spans="1:28" ht="12" customHeight="1">
      <c r="A19" s="253" t="s">
        <v>43</v>
      </c>
      <c r="B19" s="253" t="s">
        <v>42</v>
      </c>
      <c r="C19" s="43"/>
      <c r="D19" s="305" t="s">
        <v>16</v>
      </c>
      <c r="E19" s="42"/>
      <c r="F19" s="41">
        <f>SUM(F21,F23,F25,F27,F29,F31,F33,F35,F37,F39,F41,F43,F45,F47,F49,F51,F53,F55,F57,F59,F61,F63,F65,F67)</f>
        <v>35693</v>
      </c>
      <c r="G19" s="41">
        <f t="shared" ref="G19:N19" si="2">SUM(G21,G23,G25,G27,G29,G31,G33,G35,G37,G39,G41,G43,G45,G47,G49,G51,G53,G55,G57,G59,G61,G63,G65,G67)</f>
        <v>448</v>
      </c>
      <c r="H19" s="41">
        <f t="shared" si="2"/>
        <v>67</v>
      </c>
      <c r="I19" s="41">
        <f t="shared" si="2"/>
        <v>709</v>
      </c>
      <c r="J19" s="41">
        <f t="shared" si="2"/>
        <v>34</v>
      </c>
      <c r="K19" s="41">
        <f t="shared" si="2"/>
        <v>1847</v>
      </c>
      <c r="L19" s="41">
        <f t="shared" si="2"/>
        <v>126</v>
      </c>
      <c r="M19" s="41">
        <f t="shared" si="2"/>
        <v>1922</v>
      </c>
      <c r="N19" s="41">
        <f t="shared" si="2"/>
        <v>242</v>
      </c>
      <c r="AA19" s="155">
        <v>35693</v>
      </c>
      <c r="AB19" s="155" t="str">
        <f>IF(F19=AA19,"",1)</f>
        <v/>
      </c>
    </row>
    <row r="20" spans="1:28" ht="12" customHeight="1">
      <c r="A20" s="254"/>
      <c r="B20" s="254"/>
      <c r="C20" s="40"/>
      <c r="D20" s="306"/>
      <c r="E20" s="39"/>
      <c r="F20" s="37">
        <f t="shared" si="1"/>
        <v>1</v>
      </c>
      <c r="G20" s="37">
        <f>IF(G19=0,0,G19/$F19)</f>
        <v>1.2551480682486762E-2</v>
      </c>
      <c r="H20" s="37">
        <f>IF(H19=0,0,H19/$F19)</f>
        <v>1.8771187627826184E-3</v>
      </c>
      <c r="I20" s="37">
        <f>IF(I19=0,0,I19/$F19)</f>
        <v>1.9863838847953379E-2</v>
      </c>
      <c r="J20" s="37">
        <f>IF(J19=0,0,J19/$F19)</f>
        <v>9.5256773036729895E-4</v>
      </c>
      <c r="K20" s="37">
        <f t="shared" si="1"/>
        <v>5.1746841117305917E-2</v>
      </c>
      <c r="L20" s="37">
        <f>IF(L19=0,0,L19/$F19)</f>
        <v>3.5301039419494019E-3</v>
      </c>
      <c r="M20" s="37">
        <f t="shared" si="1"/>
        <v>5.3848093463704366E-2</v>
      </c>
      <c r="N20" s="37">
        <f t="shared" si="1"/>
        <v>6.7800409043790102E-3</v>
      </c>
      <c r="AA20" s="154"/>
      <c r="AB20" s="154"/>
    </row>
    <row r="21" spans="1:28" ht="12" customHeight="1">
      <c r="A21" s="254"/>
      <c r="B21" s="254"/>
      <c r="C21" s="43"/>
      <c r="D21" s="305" t="s">
        <v>368</v>
      </c>
      <c r="E21" s="42"/>
      <c r="F21" s="41">
        <v>4674</v>
      </c>
      <c r="G21" s="41">
        <v>57</v>
      </c>
      <c r="H21" s="41">
        <v>11</v>
      </c>
      <c r="I21" s="41">
        <v>76</v>
      </c>
      <c r="J21" s="41">
        <v>3</v>
      </c>
      <c r="K21" s="41">
        <v>185</v>
      </c>
      <c r="L21" s="41">
        <v>24</v>
      </c>
      <c r="M21" s="41">
        <v>196</v>
      </c>
      <c r="N21" s="41">
        <v>54</v>
      </c>
      <c r="AA21" s="155">
        <v>4674</v>
      </c>
      <c r="AB21" s="155" t="str">
        <f>IF(F21=AA21,"",1)</f>
        <v/>
      </c>
    </row>
    <row r="22" spans="1:28" ht="12" customHeight="1">
      <c r="A22" s="254"/>
      <c r="B22" s="254"/>
      <c r="C22" s="40"/>
      <c r="D22" s="306"/>
      <c r="E22" s="39"/>
      <c r="F22" s="37">
        <f t="shared" si="1"/>
        <v>1</v>
      </c>
      <c r="G22" s="37">
        <f>IF(G21=0,0,G21/$F21)</f>
        <v>1.2195121951219513E-2</v>
      </c>
      <c r="H22" s="37">
        <f>IF(H21=0,0,H21/$F21)</f>
        <v>2.3534445870774497E-3</v>
      </c>
      <c r="I22" s="37">
        <f>IF(I21=0,0,I21/$F21)</f>
        <v>1.6260162601626018E-2</v>
      </c>
      <c r="J22" s="37">
        <f>IF(J21=0,0,J21/$F21)</f>
        <v>6.4184852374839533E-4</v>
      </c>
      <c r="K22" s="37">
        <f t="shared" si="1"/>
        <v>3.9580658964484379E-2</v>
      </c>
      <c r="L22" s="37">
        <f>IF(L21=0,0,L21/$F21)</f>
        <v>5.1347881899871627E-3</v>
      </c>
      <c r="M22" s="37">
        <f t="shared" si="1"/>
        <v>4.1934103551561831E-2</v>
      </c>
      <c r="N22" s="37">
        <f t="shared" si="1"/>
        <v>1.1553273427471117E-2</v>
      </c>
      <c r="AA22" s="154"/>
      <c r="AB22" s="154"/>
    </row>
    <row r="23" spans="1:28" ht="12" customHeight="1">
      <c r="A23" s="254"/>
      <c r="B23" s="254"/>
      <c r="C23" s="43"/>
      <c r="D23" s="305" t="s">
        <v>369</v>
      </c>
      <c r="E23" s="42"/>
      <c r="F23" s="41">
        <v>317</v>
      </c>
      <c r="G23" s="41">
        <v>9</v>
      </c>
      <c r="H23" s="41">
        <v>1</v>
      </c>
      <c r="I23" s="41">
        <v>14</v>
      </c>
      <c r="J23" s="41">
        <v>1</v>
      </c>
      <c r="K23" s="41">
        <v>25</v>
      </c>
      <c r="L23" s="41">
        <v>1</v>
      </c>
      <c r="M23" s="41">
        <v>38</v>
      </c>
      <c r="N23" s="41">
        <v>4</v>
      </c>
      <c r="AA23" s="155">
        <v>317</v>
      </c>
      <c r="AB23" s="155" t="str">
        <f>IF(F23=AA23,"",1)</f>
        <v/>
      </c>
    </row>
    <row r="24" spans="1:28" ht="12" customHeight="1">
      <c r="A24" s="254"/>
      <c r="B24" s="254"/>
      <c r="C24" s="40"/>
      <c r="D24" s="306"/>
      <c r="E24" s="39"/>
      <c r="F24" s="37">
        <f t="shared" si="1"/>
        <v>1</v>
      </c>
      <c r="G24" s="37">
        <f>IF(G23=0,0,G23/$F23)</f>
        <v>2.8391167192429023E-2</v>
      </c>
      <c r="H24" s="37">
        <f>IF(H23=0,0,H23/$F23)</f>
        <v>3.1545741324921135E-3</v>
      </c>
      <c r="I24" s="37">
        <f>IF(I23=0,0,I23/$F23)</f>
        <v>4.4164037854889593E-2</v>
      </c>
      <c r="J24" s="37">
        <f>IF(J23=0,0,J23/$F23)</f>
        <v>3.1545741324921135E-3</v>
      </c>
      <c r="K24" s="37">
        <f t="shared" si="1"/>
        <v>7.8864353312302835E-2</v>
      </c>
      <c r="L24" s="37">
        <f>IF(L23=0,0,L23/$F23)</f>
        <v>3.1545741324921135E-3</v>
      </c>
      <c r="M24" s="37">
        <f t="shared" si="1"/>
        <v>0.11987381703470032</v>
      </c>
      <c r="N24" s="37">
        <f t="shared" si="1"/>
        <v>1.2618296529968454E-2</v>
      </c>
      <c r="AA24" s="154"/>
      <c r="AB24" s="154"/>
    </row>
    <row r="25" spans="1:28" ht="12" customHeight="1">
      <c r="A25" s="254"/>
      <c r="B25" s="254"/>
      <c r="C25" s="43"/>
      <c r="D25" s="308" t="s">
        <v>370</v>
      </c>
      <c r="E25" s="115"/>
      <c r="F25" s="104">
        <v>1537</v>
      </c>
      <c r="G25" s="104">
        <v>33</v>
      </c>
      <c r="H25" s="104">
        <v>7</v>
      </c>
      <c r="I25" s="41">
        <v>18</v>
      </c>
      <c r="J25" s="41">
        <v>6</v>
      </c>
      <c r="K25" s="41">
        <v>49</v>
      </c>
      <c r="L25" s="41">
        <v>24</v>
      </c>
      <c r="M25" s="41">
        <v>71</v>
      </c>
      <c r="N25" s="41">
        <v>33</v>
      </c>
      <c r="AA25" s="155">
        <v>1537</v>
      </c>
      <c r="AB25" s="155" t="str">
        <f>IF(F25=AA25,"",1)</f>
        <v/>
      </c>
    </row>
    <row r="26" spans="1:28" ht="12" customHeight="1">
      <c r="A26" s="254"/>
      <c r="B26" s="254"/>
      <c r="C26" s="40"/>
      <c r="D26" s="309"/>
      <c r="E26" s="116"/>
      <c r="F26" s="37">
        <f t="shared" si="1"/>
        <v>1</v>
      </c>
      <c r="G26" s="37">
        <f>IF(G25=0,0,G25/$F25)</f>
        <v>2.1470396877033181E-2</v>
      </c>
      <c r="H26" s="37">
        <f>IF(H25=0,0,H25/$F25)</f>
        <v>4.554326610279766E-3</v>
      </c>
      <c r="I26" s="37">
        <f>IF(I25=0,0,I25/$F25)</f>
        <v>1.1711125569290826E-2</v>
      </c>
      <c r="J26" s="37">
        <f>IF(J25=0,0,J25/$F25)</f>
        <v>3.9037085230969422E-3</v>
      </c>
      <c r="K26" s="37">
        <f t="shared" si="1"/>
        <v>3.1880286271958359E-2</v>
      </c>
      <c r="L26" s="37">
        <f>IF(L25=0,0,L25/$F25)</f>
        <v>1.5614834092387769E-2</v>
      </c>
      <c r="M26" s="37">
        <f t="shared" si="1"/>
        <v>4.619388418998048E-2</v>
      </c>
      <c r="N26" s="37">
        <f t="shared" si="1"/>
        <v>2.1470396877033181E-2</v>
      </c>
      <c r="AA26" s="154"/>
      <c r="AB26" s="154"/>
    </row>
    <row r="27" spans="1:28" ht="12" customHeight="1">
      <c r="A27" s="254"/>
      <c r="B27" s="254"/>
      <c r="C27" s="43"/>
      <c r="D27" s="305" t="s">
        <v>371</v>
      </c>
      <c r="E27" s="42"/>
      <c r="F27" s="41">
        <v>31</v>
      </c>
      <c r="G27" s="41">
        <v>4</v>
      </c>
      <c r="H27" s="41">
        <v>2</v>
      </c>
      <c r="I27" s="41">
        <v>1</v>
      </c>
      <c r="J27" s="41">
        <v>0</v>
      </c>
      <c r="K27" s="41">
        <v>1</v>
      </c>
      <c r="L27" s="41">
        <v>0</v>
      </c>
      <c r="M27" s="41">
        <v>4</v>
      </c>
      <c r="N27" s="41">
        <v>0</v>
      </c>
      <c r="AA27" s="155">
        <v>31</v>
      </c>
      <c r="AB27" s="155" t="str">
        <f>IF(F27=AA27,"",1)</f>
        <v/>
      </c>
    </row>
    <row r="28" spans="1:28" ht="12" customHeight="1">
      <c r="A28" s="254"/>
      <c r="B28" s="254"/>
      <c r="C28" s="40"/>
      <c r="D28" s="306"/>
      <c r="E28" s="39"/>
      <c r="F28" s="37">
        <f t="shared" si="1"/>
        <v>1</v>
      </c>
      <c r="G28" s="37">
        <f>IF(G27=0,0,G27/$F27)</f>
        <v>0.12903225806451613</v>
      </c>
      <c r="H28" s="37">
        <f>IF(H27=0,0,H27/$F27)</f>
        <v>6.4516129032258063E-2</v>
      </c>
      <c r="I28" s="37">
        <f>IF(I27=0,0,I27/$F27)</f>
        <v>3.2258064516129031E-2</v>
      </c>
      <c r="J28" s="37">
        <f>IF(J27=0,0,J27/$F27)</f>
        <v>0</v>
      </c>
      <c r="K28" s="37">
        <f t="shared" si="1"/>
        <v>3.2258064516129031E-2</v>
      </c>
      <c r="L28" s="37">
        <f>IF(L27=0,0,L27/$F27)</f>
        <v>0</v>
      </c>
      <c r="M28" s="37">
        <f t="shared" si="1"/>
        <v>0.12903225806451613</v>
      </c>
      <c r="N28" s="37">
        <f t="shared" si="1"/>
        <v>0</v>
      </c>
      <c r="AA28" s="154"/>
      <c r="AB28" s="154"/>
    </row>
    <row r="29" spans="1:28" ht="12" customHeight="1">
      <c r="A29" s="254"/>
      <c r="B29" s="254"/>
      <c r="C29" s="43"/>
      <c r="D29" s="305" t="s">
        <v>372</v>
      </c>
      <c r="E29" s="42"/>
      <c r="F29" s="41">
        <v>651</v>
      </c>
      <c r="G29" s="41">
        <v>12</v>
      </c>
      <c r="H29" s="41">
        <v>1</v>
      </c>
      <c r="I29" s="41">
        <v>19</v>
      </c>
      <c r="J29" s="41">
        <v>0</v>
      </c>
      <c r="K29" s="41">
        <v>60</v>
      </c>
      <c r="L29" s="41">
        <v>6</v>
      </c>
      <c r="M29" s="41">
        <v>79</v>
      </c>
      <c r="N29" s="41">
        <v>17</v>
      </c>
      <c r="AA29" s="155">
        <v>651</v>
      </c>
      <c r="AB29" s="155" t="str">
        <f>IF(F29=AA29,"",1)</f>
        <v/>
      </c>
    </row>
    <row r="30" spans="1:28" ht="12" customHeight="1">
      <c r="A30" s="254"/>
      <c r="B30" s="254"/>
      <c r="C30" s="40"/>
      <c r="D30" s="306"/>
      <c r="E30" s="39"/>
      <c r="F30" s="37">
        <f t="shared" si="1"/>
        <v>1</v>
      </c>
      <c r="G30" s="37">
        <f>IF(G29=0,0,G29/$F29)</f>
        <v>1.8433179723502304E-2</v>
      </c>
      <c r="H30" s="37">
        <f>IF(H29=0,0,H29/$F29)</f>
        <v>1.5360983102918587E-3</v>
      </c>
      <c r="I30" s="37">
        <f>IF(I29=0,0,I29/$F29)</f>
        <v>2.9185867895545316E-2</v>
      </c>
      <c r="J30" s="37">
        <f>IF(J29=0,0,J29/$F29)</f>
        <v>0</v>
      </c>
      <c r="K30" s="37">
        <f t="shared" si="1"/>
        <v>9.2165898617511524E-2</v>
      </c>
      <c r="L30" s="37">
        <f>IF(L29=0,0,L29/$F29)</f>
        <v>9.2165898617511521E-3</v>
      </c>
      <c r="M30" s="37">
        <f t="shared" si="1"/>
        <v>0.12135176651305683</v>
      </c>
      <c r="N30" s="37">
        <f t="shared" si="1"/>
        <v>2.6113671274961597E-2</v>
      </c>
      <c r="AA30" s="154"/>
      <c r="AB30" s="154"/>
    </row>
    <row r="31" spans="1:28" ht="12" customHeight="1">
      <c r="A31" s="254"/>
      <c r="B31" s="254"/>
      <c r="C31" s="43"/>
      <c r="D31" s="305" t="s">
        <v>373</v>
      </c>
      <c r="E31" s="42"/>
      <c r="F31" s="41">
        <v>37</v>
      </c>
      <c r="G31" s="41">
        <v>6</v>
      </c>
      <c r="H31" s="41">
        <v>2</v>
      </c>
      <c r="I31" s="41">
        <v>4</v>
      </c>
      <c r="J31" s="41">
        <v>0</v>
      </c>
      <c r="K31" s="41">
        <v>3</v>
      </c>
      <c r="L31" s="41">
        <v>0</v>
      </c>
      <c r="M31" s="41">
        <v>3</v>
      </c>
      <c r="N31" s="41">
        <v>0</v>
      </c>
      <c r="AA31" s="155">
        <v>37</v>
      </c>
      <c r="AB31" s="155" t="str">
        <f>IF(F31=AA31,"",1)</f>
        <v/>
      </c>
    </row>
    <row r="32" spans="1:28" ht="12" customHeight="1">
      <c r="A32" s="254"/>
      <c r="B32" s="254"/>
      <c r="C32" s="40"/>
      <c r="D32" s="306"/>
      <c r="E32" s="39"/>
      <c r="F32" s="37">
        <f t="shared" si="1"/>
        <v>1</v>
      </c>
      <c r="G32" s="37">
        <f>IF(G31=0,0,G31/$F31)</f>
        <v>0.16216216216216217</v>
      </c>
      <c r="H32" s="37">
        <f>IF(H31=0,0,H31/$F31)</f>
        <v>5.4054054054054057E-2</v>
      </c>
      <c r="I32" s="37">
        <f>IF(I31=0,0,I31/$F31)</f>
        <v>0.10810810810810811</v>
      </c>
      <c r="J32" s="37">
        <f>IF(J31=0,0,J31/$F31)</f>
        <v>0</v>
      </c>
      <c r="K32" s="37">
        <f t="shared" si="1"/>
        <v>8.1081081081081086E-2</v>
      </c>
      <c r="L32" s="37">
        <f>IF(L31=0,0,L31/$F31)</f>
        <v>0</v>
      </c>
      <c r="M32" s="37">
        <f t="shared" si="1"/>
        <v>8.1081081081081086E-2</v>
      </c>
      <c r="N32" s="37">
        <f t="shared" si="1"/>
        <v>0</v>
      </c>
      <c r="AA32" s="154"/>
      <c r="AB32" s="154"/>
    </row>
    <row r="33" spans="1:28" ht="12" customHeight="1">
      <c r="A33" s="254"/>
      <c r="B33" s="254"/>
      <c r="C33" s="43"/>
      <c r="D33" s="305" t="s">
        <v>374</v>
      </c>
      <c r="E33" s="42"/>
      <c r="F33" s="41">
        <v>467</v>
      </c>
      <c r="G33" s="41">
        <v>23</v>
      </c>
      <c r="H33" s="41">
        <v>4</v>
      </c>
      <c r="I33" s="41">
        <v>25</v>
      </c>
      <c r="J33" s="41">
        <v>5</v>
      </c>
      <c r="K33" s="41">
        <v>39</v>
      </c>
      <c r="L33" s="41">
        <v>3</v>
      </c>
      <c r="M33" s="41">
        <v>21</v>
      </c>
      <c r="N33" s="41">
        <v>4</v>
      </c>
      <c r="AA33" s="155">
        <v>467</v>
      </c>
      <c r="AB33" s="155" t="str">
        <f>IF(F33=AA33,"",1)</f>
        <v/>
      </c>
    </row>
    <row r="34" spans="1:28" ht="12" customHeight="1">
      <c r="A34" s="254"/>
      <c r="B34" s="254"/>
      <c r="C34" s="40"/>
      <c r="D34" s="306"/>
      <c r="E34" s="39"/>
      <c r="F34" s="37">
        <f t="shared" si="1"/>
        <v>1</v>
      </c>
      <c r="G34" s="37">
        <f>IF(G33=0,0,G33/$F33)</f>
        <v>4.9250535331905779E-2</v>
      </c>
      <c r="H34" s="37">
        <f>IF(H33=0,0,H33/$F33)</f>
        <v>8.5653104925053538E-3</v>
      </c>
      <c r="I34" s="37">
        <f>IF(I33=0,0,I33/$F33)</f>
        <v>5.353319057815846E-2</v>
      </c>
      <c r="J34" s="37">
        <f>IF(J33=0,0,J33/$F33)</f>
        <v>1.0706638115631691E-2</v>
      </c>
      <c r="K34" s="37">
        <f t="shared" si="1"/>
        <v>8.3511777301927201E-2</v>
      </c>
      <c r="L34" s="37">
        <f>IF(L33=0,0,L33/$F33)</f>
        <v>6.4239828693790149E-3</v>
      </c>
      <c r="M34" s="37">
        <f t="shared" si="1"/>
        <v>4.4967880085653104E-2</v>
      </c>
      <c r="N34" s="37">
        <f t="shared" si="1"/>
        <v>8.5653104925053538E-3</v>
      </c>
      <c r="AA34" s="154"/>
      <c r="AB34" s="154"/>
    </row>
    <row r="35" spans="1:28" ht="12" customHeight="1">
      <c r="A35" s="254"/>
      <c r="B35" s="254"/>
      <c r="C35" s="43"/>
      <c r="D35" s="305" t="s">
        <v>375</v>
      </c>
      <c r="E35" s="42"/>
      <c r="F35" s="41">
        <v>2756</v>
      </c>
      <c r="G35" s="41">
        <v>21</v>
      </c>
      <c r="H35" s="41">
        <v>5</v>
      </c>
      <c r="I35" s="41">
        <v>49</v>
      </c>
      <c r="J35" s="41">
        <v>8</v>
      </c>
      <c r="K35" s="41">
        <v>113</v>
      </c>
      <c r="L35" s="41">
        <v>17</v>
      </c>
      <c r="M35" s="41">
        <v>88</v>
      </c>
      <c r="N35" s="41">
        <v>22</v>
      </c>
      <c r="AA35" s="155">
        <v>2756</v>
      </c>
      <c r="AB35" s="155" t="str">
        <f>IF(F35=AA35,"",1)</f>
        <v/>
      </c>
    </row>
    <row r="36" spans="1:28" ht="12" customHeight="1">
      <c r="A36" s="254"/>
      <c r="B36" s="254"/>
      <c r="C36" s="40"/>
      <c r="D36" s="306"/>
      <c r="E36" s="39"/>
      <c r="F36" s="37">
        <f t="shared" si="1"/>
        <v>1</v>
      </c>
      <c r="G36" s="37">
        <f>IF(G35=0,0,G35/$F35)</f>
        <v>7.6197387518142238E-3</v>
      </c>
      <c r="H36" s="37">
        <f>IF(H35=0,0,H35/$F35)</f>
        <v>1.8142235123367199E-3</v>
      </c>
      <c r="I36" s="37">
        <f>IF(I35=0,0,I35/$F35)</f>
        <v>1.7779390420899856E-2</v>
      </c>
      <c r="J36" s="37">
        <f>IF(J35=0,0,J35/$F35)</f>
        <v>2.9027576197387518E-3</v>
      </c>
      <c r="K36" s="37">
        <f t="shared" si="1"/>
        <v>4.1001451378809867E-2</v>
      </c>
      <c r="L36" s="37">
        <f>IF(L35=0,0,L35/$F35)</f>
        <v>6.1683599419448476E-3</v>
      </c>
      <c r="M36" s="37">
        <f t="shared" si="1"/>
        <v>3.1930333817126268E-2</v>
      </c>
      <c r="N36" s="37">
        <f t="shared" si="1"/>
        <v>7.9825834542815669E-3</v>
      </c>
      <c r="AA36" s="154"/>
      <c r="AB36" s="154"/>
    </row>
    <row r="37" spans="1:28" ht="12" customHeight="1">
      <c r="A37" s="254"/>
      <c r="B37" s="254"/>
      <c r="C37" s="43"/>
      <c r="D37" s="305" t="s">
        <v>376</v>
      </c>
      <c r="E37" s="42"/>
      <c r="F37" s="41">
        <v>5</v>
      </c>
      <c r="G37" s="41">
        <v>0</v>
      </c>
      <c r="H37" s="41">
        <v>0</v>
      </c>
      <c r="I37" s="41">
        <v>0</v>
      </c>
      <c r="J37" s="41">
        <v>0</v>
      </c>
      <c r="K37" s="41">
        <v>1</v>
      </c>
      <c r="L37" s="41">
        <v>0</v>
      </c>
      <c r="M37" s="41">
        <v>0</v>
      </c>
      <c r="N37" s="41">
        <v>0</v>
      </c>
      <c r="AA37" s="155">
        <v>5</v>
      </c>
      <c r="AB37" s="155" t="str">
        <f>IF(F37=AA37,"",1)</f>
        <v/>
      </c>
    </row>
    <row r="38" spans="1:28" ht="12" customHeight="1">
      <c r="A38" s="254"/>
      <c r="B38" s="254"/>
      <c r="C38" s="40"/>
      <c r="D38" s="306"/>
      <c r="E38" s="39"/>
      <c r="F38" s="37">
        <f t="shared" si="1"/>
        <v>1</v>
      </c>
      <c r="G38" s="37">
        <f>IF(G37=0,0,G37/$F37)</f>
        <v>0</v>
      </c>
      <c r="H38" s="37">
        <f>IF(H37=0,0,H37/$F37)</f>
        <v>0</v>
      </c>
      <c r="I38" s="37">
        <f>IF(I37=0,0,I37/$F37)</f>
        <v>0</v>
      </c>
      <c r="J38" s="37">
        <f>IF(J37=0,0,J37/$F37)</f>
        <v>0</v>
      </c>
      <c r="K38" s="37">
        <f t="shared" si="1"/>
        <v>0.2</v>
      </c>
      <c r="L38" s="37">
        <f>IF(L37=0,0,L37/$F37)</f>
        <v>0</v>
      </c>
      <c r="M38" s="37">
        <f t="shared" si="1"/>
        <v>0</v>
      </c>
      <c r="N38" s="37">
        <f t="shared" si="1"/>
        <v>0</v>
      </c>
      <c r="AA38" s="154"/>
      <c r="AB38" s="154"/>
    </row>
    <row r="39" spans="1:28" ht="12" customHeight="1">
      <c r="A39" s="254"/>
      <c r="B39" s="254"/>
      <c r="C39" s="43"/>
      <c r="D39" s="305" t="s">
        <v>377</v>
      </c>
      <c r="E39" s="42"/>
      <c r="F39" s="41">
        <v>1093</v>
      </c>
      <c r="G39" s="41">
        <v>20</v>
      </c>
      <c r="H39" s="41">
        <v>2</v>
      </c>
      <c r="I39" s="41">
        <v>26</v>
      </c>
      <c r="J39" s="41">
        <v>0</v>
      </c>
      <c r="K39" s="41">
        <v>54</v>
      </c>
      <c r="L39" s="41">
        <v>4</v>
      </c>
      <c r="M39" s="41">
        <v>50</v>
      </c>
      <c r="N39" s="41">
        <v>4</v>
      </c>
      <c r="AA39" s="155">
        <v>1093</v>
      </c>
      <c r="AB39" s="155" t="str">
        <f>IF(F39=AA39,"",1)</f>
        <v/>
      </c>
    </row>
    <row r="40" spans="1:28" ht="12" customHeight="1">
      <c r="A40" s="254"/>
      <c r="B40" s="254"/>
      <c r="C40" s="40"/>
      <c r="D40" s="306"/>
      <c r="E40" s="39"/>
      <c r="F40" s="37">
        <f t="shared" si="1"/>
        <v>1</v>
      </c>
      <c r="G40" s="37">
        <f>IF(G39=0,0,G39/$F39)</f>
        <v>1.8298261665141813E-2</v>
      </c>
      <c r="H40" s="37">
        <f>IF(H39=0,0,H39/$F39)</f>
        <v>1.8298261665141812E-3</v>
      </c>
      <c r="I40" s="37">
        <f>IF(I39=0,0,I39/$F39)</f>
        <v>2.3787740164684355E-2</v>
      </c>
      <c r="J40" s="37">
        <f>IF(J39=0,0,J39/$F39)</f>
        <v>0</v>
      </c>
      <c r="K40" s="37">
        <f t="shared" si="1"/>
        <v>4.9405306495882893E-2</v>
      </c>
      <c r="L40" s="37">
        <f>IF(L39=0,0,L39/$F39)</f>
        <v>3.6596523330283625E-3</v>
      </c>
      <c r="M40" s="37">
        <f t="shared" si="1"/>
        <v>4.5745654162854532E-2</v>
      </c>
      <c r="N40" s="37">
        <f t="shared" si="1"/>
        <v>3.6596523330283625E-3</v>
      </c>
      <c r="AA40" s="154"/>
      <c r="AB40" s="154"/>
    </row>
    <row r="41" spans="1:28" ht="12" customHeight="1">
      <c r="A41" s="254"/>
      <c r="B41" s="254"/>
      <c r="C41" s="43"/>
      <c r="D41" s="305" t="s">
        <v>378</v>
      </c>
      <c r="E41" s="42"/>
      <c r="F41" s="41">
        <v>9</v>
      </c>
      <c r="G41" s="41">
        <v>3</v>
      </c>
      <c r="H41" s="41">
        <v>1</v>
      </c>
      <c r="I41" s="41">
        <v>0</v>
      </c>
      <c r="J41" s="41">
        <v>0</v>
      </c>
      <c r="K41" s="41">
        <v>0</v>
      </c>
      <c r="L41" s="41">
        <v>0</v>
      </c>
      <c r="M41" s="41">
        <v>1</v>
      </c>
      <c r="N41" s="41">
        <v>0</v>
      </c>
      <c r="AA41" s="155">
        <v>9</v>
      </c>
      <c r="AB41" s="155" t="str">
        <f>IF(F41=AA41,"",1)</f>
        <v/>
      </c>
    </row>
    <row r="42" spans="1:28" ht="12" customHeight="1">
      <c r="A42" s="254"/>
      <c r="B42" s="254"/>
      <c r="C42" s="40"/>
      <c r="D42" s="306"/>
      <c r="E42" s="39"/>
      <c r="F42" s="37">
        <f t="shared" si="1"/>
        <v>1</v>
      </c>
      <c r="G42" s="37">
        <f>IF(G41=0,0,G41/$F41)</f>
        <v>0.33333333333333331</v>
      </c>
      <c r="H42" s="37">
        <f>IF(H41=0,0,H41/$F41)</f>
        <v>0.1111111111111111</v>
      </c>
      <c r="I42" s="37">
        <f>IF(I41=0,0,I41/$F41)</f>
        <v>0</v>
      </c>
      <c r="J42" s="37">
        <f>IF(J41=0,0,J41/$F41)</f>
        <v>0</v>
      </c>
      <c r="K42" s="37">
        <f t="shared" si="1"/>
        <v>0</v>
      </c>
      <c r="L42" s="37">
        <f>IF(L41=0,0,L41/$F41)</f>
        <v>0</v>
      </c>
      <c r="M42" s="37">
        <f t="shared" si="1"/>
        <v>0.1111111111111111</v>
      </c>
      <c r="N42" s="37">
        <f t="shared" si="1"/>
        <v>0</v>
      </c>
      <c r="AA42" s="154"/>
      <c r="AB42" s="154"/>
    </row>
    <row r="43" spans="1:28" ht="12" customHeight="1">
      <c r="A43" s="254"/>
      <c r="B43" s="254"/>
      <c r="C43" s="43"/>
      <c r="D43" s="305" t="s">
        <v>379</v>
      </c>
      <c r="E43" s="42"/>
      <c r="F43" s="41">
        <v>180</v>
      </c>
      <c r="G43" s="41">
        <v>4</v>
      </c>
      <c r="H43" s="41">
        <v>0</v>
      </c>
      <c r="I43" s="41">
        <v>8</v>
      </c>
      <c r="J43" s="41">
        <v>0</v>
      </c>
      <c r="K43" s="41">
        <v>10</v>
      </c>
      <c r="L43" s="41">
        <v>1</v>
      </c>
      <c r="M43" s="41">
        <v>0</v>
      </c>
      <c r="N43" s="41">
        <v>0</v>
      </c>
      <c r="AA43" s="155">
        <v>180</v>
      </c>
      <c r="AB43" s="155" t="str">
        <f>IF(F43=AA43,"",1)</f>
        <v/>
      </c>
    </row>
    <row r="44" spans="1:28" ht="12" customHeight="1">
      <c r="A44" s="254"/>
      <c r="B44" s="254"/>
      <c r="C44" s="40"/>
      <c r="D44" s="306"/>
      <c r="E44" s="39"/>
      <c r="F44" s="37">
        <f t="shared" si="1"/>
        <v>1</v>
      </c>
      <c r="G44" s="37">
        <f>IF(G43=0,0,G43/$F43)</f>
        <v>2.2222222222222223E-2</v>
      </c>
      <c r="H44" s="37">
        <f>IF(H43=0,0,H43/$F43)</f>
        <v>0</v>
      </c>
      <c r="I44" s="37">
        <f>IF(I43=0,0,I43/$F43)</f>
        <v>4.4444444444444446E-2</v>
      </c>
      <c r="J44" s="37">
        <f>IF(J43=0,0,J43/$F43)</f>
        <v>0</v>
      </c>
      <c r="K44" s="37">
        <f t="shared" si="1"/>
        <v>5.5555555555555552E-2</v>
      </c>
      <c r="L44" s="37">
        <f>IF(L43=0,0,L43/$F43)</f>
        <v>5.5555555555555558E-3</v>
      </c>
      <c r="M44" s="37">
        <f t="shared" si="1"/>
        <v>0</v>
      </c>
      <c r="N44" s="37">
        <f t="shared" si="1"/>
        <v>0</v>
      </c>
      <c r="AA44" s="154"/>
      <c r="AB44" s="154"/>
    </row>
    <row r="45" spans="1:28" ht="12" customHeight="1">
      <c r="A45" s="254"/>
      <c r="B45" s="254"/>
      <c r="C45" s="43"/>
      <c r="D45" s="305" t="s">
        <v>380</v>
      </c>
      <c r="E45" s="42"/>
      <c r="F45" s="41">
        <v>933</v>
      </c>
      <c r="G45" s="41">
        <v>8</v>
      </c>
      <c r="H45" s="41">
        <v>2</v>
      </c>
      <c r="I45" s="41">
        <v>23</v>
      </c>
      <c r="J45" s="41">
        <v>3</v>
      </c>
      <c r="K45" s="41">
        <v>29</v>
      </c>
      <c r="L45" s="41">
        <v>0</v>
      </c>
      <c r="M45" s="41">
        <v>47</v>
      </c>
      <c r="N45" s="41">
        <v>3</v>
      </c>
      <c r="AA45" s="155">
        <v>933</v>
      </c>
      <c r="AB45" s="155" t="str">
        <f>IF(F45=AA45,"",1)</f>
        <v/>
      </c>
    </row>
    <row r="46" spans="1:28" ht="12" customHeight="1">
      <c r="A46" s="254"/>
      <c r="B46" s="254"/>
      <c r="C46" s="40"/>
      <c r="D46" s="306"/>
      <c r="E46" s="39"/>
      <c r="F46" s="37">
        <f t="shared" si="1"/>
        <v>1</v>
      </c>
      <c r="G46" s="37">
        <f>IF(G45=0,0,G45/$F45)</f>
        <v>8.5744908896034297E-3</v>
      </c>
      <c r="H46" s="37">
        <f>IF(H45=0,0,H45/$F45)</f>
        <v>2.1436227224008574E-3</v>
      </c>
      <c r="I46" s="37">
        <f>IF(I45=0,0,I45/$F45)</f>
        <v>2.465166130760986E-2</v>
      </c>
      <c r="J46" s="37">
        <f>IF(J45=0,0,J45/$F45)</f>
        <v>3.2154340836012861E-3</v>
      </c>
      <c r="K46" s="37">
        <f t="shared" si="1"/>
        <v>3.1082529474812434E-2</v>
      </c>
      <c r="L46" s="37">
        <f>IF(L45=0,0,L45/$F45)</f>
        <v>0</v>
      </c>
      <c r="M46" s="37">
        <f t="shared" si="1"/>
        <v>5.0375133976420149E-2</v>
      </c>
      <c r="N46" s="37">
        <f t="shared" si="1"/>
        <v>3.2154340836012861E-3</v>
      </c>
      <c r="AA46" s="154"/>
      <c r="AB46" s="154"/>
    </row>
    <row r="47" spans="1:28" ht="12" customHeight="1">
      <c r="A47" s="254"/>
      <c r="B47" s="254"/>
      <c r="C47" s="43"/>
      <c r="D47" s="305" t="s">
        <v>381</v>
      </c>
      <c r="E47" s="42"/>
      <c r="F47" s="41">
        <v>211</v>
      </c>
      <c r="G47" s="41">
        <v>6</v>
      </c>
      <c r="H47" s="41">
        <v>0</v>
      </c>
      <c r="I47" s="41">
        <v>8</v>
      </c>
      <c r="J47" s="41">
        <v>1</v>
      </c>
      <c r="K47" s="41">
        <v>16</v>
      </c>
      <c r="L47" s="41">
        <v>0</v>
      </c>
      <c r="M47" s="41">
        <v>9</v>
      </c>
      <c r="N47" s="41">
        <v>3</v>
      </c>
      <c r="AA47" s="155">
        <v>211</v>
      </c>
      <c r="AB47" s="155" t="str">
        <f>IF(F47=AA47,"",1)</f>
        <v/>
      </c>
    </row>
    <row r="48" spans="1:28" ht="12" customHeight="1">
      <c r="A48" s="254"/>
      <c r="B48" s="254"/>
      <c r="C48" s="40"/>
      <c r="D48" s="306"/>
      <c r="E48" s="39"/>
      <c r="F48" s="37">
        <f t="shared" si="1"/>
        <v>1</v>
      </c>
      <c r="G48" s="37">
        <f>IF(G47=0,0,G47/$F47)</f>
        <v>2.843601895734597E-2</v>
      </c>
      <c r="H48" s="37">
        <f>IF(H47=0,0,H47/$F47)</f>
        <v>0</v>
      </c>
      <c r="I48" s="37">
        <f>IF(I47=0,0,I47/$F47)</f>
        <v>3.7914691943127965E-2</v>
      </c>
      <c r="J48" s="37">
        <f>IF(J47=0,0,J47/$F47)</f>
        <v>4.7393364928909956E-3</v>
      </c>
      <c r="K48" s="37">
        <f t="shared" si="1"/>
        <v>7.582938388625593E-2</v>
      </c>
      <c r="L48" s="37">
        <f>IF(L47=0,0,L47/$F47)</f>
        <v>0</v>
      </c>
      <c r="M48" s="37">
        <f t="shared" si="1"/>
        <v>4.2654028436018961E-2</v>
      </c>
      <c r="N48" s="37">
        <f t="shared" si="1"/>
        <v>1.4218009478672985E-2</v>
      </c>
      <c r="AA48" s="154"/>
      <c r="AB48" s="154"/>
    </row>
    <row r="49" spans="1:28" ht="12" customHeight="1">
      <c r="A49" s="254"/>
      <c r="B49" s="254"/>
      <c r="C49" s="43"/>
      <c r="D49" s="305" t="s">
        <v>382</v>
      </c>
      <c r="E49" s="42"/>
      <c r="F49" s="41">
        <v>1038</v>
      </c>
      <c r="G49" s="41">
        <v>8</v>
      </c>
      <c r="H49" s="41">
        <v>1</v>
      </c>
      <c r="I49" s="41">
        <v>22</v>
      </c>
      <c r="J49" s="41">
        <v>0</v>
      </c>
      <c r="K49" s="41">
        <v>65</v>
      </c>
      <c r="L49" s="41">
        <v>0</v>
      </c>
      <c r="M49" s="41">
        <v>44</v>
      </c>
      <c r="N49" s="41">
        <v>7</v>
      </c>
      <c r="AA49" s="155">
        <v>1038</v>
      </c>
      <c r="AB49" s="155" t="str">
        <f>IF(F49=AA49,"",1)</f>
        <v/>
      </c>
    </row>
    <row r="50" spans="1:28" ht="12" customHeight="1">
      <c r="A50" s="254"/>
      <c r="B50" s="254"/>
      <c r="C50" s="40"/>
      <c r="D50" s="306"/>
      <c r="E50" s="39"/>
      <c r="F50" s="37">
        <f t="shared" si="1"/>
        <v>1</v>
      </c>
      <c r="G50" s="37">
        <f>IF(G49=0,0,G49/$F49)</f>
        <v>7.7071290944123313E-3</v>
      </c>
      <c r="H50" s="37">
        <f>IF(H49=0,0,H49/$F49)</f>
        <v>9.6339113680154141E-4</v>
      </c>
      <c r="I50" s="37">
        <f>IF(I49=0,0,I49/$F49)</f>
        <v>2.119460500963391E-2</v>
      </c>
      <c r="J50" s="37">
        <f>IF(J49=0,0,J49/$F49)</f>
        <v>0</v>
      </c>
      <c r="K50" s="37">
        <f t="shared" si="1"/>
        <v>6.2620423892100194E-2</v>
      </c>
      <c r="L50" s="37">
        <f>IF(L49=0,0,L49/$F49)</f>
        <v>0</v>
      </c>
      <c r="M50" s="37">
        <f t="shared" si="1"/>
        <v>4.238921001926782E-2</v>
      </c>
      <c r="N50" s="37">
        <f t="shared" si="1"/>
        <v>6.7437379576107898E-3</v>
      </c>
      <c r="AA50" s="154"/>
      <c r="AB50" s="154"/>
    </row>
    <row r="51" spans="1:28" ht="12" customHeight="1">
      <c r="A51" s="254"/>
      <c r="B51" s="254"/>
      <c r="C51" s="43"/>
      <c r="D51" s="305" t="s">
        <v>383</v>
      </c>
      <c r="E51" s="42"/>
      <c r="F51" s="41">
        <v>881</v>
      </c>
      <c r="G51" s="41">
        <v>23</v>
      </c>
      <c r="H51" s="41">
        <v>4</v>
      </c>
      <c r="I51" s="41">
        <v>28</v>
      </c>
      <c r="J51" s="41">
        <v>0</v>
      </c>
      <c r="K51" s="41">
        <v>53</v>
      </c>
      <c r="L51" s="41">
        <v>2</v>
      </c>
      <c r="M51" s="41">
        <v>34</v>
      </c>
      <c r="N51" s="41">
        <v>6</v>
      </c>
      <c r="AA51" s="155">
        <v>881</v>
      </c>
      <c r="AB51" s="155" t="str">
        <f>IF(F51=AA51,"",1)</f>
        <v/>
      </c>
    </row>
    <row r="52" spans="1:28" ht="12" customHeight="1">
      <c r="A52" s="254"/>
      <c r="B52" s="254"/>
      <c r="C52" s="40"/>
      <c r="D52" s="306"/>
      <c r="E52" s="39"/>
      <c r="F52" s="37">
        <f t="shared" si="1"/>
        <v>1</v>
      </c>
      <c r="G52" s="37">
        <f>IF(G51=0,0,G51/$F51)</f>
        <v>2.6106696935300794E-2</v>
      </c>
      <c r="H52" s="37">
        <f>IF(H51=0,0,H51/$F51)</f>
        <v>4.5402951191827468E-3</v>
      </c>
      <c r="I52" s="37">
        <f>IF(I51=0,0,I51/$F51)</f>
        <v>3.1782065834279227E-2</v>
      </c>
      <c r="J52" s="37">
        <f>IF(J51=0,0,J51/$F51)</f>
        <v>0</v>
      </c>
      <c r="K52" s="37">
        <f t="shared" si="1"/>
        <v>6.0158910329171394E-2</v>
      </c>
      <c r="L52" s="37">
        <f>IF(L51=0,0,L51/$F51)</f>
        <v>2.2701475595913734E-3</v>
      </c>
      <c r="M52" s="37">
        <f t="shared" si="1"/>
        <v>3.8592508513053347E-2</v>
      </c>
      <c r="N52" s="37">
        <f t="shared" si="1"/>
        <v>6.8104426787741201E-3</v>
      </c>
      <c r="AA52" s="154"/>
      <c r="AB52" s="154"/>
    </row>
    <row r="53" spans="1:28" ht="12" customHeight="1">
      <c r="A53" s="254"/>
      <c r="B53" s="254"/>
      <c r="C53" s="43"/>
      <c r="D53" s="305" t="s">
        <v>384</v>
      </c>
      <c r="E53" s="42"/>
      <c r="F53" s="41">
        <v>1080</v>
      </c>
      <c r="G53" s="41">
        <v>8</v>
      </c>
      <c r="H53" s="41">
        <v>2</v>
      </c>
      <c r="I53" s="41">
        <v>10</v>
      </c>
      <c r="J53" s="41">
        <v>0</v>
      </c>
      <c r="K53" s="41">
        <v>35</v>
      </c>
      <c r="L53" s="41">
        <v>0</v>
      </c>
      <c r="M53" s="41">
        <v>12</v>
      </c>
      <c r="N53" s="41">
        <v>0</v>
      </c>
      <c r="AA53" s="155">
        <v>1080</v>
      </c>
      <c r="AB53" s="155" t="str">
        <f>IF(F53=AA53,"",1)</f>
        <v/>
      </c>
    </row>
    <row r="54" spans="1:28" ht="12" customHeight="1">
      <c r="A54" s="254"/>
      <c r="B54" s="254"/>
      <c r="C54" s="40"/>
      <c r="D54" s="306"/>
      <c r="E54" s="39"/>
      <c r="F54" s="37">
        <f t="shared" si="1"/>
        <v>1</v>
      </c>
      <c r="G54" s="37">
        <f>IF(G53=0,0,G53/$F53)</f>
        <v>7.4074074074074077E-3</v>
      </c>
      <c r="H54" s="37">
        <f>IF(H53=0,0,H53/$F53)</f>
        <v>1.8518518518518519E-3</v>
      </c>
      <c r="I54" s="37">
        <f>IF(I53=0,0,I53/$F53)</f>
        <v>9.2592592592592587E-3</v>
      </c>
      <c r="J54" s="37">
        <f>IF(J53=0,0,J53/$F53)</f>
        <v>0</v>
      </c>
      <c r="K54" s="37">
        <f t="shared" si="1"/>
        <v>3.2407407407407406E-2</v>
      </c>
      <c r="L54" s="37">
        <f>IF(L53=0,0,L53/$F53)</f>
        <v>0</v>
      </c>
      <c r="M54" s="37">
        <f t="shared" si="1"/>
        <v>1.1111111111111112E-2</v>
      </c>
      <c r="N54" s="37">
        <f t="shared" si="1"/>
        <v>0</v>
      </c>
      <c r="AA54" s="154"/>
      <c r="AB54" s="154"/>
    </row>
    <row r="55" spans="1:28" ht="12" customHeight="1">
      <c r="A55" s="254"/>
      <c r="B55" s="254"/>
      <c r="C55" s="43"/>
      <c r="D55" s="305" t="s">
        <v>385</v>
      </c>
      <c r="E55" s="42"/>
      <c r="F55" s="41">
        <v>3943</v>
      </c>
      <c r="G55" s="41">
        <v>78</v>
      </c>
      <c r="H55" s="41">
        <v>6</v>
      </c>
      <c r="I55" s="41">
        <v>63</v>
      </c>
      <c r="J55" s="41">
        <v>1</v>
      </c>
      <c r="K55" s="41">
        <v>233</v>
      </c>
      <c r="L55" s="41">
        <v>10</v>
      </c>
      <c r="M55" s="41">
        <v>311</v>
      </c>
      <c r="N55" s="41">
        <v>16</v>
      </c>
      <c r="AA55" s="155">
        <v>3943</v>
      </c>
      <c r="AB55" s="155" t="str">
        <f>IF(F55=AA55,"",1)</f>
        <v/>
      </c>
    </row>
    <row r="56" spans="1:28" ht="12" customHeight="1">
      <c r="A56" s="254"/>
      <c r="B56" s="254"/>
      <c r="C56" s="40"/>
      <c r="D56" s="306"/>
      <c r="E56" s="39"/>
      <c r="F56" s="37">
        <f t="shared" si="1"/>
        <v>1</v>
      </c>
      <c r="G56" s="37">
        <f>IF(G55=0,0,G55/$F55)</f>
        <v>1.9781891960436216E-2</v>
      </c>
      <c r="H56" s="37">
        <f>IF(H55=0,0,H55/$F55)</f>
        <v>1.5216839969566321E-3</v>
      </c>
      <c r="I56" s="37">
        <f>IF(I55=0,0,I55/$F55)</f>
        <v>1.5977681968044635E-2</v>
      </c>
      <c r="J56" s="37">
        <f>IF(J55=0,0,J55/$F55)</f>
        <v>2.5361399949277199E-4</v>
      </c>
      <c r="K56" s="37">
        <f t="shared" si="1"/>
        <v>5.9092061881815879E-2</v>
      </c>
      <c r="L56" s="37">
        <f>IF(L55=0,0,L55/$F55)</f>
        <v>2.5361399949277198E-3</v>
      </c>
      <c r="M56" s="37">
        <f t="shared" si="1"/>
        <v>7.8873953842252098E-2</v>
      </c>
      <c r="N56" s="37">
        <f t="shared" si="1"/>
        <v>4.0578239918843519E-3</v>
      </c>
      <c r="AA56" s="154"/>
      <c r="AB56" s="154"/>
    </row>
    <row r="57" spans="1:28" ht="12" customHeight="1">
      <c r="A57" s="254"/>
      <c r="B57" s="254"/>
      <c r="C57" s="43"/>
      <c r="D57" s="305" t="s">
        <v>386</v>
      </c>
      <c r="E57" s="42"/>
      <c r="F57" s="41">
        <v>840</v>
      </c>
      <c r="G57" s="41">
        <v>9</v>
      </c>
      <c r="H57" s="41">
        <v>2</v>
      </c>
      <c r="I57" s="41">
        <v>29</v>
      </c>
      <c r="J57" s="41">
        <v>0</v>
      </c>
      <c r="K57" s="41">
        <v>55</v>
      </c>
      <c r="L57" s="41">
        <v>1</v>
      </c>
      <c r="M57" s="41">
        <v>47</v>
      </c>
      <c r="N57" s="41">
        <v>9</v>
      </c>
      <c r="AA57" s="155">
        <v>840</v>
      </c>
      <c r="AB57" s="155" t="str">
        <f>IF(F57=AA57,"",1)</f>
        <v/>
      </c>
    </row>
    <row r="58" spans="1:28" ht="12" customHeight="1">
      <c r="A58" s="254"/>
      <c r="B58" s="254"/>
      <c r="C58" s="40"/>
      <c r="D58" s="306"/>
      <c r="E58" s="39"/>
      <c r="F58" s="37">
        <f t="shared" si="1"/>
        <v>1</v>
      </c>
      <c r="G58" s="37">
        <f>IF(G57=0,0,G57/$F57)</f>
        <v>1.0714285714285714E-2</v>
      </c>
      <c r="H58" s="37">
        <f>IF(H57=0,0,H57/$F57)</f>
        <v>2.3809523809523812E-3</v>
      </c>
      <c r="I58" s="37">
        <f>IF(I57=0,0,I57/$F57)</f>
        <v>3.4523809523809526E-2</v>
      </c>
      <c r="J58" s="37">
        <f>IF(J57=0,0,J57/$F57)</f>
        <v>0</v>
      </c>
      <c r="K58" s="37">
        <f t="shared" si="1"/>
        <v>6.5476190476190479E-2</v>
      </c>
      <c r="L58" s="37">
        <f>IF(L57=0,0,L57/$F57)</f>
        <v>1.1904761904761906E-3</v>
      </c>
      <c r="M58" s="37">
        <f t="shared" si="1"/>
        <v>5.5952380952380955E-2</v>
      </c>
      <c r="N58" s="37">
        <f t="shared" si="1"/>
        <v>1.0714285714285714E-2</v>
      </c>
      <c r="AA58" s="154"/>
      <c r="AB58" s="154"/>
    </row>
    <row r="59" spans="1:28" ht="12.75" customHeight="1">
      <c r="A59" s="254"/>
      <c r="B59" s="254"/>
      <c r="C59" s="43"/>
      <c r="D59" s="305" t="s">
        <v>387</v>
      </c>
      <c r="E59" s="42"/>
      <c r="F59" s="41">
        <v>6629</v>
      </c>
      <c r="G59" s="41">
        <v>31</v>
      </c>
      <c r="H59" s="41">
        <v>4</v>
      </c>
      <c r="I59" s="41">
        <v>86</v>
      </c>
      <c r="J59" s="41">
        <v>0</v>
      </c>
      <c r="K59" s="41">
        <v>234</v>
      </c>
      <c r="L59" s="41">
        <v>5</v>
      </c>
      <c r="M59" s="41">
        <v>367</v>
      </c>
      <c r="N59" s="41">
        <v>19</v>
      </c>
      <c r="AA59" s="155">
        <v>6629</v>
      </c>
      <c r="AB59" s="155" t="str">
        <f>IF(F59=AA59,"",1)</f>
        <v/>
      </c>
    </row>
    <row r="60" spans="1:28" ht="12.75" customHeight="1">
      <c r="A60" s="254"/>
      <c r="B60" s="254"/>
      <c r="C60" s="40"/>
      <c r="D60" s="306"/>
      <c r="E60" s="39"/>
      <c r="F60" s="37">
        <f t="shared" si="1"/>
        <v>1</v>
      </c>
      <c r="G60" s="37">
        <f>IF(G59=0,0,G59/$F59)</f>
        <v>4.6764217830743702E-3</v>
      </c>
      <c r="H60" s="37">
        <f>IF(H59=0,0,H59/$F59)</f>
        <v>6.0340926233217677E-4</v>
      </c>
      <c r="I60" s="37">
        <f>IF(I59=0,0,I59/$F59)</f>
        <v>1.2973299140141802E-2</v>
      </c>
      <c r="J60" s="37">
        <f>IF(J59=0,0,J59/$F59)</f>
        <v>0</v>
      </c>
      <c r="K60" s="37">
        <f t="shared" si="1"/>
        <v>3.5299441846432342E-2</v>
      </c>
      <c r="L60" s="37">
        <f>IF(L59=0,0,L59/$F59)</f>
        <v>7.5426157791522099E-4</v>
      </c>
      <c r="M60" s="37">
        <f t="shared" si="1"/>
        <v>5.5362799818977224E-2</v>
      </c>
      <c r="N60" s="37">
        <f t="shared" si="1"/>
        <v>2.86619399607784E-3</v>
      </c>
      <c r="AA60" s="154"/>
      <c r="AB60" s="154"/>
    </row>
    <row r="61" spans="1:28" ht="12" customHeight="1">
      <c r="A61" s="254"/>
      <c r="B61" s="254"/>
      <c r="C61" s="43"/>
      <c r="D61" s="305" t="s">
        <v>21</v>
      </c>
      <c r="E61" s="42"/>
      <c r="F61" s="41">
        <v>2157</v>
      </c>
      <c r="G61" s="41">
        <v>18</v>
      </c>
      <c r="H61" s="41">
        <v>2</v>
      </c>
      <c r="I61" s="41">
        <v>48</v>
      </c>
      <c r="J61" s="41">
        <v>0</v>
      </c>
      <c r="K61" s="41">
        <v>148</v>
      </c>
      <c r="L61" s="41">
        <v>8</v>
      </c>
      <c r="M61" s="41">
        <v>142</v>
      </c>
      <c r="N61" s="41">
        <v>10</v>
      </c>
      <c r="AA61" s="155">
        <v>2157</v>
      </c>
      <c r="AB61" s="155" t="str">
        <f>IF(F61=AA61,"",1)</f>
        <v/>
      </c>
    </row>
    <row r="62" spans="1:28" ht="12" customHeight="1">
      <c r="A62" s="254"/>
      <c r="B62" s="254"/>
      <c r="C62" s="40"/>
      <c r="D62" s="306"/>
      <c r="E62" s="39"/>
      <c r="F62" s="37">
        <f t="shared" si="1"/>
        <v>1</v>
      </c>
      <c r="G62" s="37">
        <f>IF(G61=0,0,G61/$F61)</f>
        <v>8.3449235048678721E-3</v>
      </c>
      <c r="H62" s="37">
        <f>IF(H61=0,0,H61/$F61)</f>
        <v>9.2721372276309685E-4</v>
      </c>
      <c r="I62" s="37">
        <f>IF(I61=0,0,I61/$F61)</f>
        <v>2.2253129346314324E-2</v>
      </c>
      <c r="J62" s="37">
        <f>IF(J61=0,0,J61/$F61)</f>
        <v>0</v>
      </c>
      <c r="K62" s="37">
        <f t="shared" si="1"/>
        <v>6.8613815484469168E-2</v>
      </c>
      <c r="L62" s="37">
        <f>IF(L61=0,0,L61/$F61)</f>
        <v>3.7088548910523874E-3</v>
      </c>
      <c r="M62" s="37">
        <f t="shared" si="1"/>
        <v>6.5832174316179881E-2</v>
      </c>
      <c r="N62" s="37">
        <f t="shared" si="1"/>
        <v>4.6360686138154847E-3</v>
      </c>
      <c r="AA62" s="154"/>
      <c r="AB62" s="154"/>
    </row>
    <row r="63" spans="1:28" ht="12" customHeight="1">
      <c r="A63" s="254"/>
      <c r="B63" s="254"/>
      <c r="C63" s="43"/>
      <c r="D63" s="305" t="s">
        <v>388</v>
      </c>
      <c r="E63" s="42"/>
      <c r="F63" s="41">
        <v>1557</v>
      </c>
      <c r="G63" s="41">
        <v>21</v>
      </c>
      <c r="H63" s="41">
        <v>2</v>
      </c>
      <c r="I63" s="41">
        <v>70</v>
      </c>
      <c r="J63" s="41">
        <v>0</v>
      </c>
      <c r="K63" s="41">
        <v>170</v>
      </c>
      <c r="L63" s="41">
        <v>9</v>
      </c>
      <c r="M63" s="41">
        <v>166</v>
      </c>
      <c r="N63" s="41">
        <v>16</v>
      </c>
      <c r="AA63" s="155">
        <v>1557</v>
      </c>
      <c r="AB63" s="155" t="str">
        <f>IF(F63=AA63,"",1)</f>
        <v/>
      </c>
    </row>
    <row r="64" spans="1:28" ht="12" customHeight="1">
      <c r="A64" s="254"/>
      <c r="B64" s="254"/>
      <c r="C64" s="40"/>
      <c r="D64" s="306"/>
      <c r="E64" s="39"/>
      <c r="F64" s="37">
        <f t="shared" si="1"/>
        <v>1</v>
      </c>
      <c r="G64" s="37">
        <f>IF(G63=0,0,G63/$F63)</f>
        <v>1.348747591522158E-2</v>
      </c>
      <c r="H64" s="37">
        <f>IF(H63=0,0,H63/$F63)</f>
        <v>1.2845215157353885E-3</v>
      </c>
      <c r="I64" s="37">
        <f>IF(I63=0,0,I63/$F63)</f>
        <v>4.4958253050738597E-2</v>
      </c>
      <c r="J64" s="37">
        <f>IF(J63=0,0,J63/$F63)</f>
        <v>0</v>
      </c>
      <c r="K64" s="37">
        <f t="shared" si="1"/>
        <v>0.10918432883750803</v>
      </c>
      <c r="L64" s="37">
        <f>IF(L63=0,0,L63/$F63)</f>
        <v>5.7803468208092483E-3</v>
      </c>
      <c r="M64" s="37">
        <f t="shared" si="1"/>
        <v>0.10661528580603725</v>
      </c>
      <c r="N64" s="37">
        <f t="shared" si="1"/>
        <v>1.0276172125883108E-2</v>
      </c>
      <c r="AA64" s="154"/>
      <c r="AB64" s="154"/>
    </row>
    <row r="65" spans="1:28" ht="12" customHeight="1">
      <c r="A65" s="254"/>
      <c r="B65" s="254"/>
      <c r="C65" s="43"/>
      <c r="D65" s="305" t="s">
        <v>389</v>
      </c>
      <c r="E65" s="42"/>
      <c r="F65" s="41">
        <v>3440</v>
      </c>
      <c r="G65" s="41">
        <v>36</v>
      </c>
      <c r="H65" s="41">
        <v>4</v>
      </c>
      <c r="I65" s="41">
        <v>50</v>
      </c>
      <c r="J65" s="41">
        <v>2</v>
      </c>
      <c r="K65" s="41">
        <v>141</v>
      </c>
      <c r="L65" s="41">
        <v>4</v>
      </c>
      <c r="M65" s="41">
        <v>165</v>
      </c>
      <c r="N65" s="41">
        <v>15</v>
      </c>
      <c r="AA65" s="155">
        <v>3440</v>
      </c>
      <c r="AB65" s="155" t="str">
        <f>IF(F65=AA65,"",1)</f>
        <v/>
      </c>
    </row>
    <row r="66" spans="1:28" ht="12" customHeight="1">
      <c r="A66" s="254"/>
      <c r="B66" s="254"/>
      <c r="C66" s="40"/>
      <c r="D66" s="306"/>
      <c r="E66" s="39"/>
      <c r="F66" s="37">
        <f t="shared" si="1"/>
        <v>1</v>
      </c>
      <c r="G66" s="37">
        <f>IF(G65=0,0,G65/$F65)</f>
        <v>1.0465116279069767E-2</v>
      </c>
      <c r="H66" s="37">
        <f>IF(H65=0,0,H65/$F65)</f>
        <v>1.1627906976744186E-3</v>
      </c>
      <c r="I66" s="37">
        <f>IF(I65=0,0,I65/$F65)</f>
        <v>1.4534883720930232E-2</v>
      </c>
      <c r="J66" s="37">
        <f>IF(J65=0,0,J65/$F65)</f>
        <v>5.8139534883720929E-4</v>
      </c>
      <c r="K66" s="37">
        <f t="shared" si="1"/>
        <v>4.0988372093023258E-2</v>
      </c>
      <c r="L66" s="37">
        <f>IF(L65=0,0,L65/$F65)</f>
        <v>1.1627906976744186E-3</v>
      </c>
      <c r="M66" s="37">
        <f t="shared" si="1"/>
        <v>4.7965116279069769E-2</v>
      </c>
      <c r="N66" s="37">
        <f t="shared" si="1"/>
        <v>4.3604651162790697E-3</v>
      </c>
      <c r="AA66" s="154"/>
      <c r="AB66" s="154"/>
    </row>
    <row r="67" spans="1:28" ht="12" customHeight="1">
      <c r="A67" s="254"/>
      <c r="B67" s="254"/>
      <c r="C67" s="43"/>
      <c r="D67" s="305" t="s">
        <v>390</v>
      </c>
      <c r="E67" s="42"/>
      <c r="F67" s="41">
        <v>1227</v>
      </c>
      <c r="G67" s="41">
        <v>10</v>
      </c>
      <c r="H67" s="41">
        <v>2</v>
      </c>
      <c r="I67" s="41">
        <v>32</v>
      </c>
      <c r="J67" s="41">
        <v>4</v>
      </c>
      <c r="K67" s="41">
        <v>128</v>
      </c>
      <c r="L67" s="41">
        <v>7</v>
      </c>
      <c r="M67" s="41">
        <v>27</v>
      </c>
      <c r="N67" s="41">
        <v>0</v>
      </c>
      <c r="AA67" s="155">
        <v>1227</v>
      </c>
      <c r="AB67" s="155" t="str">
        <f>IF(F67=AA67,"",1)</f>
        <v/>
      </c>
    </row>
    <row r="68" spans="1:28" ht="12" customHeight="1">
      <c r="A68" s="254"/>
      <c r="B68" s="255"/>
      <c r="C68" s="40"/>
      <c r="D68" s="306"/>
      <c r="E68" s="39"/>
      <c r="F68" s="37">
        <f t="shared" si="1"/>
        <v>1</v>
      </c>
      <c r="G68" s="37">
        <f>IF(G67=0,0,G67/$F67)</f>
        <v>8.1499592502037484E-3</v>
      </c>
      <c r="H68" s="37">
        <f>IF(H67=0,0,H67/$F67)</f>
        <v>1.6299918500407497E-3</v>
      </c>
      <c r="I68" s="37">
        <f>IF(I67=0,0,I67/$F67)</f>
        <v>2.6079869600651995E-2</v>
      </c>
      <c r="J68" s="37">
        <f>IF(J67=0,0,J67/$F67)</f>
        <v>3.2599837000814994E-3</v>
      </c>
      <c r="K68" s="37">
        <f t="shared" si="1"/>
        <v>0.10431947840260798</v>
      </c>
      <c r="L68" s="37">
        <f>IF(L67=0,0,L67/$F67)</f>
        <v>5.7049714751426246E-3</v>
      </c>
      <c r="M68" s="37">
        <f t="shared" si="1"/>
        <v>2.2004889975550123E-2</v>
      </c>
      <c r="N68" s="37">
        <f t="shared" si="1"/>
        <v>0</v>
      </c>
      <c r="AA68" s="154"/>
      <c r="AB68" s="154"/>
    </row>
    <row r="69" spans="1:28" ht="12" customHeight="1">
      <c r="A69" s="254"/>
      <c r="B69" s="253" t="s">
        <v>17</v>
      </c>
      <c r="C69" s="43"/>
      <c r="D69" s="305" t="s">
        <v>16</v>
      </c>
      <c r="E69" s="42"/>
      <c r="F69" s="41">
        <f>SUM(F71,F73,F75,F77,F79,F81,F83,F85,F87,F89,F91,F93,F95,F97,F99)</f>
        <v>41903</v>
      </c>
      <c r="G69" s="41">
        <f t="shared" ref="G69:N69" si="3">SUM(G71,G73,G75,G77,G79,G81,G83,G85,G87,G89,G91,G93,G95,G97,G99)</f>
        <v>1111</v>
      </c>
      <c r="H69" s="41">
        <f t="shared" si="3"/>
        <v>263</v>
      </c>
      <c r="I69" s="41">
        <f t="shared" si="3"/>
        <v>994</v>
      </c>
      <c r="J69" s="41">
        <f t="shared" si="3"/>
        <v>174</v>
      </c>
      <c r="K69" s="41">
        <f t="shared" si="3"/>
        <v>2139</v>
      </c>
      <c r="L69" s="41">
        <f t="shared" si="3"/>
        <v>485</v>
      </c>
      <c r="M69" s="41">
        <f t="shared" si="3"/>
        <v>2551</v>
      </c>
      <c r="N69" s="41">
        <f t="shared" si="3"/>
        <v>1014</v>
      </c>
      <c r="AA69" s="155">
        <v>41903</v>
      </c>
      <c r="AB69" s="155" t="str">
        <f>IF(F69=AA69,"",1)</f>
        <v/>
      </c>
    </row>
    <row r="70" spans="1:28" ht="12" customHeight="1">
      <c r="A70" s="254"/>
      <c r="B70" s="254"/>
      <c r="C70" s="40"/>
      <c r="D70" s="306"/>
      <c r="E70" s="39"/>
      <c r="F70" s="37">
        <f t="shared" si="1"/>
        <v>1</v>
      </c>
      <c r="G70" s="37">
        <f>IF(G69=0,0,G69/$F69)</f>
        <v>2.6513614776984943E-2</v>
      </c>
      <c r="H70" s="37">
        <f>IF(H69=0,0,H69/$F69)</f>
        <v>6.2764002577381092E-3</v>
      </c>
      <c r="I70" s="37">
        <f>IF(I69=0,0,I69/$F69)</f>
        <v>2.3721451924683196E-2</v>
      </c>
      <c r="J70" s="37">
        <f>IF(J69=0,0,J69/$F69)</f>
        <v>4.1524473188077225E-3</v>
      </c>
      <c r="K70" s="37">
        <f t="shared" si="1"/>
        <v>5.1046464453619073E-2</v>
      </c>
      <c r="L70" s="37">
        <f>IF(L69=0,0,L69/$F69)</f>
        <v>1.1574350285182446E-2</v>
      </c>
      <c r="M70" s="37">
        <f t="shared" si="1"/>
        <v>6.0878696036083334E-2</v>
      </c>
      <c r="N70" s="37">
        <f t="shared" si="1"/>
        <v>2.4198744719948453E-2</v>
      </c>
      <c r="AA70" s="154"/>
      <c r="AB70" s="154"/>
    </row>
    <row r="71" spans="1:28" ht="12" customHeight="1">
      <c r="A71" s="254"/>
      <c r="B71" s="254"/>
      <c r="C71" s="43"/>
      <c r="D71" s="305" t="s">
        <v>321</v>
      </c>
      <c r="E71" s="42"/>
      <c r="F71" s="41">
        <v>67</v>
      </c>
      <c r="G71" s="41">
        <v>5</v>
      </c>
      <c r="H71" s="41">
        <v>0</v>
      </c>
      <c r="I71" s="41">
        <v>2</v>
      </c>
      <c r="J71" s="41">
        <v>0</v>
      </c>
      <c r="K71" s="41">
        <v>6</v>
      </c>
      <c r="L71" s="41">
        <v>0</v>
      </c>
      <c r="M71" s="41">
        <v>4</v>
      </c>
      <c r="N71" s="41">
        <v>1</v>
      </c>
      <c r="AA71" s="155">
        <v>67</v>
      </c>
      <c r="AB71" s="155" t="str">
        <f>IF(F71=AA71,"",1)</f>
        <v/>
      </c>
    </row>
    <row r="72" spans="1:28" ht="12" customHeight="1">
      <c r="A72" s="254"/>
      <c r="B72" s="254"/>
      <c r="C72" s="40"/>
      <c r="D72" s="306"/>
      <c r="E72" s="39"/>
      <c r="F72" s="37">
        <f t="shared" si="1"/>
        <v>1</v>
      </c>
      <c r="G72" s="37">
        <f>IF(G71=0,0,G71/$F71)</f>
        <v>7.4626865671641784E-2</v>
      </c>
      <c r="H72" s="37">
        <f>IF(H71=0,0,H71/$F71)</f>
        <v>0</v>
      </c>
      <c r="I72" s="37">
        <f>IF(I71=0,0,I71/$F71)</f>
        <v>2.9850746268656716E-2</v>
      </c>
      <c r="J72" s="37">
        <f>IF(J71=0,0,J71/$F71)</f>
        <v>0</v>
      </c>
      <c r="K72" s="37">
        <f t="shared" si="1"/>
        <v>8.9552238805970144E-2</v>
      </c>
      <c r="L72" s="37">
        <f>IF(L71=0,0,L71/$F71)</f>
        <v>0</v>
      </c>
      <c r="M72" s="37">
        <f t="shared" si="1"/>
        <v>5.9701492537313432E-2</v>
      </c>
      <c r="N72" s="37">
        <f t="shared" si="1"/>
        <v>1.4925373134328358E-2</v>
      </c>
      <c r="AA72" s="154"/>
      <c r="AB72" s="154"/>
    </row>
    <row r="73" spans="1:28" ht="12" customHeight="1">
      <c r="A73" s="254"/>
      <c r="B73" s="254"/>
      <c r="C73" s="43"/>
      <c r="D73" s="305" t="s">
        <v>320</v>
      </c>
      <c r="E73" s="42"/>
      <c r="F73" s="41">
        <v>2683</v>
      </c>
      <c r="G73" s="41">
        <v>223</v>
      </c>
      <c r="H73" s="41">
        <v>43</v>
      </c>
      <c r="I73" s="41">
        <v>109</v>
      </c>
      <c r="J73" s="41">
        <v>2</v>
      </c>
      <c r="K73" s="41">
        <v>247</v>
      </c>
      <c r="L73" s="41">
        <v>9</v>
      </c>
      <c r="M73" s="41">
        <v>176</v>
      </c>
      <c r="N73" s="41">
        <v>15</v>
      </c>
      <c r="AA73" s="155">
        <v>2683</v>
      </c>
      <c r="AB73" s="155" t="str">
        <f>IF(F73=AA73,"",1)</f>
        <v/>
      </c>
    </row>
    <row r="74" spans="1:28" ht="12" customHeight="1">
      <c r="A74" s="254"/>
      <c r="B74" s="254"/>
      <c r="C74" s="40"/>
      <c r="D74" s="306"/>
      <c r="E74" s="39"/>
      <c r="F74" s="37">
        <f t="shared" si="1"/>
        <v>1</v>
      </c>
      <c r="G74" s="37">
        <f>IF(G73=0,0,G73/$F73)</f>
        <v>8.3115915020499434E-2</v>
      </c>
      <c r="H74" s="37">
        <f>IF(H73=0,0,H73/$F73)</f>
        <v>1.6026835631755498E-2</v>
      </c>
      <c r="I74" s="37">
        <f>IF(I73=0,0,I73/$F73)</f>
        <v>4.0626164740961611E-2</v>
      </c>
      <c r="J74" s="37">
        <f>IF(J73=0,0,J73/$F73)</f>
        <v>7.4543421543048823E-4</v>
      </c>
      <c r="K74" s="37">
        <f t="shared" si="1"/>
        <v>9.2061125605665303E-2</v>
      </c>
      <c r="L74" s="37">
        <f>IF(L73=0,0,L73/$F73)</f>
        <v>3.354453969437197E-3</v>
      </c>
      <c r="M74" s="37">
        <f t="shared" si="1"/>
        <v>6.5598210957882971E-2</v>
      </c>
      <c r="N74" s="37">
        <f t="shared" si="1"/>
        <v>5.5907566157286622E-3</v>
      </c>
      <c r="AA74" s="154"/>
      <c r="AB74" s="154"/>
    </row>
    <row r="75" spans="1:28" ht="12" customHeight="1">
      <c r="A75" s="254"/>
      <c r="B75" s="254"/>
      <c r="C75" s="43"/>
      <c r="D75" s="305" t="s">
        <v>13</v>
      </c>
      <c r="E75" s="42"/>
      <c r="F75" s="41">
        <v>814</v>
      </c>
      <c r="G75" s="41">
        <v>24</v>
      </c>
      <c r="H75" s="41">
        <v>0</v>
      </c>
      <c r="I75" s="41">
        <v>45</v>
      </c>
      <c r="J75" s="41">
        <v>0</v>
      </c>
      <c r="K75" s="41">
        <v>110</v>
      </c>
      <c r="L75" s="41">
        <v>7</v>
      </c>
      <c r="M75" s="41">
        <v>137</v>
      </c>
      <c r="N75" s="41">
        <v>12</v>
      </c>
      <c r="AA75" s="155">
        <v>814</v>
      </c>
      <c r="AB75" s="155" t="str">
        <f>IF(F75=AA75,"",1)</f>
        <v/>
      </c>
    </row>
    <row r="76" spans="1:28" ht="12" customHeight="1">
      <c r="A76" s="254"/>
      <c r="B76" s="254"/>
      <c r="C76" s="40"/>
      <c r="D76" s="306"/>
      <c r="E76" s="39"/>
      <c r="F76" s="37">
        <f t="shared" si="1"/>
        <v>1</v>
      </c>
      <c r="G76" s="37">
        <f>IF(G75=0,0,G75/$F75)</f>
        <v>2.9484029484029485E-2</v>
      </c>
      <c r="H76" s="37">
        <f>IF(H75=0,0,H75/$F75)</f>
        <v>0</v>
      </c>
      <c r="I76" s="37">
        <f>IF(I75=0,0,I75/$F75)</f>
        <v>5.5282555282555282E-2</v>
      </c>
      <c r="J76" s="37">
        <f>IF(J75=0,0,J75/$F75)</f>
        <v>0</v>
      </c>
      <c r="K76" s="37">
        <f t="shared" si="1"/>
        <v>0.13513513513513514</v>
      </c>
      <c r="L76" s="37">
        <f>IF(L75=0,0,L75/$F75)</f>
        <v>8.5995085995085995E-3</v>
      </c>
      <c r="M76" s="37">
        <f t="shared" si="1"/>
        <v>0.16830466830466831</v>
      </c>
      <c r="N76" s="37">
        <f t="shared" si="1"/>
        <v>1.4742014742014743E-2</v>
      </c>
      <c r="AA76" s="154"/>
      <c r="AB76" s="154"/>
    </row>
    <row r="77" spans="1:28" ht="12" customHeight="1">
      <c r="A77" s="254"/>
      <c r="B77" s="254"/>
      <c r="C77" s="43"/>
      <c r="D77" s="305" t="s">
        <v>216</v>
      </c>
      <c r="E77" s="42"/>
      <c r="F77" s="41">
        <v>891</v>
      </c>
      <c r="G77" s="41">
        <v>34</v>
      </c>
      <c r="H77" s="41">
        <v>3</v>
      </c>
      <c r="I77" s="41">
        <v>51</v>
      </c>
      <c r="J77" s="41">
        <v>4</v>
      </c>
      <c r="K77" s="41">
        <v>94</v>
      </c>
      <c r="L77" s="41">
        <v>11</v>
      </c>
      <c r="M77" s="41">
        <v>117</v>
      </c>
      <c r="N77" s="41">
        <v>23</v>
      </c>
      <c r="AA77" s="155">
        <v>891</v>
      </c>
      <c r="AB77" s="155" t="str">
        <f>IF(F77=AA77,"",1)</f>
        <v/>
      </c>
    </row>
    <row r="78" spans="1:28" ht="12" customHeight="1">
      <c r="A78" s="254"/>
      <c r="B78" s="254"/>
      <c r="C78" s="40"/>
      <c r="D78" s="306"/>
      <c r="E78" s="39"/>
      <c r="F78" s="37">
        <f t="shared" si="1"/>
        <v>1</v>
      </c>
      <c r="G78" s="37">
        <f>IF(G77=0,0,G77/$F77)</f>
        <v>3.8159371492704826E-2</v>
      </c>
      <c r="H78" s="37">
        <f>IF(H77=0,0,H77/$F77)</f>
        <v>3.3670033670033669E-3</v>
      </c>
      <c r="I78" s="37">
        <f>IF(I77=0,0,I77/$F77)</f>
        <v>5.7239057239057242E-2</v>
      </c>
      <c r="J78" s="37">
        <f>IF(J77=0,0,J77/$F77)</f>
        <v>4.4893378226711564E-3</v>
      </c>
      <c r="K78" s="37">
        <f t="shared" si="1"/>
        <v>0.10549943883277217</v>
      </c>
      <c r="L78" s="37">
        <f>IF(L77=0,0,L77/$F77)</f>
        <v>1.2345679012345678E-2</v>
      </c>
      <c r="M78" s="37">
        <f t="shared" si="1"/>
        <v>0.13131313131313133</v>
      </c>
      <c r="N78" s="37">
        <f t="shared" si="1"/>
        <v>2.5813692480359147E-2</v>
      </c>
      <c r="AA78" s="154"/>
      <c r="AB78" s="154"/>
    </row>
    <row r="79" spans="1:28" ht="12" customHeight="1">
      <c r="A79" s="254"/>
      <c r="B79" s="254"/>
      <c r="C79" s="43"/>
      <c r="D79" s="305" t="s">
        <v>318</v>
      </c>
      <c r="E79" s="42"/>
      <c r="F79" s="41">
        <v>2150</v>
      </c>
      <c r="G79" s="41">
        <v>60</v>
      </c>
      <c r="H79" s="41">
        <v>13</v>
      </c>
      <c r="I79" s="41">
        <v>32</v>
      </c>
      <c r="J79" s="41">
        <v>3</v>
      </c>
      <c r="K79" s="41">
        <v>53</v>
      </c>
      <c r="L79" s="41">
        <v>2</v>
      </c>
      <c r="M79" s="41">
        <v>93</v>
      </c>
      <c r="N79" s="41">
        <v>13</v>
      </c>
      <c r="AA79" s="155">
        <v>2150</v>
      </c>
      <c r="AB79" s="155" t="str">
        <f>IF(F79=AA79,"",1)</f>
        <v/>
      </c>
    </row>
    <row r="80" spans="1:28" ht="12" customHeight="1">
      <c r="A80" s="254"/>
      <c r="B80" s="254"/>
      <c r="C80" s="40"/>
      <c r="D80" s="306"/>
      <c r="E80" s="39"/>
      <c r="F80" s="37">
        <f t="shared" si="1"/>
        <v>1</v>
      </c>
      <c r="G80" s="37">
        <f>IF(G79=0,0,G79/$F79)</f>
        <v>2.7906976744186046E-2</v>
      </c>
      <c r="H80" s="37">
        <f>IF(H79=0,0,H79/$F79)</f>
        <v>6.0465116279069765E-3</v>
      </c>
      <c r="I80" s="37">
        <f>IF(I79=0,0,I79/$F79)</f>
        <v>1.4883720930232559E-2</v>
      </c>
      <c r="J80" s="37">
        <f>IF(J79=0,0,J79/$F79)</f>
        <v>1.3953488372093023E-3</v>
      </c>
      <c r="K80" s="37">
        <f t="shared" si="1"/>
        <v>2.4651162790697675E-2</v>
      </c>
      <c r="L80" s="37">
        <f>IF(L79=0,0,L79/$F79)</f>
        <v>9.3023255813953494E-4</v>
      </c>
      <c r="M80" s="37">
        <f t="shared" si="1"/>
        <v>4.3255813953488369E-2</v>
      </c>
      <c r="N80" s="37">
        <f t="shared" si="1"/>
        <v>6.0465116279069765E-3</v>
      </c>
      <c r="AA80" s="154"/>
      <c r="AB80" s="154"/>
    </row>
    <row r="81" spans="1:28" ht="12" customHeight="1">
      <c r="A81" s="254"/>
      <c r="B81" s="254"/>
      <c r="C81" s="43"/>
      <c r="D81" s="305" t="s">
        <v>10</v>
      </c>
      <c r="E81" s="42"/>
      <c r="F81" s="41">
        <v>4462</v>
      </c>
      <c r="G81" s="41">
        <v>193</v>
      </c>
      <c r="H81" s="41">
        <v>50</v>
      </c>
      <c r="I81" s="41">
        <v>161</v>
      </c>
      <c r="J81" s="41">
        <v>22</v>
      </c>
      <c r="K81" s="41">
        <v>352</v>
      </c>
      <c r="L81" s="41">
        <v>22</v>
      </c>
      <c r="M81" s="41">
        <v>221</v>
      </c>
      <c r="N81" s="41">
        <v>60</v>
      </c>
      <c r="AA81" s="155">
        <v>4462</v>
      </c>
      <c r="AB81" s="155" t="str">
        <f>IF(F81=AA81,"",1)</f>
        <v/>
      </c>
    </row>
    <row r="82" spans="1:28" ht="12" customHeight="1">
      <c r="A82" s="254"/>
      <c r="B82" s="254"/>
      <c r="C82" s="40"/>
      <c r="D82" s="306"/>
      <c r="E82" s="39"/>
      <c r="F82" s="37">
        <f t="shared" si="1"/>
        <v>1</v>
      </c>
      <c r="G82" s="37">
        <f>IF(G81=0,0,G81/$F81)</f>
        <v>4.3254146122814884E-2</v>
      </c>
      <c r="H82" s="37">
        <f>IF(H81=0,0,H81/$F81)</f>
        <v>1.1205737337516808E-2</v>
      </c>
      <c r="I82" s="37">
        <f>IF(I81=0,0,I81/$F81)</f>
        <v>3.608247422680412E-2</v>
      </c>
      <c r="J82" s="37">
        <f>IF(J81=0,0,J81/$F81)</f>
        <v>4.9305244285073957E-3</v>
      </c>
      <c r="K82" s="37">
        <f t="shared" si="1"/>
        <v>7.8888390856118332E-2</v>
      </c>
      <c r="L82" s="37">
        <f>IF(L81=0,0,L81/$F81)</f>
        <v>4.9305244285073957E-3</v>
      </c>
      <c r="M82" s="37">
        <f t="shared" si="1"/>
        <v>4.9529359031824295E-2</v>
      </c>
      <c r="N82" s="37">
        <f t="shared" si="1"/>
        <v>1.344688480502017E-2</v>
      </c>
      <c r="AA82" s="154"/>
      <c r="AB82" s="154"/>
    </row>
    <row r="83" spans="1:28" ht="12" customHeight="1">
      <c r="A83" s="254"/>
      <c r="B83" s="254"/>
      <c r="C83" s="43"/>
      <c r="D83" s="305" t="s">
        <v>9</v>
      </c>
      <c r="E83" s="42"/>
      <c r="F83" s="41">
        <v>647</v>
      </c>
      <c r="G83" s="41">
        <v>14</v>
      </c>
      <c r="H83" s="41">
        <v>0</v>
      </c>
      <c r="I83" s="41">
        <v>40</v>
      </c>
      <c r="J83" s="41">
        <v>2</v>
      </c>
      <c r="K83" s="41">
        <v>97</v>
      </c>
      <c r="L83" s="41">
        <v>19</v>
      </c>
      <c r="M83" s="41">
        <v>181</v>
      </c>
      <c r="N83" s="41">
        <v>65</v>
      </c>
      <c r="AA83" s="155">
        <v>647</v>
      </c>
      <c r="AB83" s="155" t="str">
        <f>IF(F83=AA83,"",1)</f>
        <v/>
      </c>
    </row>
    <row r="84" spans="1:28" ht="12" customHeight="1">
      <c r="A84" s="254"/>
      <c r="B84" s="254"/>
      <c r="C84" s="40"/>
      <c r="D84" s="306"/>
      <c r="E84" s="39"/>
      <c r="F84" s="37">
        <f t="shared" si="1"/>
        <v>1</v>
      </c>
      <c r="G84" s="37">
        <f>IF(G83=0,0,G83/$F83)</f>
        <v>2.1638330757341576E-2</v>
      </c>
      <c r="H84" s="37">
        <f>IF(H83=0,0,H83/$F83)</f>
        <v>0</v>
      </c>
      <c r="I84" s="37">
        <f>IF(I83=0,0,I83/$F83)</f>
        <v>6.1823802163833076E-2</v>
      </c>
      <c r="J84" s="37">
        <f>IF(J83=0,0,J83/$F83)</f>
        <v>3.0911901081916537E-3</v>
      </c>
      <c r="K84" s="37">
        <f t="shared" si="1"/>
        <v>0.14992272024729522</v>
      </c>
      <c r="L84" s="37">
        <f>IF(L83=0,0,L83/$F83)</f>
        <v>2.9366306027820709E-2</v>
      </c>
      <c r="M84" s="37">
        <f t="shared" si="1"/>
        <v>0.27975270479134468</v>
      </c>
      <c r="N84" s="37">
        <f t="shared" si="1"/>
        <v>0.10046367851622875</v>
      </c>
      <c r="AA84" s="154"/>
      <c r="AB84" s="154"/>
    </row>
    <row r="85" spans="1:28" ht="12" customHeight="1">
      <c r="A85" s="254"/>
      <c r="B85" s="254"/>
      <c r="C85" s="43"/>
      <c r="D85" s="305" t="s">
        <v>317</v>
      </c>
      <c r="E85" s="42"/>
      <c r="F85" s="41">
        <v>155</v>
      </c>
      <c r="G85" s="41">
        <v>9</v>
      </c>
      <c r="H85" s="41">
        <v>2</v>
      </c>
      <c r="I85" s="41">
        <v>17</v>
      </c>
      <c r="J85" s="41">
        <v>6</v>
      </c>
      <c r="K85" s="41">
        <v>13</v>
      </c>
      <c r="L85" s="41">
        <v>3</v>
      </c>
      <c r="M85" s="41">
        <v>12</v>
      </c>
      <c r="N85" s="41">
        <v>9</v>
      </c>
      <c r="AA85" s="155">
        <v>155</v>
      </c>
      <c r="AB85" s="155" t="str">
        <f>IF(F85=AA85,"",1)</f>
        <v/>
      </c>
    </row>
    <row r="86" spans="1:28" ht="12" customHeight="1">
      <c r="A86" s="254"/>
      <c r="B86" s="254"/>
      <c r="C86" s="40"/>
      <c r="D86" s="306"/>
      <c r="E86" s="39"/>
      <c r="F86" s="37">
        <f t="shared" si="1"/>
        <v>1</v>
      </c>
      <c r="G86" s="37">
        <f>IF(G85=0,0,G85/$F85)</f>
        <v>5.8064516129032261E-2</v>
      </c>
      <c r="H86" s="37">
        <f>IF(H85=0,0,H85/$F85)</f>
        <v>1.2903225806451613E-2</v>
      </c>
      <c r="I86" s="37">
        <f>IF(I85=0,0,I85/$F85)</f>
        <v>0.10967741935483871</v>
      </c>
      <c r="J86" s="37">
        <f>IF(J85=0,0,J85/$F85)</f>
        <v>3.870967741935484E-2</v>
      </c>
      <c r="K86" s="37">
        <f t="shared" si="1"/>
        <v>8.387096774193549E-2</v>
      </c>
      <c r="L86" s="37">
        <f>IF(L85=0,0,L85/$F85)</f>
        <v>1.935483870967742E-2</v>
      </c>
      <c r="M86" s="37">
        <f t="shared" si="1"/>
        <v>7.7419354838709681E-2</v>
      </c>
      <c r="N86" s="37">
        <f t="shared" si="1"/>
        <v>5.8064516129032261E-2</v>
      </c>
      <c r="AA86" s="154"/>
      <c r="AB86" s="154"/>
    </row>
    <row r="87" spans="1:28" ht="13.5" customHeight="1">
      <c r="A87" s="254"/>
      <c r="B87" s="254"/>
      <c r="C87" s="43"/>
      <c r="D87" s="307" t="s">
        <v>316</v>
      </c>
      <c r="E87" s="42"/>
      <c r="F87" s="41">
        <v>492</v>
      </c>
      <c r="G87" s="41">
        <v>38</v>
      </c>
      <c r="H87" s="41">
        <v>9</v>
      </c>
      <c r="I87" s="41">
        <v>25</v>
      </c>
      <c r="J87" s="41">
        <v>2</v>
      </c>
      <c r="K87" s="41">
        <v>48</v>
      </c>
      <c r="L87" s="41">
        <v>5</v>
      </c>
      <c r="M87" s="41">
        <v>34</v>
      </c>
      <c r="N87" s="41">
        <v>8</v>
      </c>
      <c r="AA87" s="155">
        <v>492</v>
      </c>
      <c r="AB87" s="155" t="str">
        <f>IF(F87=AA87,"",1)</f>
        <v/>
      </c>
    </row>
    <row r="88" spans="1:28" ht="13.5" customHeight="1">
      <c r="A88" s="254"/>
      <c r="B88" s="254"/>
      <c r="C88" s="40"/>
      <c r="D88" s="306"/>
      <c r="E88" s="39"/>
      <c r="F88" s="37">
        <f t="shared" si="1"/>
        <v>1</v>
      </c>
      <c r="G88" s="37">
        <f>IF(G87=0,0,G87/$F87)</f>
        <v>7.7235772357723581E-2</v>
      </c>
      <c r="H88" s="37">
        <f>IF(H87=0,0,H87/$F87)</f>
        <v>1.8292682926829267E-2</v>
      </c>
      <c r="I88" s="37">
        <f>IF(I87=0,0,I87/$F87)</f>
        <v>5.08130081300813E-2</v>
      </c>
      <c r="J88" s="37">
        <f>IF(J87=0,0,J87/$F87)</f>
        <v>4.0650406504065045E-3</v>
      </c>
      <c r="K88" s="37">
        <f t="shared" si="1"/>
        <v>9.7560975609756101E-2</v>
      </c>
      <c r="L88" s="37">
        <f>IF(L87=0,0,L87/$F87)</f>
        <v>1.016260162601626E-2</v>
      </c>
      <c r="M88" s="37">
        <f t="shared" si="1"/>
        <v>6.910569105691057E-2</v>
      </c>
      <c r="N88" s="37">
        <f t="shared" si="1"/>
        <v>1.6260162601626018E-2</v>
      </c>
      <c r="AA88" s="154"/>
      <c r="AB88" s="154"/>
    </row>
    <row r="89" spans="1:28" ht="12" customHeight="1">
      <c r="A89" s="254"/>
      <c r="B89" s="254"/>
      <c r="C89" s="43"/>
      <c r="D89" s="305" t="s">
        <v>319</v>
      </c>
      <c r="E89" s="42"/>
      <c r="F89" s="41">
        <v>1768</v>
      </c>
      <c r="G89" s="41">
        <v>72</v>
      </c>
      <c r="H89" s="41">
        <v>27</v>
      </c>
      <c r="I89" s="41">
        <v>48</v>
      </c>
      <c r="J89" s="41">
        <v>11</v>
      </c>
      <c r="K89" s="41">
        <v>56</v>
      </c>
      <c r="L89" s="41">
        <v>17</v>
      </c>
      <c r="M89" s="41">
        <v>80</v>
      </c>
      <c r="N89" s="41">
        <v>36</v>
      </c>
      <c r="AA89" s="155">
        <v>1768</v>
      </c>
      <c r="AB89" s="155" t="str">
        <f>IF(F89=AA89,"",1)</f>
        <v/>
      </c>
    </row>
    <row r="90" spans="1:28" ht="12" customHeight="1">
      <c r="A90" s="254"/>
      <c r="B90" s="254"/>
      <c r="C90" s="40"/>
      <c r="D90" s="306"/>
      <c r="E90" s="39"/>
      <c r="F90" s="37">
        <f t="shared" si="1"/>
        <v>1</v>
      </c>
      <c r="G90" s="37">
        <f>IF(G89=0,0,G89/$F89)</f>
        <v>4.072398190045249E-2</v>
      </c>
      <c r="H90" s="37">
        <f>IF(H89=0,0,H89/$F89)</f>
        <v>1.5271493212669683E-2</v>
      </c>
      <c r="I90" s="37">
        <f>IF(I89=0,0,I89/$F89)</f>
        <v>2.7149321266968326E-2</v>
      </c>
      <c r="J90" s="37">
        <f>IF(J89=0,0,J89/$F89)</f>
        <v>6.2217194570135742E-3</v>
      </c>
      <c r="K90" s="37">
        <f t="shared" si="1"/>
        <v>3.1674208144796379E-2</v>
      </c>
      <c r="L90" s="37">
        <f>IF(L89=0,0,L89/$F89)</f>
        <v>9.6153846153846159E-3</v>
      </c>
      <c r="M90" s="37">
        <f t="shared" si="1"/>
        <v>4.5248868778280542E-2</v>
      </c>
      <c r="N90" s="37">
        <f t="shared" si="1"/>
        <v>2.0361990950226245E-2</v>
      </c>
      <c r="AA90" s="154"/>
      <c r="AB90" s="154"/>
    </row>
    <row r="91" spans="1:28" ht="12" customHeight="1">
      <c r="A91" s="254"/>
      <c r="B91" s="254"/>
      <c r="C91" s="43"/>
      <c r="D91" s="305" t="s">
        <v>212</v>
      </c>
      <c r="E91" s="42"/>
      <c r="F91" s="41">
        <v>465</v>
      </c>
      <c r="G91" s="41">
        <v>30</v>
      </c>
      <c r="H91" s="41">
        <v>9</v>
      </c>
      <c r="I91" s="41">
        <v>19</v>
      </c>
      <c r="J91" s="41">
        <v>2</v>
      </c>
      <c r="K91" s="41">
        <v>62</v>
      </c>
      <c r="L91" s="41">
        <v>6</v>
      </c>
      <c r="M91" s="41">
        <v>27</v>
      </c>
      <c r="N91" s="41">
        <v>11</v>
      </c>
      <c r="AA91" s="155">
        <v>465</v>
      </c>
      <c r="AB91" s="155" t="str">
        <f>IF(F91=AA91,"",1)</f>
        <v/>
      </c>
    </row>
    <row r="92" spans="1:28" ht="12" customHeight="1">
      <c r="A92" s="254"/>
      <c r="B92" s="254"/>
      <c r="C92" s="40"/>
      <c r="D92" s="306"/>
      <c r="E92" s="39"/>
      <c r="F92" s="37">
        <f t="shared" si="1"/>
        <v>1</v>
      </c>
      <c r="G92" s="37">
        <f>IF(G91=0,0,G91/$F91)</f>
        <v>6.4516129032258063E-2</v>
      </c>
      <c r="H92" s="37">
        <f>IF(H91=0,0,H91/$F91)</f>
        <v>1.935483870967742E-2</v>
      </c>
      <c r="I92" s="37">
        <f>IF(I91=0,0,I91/$F91)</f>
        <v>4.0860215053763443E-2</v>
      </c>
      <c r="J92" s="37">
        <f>IF(J91=0,0,J91/$F91)</f>
        <v>4.3010752688172043E-3</v>
      </c>
      <c r="K92" s="37">
        <f t="shared" si="1"/>
        <v>0.13333333333333333</v>
      </c>
      <c r="L92" s="37">
        <f>IF(L91=0,0,L91/$F91)</f>
        <v>1.2903225806451613E-2</v>
      </c>
      <c r="M92" s="37">
        <f t="shared" si="1"/>
        <v>5.8064516129032261E-2</v>
      </c>
      <c r="N92" s="37">
        <f t="shared" si="1"/>
        <v>2.3655913978494623E-2</v>
      </c>
      <c r="AA92" s="154"/>
      <c r="AB92" s="154"/>
    </row>
    <row r="93" spans="1:28" ht="12" customHeight="1">
      <c r="A93" s="254"/>
      <c r="B93" s="254"/>
      <c r="C93" s="43"/>
      <c r="D93" s="305" t="s">
        <v>314</v>
      </c>
      <c r="E93" s="42"/>
      <c r="F93" s="41">
        <v>1476</v>
      </c>
      <c r="G93" s="41">
        <v>35</v>
      </c>
      <c r="H93" s="41">
        <v>6</v>
      </c>
      <c r="I93" s="41">
        <v>27</v>
      </c>
      <c r="J93" s="41">
        <v>9</v>
      </c>
      <c r="K93" s="41">
        <v>44</v>
      </c>
      <c r="L93" s="41">
        <v>8</v>
      </c>
      <c r="M93" s="41">
        <v>54</v>
      </c>
      <c r="N93" s="41">
        <v>24</v>
      </c>
      <c r="AA93" s="155">
        <v>1476</v>
      </c>
      <c r="AB93" s="155" t="str">
        <f>IF(F93=AA93,"",1)</f>
        <v/>
      </c>
    </row>
    <row r="94" spans="1:28" ht="12" customHeight="1">
      <c r="A94" s="254"/>
      <c r="B94" s="254"/>
      <c r="C94" s="40"/>
      <c r="D94" s="306"/>
      <c r="E94" s="39"/>
      <c r="F94" s="37">
        <f t="shared" si="1"/>
        <v>1</v>
      </c>
      <c r="G94" s="37">
        <f>IF(G93=0,0,G93/$F93)</f>
        <v>2.3712737127371274E-2</v>
      </c>
      <c r="H94" s="37">
        <f>IF(H93=0,0,H93/$F93)</f>
        <v>4.0650406504065045E-3</v>
      </c>
      <c r="I94" s="37">
        <f>IF(I93=0,0,I93/$F93)</f>
        <v>1.8292682926829267E-2</v>
      </c>
      <c r="J94" s="37">
        <f>IF(J93=0,0,J93/$F93)</f>
        <v>6.0975609756097563E-3</v>
      </c>
      <c r="K94" s="37">
        <f t="shared" si="1"/>
        <v>2.9810298102981029E-2</v>
      </c>
      <c r="L94" s="37">
        <f>IF(L93=0,0,L93/$F93)</f>
        <v>5.4200542005420054E-3</v>
      </c>
      <c r="M94" s="37">
        <f t="shared" si="1"/>
        <v>3.6585365853658534E-2</v>
      </c>
      <c r="N94" s="37">
        <f t="shared" si="1"/>
        <v>1.6260162601626018E-2</v>
      </c>
      <c r="AA94" s="154"/>
      <c r="AB94" s="154"/>
    </row>
    <row r="95" spans="1:28" ht="12" customHeight="1">
      <c r="A95" s="254"/>
      <c r="B95" s="254"/>
      <c r="C95" s="43"/>
      <c r="D95" s="305" t="s">
        <v>313</v>
      </c>
      <c r="E95" s="42"/>
      <c r="F95" s="41">
        <v>16726</v>
      </c>
      <c r="G95" s="41">
        <v>262</v>
      </c>
      <c r="H95" s="41">
        <v>84</v>
      </c>
      <c r="I95" s="41">
        <v>289</v>
      </c>
      <c r="J95" s="41">
        <v>103</v>
      </c>
      <c r="K95" s="41">
        <v>619</v>
      </c>
      <c r="L95" s="41">
        <v>333</v>
      </c>
      <c r="M95" s="41">
        <v>925</v>
      </c>
      <c r="N95" s="41">
        <v>600</v>
      </c>
      <c r="AA95" s="155">
        <v>16726</v>
      </c>
      <c r="AB95" s="155" t="str">
        <f>IF(F95=AA95,"",1)</f>
        <v/>
      </c>
    </row>
    <row r="96" spans="1:28" ht="12" customHeight="1">
      <c r="A96" s="254"/>
      <c r="B96" s="254"/>
      <c r="C96" s="40"/>
      <c r="D96" s="306"/>
      <c r="E96" s="39"/>
      <c r="F96" s="37">
        <f t="shared" si="1"/>
        <v>1</v>
      </c>
      <c r="G96" s="37">
        <f>IF(G95=0,0,G95/$F95)</f>
        <v>1.5664235322252779E-2</v>
      </c>
      <c r="H96" s="37">
        <f>IF(H95=0,0,H95/$F95)</f>
        <v>5.0221212483558533E-3</v>
      </c>
      <c r="I96" s="37">
        <f>IF(I95=0,0,I95/$F95)</f>
        <v>1.7278488580652875E-2</v>
      </c>
      <c r="J96" s="37">
        <f>IF(J95=0,0,J95/$F95)</f>
        <v>6.1580772450077724E-3</v>
      </c>
      <c r="K96" s="37">
        <f t="shared" si="1"/>
        <v>3.7008250627765159E-2</v>
      </c>
      <c r="L96" s="37">
        <f>IF(L95=0,0,L95/$F95)</f>
        <v>1.9909123520267847E-2</v>
      </c>
      <c r="M96" s="37">
        <f t="shared" si="1"/>
        <v>5.5303120889632906E-2</v>
      </c>
      <c r="N96" s="37">
        <f t="shared" si="1"/>
        <v>3.5872294631113237E-2</v>
      </c>
      <c r="AA96" s="154"/>
      <c r="AB96" s="154"/>
    </row>
    <row r="97" spans="1:30" ht="12" customHeight="1">
      <c r="A97" s="254"/>
      <c r="B97" s="254"/>
      <c r="C97" s="43"/>
      <c r="D97" s="305" t="s">
        <v>312</v>
      </c>
      <c r="E97" s="42"/>
      <c r="F97" s="41">
        <v>1747</v>
      </c>
      <c r="G97" s="41">
        <v>26</v>
      </c>
      <c r="H97" s="41">
        <v>0</v>
      </c>
      <c r="I97" s="41">
        <v>73</v>
      </c>
      <c r="J97" s="41">
        <v>4</v>
      </c>
      <c r="K97" s="41">
        <v>182</v>
      </c>
      <c r="L97" s="41">
        <v>23</v>
      </c>
      <c r="M97" s="41">
        <v>265</v>
      </c>
      <c r="N97" s="41">
        <v>63</v>
      </c>
      <c r="AA97" s="155">
        <v>1747</v>
      </c>
      <c r="AB97" s="155" t="str">
        <f>IF(F97=AA97,"",1)</f>
        <v/>
      </c>
    </row>
    <row r="98" spans="1:30" ht="12" customHeight="1">
      <c r="A98" s="254"/>
      <c r="B98" s="254"/>
      <c r="C98" s="40"/>
      <c r="D98" s="306"/>
      <c r="E98" s="39"/>
      <c r="F98" s="37">
        <f t="shared" si="1"/>
        <v>1</v>
      </c>
      <c r="G98" s="37">
        <f>IF(G97=0,0,G97/$F97)</f>
        <v>1.4882655981682884E-2</v>
      </c>
      <c r="H98" s="37">
        <f>IF(H97=0,0,H97/$F97)</f>
        <v>0</v>
      </c>
      <c r="I98" s="37">
        <f>IF(I97=0,0,I97/$F97)</f>
        <v>4.1785918717801948E-2</v>
      </c>
      <c r="J98" s="37">
        <f>IF(J97=0,0,J97/$F97)</f>
        <v>2.2896393817973667E-3</v>
      </c>
      <c r="K98" s="37">
        <f t="shared" si="1"/>
        <v>0.10417859187178019</v>
      </c>
      <c r="L98" s="37">
        <f>IF(L97=0,0,L97/$F97)</f>
        <v>1.316542644533486E-2</v>
      </c>
      <c r="M98" s="37">
        <f t="shared" si="1"/>
        <v>0.15168860904407555</v>
      </c>
      <c r="N98" s="37">
        <f t="shared" si="1"/>
        <v>3.6061820263308529E-2</v>
      </c>
      <c r="AA98" s="154"/>
      <c r="AB98" s="154"/>
    </row>
    <row r="99" spans="1:30" ht="12.75" customHeight="1">
      <c r="A99" s="254"/>
      <c r="B99" s="254"/>
      <c r="C99" s="43"/>
      <c r="D99" s="305" t="s">
        <v>208</v>
      </c>
      <c r="E99" s="42"/>
      <c r="F99" s="41">
        <v>7360</v>
      </c>
      <c r="G99" s="41">
        <v>86</v>
      </c>
      <c r="H99" s="41">
        <v>17</v>
      </c>
      <c r="I99" s="41">
        <v>56</v>
      </c>
      <c r="J99" s="41">
        <v>4</v>
      </c>
      <c r="K99" s="41">
        <v>156</v>
      </c>
      <c r="L99" s="41">
        <v>20</v>
      </c>
      <c r="M99" s="41">
        <v>225</v>
      </c>
      <c r="N99" s="41">
        <v>74</v>
      </c>
      <c r="AA99" s="155">
        <v>7360</v>
      </c>
      <c r="AB99" s="155" t="str">
        <f>IF(F99=AA99,"",1)</f>
        <v/>
      </c>
    </row>
    <row r="100" spans="1:30" ht="12.75" customHeight="1" thickBot="1">
      <c r="A100" s="255"/>
      <c r="B100" s="255"/>
      <c r="C100" s="40"/>
      <c r="D100" s="306"/>
      <c r="E100" s="39"/>
      <c r="F100" s="37">
        <f t="shared" si="1"/>
        <v>1</v>
      </c>
      <c r="G100" s="37">
        <f>IF(G99=0,0,G99/$F99)</f>
        <v>1.1684782608695652E-2</v>
      </c>
      <c r="H100" s="37">
        <f>IF(H99=0,0,H99/$F99)</f>
        <v>2.3097826086956523E-3</v>
      </c>
      <c r="I100" s="37">
        <f>IF(I99=0,0,I99/$F99)</f>
        <v>7.6086956521739134E-3</v>
      </c>
      <c r="J100" s="37">
        <f>IF(J99=0,0,J99/$F99)</f>
        <v>5.4347826086956522E-4</v>
      </c>
      <c r="K100" s="37">
        <f t="shared" si="1"/>
        <v>2.1195652173913043E-2</v>
      </c>
      <c r="L100" s="37">
        <f>IF(L99=0,0,L99/$F99)</f>
        <v>2.717391304347826E-3</v>
      </c>
      <c r="M100" s="37">
        <f t="shared" si="1"/>
        <v>3.0570652173913044E-2</v>
      </c>
      <c r="N100" s="37">
        <f t="shared" si="1"/>
        <v>1.0054347826086956E-2</v>
      </c>
      <c r="AA100" s="157"/>
      <c r="AB100" s="158"/>
    </row>
    <row r="110" spans="1:30">
      <c r="D110" s="166" t="s">
        <v>490</v>
      </c>
      <c r="E110" s="164"/>
      <c r="F110" s="165">
        <v>77596</v>
      </c>
      <c r="G110" s="165">
        <v>1559</v>
      </c>
      <c r="H110" s="165">
        <v>330</v>
      </c>
      <c r="I110" s="165">
        <v>1703</v>
      </c>
      <c r="J110" s="165">
        <v>208</v>
      </c>
      <c r="K110" s="165">
        <v>3986</v>
      </c>
      <c r="L110" s="165">
        <v>611</v>
      </c>
      <c r="M110" s="165">
        <v>4473</v>
      </c>
      <c r="N110" s="165">
        <v>1256</v>
      </c>
      <c r="O110" s="165"/>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77596</v>
      </c>
      <c r="G111" s="168">
        <f t="shared" ref="G111:R111" si="4">IF(G110="","",SUM(G9,G11,G13,G15,G17))</f>
        <v>1559</v>
      </c>
      <c r="H111" s="168">
        <f t="shared" si="4"/>
        <v>330</v>
      </c>
      <c r="I111" s="168">
        <f t="shared" si="4"/>
        <v>1703</v>
      </c>
      <c r="J111" s="168">
        <f t="shared" si="4"/>
        <v>208</v>
      </c>
      <c r="K111" s="168">
        <f t="shared" si="4"/>
        <v>3986</v>
      </c>
      <c r="L111" s="168">
        <f t="shared" si="4"/>
        <v>611</v>
      </c>
      <c r="M111" s="168">
        <f t="shared" si="4"/>
        <v>4473</v>
      </c>
      <c r="N111" s="168">
        <f t="shared" si="4"/>
        <v>1256</v>
      </c>
      <c r="O111" s="168" t="str">
        <f t="shared" si="4"/>
        <v/>
      </c>
      <c r="P111" s="168" t="str">
        <f t="shared" si="4"/>
        <v/>
      </c>
      <c r="Q111" s="168" t="str">
        <f t="shared" si="4"/>
        <v/>
      </c>
      <c r="R111" s="168" t="str">
        <f t="shared" si="4"/>
        <v/>
      </c>
      <c r="S111" s="75"/>
      <c r="T111" s="72"/>
      <c r="U111" s="75"/>
      <c r="V111" s="72"/>
      <c r="W111" s="75"/>
      <c r="X111" s="72"/>
      <c r="Y111" s="75"/>
      <c r="Z111" s="72"/>
      <c r="AA111" s="75"/>
      <c r="AB111" s="72"/>
      <c r="AC111" s="75"/>
      <c r="AD111" s="72"/>
    </row>
    <row r="112" spans="1:30">
      <c r="D112" s="167" t="s">
        <v>43</v>
      </c>
      <c r="E112" s="164"/>
      <c r="F112" s="168">
        <f>IF(F110="","",SUM(F19,F69))</f>
        <v>77596</v>
      </c>
      <c r="G112" s="168">
        <f t="shared" ref="G112:R112" si="5">IF(G110="","",SUM(G19,G69))</f>
        <v>1559</v>
      </c>
      <c r="H112" s="168">
        <f t="shared" si="5"/>
        <v>330</v>
      </c>
      <c r="I112" s="168">
        <f t="shared" si="5"/>
        <v>1703</v>
      </c>
      <c r="J112" s="168">
        <f t="shared" si="5"/>
        <v>208</v>
      </c>
      <c r="K112" s="168">
        <f t="shared" si="5"/>
        <v>3986</v>
      </c>
      <c r="L112" s="168">
        <f t="shared" si="5"/>
        <v>611</v>
      </c>
      <c r="M112" s="168">
        <f t="shared" si="5"/>
        <v>4473</v>
      </c>
      <c r="N112" s="168">
        <f t="shared" si="5"/>
        <v>1256</v>
      </c>
      <c r="O112" s="168" t="str">
        <f t="shared" si="5"/>
        <v/>
      </c>
      <c r="P112" s="168" t="str">
        <f t="shared" si="5"/>
        <v/>
      </c>
      <c r="Q112" s="168" t="str">
        <f t="shared" si="5"/>
        <v/>
      </c>
      <c r="R112" s="168" t="str">
        <f t="shared" si="5"/>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35693</v>
      </c>
      <c r="G113" s="168">
        <f t="shared" ref="G113:R113" si="6">IF(G110="","",SUM(G21,G23,G25,G27,G29,G31,G33,G35,G37,G39,G41,G43,G45,G47,G49,G51,G53,G55,G57,G59,G61,G63,G65,G67))</f>
        <v>448</v>
      </c>
      <c r="H113" s="168">
        <f t="shared" si="6"/>
        <v>67</v>
      </c>
      <c r="I113" s="168">
        <f t="shared" si="6"/>
        <v>709</v>
      </c>
      <c r="J113" s="168">
        <f t="shared" si="6"/>
        <v>34</v>
      </c>
      <c r="K113" s="168">
        <f t="shared" si="6"/>
        <v>1847</v>
      </c>
      <c r="L113" s="168">
        <f t="shared" si="6"/>
        <v>126</v>
      </c>
      <c r="M113" s="168">
        <f t="shared" si="6"/>
        <v>1922</v>
      </c>
      <c r="N113" s="168">
        <f t="shared" si="6"/>
        <v>242</v>
      </c>
      <c r="O113" s="168" t="str">
        <f t="shared" si="6"/>
        <v/>
      </c>
      <c r="P113" s="168" t="str">
        <f t="shared" si="6"/>
        <v/>
      </c>
      <c r="Q113" s="168" t="str">
        <f t="shared" si="6"/>
        <v/>
      </c>
      <c r="R113" s="168" t="str">
        <f t="shared" si="6"/>
        <v/>
      </c>
      <c r="S113" s="75"/>
      <c r="T113" s="72"/>
      <c r="U113" s="75"/>
      <c r="V113" s="72"/>
      <c r="W113" s="75"/>
      <c r="X113" s="72"/>
      <c r="Y113" s="75"/>
      <c r="Z113" s="72"/>
      <c r="AA113" s="75"/>
      <c r="AB113" s="72"/>
      <c r="AC113" s="75"/>
      <c r="AD113" s="72"/>
    </row>
    <row r="114" spans="4:30">
      <c r="D114" s="170" t="s">
        <v>491</v>
      </c>
      <c r="F114" s="168">
        <f>IF(F110="","",SUM(F71,F73,F75,F77,F79,F81,F83,F85,F87,F89,F91,F93,F95,F97,F99))</f>
        <v>41903</v>
      </c>
      <c r="G114" s="168">
        <f t="shared" ref="G114:R114" si="7">IF(G110="","",SUM(G71,G73,G75,G77,G79,G81,G83,G85,G87,G89,G91,G93,G95,G97,G99))</f>
        <v>1111</v>
      </c>
      <c r="H114" s="168">
        <f t="shared" si="7"/>
        <v>263</v>
      </c>
      <c r="I114" s="168">
        <f t="shared" si="7"/>
        <v>994</v>
      </c>
      <c r="J114" s="168">
        <f t="shared" si="7"/>
        <v>174</v>
      </c>
      <c r="K114" s="168">
        <f t="shared" si="7"/>
        <v>2139</v>
      </c>
      <c r="L114" s="168">
        <f t="shared" si="7"/>
        <v>485</v>
      </c>
      <c r="M114" s="168">
        <f t="shared" si="7"/>
        <v>2551</v>
      </c>
      <c r="N114" s="168">
        <f t="shared" si="7"/>
        <v>1014</v>
      </c>
      <c r="O114" s="168" t="str">
        <f t="shared" si="7"/>
        <v/>
      </c>
      <c r="P114" s="168" t="str">
        <f t="shared" si="7"/>
        <v/>
      </c>
      <c r="Q114" s="168" t="str">
        <f t="shared" si="7"/>
        <v/>
      </c>
      <c r="R114" s="168" t="str">
        <f t="shared" si="7"/>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8">IF(G110="","",IF(G7=G110,"",1))</f>
        <v/>
      </c>
      <c r="H116" s="165" t="str">
        <f t="shared" si="8"/>
        <v/>
      </c>
      <c r="I116" s="165" t="str">
        <f t="shared" si="8"/>
        <v/>
      </c>
      <c r="J116" s="165" t="str">
        <f t="shared" si="8"/>
        <v/>
      </c>
      <c r="K116" s="165" t="str">
        <f t="shared" si="8"/>
        <v/>
      </c>
      <c r="L116" s="165" t="str">
        <f t="shared" si="8"/>
        <v/>
      </c>
      <c r="M116" s="165" t="str">
        <f t="shared" si="8"/>
        <v/>
      </c>
      <c r="N116" s="165" t="str">
        <f t="shared" si="8"/>
        <v/>
      </c>
      <c r="O116" s="165" t="str">
        <f t="shared" si="8"/>
        <v/>
      </c>
      <c r="P116" s="165" t="str">
        <f t="shared" si="8"/>
        <v/>
      </c>
      <c r="Q116" s="165" t="str">
        <f t="shared" si="8"/>
        <v/>
      </c>
      <c r="R116" s="165" t="str">
        <f t="shared" si="8"/>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9">IF(G110="","",IF(G110=G111,"",1))</f>
        <v/>
      </c>
      <c r="H117" s="165" t="str">
        <f t="shared" si="9"/>
        <v/>
      </c>
      <c r="I117" s="165" t="str">
        <f t="shared" si="9"/>
        <v/>
      </c>
      <c r="J117" s="165" t="str">
        <f t="shared" si="9"/>
        <v/>
      </c>
      <c r="K117" s="165" t="str">
        <f t="shared" si="9"/>
        <v/>
      </c>
      <c r="L117" s="165" t="str">
        <f t="shared" si="9"/>
        <v/>
      </c>
      <c r="M117" s="165" t="str">
        <f t="shared" si="9"/>
        <v/>
      </c>
      <c r="N117" s="165" t="str">
        <f t="shared" si="9"/>
        <v/>
      </c>
      <c r="O117" s="165" t="str">
        <f t="shared" si="9"/>
        <v/>
      </c>
      <c r="P117" s="165" t="str">
        <f t="shared" si="9"/>
        <v/>
      </c>
      <c r="Q117" s="165" t="str">
        <f t="shared" si="9"/>
        <v/>
      </c>
      <c r="R117" s="165" t="str">
        <f t="shared" si="9"/>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10">IF(G110="","",IF(G110=G112,"",1))</f>
        <v/>
      </c>
      <c r="H118" s="165" t="str">
        <f t="shared" si="10"/>
        <v/>
      </c>
      <c r="I118" s="165" t="str">
        <f t="shared" si="10"/>
        <v/>
      </c>
      <c r="J118" s="165" t="str">
        <f t="shared" si="10"/>
        <v/>
      </c>
      <c r="K118" s="165" t="str">
        <f t="shared" si="10"/>
        <v/>
      </c>
      <c r="L118" s="165" t="str">
        <f t="shared" si="10"/>
        <v/>
      </c>
      <c r="M118" s="165" t="str">
        <f t="shared" si="10"/>
        <v/>
      </c>
      <c r="N118" s="165" t="str">
        <f t="shared" si="10"/>
        <v/>
      </c>
      <c r="O118" s="165" t="str">
        <f t="shared" si="10"/>
        <v/>
      </c>
      <c r="P118" s="165" t="str">
        <f t="shared" si="10"/>
        <v/>
      </c>
      <c r="Q118" s="165" t="str">
        <f t="shared" si="10"/>
        <v/>
      </c>
      <c r="R118" s="165" t="str">
        <f t="shared" si="10"/>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11">IF(G110="","",IF(G19=G113,"",1))</f>
        <v/>
      </c>
      <c r="H119" s="165" t="str">
        <f t="shared" si="11"/>
        <v/>
      </c>
      <c r="I119" s="165" t="str">
        <f t="shared" si="11"/>
        <v/>
      </c>
      <c r="J119" s="165" t="str">
        <f t="shared" si="11"/>
        <v/>
      </c>
      <c r="K119" s="165" t="str">
        <f t="shared" si="11"/>
        <v/>
      </c>
      <c r="L119" s="165" t="str">
        <f t="shared" si="11"/>
        <v/>
      </c>
      <c r="M119" s="165" t="str">
        <f t="shared" si="11"/>
        <v/>
      </c>
      <c r="N119" s="165" t="str">
        <f t="shared" si="11"/>
        <v/>
      </c>
      <c r="O119" s="165" t="str">
        <f t="shared" si="11"/>
        <v/>
      </c>
      <c r="P119" s="165" t="str">
        <f t="shared" si="11"/>
        <v/>
      </c>
      <c r="Q119" s="165" t="str">
        <f t="shared" si="11"/>
        <v/>
      </c>
      <c r="R119" s="165" t="str">
        <f t="shared" si="11"/>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12">IF(G110="","",IF(G69=G114,"",1))</f>
        <v/>
      </c>
      <c r="H120" s="165" t="str">
        <f t="shared" si="12"/>
        <v/>
      </c>
      <c r="I120" s="165" t="str">
        <f t="shared" si="12"/>
        <v/>
      </c>
      <c r="J120" s="165" t="str">
        <f t="shared" si="12"/>
        <v/>
      </c>
      <c r="K120" s="165" t="str">
        <f t="shared" si="12"/>
        <v/>
      </c>
      <c r="L120" s="165" t="str">
        <f t="shared" si="12"/>
        <v/>
      </c>
      <c r="M120" s="165" t="str">
        <f t="shared" si="12"/>
        <v/>
      </c>
      <c r="N120" s="165" t="str">
        <f t="shared" si="12"/>
        <v/>
      </c>
      <c r="O120" s="165" t="str">
        <f t="shared" si="12"/>
        <v/>
      </c>
      <c r="P120" s="165" t="str">
        <f t="shared" si="12"/>
        <v/>
      </c>
      <c r="Q120" s="165" t="str">
        <f t="shared" si="12"/>
        <v/>
      </c>
      <c r="R120" s="165" t="str">
        <f t="shared" si="12"/>
        <v/>
      </c>
      <c r="S120" s="72"/>
      <c r="T120" s="72"/>
      <c r="U120" s="72"/>
      <c r="V120" s="72"/>
      <c r="W120" s="72"/>
      <c r="X120" s="72"/>
      <c r="Y120" s="72"/>
      <c r="Z120" s="72"/>
      <c r="AA120" s="72"/>
      <c r="AB120" s="72"/>
      <c r="AC120" s="72"/>
      <c r="AD120" s="72"/>
    </row>
  </sheetData>
  <mergeCells count="65">
    <mergeCell ref="D85:D86"/>
    <mergeCell ref="D57:D58"/>
    <mergeCell ref="B69:B100"/>
    <mergeCell ref="D69:D70"/>
    <mergeCell ref="D71:D72"/>
    <mergeCell ref="D73:D74"/>
    <mergeCell ref="D75:D76"/>
    <mergeCell ref="D97:D98"/>
    <mergeCell ref="D99:D100"/>
    <mergeCell ref="D77:D78"/>
    <mergeCell ref="D79:D80"/>
    <mergeCell ref="D93:D94"/>
    <mergeCell ref="D95:D96"/>
    <mergeCell ref="D89:D90"/>
    <mergeCell ref="D91:D92"/>
    <mergeCell ref="D81:D82"/>
    <mergeCell ref="D83:D84"/>
    <mergeCell ref="D35:D36"/>
    <mergeCell ref="D87:D88"/>
    <mergeCell ref="D67:D68"/>
    <mergeCell ref="N4:N6"/>
    <mergeCell ref="D63:D64"/>
    <mergeCell ref="D65:D66"/>
    <mergeCell ref="D39:D40"/>
    <mergeCell ref="D41:D42"/>
    <mergeCell ref="D59:D60"/>
    <mergeCell ref="F3:F6"/>
    <mergeCell ref="B17:E18"/>
    <mergeCell ref="B19:B68"/>
    <mergeCell ref="D19:D20"/>
    <mergeCell ref="D21:D22"/>
    <mergeCell ref="D23:D24"/>
    <mergeCell ref="G3:H3"/>
    <mergeCell ref="I3:J3"/>
    <mergeCell ref="K3:L3"/>
    <mergeCell ref="M3:N3"/>
    <mergeCell ref="G4:G6"/>
    <mergeCell ref="H4:H6"/>
    <mergeCell ref="I4:I6"/>
    <mergeCell ref="J4:J6"/>
    <mergeCell ref="M4:M6"/>
    <mergeCell ref="K4:K6"/>
    <mergeCell ref="L4:L6"/>
    <mergeCell ref="D37:D38"/>
    <mergeCell ref="D25:D26"/>
    <mergeCell ref="D33:D34"/>
    <mergeCell ref="D27:D28"/>
    <mergeCell ref="D29:D30"/>
    <mergeCell ref="D31:D32"/>
    <mergeCell ref="A19:A100"/>
    <mergeCell ref="D43:D44"/>
    <mergeCell ref="D45:D46"/>
    <mergeCell ref="D47:D48"/>
    <mergeCell ref="A3:E6"/>
    <mergeCell ref="A7:E8"/>
    <mergeCell ref="A9:A18"/>
    <mergeCell ref="B9:E10"/>
    <mergeCell ref="B11:E12"/>
    <mergeCell ref="B13:E14"/>
    <mergeCell ref="B15:E16"/>
    <mergeCell ref="D61:D62"/>
    <mergeCell ref="D49:D50"/>
    <mergeCell ref="D53:D54"/>
    <mergeCell ref="D51:D52"/>
    <mergeCell ref="D55:D56"/>
  </mergeCells>
  <phoneticPr fontId="4"/>
  <pageMargins left="0.59055118110236227" right="0.19685039370078741" top="0.39370078740157483" bottom="0.39370078740157483" header="0.51181102362204722" footer="0.51181102362204722"/>
  <pageSetup paperSize="9" scale="6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6"/>
  <sheetViews>
    <sheetView view="pageBreakPreview" zoomScaleNormal="100" zoomScaleSheetLayoutView="100" workbookViewId="0">
      <selection activeCell="G3" sqref="G3:P3"/>
    </sheetView>
  </sheetViews>
  <sheetFormatPr defaultRowHeight="13.5"/>
  <cols>
    <col min="1" max="2" width="2.625" style="4" customWidth="1"/>
    <col min="3" max="3" width="1.375" style="4" customWidth="1"/>
    <col min="4" max="4" width="27.625" style="4" customWidth="1"/>
    <col min="5" max="5" width="1.375" style="4" customWidth="1"/>
    <col min="6" max="16" width="8.625" style="3" customWidth="1"/>
    <col min="17" max="16384" width="9" style="3"/>
  </cols>
  <sheetData>
    <row r="1" spans="1:29" ht="14.25">
      <c r="A1" s="18" t="s">
        <v>613</v>
      </c>
    </row>
    <row r="3" spans="1:29" ht="18" customHeight="1">
      <c r="A3" s="240" t="s">
        <v>64</v>
      </c>
      <c r="B3" s="241"/>
      <c r="C3" s="241"/>
      <c r="D3" s="241"/>
      <c r="E3" s="242"/>
      <c r="F3" s="249" t="s">
        <v>63</v>
      </c>
      <c r="G3" s="262" t="s">
        <v>693</v>
      </c>
      <c r="H3" s="262"/>
      <c r="I3" s="262"/>
      <c r="J3" s="262"/>
      <c r="K3" s="262"/>
      <c r="L3" s="262"/>
      <c r="M3" s="262"/>
      <c r="N3" s="262"/>
      <c r="O3" s="262"/>
      <c r="P3" s="262"/>
    </row>
    <row r="4" spans="1:29" ht="31.5" customHeight="1">
      <c r="A4" s="243"/>
      <c r="B4" s="244"/>
      <c r="C4" s="244"/>
      <c r="D4" s="244"/>
      <c r="E4" s="245"/>
      <c r="F4" s="232"/>
      <c r="G4" s="262" t="s">
        <v>606</v>
      </c>
      <c r="H4" s="262"/>
      <c r="I4" s="262" t="s">
        <v>59</v>
      </c>
      <c r="J4" s="262"/>
      <c r="K4" s="262" t="s">
        <v>58</v>
      </c>
      <c r="L4" s="262"/>
      <c r="M4" s="262" t="s">
        <v>57</v>
      </c>
      <c r="N4" s="262"/>
      <c r="O4" s="262" t="s">
        <v>56</v>
      </c>
      <c r="P4" s="262"/>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10">
        <f>SUM(F8:F12)</f>
        <v>967</v>
      </c>
      <c r="G7" s="9">
        <f>SUM(G8:G12)</f>
        <v>784</v>
      </c>
      <c r="H7" s="8">
        <f t="shared" ref="H7:H53" si="0">IF(G7=0,0,G7/$F7*100)</f>
        <v>81.075491209927605</v>
      </c>
      <c r="I7" s="15">
        <f>SUM(I8:I12)</f>
        <v>121</v>
      </c>
      <c r="J7" s="8">
        <f t="shared" ref="J7:J53" si="1">IF(I7=0,0,I7/$F7*100)</f>
        <v>12.5129265770424</v>
      </c>
      <c r="K7" s="15">
        <f>SUM(K8:K12)</f>
        <v>57</v>
      </c>
      <c r="L7" s="8">
        <f t="shared" ref="L7:L53" si="2">IF(K7=0,0,K7/$F7*100)</f>
        <v>5.8945191313340226</v>
      </c>
      <c r="M7" s="15">
        <f>SUM(M8:M12)</f>
        <v>5</v>
      </c>
      <c r="N7" s="8">
        <f t="shared" ref="N7:N53" si="3">IF(M7=0,0,M7/$F7*100)</f>
        <v>0.51706308169596693</v>
      </c>
      <c r="O7" s="15">
        <f>SUM(O8:O12)</f>
        <v>0</v>
      </c>
      <c r="P7" s="8">
        <f t="shared" ref="P7:P53" si="4">IF(O7=0,0,O7/$F7*100)</f>
        <v>0</v>
      </c>
      <c r="AA7" s="10">
        <f>SUM(AA8:AA12)</f>
        <v>967</v>
      </c>
      <c r="AB7" s="139" t="str">
        <f>IF(F7=AA7,"",1)</f>
        <v/>
      </c>
      <c r="AC7" s="175" t="str">
        <f>IF(SUM(H7,J7,L7,N7,P7)=100,"",1)</f>
        <v/>
      </c>
    </row>
    <row r="8" spans="1:29" ht="23.1" customHeight="1">
      <c r="A8" s="256" t="s">
        <v>49</v>
      </c>
      <c r="B8" s="259" t="s">
        <v>48</v>
      </c>
      <c r="C8" s="260"/>
      <c r="D8" s="260"/>
      <c r="E8" s="261"/>
      <c r="F8" s="10">
        <f t="shared" ref="F8:F53" si="5">SUM(G8,I8,K8,M8,O8)</f>
        <v>323</v>
      </c>
      <c r="G8" s="9">
        <v>323</v>
      </c>
      <c r="H8" s="8">
        <f t="shared" si="0"/>
        <v>100</v>
      </c>
      <c r="I8" s="15">
        <v>0</v>
      </c>
      <c r="J8" s="8">
        <f t="shared" si="1"/>
        <v>0</v>
      </c>
      <c r="K8" s="15">
        <v>0</v>
      </c>
      <c r="L8" s="8">
        <f t="shared" si="2"/>
        <v>0</v>
      </c>
      <c r="M8" s="15">
        <v>0</v>
      </c>
      <c r="N8" s="8">
        <f t="shared" si="3"/>
        <v>0</v>
      </c>
      <c r="O8" s="15">
        <v>0</v>
      </c>
      <c r="P8" s="8">
        <f t="shared" si="4"/>
        <v>0</v>
      </c>
      <c r="AA8" s="10">
        <v>323</v>
      </c>
      <c r="AB8" s="140" t="str">
        <f t="shared" ref="AB8:AB53" si="6">IF(F8=AA8,"",1)</f>
        <v/>
      </c>
      <c r="AC8" s="140" t="str">
        <f t="shared" ref="AC8:AC53" si="7">IF(SUM(H8,J8,L8,N8,P8)=100,"",1)</f>
        <v/>
      </c>
    </row>
    <row r="9" spans="1:29" ht="23.1" customHeight="1">
      <c r="A9" s="257"/>
      <c r="B9" s="259" t="s">
        <v>47</v>
      </c>
      <c r="C9" s="260"/>
      <c r="D9" s="260"/>
      <c r="E9" s="261"/>
      <c r="F9" s="10">
        <f t="shared" si="5"/>
        <v>145</v>
      </c>
      <c r="G9" s="9">
        <v>136</v>
      </c>
      <c r="H9" s="8">
        <f t="shared" si="0"/>
        <v>93.793103448275858</v>
      </c>
      <c r="I9" s="15">
        <v>9</v>
      </c>
      <c r="J9" s="8">
        <f t="shared" si="1"/>
        <v>6.2068965517241379</v>
      </c>
      <c r="K9" s="15">
        <v>0</v>
      </c>
      <c r="L9" s="8">
        <f t="shared" si="2"/>
        <v>0</v>
      </c>
      <c r="M9" s="15">
        <v>0</v>
      </c>
      <c r="N9" s="8">
        <f t="shared" si="3"/>
        <v>0</v>
      </c>
      <c r="O9" s="15">
        <v>0</v>
      </c>
      <c r="P9" s="8">
        <f t="shared" si="4"/>
        <v>0</v>
      </c>
      <c r="AA9" s="10">
        <v>145</v>
      </c>
      <c r="AB9" s="140" t="str">
        <f t="shared" si="6"/>
        <v/>
      </c>
      <c r="AC9" s="140" t="str">
        <f t="shared" si="7"/>
        <v/>
      </c>
    </row>
    <row r="10" spans="1:29" ht="23.1" customHeight="1">
      <c r="A10" s="257"/>
      <c r="B10" s="259" t="s">
        <v>46</v>
      </c>
      <c r="C10" s="260"/>
      <c r="D10" s="260"/>
      <c r="E10" s="261"/>
      <c r="F10" s="10">
        <f t="shared" si="5"/>
        <v>218</v>
      </c>
      <c r="G10" s="9">
        <v>160</v>
      </c>
      <c r="H10" s="8">
        <f t="shared" si="0"/>
        <v>73.394495412844037</v>
      </c>
      <c r="I10" s="15">
        <v>45</v>
      </c>
      <c r="J10" s="8">
        <f t="shared" si="1"/>
        <v>20.642201834862387</v>
      </c>
      <c r="K10" s="15">
        <v>13</v>
      </c>
      <c r="L10" s="8">
        <f t="shared" si="2"/>
        <v>5.9633027522935782</v>
      </c>
      <c r="M10" s="15">
        <v>0</v>
      </c>
      <c r="N10" s="8">
        <f t="shared" si="3"/>
        <v>0</v>
      </c>
      <c r="O10" s="15">
        <v>0</v>
      </c>
      <c r="P10" s="8">
        <f t="shared" si="4"/>
        <v>0</v>
      </c>
      <c r="AA10" s="10">
        <v>218</v>
      </c>
      <c r="AB10" s="140" t="str">
        <f t="shared" si="6"/>
        <v/>
      </c>
      <c r="AC10" s="140" t="str">
        <f t="shared" si="7"/>
        <v/>
      </c>
    </row>
    <row r="11" spans="1:29" ht="23.1" customHeight="1">
      <c r="A11" s="257"/>
      <c r="B11" s="259" t="s">
        <v>45</v>
      </c>
      <c r="C11" s="260"/>
      <c r="D11" s="260"/>
      <c r="E11" s="261"/>
      <c r="F11" s="10">
        <f t="shared" si="5"/>
        <v>66</v>
      </c>
      <c r="G11" s="9">
        <v>41</v>
      </c>
      <c r="H11" s="8">
        <f t="shared" si="0"/>
        <v>62.121212121212125</v>
      </c>
      <c r="I11" s="15">
        <v>18</v>
      </c>
      <c r="J11" s="8">
        <f t="shared" si="1"/>
        <v>27.27272727272727</v>
      </c>
      <c r="K11" s="15">
        <v>7</v>
      </c>
      <c r="L11" s="8">
        <f t="shared" si="2"/>
        <v>10.606060606060606</v>
      </c>
      <c r="M11" s="15">
        <v>0</v>
      </c>
      <c r="N11" s="8">
        <f t="shared" si="3"/>
        <v>0</v>
      </c>
      <c r="O11" s="15">
        <v>0</v>
      </c>
      <c r="P11" s="8">
        <f t="shared" si="4"/>
        <v>0</v>
      </c>
      <c r="AA11" s="10">
        <v>66</v>
      </c>
      <c r="AB11" s="140" t="str">
        <f t="shared" si="6"/>
        <v/>
      </c>
      <c r="AC11" s="140" t="str">
        <f t="shared" si="7"/>
        <v/>
      </c>
    </row>
    <row r="12" spans="1:29" ht="23.1" customHeight="1">
      <c r="A12" s="258"/>
      <c r="B12" s="259" t="s">
        <v>44</v>
      </c>
      <c r="C12" s="260"/>
      <c r="D12" s="260"/>
      <c r="E12" s="261"/>
      <c r="F12" s="10">
        <f t="shared" si="5"/>
        <v>215</v>
      </c>
      <c r="G12" s="9">
        <v>124</v>
      </c>
      <c r="H12" s="8">
        <f t="shared" si="0"/>
        <v>57.674418604651166</v>
      </c>
      <c r="I12" s="15">
        <v>49</v>
      </c>
      <c r="J12" s="8">
        <f t="shared" si="1"/>
        <v>22.790697674418606</v>
      </c>
      <c r="K12" s="15">
        <v>37</v>
      </c>
      <c r="L12" s="8">
        <f t="shared" si="2"/>
        <v>17.209302325581397</v>
      </c>
      <c r="M12" s="15">
        <v>5</v>
      </c>
      <c r="N12" s="8">
        <f t="shared" si="3"/>
        <v>2.3255813953488373</v>
      </c>
      <c r="O12" s="15">
        <v>0</v>
      </c>
      <c r="P12" s="8">
        <f t="shared" si="4"/>
        <v>0</v>
      </c>
      <c r="AA12" s="10">
        <v>215</v>
      </c>
      <c r="AB12" s="140" t="str">
        <f t="shared" si="6"/>
        <v/>
      </c>
      <c r="AC12" s="140" t="str">
        <f t="shared" si="7"/>
        <v/>
      </c>
    </row>
    <row r="13" spans="1:29" ht="23.1" customHeight="1">
      <c r="A13" s="253" t="s">
        <v>43</v>
      </c>
      <c r="B13" s="253" t="s">
        <v>42</v>
      </c>
      <c r="C13" s="13"/>
      <c r="D13" s="14" t="s">
        <v>16</v>
      </c>
      <c r="E13" s="11"/>
      <c r="F13" s="10">
        <f t="shared" si="5"/>
        <v>243</v>
      </c>
      <c r="G13" s="9">
        <f>SUM(G14:G37)</f>
        <v>189</v>
      </c>
      <c r="H13" s="8">
        <f t="shared" si="0"/>
        <v>77.777777777777786</v>
      </c>
      <c r="I13" s="15">
        <f>SUM(I14:I37)</f>
        <v>37</v>
      </c>
      <c r="J13" s="8">
        <f t="shared" si="1"/>
        <v>15.22633744855967</v>
      </c>
      <c r="K13" s="15">
        <f>SUM(K14:K37)</f>
        <v>17</v>
      </c>
      <c r="L13" s="8">
        <f t="shared" si="2"/>
        <v>6.9958847736625511</v>
      </c>
      <c r="M13" s="15">
        <f>SUM(M14:M37)</f>
        <v>0</v>
      </c>
      <c r="N13" s="8">
        <f t="shared" si="3"/>
        <v>0</v>
      </c>
      <c r="O13" s="15">
        <f>SUM(O14:O37)</f>
        <v>0</v>
      </c>
      <c r="P13" s="8">
        <f t="shared" si="4"/>
        <v>0</v>
      </c>
      <c r="AA13" s="10">
        <f>SUM(AA14:AA37)</f>
        <v>243</v>
      </c>
      <c r="AB13" s="140" t="str">
        <f t="shared" si="6"/>
        <v/>
      </c>
      <c r="AC13" s="140" t="str">
        <f t="shared" si="7"/>
        <v/>
      </c>
    </row>
    <row r="14" spans="1:29" ht="23.1" customHeight="1">
      <c r="A14" s="254"/>
      <c r="B14" s="254"/>
      <c r="C14" s="13"/>
      <c r="D14" s="14" t="s">
        <v>41</v>
      </c>
      <c r="E14" s="11"/>
      <c r="F14" s="10">
        <f t="shared" si="5"/>
        <v>32</v>
      </c>
      <c r="G14" s="9">
        <v>18</v>
      </c>
      <c r="H14" s="8">
        <f t="shared" si="0"/>
        <v>56.25</v>
      </c>
      <c r="I14" s="15">
        <v>5</v>
      </c>
      <c r="J14" s="8">
        <f t="shared" si="1"/>
        <v>15.625</v>
      </c>
      <c r="K14" s="15">
        <v>9</v>
      </c>
      <c r="L14" s="8">
        <f t="shared" si="2"/>
        <v>28.125</v>
      </c>
      <c r="M14" s="15">
        <v>0</v>
      </c>
      <c r="N14" s="8">
        <f t="shared" si="3"/>
        <v>0</v>
      </c>
      <c r="O14" s="15">
        <v>0</v>
      </c>
      <c r="P14" s="8">
        <f t="shared" si="4"/>
        <v>0</v>
      </c>
      <c r="AA14" s="10">
        <v>32</v>
      </c>
      <c r="AB14" s="140" t="str">
        <f t="shared" si="6"/>
        <v/>
      </c>
      <c r="AC14" s="140" t="str">
        <f t="shared" si="7"/>
        <v/>
      </c>
    </row>
    <row r="15" spans="1:29" ht="23.1" customHeight="1">
      <c r="A15" s="254"/>
      <c r="B15" s="254"/>
      <c r="C15" s="13"/>
      <c r="D15" s="14" t="s">
        <v>40</v>
      </c>
      <c r="E15" s="11"/>
      <c r="F15" s="10">
        <f t="shared" si="5"/>
        <v>4</v>
      </c>
      <c r="G15" s="9">
        <v>3</v>
      </c>
      <c r="H15" s="8">
        <f t="shared" si="0"/>
        <v>75</v>
      </c>
      <c r="I15" s="15">
        <v>1</v>
      </c>
      <c r="J15" s="8">
        <f t="shared" si="1"/>
        <v>25</v>
      </c>
      <c r="K15" s="15">
        <v>0</v>
      </c>
      <c r="L15" s="8">
        <f t="shared" si="2"/>
        <v>0</v>
      </c>
      <c r="M15" s="15">
        <v>0</v>
      </c>
      <c r="N15" s="8">
        <f t="shared" si="3"/>
        <v>0</v>
      </c>
      <c r="O15" s="15">
        <v>0</v>
      </c>
      <c r="P15" s="8">
        <f t="shared" si="4"/>
        <v>0</v>
      </c>
      <c r="AA15" s="10">
        <v>4</v>
      </c>
      <c r="AB15" s="140" t="str">
        <f t="shared" si="6"/>
        <v/>
      </c>
      <c r="AC15" s="140" t="str">
        <f t="shared" si="7"/>
        <v/>
      </c>
    </row>
    <row r="16" spans="1:29" ht="23.1" customHeight="1">
      <c r="A16" s="254"/>
      <c r="B16" s="254"/>
      <c r="C16" s="13"/>
      <c r="D16" s="14" t="s">
        <v>39</v>
      </c>
      <c r="E16" s="11"/>
      <c r="F16" s="10">
        <f t="shared" si="5"/>
        <v>16</v>
      </c>
      <c r="G16" s="9">
        <v>12</v>
      </c>
      <c r="H16" s="8">
        <f t="shared" si="0"/>
        <v>75</v>
      </c>
      <c r="I16" s="15">
        <v>4</v>
      </c>
      <c r="J16" s="8">
        <f t="shared" si="1"/>
        <v>25</v>
      </c>
      <c r="K16" s="15">
        <v>0</v>
      </c>
      <c r="L16" s="8">
        <f t="shared" si="2"/>
        <v>0</v>
      </c>
      <c r="M16" s="15">
        <v>0</v>
      </c>
      <c r="N16" s="8">
        <f t="shared" si="3"/>
        <v>0</v>
      </c>
      <c r="O16" s="15">
        <v>0</v>
      </c>
      <c r="P16" s="8">
        <f t="shared" si="4"/>
        <v>0</v>
      </c>
      <c r="AA16" s="10">
        <v>16</v>
      </c>
      <c r="AB16" s="140" t="str">
        <f t="shared" si="6"/>
        <v/>
      </c>
      <c r="AC16" s="140" t="str">
        <f t="shared" si="7"/>
        <v/>
      </c>
    </row>
    <row r="17" spans="1:29" ht="23.1" customHeight="1">
      <c r="A17" s="254"/>
      <c r="B17" s="254"/>
      <c r="C17" s="13"/>
      <c r="D17" s="14" t="s">
        <v>38</v>
      </c>
      <c r="E17" s="11"/>
      <c r="F17" s="10">
        <f t="shared" si="5"/>
        <v>3</v>
      </c>
      <c r="G17" s="9">
        <v>3</v>
      </c>
      <c r="H17" s="8">
        <f t="shared" si="0"/>
        <v>100</v>
      </c>
      <c r="I17" s="15">
        <v>0</v>
      </c>
      <c r="J17" s="8">
        <f t="shared" si="1"/>
        <v>0</v>
      </c>
      <c r="K17" s="15">
        <v>0</v>
      </c>
      <c r="L17" s="8">
        <f t="shared" si="2"/>
        <v>0</v>
      </c>
      <c r="M17" s="15">
        <v>0</v>
      </c>
      <c r="N17" s="8">
        <f t="shared" si="3"/>
        <v>0</v>
      </c>
      <c r="O17" s="15">
        <v>0</v>
      </c>
      <c r="P17" s="8">
        <f t="shared" si="4"/>
        <v>0</v>
      </c>
      <c r="AA17" s="10">
        <v>3</v>
      </c>
      <c r="AB17" s="140" t="str">
        <f t="shared" si="6"/>
        <v/>
      </c>
      <c r="AC17" s="140" t="str">
        <f t="shared" si="7"/>
        <v/>
      </c>
    </row>
    <row r="18" spans="1:29" ht="23.1" customHeight="1">
      <c r="A18" s="254"/>
      <c r="B18" s="254"/>
      <c r="C18" s="13"/>
      <c r="D18" s="14" t="s">
        <v>37</v>
      </c>
      <c r="E18" s="11"/>
      <c r="F18" s="10">
        <f t="shared" si="5"/>
        <v>7</v>
      </c>
      <c r="G18" s="9">
        <v>6</v>
      </c>
      <c r="H18" s="8">
        <f t="shared" si="0"/>
        <v>85.714285714285708</v>
      </c>
      <c r="I18" s="15">
        <v>1</v>
      </c>
      <c r="J18" s="8">
        <f t="shared" si="1"/>
        <v>14.285714285714285</v>
      </c>
      <c r="K18" s="15">
        <v>0</v>
      </c>
      <c r="L18" s="8">
        <f t="shared" si="2"/>
        <v>0</v>
      </c>
      <c r="M18" s="15">
        <v>0</v>
      </c>
      <c r="N18" s="8">
        <f t="shared" si="3"/>
        <v>0</v>
      </c>
      <c r="O18" s="15">
        <v>0</v>
      </c>
      <c r="P18" s="8">
        <f t="shared" si="4"/>
        <v>0</v>
      </c>
      <c r="AA18" s="10">
        <v>7</v>
      </c>
      <c r="AB18" s="140" t="str">
        <f t="shared" si="6"/>
        <v/>
      </c>
      <c r="AC18" s="140" t="str">
        <f t="shared" si="7"/>
        <v/>
      </c>
    </row>
    <row r="19" spans="1:29" ht="23.1" customHeight="1">
      <c r="A19" s="254"/>
      <c r="B19" s="254"/>
      <c r="C19" s="13"/>
      <c r="D19" s="14" t="s">
        <v>36</v>
      </c>
      <c r="E19" s="11"/>
      <c r="F19" s="10">
        <f t="shared" si="5"/>
        <v>2</v>
      </c>
      <c r="G19" s="9">
        <v>2</v>
      </c>
      <c r="H19" s="8">
        <f t="shared" si="0"/>
        <v>100</v>
      </c>
      <c r="I19" s="15">
        <v>0</v>
      </c>
      <c r="J19" s="8">
        <f t="shared" si="1"/>
        <v>0</v>
      </c>
      <c r="K19" s="15">
        <v>0</v>
      </c>
      <c r="L19" s="8">
        <f t="shared" si="2"/>
        <v>0</v>
      </c>
      <c r="M19" s="15">
        <v>0</v>
      </c>
      <c r="N19" s="8">
        <f t="shared" si="3"/>
        <v>0</v>
      </c>
      <c r="O19" s="15">
        <v>0</v>
      </c>
      <c r="P19" s="8">
        <f t="shared" si="4"/>
        <v>0</v>
      </c>
      <c r="AA19" s="10">
        <v>2</v>
      </c>
      <c r="AB19" s="140" t="str">
        <f t="shared" si="6"/>
        <v/>
      </c>
      <c r="AC19" s="140" t="str">
        <f t="shared" si="7"/>
        <v/>
      </c>
    </row>
    <row r="20" spans="1:29" ht="23.1" customHeight="1">
      <c r="A20" s="254"/>
      <c r="B20" s="254"/>
      <c r="C20" s="13"/>
      <c r="D20" s="14" t="s">
        <v>35</v>
      </c>
      <c r="E20" s="11"/>
      <c r="F20" s="10">
        <f t="shared" si="5"/>
        <v>5</v>
      </c>
      <c r="G20" s="9">
        <v>5</v>
      </c>
      <c r="H20" s="8">
        <f t="shared" si="0"/>
        <v>100</v>
      </c>
      <c r="I20" s="15">
        <v>0</v>
      </c>
      <c r="J20" s="8">
        <f t="shared" si="1"/>
        <v>0</v>
      </c>
      <c r="K20" s="15">
        <v>0</v>
      </c>
      <c r="L20" s="8">
        <f t="shared" si="2"/>
        <v>0</v>
      </c>
      <c r="M20" s="15">
        <v>0</v>
      </c>
      <c r="N20" s="8">
        <f t="shared" si="3"/>
        <v>0</v>
      </c>
      <c r="O20" s="15">
        <v>0</v>
      </c>
      <c r="P20" s="8">
        <f t="shared" si="4"/>
        <v>0</v>
      </c>
      <c r="AA20" s="10">
        <v>5</v>
      </c>
      <c r="AB20" s="140" t="str">
        <f t="shared" si="6"/>
        <v/>
      </c>
      <c r="AC20" s="140" t="str">
        <f t="shared" si="7"/>
        <v/>
      </c>
    </row>
    <row r="21" spans="1:29" ht="23.1" customHeight="1">
      <c r="A21" s="254"/>
      <c r="B21" s="254"/>
      <c r="C21" s="13"/>
      <c r="D21" s="14" t="s">
        <v>34</v>
      </c>
      <c r="E21" s="11"/>
      <c r="F21" s="10">
        <f t="shared" si="5"/>
        <v>10</v>
      </c>
      <c r="G21" s="9">
        <v>6</v>
      </c>
      <c r="H21" s="8">
        <f t="shared" si="0"/>
        <v>60</v>
      </c>
      <c r="I21" s="15">
        <v>3</v>
      </c>
      <c r="J21" s="8">
        <f>IF(I21=0,0,I21/$F21*100)</f>
        <v>30</v>
      </c>
      <c r="K21" s="15">
        <v>1</v>
      </c>
      <c r="L21" s="8">
        <f t="shared" si="2"/>
        <v>10</v>
      </c>
      <c r="M21" s="15">
        <v>0</v>
      </c>
      <c r="N21" s="8">
        <f t="shared" si="3"/>
        <v>0</v>
      </c>
      <c r="O21" s="15">
        <v>0</v>
      </c>
      <c r="P21" s="8">
        <f t="shared" si="4"/>
        <v>0</v>
      </c>
      <c r="AA21" s="10">
        <v>10</v>
      </c>
      <c r="AB21" s="140" t="str">
        <f t="shared" si="6"/>
        <v/>
      </c>
      <c r="AC21" s="140" t="str">
        <f t="shared" si="7"/>
        <v/>
      </c>
    </row>
    <row r="22" spans="1:29" ht="23.1" customHeight="1">
      <c r="A22" s="254"/>
      <c r="B22" s="254"/>
      <c r="C22" s="13"/>
      <c r="D22" s="14" t="s">
        <v>33</v>
      </c>
      <c r="E22" s="11"/>
      <c r="F22" s="10">
        <f t="shared" si="5"/>
        <v>1</v>
      </c>
      <c r="G22" s="9">
        <v>1</v>
      </c>
      <c r="H22" s="8">
        <f t="shared" si="0"/>
        <v>100</v>
      </c>
      <c r="I22" s="15">
        <v>0</v>
      </c>
      <c r="J22" s="8">
        <f t="shared" si="1"/>
        <v>0</v>
      </c>
      <c r="K22" s="15">
        <v>0</v>
      </c>
      <c r="L22" s="8">
        <f t="shared" si="2"/>
        <v>0</v>
      </c>
      <c r="M22" s="15">
        <v>0</v>
      </c>
      <c r="N22" s="8">
        <f t="shared" si="3"/>
        <v>0</v>
      </c>
      <c r="O22" s="15">
        <v>0</v>
      </c>
      <c r="P22" s="8">
        <f t="shared" si="4"/>
        <v>0</v>
      </c>
      <c r="AA22" s="10">
        <v>1</v>
      </c>
      <c r="AB22" s="140" t="str">
        <f t="shared" si="6"/>
        <v/>
      </c>
      <c r="AC22" s="140" t="str">
        <f t="shared" si="7"/>
        <v/>
      </c>
    </row>
    <row r="23" spans="1:29" ht="23.1" customHeight="1">
      <c r="A23" s="254"/>
      <c r="B23" s="254"/>
      <c r="C23" s="13"/>
      <c r="D23" s="14" t="s">
        <v>32</v>
      </c>
      <c r="E23" s="11"/>
      <c r="F23" s="10">
        <f t="shared" si="5"/>
        <v>6</v>
      </c>
      <c r="G23" s="9">
        <v>4</v>
      </c>
      <c r="H23" s="8">
        <f t="shared" si="0"/>
        <v>66.666666666666657</v>
      </c>
      <c r="I23" s="15">
        <v>2</v>
      </c>
      <c r="J23" s="8">
        <f t="shared" si="1"/>
        <v>33.333333333333329</v>
      </c>
      <c r="K23" s="15">
        <v>0</v>
      </c>
      <c r="L23" s="8">
        <f t="shared" si="2"/>
        <v>0</v>
      </c>
      <c r="M23" s="15">
        <v>0</v>
      </c>
      <c r="N23" s="8">
        <f t="shared" si="3"/>
        <v>0</v>
      </c>
      <c r="O23" s="15">
        <v>0</v>
      </c>
      <c r="P23" s="8">
        <f t="shared" si="4"/>
        <v>0</v>
      </c>
      <c r="AA23" s="10">
        <v>6</v>
      </c>
      <c r="AB23" s="140" t="str">
        <f t="shared" si="6"/>
        <v/>
      </c>
      <c r="AC23" s="140" t="str">
        <f t="shared" si="7"/>
        <v/>
      </c>
    </row>
    <row r="24" spans="1:29" ht="23.1" customHeight="1">
      <c r="A24" s="254"/>
      <c r="B24" s="254"/>
      <c r="C24" s="13"/>
      <c r="D24" s="14" t="s">
        <v>31</v>
      </c>
      <c r="E24" s="11"/>
      <c r="F24" s="10">
        <f t="shared" si="5"/>
        <v>1</v>
      </c>
      <c r="G24" s="33">
        <v>1</v>
      </c>
      <c r="H24" s="8">
        <f t="shared" si="0"/>
        <v>100</v>
      </c>
      <c r="I24" s="34">
        <v>0</v>
      </c>
      <c r="J24" s="8">
        <f t="shared" si="1"/>
        <v>0</v>
      </c>
      <c r="K24" s="34">
        <v>0</v>
      </c>
      <c r="L24" s="8">
        <f t="shared" si="2"/>
        <v>0</v>
      </c>
      <c r="M24" s="34">
        <v>0</v>
      </c>
      <c r="N24" s="8">
        <f t="shared" si="3"/>
        <v>0</v>
      </c>
      <c r="O24" s="34">
        <v>0</v>
      </c>
      <c r="P24" s="8">
        <f t="shared" si="4"/>
        <v>0</v>
      </c>
      <c r="AA24" s="10">
        <v>1</v>
      </c>
      <c r="AB24" s="140" t="str">
        <f t="shared" si="6"/>
        <v/>
      </c>
      <c r="AC24" s="140" t="str">
        <f t="shared" si="7"/>
        <v/>
      </c>
    </row>
    <row r="25" spans="1:29" ht="23.1" customHeight="1">
      <c r="A25" s="254"/>
      <c r="B25" s="254"/>
      <c r="C25" s="13"/>
      <c r="D25" s="12" t="s">
        <v>30</v>
      </c>
      <c r="E25" s="11"/>
      <c r="F25" s="10">
        <f t="shared" si="5"/>
        <v>2</v>
      </c>
      <c r="G25" s="9">
        <v>2</v>
      </c>
      <c r="H25" s="8">
        <f t="shared" si="0"/>
        <v>100</v>
      </c>
      <c r="I25" s="15">
        <v>0</v>
      </c>
      <c r="J25" s="8">
        <f t="shared" si="1"/>
        <v>0</v>
      </c>
      <c r="K25" s="15">
        <v>0</v>
      </c>
      <c r="L25" s="8">
        <f t="shared" si="2"/>
        <v>0</v>
      </c>
      <c r="M25" s="15">
        <v>0</v>
      </c>
      <c r="N25" s="8">
        <f t="shared" si="3"/>
        <v>0</v>
      </c>
      <c r="O25" s="15">
        <v>0</v>
      </c>
      <c r="P25" s="8">
        <f t="shared" si="4"/>
        <v>0</v>
      </c>
      <c r="AA25" s="10">
        <v>2</v>
      </c>
      <c r="AB25" s="140" t="str">
        <f t="shared" si="6"/>
        <v/>
      </c>
      <c r="AC25" s="140" t="str">
        <f t="shared" si="7"/>
        <v/>
      </c>
    </row>
    <row r="26" spans="1:29" ht="23.1" customHeight="1">
      <c r="A26" s="254"/>
      <c r="B26" s="254"/>
      <c r="C26" s="13"/>
      <c r="D26" s="109" t="s">
        <v>29</v>
      </c>
      <c r="E26" s="110"/>
      <c r="F26" s="31">
        <f t="shared" si="5"/>
        <v>9</v>
      </c>
      <c r="G26" s="30">
        <v>9</v>
      </c>
      <c r="H26" s="111">
        <f t="shared" si="0"/>
        <v>100</v>
      </c>
      <c r="I26" s="15">
        <v>0</v>
      </c>
      <c r="J26" s="8">
        <f t="shared" si="1"/>
        <v>0</v>
      </c>
      <c r="K26" s="15">
        <v>0</v>
      </c>
      <c r="L26" s="8">
        <f t="shared" si="2"/>
        <v>0</v>
      </c>
      <c r="M26" s="15">
        <v>0</v>
      </c>
      <c r="N26" s="8">
        <f t="shared" si="3"/>
        <v>0</v>
      </c>
      <c r="O26" s="15">
        <v>0</v>
      </c>
      <c r="P26" s="8">
        <f t="shared" si="4"/>
        <v>0</v>
      </c>
      <c r="AA26" s="31">
        <v>9</v>
      </c>
      <c r="AB26" s="140" t="str">
        <f t="shared" si="6"/>
        <v/>
      </c>
      <c r="AC26" s="140" t="str">
        <f t="shared" si="7"/>
        <v/>
      </c>
    </row>
    <row r="27" spans="1:29" ht="23.1" customHeight="1">
      <c r="A27" s="254"/>
      <c r="B27" s="254"/>
      <c r="C27" s="13"/>
      <c r="D27" s="14" t="s">
        <v>28</v>
      </c>
      <c r="E27" s="11"/>
      <c r="F27" s="10">
        <f t="shared" si="5"/>
        <v>5</v>
      </c>
      <c r="G27" s="9">
        <v>5</v>
      </c>
      <c r="H27" s="8">
        <f t="shared" si="0"/>
        <v>100</v>
      </c>
      <c r="I27" s="15">
        <v>0</v>
      </c>
      <c r="J27" s="8">
        <f t="shared" si="1"/>
        <v>0</v>
      </c>
      <c r="K27" s="15">
        <v>0</v>
      </c>
      <c r="L27" s="8">
        <f t="shared" si="2"/>
        <v>0</v>
      </c>
      <c r="M27" s="15">
        <v>0</v>
      </c>
      <c r="N27" s="8">
        <f t="shared" si="3"/>
        <v>0</v>
      </c>
      <c r="O27" s="15">
        <v>0</v>
      </c>
      <c r="P27" s="8">
        <f t="shared" si="4"/>
        <v>0</v>
      </c>
      <c r="AA27" s="10">
        <v>5</v>
      </c>
      <c r="AB27" s="140" t="str">
        <f t="shared" si="6"/>
        <v/>
      </c>
      <c r="AC27" s="140" t="str">
        <f t="shared" si="7"/>
        <v/>
      </c>
    </row>
    <row r="28" spans="1:29" ht="23.1" customHeight="1">
      <c r="A28" s="254"/>
      <c r="B28" s="254"/>
      <c r="C28" s="13"/>
      <c r="D28" s="14" t="s">
        <v>27</v>
      </c>
      <c r="E28" s="11"/>
      <c r="F28" s="10">
        <f t="shared" si="5"/>
        <v>5</v>
      </c>
      <c r="G28" s="9">
        <v>4</v>
      </c>
      <c r="H28" s="8">
        <f t="shared" si="0"/>
        <v>80</v>
      </c>
      <c r="I28" s="15">
        <v>1</v>
      </c>
      <c r="J28" s="8">
        <f t="shared" si="1"/>
        <v>20</v>
      </c>
      <c r="K28" s="15">
        <v>0</v>
      </c>
      <c r="L28" s="8">
        <f t="shared" si="2"/>
        <v>0</v>
      </c>
      <c r="M28" s="15">
        <v>0</v>
      </c>
      <c r="N28" s="8">
        <f t="shared" si="3"/>
        <v>0</v>
      </c>
      <c r="O28" s="15">
        <v>0</v>
      </c>
      <c r="P28" s="8">
        <f t="shared" si="4"/>
        <v>0</v>
      </c>
      <c r="AA28" s="10">
        <v>5</v>
      </c>
      <c r="AB28" s="140" t="str">
        <f t="shared" si="6"/>
        <v/>
      </c>
      <c r="AC28" s="140" t="str">
        <f t="shared" si="7"/>
        <v/>
      </c>
    </row>
    <row r="29" spans="1:29" ht="23.1" customHeight="1">
      <c r="A29" s="254"/>
      <c r="B29" s="254"/>
      <c r="C29" s="13"/>
      <c r="D29" s="14" t="s">
        <v>26</v>
      </c>
      <c r="E29" s="11"/>
      <c r="F29" s="10">
        <f t="shared" si="5"/>
        <v>15</v>
      </c>
      <c r="G29" s="9">
        <v>15</v>
      </c>
      <c r="H29" s="8">
        <f t="shared" si="0"/>
        <v>100</v>
      </c>
      <c r="I29" s="15">
        <v>0</v>
      </c>
      <c r="J29" s="8">
        <f t="shared" si="1"/>
        <v>0</v>
      </c>
      <c r="K29" s="15">
        <v>0</v>
      </c>
      <c r="L29" s="8">
        <f t="shared" si="2"/>
        <v>0</v>
      </c>
      <c r="M29" s="15">
        <v>0</v>
      </c>
      <c r="N29" s="8">
        <f t="shared" si="3"/>
        <v>0</v>
      </c>
      <c r="O29" s="15">
        <v>0</v>
      </c>
      <c r="P29" s="8">
        <f t="shared" si="4"/>
        <v>0</v>
      </c>
      <c r="AA29" s="10">
        <v>15</v>
      </c>
      <c r="AB29" s="140" t="str">
        <f t="shared" si="6"/>
        <v/>
      </c>
      <c r="AC29" s="140" t="str">
        <f t="shared" si="7"/>
        <v/>
      </c>
    </row>
    <row r="30" spans="1:29" ht="23.1" customHeight="1">
      <c r="A30" s="254"/>
      <c r="B30" s="254"/>
      <c r="C30" s="13"/>
      <c r="D30" s="14" t="s">
        <v>25</v>
      </c>
      <c r="E30" s="11"/>
      <c r="F30" s="10">
        <f t="shared" si="5"/>
        <v>6</v>
      </c>
      <c r="G30" s="9">
        <v>5</v>
      </c>
      <c r="H30" s="8">
        <f t="shared" si="0"/>
        <v>83.333333333333343</v>
      </c>
      <c r="I30" s="15">
        <v>1</v>
      </c>
      <c r="J30" s="8">
        <f t="shared" si="1"/>
        <v>16.666666666666664</v>
      </c>
      <c r="K30" s="15">
        <v>0</v>
      </c>
      <c r="L30" s="8">
        <f t="shared" si="2"/>
        <v>0</v>
      </c>
      <c r="M30" s="15">
        <v>0</v>
      </c>
      <c r="N30" s="8">
        <f t="shared" si="3"/>
        <v>0</v>
      </c>
      <c r="O30" s="15">
        <v>0</v>
      </c>
      <c r="P30" s="8">
        <f t="shared" si="4"/>
        <v>0</v>
      </c>
      <c r="AA30" s="10">
        <v>6</v>
      </c>
      <c r="AB30" s="140" t="str">
        <f t="shared" si="6"/>
        <v/>
      </c>
      <c r="AC30" s="140" t="str">
        <f t="shared" si="7"/>
        <v/>
      </c>
    </row>
    <row r="31" spans="1:29" ht="23.1" customHeight="1">
      <c r="A31" s="254"/>
      <c r="B31" s="254"/>
      <c r="C31" s="13"/>
      <c r="D31" s="14" t="s">
        <v>24</v>
      </c>
      <c r="E31" s="11"/>
      <c r="F31" s="10">
        <f t="shared" si="5"/>
        <v>33</v>
      </c>
      <c r="G31" s="9">
        <v>29</v>
      </c>
      <c r="H31" s="8">
        <f t="shared" si="0"/>
        <v>87.878787878787875</v>
      </c>
      <c r="I31" s="15">
        <v>2</v>
      </c>
      <c r="J31" s="8">
        <f t="shared" si="1"/>
        <v>6.0606060606060606</v>
      </c>
      <c r="K31" s="15">
        <v>2</v>
      </c>
      <c r="L31" s="8">
        <f t="shared" si="2"/>
        <v>6.0606060606060606</v>
      </c>
      <c r="M31" s="15">
        <v>0</v>
      </c>
      <c r="N31" s="8">
        <f t="shared" si="3"/>
        <v>0</v>
      </c>
      <c r="O31" s="15">
        <v>0</v>
      </c>
      <c r="P31" s="8">
        <f t="shared" si="4"/>
        <v>0</v>
      </c>
      <c r="AA31" s="10">
        <v>33</v>
      </c>
      <c r="AB31" s="140" t="str">
        <f t="shared" si="6"/>
        <v/>
      </c>
      <c r="AC31" s="140" t="str">
        <f t="shared" si="7"/>
        <v/>
      </c>
    </row>
    <row r="32" spans="1:29" ht="23.1" customHeight="1">
      <c r="A32" s="254"/>
      <c r="B32" s="254"/>
      <c r="C32" s="13"/>
      <c r="D32" s="14" t="s">
        <v>23</v>
      </c>
      <c r="E32" s="11"/>
      <c r="F32" s="10">
        <f t="shared" si="5"/>
        <v>7</v>
      </c>
      <c r="G32" s="9">
        <v>6</v>
      </c>
      <c r="H32" s="8">
        <f t="shared" si="0"/>
        <v>85.714285714285708</v>
      </c>
      <c r="I32" s="15">
        <v>1</v>
      </c>
      <c r="J32" s="8">
        <f t="shared" si="1"/>
        <v>14.285714285714285</v>
      </c>
      <c r="K32" s="15">
        <v>0</v>
      </c>
      <c r="L32" s="8">
        <f t="shared" si="2"/>
        <v>0</v>
      </c>
      <c r="M32" s="15">
        <v>0</v>
      </c>
      <c r="N32" s="8">
        <f t="shared" si="3"/>
        <v>0</v>
      </c>
      <c r="O32" s="15">
        <v>0</v>
      </c>
      <c r="P32" s="8">
        <f t="shared" si="4"/>
        <v>0</v>
      </c>
      <c r="AA32" s="10">
        <v>7</v>
      </c>
      <c r="AB32" s="140" t="str">
        <f t="shared" si="6"/>
        <v/>
      </c>
      <c r="AC32" s="140" t="str">
        <f t="shared" si="7"/>
        <v/>
      </c>
    </row>
    <row r="33" spans="1:29" ht="24" customHeight="1">
      <c r="A33" s="254"/>
      <c r="B33" s="254"/>
      <c r="C33" s="13"/>
      <c r="D33" s="14" t="s">
        <v>22</v>
      </c>
      <c r="E33" s="11"/>
      <c r="F33" s="10">
        <f t="shared" si="5"/>
        <v>29</v>
      </c>
      <c r="G33" s="9">
        <v>22</v>
      </c>
      <c r="H33" s="8">
        <f t="shared" si="0"/>
        <v>75.862068965517238</v>
      </c>
      <c r="I33" s="15">
        <v>5</v>
      </c>
      <c r="J33" s="8">
        <f t="shared" si="1"/>
        <v>17.241379310344829</v>
      </c>
      <c r="K33" s="15">
        <v>2</v>
      </c>
      <c r="L33" s="8">
        <f t="shared" si="2"/>
        <v>6.8965517241379306</v>
      </c>
      <c r="M33" s="15">
        <v>0</v>
      </c>
      <c r="N33" s="8">
        <f t="shared" si="3"/>
        <v>0</v>
      </c>
      <c r="O33" s="15">
        <v>0</v>
      </c>
      <c r="P33" s="8">
        <f t="shared" si="4"/>
        <v>0</v>
      </c>
      <c r="AA33" s="10">
        <v>29</v>
      </c>
      <c r="AB33" s="140" t="str">
        <f t="shared" si="6"/>
        <v/>
      </c>
      <c r="AC33" s="140" t="str">
        <f t="shared" si="7"/>
        <v/>
      </c>
    </row>
    <row r="34" spans="1:29" ht="23.1" customHeight="1">
      <c r="A34" s="254"/>
      <c r="B34" s="254"/>
      <c r="C34" s="13"/>
      <c r="D34" s="14" t="s">
        <v>21</v>
      </c>
      <c r="E34" s="11"/>
      <c r="F34" s="10">
        <f t="shared" si="5"/>
        <v>15</v>
      </c>
      <c r="G34" s="9">
        <v>12</v>
      </c>
      <c r="H34" s="8">
        <f t="shared" si="0"/>
        <v>80</v>
      </c>
      <c r="I34" s="15">
        <v>2</v>
      </c>
      <c r="J34" s="8">
        <f t="shared" si="1"/>
        <v>13.333333333333334</v>
      </c>
      <c r="K34" s="15">
        <v>1</v>
      </c>
      <c r="L34" s="8">
        <f t="shared" si="2"/>
        <v>6.666666666666667</v>
      </c>
      <c r="M34" s="15">
        <v>0</v>
      </c>
      <c r="N34" s="8">
        <f t="shared" si="3"/>
        <v>0</v>
      </c>
      <c r="O34" s="15">
        <v>0</v>
      </c>
      <c r="P34" s="8">
        <f t="shared" si="4"/>
        <v>0</v>
      </c>
      <c r="AA34" s="10">
        <v>15</v>
      </c>
      <c r="AB34" s="140" t="str">
        <f t="shared" si="6"/>
        <v/>
      </c>
      <c r="AC34" s="140" t="str">
        <f t="shared" si="7"/>
        <v/>
      </c>
    </row>
    <row r="35" spans="1:29" ht="23.1" customHeight="1">
      <c r="A35" s="254"/>
      <c r="B35" s="254"/>
      <c r="C35" s="13"/>
      <c r="D35" s="14" t="s">
        <v>20</v>
      </c>
      <c r="E35" s="11"/>
      <c r="F35" s="10">
        <f t="shared" si="5"/>
        <v>7</v>
      </c>
      <c r="G35" s="9">
        <v>6</v>
      </c>
      <c r="H35" s="8">
        <f t="shared" si="0"/>
        <v>85.714285714285708</v>
      </c>
      <c r="I35" s="15">
        <v>0</v>
      </c>
      <c r="J35" s="8">
        <f t="shared" si="1"/>
        <v>0</v>
      </c>
      <c r="K35" s="15">
        <v>1</v>
      </c>
      <c r="L35" s="8">
        <f t="shared" si="2"/>
        <v>14.285714285714285</v>
      </c>
      <c r="M35" s="15">
        <v>0</v>
      </c>
      <c r="N35" s="8">
        <f t="shared" si="3"/>
        <v>0</v>
      </c>
      <c r="O35" s="15">
        <v>0</v>
      </c>
      <c r="P35" s="8">
        <f t="shared" si="4"/>
        <v>0</v>
      </c>
      <c r="AA35" s="10">
        <v>7</v>
      </c>
      <c r="AB35" s="140" t="str">
        <f t="shared" si="6"/>
        <v/>
      </c>
      <c r="AC35" s="140" t="str">
        <f t="shared" si="7"/>
        <v/>
      </c>
    </row>
    <row r="36" spans="1:29" ht="23.1" customHeight="1">
      <c r="A36" s="254"/>
      <c r="B36" s="254"/>
      <c r="C36" s="13"/>
      <c r="D36" s="14" t="s">
        <v>19</v>
      </c>
      <c r="E36" s="11"/>
      <c r="F36" s="10">
        <f t="shared" si="5"/>
        <v>17</v>
      </c>
      <c r="G36" s="9">
        <v>7</v>
      </c>
      <c r="H36" s="8">
        <f t="shared" si="0"/>
        <v>41.17647058823529</v>
      </c>
      <c r="I36" s="15">
        <v>9</v>
      </c>
      <c r="J36" s="8">
        <f t="shared" si="1"/>
        <v>52.941176470588239</v>
      </c>
      <c r="K36" s="15">
        <v>1</v>
      </c>
      <c r="L36" s="8">
        <f t="shared" si="2"/>
        <v>5.8823529411764701</v>
      </c>
      <c r="M36" s="15">
        <v>0</v>
      </c>
      <c r="N36" s="8">
        <f t="shared" si="3"/>
        <v>0</v>
      </c>
      <c r="O36" s="15">
        <v>0</v>
      </c>
      <c r="P36" s="8">
        <f t="shared" si="4"/>
        <v>0</v>
      </c>
      <c r="AA36" s="10">
        <v>17</v>
      </c>
      <c r="AB36" s="140" t="str">
        <f t="shared" si="6"/>
        <v/>
      </c>
      <c r="AC36" s="140" t="str">
        <f t="shared" si="7"/>
        <v/>
      </c>
    </row>
    <row r="37" spans="1:29" ht="23.1" customHeight="1">
      <c r="A37" s="254"/>
      <c r="B37" s="255"/>
      <c r="C37" s="13"/>
      <c r="D37" s="14" t="s">
        <v>18</v>
      </c>
      <c r="E37" s="11"/>
      <c r="F37" s="10">
        <f t="shared" si="5"/>
        <v>6</v>
      </c>
      <c r="G37" s="9">
        <v>6</v>
      </c>
      <c r="H37" s="8">
        <f t="shared" si="0"/>
        <v>100</v>
      </c>
      <c r="I37" s="15">
        <v>0</v>
      </c>
      <c r="J37" s="8">
        <f t="shared" si="1"/>
        <v>0</v>
      </c>
      <c r="K37" s="15">
        <v>0</v>
      </c>
      <c r="L37" s="8">
        <f t="shared" si="2"/>
        <v>0</v>
      </c>
      <c r="M37" s="15">
        <v>0</v>
      </c>
      <c r="N37" s="8">
        <f t="shared" si="3"/>
        <v>0</v>
      </c>
      <c r="O37" s="15">
        <v>0</v>
      </c>
      <c r="P37" s="8">
        <f t="shared" si="4"/>
        <v>0</v>
      </c>
      <c r="AA37" s="10">
        <v>6</v>
      </c>
      <c r="AB37" s="140" t="str">
        <f t="shared" si="6"/>
        <v/>
      </c>
      <c r="AC37" s="140" t="str">
        <f t="shared" si="7"/>
        <v/>
      </c>
    </row>
    <row r="38" spans="1:29" ht="23.1" customHeight="1">
      <c r="A38" s="254"/>
      <c r="B38" s="253" t="s">
        <v>17</v>
      </c>
      <c r="C38" s="13"/>
      <c r="D38" s="14" t="s">
        <v>16</v>
      </c>
      <c r="E38" s="11"/>
      <c r="F38" s="10">
        <f t="shared" si="5"/>
        <v>724</v>
      </c>
      <c r="G38" s="9">
        <f>SUM(G39:G53)</f>
        <v>595</v>
      </c>
      <c r="H38" s="8">
        <f t="shared" si="0"/>
        <v>82.182320441988949</v>
      </c>
      <c r="I38" s="15">
        <f>SUM(I39:I53)</f>
        <v>84</v>
      </c>
      <c r="J38" s="8">
        <f t="shared" si="1"/>
        <v>11.602209944751381</v>
      </c>
      <c r="K38" s="15">
        <f>SUM(K39:K53)</f>
        <v>40</v>
      </c>
      <c r="L38" s="8">
        <f t="shared" si="2"/>
        <v>5.5248618784530388</v>
      </c>
      <c r="M38" s="15">
        <f>SUM(M39:M53)</f>
        <v>5</v>
      </c>
      <c r="N38" s="8">
        <f t="shared" si="3"/>
        <v>0.69060773480662985</v>
      </c>
      <c r="O38" s="15">
        <f>SUM(O39:O53)</f>
        <v>0</v>
      </c>
      <c r="P38" s="8">
        <f t="shared" si="4"/>
        <v>0</v>
      </c>
      <c r="AA38" s="10">
        <f>SUM(AA39:AA53)</f>
        <v>724</v>
      </c>
      <c r="AB38" s="140" t="str">
        <f t="shared" si="6"/>
        <v/>
      </c>
      <c r="AC38" s="140" t="str">
        <f t="shared" si="7"/>
        <v/>
      </c>
    </row>
    <row r="39" spans="1:29" ht="23.1" customHeight="1">
      <c r="A39" s="254"/>
      <c r="B39" s="254"/>
      <c r="C39" s="13"/>
      <c r="D39" s="14" t="s">
        <v>15</v>
      </c>
      <c r="E39" s="11"/>
      <c r="F39" s="10">
        <f t="shared" si="5"/>
        <v>4</v>
      </c>
      <c r="G39" s="9">
        <v>4</v>
      </c>
      <c r="H39" s="8">
        <f t="shared" si="0"/>
        <v>100</v>
      </c>
      <c r="I39" s="15">
        <v>0</v>
      </c>
      <c r="J39" s="8">
        <f t="shared" si="1"/>
        <v>0</v>
      </c>
      <c r="K39" s="15">
        <v>0</v>
      </c>
      <c r="L39" s="8">
        <f t="shared" si="2"/>
        <v>0</v>
      </c>
      <c r="M39" s="15">
        <v>0</v>
      </c>
      <c r="N39" s="8">
        <f t="shared" si="3"/>
        <v>0</v>
      </c>
      <c r="O39" s="15">
        <v>0</v>
      </c>
      <c r="P39" s="8">
        <f t="shared" si="4"/>
        <v>0</v>
      </c>
      <c r="AA39" s="10">
        <v>4</v>
      </c>
      <c r="AB39" s="140" t="str">
        <f t="shared" si="6"/>
        <v/>
      </c>
      <c r="AC39" s="140" t="str">
        <f t="shared" si="7"/>
        <v/>
      </c>
    </row>
    <row r="40" spans="1:29" ht="23.1" customHeight="1">
      <c r="A40" s="254"/>
      <c r="B40" s="254"/>
      <c r="C40" s="13"/>
      <c r="D40" s="14" t="s">
        <v>14</v>
      </c>
      <c r="E40" s="11"/>
      <c r="F40" s="10">
        <f t="shared" si="5"/>
        <v>91</v>
      </c>
      <c r="G40" s="9">
        <v>89</v>
      </c>
      <c r="H40" s="8">
        <f t="shared" si="0"/>
        <v>97.802197802197796</v>
      </c>
      <c r="I40" s="15">
        <v>2</v>
      </c>
      <c r="J40" s="8">
        <f t="shared" si="1"/>
        <v>2.197802197802198</v>
      </c>
      <c r="K40" s="15">
        <v>0</v>
      </c>
      <c r="L40" s="8">
        <f t="shared" si="2"/>
        <v>0</v>
      </c>
      <c r="M40" s="15">
        <v>0</v>
      </c>
      <c r="N40" s="8">
        <f t="shared" si="3"/>
        <v>0</v>
      </c>
      <c r="O40" s="15">
        <v>0</v>
      </c>
      <c r="P40" s="8">
        <f t="shared" si="4"/>
        <v>0</v>
      </c>
      <c r="AA40" s="10">
        <v>91</v>
      </c>
      <c r="AB40" s="140" t="str">
        <f t="shared" si="6"/>
        <v/>
      </c>
      <c r="AC40" s="140" t="str">
        <f t="shared" si="7"/>
        <v/>
      </c>
    </row>
    <row r="41" spans="1:29" ht="23.1" customHeight="1">
      <c r="A41" s="254"/>
      <c r="B41" s="254"/>
      <c r="C41" s="13"/>
      <c r="D41" s="14" t="s">
        <v>13</v>
      </c>
      <c r="E41" s="11"/>
      <c r="F41" s="10">
        <f t="shared" si="5"/>
        <v>19</v>
      </c>
      <c r="G41" s="9">
        <v>19</v>
      </c>
      <c r="H41" s="8">
        <f t="shared" si="0"/>
        <v>100</v>
      </c>
      <c r="I41" s="15">
        <v>0</v>
      </c>
      <c r="J41" s="8">
        <f t="shared" si="1"/>
        <v>0</v>
      </c>
      <c r="K41" s="15">
        <v>0</v>
      </c>
      <c r="L41" s="8">
        <f t="shared" si="2"/>
        <v>0</v>
      </c>
      <c r="M41" s="15">
        <v>0</v>
      </c>
      <c r="N41" s="8">
        <f t="shared" si="3"/>
        <v>0</v>
      </c>
      <c r="O41" s="15">
        <v>0</v>
      </c>
      <c r="P41" s="8">
        <f t="shared" si="4"/>
        <v>0</v>
      </c>
      <c r="AA41" s="10">
        <v>19</v>
      </c>
      <c r="AB41" s="140" t="str">
        <f t="shared" si="6"/>
        <v/>
      </c>
      <c r="AC41" s="140" t="str">
        <f t="shared" si="7"/>
        <v/>
      </c>
    </row>
    <row r="42" spans="1:29" ht="23.1" customHeight="1">
      <c r="A42" s="254"/>
      <c r="B42" s="254"/>
      <c r="C42" s="13"/>
      <c r="D42" s="14" t="s">
        <v>12</v>
      </c>
      <c r="E42" s="11"/>
      <c r="F42" s="10">
        <f t="shared" si="5"/>
        <v>14</v>
      </c>
      <c r="G42" s="9">
        <v>12</v>
      </c>
      <c r="H42" s="8">
        <f t="shared" si="0"/>
        <v>85.714285714285708</v>
      </c>
      <c r="I42" s="15">
        <v>2</v>
      </c>
      <c r="J42" s="8">
        <f t="shared" si="1"/>
        <v>14.285714285714285</v>
      </c>
      <c r="K42" s="15">
        <v>0</v>
      </c>
      <c r="L42" s="8">
        <f t="shared" si="2"/>
        <v>0</v>
      </c>
      <c r="M42" s="15">
        <v>0</v>
      </c>
      <c r="N42" s="8">
        <f t="shared" si="3"/>
        <v>0</v>
      </c>
      <c r="O42" s="15">
        <v>0</v>
      </c>
      <c r="P42" s="8">
        <f t="shared" si="4"/>
        <v>0</v>
      </c>
      <c r="AA42" s="10">
        <v>14</v>
      </c>
      <c r="AB42" s="140" t="str">
        <f t="shared" si="6"/>
        <v/>
      </c>
      <c r="AC42" s="140" t="str">
        <f t="shared" si="7"/>
        <v/>
      </c>
    </row>
    <row r="43" spans="1:29" ht="23.1" customHeight="1">
      <c r="A43" s="254"/>
      <c r="B43" s="254"/>
      <c r="C43" s="13"/>
      <c r="D43" s="14" t="s">
        <v>11</v>
      </c>
      <c r="E43" s="11"/>
      <c r="F43" s="10">
        <f t="shared" si="5"/>
        <v>32</v>
      </c>
      <c r="G43" s="9">
        <v>28</v>
      </c>
      <c r="H43" s="8">
        <f t="shared" si="0"/>
        <v>87.5</v>
      </c>
      <c r="I43" s="15">
        <v>2</v>
      </c>
      <c r="J43" s="8">
        <f t="shared" si="1"/>
        <v>6.25</v>
      </c>
      <c r="K43" s="15">
        <v>1</v>
      </c>
      <c r="L43" s="8">
        <f t="shared" si="2"/>
        <v>3.125</v>
      </c>
      <c r="M43" s="15">
        <v>1</v>
      </c>
      <c r="N43" s="8">
        <f t="shared" si="3"/>
        <v>3.125</v>
      </c>
      <c r="O43" s="15">
        <v>0</v>
      </c>
      <c r="P43" s="8">
        <f t="shared" si="4"/>
        <v>0</v>
      </c>
      <c r="AA43" s="10">
        <v>32</v>
      </c>
      <c r="AB43" s="140" t="str">
        <f t="shared" si="6"/>
        <v/>
      </c>
      <c r="AC43" s="140" t="str">
        <f t="shared" si="7"/>
        <v/>
      </c>
    </row>
    <row r="44" spans="1:29" ht="23.1" customHeight="1">
      <c r="A44" s="254"/>
      <c r="B44" s="254"/>
      <c r="C44" s="13"/>
      <c r="D44" s="14" t="s">
        <v>10</v>
      </c>
      <c r="E44" s="11"/>
      <c r="F44" s="10">
        <f t="shared" si="5"/>
        <v>176</v>
      </c>
      <c r="G44" s="9">
        <v>151</v>
      </c>
      <c r="H44" s="8">
        <f t="shared" si="0"/>
        <v>85.795454545454547</v>
      </c>
      <c r="I44" s="15">
        <v>20</v>
      </c>
      <c r="J44" s="8">
        <f t="shared" si="1"/>
        <v>11.363636363636363</v>
      </c>
      <c r="K44" s="15">
        <v>5</v>
      </c>
      <c r="L44" s="8">
        <f t="shared" si="2"/>
        <v>2.8409090909090908</v>
      </c>
      <c r="M44" s="15">
        <v>0</v>
      </c>
      <c r="N44" s="8">
        <f t="shared" si="3"/>
        <v>0</v>
      </c>
      <c r="O44" s="15">
        <v>0</v>
      </c>
      <c r="P44" s="8">
        <f t="shared" si="4"/>
        <v>0</v>
      </c>
      <c r="AA44" s="10">
        <v>176</v>
      </c>
      <c r="AB44" s="140" t="str">
        <f t="shared" si="6"/>
        <v/>
      </c>
      <c r="AC44" s="140" t="str">
        <f t="shared" si="7"/>
        <v/>
      </c>
    </row>
    <row r="45" spans="1:29" ht="23.1" customHeight="1">
      <c r="A45" s="254"/>
      <c r="B45" s="254"/>
      <c r="C45" s="13"/>
      <c r="D45" s="14" t="s">
        <v>9</v>
      </c>
      <c r="E45" s="11"/>
      <c r="F45" s="10">
        <f t="shared" si="5"/>
        <v>21</v>
      </c>
      <c r="G45" s="9">
        <v>19</v>
      </c>
      <c r="H45" s="8">
        <f t="shared" si="0"/>
        <v>90.476190476190482</v>
      </c>
      <c r="I45" s="15">
        <v>2</v>
      </c>
      <c r="J45" s="8">
        <f t="shared" si="1"/>
        <v>9.5238095238095237</v>
      </c>
      <c r="K45" s="15">
        <v>0</v>
      </c>
      <c r="L45" s="8">
        <f t="shared" si="2"/>
        <v>0</v>
      </c>
      <c r="M45" s="15">
        <v>0</v>
      </c>
      <c r="N45" s="8">
        <f t="shared" si="3"/>
        <v>0</v>
      </c>
      <c r="O45" s="15">
        <v>0</v>
      </c>
      <c r="P45" s="8">
        <f t="shared" si="4"/>
        <v>0</v>
      </c>
      <c r="AA45" s="10">
        <v>21</v>
      </c>
      <c r="AB45" s="140" t="str">
        <f t="shared" si="6"/>
        <v/>
      </c>
      <c r="AC45" s="140" t="str">
        <f t="shared" si="7"/>
        <v/>
      </c>
    </row>
    <row r="46" spans="1:29" ht="23.1" customHeight="1">
      <c r="A46" s="254"/>
      <c r="B46" s="254"/>
      <c r="C46" s="13"/>
      <c r="D46" s="14" t="s">
        <v>8</v>
      </c>
      <c r="E46" s="11"/>
      <c r="F46" s="10">
        <f t="shared" si="5"/>
        <v>9</v>
      </c>
      <c r="G46" s="9">
        <v>9</v>
      </c>
      <c r="H46" s="8">
        <f t="shared" si="0"/>
        <v>100</v>
      </c>
      <c r="I46" s="15">
        <v>0</v>
      </c>
      <c r="J46" s="8">
        <f t="shared" si="1"/>
        <v>0</v>
      </c>
      <c r="K46" s="15">
        <v>0</v>
      </c>
      <c r="L46" s="8">
        <f t="shared" si="2"/>
        <v>0</v>
      </c>
      <c r="M46" s="15">
        <v>0</v>
      </c>
      <c r="N46" s="8">
        <f t="shared" si="3"/>
        <v>0</v>
      </c>
      <c r="O46" s="15">
        <v>0</v>
      </c>
      <c r="P46" s="8">
        <f t="shared" si="4"/>
        <v>0</v>
      </c>
      <c r="AA46" s="10">
        <v>9</v>
      </c>
      <c r="AB46" s="140" t="str">
        <f t="shared" si="6"/>
        <v/>
      </c>
      <c r="AC46" s="140" t="str">
        <f t="shared" si="7"/>
        <v/>
      </c>
    </row>
    <row r="47" spans="1:29" ht="24" customHeight="1">
      <c r="A47" s="254"/>
      <c r="B47" s="254"/>
      <c r="C47" s="13"/>
      <c r="D47" s="12" t="s">
        <v>7</v>
      </c>
      <c r="E47" s="11"/>
      <c r="F47" s="10">
        <f t="shared" si="5"/>
        <v>18</v>
      </c>
      <c r="G47" s="9">
        <v>18</v>
      </c>
      <c r="H47" s="8">
        <f t="shared" si="0"/>
        <v>100</v>
      </c>
      <c r="I47" s="15">
        <v>0</v>
      </c>
      <c r="J47" s="8">
        <f t="shared" si="1"/>
        <v>0</v>
      </c>
      <c r="K47" s="15">
        <v>0</v>
      </c>
      <c r="L47" s="8">
        <f t="shared" si="2"/>
        <v>0</v>
      </c>
      <c r="M47" s="15">
        <v>0</v>
      </c>
      <c r="N47" s="8">
        <f t="shared" si="3"/>
        <v>0</v>
      </c>
      <c r="O47" s="15">
        <v>0</v>
      </c>
      <c r="P47" s="8">
        <f t="shared" si="4"/>
        <v>0</v>
      </c>
      <c r="AA47" s="10">
        <v>18</v>
      </c>
      <c r="AB47" s="140" t="str">
        <f t="shared" si="6"/>
        <v/>
      </c>
      <c r="AC47" s="140" t="str">
        <f t="shared" si="7"/>
        <v/>
      </c>
    </row>
    <row r="48" spans="1:29" ht="23.1" customHeight="1">
      <c r="A48" s="254"/>
      <c r="B48" s="254"/>
      <c r="C48" s="13"/>
      <c r="D48" s="14" t="s">
        <v>6</v>
      </c>
      <c r="E48" s="11"/>
      <c r="F48" s="10">
        <f t="shared" si="5"/>
        <v>49</v>
      </c>
      <c r="G48" s="9">
        <v>40</v>
      </c>
      <c r="H48" s="8">
        <f t="shared" si="0"/>
        <v>81.632653061224488</v>
      </c>
      <c r="I48" s="15">
        <v>8</v>
      </c>
      <c r="J48" s="8">
        <f t="shared" si="1"/>
        <v>16.326530612244898</v>
      </c>
      <c r="K48" s="15">
        <v>1</v>
      </c>
      <c r="L48" s="8">
        <f t="shared" si="2"/>
        <v>2.0408163265306123</v>
      </c>
      <c r="M48" s="15">
        <v>0</v>
      </c>
      <c r="N48" s="8">
        <f t="shared" si="3"/>
        <v>0</v>
      </c>
      <c r="O48" s="15">
        <v>0</v>
      </c>
      <c r="P48" s="8">
        <f t="shared" si="4"/>
        <v>0</v>
      </c>
      <c r="AA48" s="10">
        <v>49</v>
      </c>
      <c r="AB48" s="140" t="str">
        <f t="shared" si="6"/>
        <v/>
      </c>
      <c r="AC48" s="140" t="str">
        <f t="shared" si="7"/>
        <v/>
      </c>
    </row>
    <row r="49" spans="1:30" ht="23.1" customHeight="1">
      <c r="A49" s="254"/>
      <c r="B49" s="254"/>
      <c r="C49" s="13"/>
      <c r="D49" s="14" t="s">
        <v>5</v>
      </c>
      <c r="E49" s="11"/>
      <c r="F49" s="10">
        <f t="shared" si="5"/>
        <v>24</v>
      </c>
      <c r="G49" s="9">
        <v>23</v>
      </c>
      <c r="H49" s="8">
        <f t="shared" si="0"/>
        <v>95.833333333333343</v>
      </c>
      <c r="I49" s="15">
        <v>1</v>
      </c>
      <c r="J49" s="8">
        <f t="shared" si="1"/>
        <v>4.1666666666666661</v>
      </c>
      <c r="K49" s="15">
        <v>0</v>
      </c>
      <c r="L49" s="8">
        <f t="shared" si="2"/>
        <v>0</v>
      </c>
      <c r="M49" s="15">
        <v>0</v>
      </c>
      <c r="N49" s="8">
        <f t="shared" si="3"/>
        <v>0</v>
      </c>
      <c r="O49" s="15">
        <v>0</v>
      </c>
      <c r="P49" s="8">
        <f t="shared" si="4"/>
        <v>0</v>
      </c>
      <c r="AA49" s="10">
        <v>24</v>
      </c>
      <c r="AB49" s="140" t="str">
        <f t="shared" si="6"/>
        <v/>
      </c>
      <c r="AC49" s="140" t="str">
        <f t="shared" si="7"/>
        <v/>
      </c>
    </row>
    <row r="50" spans="1:30" ht="23.1" customHeight="1">
      <c r="A50" s="254"/>
      <c r="B50" s="254"/>
      <c r="C50" s="13"/>
      <c r="D50" s="14" t="s">
        <v>4</v>
      </c>
      <c r="E50" s="11"/>
      <c r="F50" s="10">
        <f t="shared" si="5"/>
        <v>22</v>
      </c>
      <c r="G50" s="9">
        <v>18</v>
      </c>
      <c r="H50" s="8">
        <f t="shared" si="0"/>
        <v>81.818181818181827</v>
      </c>
      <c r="I50" s="15">
        <v>2</v>
      </c>
      <c r="J50" s="8">
        <f t="shared" si="1"/>
        <v>9.0909090909090917</v>
      </c>
      <c r="K50" s="15">
        <v>2</v>
      </c>
      <c r="L50" s="8">
        <f t="shared" si="2"/>
        <v>9.0909090909090917</v>
      </c>
      <c r="M50" s="15">
        <v>0</v>
      </c>
      <c r="N50" s="8">
        <f t="shared" si="3"/>
        <v>0</v>
      </c>
      <c r="O50" s="15">
        <v>0</v>
      </c>
      <c r="P50" s="8">
        <f t="shared" si="4"/>
        <v>0</v>
      </c>
      <c r="AA50" s="10">
        <v>22</v>
      </c>
      <c r="AB50" s="140" t="str">
        <f t="shared" si="6"/>
        <v/>
      </c>
      <c r="AC50" s="140" t="str">
        <f t="shared" si="7"/>
        <v/>
      </c>
    </row>
    <row r="51" spans="1:30" ht="23.1" customHeight="1">
      <c r="A51" s="254"/>
      <c r="B51" s="254"/>
      <c r="C51" s="13"/>
      <c r="D51" s="14" t="s">
        <v>3</v>
      </c>
      <c r="E51" s="11"/>
      <c r="F51" s="10">
        <f t="shared" si="5"/>
        <v>168</v>
      </c>
      <c r="G51" s="9">
        <v>120</v>
      </c>
      <c r="H51" s="8">
        <f t="shared" si="0"/>
        <v>71.428571428571431</v>
      </c>
      <c r="I51" s="15">
        <v>35</v>
      </c>
      <c r="J51" s="8">
        <f t="shared" si="1"/>
        <v>20.833333333333336</v>
      </c>
      <c r="K51" s="15">
        <v>12</v>
      </c>
      <c r="L51" s="8">
        <f t="shared" si="2"/>
        <v>7.1428571428571423</v>
      </c>
      <c r="M51" s="15">
        <v>1</v>
      </c>
      <c r="N51" s="8">
        <f t="shared" si="3"/>
        <v>0.59523809523809523</v>
      </c>
      <c r="O51" s="15">
        <v>0</v>
      </c>
      <c r="P51" s="8">
        <f t="shared" si="4"/>
        <v>0</v>
      </c>
      <c r="AA51" s="10">
        <v>168</v>
      </c>
      <c r="AB51" s="140" t="str">
        <f t="shared" si="6"/>
        <v/>
      </c>
      <c r="AC51" s="140" t="str">
        <f t="shared" si="7"/>
        <v/>
      </c>
    </row>
    <row r="52" spans="1:30" ht="23.1" customHeight="1">
      <c r="A52" s="254"/>
      <c r="B52" s="254"/>
      <c r="C52" s="13"/>
      <c r="D52" s="14" t="s">
        <v>2</v>
      </c>
      <c r="E52" s="11"/>
      <c r="F52" s="10">
        <f t="shared" si="5"/>
        <v>21</v>
      </c>
      <c r="G52" s="9">
        <v>12</v>
      </c>
      <c r="H52" s="8">
        <f t="shared" si="0"/>
        <v>57.142857142857139</v>
      </c>
      <c r="I52" s="15">
        <v>6</v>
      </c>
      <c r="J52" s="8">
        <f t="shared" si="1"/>
        <v>28.571428571428569</v>
      </c>
      <c r="K52" s="15">
        <v>3</v>
      </c>
      <c r="L52" s="8">
        <f t="shared" si="2"/>
        <v>14.285714285714285</v>
      </c>
      <c r="M52" s="15">
        <v>0</v>
      </c>
      <c r="N52" s="8">
        <f t="shared" si="3"/>
        <v>0</v>
      </c>
      <c r="O52" s="15">
        <v>0</v>
      </c>
      <c r="P52" s="8">
        <f t="shared" si="4"/>
        <v>0</v>
      </c>
      <c r="AA52" s="10">
        <v>21</v>
      </c>
      <c r="AB52" s="140" t="str">
        <f t="shared" si="6"/>
        <v/>
      </c>
      <c r="AC52" s="140" t="str">
        <f t="shared" si="7"/>
        <v/>
      </c>
    </row>
    <row r="53" spans="1:30" ht="24" customHeight="1" thickBot="1">
      <c r="A53" s="255"/>
      <c r="B53" s="255"/>
      <c r="C53" s="13"/>
      <c r="D53" s="12" t="s">
        <v>1</v>
      </c>
      <c r="E53" s="11"/>
      <c r="F53" s="10">
        <f t="shared" si="5"/>
        <v>56</v>
      </c>
      <c r="G53" s="9">
        <v>33</v>
      </c>
      <c r="H53" s="8">
        <f t="shared" si="0"/>
        <v>58.928571428571431</v>
      </c>
      <c r="I53" s="15">
        <v>4</v>
      </c>
      <c r="J53" s="8">
        <f t="shared" si="1"/>
        <v>7.1428571428571423</v>
      </c>
      <c r="K53" s="15">
        <v>16</v>
      </c>
      <c r="L53" s="8">
        <f t="shared" si="2"/>
        <v>28.571428571428569</v>
      </c>
      <c r="M53" s="15">
        <v>3</v>
      </c>
      <c r="N53" s="8">
        <f t="shared" si="3"/>
        <v>5.3571428571428568</v>
      </c>
      <c r="O53" s="15">
        <v>0</v>
      </c>
      <c r="P53" s="8">
        <f t="shared" si="4"/>
        <v>0</v>
      </c>
      <c r="AA53" s="10">
        <v>56</v>
      </c>
      <c r="AB53" s="141" t="str">
        <f t="shared" si="6"/>
        <v/>
      </c>
      <c r="AC53" s="141" t="str">
        <f t="shared" si="7"/>
        <v/>
      </c>
    </row>
    <row r="55" spans="1:30" ht="12.75" customHeight="1"/>
    <row r="56" spans="1:30" ht="12.75" customHeight="1"/>
    <row r="57" spans="1:30">
      <c r="D57" s="5"/>
    </row>
    <row r="60" spans="1:30">
      <c r="D60" s="166" t="s">
        <v>490</v>
      </c>
      <c r="E60" s="164"/>
      <c r="F60" s="165">
        <v>967</v>
      </c>
      <c r="G60" s="165">
        <v>784</v>
      </c>
      <c r="H60" s="165"/>
      <c r="I60" s="165">
        <v>121</v>
      </c>
      <c r="J60" s="165"/>
      <c r="K60" s="165">
        <v>57</v>
      </c>
      <c r="L60" s="165"/>
      <c r="M60" s="165">
        <v>5</v>
      </c>
      <c r="N60" s="165"/>
      <c r="O60" s="165">
        <v>0</v>
      </c>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784</v>
      </c>
      <c r="H61" s="165"/>
      <c r="I61" s="168">
        <f>IF(I60="","",SUM(I8:I12))</f>
        <v>121</v>
      </c>
      <c r="J61" s="165"/>
      <c r="K61" s="168">
        <f>IF(K60="","",SUM(K8:K12))</f>
        <v>57</v>
      </c>
      <c r="L61" s="165"/>
      <c r="M61" s="168">
        <f>IF(M60="","",SUM(M8:M12))</f>
        <v>5</v>
      </c>
      <c r="N61" s="165"/>
      <c r="O61" s="168">
        <f>IF(O60="","",SUM(O8:O12))</f>
        <v>0</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784</v>
      </c>
      <c r="H62" s="165"/>
      <c r="I62" s="168">
        <f>IF(I60="","",SUM(I13,I38))</f>
        <v>121</v>
      </c>
      <c r="J62" s="165"/>
      <c r="K62" s="168">
        <f>IF(K60="","",SUM(K13,K38))</f>
        <v>57</v>
      </c>
      <c r="L62" s="165"/>
      <c r="M62" s="168">
        <f>IF(M60="","",SUM(M13,M38))</f>
        <v>5</v>
      </c>
      <c r="N62" s="165"/>
      <c r="O62" s="168">
        <f>IF(O60="","",SUM(O13,O38))</f>
        <v>0</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189</v>
      </c>
      <c r="H63" s="165"/>
      <c r="I63" s="168">
        <f>IF(I60="","",SUM(I14:I37))</f>
        <v>37</v>
      </c>
      <c r="J63" s="165"/>
      <c r="K63" s="168">
        <f>IF(K60="","",SUM(K14:K37))</f>
        <v>17</v>
      </c>
      <c r="L63" s="165"/>
      <c r="M63" s="168">
        <f>IF(M60="","",SUM(M14:M37))</f>
        <v>0</v>
      </c>
      <c r="N63" s="165"/>
      <c r="O63" s="168">
        <f>IF(O60="","",SUM(O14:O37))</f>
        <v>0</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595</v>
      </c>
      <c r="H64" s="165"/>
      <c r="I64" s="168">
        <f>IF(I60="","",SUM(I39:I53))</f>
        <v>84</v>
      </c>
      <c r="J64" s="165"/>
      <c r="K64" s="168">
        <f>IF(K60="","",SUM(K39:K53))</f>
        <v>40</v>
      </c>
      <c r="L64" s="165"/>
      <c r="M64" s="168">
        <f>IF(M60="","",SUM(M39:M53))</f>
        <v>5</v>
      </c>
      <c r="N64" s="165"/>
      <c r="O64" s="168">
        <f>IF(O60="","",SUM(O39:O53))</f>
        <v>0</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1" spans="4:30">
      <c r="D71" s="5"/>
    </row>
    <row r="75" spans="4:30">
      <c r="D75" s="5"/>
    </row>
    <row r="77" spans="4:30">
      <c r="D77" s="5"/>
    </row>
    <row r="79" spans="4:30">
      <c r="D79" s="5"/>
    </row>
    <row r="81" spans="4:4">
      <c r="D81" s="5"/>
    </row>
    <row r="83" spans="4:4" ht="13.5" customHeight="1">
      <c r="D83" s="6"/>
    </row>
    <row r="84" spans="4:4" ht="13.5" customHeight="1"/>
    <row r="85" spans="4:4">
      <c r="D85" s="5"/>
    </row>
    <row r="87" spans="4:4">
      <c r="D87" s="5"/>
    </row>
    <row r="89" spans="4:4">
      <c r="D89" s="5"/>
    </row>
    <row r="91" spans="4:4">
      <c r="D91" s="5"/>
    </row>
    <row r="95" spans="4:4" ht="12.75" customHeight="1"/>
    <row r="96" spans="4:4" ht="12.75" customHeight="1"/>
  </sheetData>
  <mergeCells count="28">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 ref="M5:M6"/>
    <mergeCell ref="N5:N6"/>
    <mergeCell ref="A3:E6"/>
    <mergeCell ref="F3:F6"/>
    <mergeCell ref="G3:P3"/>
    <mergeCell ref="G4:H4"/>
    <mergeCell ref="I4:J4"/>
    <mergeCell ref="K4:L4"/>
    <mergeCell ref="M4:N4"/>
    <mergeCell ref="O4:P4"/>
    <mergeCell ref="G5:G6"/>
    <mergeCell ref="H5:H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120"/>
  <sheetViews>
    <sheetView view="pageBreakPreview" zoomScaleNormal="100" zoomScaleSheetLayoutView="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15" width="8.625" style="100" customWidth="1"/>
    <col min="16" max="17" width="8.625" style="3" customWidth="1"/>
    <col min="18" max="16384" width="9" style="3"/>
  </cols>
  <sheetData>
    <row r="1" spans="1:28" ht="14.25">
      <c r="A1" s="18" t="s">
        <v>712</v>
      </c>
    </row>
    <row r="2" spans="1:28">
      <c r="Q2" s="138" t="s">
        <v>410</v>
      </c>
    </row>
    <row r="3" spans="1:28" ht="20.25" customHeight="1">
      <c r="A3" s="240" t="s">
        <v>64</v>
      </c>
      <c r="B3" s="241"/>
      <c r="C3" s="241"/>
      <c r="D3" s="241"/>
      <c r="E3" s="242"/>
      <c r="F3" s="336" t="s">
        <v>309</v>
      </c>
      <c r="G3" s="407" t="s">
        <v>362</v>
      </c>
      <c r="H3" s="408"/>
      <c r="I3" s="336" t="s">
        <v>309</v>
      </c>
      <c r="J3" s="407" t="s">
        <v>324</v>
      </c>
      <c r="K3" s="408"/>
      <c r="L3" s="336" t="s">
        <v>309</v>
      </c>
      <c r="M3" s="407" t="s">
        <v>323</v>
      </c>
      <c r="N3" s="408"/>
      <c r="O3" s="336" t="s">
        <v>309</v>
      </c>
      <c r="P3" s="407" t="s">
        <v>322</v>
      </c>
      <c r="Q3" s="408"/>
    </row>
    <row r="4" spans="1:28" ht="42" customHeight="1">
      <c r="A4" s="243"/>
      <c r="B4" s="244"/>
      <c r="C4" s="244"/>
      <c r="D4" s="244"/>
      <c r="E4" s="245"/>
      <c r="F4" s="423"/>
      <c r="G4" s="395" t="s">
        <v>361</v>
      </c>
      <c r="H4" s="395" t="s">
        <v>359</v>
      </c>
      <c r="I4" s="423"/>
      <c r="J4" s="395" t="s">
        <v>360</v>
      </c>
      <c r="K4" s="395" t="s">
        <v>359</v>
      </c>
      <c r="L4" s="423"/>
      <c r="M4" s="395" t="s">
        <v>360</v>
      </c>
      <c r="N4" s="395" t="s">
        <v>359</v>
      </c>
      <c r="O4" s="423"/>
      <c r="P4" s="395" t="s">
        <v>360</v>
      </c>
      <c r="Q4" s="395" t="s">
        <v>359</v>
      </c>
    </row>
    <row r="5" spans="1:28" ht="15" customHeight="1" thickBot="1">
      <c r="A5" s="243"/>
      <c r="B5" s="244"/>
      <c r="C5" s="244"/>
      <c r="D5" s="244"/>
      <c r="E5" s="245"/>
      <c r="F5" s="423"/>
      <c r="G5" s="337"/>
      <c r="H5" s="337"/>
      <c r="I5" s="423"/>
      <c r="J5" s="337"/>
      <c r="K5" s="337"/>
      <c r="L5" s="423"/>
      <c r="M5" s="337"/>
      <c r="N5" s="337"/>
      <c r="O5" s="423"/>
      <c r="P5" s="337"/>
      <c r="Q5" s="337"/>
    </row>
    <row r="6" spans="1:28" ht="15" customHeight="1" thickBot="1">
      <c r="A6" s="246"/>
      <c r="B6" s="247"/>
      <c r="C6" s="247"/>
      <c r="D6" s="247"/>
      <c r="E6" s="248"/>
      <c r="F6" s="343"/>
      <c r="G6" s="338"/>
      <c r="H6" s="338"/>
      <c r="I6" s="343"/>
      <c r="J6" s="338"/>
      <c r="K6" s="338"/>
      <c r="L6" s="343"/>
      <c r="M6" s="338"/>
      <c r="N6" s="338"/>
      <c r="O6" s="343"/>
      <c r="P6" s="338"/>
      <c r="Q6" s="338"/>
      <c r="AA6" s="190"/>
    </row>
    <row r="7" spans="1:28" ht="23.1" customHeight="1">
      <c r="A7" s="237" t="s">
        <v>50</v>
      </c>
      <c r="B7" s="238"/>
      <c r="C7" s="238"/>
      <c r="D7" s="238"/>
      <c r="E7" s="239"/>
      <c r="F7" s="118">
        <v>563</v>
      </c>
      <c r="G7" s="119">
        <v>2.769094138543517</v>
      </c>
      <c r="H7" s="120">
        <v>1.38075313807531</v>
      </c>
      <c r="I7" s="150">
        <v>528</v>
      </c>
      <c r="J7" s="120">
        <v>3.2253787878787881</v>
      </c>
      <c r="K7" s="120">
        <v>1.5639097744360899</v>
      </c>
      <c r="L7" s="150">
        <v>610</v>
      </c>
      <c r="M7" s="120">
        <v>6.5344262295081963</v>
      </c>
      <c r="N7" s="120">
        <v>2.6</v>
      </c>
      <c r="O7" s="150">
        <v>547</v>
      </c>
      <c r="P7" s="65">
        <v>8.1773308957952473</v>
      </c>
      <c r="Q7" s="64">
        <v>4</v>
      </c>
      <c r="AA7" s="142"/>
      <c r="AB7" s="139"/>
    </row>
    <row r="8" spans="1:28" ht="23.1" customHeight="1">
      <c r="A8" s="256" t="s">
        <v>49</v>
      </c>
      <c r="B8" s="259" t="s">
        <v>48</v>
      </c>
      <c r="C8" s="260"/>
      <c r="D8" s="260"/>
      <c r="E8" s="261"/>
      <c r="F8" s="118">
        <v>236</v>
      </c>
      <c r="G8" s="119">
        <v>2.3093220338983049</v>
      </c>
      <c r="H8" s="120">
        <v>1.2758620689655173</v>
      </c>
      <c r="I8" s="150">
        <v>123</v>
      </c>
      <c r="J8" s="120">
        <v>1.5447154471544715</v>
      </c>
      <c r="K8" s="120">
        <v>1.36</v>
      </c>
      <c r="L8" s="150">
        <v>116</v>
      </c>
      <c r="M8" s="120">
        <v>2.3275862068965516</v>
      </c>
      <c r="N8" s="120">
        <v>1.2903225806451613</v>
      </c>
      <c r="O8" s="150">
        <v>90</v>
      </c>
      <c r="P8" s="65">
        <v>1.9333333333333333</v>
      </c>
      <c r="Q8" s="64">
        <v>1.5757575757575757</v>
      </c>
      <c r="AA8" s="9"/>
      <c r="AB8" s="140"/>
    </row>
    <row r="9" spans="1:28" ht="23.1" customHeight="1">
      <c r="A9" s="257"/>
      <c r="B9" s="259" t="s">
        <v>47</v>
      </c>
      <c r="C9" s="260"/>
      <c r="D9" s="260"/>
      <c r="E9" s="261"/>
      <c r="F9" s="118">
        <v>86</v>
      </c>
      <c r="G9" s="119">
        <v>2.7441860465116279</v>
      </c>
      <c r="H9" s="120">
        <v>1.4074074074074074</v>
      </c>
      <c r="I9" s="150">
        <v>80</v>
      </c>
      <c r="J9" s="120">
        <v>2.3374999999999999</v>
      </c>
      <c r="K9" s="120">
        <v>1.6111111111111112</v>
      </c>
      <c r="L9" s="150">
        <v>99</v>
      </c>
      <c r="M9" s="120">
        <v>2.9696969696969697</v>
      </c>
      <c r="N9" s="120">
        <v>1.7567567567567568</v>
      </c>
      <c r="O9" s="150">
        <v>94</v>
      </c>
      <c r="P9" s="65">
        <v>4.1170212765957448</v>
      </c>
      <c r="Q9" s="64">
        <v>2.7777777777777777</v>
      </c>
      <c r="AA9" s="9"/>
      <c r="AB9" s="140"/>
    </row>
    <row r="10" spans="1:28" ht="23.1" customHeight="1">
      <c r="A10" s="257"/>
      <c r="B10" s="259" t="s">
        <v>46</v>
      </c>
      <c r="C10" s="260"/>
      <c r="D10" s="260"/>
      <c r="E10" s="261"/>
      <c r="F10" s="118">
        <v>134</v>
      </c>
      <c r="G10" s="119">
        <v>3.5223880597014925</v>
      </c>
      <c r="H10" s="120">
        <v>1.6666666666666667</v>
      </c>
      <c r="I10" s="150">
        <v>152</v>
      </c>
      <c r="J10" s="120">
        <v>3.5263157894736841</v>
      </c>
      <c r="K10" s="120">
        <v>1.5641025641025641</v>
      </c>
      <c r="L10" s="150">
        <v>173</v>
      </c>
      <c r="M10" s="120">
        <v>7.300578034682081</v>
      </c>
      <c r="N10" s="120">
        <v>2.7051282051282053</v>
      </c>
      <c r="O10" s="150">
        <v>160</v>
      </c>
      <c r="P10" s="65">
        <v>8.5562500000000004</v>
      </c>
      <c r="Q10" s="64">
        <v>3.6530612244897958</v>
      </c>
      <c r="AA10" s="9"/>
      <c r="AB10" s="140"/>
    </row>
    <row r="11" spans="1:28" ht="23.1" customHeight="1">
      <c r="A11" s="257"/>
      <c r="B11" s="259" t="s">
        <v>45</v>
      </c>
      <c r="C11" s="260"/>
      <c r="D11" s="260"/>
      <c r="E11" s="261"/>
      <c r="F11" s="118">
        <v>37</v>
      </c>
      <c r="G11" s="119">
        <v>2.9729729729729728</v>
      </c>
      <c r="H11" s="120">
        <v>1.8333333333333333</v>
      </c>
      <c r="I11" s="150">
        <v>47</v>
      </c>
      <c r="J11" s="120">
        <v>5.5106382978723403</v>
      </c>
      <c r="K11" s="120">
        <v>1.6153846153846154</v>
      </c>
      <c r="L11" s="150">
        <v>56</v>
      </c>
      <c r="M11" s="120">
        <v>11.678571428571429</v>
      </c>
      <c r="N11" s="120">
        <v>2.652173913043478</v>
      </c>
      <c r="O11" s="150">
        <v>54</v>
      </c>
      <c r="P11" s="65">
        <v>16.24074074074074</v>
      </c>
      <c r="Q11" s="64">
        <v>4.628571428571429</v>
      </c>
      <c r="AA11" s="9"/>
      <c r="AB11" s="140"/>
    </row>
    <row r="12" spans="1:28" ht="23.1" customHeight="1">
      <c r="A12" s="258"/>
      <c r="B12" s="259" t="s">
        <v>44</v>
      </c>
      <c r="C12" s="260"/>
      <c r="D12" s="260"/>
      <c r="E12" s="261"/>
      <c r="F12" s="118">
        <v>70</v>
      </c>
      <c r="G12" s="119">
        <v>2.8</v>
      </c>
      <c r="H12" s="120">
        <v>1.368421052631579</v>
      </c>
      <c r="I12" s="150">
        <v>126</v>
      </c>
      <c r="J12" s="120">
        <v>4.2142857142857144</v>
      </c>
      <c r="K12" s="120">
        <v>1.6578947368421053</v>
      </c>
      <c r="L12" s="150">
        <v>166</v>
      </c>
      <c r="M12" s="120">
        <v>9.0662650602409638</v>
      </c>
      <c r="N12" s="120">
        <v>3.5454545454545454</v>
      </c>
      <c r="O12" s="150">
        <v>149</v>
      </c>
      <c r="P12" s="65">
        <v>11.181208053691275</v>
      </c>
      <c r="Q12" s="64">
        <v>5.6808510638297873</v>
      </c>
      <c r="AA12" s="9"/>
      <c r="AB12" s="140"/>
    </row>
    <row r="13" spans="1:28" ht="23.1" customHeight="1">
      <c r="A13" s="253" t="s">
        <v>43</v>
      </c>
      <c r="B13" s="253" t="s">
        <v>42</v>
      </c>
      <c r="C13" s="13"/>
      <c r="D13" s="14" t="s">
        <v>16</v>
      </c>
      <c r="E13" s="11"/>
      <c r="F13" s="118">
        <v>168</v>
      </c>
      <c r="G13" s="119">
        <v>2.6666666666666665</v>
      </c>
      <c r="H13" s="120">
        <v>1.34</v>
      </c>
      <c r="I13" s="150">
        <v>169</v>
      </c>
      <c r="J13" s="120">
        <v>4.1952662721893494</v>
      </c>
      <c r="K13" s="120">
        <v>1.3076923076923077</v>
      </c>
      <c r="L13" s="150">
        <v>187</v>
      </c>
      <c r="M13" s="120">
        <v>9.8770053475935828</v>
      </c>
      <c r="N13" s="120">
        <v>2.1355932203389831</v>
      </c>
      <c r="O13" s="150">
        <v>163</v>
      </c>
      <c r="P13" s="65">
        <v>11.791411042944786</v>
      </c>
      <c r="Q13" s="64">
        <v>2.8255813953488373</v>
      </c>
      <c r="AA13" s="9"/>
      <c r="AB13" s="140"/>
    </row>
    <row r="14" spans="1:28" ht="23.1" customHeight="1">
      <c r="A14" s="254"/>
      <c r="B14" s="254"/>
      <c r="C14" s="13"/>
      <c r="D14" s="14" t="s">
        <v>358</v>
      </c>
      <c r="E14" s="11"/>
      <c r="F14" s="118">
        <v>21</v>
      </c>
      <c r="G14" s="119">
        <v>2.7142857142857144</v>
      </c>
      <c r="H14" s="120">
        <v>1.375</v>
      </c>
      <c r="I14" s="150">
        <v>21</v>
      </c>
      <c r="J14" s="120">
        <v>3.6190476190476191</v>
      </c>
      <c r="K14" s="120">
        <v>1</v>
      </c>
      <c r="L14" s="150">
        <v>24</v>
      </c>
      <c r="M14" s="120">
        <v>7.708333333333333</v>
      </c>
      <c r="N14" s="120">
        <v>2.4</v>
      </c>
      <c r="O14" s="150">
        <v>19</v>
      </c>
      <c r="P14" s="65">
        <v>10.315789473684211</v>
      </c>
      <c r="Q14" s="64">
        <v>3.6</v>
      </c>
      <c r="AA14" s="9"/>
      <c r="AB14" s="140"/>
    </row>
    <row r="15" spans="1:28" ht="23.1" customHeight="1">
      <c r="A15" s="254"/>
      <c r="B15" s="254"/>
      <c r="C15" s="13"/>
      <c r="D15" s="14" t="s">
        <v>357</v>
      </c>
      <c r="E15" s="11"/>
      <c r="F15" s="118">
        <v>3</v>
      </c>
      <c r="G15" s="119">
        <v>3</v>
      </c>
      <c r="H15" s="120">
        <v>1</v>
      </c>
      <c r="I15" s="150">
        <v>2</v>
      </c>
      <c r="J15" s="120">
        <v>7</v>
      </c>
      <c r="K15" s="120">
        <v>1</v>
      </c>
      <c r="L15" s="150">
        <v>3</v>
      </c>
      <c r="M15" s="120">
        <v>8.3333333333333339</v>
      </c>
      <c r="N15" s="120">
        <v>1</v>
      </c>
      <c r="O15" s="150">
        <v>3</v>
      </c>
      <c r="P15" s="65">
        <v>12.666666666666666</v>
      </c>
      <c r="Q15" s="64">
        <v>2</v>
      </c>
      <c r="AA15" s="9"/>
      <c r="AB15" s="140"/>
    </row>
    <row r="16" spans="1:28" ht="23.1" customHeight="1">
      <c r="A16" s="254"/>
      <c r="B16" s="254"/>
      <c r="C16" s="13"/>
      <c r="D16" s="14" t="s">
        <v>356</v>
      </c>
      <c r="E16" s="11"/>
      <c r="F16" s="118">
        <v>12</v>
      </c>
      <c r="G16" s="119">
        <v>2.75</v>
      </c>
      <c r="H16" s="120">
        <v>1.75</v>
      </c>
      <c r="I16" s="150">
        <v>7</v>
      </c>
      <c r="J16" s="120">
        <v>2.5714285714285716</v>
      </c>
      <c r="K16" s="120">
        <v>1.2</v>
      </c>
      <c r="L16" s="150">
        <v>12</v>
      </c>
      <c r="M16" s="120">
        <v>4.083333333333333</v>
      </c>
      <c r="N16" s="120">
        <v>3.4285714285714284</v>
      </c>
      <c r="O16" s="150">
        <v>10</v>
      </c>
      <c r="P16" s="65">
        <v>7.1</v>
      </c>
      <c r="Q16" s="64">
        <v>3.6666666666666665</v>
      </c>
      <c r="AA16" s="9"/>
      <c r="AB16" s="140"/>
    </row>
    <row r="17" spans="1:28" ht="23.1" customHeight="1">
      <c r="A17" s="254"/>
      <c r="B17" s="254"/>
      <c r="C17" s="13"/>
      <c r="D17" s="14" t="s">
        <v>355</v>
      </c>
      <c r="E17" s="11"/>
      <c r="F17" s="118">
        <v>2</v>
      </c>
      <c r="G17" s="119">
        <v>2</v>
      </c>
      <c r="H17" s="120">
        <v>2</v>
      </c>
      <c r="I17" s="150">
        <v>1</v>
      </c>
      <c r="J17" s="120">
        <v>1</v>
      </c>
      <c r="K17" s="120" t="s">
        <v>409</v>
      </c>
      <c r="L17" s="150">
        <v>1</v>
      </c>
      <c r="M17" s="120">
        <v>1</v>
      </c>
      <c r="N17" s="120" t="s">
        <v>409</v>
      </c>
      <c r="O17" s="150">
        <v>2</v>
      </c>
      <c r="P17" s="65">
        <v>2</v>
      </c>
      <c r="Q17" s="64" t="s">
        <v>409</v>
      </c>
      <c r="AA17" s="9"/>
      <c r="AB17" s="140"/>
    </row>
    <row r="18" spans="1:28" ht="23.1" customHeight="1">
      <c r="A18" s="254"/>
      <c r="B18" s="254"/>
      <c r="C18" s="13"/>
      <c r="D18" s="14" t="s">
        <v>354</v>
      </c>
      <c r="E18" s="11"/>
      <c r="F18" s="118">
        <v>5</v>
      </c>
      <c r="G18" s="119">
        <v>2.4</v>
      </c>
      <c r="H18" s="120">
        <v>1</v>
      </c>
      <c r="I18" s="150">
        <v>5</v>
      </c>
      <c r="J18" s="120">
        <v>3.8</v>
      </c>
      <c r="K18" s="120" t="s">
        <v>409</v>
      </c>
      <c r="L18" s="150">
        <v>6</v>
      </c>
      <c r="M18" s="120">
        <v>10</v>
      </c>
      <c r="N18" s="120">
        <v>1.5</v>
      </c>
      <c r="O18" s="150">
        <v>6</v>
      </c>
      <c r="P18" s="65">
        <v>13.166666666666666</v>
      </c>
      <c r="Q18" s="64">
        <v>4.25</v>
      </c>
      <c r="AA18" s="9"/>
      <c r="AB18" s="140"/>
    </row>
    <row r="19" spans="1:28" ht="23.1" customHeight="1">
      <c r="A19" s="254"/>
      <c r="B19" s="254"/>
      <c r="C19" s="13"/>
      <c r="D19" s="14" t="s">
        <v>353</v>
      </c>
      <c r="E19" s="11"/>
      <c r="F19" s="151">
        <v>2</v>
      </c>
      <c r="G19" s="119">
        <v>3</v>
      </c>
      <c r="H19" s="120">
        <v>1</v>
      </c>
      <c r="I19" s="150">
        <v>2</v>
      </c>
      <c r="J19" s="120">
        <v>2</v>
      </c>
      <c r="K19" s="120" t="s">
        <v>409</v>
      </c>
      <c r="L19" s="150">
        <v>1</v>
      </c>
      <c r="M19" s="120">
        <v>3</v>
      </c>
      <c r="N19" s="120" t="s">
        <v>409</v>
      </c>
      <c r="O19" s="150">
        <v>1</v>
      </c>
      <c r="P19" s="65">
        <v>3</v>
      </c>
      <c r="Q19" s="64" t="s">
        <v>409</v>
      </c>
      <c r="AA19" s="9"/>
      <c r="AB19" s="140"/>
    </row>
    <row r="20" spans="1:28" ht="23.1" customHeight="1">
      <c r="A20" s="254"/>
      <c r="B20" s="254"/>
      <c r="C20" s="13"/>
      <c r="D20" s="14" t="s">
        <v>352</v>
      </c>
      <c r="E20" s="11"/>
      <c r="F20" s="118">
        <v>5</v>
      </c>
      <c r="G20" s="119">
        <v>4.5999999999999996</v>
      </c>
      <c r="H20" s="120">
        <v>1.3333333333333333</v>
      </c>
      <c r="I20" s="150">
        <v>5</v>
      </c>
      <c r="J20" s="120">
        <v>5</v>
      </c>
      <c r="K20" s="120">
        <v>1.25</v>
      </c>
      <c r="L20" s="150">
        <v>3</v>
      </c>
      <c r="M20" s="120">
        <v>13</v>
      </c>
      <c r="N20" s="120">
        <v>1.5</v>
      </c>
      <c r="O20" s="150">
        <v>2</v>
      </c>
      <c r="P20" s="65">
        <v>10.5</v>
      </c>
      <c r="Q20" s="64">
        <v>4</v>
      </c>
      <c r="AA20" s="9"/>
      <c r="AB20" s="140"/>
    </row>
    <row r="21" spans="1:28" ht="23.1" customHeight="1">
      <c r="A21" s="254"/>
      <c r="B21" s="254"/>
      <c r="C21" s="13"/>
      <c r="D21" s="14" t="s">
        <v>351</v>
      </c>
      <c r="E21" s="11"/>
      <c r="F21" s="118">
        <v>8</v>
      </c>
      <c r="G21" s="119">
        <v>2.625</v>
      </c>
      <c r="H21" s="120">
        <v>1.6666666666666667</v>
      </c>
      <c r="I21" s="150">
        <v>10</v>
      </c>
      <c r="J21" s="120">
        <v>4.9000000000000004</v>
      </c>
      <c r="K21" s="120">
        <v>1.6</v>
      </c>
      <c r="L21" s="150">
        <v>10</v>
      </c>
      <c r="M21" s="120">
        <v>11.3</v>
      </c>
      <c r="N21" s="120">
        <v>2.8333333333333335</v>
      </c>
      <c r="O21" s="150">
        <v>8</v>
      </c>
      <c r="P21" s="65">
        <v>11</v>
      </c>
      <c r="Q21" s="64">
        <v>4.4000000000000004</v>
      </c>
      <c r="AA21" s="9"/>
      <c r="AB21" s="140"/>
    </row>
    <row r="22" spans="1:28" ht="23.1" customHeight="1">
      <c r="A22" s="254"/>
      <c r="B22" s="254"/>
      <c r="C22" s="13"/>
      <c r="D22" s="14" t="s">
        <v>350</v>
      </c>
      <c r="E22" s="11"/>
      <c r="F22" s="151">
        <v>0</v>
      </c>
      <c r="G22" s="119" t="s">
        <v>409</v>
      </c>
      <c r="H22" s="120" t="s">
        <v>409</v>
      </c>
      <c r="I22" s="150" t="s">
        <v>409</v>
      </c>
      <c r="J22" s="120" t="s">
        <v>409</v>
      </c>
      <c r="K22" s="120" t="s">
        <v>409</v>
      </c>
      <c r="L22" s="150">
        <v>1</v>
      </c>
      <c r="M22" s="120">
        <v>1</v>
      </c>
      <c r="N22" s="120" t="s">
        <v>409</v>
      </c>
      <c r="O22" s="150" t="s">
        <v>409</v>
      </c>
      <c r="P22" s="65" t="s">
        <v>409</v>
      </c>
      <c r="Q22" s="64" t="s">
        <v>409</v>
      </c>
      <c r="AA22" s="9"/>
      <c r="AB22" s="140"/>
    </row>
    <row r="23" spans="1:28" ht="23.1" customHeight="1">
      <c r="A23" s="254"/>
      <c r="B23" s="254"/>
      <c r="C23" s="13"/>
      <c r="D23" s="14" t="s">
        <v>349</v>
      </c>
      <c r="E23" s="11"/>
      <c r="F23" s="118">
        <v>5</v>
      </c>
      <c r="G23" s="119">
        <v>4</v>
      </c>
      <c r="H23" s="120">
        <v>2</v>
      </c>
      <c r="I23" s="150">
        <v>6</v>
      </c>
      <c r="J23" s="120">
        <v>4.333333333333333</v>
      </c>
      <c r="K23" s="120" t="s">
        <v>409</v>
      </c>
      <c r="L23" s="150">
        <v>6</v>
      </c>
      <c r="M23" s="120">
        <v>9</v>
      </c>
      <c r="N23" s="120">
        <v>2</v>
      </c>
      <c r="O23" s="150">
        <v>5</v>
      </c>
      <c r="P23" s="65">
        <v>10</v>
      </c>
      <c r="Q23" s="64">
        <v>2</v>
      </c>
      <c r="AA23" s="9"/>
      <c r="AB23" s="140"/>
    </row>
    <row r="24" spans="1:28" ht="23.1" customHeight="1">
      <c r="A24" s="254"/>
      <c r="B24" s="254"/>
      <c r="C24" s="13"/>
      <c r="D24" s="14" t="s">
        <v>348</v>
      </c>
      <c r="E24" s="11"/>
      <c r="F24" s="118">
        <v>1</v>
      </c>
      <c r="G24" s="119">
        <v>3</v>
      </c>
      <c r="H24" s="120">
        <v>1</v>
      </c>
      <c r="I24" s="150" t="s">
        <v>409</v>
      </c>
      <c r="J24" s="120" t="s">
        <v>409</v>
      </c>
      <c r="K24" s="120" t="s">
        <v>409</v>
      </c>
      <c r="L24" s="150" t="s">
        <v>409</v>
      </c>
      <c r="M24" s="120" t="s">
        <v>409</v>
      </c>
      <c r="N24" s="120" t="s">
        <v>409</v>
      </c>
      <c r="O24" s="150">
        <v>1</v>
      </c>
      <c r="P24" s="65">
        <v>1</v>
      </c>
      <c r="Q24" s="64" t="s">
        <v>409</v>
      </c>
      <c r="AA24" s="9"/>
      <c r="AB24" s="140"/>
    </row>
    <row r="25" spans="1:28" ht="23.1" customHeight="1">
      <c r="A25" s="254"/>
      <c r="B25" s="254"/>
      <c r="C25" s="13"/>
      <c r="D25" s="12" t="s">
        <v>347</v>
      </c>
      <c r="E25" s="11"/>
      <c r="F25" s="118">
        <v>2</v>
      </c>
      <c r="G25" s="119">
        <v>2</v>
      </c>
      <c r="H25" s="120" t="s">
        <v>409</v>
      </c>
      <c r="I25" s="150">
        <v>1</v>
      </c>
      <c r="J25" s="120">
        <v>8</v>
      </c>
      <c r="K25" s="120" t="s">
        <v>409</v>
      </c>
      <c r="L25" s="150">
        <v>1</v>
      </c>
      <c r="M25" s="120">
        <v>10</v>
      </c>
      <c r="N25" s="120">
        <v>1</v>
      </c>
      <c r="O25" s="150" t="s">
        <v>409</v>
      </c>
      <c r="P25" s="65" t="s">
        <v>409</v>
      </c>
      <c r="Q25" s="64" t="s">
        <v>409</v>
      </c>
      <c r="AA25" s="9"/>
      <c r="AB25" s="140"/>
    </row>
    <row r="26" spans="1:28" ht="23.1" customHeight="1">
      <c r="A26" s="254"/>
      <c r="B26" s="254"/>
      <c r="C26" s="13"/>
      <c r="D26" s="109" t="s">
        <v>346</v>
      </c>
      <c r="E26" s="110"/>
      <c r="F26" s="118">
        <v>4</v>
      </c>
      <c r="G26" s="119">
        <v>2</v>
      </c>
      <c r="H26" s="120">
        <v>2</v>
      </c>
      <c r="I26" s="150">
        <v>6</v>
      </c>
      <c r="J26" s="120">
        <v>3.8333333333333335</v>
      </c>
      <c r="K26" s="120">
        <v>1.5</v>
      </c>
      <c r="L26" s="150">
        <v>7</v>
      </c>
      <c r="M26" s="120">
        <v>4.1428571428571432</v>
      </c>
      <c r="N26" s="120" t="s">
        <v>409</v>
      </c>
      <c r="O26" s="150">
        <v>6</v>
      </c>
      <c r="P26" s="65">
        <v>7.833333333333333</v>
      </c>
      <c r="Q26" s="64">
        <v>1.5</v>
      </c>
      <c r="AA26" s="30"/>
      <c r="AB26" s="140"/>
    </row>
    <row r="27" spans="1:28" ht="23.1" customHeight="1">
      <c r="A27" s="254"/>
      <c r="B27" s="254"/>
      <c r="C27" s="13"/>
      <c r="D27" s="14" t="s">
        <v>345</v>
      </c>
      <c r="E27" s="11"/>
      <c r="F27" s="118">
        <v>2</v>
      </c>
      <c r="G27" s="119">
        <v>3</v>
      </c>
      <c r="H27" s="120" t="s">
        <v>409</v>
      </c>
      <c r="I27" s="150">
        <v>4</v>
      </c>
      <c r="J27" s="120">
        <v>2</v>
      </c>
      <c r="K27" s="120">
        <v>1</v>
      </c>
      <c r="L27" s="150">
        <v>3</v>
      </c>
      <c r="M27" s="120">
        <v>5.333333333333333</v>
      </c>
      <c r="N27" s="120" t="s">
        <v>409</v>
      </c>
      <c r="O27" s="150">
        <v>1</v>
      </c>
      <c r="P27" s="65">
        <v>9</v>
      </c>
      <c r="Q27" s="64">
        <v>3</v>
      </c>
      <c r="AA27" s="9"/>
      <c r="AB27" s="140"/>
    </row>
    <row r="28" spans="1:28" ht="23.1" customHeight="1">
      <c r="A28" s="254"/>
      <c r="B28" s="254"/>
      <c r="C28" s="13"/>
      <c r="D28" s="14" t="s">
        <v>344</v>
      </c>
      <c r="E28" s="11"/>
      <c r="F28" s="118">
        <v>4</v>
      </c>
      <c r="G28" s="119">
        <v>2</v>
      </c>
      <c r="H28" s="120">
        <v>1</v>
      </c>
      <c r="I28" s="150">
        <v>4</v>
      </c>
      <c r="J28" s="120">
        <v>5.5</v>
      </c>
      <c r="K28" s="120" t="s">
        <v>409</v>
      </c>
      <c r="L28" s="150">
        <v>4</v>
      </c>
      <c r="M28" s="120">
        <v>16.25</v>
      </c>
      <c r="N28" s="120" t="s">
        <v>409</v>
      </c>
      <c r="O28" s="150">
        <v>2</v>
      </c>
      <c r="P28" s="65">
        <v>22</v>
      </c>
      <c r="Q28" s="64">
        <v>3.5</v>
      </c>
      <c r="AA28" s="9"/>
      <c r="AB28" s="140"/>
    </row>
    <row r="29" spans="1:28" ht="23.1" customHeight="1">
      <c r="A29" s="254"/>
      <c r="B29" s="254"/>
      <c r="C29" s="13"/>
      <c r="D29" s="14" t="s">
        <v>343</v>
      </c>
      <c r="E29" s="11"/>
      <c r="F29" s="118">
        <v>9</v>
      </c>
      <c r="G29" s="119">
        <v>2.5555555555555554</v>
      </c>
      <c r="H29" s="120">
        <v>1.3333333333333333</v>
      </c>
      <c r="I29" s="150">
        <v>11</v>
      </c>
      <c r="J29" s="120">
        <v>2.5454545454545454</v>
      </c>
      <c r="K29" s="120" t="s">
        <v>409</v>
      </c>
      <c r="L29" s="150">
        <v>13</v>
      </c>
      <c r="M29" s="120">
        <v>4.0769230769230766</v>
      </c>
      <c r="N29" s="120">
        <v>2</v>
      </c>
      <c r="O29" s="150">
        <v>8</v>
      </c>
      <c r="P29" s="65">
        <v>4.25</v>
      </c>
      <c r="Q29" s="64">
        <v>3</v>
      </c>
      <c r="AA29" s="9"/>
      <c r="AB29" s="140"/>
    </row>
    <row r="30" spans="1:28" ht="23.1" customHeight="1">
      <c r="A30" s="254"/>
      <c r="B30" s="254"/>
      <c r="C30" s="13"/>
      <c r="D30" s="14" t="s">
        <v>342</v>
      </c>
      <c r="E30" s="11"/>
      <c r="F30" s="118">
        <v>4</v>
      </c>
      <c r="G30" s="119">
        <v>2</v>
      </c>
      <c r="H30" s="120">
        <v>1</v>
      </c>
      <c r="I30" s="150">
        <v>3</v>
      </c>
      <c r="J30" s="120">
        <v>3.3333333333333335</v>
      </c>
      <c r="K30" s="120" t="s">
        <v>409</v>
      </c>
      <c r="L30" s="150">
        <v>3</v>
      </c>
      <c r="M30" s="120">
        <v>11.666666666666666</v>
      </c>
      <c r="N30" s="120" t="s">
        <v>409</v>
      </c>
      <c r="O30" s="150">
        <v>4</v>
      </c>
      <c r="P30" s="65">
        <v>3</v>
      </c>
      <c r="Q30" s="64" t="s">
        <v>409</v>
      </c>
      <c r="AA30" s="9"/>
      <c r="AB30" s="140"/>
    </row>
    <row r="31" spans="1:28" ht="23.1" customHeight="1">
      <c r="A31" s="254"/>
      <c r="B31" s="254"/>
      <c r="C31" s="13"/>
      <c r="D31" s="14" t="s">
        <v>341</v>
      </c>
      <c r="E31" s="11"/>
      <c r="F31" s="118">
        <v>25</v>
      </c>
      <c r="G31" s="119">
        <v>3.12</v>
      </c>
      <c r="H31" s="120">
        <v>1</v>
      </c>
      <c r="I31" s="150">
        <v>20</v>
      </c>
      <c r="J31" s="120">
        <v>3.15</v>
      </c>
      <c r="K31" s="120">
        <v>1</v>
      </c>
      <c r="L31" s="150">
        <v>24</v>
      </c>
      <c r="M31" s="120">
        <v>9.7083333333333339</v>
      </c>
      <c r="N31" s="120">
        <v>2.5</v>
      </c>
      <c r="O31" s="150">
        <v>23</v>
      </c>
      <c r="P31" s="65">
        <v>13.521739130434783</v>
      </c>
      <c r="Q31" s="64">
        <v>1.6</v>
      </c>
      <c r="AA31" s="9"/>
      <c r="AB31" s="140"/>
    </row>
    <row r="32" spans="1:28" ht="23.1" customHeight="1">
      <c r="A32" s="254"/>
      <c r="B32" s="254"/>
      <c r="C32" s="13"/>
      <c r="D32" s="14" t="s">
        <v>340</v>
      </c>
      <c r="E32" s="11"/>
      <c r="F32" s="118">
        <v>4</v>
      </c>
      <c r="G32" s="119">
        <v>2.25</v>
      </c>
      <c r="H32" s="120">
        <v>2</v>
      </c>
      <c r="I32" s="150">
        <v>7</v>
      </c>
      <c r="J32" s="120">
        <v>4.1428571428571432</v>
      </c>
      <c r="K32" s="120" t="s">
        <v>409</v>
      </c>
      <c r="L32" s="150">
        <v>6</v>
      </c>
      <c r="M32" s="120">
        <v>9.1666666666666661</v>
      </c>
      <c r="N32" s="120">
        <v>1</v>
      </c>
      <c r="O32" s="150">
        <v>6</v>
      </c>
      <c r="P32" s="65">
        <v>7.833333333333333</v>
      </c>
      <c r="Q32" s="64">
        <v>1.8</v>
      </c>
      <c r="AA32" s="9"/>
      <c r="AB32" s="140"/>
    </row>
    <row r="33" spans="1:28" ht="24" customHeight="1">
      <c r="A33" s="254"/>
      <c r="B33" s="254"/>
      <c r="C33" s="13"/>
      <c r="D33" s="14" t="s">
        <v>339</v>
      </c>
      <c r="E33" s="11"/>
      <c r="F33" s="118">
        <v>17</v>
      </c>
      <c r="G33" s="119">
        <v>1.8235294117647058</v>
      </c>
      <c r="H33" s="120">
        <v>1</v>
      </c>
      <c r="I33" s="150">
        <v>21</v>
      </c>
      <c r="J33" s="120">
        <v>4.0952380952380949</v>
      </c>
      <c r="K33" s="120" t="s">
        <v>409</v>
      </c>
      <c r="L33" s="150">
        <v>22</v>
      </c>
      <c r="M33" s="120">
        <v>10.636363636363637</v>
      </c>
      <c r="N33" s="120">
        <v>1.25</v>
      </c>
      <c r="O33" s="150">
        <v>22</v>
      </c>
      <c r="P33" s="65">
        <v>16.681818181818183</v>
      </c>
      <c r="Q33" s="64">
        <v>2.375</v>
      </c>
      <c r="AA33" s="9"/>
      <c r="AB33" s="140"/>
    </row>
    <row r="34" spans="1:28" ht="23.1" customHeight="1">
      <c r="A34" s="254"/>
      <c r="B34" s="254"/>
      <c r="C34" s="13"/>
      <c r="D34" s="14" t="s">
        <v>21</v>
      </c>
      <c r="E34" s="11"/>
      <c r="F34" s="118">
        <v>9</v>
      </c>
      <c r="G34" s="119">
        <v>2</v>
      </c>
      <c r="H34" s="120">
        <v>1</v>
      </c>
      <c r="I34" s="150">
        <v>10</v>
      </c>
      <c r="J34" s="120">
        <v>4.8</v>
      </c>
      <c r="K34" s="120" t="s">
        <v>409</v>
      </c>
      <c r="L34" s="150">
        <v>12</v>
      </c>
      <c r="M34" s="120">
        <v>12.333333333333334</v>
      </c>
      <c r="N34" s="120">
        <v>2</v>
      </c>
      <c r="O34" s="150">
        <v>11</v>
      </c>
      <c r="P34" s="65">
        <v>12.909090909090908</v>
      </c>
      <c r="Q34" s="64">
        <v>2.5</v>
      </c>
      <c r="AA34" s="9"/>
      <c r="AB34" s="140"/>
    </row>
    <row r="35" spans="1:28" ht="23.1" customHeight="1">
      <c r="A35" s="254"/>
      <c r="B35" s="254"/>
      <c r="C35" s="13"/>
      <c r="D35" s="14" t="s">
        <v>338</v>
      </c>
      <c r="E35" s="11"/>
      <c r="F35" s="118">
        <v>7</v>
      </c>
      <c r="G35" s="119">
        <v>3</v>
      </c>
      <c r="H35" s="120">
        <v>1</v>
      </c>
      <c r="I35" s="150">
        <v>6</v>
      </c>
      <c r="J35" s="120">
        <v>11.666666666666666</v>
      </c>
      <c r="K35" s="120" t="s">
        <v>409</v>
      </c>
      <c r="L35" s="150">
        <v>7</v>
      </c>
      <c r="M35" s="120">
        <v>24.285714285714285</v>
      </c>
      <c r="N35" s="120">
        <v>1.5</v>
      </c>
      <c r="O35" s="150">
        <v>6</v>
      </c>
      <c r="P35" s="65">
        <v>27.666666666666668</v>
      </c>
      <c r="Q35" s="64">
        <v>2.6666666666666665</v>
      </c>
      <c r="AA35" s="9"/>
      <c r="AB35" s="140"/>
    </row>
    <row r="36" spans="1:28" ht="23.1" customHeight="1">
      <c r="A36" s="254"/>
      <c r="B36" s="254"/>
      <c r="C36" s="13"/>
      <c r="D36" s="14" t="s">
        <v>337</v>
      </c>
      <c r="E36" s="11"/>
      <c r="F36" s="118">
        <v>14</v>
      </c>
      <c r="G36" s="119">
        <v>2.5714285714285716</v>
      </c>
      <c r="H36" s="120">
        <v>2</v>
      </c>
      <c r="I36" s="150">
        <v>13</v>
      </c>
      <c r="J36" s="120">
        <v>3.8461538461538463</v>
      </c>
      <c r="K36" s="120">
        <v>1</v>
      </c>
      <c r="L36" s="150">
        <v>14</v>
      </c>
      <c r="M36" s="120">
        <v>10.071428571428571</v>
      </c>
      <c r="N36" s="120">
        <v>1</v>
      </c>
      <c r="O36" s="150">
        <v>14</v>
      </c>
      <c r="P36" s="65">
        <v>11.785714285714286</v>
      </c>
      <c r="Q36" s="64">
        <v>2.1428571428571428</v>
      </c>
      <c r="AA36" s="9"/>
      <c r="AB36" s="140"/>
    </row>
    <row r="37" spans="1:28" ht="23.1" customHeight="1">
      <c r="A37" s="254"/>
      <c r="B37" s="255"/>
      <c r="C37" s="13"/>
      <c r="D37" s="14" t="s">
        <v>336</v>
      </c>
      <c r="E37" s="11"/>
      <c r="F37" s="118">
        <v>3</v>
      </c>
      <c r="G37" s="119">
        <v>3.3333333333333335</v>
      </c>
      <c r="H37" s="120">
        <v>2</v>
      </c>
      <c r="I37" s="150">
        <v>4</v>
      </c>
      <c r="J37" s="120">
        <v>8</v>
      </c>
      <c r="K37" s="120">
        <v>2</v>
      </c>
      <c r="L37" s="150">
        <v>4</v>
      </c>
      <c r="M37" s="120">
        <v>32</v>
      </c>
      <c r="N37" s="120">
        <v>3.5</v>
      </c>
      <c r="O37" s="150">
        <v>3</v>
      </c>
      <c r="P37" s="65">
        <v>9</v>
      </c>
      <c r="Q37" s="64" t="s">
        <v>409</v>
      </c>
      <c r="AA37" s="9"/>
      <c r="AB37" s="140"/>
    </row>
    <row r="38" spans="1:28" ht="23.1" customHeight="1">
      <c r="A38" s="254"/>
      <c r="B38" s="253" t="s">
        <v>17</v>
      </c>
      <c r="C38" s="13"/>
      <c r="D38" s="14" t="s">
        <v>16</v>
      </c>
      <c r="E38" s="11"/>
      <c r="F38" s="118">
        <v>395</v>
      </c>
      <c r="G38" s="119">
        <v>2.8126582278481012</v>
      </c>
      <c r="H38" s="120">
        <v>1.3915343915343916</v>
      </c>
      <c r="I38" s="150">
        <v>359</v>
      </c>
      <c r="J38" s="120">
        <v>2.7688022284122562</v>
      </c>
      <c r="K38" s="120">
        <v>1.6261682242990654</v>
      </c>
      <c r="L38" s="150">
        <v>423</v>
      </c>
      <c r="M38" s="120">
        <v>5.0567375886524824</v>
      </c>
      <c r="N38" s="120">
        <v>2.7556818181818183</v>
      </c>
      <c r="O38" s="150">
        <v>384</v>
      </c>
      <c r="P38" s="65">
        <v>6.643229166666667</v>
      </c>
      <c r="Q38" s="64">
        <v>4.427947598253275</v>
      </c>
      <c r="AA38" s="9"/>
      <c r="AB38" s="140"/>
    </row>
    <row r="39" spans="1:28" ht="23.1" customHeight="1">
      <c r="A39" s="254"/>
      <c r="B39" s="254"/>
      <c r="C39" s="13"/>
      <c r="D39" s="14" t="s">
        <v>15</v>
      </c>
      <c r="E39" s="11"/>
      <c r="F39" s="118">
        <v>3</v>
      </c>
      <c r="G39" s="119">
        <v>1.6666666666666667</v>
      </c>
      <c r="H39" s="120" t="s">
        <v>409</v>
      </c>
      <c r="I39" s="150">
        <v>2</v>
      </c>
      <c r="J39" s="120">
        <v>1</v>
      </c>
      <c r="K39" s="120" t="s">
        <v>409</v>
      </c>
      <c r="L39" s="150">
        <v>3</v>
      </c>
      <c r="M39" s="120">
        <v>2</v>
      </c>
      <c r="N39" s="120" t="s">
        <v>409</v>
      </c>
      <c r="O39" s="150">
        <v>3</v>
      </c>
      <c r="P39" s="65">
        <v>1.3333333333333333</v>
      </c>
      <c r="Q39" s="64">
        <v>1</v>
      </c>
      <c r="AA39" s="9"/>
      <c r="AB39" s="140"/>
    </row>
    <row r="40" spans="1:28" ht="23.1" customHeight="1">
      <c r="A40" s="254"/>
      <c r="B40" s="254"/>
      <c r="C40" s="13"/>
      <c r="D40" s="14" t="s">
        <v>335</v>
      </c>
      <c r="E40" s="11"/>
      <c r="F40" s="118">
        <v>78</v>
      </c>
      <c r="G40" s="119">
        <v>2.858974358974359</v>
      </c>
      <c r="H40" s="120">
        <v>1.1944444444444444</v>
      </c>
      <c r="I40" s="150">
        <v>45</v>
      </c>
      <c r="J40" s="120">
        <v>2.4222222222222221</v>
      </c>
      <c r="K40" s="120">
        <v>1</v>
      </c>
      <c r="L40" s="150">
        <v>38</v>
      </c>
      <c r="M40" s="120">
        <v>6.5</v>
      </c>
      <c r="N40" s="120">
        <v>1.2857142857142858</v>
      </c>
      <c r="O40" s="150">
        <v>35</v>
      </c>
      <c r="P40" s="65">
        <v>5.0285714285714285</v>
      </c>
      <c r="Q40" s="64">
        <v>1.6666666666666667</v>
      </c>
      <c r="AA40" s="9"/>
      <c r="AB40" s="140"/>
    </row>
    <row r="41" spans="1:28" ht="23.1" customHeight="1">
      <c r="A41" s="254"/>
      <c r="B41" s="254"/>
      <c r="C41" s="13"/>
      <c r="D41" s="14" t="s">
        <v>13</v>
      </c>
      <c r="E41" s="11"/>
      <c r="F41" s="118">
        <v>8</v>
      </c>
      <c r="G41" s="119">
        <v>3</v>
      </c>
      <c r="H41" s="120" t="s">
        <v>409</v>
      </c>
      <c r="I41" s="150">
        <v>14</v>
      </c>
      <c r="J41" s="120">
        <v>3.2142857142857144</v>
      </c>
      <c r="K41" s="120" t="s">
        <v>409</v>
      </c>
      <c r="L41" s="150">
        <v>17</v>
      </c>
      <c r="M41" s="120">
        <v>6.4705882352941178</v>
      </c>
      <c r="N41" s="120">
        <v>1.75</v>
      </c>
      <c r="O41" s="150">
        <v>18</v>
      </c>
      <c r="P41" s="65">
        <v>7.6111111111111107</v>
      </c>
      <c r="Q41" s="64">
        <v>2.4</v>
      </c>
      <c r="AA41" s="9"/>
      <c r="AB41" s="140"/>
    </row>
    <row r="42" spans="1:28" ht="23.1" customHeight="1">
      <c r="A42" s="254"/>
      <c r="B42" s="254"/>
      <c r="C42" s="13"/>
      <c r="D42" s="14" t="s">
        <v>334</v>
      </c>
      <c r="E42" s="11"/>
      <c r="F42" s="118">
        <v>10</v>
      </c>
      <c r="G42" s="119">
        <v>3.4</v>
      </c>
      <c r="H42" s="120">
        <v>1</v>
      </c>
      <c r="I42" s="150">
        <v>9</v>
      </c>
      <c r="J42" s="120">
        <v>5.666666666666667</v>
      </c>
      <c r="K42" s="120">
        <v>2</v>
      </c>
      <c r="L42" s="150">
        <v>11</v>
      </c>
      <c r="M42" s="120">
        <v>8.545454545454545</v>
      </c>
      <c r="N42" s="120">
        <v>2.75</v>
      </c>
      <c r="O42" s="150">
        <v>9</v>
      </c>
      <c r="P42" s="65">
        <v>13</v>
      </c>
      <c r="Q42" s="64">
        <v>5.75</v>
      </c>
      <c r="AA42" s="9"/>
      <c r="AB42" s="140"/>
    </row>
    <row r="43" spans="1:28" ht="23.1" customHeight="1">
      <c r="A43" s="254"/>
      <c r="B43" s="254"/>
      <c r="C43" s="13"/>
      <c r="D43" s="14" t="s">
        <v>333</v>
      </c>
      <c r="E43" s="11"/>
      <c r="F43" s="118">
        <v>20</v>
      </c>
      <c r="G43" s="119">
        <v>3</v>
      </c>
      <c r="H43" s="120">
        <v>1.4444444444444444</v>
      </c>
      <c r="I43" s="150">
        <v>15</v>
      </c>
      <c r="J43" s="120">
        <v>2.1333333333333333</v>
      </c>
      <c r="K43" s="120">
        <v>1</v>
      </c>
      <c r="L43" s="150">
        <v>18</v>
      </c>
      <c r="M43" s="120">
        <v>2.9444444444444446</v>
      </c>
      <c r="N43" s="120">
        <v>1</v>
      </c>
      <c r="O43" s="150">
        <v>21</v>
      </c>
      <c r="P43" s="65">
        <v>4.4285714285714288</v>
      </c>
      <c r="Q43" s="64">
        <v>1.4444444444444444</v>
      </c>
      <c r="AA43" s="9"/>
      <c r="AB43" s="140"/>
    </row>
    <row r="44" spans="1:28" ht="23.1" customHeight="1">
      <c r="A44" s="254"/>
      <c r="B44" s="254"/>
      <c r="C44" s="13"/>
      <c r="D44" s="14" t="s">
        <v>10</v>
      </c>
      <c r="E44" s="11"/>
      <c r="F44" s="118">
        <v>60</v>
      </c>
      <c r="G44" s="119">
        <v>3.2166666666666668</v>
      </c>
      <c r="H44" s="120">
        <v>1.3157894736842106</v>
      </c>
      <c r="I44" s="150">
        <v>68</v>
      </c>
      <c r="J44" s="120">
        <v>2.3676470588235294</v>
      </c>
      <c r="K44" s="120">
        <v>1.4666666666666666</v>
      </c>
      <c r="L44" s="150">
        <v>99</v>
      </c>
      <c r="M44" s="120">
        <v>3.5555555555555554</v>
      </c>
      <c r="N44" s="120">
        <v>1.2222222222222223</v>
      </c>
      <c r="O44" s="150">
        <v>75</v>
      </c>
      <c r="P44" s="65">
        <v>2.9466666666666668</v>
      </c>
      <c r="Q44" s="64">
        <v>1.935483870967742</v>
      </c>
      <c r="AA44" s="9"/>
      <c r="AB44" s="140"/>
    </row>
    <row r="45" spans="1:28" ht="23.1" customHeight="1">
      <c r="A45" s="254"/>
      <c r="B45" s="254"/>
      <c r="C45" s="13"/>
      <c r="D45" s="14" t="s">
        <v>9</v>
      </c>
      <c r="E45" s="11"/>
      <c r="F45" s="118">
        <v>3</v>
      </c>
      <c r="G45" s="119">
        <v>4.666666666666667</v>
      </c>
      <c r="H45" s="120" t="s">
        <v>409</v>
      </c>
      <c r="I45" s="150">
        <v>16</v>
      </c>
      <c r="J45" s="120">
        <v>2.5</v>
      </c>
      <c r="K45" s="120">
        <v>2</v>
      </c>
      <c r="L45" s="150">
        <v>20</v>
      </c>
      <c r="M45" s="120">
        <v>4.8499999999999996</v>
      </c>
      <c r="N45" s="120">
        <v>1.9</v>
      </c>
      <c r="O45" s="150">
        <v>17</v>
      </c>
      <c r="P45" s="65">
        <v>10.647058823529411</v>
      </c>
      <c r="Q45" s="64">
        <v>4.6428571428571432</v>
      </c>
      <c r="AA45" s="9"/>
      <c r="AB45" s="140"/>
    </row>
    <row r="46" spans="1:28" ht="23.1" customHeight="1">
      <c r="A46" s="254"/>
      <c r="B46" s="254"/>
      <c r="C46" s="13"/>
      <c r="D46" s="14" t="s">
        <v>332</v>
      </c>
      <c r="E46" s="11"/>
      <c r="F46" s="118">
        <v>4</v>
      </c>
      <c r="G46" s="119">
        <v>2.25</v>
      </c>
      <c r="H46" s="120">
        <v>1</v>
      </c>
      <c r="I46" s="150">
        <v>6</v>
      </c>
      <c r="J46" s="120">
        <v>2.8333333333333335</v>
      </c>
      <c r="K46" s="120">
        <v>6</v>
      </c>
      <c r="L46" s="150">
        <v>6</v>
      </c>
      <c r="M46" s="120">
        <v>2.1666666666666665</v>
      </c>
      <c r="N46" s="120">
        <v>3</v>
      </c>
      <c r="O46" s="150">
        <v>4</v>
      </c>
      <c r="P46" s="65">
        <v>3</v>
      </c>
      <c r="Q46" s="64">
        <v>3</v>
      </c>
      <c r="AA46" s="9"/>
      <c r="AB46" s="140"/>
    </row>
    <row r="47" spans="1:28" ht="24" customHeight="1">
      <c r="A47" s="254"/>
      <c r="B47" s="254"/>
      <c r="C47" s="13"/>
      <c r="D47" s="12" t="s">
        <v>7</v>
      </c>
      <c r="E47" s="11"/>
      <c r="F47" s="118">
        <v>12</v>
      </c>
      <c r="G47" s="119">
        <v>3.1666666666666665</v>
      </c>
      <c r="H47" s="120">
        <v>1.5</v>
      </c>
      <c r="I47" s="150">
        <v>8</v>
      </c>
      <c r="J47" s="120">
        <v>3.125</v>
      </c>
      <c r="K47" s="120">
        <v>1</v>
      </c>
      <c r="L47" s="150">
        <v>13</v>
      </c>
      <c r="M47" s="120">
        <v>3.6923076923076925</v>
      </c>
      <c r="N47" s="120">
        <v>5</v>
      </c>
      <c r="O47" s="150">
        <v>10</v>
      </c>
      <c r="P47" s="65">
        <v>3.4</v>
      </c>
      <c r="Q47" s="64">
        <v>2</v>
      </c>
      <c r="AA47" s="9"/>
      <c r="AB47" s="140"/>
    </row>
    <row r="48" spans="1:28" ht="23.1" customHeight="1">
      <c r="A48" s="254"/>
      <c r="B48" s="254"/>
      <c r="C48" s="13"/>
      <c r="D48" s="14" t="s">
        <v>331</v>
      </c>
      <c r="E48" s="11"/>
      <c r="F48" s="118">
        <v>30</v>
      </c>
      <c r="G48" s="119">
        <v>2.4</v>
      </c>
      <c r="H48" s="120">
        <v>1.588235294117647</v>
      </c>
      <c r="I48" s="150">
        <v>19</v>
      </c>
      <c r="J48" s="120">
        <v>2.5263157894736841</v>
      </c>
      <c r="K48" s="120">
        <v>1.5714285714285714</v>
      </c>
      <c r="L48" s="150">
        <v>15</v>
      </c>
      <c r="M48" s="120">
        <v>3.7333333333333334</v>
      </c>
      <c r="N48" s="120">
        <v>1.4166666666666667</v>
      </c>
      <c r="O48" s="150">
        <v>18</v>
      </c>
      <c r="P48" s="65">
        <v>4.4444444444444446</v>
      </c>
      <c r="Q48" s="64">
        <v>2.5714285714285716</v>
      </c>
      <c r="AA48" s="9"/>
      <c r="AB48" s="140"/>
    </row>
    <row r="49" spans="1:28" ht="23.1" customHeight="1">
      <c r="A49" s="254"/>
      <c r="B49" s="254"/>
      <c r="C49" s="13"/>
      <c r="D49" s="14" t="s">
        <v>330</v>
      </c>
      <c r="E49" s="11"/>
      <c r="F49" s="118">
        <v>11</v>
      </c>
      <c r="G49" s="119">
        <v>2.7272727272727271</v>
      </c>
      <c r="H49" s="120">
        <v>1.5</v>
      </c>
      <c r="I49" s="150">
        <v>11</v>
      </c>
      <c r="J49" s="120">
        <v>1.7272727272727273</v>
      </c>
      <c r="K49" s="120">
        <v>1</v>
      </c>
      <c r="L49" s="150">
        <v>13</v>
      </c>
      <c r="M49" s="120">
        <v>4.7692307692307692</v>
      </c>
      <c r="N49" s="120">
        <v>1.5</v>
      </c>
      <c r="O49" s="150">
        <v>15</v>
      </c>
      <c r="P49" s="65">
        <v>1.8</v>
      </c>
      <c r="Q49" s="64">
        <v>1.2222222222222223</v>
      </c>
      <c r="AA49" s="9"/>
      <c r="AB49" s="140"/>
    </row>
    <row r="50" spans="1:28" ht="23.1" customHeight="1">
      <c r="A50" s="254"/>
      <c r="B50" s="254"/>
      <c r="C50" s="13"/>
      <c r="D50" s="14" t="s">
        <v>329</v>
      </c>
      <c r="E50" s="11"/>
      <c r="F50" s="118">
        <v>13</v>
      </c>
      <c r="G50" s="119">
        <v>2.6923076923076925</v>
      </c>
      <c r="H50" s="120">
        <v>1.5</v>
      </c>
      <c r="I50" s="150">
        <v>15</v>
      </c>
      <c r="J50" s="120">
        <v>1.8</v>
      </c>
      <c r="K50" s="120">
        <v>1.5</v>
      </c>
      <c r="L50" s="150">
        <v>15</v>
      </c>
      <c r="M50" s="120">
        <v>2.9333333333333331</v>
      </c>
      <c r="N50" s="120">
        <v>1</v>
      </c>
      <c r="O50" s="150">
        <v>15</v>
      </c>
      <c r="P50" s="65">
        <v>3.6</v>
      </c>
      <c r="Q50" s="64">
        <v>2</v>
      </c>
      <c r="AA50" s="9"/>
      <c r="AB50" s="140"/>
    </row>
    <row r="51" spans="1:28" ht="23.1" customHeight="1">
      <c r="A51" s="254"/>
      <c r="B51" s="254"/>
      <c r="C51" s="13"/>
      <c r="D51" s="14" t="s">
        <v>328</v>
      </c>
      <c r="E51" s="11"/>
      <c r="F51" s="118">
        <v>107</v>
      </c>
      <c r="G51" s="119">
        <v>2.4485981308411215</v>
      </c>
      <c r="H51" s="120">
        <v>1.5</v>
      </c>
      <c r="I51" s="150">
        <v>90</v>
      </c>
      <c r="J51" s="120">
        <v>3.2111111111111112</v>
      </c>
      <c r="K51" s="120">
        <v>1.7457627118644068</v>
      </c>
      <c r="L51" s="150">
        <v>102</v>
      </c>
      <c r="M51" s="120">
        <v>6.0686274509803919</v>
      </c>
      <c r="N51" s="120">
        <v>3.7840909090909092</v>
      </c>
      <c r="O51" s="150">
        <v>95</v>
      </c>
      <c r="P51" s="65">
        <v>9.7368421052631575</v>
      </c>
      <c r="Q51" s="64">
        <v>6.8965517241379306</v>
      </c>
      <c r="AA51" s="9"/>
      <c r="AB51" s="140"/>
    </row>
    <row r="52" spans="1:28" ht="23.1" customHeight="1">
      <c r="A52" s="254"/>
      <c r="B52" s="254"/>
      <c r="C52" s="13"/>
      <c r="D52" s="14" t="s">
        <v>327</v>
      </c>
      <c r="E52" s="11"/>
      <c r="F52" s="118">
        <v>11</v>
      </c>
      <c r="G52" s="119">
        <v>2.3636363636363638</v>
      </c>
      <c r="H52" s="120" t="s">
        <v>409</v>
      </c>
      <c r="I52" s="150">
        <v>17</v>
      </c>
      <c r="J52" s="120">
        <v>4.2941176470588234</v>
      </c>
      <c r="K52" s="120">
        <v>1</v>
      </c>
      <c r="L52" s="150">
        <v>15</v>
      </c>
      <c r="M52" s="120">
        <v>12.133333333333333</v>
      </c>
      <c r="N52" s="120">
        <v>2.5555555555555554</v>
      </c>
      <c r="O52" s="150">
        <v>16</v>
      </c>
      <c r="P52" s="65">
        <v>16.5625</v>
      </c>
      <c r="Q52" s="64">
        <v>4.2</v>
      </c>
      <c r="AA52" s="9"/>
      <c r="AB52" s="140"/>
    </row>
    <row r="53" spans="1:28" ht="24" customHeight="1" thickBot="1">
      <c r="A53" s="255"/>
      <c r="B53" s="255"/>
      <c r="C53" s="13"/>
      <c r="D53" s="12" t="s">
        <v>326</v>
      </c>
      <c r="E53" s="11"/>
      <c r="F53" s="118">
        <v>25</v>
      </c>
      <c r="G53" s="119">
        <v>3.44</v>
      </c>
      <c r="H53" s="120">
        <v>1.4166666666666667</v>
      </c>
      <c r="I53" s="150">
        <v>24</v>
      </c>
      <c r="J53" s="120">
        <v>2.3333333333333335</v>
      </c>
      <c r="K53" s="120">
        <v>1.3333333333333333</v>
      </c>
      <c r="L53" s="150">
        <v>38</v>
      </c>
      <c r="M53" s="120">
        <v>4.1052631578947372</v>
      </c>
      <c r="N53" s="120">
        <v>2.5</v>
      </c>
      <c r="O53" s="150">
        <v>33</v>
      </c>
      <c r="P53" s="65">
        <v>6.8181818181818183</v>
      </c>
      <c r="Q53" s="64">
        <v>6.166666666666667</v>
      </c>
      <c r="AA53" s="9"/>
      <c r="AB53" s="141"/>
    </row>
    <row r="59" spans="1:28" ht="12.75" customHeight="1"/>
    <row r="60" spans="1:28" ht="14.25" thickBot="1">
      <c r="D60" s="166" t="s">
        <v>490</v>
      </c>
      <c r="E60" s="164"/>
      <c r="F60" s="165">
        <v>549</v>
      </c>
      <c r="G60" s="165"/>
      <c r="H60" s="165"/>
      <c r="I60" s="165">
        <v>511</v>
      </c>
      <c r="J60" s="165"/>
      <c r="K60" s="165"/>
      <c r="L60" s="165">
        <v>604</v>
      </c>
      <c r="M60" s="165"/>
      <c r="N60" s="165"/>
      <c r="O60" s="165">
        <v>561</v>
      </c>
      <c r="P60" s="165"/>
      <c r="Q60" s="165"/>
      <c r="R60" s="165"/>
      <c r="S60" s="165"/>
      <c r="T60" s="165"/>
      <c r="U60" s="144"/>
      <c r="V60" s="144"/>
    </row>
    <row r="61" spans="1:28">
      <c r="D61" s="167" t="s">
        <v>49</v>
      </c>
      <c r="E61" s="164"/>
      <c r="F61" s="168">
        <f>IF(F60="","",SUM(F8:F12))</f>
        <v>563</v>
      </c>
      <c r="G61" s="168" t="str">
        <f>IF(G60="","",SUM(G8:G12))</f>
        <v/>
      </c>
      <c r="H61" s="165"/>
      <c r="I61" s="168">
        <f>IF(I60="","",SUM(I8:I12))</f>
        <v>528</v>
      </c>
      <c r="J61" s="165"/>
      <c r="K61" s="168" t="str">
        <f>IF(K60="","",SUM(K8:K12))</f>
        <v/>
      </c>
      <c r="L61" s="165"/>
      <c r="M61" s="168" t="str">
        <f>IF(M60="","",SUM(M8:M12))</f>
        <v/>
      </c>
      <c r="N61" s="165"/>
      <c r="O61" s="168">
        <f>IF(O60="","",SUM(O8:O12))</f>
        <v>547</v>
      </c>
      <c r="P61" s="165"/>
      <c r="Q61" s="168" t="str">
        <f>IF(Q60="","",SUM(Q8:Q12))</f>
        <v/>
      </c>
      <c r="R61" s="165"/>
      <c r="S61" s="168" t="str">
        <f>IF(S60="","",SUM(S8:S12))</f>
        <v/>
      </c>
      <c r="T61" s="165"/>
      <c r="U61" s="145"/>
      <c r="V61" s="146"/>
    </row>
    <row r="62" spans="1:28" ht="14.25" thickBot="1">
      <c r="D62" s="167" t="s">
        <v>43</v>
      </c>
      <c r="E62" s="164"/>
      <c r="F62" s="168">
        <f>IF(F60="","",SUM(F13,F38))</f>
        <v>563</v>
      </c>
      <c r="G62" s="168" t="str">
        <f>IF(G60="","",SUM(G13,G38))</f>
        <v/>
      </c>
      <c r="H62" s="165"/>
      <c r="I62" s="168">
        <f>IF(I60="","",SUM(I13,I38))</f>
        <v>528</v>
      </c>
      <c r="J62" s="165"/>
      <c r="K62" s="168" t="str">
        <f>IF(K60="","",SUM(K13,K38))</f>
        <v/>
      </c>
      <c r="L62" s="165"/>
      <c r="M62" s="168" t="str">
        <f>IF(M60="","",SUM(M13,M38))</f>
        <v/>
      </c>
      <c r="N62" s="165"/>
      <c r="O62" s="168">
        <f>IF(O60="","",SUM(O13,O38))</f>
        <v>547</v>
      </c>
      <c r="P62" s="165"/>
      <c r="Q62" s="168" t="str">
        <f>IF(Q60="","",SUM(Q13,Q38))</f>
        <v/>
      </c>
      <c r="R62" s="165"/>
      <c r="S62" s="168" t="str">
        <f>IF(S60="","",SUM(S13,S38))</f>
        <v/>
      </c>
      <c r="T62" s="165"/>
      <c r="U62" s="148"/>
      <c r="V62" s="149"/>
    </row>
    <row r="63" spans="1:28">
      <c r="D63" s="169" t="s">
        <v>42</v>
      </c>
      <c r="F63" s="168">
        <f>IF(F60="","",SUM(F14:F37))</f>
        <v>168</v>
      </c>
      <c r="G63" s="168" t="str">
        <f>IF(G60="","",SUM(G14:G37))</f>
        <v/>
      </c>
      <c r="H63" s="165"/>
      <c r="I63" s="168">
        <f>IF(I60="","",SUM(I14:I37))</f>
        <v>169</v>
      </c>
      <c r="J63" s="165"/>
      <c r="K63" s="168" t="str">
        <f>IF(K60="","",SUM(K14:K37))</f>
        <v/>
      </c>
      <c r="L63" s="165"/>
      <c r="M63" s="168" t="str">
        <f>IF(M60="","",SUM(M14:M37))</f>
        <v/>
      </c>
      <c r="N63" s="165"/>
      <c r="O63" s="168">
        <f>IF(O60="","",SUM(O14:O37))</f>
        <v>163</v>
      </c>
      <c r="P63" s="165"/>
      <c r="Q63" s="168" t="str">
        <f>IF(Q60="","",SUM(Q14:Q37))</f>
        <v/>
      </c>
      <c r="R63" s="165"/>
      <c r="S63" s="168" t="str">
        <f>IF(S60="","",SUM(S14:S37))</f>
        <v/>
      </c>
      <c r="T63" s="165"/>
    </row>
    <row r="64" spans="1:28">
      <c r="D64" s="170" t="s">
        <v>491</v>
      </c>
      <c r="F64" s="168">
        <f>IF(F60="","",SUM(F39:F53))</f>
        <v>395</v>
      </c>
      <c r="G64" s="168" t="str">
        <f>IF(G60="","",SUM(G39:G53))</f>
        <v/>
      </c>
      <c r="H64" s="165"/>
      <c r="I64" s="168">
        <f>IF(I60="","",SUM(I39:I53))</f>
        <v>359</v>
      </c>
      <c r="J64" s="165"/>
      <c r="K64" s="168" t="str">
        <f>IF(K60="","",SUM(K39:K53))</f>
        <v/>
      </c>
      <c r="L64" s="165"/>
      <c r="M64" s="168" t="str">
        <f>IF(M60="","",SUM(M39:M53))</f>
        <v/>
      </c>
      <c r="N64" s="165"/>
      <c r="O64" s="168">
        <f>IF(O60="","",SUM(O39:O53))</f>
        <v>384</v>
      </c>
      <c r="P64" s="165"/>
      <c r="Q64" s="168" t="str">
        <f>IF(Q60="","",SUM(Q39:Q53))</f>
        <v/>
      </c>
      <c r="R64" s="165"/>
      <c r="S64" s="168" t="str">
        <f>IF(S60="","",SUM(S39:S53))</f>
        <v/>
      </c>
      <c r="T64" s="165"/>
    </row>
    <row r="65" spans="4:20">
      <c r="F65" s="3"/>
      <c r="G65" s="3"/>
      <c r="H65" s="3"/>
      <c r="I65" s="3"/>
      <c r="J65" s="3"/>
      <c r="K65" s="3"/>
      <c r="L65" s="3"/>
      <c r="M65" s="3"/>
      <c r="N65" s="3"/>
      <c r="O65" s="3"/>
    </row>
    <row r="66" spans="4:20">
      <c r="D66" s="166" t="s">
        <v>490</v>
      </c>
      <c r="F66" s="165">
        <f>IF(F60="","",IF(F7=F60,"",1))</f>
        <v>1</v>
      </c>
      <c r="G66" s="165" t="str">
        <f>IF(G60="","",IF(G7=G60,"",1))</f>
        <v/>
      </c>
      <c r="H66" s="165"/>
      <c r="I66" s="165">
        <f>IF(I60="","",IF(I7=I60,"",1))</f>
        <v>1</v>
      </c>
      <c r="J66" s="165"/>
      <c r="K66" s="165" t="str">
        <f>IF(K60="","",IF(K7=K60,"",1))</f>
        <v/>
      </c>
      <c r="L66" s="165"/>
      <c r="M66" s="165" t="str">
        <f>IF(M60="","",IF(M7=M60,"",1))</f>
        <v/>
      </c>
      <c r="N66" s="165"/>
      <c r="O66" s="165">
        <f>IF(O60="","",IF(O7=O60,"",1))</f>
        <v>1</v>
      </c>
      <c r="P66" s="165"/>
      <c r="Q66" s="165" t="str">
        <f>IF(Q60="","",IF(Q7=Q60,"",1))</f>
        <v/>
      </c>
      <c r="R66" s="165"/>
      <c r="S66" s="165" t="str">
        <f>IF(S60="","",IF(S7=S60,"",1))</f>
        <v/>
      </c>
      <c r="T66" s="165"/>
    </row>
    <row r="67" spans="4:20">
      <c r="D67" s="167" t="s">
        <v>49</v>
      </c>
      <c r="F67" s="165">
        <f>IF(F60="","",IF(F60=F61,"",1))</f>
        <v>1</v>
      </c>
      <c r="G67" s="165" t="str">
        <f>IF(G60="","",IF(G60=G61,"",1))</f>
        <v/>
      </c>
      <c r="H67" s="165"/>
      <c r="I67" s="165">
        <f>IF(I60="","",IF(I60=I61,"",1))</f>
        <v>1</v>
      </c>
      <c r="J67" s="165"/>
      <c r="K67" s="165" t="str">
        <f>IF(K60="","",IF(K60=K61,"",1))</f>
        <v/>
      </c>
      <c r="L67" s="165"/>
      <c r="M67" s="165" t="str">
        <f>IF(M60="","",IF(M60=M61,"",1))</f>
        <v/>
      </c>
      <c r="N67" s="165"/>
      <c r="O67" s="165">
        <f>IF(O60="","",IF(O60=O61,"",1))</f>
        <v>1</v>
      </c>
      <c r="P67" s="165"/>
      <c r="Q67" s="165" t="str">
        <f>IF(Q60="","",IF(Q60=Q61,"",1))</f>
        <v/>
      </c>
      <c r="R67" s="165"/>
      <c r="S67" s="165" t="str">
        <f>IF(S60="","",IF(S60=S61,"",1))</f>
        <v/>
      </c>
      <c r="T67" s="165"/>
    </row>
    <row r="68" spans="4:20">
      <c r="D68" s="167" t="s">
        <v>43</v>
      </c>
      <c r="F68" s="165">
        <f>IF(F60="","",IF(F60=F62,"",1))</f>
        <v>1</v>
      </c>
      <c r="G68" s="165" t="str">
        <f>IF(G60="","",IF(G60=G62,"",1))</f>
        <v/>
      </c>
      <c r="H68" s="165"/>
      <c r="I68" s="165">
        <f>IF(I60="","",IF(I60=I62,"",1))</f>
        <v>1</v>
      </c>
      <c r="J68" s="165"/>
      <c r="K68" s="165" t="str">
        <f>IF(K60="","",IF(K60=K62,"",1))</f>
        <v/>
      </c>
      <c r="L68" s="165"/>
      <c r="M68" s="165" t="str">
        <f>IF(M60="","",IF(M60=M62,"",1))</f>
        <v/>
      </c>
      <c r="N68" s="165"/>
      <c r="O68" s="165">
        <f>IF(O60="","",IF(O60=O62,"",1))</f>
        <v>1</v>
      </c>
      <c r="P68" s="165"/>
      <c r="Q68" s="165" t="str">
        <f>IF(Q60="","",IF(Q60=Q62,"",1))</f>
        <v/>
      </c>
      <c r="R68" s="165"/>
      <c r="S68" s="165" t="str">
        <f>IF(S60="","",IF(S60=S62,"",1))</f>
        <v/>
      </c>
      <c r="T68" s="165"/>
    </row>
    <row r="69" spans="4:2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row>
    <row r="70" spans="4:2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row>
    <row r="71" spans="4:20">
      <c r="D71" s="5"/>
    </row>
    <row r="75" spans="4:20">
      <c r="D75" s="5"/>
    </row>
    <row r="79" spans="4:20">
      <c r="D79" s="5"/>
    </row>
    <row r="81" spans="4:4">
      <c r="D81" s="5"/>
    </row>
    <row r="83" spans="4:4">
      <c r="D83" s="5"/>
    </row>
    <row r="85" spans="4:4">
      <c r="D85" s="5"/>
    </row>
    <row r="87" spans="4:4" ht="13.5" customHeight="1">
      <c r="D87" s="6"/>
    </row>
    <row r="88" spans="4:4" ht="13.5" customHeight="1"/>
    <row r="89" spans="4:4">
      <c r="D89" s="5"/>
    </row>
    <row r="91" spans="4:4">
      <c r="D91" s="5"/>
    </row>
    <row r="93" spans="4:4">
      <c r="D93" s="5"/>
    </row>
    <row r="95" spans="4:4">
      <c r="D95" s="5"/>
    </row>
    <row r="99" spans="4:30" ht="12.75" customHeight="1"/>
    <row r="100" spans="4:30" ht="12.75" customHeight="1">
      <c r="F100" s="152"/>
    </row>
    <row r="110" spans="4:30">
      <c r="D110" s="166" t="s">
        <v>490</v>
      </c>
      <c r="E110" s="164"/>
      <c r="F110" s="165"/>
      <c r="G110" s="165"/>
      <c r="H110" s="165"/>
      <c r="I110" s="165"/>
      <c r="J110" s="165"/>
      <c r="K110" s="165"/>
      <c r="L110" s="165"/>
      <c r="M110" s="165"/>
      <c r="N110" s="165"/>
      <c r="O110" s="165"/>
      <c r="P110" s="165"/>
      <c r="Q110" s="165"/>
      <c r="R110" s="165"/>
      <c r="S110" s="72"/>
      <c r="T110" s="72"/>
      <c r="U110" s="72"/>
      <c r="V110" s="72"/>
      <c r="W110" s="72"/>
      <c r="X110" s="72"/>
      <c r="Y110" s="72"/>
      <c r="Z110" s="72"/>
      <c r="AA110" s="72"/>
      <c r="AB110" s="72"/>
      <c r="AC110" s="72"/>
      <c r="AD110" s="72"/>
    </row>
    <row r="111" spans="4:30">
      <c r="D111" s="167" t="s">
        <v>49</v>
      </c>
      <c r="E111" s="164"/>
      <c r="F111" s="168" t="str">
        <f>IF(F110="","",SUM(F9,F11,F13,F15,F17))</f>
        <v/>
      </c>
      <c r="G111" s="168" t="str">
        <f t="shared" ref="G111:R111" si="0">IF(G110="","",SUM(G9,G11,G13,G15,G17))</f>
        <v/>
      </c>
      <c r="H111" s="168" t="str">
        <f t="shared" si="0"/>
        <v/>
      </c>
      <c r="I111" s="168" t="str">
        <f t="shared" si="0"/>
        <v/>
      </c>
      <c r="J111" s="168" t="str">
        <f t="shared" si="0"/>
        <v/>
      </c>
      <c r="K111" s="168" t="str">
        <f t="shared" si="0"/>
        <v/>
      </c>
      <c r="L111" s="168" t="str">
        <f t="shared" si="0"/>
        <v/>
      </c>
      <c r="M111" s="168" t="str">
        <f t="shared" si="0"/>
        <v/>
      </c>
      <c r="N111" s="168" t="str">
        <f t="shared" si="0"/>
        <v/>
      </c>
      <c r="O111" s="168" t="str">
        <f t="shared" si="0"/>
        <v/>
      </c>
      <c r="P111" s="168" t="str">
        <f t="shared" si="0"/>
        <v/>
      </c>
      <c r="Q111" s="168" t="str">
        <f t="shared" si="0"/>
        <v/>
      </c>
      <c r="R111" s="168" t="str">
        <f t="shared" si="0"/>
        <v/>
      </c>
      <c r="S111" s="75"/>
      <c r="T111" s="72"/>
      <c r="U111" s="75"/>
      <c r="V111" s="72"/>
      <c r="W111" s="75"/>
      <c r="X111" s="72"/>
      <c r="Y111" s="75"/>
      <c r="Z111" s="72"/>
      <c r="AA111" s="75"/>
      <c r="AB111" s="72"/>
      <c r="AC111" s="75"/>
      <c r="AD111" s="72"/>
    </row>
    <row r="112" spans="4:30">
      <c r="D112" s="167" t="s">
        <v>43</v>
      </c>
      <c r="E112" s="164"/>
      <c r="F112" s="168" t="str">
        <f>IF(F110="","",SUM(F19,F69))</f>
        <v/>
      </c>
      <c r="G112" s="168" t="str">
        <f t="shared" ref="G112:R112" si="1">IF(G110="","",SUM(G19,G69))</f>
        <v/>
      </c>
      <c r="H112" s="168" t="str">
        <f t="shared" si="1"/>
        <v/>
      </c>
      <c r="I112" s="168" t="str">
        <f t="shared" si="1"/>
        <v/>
      </c>
      <c r="J112" s="168" t="str">
        <f t="shared" si="1"/>
        <v/>
      </c>
      <c r="K112" s="168" t="str">
        <f t="shared" si="1"/>
        <v/>
      </c>
      <c r="L112" s="168" t="str">
        <f t="shared" si="1"/>
        <v/>
      </c>
      <c r="M112" s="168" t="str">
        <f t="shared" si="1"/>
        <v/>
      </c>
      <c r="N112" s="168" t="str">
        <f t="shared" si="1"/>
        <v/>
      </c>
      <c r="O112" s="168" t="str">
        <f t="shared" si="1"/>
        <v/>
      </c>
      <c r="P112" s="168" t="str">
        <f t="shared" si="1"/>
        <v/>
      </c>
      <c r="Q112" s="168" t="str">
        <f t="shared" si="1"/>
        <v/>
      </c>
      <c r="R112" s="168" t="str">
        <f t="shared" si="1"/>
        <v/>
      </c>
      <c r="S112" s="75"/>
      <c r="T112" s="72"/>
      <c r="U112" s="75"/>
      <c r="V112" s="72"/>
      <c r="W112" s="75"/>
      <c r="X112" s="72"/>
      <c r="Y112" s="75"/>
      <c r="Z112" s="72"/>
      <c r="AA112" s="75"/>
      <c r="AB112" s="72"/>
      <c r="AC112" s="75"/>
      <c r="AD112" s="72"/>
    </row>
    <row r="113" spans="4:30">
      <c r="D113" s="169" t="s">
        <v>42</v>
      </c>
      <c r="F113" s="168" t="str">
        <f>IF(F110="","",SUM(F21,F23,F25,F27,F29,F31,F33,F35,F37,F39,F41,F43,F45,F47,F49,F51,F53,F55,F57,F59,F61,F63,F65,F67))</f>
        <v/>
      </c>
      <c r="G113" s="168" t="str">
        <f t="shared" ref="G113:R113" si="2">IF(G110="","",SUM(G21,G23,G25,G27,G29,G31,G33,G35,G37,G39,G41,G43,G45,G47,G49,G51,G53,G55,G57,G59,G61,G63,G65,G67))</f>
        <v/>
      </c>
      <c r="H113" s="168" t="str">
        <f t="shared" si="2"/>
        <v/>
      </c>
      <c r="I113" s="168" t="str">
        <f t="shared" si="2"/>
        <v/>
      </c>
      <c r="J113" s="168" t="str">
        <f t="shared" si="2"/>
        <v/>
      </c>
      <c r="K113" s="168" t="str">
        <f t="shared" si="2"/>
        <v/>
      </c>
      <c r="L113" s="168" t="str">
        <f t="shared" si="2"/>
        <v/>
      </c>
      <c r="M113" s="168" t="str">
        <f t="shared" si="2"/>
        <v/>
      </c>
      <c r="N113" s="168" t="str">
        <f t="shared" si="2"/>
        <v/>
      </c>
      <c r="O113" s="168" t="str">
        <f t="shared" si="2"/>
        <v/>
      </c>
      <c r="P113" s="168" t="str">
        <f t="shared" si="2"/>
        <v/>
      </c>
      <c r="Q113" s="168" t="str">
        <f t="shared" si="2"/>
        <v/>
      </c>
      <c r="R113" s="168" t="str">
        <f t="shared" si="2"/>
        <v/>
      </c>
      <c r="S113" s="75"/>
      <c r="T113" s="72"/>
      <c r="U113" s="75"/>
      <c r="V113" s="72"/>
      <c r="W113" s="75"/>
      <c r="X113" s="72"/>
      <c r="Y113" s="75"/>
      <c r="Z113" s="72"/>
      <c r="AA113" s="75"/>
      <c r="AB113" s="72"/>
      <c r="AC113" s="75"/>
      <c r="AD113" s="72"/>
    </row>
    <row r="114" spans="4:30">
      <c r="D114" s="170" t="s">
        <v>491</v>
      </c>
      <c r="F114" s="168" t="str">
        <f>IF(F110="","",SUM(F71,F73,F75,F77,F79,F81,F83,F85,F87,F89,F91,F93,F95,F97,F99))</f>
        <v/>
      </c>
      <c r="G114" s="168" t="str">
        <f t="shared" ref="G114:R114" si="3">IF(G110="","",SUM(G71,G73,G75,G77,G79,G81,G83,G85,G87,G89,G91,G93,G95,G97,G99))</f>
        <v/>
      </c>
      <c r="H114" s="168" t="str">
        <f t="shared" si="3"/>
        <v/>
      </c>
      <c r="I114" s="168" t="str">
        <f t="shared" si="3"/>
        <v/>
      </c>
      <c r="J114" s="168" t="str">
        <f t="shared" si="3"/>
        <v/>
      </c>
      <c r="K114" s="168" t="str">
        <f t="shared" si="3"/>
        <v/>
      </c>
      <c r="L114" s="168" t="str">
        <f t="shared" si="3"/>
        <v/>
      </c>
      <c r="M114" s="168" t="str">
        <f t="shared" si="3"/>
        <v/>
      </c>
      <c r="N114" s="168" t="str">
        <f t="shared" si="3"/>
        <v/>
      </c>
      <c r="O114" s="168" t="str">
        <f t="shared" si="3"/>
        <v/>
      </c>
      <c r="P114" s="168" t="str">
        <f t="shared" si="3"/>
        <v/>
      </c>
      <c r="Q114" s="168" t="str">
        <f t="shared" si="3"/>
        <v/>
      </c>
      <c r="R114" s="168" t="str">
        <f t="shared" si="3"/>
        <v/>
      </c>
      <c r="S114" s="75"/>
      <c r="T114" s="72"/>
      <c r="U114" s="75"/>
      <c r="V114" s="72"/>
      <c r="W114" s="75"/>
      <c r="X114" s="72"/>
      <c r="Y114" s="75"/>
      <c r="Z114" s="72"/>
      <c r="AA114" s="75"/>
      <c r="AB114" s="72"/>
      <c r="AC114" s="75"/>
      <c r="AD114" s="72"/>
    </row>
    <row r="115" spans="4:30">
      <c r="F115" s="3"/>
      <c r="G115" s="3"/>
      <c r="H115" s="3"/>
      <c r="I115" s="3"/>
      <c r="J115" s="3"/>
      <c r="K115" s="3"/>
      <c r="L115" s="3"/>
      <c r="M115" s="3"/>
      <c r="N115" s="3"/>
      <c r="O115" s="3"/>
      <c r="S115" s="72"/>
      <c r="T115" s="72"/>
      <c r="U115" s="72"/>
      <c r="V115" s="72"/>
      <c r="W115" s="72"/>
      <c r="X115" s="72"/>
      <c r="Y115" s="72"/>
      <c r="Z115" s="72"/>
      <c r="AA115" s="72"/>
      <c r="AB115" s="72"/>
      <c r="AC115" s="72"/>
      <c r="AD115" s="72"/>
    </row>
    <row r="116" spans="4:30">
      <c r="D116" s="166" t="s">
        <v>490</v>
      </c>
      <c r="F116" s="165" t="str">
        <f>IF(F110="","",IF(F7=F110,"",1))</f>
        <v/>
      </c>
      <c r="G116" s="165" t="str">
        <f t="shared" ref="G116:R116" si="4">IF(G110="","",IF(G7=G110,"",1))</f>
        <v/>
      </c>
      <c r="H116" s="165" t="str">
        <f t="shared" si="4"/>
        <v/>
      </c>
      <c r="I116" s="165" t="str">
        <f t="shared" si="4"/>
        <v/>
      </c>
      <c r="J116" s="165" t="str">
        <f t="shared" si="4"/>
        <v/>
      </c>
      <c r="K116" s="165" t="str">
        <f t="shared" si="4"/>
        <v/>
      </c>
      <c r="L116" s="165" t="str">
        <f t="shared" si="4"/>
        <v/>
      </c>
      <c r="M116" s="165" t="str">
        <f t="shared" si="4"/>
        <v/>
      </c>
      <c r="N116" s="165" t="str">
        <f t="shared" si="4"/>
        <v/>
      </c>
      <c r="O116" s="165" t="str">
        <f t="shared" si="4"/>
        <v/>
      </c>
      <c r="P116" s="165" t="str">
        <f t="shared" si="4"/>
        <v/>
      </c>
      <c r="Q116" s="165" t="str">
        <f t="shared" si="4"/>
        <v/>
      </c>
      <c r="R116" s="165" t="str">
        <f t="shared" si="4"/>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IF(G110="","",IF(G110=G111,"",1))</f>
        <v/>
      </c>
      <c r="H117" s="165" t="str">
        <f t="shared" si="5"/>
        <v/>
      </c>
      <c r="I117" s="165" t="str">
        <f t="shared" si="5"/>
        <v/>
      </c>
      <c r="J117" s="165" t="str">
        <f t="shared" si="5"/>
        <v/>
      </c>
      <c r="K117" s="165" t="str">
        <f t="shared" si="5"/>
        <v/>
      </c>
      <c r="L117" s="165" t="str">
        <f t="shared" si="5"/>
        <v/>
      </c>
      <c r="M117" s="165" t="str">
        <f t="shared" si="5"/>
        <v/>
      </c>
      <c r="N117" s="165" t="str">
        <f t="shared" si="5"/>
        <v/>
      </c>
      <c r="O117" s="165" t="str">
        <f t="shared" si="5"/>
        <v/>
      </c>
      <c r="P117" s="165" t="str">
        <f t="shared" si="5"/>
        <v/>
      </c>
      <c r="Q117" s="165" t="str">
        <f t="shared" si="5"/>
        <v/>
      </c>
      <c r="R117" s="165" t="str">
        <f t="shared" si="5"/>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6">IF(G110="","",IF(G110=G112,"",1))</f>
        <v/>
      </c>
      <c r="H118" s="165" t="str">
        <f t="shared" si="6"/>
        <v/>
      </c>
      <c r="I118" s="165" t="str">
        <f t="shared" si="6"/>
        <v/>
      </c>
      <c r="J118" s="165" t="str">
        <f t="shared" si="6"/>
        <v/>
      </c>
      <c r="K118" s="165" t="str">
        <f t="shared" si="6"/>
        <v/>
      </c>
      <c r="L118" s="165" t="str">
        <f t="shared" si="6"/>
        <v/>
      </c>
      <c r="M118" s="165" t="str">
        <f t="shared" si="6"/>
        <v/>
      </c>
      <c r="N118" s="165" t="str">
        <f t="shared" si="6"/>
        <v/>
      </c>
      <c r="O118" s="165" t="str">
        <f t="shared" si="6"/>
        <v/>
      </c>
      <c r="P118" s="165" t="str">
        <f t="shared" si="6"/>
        <v/>
      </c>
      <c r="Q118" s="165" t="str">
        <f t="shared" si="6"/>
        <v/>
      </c>
      <c r="R118" s="165" t="str">
        <f t="shared" si="6"/>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7">IF(G110="","",IF(G19=G113,"",1))</f>
        <v/>
      </c>
      <c r="H119" s="165" t="str">
        <f t="shared" si="7"/>
        <v/>
      </c>
      <c r="I119" s="165" t="str">
        <f t="shared" si="7"/>
        <v/>
      </c>
      <c r="J119" s="165" t="str">
        <f t="shared" si="7"/>
        <v/>
      </c>
      <c r="K119" s="165" t="str">
        <f t="shared" si="7"/>
        <v/>
      </c>
      <c r="L119" s="165" t="str">
        <f t="shared" si="7"/>
        <v/>
      </c>
      <c r="M119" s="165" t="str">
        <f t="shared" si="7"/>
        <v/>
      </c>
      <c r="N119" s="165" t="str">
        <f t="shared" si="7"/>
        <v/>
      </c>
      <c r="O119" s="165" t="str">
        <f t="shared" si="7"/>
        <v/>
      </c>
      <c r="P119" s="165" t="str">
        <f t="shared" si="7"/>
        <v/>
      </c>
      <c r="Q119" s="165" t="str">
        <f t="shared" si="7"/>
        <v/>
      </c>
      <c r="R119" s="165" t="str">
        <f t="shared" si="7"/>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8">IF(G110="","",IF(G69=G114,"",1))</f>
        <v/>
      </c>
      <c r="H120" s="165" t="str">
        <f t="shared" si="8"/>
        <v/>
      </c>
      <c r="I120" s="165" t="str">
        <f t="shared" si="8"/>
        <v/>
      </c>
      <c r="J120" s="165" t="str">
        <f t="shared" si="8"/>
        <v/>
      </c>
      <c r="K120" s="165" t="str">
        <f t="shared" si="8"/>
        <v/>
      </c>
      <c r="L120" s="165" t="str">
        <f t="shared" si="8"/>
        <v/>
      </c>
      <c r="M120" s="165" t="str">
        <f t="shared" si="8"/>
        <v/>
      </c>
      <c r="N120" s="165" t="str">
        <f t="shared" si="8"/>
        <v/>
      </c>
      <c r="O120" s="165" t="str">
        <f t="shared" si="8"/>
        <v/>
      </c>
      <c r="P120" s="165" t="str">
        <f t="shared" si="8"/>
        <v/>
      </c>
      <c r="Q120" s="165" t="str">
        <f t="shared" si="8"/>
        <v/>
      </c>
      <c r="R120" s="165" t="str">
        <f t="shared" si="8"/>
        <v/>
      </c>
      <c r="S120" s="72"/>
      <c r="T120" s="72"/>
      <c r="U120" s="72"/>
      <c r="V120" s="72"/>
      <c r="W120" s="72"/>
      <c r="X120" s="72"/>
      <c r="Y120" s="72"/>
      <c r="Z120" s="72"/>
      <c r="AA120" s="72"/>
      <c r="AB120" s="72"/>
      <c r="AC120" s="72"/>
      <c r="AD120" s="72"/>
    </row>
  </sheetData>
  <mergeCells count="27">
    <mergeCell ref="A13:A53"/>
    <mergeCell ref="B13:B37"/>
    <mergeCell ref="B38:B53"/>
    <mergeCell ref="G3:H3"/>
    <mergeCell ref="A7:E7"/>
    <mergeCell ref="A8:A12"/>
    <mergeCell ref="B8:E8"/>
    <mergeCell ref="B9:E9"/>
    <mergeCell ref="B10:E10"/>
    <mergeCell ref="B11:E11"/>
    <mergeCell ref="I3:I6"/>
    <mergeCell ref="J3:K3"/>
    <mergeCell ref="B12:E12"/>
    <mergeCell ref="A3:E6"/>
    <mergeCell ref="F3:F6"/>
    <mergeCell ref="G4:G6"/>
    <mergeCell ref="H4:H6"/>
    <mergeCell ref="J4:J6"/>
    <mergeCell ref="K4:K6"/>
    <mergeCell ref="P4:P6"/>
    <mergeCell ref="Q4:Q6"/>
    <mergeCell ref="L3:L6"/>
    <mergeCell ref="O3:O6"/>
    <mergeCell ref="M3:N3"/>
    <mergeCell ref="P3:Q3"/>
    <mergeCell ref="M4:M6"/>
    <mergeCell ref="N4:N6"/>
  </mergeCells>
  <phoneticPr fontId="4"/>
  <pageMargins left="0.59055118110236227" right="0.19685039370078741" top="0.39370078740157483" bottom="0.39370078740157483" header="0.51181102362204722" footer="0.51181102362204722"/>
  <pageSetup paperSize="9" scale="69"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A2" sqref="A2"/>
    </sheetView>
  </sheetViews>
  <sheetFormatPr defaultRowHeight="13.5"/>
  <cols>
    <col min="1" max="2" width="2.625" style="122" customWidth="1"/>
    <col min="3" max="3" width="1.375" style="122" customWidth="1"/>
    <col min="4" max="4" width="27.625" style="122" customWidth="1"/>
    <col min="5" max="5" width="1.375" style="122" customWidth="1"/>
    <col min="6" max="13" width="11.625" style="100" customWidth="1"/>
    <col min="14" max="26" width="9" style="100"/>
    <col min="27" max="27" width="9" style="84"/>
    <col min="28" max="28" width="11.25" style="84" customWidth="1"/>
    <col min="29" max="16384" width="9" style="100"/>
  </cols>
  <sheetData>
    <row r="1" spans="1:28" ht="14.25">
      <c r="A1" s="121" t="s">
        <v>713</v>
      </c>
    </row>
    <row r="2" spans="1:28" ht="14.25">
      <c r="F2" s="199"/>
      <c r="G2" s="199"/>
      <c r="H2" s="199"/>
      <c r="I2" s="199"/>
      <c r="J2" s="199"/>
      <c r="K2" s="124"/>
      <c r="L2" s="199"/>
      <c r="M2" s="200" t="s">
        <v>310</v>
      </c>
    </row>
    <row r="3" spans="1:28" ht="19.5" customHeight="1">
      <c r="A3" s="396" t="s">
        <v>64</v>
      </c>
      <c r="B3" s="397"/>
      <c r="C3" s="397"/>
      <c r="D3" s="397"/>
      <c r="E3" s="398"/>
      <c r="F3" s="395" t="s">
        <v>309</v>
      </c>
      <c r="G3" s="336" t="s">
        <v>658</v>
      </c>
      <c r="H3" s="424" t="s">
        <v>363</v>
      </c>
      <c r="I3" s="424"/>
      <c r="J3" s="424"/>
      <c r="K3" s="425"/>
      <c r="L3" s="395" t="s">
        <v>663</v>
      </c>
      <c r="M3" s="395" t="s">
        <v>132</v>
      </c>
    </row>
    <row r="4" spans="1:28" ht="15" customHeight="1">
      <c r="A4" s="399"/>
      <c r="B4" s="400"/>
      <c r="C4" s="400"/>
      <c r="D4" s="400"/>
      <c r="E4" s="401"/>
      <c r="F4" s="337"/>
      <c r="G4" s="423"/>
      <c r="H4" s="395" t="s">
        <v>659</v>
      </c>
      <c r="I4" s="395" t="s">
        <v>660</v>
      </c>
      <c r="J4" s="395" t="s">
        <v>661</v>
      </c>
      <c r="K4" s="395" t="s">
        <v>662</v>
      </c>
      <c r="L4" s="337"/>
      <c r="M4" s="337"/>
    </row>
    <row r="5" spans="1:28" ht="15" customHeight="1" thickBot="1">
      <c r="A5" s="399"/>
      <c r="B5" s="400"/>
      <c r="C5" s="400"/>
      <c r="D5" s="400"/>
      <c r="E5" s="401"/>
      <c r="F5" s="337"/>
      <c r="G5" s="423"/>
      <c r="H5" s="337"/>
      <c r="I5" s="337"/>
      <c r="J5" s="337"/>
      <c r="K5" s="337"/>
      <c r="L5" s="337"/>
      <c r="M5" s="337"/>
    </row>
    <row r="6" spans="1:28" ht="33.75" customHeight="1" thickBot="1">
      <c r="A6" s="402"/>
      <c r="B6" s="403"/>
      <c r="C6" s="403"/>
      <c r="D6" s="403"/>
      <c r="E6" s="404"/>
      <c r="F6" s="338"/>
      <c r="G6" s="343"/>
      <c r="H6" s="338"/>
      <c r="I6" s="338"/>
      <c r="J6" s="338"/>
      <c r="K6" s="338"/>
      <c r="L6" s="338"/>
      <c r="M6" s="338"/>
      <c r="O6" s="123"/>
      <c r="AA6" s="159">
        <f>SUM(AB7:AB100,F116:R120)</f>
        <v>0</v>
      </c>
      <c r="AB6" s="92"/>
    </row>
    <row r="7" spans="1:28" ht="12" customHeight="1">
      <c r="A7" s="346" t="s">
        <v>50</v>
      </c>
      <c r="B7" s="347"/>
      <c r="C7" s="347"/>
      <c r="D7" s="347"/>
      <c r="E7" s="348"/>
      <c r="F7" s="104">
        <f>SUM(G7,L7:M7)</f>
        <v>967</v>
      </c>
      <c r="G7" s="104">
        <f>SUM(G9,G11,G13,G15,G17)</f>
        <v>580</v>
      </c>
      <c r="H7" s="104">
        <v>239</v>
      </c>
      <c r="I7" s="104">
        <v>133</v>
      </c>
      <c r="J7" s="104">
        <v>235</v>
      </c>
      <c r="K7" s="104">
        <v>314</v>
      </c>
      <c r="L7" s="104">
        <f>SUM(L9,L11,L13,L15,L17)</f>
        <v>336</v>
      </c>
      <c r="M7" s="104">
        <f t="shared" ref="M7" si="0">SUM(M9,M11,M13,M15,M17)</f>
        <v>51</v>
      </c>
      <c r="O7" s="163"/>
      <c r="AA7" s="153">
        <v>967</v>
      </c>
      <c r="AB7" s="153" t="str">
        <f>IF(F7=AA7,"",1)</f>
        <v/>
      </c>
    </row>
    <row r="8" spans="1:28" ht="12" customHeight="1">
      <c r="A8" s="349"/>
      <c r="B8" s="350"/>
      <c r="C8" s="350"/>
      <c r="D8" s="350"/>
      <c r="E8" s="351"/>
      <c r="F8" s="107">
        <f>IF(F7=0,0,F7/$F7)</f>
        <v>1</v>
      </c>
      <c r="G8" s="107">
        <f>IF(G7=0,0,G7/$F7)</f>
        <v>0.59979317476732164</v>
      </c>
      <c r="H8" s="107">
        <f>IF(H7=0,0,H7/$F7)</f>
        <v>0.24715615305067218</v>
      </c>
      <c r="I8" s="107">
        <f>IF(I7=0,0,I7/$F7)</f>
        <v>0.13753877973112719</v>
      </c>
      <c r="J8" s="107">
        <f t="shared" ref="J8:M8" si="1">IF(J7=0,0,J7/$F7)</f>
        <v>0.24301964839710444</v>
      </c>
      <c r="K8" s="107">
        <f t="shared" si="1"/>
        <v>0.32471561530506721</v>
      </c>
      <c r="L8" s="107">
        <f t="shared" si="1"/>
        <v>0.34746639089968978</v>
      </c>
      <c r="M8" s="107">
        <f t="shared" si="1"/>
        <v>5.2740434332988625E-2</v>
      </c>
      <c r="AA8" s="154"/>
      <c r="AB8" s="154"/>
    </row>
    <row r="9" spans="1:28" ht="12" customHeight="1">
      <c r="A9" s="372" t="s">
        <v>49</v>
      </c>
      <c r="B9" s="389" t="s">
        <v>48</v>
      </c>
      <c r="C9" s="390"/>
      <c r="D9" s="390"/>
      <c r="E9" s="391"/>
      <c r="F9" s="104">
        <f t="shared" ref="F9" si="2">SUM(G9,L9:M9)</f>
        <v>323</v>
      </c>
      <c r="G9" s="104">
        <v>192</v>
      </c>
      <c r="H9" s="104">
        <v>145</v>
      </c>
      <c r="I9" s="104">
        <v>25</v>
      </c>
      <c r="J9" s="104">
        <v>31</v>
      </c>
      <c r="K9" s="104">
        <v>33</v>
      </c>
      <c r="L9" s="104">
        <v>103</v>
      </c>
      <c r="M9" s="104">
        <v>28</v>
      </c>
      <c r="AA9" s="155">
        <v>323</v>
      </c>
      <c r="AB9" s="155" t="str">
        <f>IF(F9=AA9,"",1)</f>
        <v/>
      </c>
    </row>
    <row r="10" spans="1:28" ht="12" customHeight="1">
      <c r="A10" s="373"/>
      <c r="B10" s="392"/>
      <c r="C10" s="393"/>
      <c r="D10" s="393"/>
      <c r="E10" s="394"/>
      <c r="F10" s="107">
        <f t="shared" ref="F10" si="3">IF(F9=0,0,F9/$F9)</f>
        <v>1</v>
      </c>
      <c r="G10" s="107">
        <f>IF(G9=0,0,G9/$F9)</f>
        <v>0.59442724458204332</v>
      </c>
      <c r="H10" s="107">
        <f t="shared" ref="H10:M10" si="4">IF(H9=0,0,H9/$F9)</f>
        <v>0.44891640866873067</v>
      </c>
      <c r="I10" s="107">
        <f t="shared" si="4"/>
        <v>7.7399380804953566E-2</v>
      </c>
      <c r="J10" s="107">
        <f t="shared" si="4"/>
        <v>9.5975232198142413E-2</v>
      </c>
      <c r="K10" s="107">
        <f t="shared" si="4"/>
        <v>0.1021671826625387</v>
      </c>
      <c r="L10" s="107">
        <f t="shared" si="4"/>
        <v>0.31888544891640869</v>
      </c>
      <c r="M10" s="107">
        <f t="shared" si="4"/>
        <v>8.6687306501547989E-2</v>
      </c>
      <c r="AA10" s="154"/>
      <c r="AB10" s="154"/>
    </row>
    <row r="11" spans="1:28" ht="12" customHeight="1">
      <c r="A11" s="373"/>
      <c r="B11" s="389" t="s">
        <v>47</v>
      </c>
      <c r="C11" s="390"/>
      <c r="D11" s="390"/>
      <c r="E11" s="391"/>
      <c r="F11" s="104">
        <f t="shared" ref="F11" si="5">SUM(G11,L11:M11)</f>
        <v>145</v>
      </c>
      <c r="G11" s="104">
        <v>88</v>
      </c>
      <c r="H11" s="104">
        <v>27</v>
      </c>
      <c r="I11" s="104">
        <v>18</v>
      </c>
      <c r="J11" s="104">
        <v>37</v>
      </c>
      <c r="K11" s="104">
        <v>54</v>
      </c>
      <c r="L11" s="104">
        <v>49</v>
      </c>
      <c r="M11" s="104">
        <v>8</v>
      </c>
      <c r="AA11" s="155">
        <v>145</v>
      </c>
      <c r="AB11" s="155" t="str">
        <f>IF(F11=AA11,"",1)</f>
        <v/>
      </c>
    </row>
    <row r="12" spans="1:28" ht="12" customHeight="1">
      <c r="A12" s="373"/>
      <c r="B12" s="392"/>
      <c r="C12" s="393"/>
      <c r="D12" s="393"/>
      <c r="E12" s="394"/>
      <c r="F12" s="107">
        <f t="shared" ref="F12" si="6">IF(F11=0,0,F11/$F11)</f>
        <v>1</v>
      </c>
      <c r="G12" s="107">
        <f>IF(G11=0,0,G11/$F11)</f>
        <v>0.60689655172413792</v>
      </c>
      <c r="H12" s="107">
        <f t="shared" ref="H12" si="7">IF(H11=0,0,H11/$F11)</f>
        <v>0.18620689655172415</v>
      </c>
      <c r="I12" s="107">
        <f t="shared" ref="I12" si="8">IF(I11=0,0,I11/$F11)</f>
        <v>0.12413793103448276</v>
      </c>
      <c r="J12" s="107">
        <f t="shared" ref="J12" si="9">IF(J11=0,0,J11/$F11)</f>
        <v>0.25517241379310346</v>
      </c>
      <c r="K12" s="107">
        <f t="shared" ref="K12" si="10">IF(K11=0,0,K11/$F11)</f>
        <v>0.3724137931034483</v>
      </c>
      <c r="L12" s="107">
        <f t="shared" ref="L12" si="11">IF(L11=0,0,L11/$F11)</f>
        <v>0.33793103448275863</v>
      </c>
      <c r="M12" s="107">
        <f t="shared" ref="M12" si="12">IF(M11=0,0,M11/$F11)</f>
        <v>5.5172413793103448E-2</v>
      </c>
      <c r="AA12" s="154"/>
      <c r="AB12" s="154"/>
    </row>
    <row r="13" spans="1:28" ht="12" customHeight="1">
      <c r="A13" s="373"/>
      <c r="B13" s="389" t="s">
        <v>46</v>
      </c>
      <c r="C13" s="390"/>
      <c r="D13" s="390"/>
      <c r="E13" s="391"/>
      <c r="F13" s="104">
        <f t="shared" ref="F13" si="13">SUM(G13,L13:M13)</f>
        <v>218</v>
      </c>
      <c r="G13" s="104">
        <v>137</v>
      </c>
      <c r="H13" s="104">
        <v>42</v>
      </c>
      <c r="I13" s="104">
        <v>39</v>
      </c>
      <c r="J13" s="104">
        <v>78</v>
      </c>
      <c r="K13" s="104">
        <v>98</v>
      </c>
      <c r="L13" s="104">
        <v>76</v>
      </c>
      <c r="M13" s="104">
        <v>5</v>
      </c>
      <c r="AA13" s="155">
        <v>218</v>
      </c>
      <c r="AB13" s="155" t="str">
        <f>IF(F13=AA13,"",1)</f>
        <v/>
      </c>
    </row>
    <row r="14" spans="1:28" ht="12" customHeight="1">
      <c r="A14" s="373"/>
      <c r="B14" s="392"/>
      <c r="C14" s="393"/>
      <c r="D14" s="393"/>
      <c r="E14" s="394"/>
      <c r="F14" s="107">
        <f t="shared" ref="F14" si="14">IF(F13=0,0,F13/$F13)</f>
        <v>1</v>
      </c>
      <c r="G14" s="107">
        <f>IF(G13=0,0,G13/$F13)</f>
        <v>0.62844036697247707</v>
      </c>
      <c r="H14" s="107">
        <f t="shared" ref="H14" si="15">IF(H13=0,0,H13/$F13)</f>
        <v>0.19266055045871561</v>
      </c>
      <c r="I14" s="107">
        <f t="shared" ref="I14" si="16">IF(I13=0,0,I13/$F13)</f>
        <v>0.17889908256880735</v>
      </c>
      <c r="J14" s="107">
        <f t="shared" ref="J14" si="17">IF(J13=0,0,J13/$F13)</f>
        <v>0.3577981651376147</v>
      </c>
      <c r="K14" s="107">
        <f t="shared" ref="K14" si="18">IF(K13=0,0,K13/$F13)</f>
        <v>0.44954128440366975</v>
      </c>
      <c r="L14" s="107">
        <f t="shared" ref="L14" si="19">IF(L13=0,0,L13/$F13)</f>
        <v>0.34862385321100919</v>
      </c>
      <c r="M14" s="107">
        <f t="shared" ref="M14" si="20">IF(M13=0,0,M13/$F13)</f>
        <v>2.2935779816513763E-2</v>
      </c>
      <c r="AA14" s="154"/>
      <c r="AB14" s="154"/>
    </row>
    <row r="15" spans="1:28" ht="12" customHeight="1">
      <c r="A15" s="373"/>
      <c r="B15" s="389" t="s">
        <v>45</v>
      </c>
      <c r="C15" s="390"/>
      <c r="D15" s="390"/>
      <c r="E15" s="391"/>
      <c r="F15" s="104">
        <f t="shared" ref="F15" si="21">SUM(G15,L15:M15)</f>
        <v>66</v>
      </c>
      <c r="G15" s="104">
        <v>44</v>
      </c>
      <c r="H15" s="104">
        <v>6</v>
      </c>
      <c r="I15" s="104">
        <v>13</v>
      </c>
      <c r="J15" s="104">
        <v>23</v>
      </c>
      <c r="K15" s="104">
        <v>35</v>
      </c>
      <c r="L15" s="104">
        <v>20</v>
      </c>
      <c r="M15" s="104">
        <v>2</v>
      </c>
      <c r="AA15" s="155">
        <v>66</v>
      </c>
      <c r="AB15" s="155" t="str">
        <f>IF(F15=AA15,"",1)</f>
        <v/>
      </c>
    </row>
    <row r="16" spans="1:28" ht="12" customHeight="1">
      <c r="A16" s="373"/>
      <c r="B16" s="392"/>
      <c r="C16" s="393"/>
      <c r="D16" s="393"/>
      <c r="E16" s="394"/>
      <c r="F16" s="107">
        <f t="shared" ref="F16" si="22">IF(F15=0,0,F15/$F15)</f>
        <v>1</v>
      </c>
      <c r="G16" s="107">
        <f>IF(G15=0,0,G15/$F15)</f>
        <v>0.66666666666666663</v>
      </c>
      <c r="H16" s="107">
        <f t="shared" ref="H16" si="23">IF(H15=0,0,H15/$F15)</f>
        <v>9.0909090909090912E-2</v>
      </c>
      <c r="I16" s="107">
        <f t="shared" ref="I16" si="24">IF(I15=0,0,I15/$F15)</f>
        <v>0.19696969696969696</v>
      </c>
      <c r="J16" s="107">
        <f t="shared" ref="J16" si="25">IF(J15=0,0,J15/$F15)</f>
        <v>0.34848484848484851</v>
      </c>
      <c r="K16" s="107">
        <f t="shared" ref="K16" si="26">IF(K15=0,0,K15/$F15)</f>
        <v>0.53030303030303028</v>
      </c>
      <c r="L16" s="107">
        <f t="shared" ref="L16" si="27">IF(L15=0,0,L15/$F15)</f>
        <v>0.30303030303030304</v>
      </c>
      <c r="M16" s="107">
        <f t="shared" ref="M16" si="28">IF(M15=0,0,M15/$F15)</f>
        <v>3.0303030303030304E-2</v>
      </c>
      <c r="AA16" s="154"/>
      <c r="AB16" s="154"/>
    </row>
    <row r="17" spans="1:28" ht="12" customHeight="1">
      <c r="A17" s="373"/>
      <c r="B17" s="389" t="s">
        <v>44</v>
      </c>
      <c r="C17" s="390"/>
      <c r="D17" s="390"/>
      <c r="E17" s="391"/>
      <c r="F17" s="104">
        <f t="shared" ref="F17" si="29">SUM(G17,L17:M17)</f>
        <v>215</v>
      </c>
      <c r="G17" s="104">
        <v>119</v>
      </c>
      <c r="H17" s="104">
        <v>19</v>
      </c>
      <c r="I17" s="104">
        <v>38</v>
      </c>
      <c r="J17" s="104">
        <v>66</v>
      </c>
      <c r="K17" s="104">
        <v>94</v>
      </c>
      <c r="L17" s="104">
        <v>88</v>
      </c>
      <c r="M17" s="104">
        <v>8</v>
      </c>
      <c r="AA17" s="155">
        <v>215</v>
      </c>
      <c r="AB17" s="155" t="str">
        <f>IF(F17=AA17,"",1)</f>
        <v/>
      </c>
    </row>
    <row r="18" spans="1:28" ht="12" customHeight="1">
      <c r="A18" s="374"/>
      <c r="B18" s="392"/>
      <c r="C18" s="393"/>
      <c r="D18" s="393"/>
      <c r="E18" s="394"/>
      <c r="F18" s="107">
        <f t="shared" ref="F18" si="30">IF(F17=0,0,F17/$F17)</f>
        <v>1</v>
      </c>
      <c r="G18" s="107">
        <f>IF(G17=0,0,G17/$F17)</f>
        <v>0.55348837209302326</v>
      </c>
      <c r="H18" s="107">
        <f t="shared" ref="H18" si="31">IF(H17=0,0,H17/$F17)</f>
        <v>8.8372093023255813E-2</v>
      </c>
      <c r="I18" s="107">
        <f t="shared" ref="I18" si="32">IF(I17=0,0,I17/$F17)</f>
        <v>0.17674418604651163</v>
      </c>
      <c r="J18" s="107">
        <f t="shared" ref="J18" si="33">IF(J17=0,0,J17/$F17)</f>
        <v>0.30697674418604654</v>
      </c>
      <c r="K18" s="107">
        <f t="shared" ref="K18" si="34">IF(K17=0,0,K17/$F17)</f>
        <v>0.43720930232558142</v>
      </c>
      <c r="L18" s="107">
        <f t="shared" ref="L18" si="35">IF(L17=0,0,L17/$F17)</f>
        <v>0.40930232558139534</v>
      </c>
      <c r="M18" s="107">
        <f t="shared" ref="M18" si="36">IF(M17=0,0,M17/$F17)</f>
        <v>3.7209302325581395E-2</v>
      </c>
      <c r="AA18" s="156"/>
      <c r="AB18" s="154"/>
    </row>
    <row r="19" spans="1:28" ht="12" customHeight="1">
      <c r="A19" s="366" t="s">
        <v>43</v>
      </c>
      <c r="B19" s="366" t="s">
        <v>42</v>
      </c>
      <c r="C19" s="126"/>
      <c r="D19" s="308" t="s">
        <v>16</v>
      </c>
      <c r="E19" s="115"/>
      <c r="F19" s="104">
        <f>SUM(G19,L19:M19)</f>
        <v>243</v>
      </c>
      <c r="G19" s="104">
        <f>SUM(G67,G65,G63,G61,G59,G57,G55,G53,G51,G49,G47,G45,G43,G41,G39,G37,G35,G33,G31,G29,G27,G25,G23,G21)</f>
        <v>145</v>
      </c>
      <c r="H19" s="104">
        <f t="shared" ref="H19:M19" si="37">SUM(H67,H65,H63,H61,H59,H57,H55,H53,H51,H49,H47,H45,H43,H41,H39,H37,H35,H33,H31,H29,H27,H25,H23,H21)</f>
        <v>50</v>
      </c>
      <c r="I19" s="104">
        <f t="shared" si="37"/>
        <v>26</v>
      </c>
      <c r="J19" s="104">
        <f t="shared" si="37"/>
        <v>59</v>
      </c>
      <c r="K19" s="104">
        <f t="shared" si="37"/>
        <v>85</v>
      </c>
      <c r="L19" s="104">
        <f t="shared" si="37"/>
        <v>87</v>
      </c>
      <c r="M19" s="104">
        <f t="shared" si="37"/>
        <v>11</v>
      </c>
      <c r="AA19" s="155">
        <v>243</v>
      </c>
      <c r="AB19" s="155" t="str">
        <f>IF(F19=AA19,"",1)</f>
        <v/>
      </c>
    </row>
    <row r="20" spans="1:28" ht="12" customHeight="1">
      <c r="A20" s="367"/>
      <c r="B20" s="367"/>
      <c r="C20" s="127"/>
      <c r="D20" s="309"/>
      <c r="E20" s="116"/>
      <c r="F20" s="107">
        <f t="shared" ref="F20" si="38">IF(F19=0,0,F19/$F19)</f>
        <v>1</v>
      </c>
      <c r="G20" s="107">
        <f>IF(G19=0,0,G19/$F19)</f>
        <v>0.5967078189300411</v>
      </c>
      <c r="H20" s="107">
        <v>0.29761904761904762</v>
      </c>
      <c r="I20" s="107">
        <v>0.15384615384615385</v>
      </c>
      <c r="J20" s="107">
        <v>0.31550802139037432</v>
      </c>
      <c r="K20" s="107">
        <v>0.5214723926380368</v>
      </c>
      <c r="L20" s="107">
        <v>0</v>
      </c>
      <c r="M20" s="107">
        <v>0</v>
      </c>
      <c r="AA20" s="154"/>
      <c r="AB20" s="154"/>
    </row>
    <row r="21" spans="1:28" ht="12" customHeight="1">
      <c r="A21" s="367"/>
      <c r="B21" s="367"/>
      <c r="C21" s="126"/>
      <c r="D21" s="308" t="s">
        <v>41</v>
      </c>
      <c r="E21" s="115"/>
      <c r="F21" s="104">
        <f t="shared" ref="F21" si="39">SUM(G21,L21:M21)</f>
        <v>32</v>
      </c>
      <c r="G21" s="104">
        <v>25</v>
      </c>
      <c r="H21" s="104">
        <v>8</v>
      </c>
      <c r="I21" s="104">
        <v>3</v>
      </c>
      <c r="J21" s="104">
        <v>10</v>
      </c>
      <c r="K21" s="104">
        <v>15</v>
      </c>
      <c r="L21" s="104">
        <v>5</v>
      </c>
      <c r="M21" s="104">
        <v>2</v>
      </c>
      <c r="AA21" s="155">
        <v>32</v>
      </c>
      <c r="AB21" s="155" t="str">
        <f>IF(F21=AA21,"",1)</f>
        <v/>
      </c>
    </row>
    <row r="22" spans="1:28" ht="12" customHeight="1">
      <c r="A22" s="367"/>
      <c r="B22" s="367"/>
      <c r="C22" s="127"/>
      <c r="D22" s="309"/>
      <c r="E22" s="116"/>
      <c r="F22" s="107">
        <f t="shared" ref="F22" si="40">IF(F21=0,0,F21/$F21)</f>
        <v>1</v>
      </c>
      <c r="G22" s="107">
        <f>IF(G21=0,0,G21/$F21)</f>
        <v>0.78125</v>
      </c>
      <c r="H22" s="107">
        <f t="shared" ref="H22:M22" si="41">IF(H21=0,0,H21/$F21)</f>
        <v>0.25</v>
      </c>
      <c r="I22" s="107">
        <f t="shared" si="41"/>
        <v>9.375E-2</v>
      </c>
      <c r="J22" s="107">
        <f t="shared" si="41"/>
        <v>0.3125</v>
      </c>
      <c r="K22" s="107">
        <f t="shared" si="41"/>
        <v>0.46875</v>
      </c>
      <c r="L22" s="107">
        <f t="shared" si="41"/>
        <v>0.15625</v>
      </c>
      <c r="M22" s="107">
        <f t="shared" si="41"/>
        <v>6.25E-2</v>
      </c>
      <c r="AA22" s="154"/>
      <c r="AB22" s="154"/>
    </row>
    <row r="23" spans="1:28" ht="12" customHeight="1">
      <c r="A23" s="367"/>
      <c r="B23" s="367"/>
      <c r="C23" s="126"/>
      <c r="D23" s="308" t="s">
        <v>40</v>
      </c>
      <c r="E23" s="115"/>
      <c r="F23" s="104">
        <f t="shared" ref="F23" si="42">SUM(G23,L23:M23)</f>
        <v>4</v>
      </c>
      <c r="G23" s="104">
        <v>3</v>
      </c>
      <c r="H23" s="104">
        <v>1</v>
      </c>
      <c r="I23" s="104">
        <v>1</v>
      </c>
      <c r="J23" s="104">
        <v>1</v>
      </c>
      <c r="K23" s="104">
        <v>2</v>
      </c>
      <c r="L23" s="104">
        <v>1</v>
      </c>
      <c r="M23" s="104">
        <v>0</v>
      </c>
      <c r="AA23" s="155">
        <v>4</v>
      </c>
      <c r="AB23" s="155" t="str">
        <f>IF(F23=AA23,"",1)</f>
        <v/>
      </c>
    </row>
    <row r="24" spans="1:28" ht="12" customHeight="1">
      <c r="A24" s="367"/>
      <c r="B24" s="367"/>
      <c r="C24" s="127"/>
      <c r="D24" s="309"/>
      <c r="E24" s="116"/>
      <c r="F24" s="107">
        <f t="shared" ref="F24" si="43">IF(F23=0,0,F23/$F23)</f>
        <v>1</v>
      </c>
      <c r="G24" s="107">
        <f>IF(G23=0,0,G23/$F23)</f>
        <v>0.75</v>
      </c>
      <c r="H24" s="107">
        <f t="shared" ref="H24" si="44">IF(H23=0,0,H23/$F23)</f>
        <v>0.25</v>
      </c>
      <c r="I24" s="107">
        <f t="shared" ref="I24" si="45">IF(I23=0,0,I23/$F23)</f>
        <v>0.25</v>
      </c>
      <c r="J24" s="107">
        <f t="shared" ref="J24" si="46">IF(J23=0,0,J23/$F23)</f>
        <v>0.25</v>
      </c>
      <c r="K24" s="107">
        <f t="shared" ref="K24" si="47">IF(K23=0,0,K23/$F23)</f>
        <v>0.5</v>
      </c>
      <c r="L24" s="107">
        <f t="shared" ref="L24" si="48">IF(L23=0,0,L23/$F23)</f>
        <v>0.25</v>
      </c>
      <c r="M24" s="107">
        <f t="shared" ref="M24" si="49">IF(M23=0,0,M23/$F23)</f>
        <v>0</v>
      </c>
      <c r="AA24" s="154"/>
      <c r="AB24" s="154"/>
    </row>
    <row r="25" spans="1:28" ht="12" customHeight="1">
      <c r="A25" s="367"/>
      <c r="B25" s="367"/>
      <c r="C25" s="126"/>
      <c r="D25" s="308" t="s">
        <v>39</v>
      </c>
      <c r="E25" s="115"/>
      <c r="F25" s="104">
        <f t="shared" ref="F25" si="50">SUM(G25,L25:M25)</f>
        <v>16</v>
      </c>
      <c r="G25" s="104">
        <v>13</v>
      </c>
      <c r="H25" s="104">
        <v>4</v>
      </c>
      <c r="I25" s="104">
        <v>5</v>
      </c>
      <c r="J25" s="104">
        <v>7</v>
      </c>
      <c r="K25" s="104">
        <v>9</v>
      </c>
      <c r="L25" s="104">
        <v>3</v>
      </c>
      <c r="M25" s="104">
        <v>0</v>
      </c>
      <c r="AA25" s="155">
        <v>16</v>
      </c>
      <c r="AB25" s="155" t="str">
        <f>IF(F25=AA25,"",1)</f>
        <v/>
      </c>
    </row>
    <row r="26" spans="1:28" ht="12" customHeight="1">
      <c r="A26" s="367"/>
      <c r="B26" s="367"/>
      <c r="C26" s="127"/>
      <c r="D26" s="309"/>
      <c r="E26" s="116"/>
      <c r="F26" s="107">
        <f t="shared" ref="F26" si="51">IF(F25=0,0,F25/$F25)</f>
        <v>1</v>
      </c>
      <c r="G26" s="107">
        <f>IF(G25=0,0,G25/$F25)</f>
        <v>0.8125</v>
      </c>
      <c r="H26" s="107">
        <f t="shared" ref="H26" si="52">IF(H25=0,0,H25/$F25)</f>
        <v>0.25</v>
      </c>
      <c r="I26" s="107">
        <f t="shared" ref="I26" si="53">IF(I25=0,0,I25/$F25)</f>
        <v>0.3125</v>
      </c>
      <c r="J26" s="107">
        <f t="shared" ref="J26" si="54">IF(J25=0,0,J25/$F25)</f>
        <v>0.4375</v>
      </c>
      <c r="K26" s="107">
        <f t="shared" ref="K26" si="55">IF(K25=0,0,K25/$F25)</f>
        <v>0.5625</v>
      </c>
      <c r="L26" s="107">
        <f t="shared" ref="L26" si="56">IF(L25=0,0,L25/$F25)</f>
        <v>0.1875</v>
      </c>
      <c r="M26" s="107">
        <f t="shared" ref="M26" si="57">IF(M25=0,0,M25/$F25)</f>
        <v>0</v>
      </c>
      <c r="AA26" s="154"/>
      <c r="AB26" s="154"/>
    </row>
    <row r="27" spans="1:28" ht="12" customHeight="1">
      <c r="A27" s="367"/>
      <c r="B27" s="367"/>
      <c r="C27" s="126"/>
      <c r="D27" s="308" t="s">
        <v>38</v>
      </c>
      <c r="E27" s="115"/>
      <c r="F27" s="104">
        <f t="shared" ref="F27" si="58">SUM(G27,L27:M27)</f>
        <v>3</v>
      </c>
      <c r="G27" s="104">
        <v>1</v>
      </c>
      <c r="H27" s="104">
        <v>1</v>
      </c>
      <c r="I27" s="104">
        <v>0</v>
      </c>
      <c r="J27" s="104">
        <v>0</v>
      </c>
      <c r="K27" s="104">
        <v>0</v>
      </c>
      <c r="L27" s="104">
        <v>2</v>
      </c>
      <c r="M27" s="104">
        <v>0</v>
      </c>
      <c r="AA27" s="155">
        <v>3</v>
      </c>
      <c r="AB27" s="155" t="str">
        <f>IF(F27=AA27,"",1)</f>
        <v/>
      </c>
    </row>
    <row r="28" spans="1:28" ht="12" customHeight="1">
      <c r="A28" s="367"/>
      <c r="B28" s="367"/>
      <c r="C28" s="127"/>
      <c r="D28" s="309"/>
      <c r="E28" s="116"/>
      <c r="F28" s="107">
        <f t="shared" ref="F28" si="59">IF(F27=0,0,F27/$F27)</f>
        <v>1</v>
      </c>
      <c r="G28" s="107">
        <f>IF(G27=0,0,G27/$F27)</f>
        <v>0.33333333333333331</v>
      </c>
      <c r="H28" s="107">
        <f t="shared" ref="H28" si="60">IF(H27=0,0,H27/$F27)</f>
        <v>0.33333333333333331</v>
      </c>
      <c r="I28" s="107">
        <f t="shared" ref="I28" si="61">IF(I27=0,0,I27/$F27)</f>
        <v>0</v>
      </c>
      <c r="J28" s="107">
        <f t="shared" ref="J28" si="62">IF(J27=0,0,J27/$F27)</f>
        <v>0</v>
      </c>
      <c r="K28" s="107">
        <f t="shared" ref="K28" si="63">IF(K27=0,0,K27/$F27)</f>
        <v>0</v>
      </c>
      <c r="L28" s="107">
        <f t="shared" ref="L28" si="64">IF(L27=0,0,L27/$F27)</f>
        <v>0.66666666666666663</v>
      </c>
      <c r="M28" s="107">
        <f t="shared" ref="M28" si="65">IF(M27=0,0,M27/$F27)</f>
        <v>0</v>
      </c>
      <c r="AA28" s="154"/>
      <c r="AB28" s="154"/>
    </row>
    <row r="29" spans="1:28" ht="12" customHeight="1">
      <c r="A29" s="367"/>
      <c r="B29" s="367"/>
      <c r="C29" s="126"/>
      <c r="D29" s="308" t="s">
        <v>37</v>
      </c>
      <c r="E29" s="115"/>
      <c r="F29" s="104">
        <f t="shared" ref="F29" si="66">SUM(G29,L29:M29)</f>
        <v>7</v>
      </c>
      <c r="G29" s="104">
        <v>5</v>
      </c>
      <c r="H29" s="104">
        <v>1</v>
      </c>
      <c r="I29" s="104">
        <v>0</v>
      </c>
      <c r="J29" s="104">
        <v>4</v>
      </c>
      <c r="K29" s="104">
        <v>4</v>
      </c>
      <c r="L29" s="104">
        <v>2</v>
      </c>
      <c r="M29" s="104">
        <v>0</v>
      </c>
      <c r="AA29" s="155">
        <v>7</v>
      </c>
      <c r="AB29" s="155" t="str">
        <f>IF(F29=AA29,"",1)</f>
        <v/>
      </c>
    </row>
    <row r="30" spans="1:28" ht="12" customHeight="1">
      <c r="A30" s="367"/>
      <c r="B30" s="367"/>
      <c r="C30" s="127"/>
      <c r="D30" s="309"/>
      <c r="E30" s="116"/>
      <c r="F30" s="107">
        <f t="shared" ref="F30" si="67">IF(F29=0,0,F29/$F29)</f>
        <v>1</v>
      </c>
      <c r="G30" s="107">
        <f>IF(G29=0,0,G29/$F29)</f>
        <v>0.7142857142857143</v>
      </c>
      <c r="H30" s="107">
        <f t="shared" ref="H30" si="68">IF(H29=0,0,H29/$F29)</f>
        <v>0.14285714285714285</v>
      </c>
      <c r="I30" s="107">
        <f t="shared" ref="I30" si="69">IF(I29=0,0,I29/$F29)</f>
        <v>0</v>
      </c>
      <c r="J30" s="107">
        <f t="shared" ref="J30" si="70">IF(J29=0,0,J29/$F29)</f>
        <v>0.5714285714285714</v>
      </c>
      <c r="K30" s="107">
        <f t="shared" ref="K30" si="71">IF(K29=0,0,K29/$F29)</f>
        <v>0.5714285714285714</v>
      </c>
      <c r="L30" s="107">
        <f t="shared" ref="L30" si="72">IF(L29=0,0,L29/$F29)</f>
        <v>0.2857142857142857</v>
      </c>
      <c r="M30" s="107">
        <f t="shared" ref="M30" si="73">IF(M29=0,0,M29/$F29)</f>
        <v>0</v>
      </c>
      <c r="AA30" s="154"/>
      <c r="AB30" s="154"/>
    </row>
    <row r="31" spans="1:28" ht="12" customHeight="1">
      <c r="A31" s="367"/>
      <c r="B31" s="367"/>
      <c r="C31" s="126"/>
      <c r="D31" s="308" t="s">
        <v>36</v>
      </c>
      <c r="E31" s="115"/>
      <c r="F31" s="104">
        <f t="shared" ref="F31" si="74">SUM(G31,L31:M31)</f>
        <v>2</v>
      </c>
      <c r="G31" s="104">
        <v>2</v>
      </c>
      <c r="H31" s="104">
        <v>2</v>
      </c>
      <c r="I31" s="104">
        <v>0</v>
      </c>
      <c r="J31" s="104">
        <v>0</v>
      </c>
      <c r="K31" s="104">
        <v>0</v>
      </c>
      <c r="L31" s="104">
        <v>0</v>
      </c>
      <c r="M31" s="104">
        <v>0</v>
      </c>
      <c r="AA31" s="155">
        <v>2</v>
      </c>
      <c r="AB31" s="155" t="str">
        <f>IF(F31=AA31,"",1)</f>
        <v/>
      </c>
    </row>
    <row r="32" spans="1:28" ht="12" customHeight="1">
      <c r="A32" s="367"/>
      <c r="B32" s="367"/>
      <c r="C32" s="127"/>
      <c r="D32" s="309"/>
      <c r="E32" s="116"/>
      <c r="F32" s="107">
        <f t="shared" ref="F32" si="75">IF(F31=0,0,F31/$F31)</f>
        <v>1</v>
      </c>
      <c r="G32" s="107">
        <f>IF(G31=0,0,G31/$F31)</f>
        <v>1</v>
      </c>
      <c r="H32" s="107">
        <f t="shared" ref="H32" si="76">IF(H31=0,0,H31/$F31)</f>
        <v>1</v>
      </c>
      <c r="I32" s="107">
        <f t="shared" ref="I32" si="77">IF(I31=0,0,I31/$F31)</f>
        <v>0</v>
      </c>
      <c r="J32" s="107">
        <f t="shared" ref="J32" si="78">IF(J31=0,0,J31/$F31)</f>
        <v>0</v>
      </c>
      <c r="K32" s="107">
        <f t="shared" ref="K32" si="79">IF(K31=0,0,K31/$F31)</f>
        <v>0</v>
      </c>
      <c r="L32" s="107">
        <f t="shared" ref="L32" si="80">IF(L31=0,0,L31/$F31)</f>
        <v>0</v>
      </c>
      <c r="M32" s="107">
        <f t="shared" ref="M32" si="81">IF(M31=0,0,M31/$F31)</f>
        <v>0</v>
      </c>
      <c r="AA32" s="154"/>
      <c r="AB32" s="154"/>
    </row>
    <row r="33" spans="1:28" ht="12" customHeight="1">
      <c r="A33" s="367"/>
      <c r="B33" s="367"/>
      <c r="C33" s="126"/>
      <c r="D33" s="308" t="s">
        <v>35</v>
      </c>
      <c r="E33" s="115"/>
      <c r="F33" s="104">
        <f t="shared" ref="F33" si="82">SUM(G33,L33:M33)</f>
        <v>5</v>
      </c>
      <c r="G33" s="104">
        <v>4</v>
      </c>
      <c r="H33" s="104">
        <v>3</v>
      </c>
      <c r="I33" s="104">
        <v>4</v>
      </c>
      <c r="J33" s="104">
        <v>2</v>
      </c>
      <c r="K33" s="104">
        <v>1</v>
      </c>
      <c r="L33" s="104">
        <v>1</v>
      </c>
      <c r="M33" s="104">
        <v>0</v>
      </c>
      <c r="AA33" s="155">
        <v>5</v>
      </c>
      <c r="AB33" s="155" t="str">
        <f>IF(F33=AA33,"",1)</f>
        <v/>
      </c>
    </row>
    <row r="34" spans="1:28" ht="12" customHeight="1">
      <c r="A34" s="367"/>
      <c r="B34" s="367"/>
      <c r="C34" s="127"/>
      <c r="D34" s="309"/>
      <c r="E34" s="116"/>
      <c r="F34" s="107">
        <f t="shared" ref="F34" si="83">IF(F33=0,0,F33/$F33)</f>
        <v>1</v>
      </c>
      <c r="G34" s="107">
        <f>IF(G33=0,0,G33/$F33)</f>
        <v>0.8</v>
      </c>
      <c r="H34" s="107">
        <f t="shared" ref="H34" si="84">IF(H33=0,0,H33/$F33)</f>
        <v>0.6</v>
      </c>
      <c r="I34" s="107">
        <f t="shared" ref="I34" si="85">IF(I33=0,0,I33/$F33)</f>
        <v>0.8</v>
      </c>
      <c r="J34" s="107">
        <f t="shared" ref="J34" si="86">IF(J33=0,0,J33/$F33)</f>
        <v>0.4</v>
      </c>
      <c r="K34" s="107">
        <f t="shared" ref="K34" si="87">IF(K33=0,0,K33/$F33)</f>
        <v>0.2</v>
      </c>
      <c r="L34" s="107">
        <f t="shared" ref="L34" si="88">IF(L33=0,0,L33/$F33)</f>
        <v>0.2</v>
      </c>
      <c r="M34" s="107">
        <f t="shared" ref="M34" si="89">IF(M33=0,0,M33/$F33)</f>
        <v>0</v>
      </c>
      <c r="AA34" s="154"/>
      <c r="AB34" s="154"/>
    </row>
    <row r="35" spans="1:28" ht="12" customHeight="1">
      <c r="A35" s="367"/>
      <c r="B35" s="367"/>
      <c r="C35" s="126"/>
      <c r="D35" s="308" t="s">
        <v>34</v>
      </c>
      <c r="E35" s="115"/>
      <c r="F35" s="104">
        <f t="shared" ref="F35" si="90">SUM(G35,L35:M35)</f>
        <v>10</v>
      </c>
      <c r="G35" s="104">
        <v>8</v>
      </c>
      <c r="H35" s="104">
        <v>3</v>
      </c>
      <c r="I35" s="104">
        <v>5</v>
      </c>
      <c r="J35" s="104">
        <v>6</v>
      </c>
      <c r="K35" s="104">
        <v>5</v>
      </c>
      <c r="L35" s="104">
        <v>2</v>
      </c>
      <c r="M35" s="104">
        <v>0</v>
      </c>
      <c r="AA35" s="155">
        <v>10</v>
      </c>
      <c r="AB35" s="155" t="str">
        <f>IF(F35=AA35,"",1)</f>
        <v/>
      </c>
    </row>
    <row r="36" spans="1:28" ht="12" customHeight="1">
      <c r="A36" s="367"/>
      <c r="B36" s="367"/>
      <c r="C36" s="127"/>
      <c r="D36" s="309"/>
      <c r="E36" s="116"/>
      <c r="F36" s="107">
        <f t="shared" ref="F36" si="91">IF(F35=0,0,F35/$F35)</f>
        <v>1</v>
      </c>
      <c r="G36" s="107">
        <f>IF(G35=0,0,G35/$F35)</f>
        <v>0.8</v>
      </c>
      <c r="H36" s="107">
        <f t="shared" ref="H36" si="92">IF(H35=0,0,H35/$F35)</f>
        <v>0.3</v>
      </c>
      <c r="I36" s="107">
        <f t="shared" ref="I36" si="93">IF(I35=0,0,I35/$F35)</f>
        <v>0.5</v>
      </c>
      <c r="J36" s="107">
        <f t="shared" ref="J36" si="94">IF(J35=0,0,J35/$F35)</f>
        <v>0.6</v>
      </c>
      <c r="K36" s="107">
        <f t="shared" ref="K36" si="95">IF(K35=0,0,K35/$F35)</f>
        <v>0.5</v>
      </c>
      <c r="L36" s="107">
        <f t="shared" ref="L36" si="96">IF(L35=0,0,L35/$F35)</f>
        <v>0.2</v>
      </c>
      <c r="M36" s="107">
        <f t="shared" ref="M36" si="97">IF(M35=0,0,M35/$F35)</f>
        <v>0</v>
      </c>
      <c r="AA36" s="154"/>
      <c r="AB36" s="154"/>
    </row>
    <row r="37" spans="1:28" ht="12" customHeight="1">
      <c r="A37" s="367"/>
      <c r="B37" s="367"/>
      <c r="C37" s="126"/>
      <c r="D37" s="308" t="s">
        <v>33</v>
      </c>
      <c r="E37" s="115"/>
      <c r="F37" s="104">
        <f t="shared" ref="F37" si="98">SUM(G37,L37:M37)</f>
        <v>1</v>
      </c>
      <c r="G37" s="104">
        <v>0</v>
      </c>
      <c r="H37" s="104">
        <v>0</v>
      </c>
      <c r="I37" s="104">
        <v>0</v>
      </c>
      <c r="J37" s="104">
        <v>0</v>
      </c>
      <c r="K37" s="104">
        <v>0</v>
      </c>
      <c r="L37" s="104">
        <v>1</v>
      </c>
      <c r="M37" s="104">
        <v>0</v>
      </c>
      <c r="AA37" s="155">
        <v>1</v>
      </c>
      <c r="AB37" s="155" t="str">
        <f>IF(F37=AA37,"",1)</f>
        <v/>
      </c>
    </row>
    <row r="38" spans="1:28" ht="12" customHeight="1">
      <c r="A38" s="367"/>
      <c r="B38" s="367"/>
      <c r="C38" s="127"/>
      <c r="D38" s="309"/>
      <c r="E38" s="116"/>
      <c r="F38" s="107">
        <f t="shared" ref="F38" si="99">IF(F37=0,0,F37/$F37)</f>
        <v>1</v>
      </c>
      <c r="G38" s="107">
        <f>IF(G37=0,0,G37/$F37)</f>
        <v>0</v>
      </c>
      <c r="H38" s="107">
        <f t="shared" ref="H38" si="100">IF(H37=0,0,H37/$F37)</f>
        <v>0</v>
      </c>
      <c r="I38" s="107">
        <f t="shared" ref="I38" si="101">IF(I37=0,0,I37/$F37)</f>
        <v>0</v>
      </c>
      <c r="J38" s="107">
        <f t="shared" ref="J38" si="102">IF(J37=0,0,J37/$F37)</f>
        <v>0</v>
      </c>
      <c r="K38" s="107">
        <f t="shared" ref="K38" si="103">IF(K37=0,0,K37/$F37)</f>
        <v>0</v>
      </c>
      <c r="L38" s="107">
        <f t="shared" ref="L38" si="104">IF(L37=0,0,L37/$F37)</f>
        <v>1</v>
      </c>
      <c r="M38" s="107">
        <f t="shared" ref="M38" si="105">IF(M37=0,0,M37/$F37)</f>
        <v>0</v>
      </c>
      <c r="AA38" s="154"/>
      <c r="AB38" s="154"/>
    </row>
    <row r="39" spans="1:28" ht="12" customHeight="1">
      <c r="A39" s="367"/>
      <c r="B39" s="367"/>
      <c r="C39" s="126"/>
      <c r="D39" s="308" t="s">
        <v>32</v>
      </c>
      <c r="E39" s="115"/>
      <c r="F39" s="104">
        <f t="shared" ref="F39" si="106">SUM(G39,L39:M39)</f>
        <v>6</v>
      </c>
      <c r="G39" s="104">
        <v>4</v>
      </c>
      <c r="H39" s="104">
        <v>1</v>
      </c>
      <c r="I39" s="104">
        <v>0</v>
      </c>
      <c r="J39" s="104">
        <v>2</v>
      </c>
      <c r="K39" s="104">
        <v>2</v>
      </c>
      <c r="L39" s="104">
        <v>2</v>
      </c>
      <c r="M39" s="104">
        <v>0</v>
      </c>
      <c r="AA39" s="155">
        <v>6</v>
      </c>
      <c r="AB39" s="155" t="str">
        <f>IF(F39=AA39,"",1)</f>
        <v/>
      </c>
    </row>
    <row r="40" spans="1:28" ht="12" customHeight="1">
      <c r="A40" s="367"/>
      <c r="B40" s="367"/>
      <c r="C40" s="127"/>
      <c r="D40" s="309"/>
      <c r="E40" s="116"/>
      <c r="F40" s="107">
        <f t="shared" ref="F40" si="107">IF(F39=0,0,F39/$F39)</f>
        <v>1</v>
      </c>
      <c r="G40" s="107">
        <f>IF(G39=0,0,G39/$F39)</f>
        <v>0.66666666666666663</v>
      </c>
      <c r="H40" s="107">
        <f t="shared" ref="H40" si="108">IF(H39=0,0,H39/$F39)</f>
        <v>0.16666666666666666</v>
      </c>
      <c r="I40" s="107">
        <f t="shared" ref="I40" si="109">IF(I39=0,0,I39/$F39)</f>
        <v>0</v>
      </c>
      <c r="J40" s="107">
        <f t="shared" ref="J40" si="110">IF(J39=0,0,J39/$F39)</f>
        <v>0.33333333333333331</v>
      </c>
      <c r="K40" s="107">
        <f t="shared" ref="K40" si="111">IF(K39=0,0,K39/$F39)</f>
        <v>0.33333333333333331</v>
      </c>
      <c r="L40" s="107">
        <f t="shared" ref="L40" si="112">IF(L39=0,0,L39/$F39)</f>
        <v>0.33333333333333331</v>
      </c>
      <c r="M40" s="107">
        <f t="shared" ref="M40" si="113">IF(M39=0,0,M39/$F39)</f>
        <v>0</v>
      </c>
      <c r="AA40" s="154"/>
      <c r="AB40" s="154"/>
    </row>
    <row r="41" spans="1:28" ht="12" customHeight="1">
      <c r="A41" s="367"/>
      <c r="B41" s="367"/>
      <c r="C41" s="126"/>
      <c r="D41" s="308" t="s">
        <v>31</v>
      </c>
      <c r="E41" s="115"/>
      <c r="F41" s="104">
        <f t="shared" ref="F41" si="114">SUM(G41,L41:M41)</f>
        <v>1</v>
      </c>
      <c r="G41" s="104">
        <v>1</v>
      </c>
      <c r="H41" s="104">
        <v>1</v>
      </c>
      <c r="I41" s="104">
        <v>0</v>
      </c>
      <c r="J41" s="104">
        <v>0</v>
      </c>
      <c r="K41" s="104">
        <v>0</v>
      </c>
      <c r="L41" s="104">
        <v>0</v>
      </c>
      <c r="M41" s="104">
        <v>0</v>
      </c>
      <c r="AA41" s="155">
        <v>1</v>
      </c>
      <c r="AB41" s="155" t="str">
        <f>IF(F41=AA41,"",1)</f>
        <v/>
      </c>
    </row>
    <row r="42" spans="1:28" ht="12" customHeight="1">
      <c r="A42" s="367"/>
      <c r="B42" s="367"/>
      <c r="C42" s="127"/>
      <c r="D42" s="309"/>
      <c r="E42" s="116"/>
      <c r="F42" s="107">
        <f t="shared" ref="F42" si="115">IF(F41=0,0,F41/$F41)</f>
        <v>1</v>
      </c>
      <c r="G42" s="107">
        <f>IF(G41=0,0,G41/$F41)</f>
        <v>1</v>
      </c>
      <c r="H42" s="107">
        <f t="shared" ref="H42" si="116">IF(H41=0,0,H41/$F41)</f>
        <v>1</v>
      </c>
      <c r="I42" s="107">
        <f t="shared" ref="I42" si="117">IF(I41=0,0,I41/$F41)</f>
        <v>0</v>
      </c>
      <c r="J42" s="107">
        <f t="shared" ref="J42" si="118">IF(J41=0,0,J41/$F41)</f>
        <v>0</v>
      </c>
      <c r="K42" s="107">
        <f t="shared" ref="K42" si="119">IF(K41=0,0,K41/$F41)</f>
        <v>0</v>
      </c>
      <c r="L42" s="107">
        <f t="shared" ref="L42" si="120">IF(L41=0,0,L41/$F41)</f>
        <v>0</v>
      </c>
      <c r="M42" s="107">
        <f t="shared" ref="M42" si="121">IF(M41=0,0,M41/$F41)</f>
        <v>0</v>
      </c>
      <c r="AA42" s="154"/>
      <c r="AB42" s="154"/>
    </row>
    <row r="43" spans="1:28" ht="12" customHeight="1">
      <c r="A43" s="367"/>
      <c r="B43" s="367"/>
      <c r="C43" s="126"/>
      <c r="D43" s="308" t="s">
        <v>30</v>
      </c>
      <c r="E43" s="115"/>
      <c r="F43" s="104">
        <f t="shared" ref="F43" si="122">SUM(G43,L43:M43)</f>
        <v>2</v>
      </c>
      <c r="G43" s="104">
        <v>1</v>
      </c>
      <c r="H43" s="104">
        <v>0</v>
      </c>
      <c r="I43" s="104">
        <v>0</v>
      </c>
      <c r="J43" s="104">
        <v>1</v>
      </c>
      <c r="K43" s="104">
        <v>0</v>
      </c>
      <c r="L43" s="104">
        <v>1</v>
      </c>
      <c r="M43" s="104">
        <v>0</v>
      </c>
      <c r="AA43" s="155">
        <v>2</v>
      </c>
      <c r="AB43" s="155" t="str">
        <f>IF(F43=AA43,"",1)</f>
        <v/>
      </c>
    </row>
    <row r="44" spans="1:28" ht="12" customHeight="1">
      <c r="A44" s="367"/>
      <c r="B44" s="367"/>
      <c r="C44" s="127"/>
      <c r="D44" s="309"/>
      <c r="E44" s="116"/>
      <c r="F44" s="107">
        <f t="shared" ref="F44" si="123">IF(F43=0,0,F43/$F43)</f>
        <v>1</v>
      </c>
      <c r="G44" s="107">
        <f>IF(G43=0,0,G43/$F43)</f>
        <v>0.5</v>
      </c>
      <c r="H44" s="107">
        <f t="shared" ref="H44" si="124">IF(H43=0,0,H43/$F43)</f>
        <v>0</v>
      </c>
      <c r="I44" s="107">
        <f t="shared" ref="I44" si="125">IF(I43=0,0,I43/$F43)</f>
        <v>0</v>
      </c>
      <c r="J44" s="107">
        <f t="shared" ref="J44" si="126">IF(J43=0,0,J43/$F43)</f>
        <v>0.5</v>
      </c>
      <c r="K44" s="107">
        <f t="shared" ref="K44" si="127">IF(K43=0,0,K43/$F43)</f>
        <v>0</v>
      </c>
      <c r="L44" s="107">
        <f t="shared" ref="L44" si="128">IF(L43=0,0,L43/$F43)</f>
        <v>0.5</v>
      </c>
      <c r="M44" s="107">
        <f t="shared" ref="M44" si="129">IF(M43=0,0,M43/$F43)</f>
        <v>0</v>
      </c>
      <c r="AA44" s="154"/>
      <c r="AB44" s="154"/>
    </row>
    <row r="45" spans="1:28" ht="12" customHeight="1">
      <c r="A45" s="367"/>
      <c r="B45" s="367"/>
      <c r="C45" s="126"/>
      <c r="D45" s="308" t="s">
        <v>29</v>
      </c>
      <c r="E45" s="115"/>
      <c r="F45" s="104">
        <f t="shared" ref="F45" si="130">SUM(G45,L45:M45)</f>
        <v>9</v>
      </c>
      <c r="G45" s="104">
        <v>3</v>
      </c>
      <c r="H45" s="104">
        <v>1</v>
      </c>
      <c r="I45" s="104">
        <v>2</v>
      </c>
      <c r="J45" s="104">
        <v>0</v>
      </c>
      <c r="K45" s="104">
        <v>2</v>
      </c>
      <c r="L45" s="104">
        <v>6</v>
      </c>
      <c r="M45" s="104">
        <v>0</v>
      </c>
      <c r="AA45" s="155">
        <v>9</v>
      </c>
      <c r="AB45" s="155" t="str">
        <f>IF(F45=AA45,"",1)</f>
        <v/>
      </c>
    </row>
    <row r="46" spans="1:28" ht="12" customHeight="1">
      <c r="A46" s="367"/>
      <c r="B46" s="367"/>
      <c r="C46" s="127"/>
      <c r="D46" s="309"/>
      <c r="E46" s="116"/>
      <c r="F46" s="107">
        <f t="shared" ref="F46" si="131">IF(F45=0,0,F45/$F45)</f>
        <v>1</v>
      </c>
      <c r="G46" s="107">
        <f>IF(G45=0,0,G45/$F45)</f>
        <v>0.33333333333333331</v>
      </c>
      <c r="H46" s="107">
        <f t="shared" ref="H46" si="132">IF(H45=0,0,H45/$F45)</f>
        <v>0.1111111111111111</v>
      </c>
      <c r="I46" s="107">
        <f t="shared" ref="I46" si="133">IF(I45=0,0,I45/$F45)</f>
        <v>0.22222222222222221</v>
      </c>
      <c r="J46" s="107">
        <f t="shared" ref="J46" si="134">IF(J45=0,0,J45/$F45)</f>
        <v>0</v>
      </c>
      <c r="K46" s="107">
        <f t="shared" ref="K46" si="135">IF(K45=0,0,K45/$F45)</f>
        <v>0.22222222222222221</v>
      </c>
      <c r="L46" s="107">
        <f t="shared" ref="L46" si="136">IF(L45=0,0,L45/$F45)</f>
        <v>0.66666666666666663</v>
      </c>
      <c r="M46" s="107">
        <f t="shared" ref="M46" si="137">IF(M45=0,0,M45/$F45)</f>
        <v>0</v>
      </c>
      <c r="AA46" s="154"/>
      <c r="AB46" s="154"/>
    </row>
    <row r="47" spans="1:28" ht="12" customHeight="1">
      <c r="A47" s="367"/>
      <c r="B47" s="367"/>
      <c r="C47" s="126"/>
      <c r="D47" s="308" t="s">
        <v>28</v>
      </c>
      <c r="E47" s="115"/>
      <c r="F47" s="104">
        <f t="shared" ref="F47" si="138">SUM(G47,L47:M47)</f>
        <v>5</v>
      </c>
      <c r="G47" s="104">
        <v>2</v>
      </c>
      <c r="H47" s="104">
        <v>0</v>
      </c>
      <c r="I47" s="104">
        <v>1</v>
      </c>
      <c r="J47" s="104">
        <v>0</v>
      </c>
      <c r="K47" s="104">
        <v>1</v>
      </c>
      <c r="L47" s="104">
        <v>3</v>
      </c>
      <c r="M47" s="104">
        <v>0</v>
      </c>
      <c r="AA47" s="155">
        <v>5</v>
      </c>
      <c r="AB47" s="155" t="str">
        <f>IF(F47=AA47,"",1)</f>
        <v/>
      </c>
    </row>
    <row r="48" spans="1:28" ht="12" customHeight="1">
      <c r="A48" s="367"/>
      <c r="B48" s="367"/>
      <c r="C48" s="127"/>
      <c r="D48" s="309"/>
      <c r="E48" s="116"/>
      <c r="F48" s="107">
        <f t="shared" ref="F48" si="139">IF(F47=0,0,F47/$F47)</f>
        <v>1</v>
      </c>
      <c r="G48" s="107">
        <f>IF(G47=0,0,G47/$F47)</f>
        <v>0.4</v>
      </c>
      <c r="H48" s="107">
        <f t="shared" ref="H48" si="140">IF(H47=0,0,H47/$F47)</f>
        <v>0</v>
      </c>
      <c r="I48" s="107">
        <f t="shared" ref="I48" si="141">IF(I47=0,0,I47/$F47)</f>
        <v>0.2</v>
      </c>
      <c r="J48" s="107">
        <f t="shared" ref="J48" si="142">IF(J47=0,0,J47/$F47)</f>
        <v>0</v>
      </c>
      <c r="K48" s="107">
        <f t="shared" ref="K48" si="143">IF(K47=0,0,K47/$F47)</f>
        <v>0.2</v>
      </c>
      <c r="L48" s="107">
        <f t="shared" ref="L48" si="144">IF(L47=0,0,L47/$F47)</f>
        <v>0.6</v>
      </c>
      <c r="M48" s="107">
        <f t="shared" ref="M48" si="145">IF(M47=0,0,M47/$F47)</f>
        <v>0</v>
      </c>
      <c r="AA48" s="154"/>
      <c r="AB48" s="154"/>
    </row>
    <row r="49" spans="1:28" ht="12" customHeight="1">
      <c r="A49" s="367"/>
      <c r="B49" s="367"/>
      <c r="C49" s="126"/>
      <c r="D49" s="308" t="s">
        <v>27</v>
      </c>
      <c r="E49" s="115"/>
      <c r="F49" s="104">
        <f t="shared" ref="F49" si="146">SUM(G49,L49:M49)</f>
        <v>5</v>
      </c>
      <c r="G49" s="104">
        <v>3</v>
      </c>
      <c r="H49" s="104">
        <v>1</v>
      </c>
      <c r="I49" s="104">
        <v>0</v>
      </c>
      <c r="J49" s="104">
        <v>0</v>
      </c>
      <c r="K49" s="104">
        <v>2</v>
      </c>
      <c r="L49" s="104">
        <v>2</v>
      </c>
      <c r="M49" s="104">
        <v>0</v>
      </c>
      <c r="AA49" s="155">
        <v>5</v>
      </c>
      <c r="AB49" s="155" t="str">
        <f>IF(F49=AA49,"",1)</f>
        <v/>
      </c>
    </row>
    <row r="50" spans="1:28" ht="12" customHeight="1">
      <c r="A50" s="367"/>
      <c r="B50" s="367"/>
      <c r="C50" s="127"/>
      <c r="D50" s="309"/>
      <c r="E50" s="116"/>
      <c r="F50" s="107">
        <f t="shared" ref="F50" si="147">IF(F49=0,0,F49/$F49)</f>
        <v>1</v>
      </c>
      <c r="G50" s="107">
        <f>IF(G49=0,0,G49/$F49)</f>
        <v>0.6</v>
      </c>
      <c r="H50" s="107">
        <f t="shared" ref="H50" si="148">IF(H49=0,0,H49/$F49)</f>
        <v>0.2</v>
      </c>
      <c r="I50" s="107">
        <f t="shared" ref="I50" si="149">IF(I49=0,0,I49/$F49)</f>
        <v>0</v>
      </c>
      <c r="J50" s="107">
        <f t="shared" ref="J50" si="150">IF(J49=0,0,J49/$F49)</f>
        <v>0</v>
      </c>
      <c r="K50" s="107">
        <f t="shared" ref="K50" si="151">IF(K49=0,0,K49/$F49)</f>
        <v>0.4</v>
      </c>
      <c r="L50" s="107">
        <f t="shared" ref="L50" si="152">IF(L49=0,0,L49/$F49)</f>
        <v>0.4</v>
      </c>
      <c r="M50" s="107">
        <f t="shared" ref="M50" si="153">IF(M49=0,0,M49/$F49)</f>
        <v>0</v>
      </c>
      <c r="AA50" s="154"/>
      <c r="AB50" s="154"/>
    </row>
    <row r="51" spans="1:28" ht="12" customHeight="1">
      <c r="A51" s="367"/>
      <c r="B51" s="367"/>
      <c r="C51" s="126"/>
      <c r="D51" s="308" t="s">
        <v>26</v>
      </c>
      <c r="E51" s="115"/>
      <c r="F51" s="104">
        <f t="shared" ref="F51" si="154">SUM(G51,L51:M51)</f>
        <v>15</v>
      </c>
      <c r="G51" s="104">
        <v>5</v>
      </c>
      <c r="H51" s="104">
        <v>3</v>
      </c>
      <c r="I51" s="104">
        <v>0</v>
      </c>
      <c r="J51" s="104">
        <v>1</v>
      </c>
      <c r="K51" s="104">
        <v>2</v>
      </c>
      <c r="L51" s="104">
        <v>10</v>
      </c>
      <c r="M51" s="104">
        <v>0</v>
      </c>
      <c r="AA51" s="155">
        <v>15</v>
      </c>
      <c r="AB51" s="155" t="str">
        <f>IF(F51=AA51,"",1)</f>
        <v/>
      </c>
    </row>
    <row r="52" spans="1:28" ht="12" customHeight="1">
      <c r="A52" s="367"/>
      <c r="B52" s="367"/>
      <c r="C52" s="127"/>
      <c r="D52" s="309"/>
      <c r="E52" s="116"/>
      <c r="F52" s="107">
        <f t="shared" ref="F52" si="155">IF(F51=0,0,F51/$F51)</f>
        <v>1</v>
      </c>
      <c r="G52" s="107">
        <f>IF(G51=0,0,G51/$F51)</f>
        <v>0.33333333333333331</v>
      </c>
      <c r="H52" s="107">
        <f t="shared" ref="H52" si="156">IF(H51=0,0,H51/$F51)</f>
        <v>0.2</v>
      </c>
      <c r="I52" s="107">
        <f t="shared" ref="I52" si="157">IF(I51=0,0,I51/$F51)</f>
        <v>0</v>
      </c>
      <c r="J52" s="107">
        <f t="shared" ref="J52" si="158">IF(J51=0,0,J51/$F51)</f>
        <v>6.6666666666666666E-2</v>
      </c>
      <c r="K52" s="107">
        <f t="shared" ref="K52" si="159">IF(K51=0,0,K51/$F51)</f>
        <v>0.13333333333333333</v>
      </c>
      <c r="L52" s="107">
        <f t="shared" ref="L52" si="160">IF(L51=0,0,L51/$F51)</f>
        <v>0.66666666666666663</v>
      </c>
      <c r="M52" s="107">
        <f t="shared" ref="M52" si="161">IF(M51=0,0,M51/$F51)</f>
        <v>0</v>
      </c>
      <c r="AA52" s="154"/>
      <c r="AB52" s="154"/>
    </row>
    <row r="53" spans="1:28" ht="12" customHeight="1">
      <c r="A53" s="367"/>
      <c r="B53" s="367"/>
      <c r="C53" s="126"/>
      <c r="D53" s="308" t="s">
        <v>25</v>
      </c>
      <c r="E53" s="115"/>
      <c r="F53" s="104">
        <f t="shared" ref="F53" si="162">SUM(G53,L53:M53)</f>
        <v>6</v>
      </c>
      <c r="G53" s="104">
        <v>2</v>
      </c>
      <c r="H53" s="104">
        <v>2</v>
      </c>
      <c r="I53" s="104">
        <v>0</v>
      </c>
      <c r="J53" s="104">
        <v>0</v>
      </c>
      <c r="K53" s="104">
        <v>0</v>
      </c>
      <c r="L53" s="104">
        <v>3</v>
      </c>
      <c r="M53" s="104">
        <v>1</v>
      </c>
      <c r="AA53" s="155">
        <v>6</v>
      </c>
      <c r="AB53" s="155" t="str">
        <f>IF(F53=AA53,"",1)</f>
        <v/>
      </c>
    </row>
    <row r="54" spans="1:28" ht="12" customHeight="1">
      <c r="A54" s="367"/>
      <c r="B54" s="367"/>
      <c r="C54" s="127"/>
      <c r="D54" s="309"/>
      <c r="E54" s="116"/>
      <c r="F54" s="107">
        <f t="shared" ref="F54" si="163">IF(F53=0,0,F53/$F53)</f>
        <v>1</v>
      </c>
      <c r="G54" s="107">
        <f>IF(G53=0,0,G53/$F53)</f>
        <v>0.33333333333333331</v>
      </c>
      <c r="H54" s="107">
        <f t="shared" ref="H54" si="164">IF(H53=0,0,H53/$F53)</f>
        <v>0.33333333333333331</v>
      </c>
      <c r="I54" s="107">
        <f t="shared" ref="I54" si="165">IF(I53=0,0,I53/$F53)</f>
        <v>0</v>
      </c>
      <c r="J54" s="107">
        <f t="shared" ref="J54" si="166">IF(J53=0,0,J53/$F53)</f>
        <v>0</v>
      </c>
      <c r="K54" s="107">
        <f t="shared" ref="K54" si="167">IF(K53=0,0,K53/$F53)</f>
        <v>0</v>
      </c>
      <c r="L54" s="107">
        <f t="shared" ref="L54" si="168">IF(L53=0,0,L53/$F53)</f>
        <v>0.5</v>
      </c>
      <c r="M54" s="107">
        <f t="shared" ref="M54" si="169">IF(M53=0,0,M53/$F53)</f>
        <v>0.16666666666666666</v>
      </c>
      <c r="AA54" s="154"/>
      <c r="AB54" s="154"/>
    </row>
    <row r="55" spans="1:28" ht="12" customHeight="1">
      <c r="A55" s="367"/>
      <c r="B55" s="367"/>
      <c r="C55" s="126"/>
      <c r="D55" s="308" t="s">
        <v>24</v>
      </c>
      <c r="E55" s="115"/>
      <c r="F55" s="104">
        <f t="shared" ref="F55" si="170">SUM(G55,L55:M55)</f>
        <v>33</v>
      </c>
      <c r="G55" s="104">
        <v>17</v>
      </c>
      <c r="H55" s="104">
        <v>6</v>
      </c>
      <c r="I55" s="104">
        <v>1</v>
      </c>
      <c r="J55" s="104">
        <v>4</v>
      </c>
      <c r="K55" s="104">
        <v>10</v>
      </c>
      <c r="L55" s="104">
        <v>12</v>
      </c>
      <c r="M55" s="104">
        <v>4</v>
      </c>
      <c r="AA55" s="155">
        <v>33</v>
      </c>
      <c r="AB55" s="155" t="str">
        <f>IF(F55=AA55,"",1)</f>
        <v/>
      </c>
    </row>
    <row r="56" spans="1:28" ht="12" customHeight="1">
      <c r="A56" s="367"/>
      <c r="B56" s="367"/>
      <c r="C56" s="127"/>
      <c r="D56" s="309"/>
      <c r="E56" s="116"/>
      <c r="F56" s="107">
        <f t="shared" ref="F56" si="171">IF(F55=0,0,F55/$F55)</f>
        <v>1</v>
      </c>
      <c r="G56" s="107">
        <f>IF(G55=0,0,G55/$F55)</f>
        <v>0.51515151515151514</v>
      </c>
      <c r="H56" s="107">
        <f t="shared" ref="H56" si="172">IF(H55=0,0,H55/$F55)</f>
        <v>0.18181818181818182</v>
      </c>
      <c r="I56" s="107">
        <f t="shared" ref="I56" si="173">IF(I55=0,0,I55/$F55)</f>
        <v>3.0303030303030304E-2</v>
      </c>
      <c r="J56" s="107">
        <f t="shared" ref="J56" si="174">IF(J55=0,0,J55/$F55)</f>
        <v>0.12121212121212122</v>
      </c>
      <c r="K56" s="107">
        <f t="shared" ref="K56" si="175">IF(K55=0,0,K55/$F55)</f>
        <v>0.30303030303030304</v>
      </c>
      <c r="L56" s="107">
        <f t="shared" ref="L56" si="176">IF(L55=0,0,L55/$F55)</f>
        <v>0.36363636363636365</v>
      </c>
      <c r="M56" s="107">
        <f t="shared" ref="M56" si="177">IF(M55=0,0,M55/$F55)</f>
        <v>0.12121212121212122</v>
      </c>
      <c r="AA56" s="154"/>
      <c r="AB56" s="154"/>
    </row>
    <row r="57" spans="1:28" ht="12" customHeight="1">
      <c r="A57" s="367"/>
      <c r="B57" s="367"/>
      <c r="C57" s="126"/>
      <c r="D57" s="308" t="s">
        <v>23</v>
      </c>
      <c r="E57" s="115"/>
      <c r="F57" s="104">
        <f t="shared" ref="F57" si="178">SUM(G57,L57:M57)</f>
        <v>7</v>
      </c>
      <c r="G57" s="104">
        <v>6</v>
      </c>
      <c r="H57" s="104">
        <v>1</v>
      </c>
      <c r="I57" s="104">
        <v>0</v>
      </c>
      <c r="J57" s="104">
        <v>1</v>
      </c>
      <c r="K57" s="104">
        <v>5</v>
      </c>
      <c r="L57" s="104">
        <v>1</v>
      </c>
      <c r="M57" s="104">
        <v>0</v>
      </c>
      <c r="AA57" s="155">
        <v>7</v>
      </c>
      <c r="AB57" s="155" t="str">
        <f>IF(F57=AA57,"",1)</f>
        <v/>
      </c>
    </row>
    <row r="58" spans="1:28" ht="12" customHeight="1">
      <c r="A58" s="367"/>
      <c r="B58" s="367"/>
      <c r="C58" s="127"/>
      <c r="D58" s="309"/>
      <c r="E58" s="116"/>
      <c r="F58" s="107">
        <f t="shared" ref="F58" si="179">IF(F57=0,0,F57/$F57)</f>
        <v>1</v>
      </c>
      <c r="G58" s="107">
        <f>IF(G57=0,0,G57/$F57)</f>
        <v>0.8571428571428571</v>
      </c>
      <c r="H58" s="107">
        <f t="shared" ref="H58" si="180">IF(H57=0,0,H57/$F57)</f>
        <v>0.14285714285714285</v>
      </c>
      <c r="I58" s="107">
        <f t="shared" ref="I58" si="181">IF(I57=0,0,I57/$F57)</f>
        <v>0</v>
      </c>
      <c r="J58" s="107">
        <f t="shared" ref="J58" si="182">IF(J57=0,0,J57/$F57)</f>
        <v>0.14285714285714285</v>
      </c>
      <c r="K58" s="107">
        <f t="shared" ref="K58" si="183">IF(K57=0,0,K57/$F57)</f>
        <v>0.7142857142857143</v>
      </c>
      <c r="L58" s="107">
        <f t="shared" ref="L58" si="184">IF(L57=0,0,L57/$F57)</f>
        <v>0.14285714285714285</v>
      </c>
      <c r="M58" s="107">
        <f t="shared" ref="M58" si="185">IF(M57=0,0,M57/$F57)</f>
        <v>0</v>
      </c>
      <c r="AA58" s="154"/>
      <c r="AB58" s="154"/>
    </row>
    <row r="59" spans="1:28" ht="12.75" customHeight="1">
      <c r="A59" s="367"/>
      <c r="B59" s="367"/>
      <c r="C59" s="126"/>
      <c r="D59" s="308" t="s">
        <v>22</v>
      </c>
      <c r="E59" s="115"/>
      <c r="F59" s="104">
        <f t="shared" ref="F59" si="186">SUM(G59,L59:M59)</f>
        <v>29</v>
      </c>
      <c r="G59" s="104">
        <v>13</v>
      </c>
      <c r="H59" s="104">
        <v>4</v>
      </c>
      <c r="I59" s="104">
        <v>0</v>
      </c>
      <c r="J59" s="104">
        <v>4</v>
      </c>
      <c r="K59" s="104">
        <v>8</v>
      </c>
      <c r="L59" s="104">
        <v>13</v>
      </c>
      <c r="M59" s="104">
        <v>3</v>
      </c>
      <c r="AA59" s="155">
        <v>29</v>
      </c>
      <c r="AB59" s="155" t="str">
        <f>IF(F59=AA59,"",1)</f>
        <v/>
      </c>
    </row>
    <row r="60" spans="1:28" ht="12.75" customHeight="1">
      <c r="A60" s="367"/>
      <c r="B60" s="367"/>
      <c r="C60" s="127"/>
      <c r="D60" s="309"/>
      <c r="E60" s="116"/>
      <c r="F60" s="107">
        <f t="shared" ref="F60" si="187">IF(F59=0,0,F59/$F59)</f>
        <v>1</v>
      </c>
      <c r="G60" s="107">
        <f>IF(G59=0,0,G59/$F59)</f>
        <v>0.44827586206896552</v>
      </c>
      <c r="H60" s="107">
        <f t="shared" ref="H60" si="188">IF(H59=0,0,H59/$F59)</f>
        <v>0.13793103448275862</v>
      </c>
      <c r="I60" s="107">
        <f t="shared" ref="I60" si="189">IF(I59=0,0,I59/$F59)</f>
        <v>0</v>
      </c>
      <c r="J60" s="107">
        <f t="shared" ref="J60" si="190">IF(J59=0,0,J59/$F59)</f>
        <v>0.13793103448275862</v>
      </c>
      <c r="K60" s="107">
        <f t="shared" ref="K60" si="191">IF(K59=0,0,K59/$F59)</f>
        <v>0.27586206896551724</v>
      </c>
      <c r="L60" s="107">
        <f t="shared" ref="L60" si="192">IF(L59=0,0,L59/$F59)</f>
        <v>0.44827586206896552</v>
      </c>
      <c r="M60" s="107">
        <f t="shared" ref="M60" si="193">IF(M59=0,0,M59/$F59)</f>
        <v>0.10344827586206896</v>
      </c>
      <c r="AA60" s="154"/>
      <c r="AB60" s="154"/>
    </row>
    <row r="61" spans="1:28" ht="12" customHeight="1">
      <c r="A61" s="367"/>
      <c r="B61" s="367"/>
      <c r="C61" s="126"/>
      <c r="D61" s="308" t="s">
        <v>21</v>
      </c>
      <c r="E61" s="115"/>
      <c r="F61" s="104">
        <f t="shared" ref="F61" si="194">SUM(G61,L61:M61)</f>
        <v>15</v>
      </c>
      <c r="G61" s="104">
        <v>7</v>
      </c>
      <c r="H61" s="104">
        <v>2</v>
      </c>
      <c r="I61" s="104">
        <v>0</v>
      </c>
      <c r="J61" s="104">
        <v>4</v>
      </c>
      <c r="K61" s="104">
        <v>4</v>
      </c>
      <c r="L61" s="104">
        <v>7</v>
      </c>
      <c r="M61" s="104">
        <v>1</v>
      </c>
      <c r="AA61" s="155">
        <v>15</v>
      </c>
      <c r="AB61" s="155" t="str">
        <f>IF(F61=AA61,"",1)</f>
        <v/>
      </c>
    </row>
    <row r="62" spans="1:28" ht="12" customHeight="1">
      <c r="A62" s="367"/>
      <c r="B62" s="367"/>
      <c r="C62" s="127"/>
      <c r="D62" s="309"/>
      <c r="E62" s="116"/>
      <c r="F62" s="107">
        <f t="shared" ref="F62" si="195">IF(F61=0,0,F61/$F61)</f>
        <v>1</v>
      </c>
      <c r="G62" s="107">
        <f>IF(G61=0,0,G61/$F61)</f>
        <v>0.46666666666666667</v>
      </c>
      <c r="H62" s="107">
        <f t="shared" ref="H62" si="196">IF(H61=0,0,H61/$F61)</f>
        <v>0.13333333333333333</v>
      </c>
      <c r="I62" s="107">
        <f t="shared" ref="I62" si="197">IF(I61=0,0,I61/$F61)</f>
        <v>0</v>
      </c>
      <c r="J62" s="107">
        <f t="shared" ref="J62" si="198">IF(J61=0,0,J61/$F61)</f>
        <v>0.26666666666666666</v>
      </c>
      <c r="K62" s="107">
        <f t="shared" ref="K62" si="199">IF(K61=0,0,K61/$F61)</f>
        <v>0.26666666666666666</v>
      </c>
      <c r="L62" s="107">
        <f t="shared" ref="L62" si="200">IF(L61=0,0,L61/$F61)</f>
        <v>0.46666666666666667</v>
      </c>
      <c r="M62" s="107">
        <f t="shared" ref="M62" si="201">IF(M61=0,0,M61/$F61)</f>
        <v>6.6666666666666666E-2</v>
      </c>
      <c r="AA62" s="154"/>
      <c r="AB62" s="154"/>
    </row>
    <row r="63" spans="1:28" ht="12" customHeight="1">
      <c r="A63" s="367"/>
      <c r="B63" s="367"/>
      <c r="C63" s="126"/>
      <c r="D63" s="308" t="s">
        <v>20</v>
      </c>
      <c r="E63" s="115"/>
      <c r="F63" s="104">
        <f t="shared" ref="F63" si="202">SUM(G63,L63:M63)</f>
        <v>7</v>
      </c>
      <c r="G63" s="104">
        <v>7</v>
      </c>
      <c r="H63" s="104">
        <v>2</v>
      </c>
      <c r="I63" s="104">
        <v>0</v>
      </c>
      <c r="J63" s="104">
        <v>6</v>
      </c>
      <c r="K63" s="104">
        <v>6</v>
      </c>
      <c r="L63" s="104">
        <v>0</v>
      </c>
      <c r="M63" s="104">
        <v>0</v>
      </c>
      <c r="AA63" s="155">
        <v>7</v>
      </c>
      <c r="AB63" s="155" t="str">
        <f>IF(F63=AA63,"",1)</f>
        <v/>
      </c>
    </row>
    <row r="64" spans="1:28" ht="12" customHeight="1">
      <c r="A64" s="367"/>
      <c r="B64" s="367"/>
      <c r="C64" s="127"/>
      <c r="D64" s="309"/>
      <c r="E64" s="116"/>
      <c r="F64" s="107">
        <f t="shared" ref="F64" si="203">IF(F63=0,0,F63/$F63)</f>
        <v>1</v>
      </c>
      <c r="G64" s="107">
        <f>IF(G63=0,0,G63/$F63)</f>
        <v>1</v>
      </c>
      <c r="H64" s="107">
        <f t="shared" ref="H64" si="204">IF(H63=0,0,H63/$F63)</f>
        <v>0.2857142857142857</v>
      </c>
      <c r="I64" s="107">
        <f t="shared" ref="I64" si="205">IF(I63=0,0,I63/$F63)</f>
        <v>0</v>
      </c>
      <c r="J64" s="107">
        <f t="shared" ref="J64" si="206">IF(J63=0,0,J63/$F63)</f>
        <v>0.8571428571428571</v>
      </c>
      <c r="K64" s="107">
        <f t="shared" ref="K64" si="207">IF(K63=0,0,K63/$F63)</f>
        <v>0.8571428571428571</v>
      </c>
      <c r="L64" s="107">
        <f t="shared" ref="L64" si="208">IF(L63=0,0,L63/$F63)</f>
        <v>0</v>
      </c>
      <c r="M64" s="107">
        <f t="shared" ref="M64" si="209">IF(M63=0,0,M63/$F63)</f>
        <v>0</v>
      </c>
      <c r="AA64" s="154"/>
      <c r="AB64" s="154"/>
    </row>
    <row r="65" spans="1:28" ht="12" customHeight="1">
      <c r="A65" s="367"/>
      <c r="B65" s="367"/>
      <c r="C65" s="126"/>
      <c r="D65" s="308" t="s">
        <v>19</v>
      </c>
      <c r="E65" s="115"/>
      <c r="F65" s="104">
        <f t="shared" ref="F65" si="210">SUM(G65,L65:M65)</f>
        <v>17</v>
      </c>
      <c r="G65" s="104">
        <v>10</v>
      </c>
      <c r="H65" s="104">
        <v>2</v>
      </c>
      <c r="I65" s="104">
        <v>2</v>
      </c>
      <c r="J65" s="104">
        <v>4</v>
      </c>
      <c r="K65" s="104">
        <v>7</v>
      </c>
      <c r="L65" s="104">
        <v>7</v>
      </c>
      <c r="M65" s="104">
        <v>0</v>
      </c>
      <c r="AA65" s="155">
        <v>17</v>
      </c>
      <c r="AB65" s="155" t="str">
        <f>IF(F65=AA65,"",1)</f>
        <v/>
      </c>
    </row>
    <row r="66" spans="1:28" ht="12" customHeight="1">
      <c r="A66" s="367"/>
      <c r="B66" s="367"/>
      <c r="C66" s="127"/>
      <c r="D66" s="309"/>
      <c r="E66" s="116"/>
      <c r="F66" s="107">
        <f t="shared" ref="F66" si="211">IF(F65=0,0,F65/$F65)</f>
        <v>1</v>
      </c>
      <c r="G66" s="107">
        <f>IF(G65=0,0,G65/$F65)</f>
        <v>0.58823529411764708</v>
      </c>
      <c r="H66" s="107">
        <f t="shared" ref="H66" si="212">IF(H65=0,0,H65/$F65)</f>
        <v>0.11764705882352941</v>
      </c>
      <c r="I66" s="107">
        <f t="shared" ref="I66" si="213">IF(I65=0,0,I65/$F65)</f>
        <v>0.11764705882352941</v>
      </c>
      <c r="J66" s="107">
        <f t="shared" ref="J66" si="214">IF(J65=0,0,J65/$F65)</f>
        <v>0.23529411764705882</v>
      </c>
      <c r="K66" s="107">
        <f t="shared" ref="K66" si="215">IF(K65=0,0,K65/$F65)</f>
        <v>0.41176470588235292</v>
      </c>
      <c r="L66" s="107">
        <f t="shared" ref="L66" si="216">IF(L65=0,0,L65/$F65)</f>
        <v>0.41176470588235292</v>
      </c>
      <c r="M66" s="107">
        <f t="shared" ref="M66" si="217">IF(M65=0,0,M65/$F65)</f>
        <v>0</v>
      </c>
      <c r="AA66" s="154"/>
      <c r="AB66" s="154"/>
    </row>
    <row r="67" spans="1:28" ht="12" customHeight="1">
      <c r="A67" s="367"/>
      <c r="B67" s="367"/>
      <c r="C67" s="126"/>
      <c r="D67" s="308" t="s">
        <v>18</v>
      </c>
      <c r="E67" s="115"/>
      <c r="F67" s="104">
        <f t="shared" ref="F67" si="218">SUM(G67,L67:M67)</f>
        <v>6</v>
      </c>
      <c r="G67" s="104">
        <v>3</v>
      </c>
      <c r="H67" s="104">
        <v>1</v>
      </c>
      <c r="I67" s="104">
        <v>2</v>
      </c>
      <c r="J67" s="104">
        <v>2</v>
      </c>
      <c r="K67" s="104">
        <v>0</v>
      </c>
      <c r="L67" s="104">
        <v>3</v>
      </c>
      <c r="M67" s="104">
        <v>0</v>
      </c>
      <c r="AA67" s="155">
        <v>6</v>
      </c>
      <c r="AB67" s="155" t="str">
        <f>IF(F67=AA67,"",1)</f>
        <v/>
      </c>
    </row>
    <row r="68" spans="1:28" ht="12" customHeight="1">
      <c r="A68" s="367"/>
      <c r="B68" s="368"/>
      <c r="C68" s="127"/>
      <c r="D68" s="309"/>
      <c r="E68" s="116"/>
      <c r="F68" s="107">
        <f t="shared" ref="F68" si="219">IF(F67=0,0,F67/$F67)</f>
        <v>1</v>
      </c>
      <c r="G68" s="107">
        <f>IF(G67=0,0,G67/$F67)</f>
        <v>0.5</v>
      </c>
      <c r="H68" s="107">
        <f t="shared" ref="H68" si="220">IF(H67=0,0,H67/$F67)</f>
        <v>0.16666666666666666</v>
      </c>
      <c r="I68" s="107">
        <f t="shared" ref="I68" si="221">IF(I67=0,0,I67/$F67)</f>
        <v>0.33333333333333331</v>
      </c>
      <c r="J68" s="107">
        <f t="shared" ref="J68" si="222">IF(J67=0,0,J67/$F67)</f>
        <v>0.33333333333333331</v>
      </c>
      <c r="K68" s="107">
        <f t="shared" ref="K68" si="223">IF(K67=0,0,K67/$F67)</f>
        <v>0</v>
      </c>
      <c r="L68" s="107">
        <f t="shared" ref="L68" si="224">IF(L67=0,0,L67/$F67)</f>
        <v>0.5</v>
      </c>
      <c r="M68" s="107">
        <f t="shared" ref="M68" si="225">IF(M67=0,0,M67/$F67)</f>
        <v>0</v>
      </c>
      <c r="AA68" s="154"/>
      <c r="AB68" s="154"/>
    </row>
    <row r="69" spans="1:28" ht="12" customHeight="1">
      <c r="A69" s="367"/>
      <c r="B69" s="366" t="s">
        <v>17</v>
      </c>
      <c r="C69" s="126"/>
      <c r="D69" s="308" t="s">
        <v>16</v>
      </c>
      <c r="E69" s="115"/>
      <c r="F69" s="104">
        <f t="shared" ref="F69" si="226">SUM(G69,L69:M69)</f>
        <v>724</v>
      </c>
      <c r="G69" s="104">
        <f t="shared" ref="G69:M69" si="227">SUM(G71,G73,G75,G77,G79,G81,G83,G85,G87,G89,G91,G93,G95,G97,G99)</f>
        <v>435</v>
      </c>
      <c r="H69" s="104">
        <f t="shared" si="227"/>
        <v>189</v>
      </c>
      <c r="I69" s="104">
        <f t="shared" si="227"/>
        <v>107</v>
      </c>
      <c r="J69" s="104">
        <f t="shared" si="227"/>
        <v>176</v>
      </c>
      <c r="K69" s="104">
        <f t="shared" si="227"/>
        <v>229</v>
      </c>
      <c r="L69" s="104">
        <f t="shared" si="227"/>
        <v>249</v>
      </c>
      <c r="M69" s="104">
        <f t="shared" si="227"/>
        <v>40</v>
      </c>
      <c r="AA69" s="155">
        <v>724</v>
      </c>
      <c r="AB69" s="155" t="str">
        <f>IF(F69=AA69,"",1)</f>
        <v/>
      </c>
    </row>
    <row r="70" spans="1:28" ht="12" customHeight="1">
      <c r="A70" s="367"/>
      <c r="B70" s="367"/>
      <c r="C70" s="127"/>
      <c r="D70" s="309"/>
      <c r="E70" s="116"/>
      <c r="F70" s="107">
        <f t="shared" ref="F70" si="228">IF(F69=0,0,F69/$F69)</f>
        <v>1</v>
      </c>
      <c r="G70" s="107">
        <f>IF(G69=0,0,G69/$F69)</f>
        <v>0.600828729281768</v>
      </c>
      <c r="H70" s="107">
        <v>0.47848101265822784</v>
      </c>
      <c r="I70" s="107">
        <v>0.29805013927576601</v>
      </c>
      <c r="J70" s="107">
        <v>0.4160756501182033</v>
      </c>
      <c r="K70" s="107">
        <v>0.59635416666666663</v>
      </c>
      <c r="L70" s="107">
        <f t="shared" ref="L70" si="229">IF(L69=0,0,L69/$F69)</f>
        <v>0.34392265193370164</v>
      </c>
      <c r="M70" s="107">
        <f>IF(M69=0,0,M69/$F69)</f>
        <v>5.5248618784530384E-2</v>
      </c>
      <c r="AA70" s="154"/>
      <c r="AB70" s="154"/>
    </row>
    <row r="71" spans="1:28" ht="12" customHeight="1">
      <c r="A71" s="367"/>
      <c r="B71" s="367"/>
      <c r="C71" s="126"/>
      <c r="D71" s="308" t="s">
        <v>122</v>
      </c>
      <c r="E71" s="115"/>
      <c r="F71" s="104">
        <f t="shared" ref="F71" si="230">SUM(G71,L71:M71)</f>
        <v>4</v>
      </c>
      <c r="G71" s="104">
        <v>1</v>
      </c>
      <c r="H71" s="104">
        <v>0</v>
      </c>
      <c r="I71" s="104">
        <v>0</v>
      </c>
      <c r="J71" s="104">
        <v>0</v>
      </c>
      <c r="K71" s="104">
        <v>1</v>
      </c>
      <c r="L71" s="104">
        <v>3</v>
      </c>
      <c r="M71" s="104">
        <v>0</v>
      </c>
      <c r="AA71" s="155">
        <v>4</v>
      </c>
      <c r="AB71" s="155" t="str">
        <f>IF(F71=AA71,"",1)</f>
        <v/>
      </c>
    </row>
    <row r="72" spans="1:28" ht="12" customHeight="1">
      <c r="A72" s="367"/>
      <c r="B72" s="367"/>
      <c r="C72" s="127"/>
      <c r="D72" s="309"/>
      <c r="E72" s="116"/>
      <c r="F72" s="107">
        <f t="shared" ref="F72" si="231">IF(F71=0,0,F71/$F71)</f>
        <v>1</v>
      </c>
      <c r="G72" s="107">
        <f>IF(G71=0,0,G71/$F71)</f>
        <v>0.25</v>
      </c>
      <c r="H72" s="107">
        <f t="shared" ref="H72" si="232">IF(H71=0,0,H71/$F71)</f>
        <v>0</v>
      </c>
      <c r="I72" s="107">
        <f t="shared" ref="I72" si="233">IF(I71=0,0,I71/$F71)</f>
        <v>0</v>
      </c>
      <c r="J72" s="107">
        <f t="shared" ref="J72" si="234">IF(J71=0,0,J71/$F71)</f>
        <v>0</v>
      </c>
      <c r="K72" s="107">
        <f t="shared" ref="K72" si="235">IF(K71=0,0,K71/$F71)</f>
        <v>0.25</v>
      </c>
      <c r="L72" s="107">
        <f t="shared" ref="L72" si="236">IF(L71=0,0,L71/$F71)</f>
        <v>0.75</v>
      </c>
      <c r="M72" s="107">
        <f t="shared" ref="M72" si="237">IF(M71=0,0,M71/$F71)</f>
        <v>0</v>
      </c>
      <c r="AA72" s="154"/>
      <c r="AB72" s="154"/>
    </row>
    <row r="73" spans="1:28" ht="12" customHeight="1">
      <c r="A73" s="367"/>
      <c r="B73" s="367"/>
      <c r="C73" s="126"/>
      <c r="D73" s="308" t="s">
        <v>14</v>
      </c>
      <c r="E73" s="115"/>
      <c r="F73" s="104">
        <f t="shared" ref="F73" si="238">SUM(G73,L73:M73)</f>
        <v>91</v>
      </c>
      <c r="G73" s="104">
        <v>52</v>
      </c>
      <c r="H73" s="104">
        <v>36</v>
      </c>
      <c r="I73" s="104">
        <v>2</v>
      </c>
      <c r="J73" s="104">
        <v>7</v>
      </c>
      <c r="K73" s="104">
        <v>9</v>
      </c>
      <c r="L73" s="104">
        <v>37</v>
      </c>
      <c r="M73" s="104">
        <v>2</v>
      </c>
      <c r="AA73" s="155">
        <v>91</v>
      </c>
      <c r="AB73" s="155" t="str">
        <f>IF(F73=AA73,"",1)</f>
        <v/>
      </c>
    </row>
    <row r="74" spans="1:28" ht="12" customHeight="1">
      <c r="A74" s="367"/>
      <c r="B74" s="367"/>
      <c r="C74" s="127"/>
      <c r="D74" s="309"/>
      <c r="E74" s="116"/>
      <c r="F74" s="107">
        <f t="shared" ref="F74" si="239">IF(F73=0,0,F73/$F73)</f>
        <v>1</v>
      </c>
      <c r="G74" s="107">
        <f>IF(G73=0,0,G73/$F73)</f>
        <v>0.5714285714285714</v>
      </c>
      <c r="H74" s="107">
        <f t="shared" ref="H74" si="240">IF(H73=0,0,H73/$F73)</f>
        <v>0.39560439560439559</v>
      </c>
      <c r="I74" s="107">
        <f t="shared" ref="I74" si="241">IF(I73=0,0,I73/$F73)</f>
        <v>2.197802197802198E-2</v>
      </c>
      <c r="J74" s="107">
        <f t="shared" ref="J74" si="242">IF(J73=0,0,J73/$F73)</f>
        <v>7.6923076923076927E-2</v>
      </c>
      <c r="K74" s="107">
        <f t="shared" ref="K74" si="243">IF(K73=0,0,K73/$F73)</f>
        <v>9.8901098901098897E-2</v>
      </c>
      <c r="L74" s="107">
        <f t="shared" ref="L74" si="244">IF(L73=0,0,L73/$F73)</f>
        <v>0.40659340659340659</v>
      </c>
      <c r="M74" s="107">
        <f t="shared" ref="M74" si="245">IF(M73=0,0,M73/$F73)</f>
        <v>2.197802197802198E-2</v>
      </c>
      <c r="AA74" s="154"/>
      <c r="AB74" s="154"/>
    </row>
    <row r="75" spans="1:28" ht="12" customHeight="1">
      <c r="A75" s="367"/>
      <c r="B75" s="367"/>
      <c r="C75" s="126"/>
      <c r="D75" s="308" t="s">
        <v>13</v>
      </c>
      <c r="E75" s="115"/>
      <c r="F75" s="104">
        <f t="shared" ref="F75" si="246">SUM(G75,L75:M75)</f>
        <v>19</v>
      </c>
      <c r="G75" s="104">
        <v>6</v>
      </c>
      <c r="H75" s="104">
        <v>0</v>
      </c>
      <c r="I75" s="104">
        <v>0</v>
      </c>
      <c r="J75" s="104">
        <v>4</v>
      </c>
      <c r="K75" s="104">
        <v>5</v>
      </c>
      <c r="L75" s="104">
        <v>12</v>
      </c>
      <c r="M75" s="104">
        <v>1</v>
      </c>
      <c r="AA75" s="155">
        <v>19</v>
      </c>
      <c r="AB75" s="155" t="str">
        <f>IF(F75=AA75,"",1)</f>
        <v/>
      </c>
    </row>
    <row r="76" spans="1:28" ht="12" customHeight="1">
      <c r="A76" s="367"/>
      <c r="B76" s="367"/>
      <c r="C76" s="127"/>
      <c r="D76" s="309"/>
      <c r="E76" s="116"/>
      <c r="F76" s="107">
        <f t="shared" ref="F76" si="247">IF(F75=0,0,F75/$F75)</f>
        <v>1</v>
      </c>
      <c r="G76" s="107">
        <f>IF(G75=0,0,G75/$F75)</f>
        <v>0.31578947368421051</v>
      </c>
      <c r="H76" s="107">
        <f t="shared" ref="H76" si="248">IF(H75=0,0,H75/$F75)</f>
        <v>0</v>
      </c>
      <c r="I76" s="107">
        <f t="shared" ref="I76" si="249">IF(I75=0,0,I75/$F75)</f>
        <v>0</v>
      </c>
      <c r="J76" s="107">
        <f t="shared" ref="J76" si="250">IF(J75=0,0,J75/$F75)</f>
        <v>0.21052631578947367</v>
      </c>
      <c r="K76" s="107">
        <f t="shared" ref="K76" si="251">IF(K75=0,0,K75/$F75)</f>
        <v>0.26315789473684209</v>
      </c>
      <c r="L76" s="107">
        <f t="shared" ref="L76" si="252">IF(L75=0,0,L75/$F75)</f>
        <v>0.63157894736842102</v>
      </c>
      <c r="M76" s="107">
        <f t="shared" ref="M76" si="253">IF(M75=0,0,M75/$F75)</f>
        <v>5.2631578947368418E-2</v>
      </c>
      <c r="AA76" s="154"/>
      <c r="AB76" s="154"/>
    </row>
    <row r="77" spans="1:28" ht="12" customHeight="1">
      <c r="A77" s="367"/>
      <c r="B77" s="367"/>
      <c r="C77" s="126"/>
      <c r="D77" s="308" t="s">
        <v>12</v>
      </c>
      <c r="E77" s="115"/>
      <c r="F77" s="104">
        <f t="shared" ref="F77" si="254">SUM(G77,L77:M77)</f>
        <v>14</v>
      </c>
      <c r="G77" s="104">
        <v>9</v>
      </c>
      <c r="H77" s="104">
        <v>3</v>
      </c>
      <c r="I77" s="104">
        <v>2</v>
      </c>
      <c r="J77" s="104">
        <v>4</v>
      </c>
      <c r="K77" s="104">
        <v>4</v>
      </c>
      <c r="L77" s="104">
        <v>4</v>
      </c>
      <c r="M77" s="104">
        <v>1</v>
      </c>
      <c r="AA77" s="155">
        <v>14</v>
      </c>
      <c r="AB77" s="155" t="str">
        <f>IF(F77=AA77,"",1)</f>
        <v/>
      </c>
    </row>
    <row r="78" spans="1:28" ht="12" customHeight="1">
      <c r="A78" s="367"/>
      <c r="B78" s="367"/>
      <c r="C78" s="127"/>
      <c r="D78" s="309"/>
      <c r="E78" s="116"/>
      <c r="F78" s="107">
        <f t="shared" ref="F78" si="255">IF(F77=0,0,F77/$F77)</f>
        <v>1</v>
      </c>
      <c r="G78" s="107">
        <f>IF(G77=0,0,G77/$F77)</f>
        <v>0.6428571428571429</v>
      </c>
      <c r="H78" s="107">
        <f t="shared" ref="H78" si="256">IF(H77=0,0,H77/$F77)</f>
        <v>0.21428571428571427</v>
      </c>
      <c r="I78" s="107">
        <f t="shared" ref="I78" si="257">IF(I77=0,0,I77/$F77)</f>
        <v>0.14285714285714285</v>
      </c>
      <c r="J78" s="107">
        <f t="shared" ref="J78" si="258">IF(J77=0,0,J77/$F77)</f>
        <v>0.2857142857142857</v>
      </c>
      <c r="K78" s="107">
        <f t="shared" ref="K78" si="259">IF(K77=0,0,K77/$F77)</f>
        <v>0.2857142857142857</v>
      </c>
      <c r="L78" s="107">
        <f t="shared" ref="L78" si="260">IF(L77=0,0,L77/$F77)</f>
        <v>0.2857142857142857</v>
      </c>
      <c r="M78" s="107">
        <f t="shared" ref="M78" si="261">IF(M77=0,0,M77/$F77)</f>
        <v>7.1428571428571425E-2</v>
      </c>
      <c r="AA78" s="154"/>
      <c r="AB78" s="154"/>
    </row>
    <row r="79" spans="1:28" ht="12" customHeight="1">
      <c r="A79" s="367"/>
      <c r="B79" s="367"/>
      <c r="C79" s="126"/>
      <c r="D79" s="308" t="s">
        <v>11</v>
      </c>
      <c r="E79" s="115"/>
      <c r="F79" s="104">
        <f t="shared" ref="F79" si="262">SUM(G79,L79:M79)</f>
        <v>32</v>
      </c>
      <c r="G79" s="104">
        <v>18</v>
      </c>
      <c r="H79" s="104">
        <v>9</v>
      </c>
      <c r="I79" s="104">
        <v>3</v>
      </c>
      <c r="J79" s="104">
        <v>2</v>
      </c>
      <c r="K79" s="104">
        <v>9</v>
      </c>
      <c r="L79" s="104">
        <v>12</v>
      </c>
      <c r="M79" s="104">
        <v>2</v>
      </c>
      <c r="AA79" s="155">
        <v>32</v>
      </c>
      <c r="AB79" s="155" t="str">
        <f>IF(F79=AA79,"",1)</f>
        <v/>
      </c>
    </row>
    <row r="80" spans="1:28" ht="12" customHeight="1">
      <c r="A80" s="367"/>
      <c r="B80" s="367"/>
      <c r="C80" s="127"/>
      <c r="D80" s="309"/>
      <c r="E80" s="116"/>
      <c r="F80" s="107">
        <f t="shared" ref="F80" si="263">IF(F79=0,0,F79/$F79)</f>
        <v>1</v>
      </c>
      <c r="G80" s="107">
        <f>IF(G79=0,0,G79/$F79)</f>
        <v>0.5625</v>
      </c>
      <c r="H80" s="107">
        <f t="shared" ref="H80" si="264">IF(H79=0,0,H79/$F79)</f>
        <v>0.28125</v>
      </c>
      <c r="I80" s="107">
        <f t="shared" ref="I80" si="265">IF(I79=0,0,I79/$F79)</f>
        <v>9.375E-2</v>
      </c>
      <c r="J80" s="107">
        <f t="shared" ref="J80" si="266">IF(J79=0,0,J79/$F79)</f>
        <v>6.25E-2</v>
      </c>
      <c r="K80" s="107">
        <f t="shared" ref="K80" si="267">IF(K79=0,0,K79/$F79)</f>
        <v>0.28125</v>
      </c>
      <c r="L80" s="107">
        <f t="shared" ref="L80" si="268">IF(L79=0,0,L79/$F79)</f>
        <v>0.375</v>
      </c>
      <c r="M80" s="107">
        <f t="shared" ref="M80" si="269">IF(M79=0,0,M79/$F79)</f>
        <v>6.25E-2</v>
      </c>
      <c r="AA80" s="154"/>
      <c r="AB80" s="154"/>
    </row>
    <row r="81" spans="1:28" ht="12" customHeight="1">
      <c r="A81" s="367"/>
      <c r="B81" s="367"/>
      <c r="C81" s="126"/>
      <c r="D81" s="308" t="s">
        <v>10</v>
      </c>
      <c r="E81" s="115"/>
      <c r="F81" s="104">
        <f t="shared" ref="F81" si="270">SUM(G81,L81:M81)</f>
        <v>176</v>
      </c>
      <c r="G81" s="104">
        <v>75</v>
      </c>
      <c r="H81" s="104">
        <v>38</v>
      </c>
      <c r="I81" s="104">
        <v>15</v>
      </c>
      <c r="J81" s="104">
        <v>18</v>
      </c>
      <c r="K81" s="104">
        <v>31</v>
      </c>
      <c r="L81" s="104">
        <v>87</v>
      </c>
      <c r="M81" s="104">
        <v>14</v>
      </c>
      <c r="AA81" s="155">
        <v>176</v>
      </c>
      <c r="AB81" s="155" t="str">
        <f>IF(F81=AA81,"",1)</f>
        <v/>
      </c>
    </row>
    <row r="82" spans="1:28" ht="12" customHeight="1">
      <c r="A82" s="367"/>
      <c r="B82" s="367"/>
      <c r="C82" s="127"/>
      <c r="D82" s="309"/>
      <c r="E82" s="116"/>
      <c r="F82" s="107">
        <f t="shared" ref="F82" si="271">IF(F81=0,0,F81/$F81)</f>
        <v>1</v>
      </c>
      <c r="G82" s="107">
        <f>IF(G81=0,0,G81/$F81)</f>
        <v>0.42613636363636365</v>
      </c>
      <c r="H82" s="107">
        <f t="shared" ref="H82" si="272">IF(H81=0,0,H81/$F81)</f>
        <v>0.21590909090909091</v>
      </c>
      <c r="I82" s="107">
        <f t="shared" ref="I82" si="273">IF(I81=0,0,I81/$F81)</f>
        <v>8.5227272727272721E-2</v>
      </c>
      <c r="J82" s="107">
        <f t="shared" ref="J82" si="274">IF(J81=0,0,J81/$F81)</f>
        <v>0.10227272727272728</v>
      </c>
      <c r="K82" s="107">
        <f t="shared" ref="K82" si="275">IF(K81=0,0,K81/$F81)</f>
        <v>0.17613636363636365</v>
      </c>
      <c r="L82" s="107">
        <f t="shared" ref="L82" si="276">IF(L81=0,0,L81/$F81)</f>
        <v>0.49431818181818182</v>
      </c>
      <c r="M82" s="107">
        <f t="shared" ref="M82" si="277">IF(M81=0,0,M81/$F81)</f>
        <v>7.9545454545454544E-2</v>
      </c>
      <c r="AA82" s="154"/>
      <c r="AB82" s="154"/>
    </row>
    <row r="83" spans="1:28" ht="12" customHeight="1">
      <c r="A83" s="367"/>
      <c r="B83" s="367"/>
      <c r="C83" s="126"/>
      <c r="D83" s="308" t="s">
        <v>9</v>
      </c>
      <c r="E83" s="115"/>
      <c r="F83" s="104">
        <f t="shared" ref="F83" si="278">SUM(G83,L83:M83)</f>
        <v>21</v>
      </c>
      <c r="G83" s="104">
        <v>17</v>
      </c>
      <c r="H83" s="104">
        <v>0</v>
      </c>
      <c r="I83" s="104">
        <v>1</v>
      </c>
      <c r="J83" s="104">
        <v>10</v>
      </c>
      <c r="K83" s="104">
        <v>14</v>
      </c>
      <c r="L83" s="104">
        <v>4</v>
      </c>
      <c r="M83" s="104">
        <v>0</v>
      </c>
      <c r="AA83" s="155">
        <v>21</v>
      </c>
      <c r="AB83" s="155" t="str">
        <f>IF(F83=AA83,"",1)</f>
        <v/>
      </c>
    </row>
    <row r="84" spans="1:28" ht="12" customHeight="1">
      <c r="A84" s="367"/>
      <c r="B84" s="367"/>
      <c r="C84" s="127"/>
      <c r="D84" s="309"/>
      <c r="E84" s="116"/>
      <c r="F84" s="107">
        <f t="shared" ref="F84" si="279">IF(F83=0,0,F83/$F83)</f>
        <v>1</v>
      </c>
      <c r="G84" s="107">
        <f>IF(G83=0,0,G83/$F83)</f>
        <v>0.80952380952380953</v>
      </c>
      <c r="H84" s="107">
        <f t="shared" ref="H84" si="280">IF(H83=0,0,H83/$F83)</f>
        <v>0</v>
      </c>
      <c r="I84" s="107">
        <f t="shared" ref="I84" si="281">IF(I83=0,0,I83/$F83)</f>
        <v>4.7619047619047616E-2</v>
      </c>
      <c r="J84" s="107">
        <f t="shared" ref="J84" si="282">IF(J83=0,0,J83/$F83)</f>
        <v>0.47619047619047616</v>
      </c>
      <c r="K84" s="107">
        <f t="shared" ref="K84" si="283">IF(K83=0,0,K83/$F83)</f>
        <v>0.66666666666666663</v>
      </c>
      <c r="L84" s="107">
        <f t="shared" ref="L84" si="284">IF(L83=0,0,L83/$F83)</f>
        <v>0.19047619047619047</v>
      </c>
      <c r="M84" s="107">
        <f t="shared" ref="M84" si="285">IF(M83=0,0,M83/$F83)</f>
        <v>0</v>
      </c>
      <c r="AA84" s="154"/>
      <c r="AB84" s="154"/>
    </row>
    <row r="85" spans="1:28" ht="12" customHeight="1">
      <c r="A85" s="367"/>
      <c r="B85" s="367"/>
      <c r="C85" s="126"/>
      <c r="D85" s="308" t="s">
        <v>8</v>
      </c>
      <c r="E85" s="115"/>
      <c r="F85" s="104">
        <f t="shared" ref="F85" si="286">SUM(G85,L85:M85)</f>
        <v>9</v>
      </c>
      <c r="G85" s="104">
        <v>5</v>
      </c>
      <c r="H85" s="104">
        <v>2</v>
      </c>
      <c r="I85" s="104">
        <v>1</v>
      </c>
      <c r="J85" s="104">
        <v>1</v>
      </c>
      <c r="K85" s="104">
        <v>3</v>
      </c>
      <c r="L85" s="104">
        <v>4</v>
      </c>
      <c r="M85" s="104">
        <v>0</v>
      </c>
      <c r="AA85" s="155">
        <v>9</v>
      </c>
      <c r="AB85" s="155" t="str">
        <f>IF(F85=AA85,"",1)</f>
        <v/>
      </c>
    </row>
    <row r="86" spans="1:28" ht="12" customHeight="1">
      <c r="A86" s="367"/>
      <c r="B86" s="367"/>
      <c r="C86" s="127"/>
      <c r="D86" s="309"/>
      <c r="E86" s="116"/>
      <c r="F86" s="107">
        <f t="shared" ref="F86" si="287">IF(F85=0,0,F85/$F85)</f>
        <v>1</v>
      </c>
      <c r="G86" s="107">
        <f>IF(G85=0,0,G85/$F85)</f>
        <v>0.55555555555555558</v>
      </c>
      <c r="H86" s="107">
        <f t="shared" ref="H86" si="288">IF(H85=0,0,H85/$F85)</f>
        <v>0.22222222222222221</v>
      </c>
      <c r="I86" s="107">
        <f t="shared" ref="I86" si="289">IF(I85=0,0,I85/$F85)</f>
        <v>0.1111111111111111</v>
      </c>
      <c r="J86" s="107">
        <f t="shared" ref="J86" si="290">IF(J85=0,0,J85/$F85)</f>
        <v>0.1111111111111111</v>
      </c>
      <c r="K86" s="107">
        <f t="shared" ref="K86" si="291">IF(K85=0,0,K85/$F85)</f>
        <v>0.33333333333333331</v>
      </c>
      <c r="L86" s="107">
        <f t="shared" ref="L86" si="292">IF(L85=0,0,L85/$F85)</f>
        <v>0.44444444444444442</v>
      </c>
      <c r="M86" s="107">
        <f t="shared" ref="M86" si="293">IF(M85=0,0,M85/$F85)</f>
        <v>0</v>
      </c>
      <c r="AA86" s="154"/>
      <c r="AB86" s="154"/>
    </row>
    <row r="87" spans="1:28" ht="13.5" customHeight="1">
      <c r="A87" s="367"/>
      <c r="B87" s="367"/>
      <c r="C87" s="126"/>
      <c r="D87" s="388" t="s">
        <v>121</v>
      </c>
      <c r="E87" s="115"/>
      <c r="F87" s="104">
        <f t="shared" ref="F87" si="294">SUM(G87,L87:M87)</f>
        <v>18</v>
      </c>
      <c r="G87" s="104">
        <v>9</v>
      </c>
      <c r="H87" s="104">
        <v>6</v>
      </c>
      <c r="I87" s="104">
        <v>2</v>
      </c>
      <c r="J87" s="104">
        <v>1</v>
      </c>
      <c r="K87" s="104">
        <v>4</v>
      </c>
      <c r="L87" s="104">
        <v>9</v>
      </c>
      <c r="M87" s="104">
        <v>0</v>
      </c>
      <c r="AA87" s="155">
        <v>18</v>
      </c>
      <c r="AB87" s="155" t="str">
        <f>IF(F87=AA87,"",1)</f>
        <v/>
      </c>
    </row>
    <row r="88" spans="1:28" ht="13.5" customHeight="1">
      <c r="A88" s="367"/>
      <c r="B88" s="367"/>
      <c r="C88" s="127"/>
      <c r="D88" s="309"/>
      <c r="E88" s="116"/>
      <c r="F88" s="107">
        <f t="shared" ref="F88" si="295">IF(F87=0,0,F87/$F87)</f>
        <v>1</v>
      </c>
      <c r="G88" s="107">
        <f>IF(G87=0,0,G87/$F87)</f>
        <v>0.5</v>
      </c>
      <c r="H88" s="107">
        <f t="shared" ref="H88" si="296">IF(H87=0,0,H87/$F87)</f>
        <v>0.33333333333333331</v>
      </c>
      <c r="I88" s="107">
        <f t="shared" ref="I88" si="297">IF(I87=0,0,I87/$F87)</f>
        <v>0.1111111111111111</v>
      </c>
      <c r="J88" s="107">
        <f t="shared" ref="J88" si="298">IF(J87=0,0,J87/$F87)</f>
        <v>5.5555555555555552E-2</v>
      </c>
      <c r="K88" s="107">
        <f t="shared" ref="K88" si="299">IF(K87=0,0,K87/$F87)</f>
        <v>0.22222222222222221</v>
      </c>
      <c r="L88" s="107">
        <f t="shared" ref="L88" si="300">IF(L87=0,0,L87/$F87)</f>
        <v>0.5</v>
      </c>
      <c r="M88" s="107">
        <f t="shared" ref="M88" si="301">IF(M87=0,0,M87/$F87)</f>
        <v>0</v>
      </c>
      <c r="AA88" s="154"/>
      <c r="AB88" s="154"/>
    </row>
    <row r="89" spans="1:28" ht="12" customHeight="1">
      <c r="A89" s="367"/>
      <c r="B89" s="367"/>
      <c r="C89" s="126"/>
      <c r="D89" s="308" t="s">
        <v>6</v>
      </c>
      <c r="E89" s="115"/>
      <c r="F89" s="104">
        <f t="shared" ref="F89" si="302">SUM(G89,L89:M89)</f>
        <v>49</v>
      </c>
      <c r="G89" s="104">
        <v>32</v>
      </c>
      <c r="H89" s="104">
        <v>17</v>
      </c>
      <c r="I89" s="104">
        <v>7</v>
      </c>
      <c r="J89" s="104">
        <v>12</v>
      </c>
      <c r="K89" s="104">
        <v>14</v>
      </c>
      <c r="L89" s="104">
        <v>11</v>
      </c>
      <c r="M89" s="104">
        <v>6</v>
      </c>
      <c r="AA89" s="155">
        <v>49</v>
      </c>
      <c r="AB89" s="155" t="str">
        <f>IF(F89=AA89,"",1)</f>
        <v/>
      </c>
    </row>
    <row r="90" spans="1:28" ht="12" customHeight="1">
      <c r="A90" s="367"/>
      <c r="B90" s="367"/>
      <c r="C90" s="127"/>
      <c r="D90" s="309"/>
      <c r="E90" s="116"/>
      <c r="F90" s="107">
        <f t="shared" ref="F90" si="303">IF(F89=0,0,F89/$F89)</f>
        <v>1</v>
      </c>
      <c r="G90" s="107">
        <f>IF(G89=0,0,G89/$F89)</f>
        <v>0.65306122448979587</v>
      </c>
      <c r="H90" s="107">
        <f t="shared" ref="H90" si="304">IF(H89=0,0,H89/$F89)</f>
        <v>0.34693877551020408</v>
      </c>
      <c r="I90" s="107">
        <f t="shared" ref="I90" si="305">IF(I89=0,0,I89/$F89)</f>
        <v>0.14285714285714285</v>
      </c>
      <c r="J90" s="107">
        <f t="shared" ref="J90" si="306">IF(J89=0,0,J89/$F89)</f>
        <v>0.24489795918367346</v>
      </c>
      <c r="K90" s="107">
        <f t="shared" ref="K90" si="307">IF(K89=0,0,K89/$F89)</f>
        <v>0.2857142857142857</v>
      </c>
      <c r="L90" s="107">
        <f t="shared" ref="L90" si="308">IF(L89=0,0,L89/$F89)</f>
        <v>0.22448979591836735</v>
      </c>
      <c r="M90" s="107">
        <f t="shared" ref="M90" si="309">IF(M89=0,0,M89/$F89)</f>
        <v>0.12244897959183673</v>
      </c>
      <c r="AA90" s="154"/>
      <c r="AB90" s="154"/>
    </row>
    <row r="91" spans="1:28" ht="12" customHeight="1">
      <c r="A91" s="367"/>
      <c r="B91" s="367"/>
      <c r="C91" s="126"/>
      <c r="D91" s="308" t="s">
        <v>5</v>
      </c>
      <c r="E91" s="115"/>
      <c r="F91" s="104">
        <f t="shared" ref="F91" si="310">SUM(G91,L91:M91)</f>
        <v>24</v>
      </c>
      <c r="G91" s="104">
        <v>16</v>
      </c>
      <c r="H91" s="104">
        <v>6</v>
      </c>
      <c r="I91" s="104">
        <v>2</v>
      </c>
      <c r="J91" s="104">
        <v>4</v>
      </c>
      <c r="K91" s="104">
        <v>9</v>
      </c>
      <c r="L91" s="104">
        <v>8</v>
      </c>
      <c r="M91" s="104">
        <v>0</v>
      </c>
      <c r="AA91" s="155">
        <v>24</v>
      </c>
      <c r="AB91" s="155" t="str">
        <f>IF(F91=AA91,"",1)</f>
        <v/>
      </c>
    </row>
    <row r="92" spans="1:28" ht="12" customHeight="1">
      <c r="A92" s="367"/>
      <c r="B92" s="367"/>
      <c r="C92" s="127"/>
      <c r="D92" s="309"/>
      <c r="E92" s="116"/>
      <c r="F92" s="107">
        <f t="shared" ref="F92" si="311">IF(F91=0,0,F91/$F91)</f>
        <v>1</v>
      </c>
      <c r="G92" s="107">
        <f>IF(G91=0,0,G91/$F91)</f>
        <v>0.66666666666666663</v>
      </c>
      <c r="H92" s="107">
        <f t="shared" ref="H92" si="312">IF(H91=0,0,H91/$F91)</f>
        <v>0.25</v>
      </c>
      <c r="I92" s="107">
        <f t="shared" ref="I92" si="313">IF(I91=0,0,I91/$F91)</f>
        <v>8.3333333333333329E-2</v>
      </c>
      <c r="J92" s="107">
        <f t="shared" ref="J92" si="314">IF(J91=0,0,J91/$F91)</f>
        <v>0.16666666666666666</v>
      </c>
      <c r="K92" s="107">
        <f t="shared" ref="K92" si="315">IF(K91=0,0,K91/$F91)</f>
        <v>0.375</v>
      </c>
      <c r="L92" s="107">
        <f t="shared" ref="L92" si="316">IF(L91=0,0,L91/$F91)</f>
        <v>0.33333333333333331</v>
      </c>
      <c r="M92" s="107">
        <f t="shared" ref="M92" si="317">IF(M91=0,0,M91/$F91)</f>
        <v>0</v>
      </c>
      <c r="AA92" s="154"/>
      <c r="AB92" s="154"/>
    </row>
    <row r="93" spans="1:28" ht="12" customHeight="1">
      <c r="A93" s="367"/>
      <c r="B93" s="367"/>
      <c r="C93" s="126"/>
      <c r="D93" s="308" t="s">
        <v>4</v>
      </c>
      <c r="E93" s="115"/>
      <c r="F93" s="104">
        <f t="shared" ref="F93" si="318">SUM(G93,L93:M93)</f>
        <v>22</v>
      </c>
      <c r="G93" s="104">
        <v>17</v>
      </c>
      <c r="H93" s="104">
        <v>4</v>
      </c>
      <c r="I93" s="104">
        <v>6</v>
      </c>
      <c r="J93" s="104">
        <v>8</v>
      </c>
      <c r="K93" s="104">
        <v>12</v>
      </c>
      <c r="L93" s="104">
        <v>4</v>
      </c>
      <c r="M93" s="104">
        <v>1</v>
      </c>
      <c r="AA93" s="155">
        <v>22</v>
      </c>
      <c r="AB93" s="155" t="str">
        <f>IF(F93=AA93,"",1)</f>
        <v/>
      </c>
    </row>
    <row r="94" spans="1:28" ht="12" customHeight="1">
      <c r="A94" s="367"/>
      <c r="B94" s="367"/>
      <c r="C94" s="127"/>
      <c r="D94" s="309"/>
      <c r="E94" s="116"/>
      <c r="F94" s="107">
        <f t="shared" ref="F94" si="319">IF(F93=0,0,F93/$F93)</f>
        <v>1</v>
      </c>
      <c r="G94" s="107">
        <f>IF(G93=0,0,G93/$F93)</f>
        <v>0.77272727272727271</v>
      </c>
      <c r="H94" s="107">
        <f t="shared" ref="H94" si="320">IF(H93=0,0,H93/$F93)</f>
        <v>0.18181818181818182</v>
      </c>
      <c r="I94" s="107">
        <f t="shared" ref="I94" si="321">IF(I93=0,0,I93/$F93)</f>
        <v>0.27272727272727271</v>
      </c>
      <c r="J94" s="107">
        <f t="shared" ref="J94" si="322">IF(J93=0,0,J93/$F93)</f>
        <v>0.36363636363636365</v>
      </c>
      <c r="K94" s="107">
        <f t="shared" ref="K94" si="323">IF(K93=0,0,K93/$F93)</f>
        <v>0.54545454545454541</v>
      </c>
      <c r="L94" s="107">
        <f t="shared" ref="L94" si="324">IF(L93=0,0,L93/$F93)</f>
        <v>0.18181818181818182</v>
      </c>
      <c r="M94" s="107">
        <f t="shared" ref="M94" si="325">IF(M93=0,0,M93/$F93)</f>
        <v>4.5454545454545456E-2</v>
      </c>
      <c r="AA94" s="154"/>
      <c r="AB94" s="154"/>
    </row>
    <row r="95" spans="1:28" ht="12" customHeight="1">
      <c r="A95" s="367"/>
      <c r="B95" s="367"/>
      <c r="C95" s="126"/>
      <c r="D95" s="308" t="s">
        <v>3</v>
      </c>
      <c r="E95" s="115"/>
      <c r="F95" s="104">
        <f t="shared" ref="F95" si="326">SUM(G95,L95:M95)</f>
        <v>168</v>
      </c>
      <c r="G95" s="104">
        <v>135</v>
      </c>
      <c r="H95" s="104">
        <v>56</v>
      </c>
      <c r="I95" s="104">
        <v>59</v>
      </c>
      <c r="J95" s="104">
        <v>88</v>
      </c>
      <c r="K95" s="104">
        <v>87</v>
      </c>
      <c r="L95" s="104">
        <v>23</v>
      </c>
      <c r="M95" s="104">
        <v>10</v>
      </c>
      <c r="AA95" s="155">
        <v>168</v>
      </c>
      <c r="AB95" s="155" t="str">
        <f>IF(F95=AA95,"",1)</f>
        <v/>
      </c>
    </row>
    <row r="96" spans="1:28" ht="12" customHeight="1">
      <c r="A96" s="367"/>
      <c r="B96" s="367"/>
      <c r="C96" s="127"/>
      <c r="D96" s="309"/>
      <c r="E96" s="116"/>
      <c r="F96" s="107">
        <f t="shared" ref="F96" si="327">IF(F95=0,0,F95/$F95)</f>
        <v>1</v>
      </c>
      <c r="G96" s="107">
        <f>IF(G95=0,0,G95/$F95)</f>
        <v>0.8035714285714286</v>
      </c>
      <c r="H96" s="107">
        <f t="shared" ref="H96" si="328">IF(H95=0,0,H95/$F95)</f>
        <v>0.33333333333333331</v>
      </c>
      <c r="I96" s="107">
        <f t="shared" ref="I96" si="329">IF(I95=0,0,I95/$F95)</f>
        <v>0.35119047619047616</v>
      </c>
      <c r="J96" s="107">
        <f t="shared" ref="J96" si="330">IF(J95=0,0,J95/$F95)</f>
        <v>0.52380952380952384</v>
      </c>
      <c r="K96" s="107">
        <f t="shared" ref="K96" si="331">IF(K95=0,0,K95/$F95)</f>
        <v>0.5178571428571429</v>
      </c>
      <c r="L96" s="107">
        <f t="shared" ref="L96" si="332">IF(L95=0,0,L95/$F95)</f>
        <v>0.13690476190476192</v>
      </c>
      <c r="M96" s="107">
        <f t="shared" ref="M96" si="333">IF(M95=0,0,M95/$F95)</f>
        <v>5.9523809523809521E-2</v>
      </c>
      <c r="AA96" s="154"/>
      <c r="AB96" s="154"/>
    </row>
    <row r="97" spans="1:30" ht="12" customHeight="1">
      <c r="A97" s="367"/>
      <c r="B97" s="367"/>
      <c r="C97" s="126"/>
      <c r="D97" s="308" t="s">
        <v>2</v>
      </c>
      <c r="E97" s="115"/>
      <c r="F97" s="104">
        <f t="shared" ref="F97" si="334">SUM(G97,L97:M97)</f>
        <v>21</v>
      </c>
      <c r="G97" s="104">
        <v>17</v>
      </c>
      <c r="H97" s="104">
        <v>0</v>
      </c>
      <c r="I97" s="104">
        <v>4</v>
      </c>
      <c r="J97" s="104">
        <v>9</v>
      </c>
      <c r="K97" s="104">
        <v>15</v>
      </c>
      <c r="L97" s="104">
        <v>4</v>
      </c>
      <c r="M97" s="104">
        <v>0</v>
      </c>
      <c r="AA97" s="155">
        <v>21</v>
      </c>
      <c r="AB97" s="155" t="str">
        <f>IF(F97=AA97,"",1)</f>
        <v/>
      </c>
    </row>
    <row r="98" spans="1:30" ht="12" customHeight="1">
      <c r="A98" s="367"/>
      <c r="B98" s="367"/>
      <c r="C98" s="127"/>
      <c r="D98" s="309"/>
      <c r="E98" s="116"/>
      <c r="F98" s="107">
        <f t="shared" ref="F98" si="335">IF(F97=0,0,F97/$F97)</f>
        <v>1</v>
      </c>
      <c r="G98" s="107">
        <f>IF(G97=0,0,G97/$F97)</f>
        <v>0.80952380952380953</v>
      </c>
      <c r="H98" s="107">
        <f t="shared" ref="H98" si="336">IF(H97=0,0,H97/$F97)</f>
        <v>0</v>
      </c>
      <c r="I98" s="107">
        <f t="shared" ref="I98" si="337">IF(I97=0,0,I97/$F97)</f>
        <v>0.19047619047619047</v>
      </c>
      <c r="J98" s="107">
        <f t="shared" ref="J98" si="338">IF(J97=0,0,J97/$F97)</f>
        <v>0.42857142857142855</v>
      </c>
      <c r="K98" s="107">
        <f t="shared" ref="K98" si="339">IF(K97=0,0,K97/$F97)</f>
        <v>0.7142857142857143</v>
      </c>
      <c r="L98" s="107">
        <f t="shared" ref="L98" si="340">IF(L97=0,0,L97/$F97)</f>
        <v>0.19047619047619047</v>
      </c>
      <c r="M98" s="107">
        <f t="shared" ref="M98" si="341">IF(M97=0,0,M97/$F97)</f>
        <v>0</v>
      </c>
      <c r="AA98" s="154"/>
      <c r="AB98" s="154"/>
    </row>
    <row r="99" spans="1:30" ht="12.75" customHeight="1">
      <c r="A99" s="367"/>
      <c r="B99" s="367"/>
      <c r="C99" s="126"/>
      <c r="D99" s="308" t="s">
        <v>1</v>
      </c>
      <c r="E99" s="115"/>
      <c r="F99" s="104">
        <f t="shared" ref="F99" si="342">SUM(G99,L99:M99)</f>
        <v>56</v>
      </c>
      <c r="G99" s="104">
        <v>26</v>
      </c>
      <c r="H99" s="104">
        <v>12</v>
      </c>
      <c r="I99" s="104">
        <v>3</v>
      </c>
      <c r="J99" s="104">
        <v>8</v>
      </c>
      <c r="K99" s="104">
        <v>12</v>
      </c>
      <c r="L99" s="104">
        <v>27</v>
      </c>
      <c r="M99" s="104">
        <v>3</v>
      </c>
      <c r="AA99" s="155">
        <v>56</v>
      </c>
      <c r="AB99" s="155" t="str">
        <f>IF(F99=AA99,"",1)</f>
        <v/>
      </c>
    </row>
    <row r="100" spans="1:30" ht="12.75" customHeight="1" thickBot="1">
      <c r="A100" s="368"/>
      <c r="B100" s="368"/>
      <c r="C100" s="127"/>
      <c r="D100" s="309"/>
      <c r="E100" s="116"/>
      <c r="F100" s="107">
        <f t="shared" ref="F100" si="343">IF(F99=0,0,F99/$F99)</f>
        <v>1</v>
      </c>
      <c r="G100" s="107">
        <f>IF(G99=0,0,G99/$F99)</f>
        <v>0.4642857142857143</v>
      </c>
      <c r="H100" s="107">
        <f t="shared" ref="H100" si="344">IF(H99=0,0,H99/$F99)</f>
        <v>0.21428571428571427</v>
      </c>
      <c r="I100" s="107">
        <f t="shared" ref="I100" si="345">IF(I99=0,0,I99/$F99)</f>
        <v>5.3571428571428568E-2</v>
      </c>
      <c r="J100" s="107">
        <f t="shared" ref="J100" si="346">IF(J99=0,0,J99/$F99)</f>
        <v>0.14285714285714285</v>
      </c>
      <c r="K100" s="107">
        <f t="shared" ref="K100" si="347">IF(K99=0,0,K99/$F99)</f>
        <v>0.21428571428571427</v>
      </c>
      <c r="L100" s="107">
        <f t="shared" ref="L100" si="348">IF(L99=0,0,L99/$F99)</f>
        <v>0.48214285714285715</v>
      </c>
      <c r="M100" s="107">
        <f t="shared" ref="M100" si="349">IF(M99=0,0,M99/$F99)</f>
        <v>5.3571428571428568E-2</v>
      </c>
      <c r="AA100" s="157"/>
      <c r="AB100" s="158"/>
    </row>
    <row r="101" spans="1:30">
      <c r="F101" s="84"/>
    </row>
    <row r="110" spans="1:30">
      <c r="D110" s="191" t="s">
        <v>490</v>
      </c>
      <c r="E110" s="192"/>
      <c r="F110" s="193">
        <v>967</v>
      </c>
      <c r="G110" s="193">
        <v>580</v>
      </c>
      <c r="H110" s="193">
        <v>239</v>
      </c>
      <c r="I110" s="193">
        <v>133</v>
      </c>
      <c r="J110" s="193">
        <v>235</v>
      </c>
      <c r="K110" s="193">
        <v>314</v>
      </c>
      <c r="L110" s="193">
        <v>336</v>
      </c>
      <c r="M110" s="193">
        <v>51</v>
      </c>
      <c r="N110" s="193"/>
      <c r="O110" s="193"/>
      <c r="P110" s="193"/>
      <c r="Q110" s="193"/>
      <c r="R110" s="193"/>
      <c r="S110" s="84"/>
      <c r="T110" s="84"/>
      <c r="U110" s="84"/>
      <c r="V110" s="84"/>
      <c r="W110" s="84"/>
      <c r="X110" s="84"/>
      <c r="Y110" s="84"/>
      <c r="Z110" s="84"/>
      <c r="AC110" s="84"/>
      <c r="AD110" s="84"/>
    </row>
    <row r="111" spans="1:30">
      <c r="D111" s="194" t="s">
        <v>49</v>
      </c>
      <c r="E111" s="192"/>
      <c r="F111" s="195">
        <f>IF(F110="","",SUM(F9,F11,F13,F15,F17))</f>
        <v>967</v>
      </c>
      <c r="G111" s="195">
        <f t="shared" ref="G111:R111" si="350">IF(G110="","",SUM(G9,G11,G13,G15,G17))</f>
        <v>580</v>
      </c>
      <c r="H111" s="195">
        <f t="shared" si="350"/>
        <v>239</v>
      </c>
      <c r="I111" s="195">
        <f t="shared" si="350"/>
        <v>133</v>
      </c>
      <c r="J111" s="195">
        <f t="shared" si="350"/>
        <v>235</v>
      </c>
      <c r="K111" s="195">
        <f t="shared" si="350"/>
        <v>314</v>
      </c>
      <c r="L111" s="195">
        <f t="shared" si="350"/>
        <v>336</v>
      </c>
      <c r="M111" s="195">
        <f t="shared" si="350"/>
        <v>51</v>
      </c>
      <c r="N111" s="195" t="str">
        <f>IF(N110="","",SUM(O8,O10,O12,N15,N17))</f>
        <v/>
      </c>
      <c r="O111" s="195" t="str">
        <f>IF(O110="","",SUM(P8,P10,P12,O15,O17))</f>
        <v/>
      </c>
      <c r="P111" s="195" t="str">
        <f>IF(P110="","",SUM(#REF!,#REF!,P13,P15,P17))</f>
        <v/>
      </c>
      <c r="Q111" s="195" t="str">
        <f t="shared" si="350"/>
        <v/>
      </c>
      <c r="R111" s="195" t="str">
        <f t="shared" si="350"/>
        <v/>
      </c>
      <c r="S111" s="196"/>
      <c r="T111" s="84"/>
      <c r="U111" s="196"/>
      <c r="V111" s="84"/>
      <c r="W111" s="196"/>
      <c r="X111" s="84"/>
      <c r="Y111" s="196"/>
      <c r="Z111" s="84"/>
      <c r="AA111" s="196"/>
      <c r="AC111" s="196"/>
      <c r="AD111" s="84"/>
    </row>
    <row r="112" spans="1:30">
      <c r="D112" s="194" t="s">
        <v>43</v>
      </c>
      <c r="E112" s="192"/>
      <c r="F112" s="195">
        <f>IF(F110="","",SUM(F19,F69))</f>
        <v>967</v>
      </c>
      <c r="G112" s="195">
        <f t="shared" ref="G112:R112" si="351">IF(G110="","",SUM(G19,G69))</f>
        <v>580</v>
      </c>
      <c r="H112" s="195">
        <f t="shared" si="351"/>
        <v>239</v>
      </c>
      <c r="I112" s="195">
        <f t="shared" si="351"/>
        <v>133</v>
      </c>
      <c r="J112" s="195">
        <f t="shared" si="351"/>
        <v>235</v>
      </c>
      <c r="K112" s="195">
        <f t="shared" si="351"/>
        <v>314</v>
      </c>
      <c r="L112" s="195">
        <f t="shared" si="351"/>
        <v>336</v>
      </c>
      <c r="M112" s="195">
        <f t="shared" si="351"/>
        <v>51</v>
      </c>
      <c r="N112" s="195" t="str">
        <f t="shared" si="351"/>
        <v/>
      </c>
      <c r="O112" s="195" t="str">
        <f t="shared" si="351"/>
        <v/>
      </c>
      <c r="P112" s="195" t="str">
        <f t="shared" si="351"/>
        <v/>
      </c>
      <c r="Q112" s="195" t="str">
        <f t="shared" si="351"/>
        <v/>
      </c>
      <c r="R112" s="195" t="str">
        <f t="shared" si="351"/>
        <v/>
      </c>
      <c r="S112" s="196"/>
      <c r="T112" s="84"/>
      <c r="U112" s="196"/>
      <c r="V112" s="84"/>
      <c r="W112" s="196"/>
      <c r="X112" s="84"/>
      <c r="Y112" s="196"/>
      <c r="Z112" s="84"/>
      <c r="AA112" s="196"/>
      <c r="AC112" s="196"/>
      <c r="AD112" s="84"/>
    </row>
    <row r="113" spans="4:30">
      <c r="D113" s="197" t="s">
        <v>42</v>
      </c>
      <c r="F113" s="195">
        <f>IF(F110="","",SUM(F21,F23,F25,F27,F29,F31,F33,F35,F37,F39,F41,F43,F45,F47,F49,F51,F53,F55,F57,F59,F61,F63,F65,F67))</f>
        <v>243</v>
      </c>
      <c r="G113" s="195">
        <f t="shared" ref="G113:R113" si="352">IF(G110="","",SUM(G21,G23,G25,G27,G29,G31,G33,G35,G37,G39,G41,G43,G45,G47,G49,G51,G53,G55,G57,G59,G61,G63,G65,G67))</f>
        <v>145</v>
      </c>
      <c r="H113" s="195">
        <f t="shared" si="352"/>
        <v>50</v>
      </c>
      <c r="I113" s="195">
        <f t="shared" si="352"/>
        <v>26</v>
      </c>
      <c r="J113" s="195">
        <f t="shared" si="352"/>
        <v>59</v>
      </c>
      <c r="K113" s="195">
        <f t="shared" si="352"/>
        <v>85</v>
      </c>
      <c r="L113" s="195">
        <f t="shared" si="352"/>
        <v>87</v>
      </c>
      <c r="M113" s="195">
        <f t="shared" si="352"/>
        <v>11</v>
      </c>
      <c r="N113" s="195" t="str">
        <f t="shared" si="352"/>
        <v/>
      </c>
      <c r="O113" s="195" t="str">
        <f t="shared" si="352"/>
        <v/>
      </c>
      <c r="P113" s="195" t="str">
        <f t="shared" si="352"/>
        <v/>
      </c>
      <c r="Q113" s="195" t="str">
        <f t="shared" si="352"/>
        <v/>
      </c>
      <c r="R113" s="195" t="str">
        <f t="shared" si="352"/>
        <v/>
      </c>
      <c r="S113" s="196"/>
      <c r="T113" s="84"/>
      <c r="U113" s="196"/>
      <c r="V113" s="84"/>
      <c r="W113" s="196"/>
      <c r="X113" s="84"/>
      <c r="Y113" s="196"/>
      <c r="Z113" s="84"/>
      <c r="AA113" s="196"/>
      <c r="AC113" s="196"/>
      <c r="AD113" s="84"/>
    </row>
    <row r="114" spans="4:30">
      <c r="D114" s="198" t="s">
        <v>491</v>
      </c>
      <c r="F114" s="195">
        <f>IF(F110="","",SUM(F71,F73,F75,F77,F79,F81,F83,F85,F87,F89,F91,F93,F95,F97,F99))</f>
        <v>724</v>
      </c>
      <c r="G114" s="195">
        <f t="shared" ref="G114:R114" si="353">IF(G110="","",SUM(G71,G73,G75,G77,G79,G81,G83,G85,G87,G89,G91,G93,G95,G97,G99))</f>
        <v>435</v>
      </c>
      <c r="H114" s="195">
        <f t="shared" si="353"/>
        <v>189</v>
      </c>
      <c r="I114" s="195">
        <f t="shared" si="353"/>
        <v>107</v>
      </c>
      <c r="J114" s="195">
        <f t="shared" si="353"/>
        <v>176</v>
      </c>
      <c r="K114" s="195">
        <f t="shared" si="353"/>
        <v>229</v>
      </c>
      <c r="L114" s="195">
        <f t="shared" si="353"/>
        <v>249</v>
      </c>
      <c r="M114" s="195">
        <f t="shared" si="353"/>
        <v>40</v>
      </c>
      <c r="N114" s="195" t="str">
        <f t="shared" si="353"/>
        <v/>
      </c>
      <c r="O114" s="195" t="str">
        <f t="shared" si="353"/>
        <v/>
      </c>
      <c r="P114" s="195" t="str">
        <f t="shared" si="353"/>
        <v/>
      </c>
      <c r="Q114" s="195" t="str">
        <f t="shared" si="353"/>
        <v/>
      </c>
      <c r="R114" s="195" t="str">
        <f t="shared" si="353"/>
        <v/>
      </c>
      <c r="S114" s="196"/>
      <c r="T114" s="84"/>
      <c r="U114" s="196"/>
      <c r="V114" s="84"/>
      <c r="W114" s="196"/>
      <c r="X114" s="84"/>
      <c r="Y114" s="196"/>
      <c r="Z114" s="84"/>
      <c r="AA114" s="196"/>
      <c r="AC114" s="196"/>
      <c r="AD114" s="84"/>
    </row>
    <row r="115" spans="4:30">
      <c r="S115" s="84"/>
      <c r="T115" s="84"/>
      <c r="U115" s="84"/>
      <c r="V115" s="84"/>
      <c r="W115" s="84"/>
      <c r="X115" s="84"/>
      <c r="Y115" s="84"/>
      <c r="Z115" s="84"/>
      <c r="AC115" s="84"/>
      <c r="AD115" s="84"/>
    </row>
    <row r="116" spans="4:30">
      <c r="D116" s="191" t="s">
        <v>490</v>
      </c>
      <c r="F116" s="193" t="str">
        <f>IF(F110="","",IF(F7=F110,"",1))</f>
        <v/>
      </c>
      <c r="G116" s="193" t="str">
        <f t="shared" ref="G116:R116" si="354">IF(G110="","",IF(G7=G110,"",1))</f>
        <v/>
      </c>
      <c r="H116" s="193" t="str">
        <f t="shared" si="354"/>
        <v/>
      </c>
      <c r="I116" s="193" t="str">
        <f t="shared" si="354"/>
        <v/>
      </c>
      <c r="J116" s="193" t="str">
        <f t="shared" si="354"/>
        <v/>
      </c>
      <c r="K116" s="193" t="str">
        <f t="shared" si="354"/>
        <v/>
      </c>
      <c r="L116" s="193" t="str">
        <f t="shared" si="354"/>
        <v/>
      </c>
      <c r="M116" s="193" t="str">
        <f t="shared" si="354"/>
        <v/>
      </c>
      <c r="N116" s="193" t="str">
        <f>IF(N110="","",IF(O6=N110,"",1))</f>
        <v/>
      </c>
      <c r="O116" s="193" t="str">
        <f>IF(O110="","",IF(P6=O110,"",1))</f>
        <v/>
      </c>
      <c r="P116" s="193" t="str">
        <f>IF(P110="","",IF(#REF!=P110,"",1))</f>
        <v/>
      </c>
      <c r="Q116" s="193" t="str">
        <f t="shared" si="354"/>
        <v/>
      </c>
      <c r="R116" s="193" t="str">
        <f t="shared" si="354"/>
        <v/>
      </c>
      <c r="S116" s="84"/>
      <c r="T116" s="84"/>
      <c r="U116" s="84"/>
      <c r="V116" s="84"/>
      <c r="W116" s="84"/>
      <c r="X116" s="84"/>
      <c r="Y116" s="84"/>
      <c r="Z116" s="84"/>
      <c r="AC116" s="84"/>
      <c r="AD116" s="84"/>
    </row>
    <row r="117" spans="4:30">
      <c r="D117" s="194" t="s">
        <v>49</v>
      </c>
      <c r="F117" s="193" t="str">
        <f>IF(F110="","",IF(F110=F111,"",1))</f>
        <v/>
      </c>
      <c r="G117" s="193" t="str">
        <f t="shared" ref="G117:R117" si="355">IF(G110="","",IF(G110=G111,"",1))</f>
        <v/>
      </c>
      <c r="H117" s="193" t="str">
        <f t="shared" si="355"/>
        <v/>
      </c>
      <c r="I117" s="193" t="str">
        <f t="shared" si="355"/>
        <v/>
      </c>
      <c r="J117" s="193" t="str">
        <f t="shared" si="355"/>
        <v/>
      </c>
      <c r="K117" s="193" t="str">
        <f t="shared" si="355"/>
        <v/>
      </c>
      <c r="L117" s="193" t="str">
        <f t="shared" si="355"/>
        <v/>
      </c>
      <c r="M117" s="193" t="str">
        <f t="shared" si="355"/>
        <v/>
      </c>
      <c r="N117" s="193" t="str">
        <f t="shared" si="355"/>
        <v/>
      </c>
      <c r="O117" s="193" t="str">
        <f t="shared" si="355"/>
        <v/>
      </c>
      <c r="P117" s="193" t="str">
        <f t="shared" si="355"/>
        <v/>
      </c>
      <c r="Q117" s="193" t="str">
        <f t="shared" si="355"/>
        <v/>
      </c>
      <c r="R117" s="193" t="str">
        <f t="shared" si="355"/>
        <v/>
      </c>
      <c r="S117" s="84"/>
      <c r="T117" s="84"/>
      <c r="U117" s="84"/>
      <c r="V117" s="84"/>
      <c r="W117" s="84"/>
      <c r="X117" s="84"/>
      <c r="Y117" s="84"/>
      <c r="Z117" s="84"/>
      <c r="AC117" s="84"/>
      <c r="AD117" s="84"/>
    </row>
    <row r="118" spans="4:30">
      <c r="D118" s="194" t="s">
        <v>43</v>
      </c>
      <c r="F118" s="193" t="str">
        <f>IF(F110="","",IF(F110=F112,"",1))</f>
        <v/>
      </c>
      <c r="G118" s="193" t="str">
        <f t="shared" ref="G118:R118" si="356">IF(G110="","",IF(G110=G112,"",1))</f>
        <v/>
      </c>
      <c r="H118" s="193" t="str">
        <f t="shared" si="356"/>
        <v/>
      </c>
      <c r="I118" s="193" t="str">
        <f t="shared" si="356"/>
        <v/>
      </c>
      <c r="J118" s="193" t="str">
        <f t="shared" si="356"/>
        <v/>
      </c>
      <c r="K118" s="193" t="str">
        <f t="shared" si="356"/>
        <v/>
      </c>
      <c r="L118" s="193" t="str">
        <f t="shared" si="356"/>
        <v/>
      </c>
      <c r="M118" s="193" t="str">
        <f t="shared" si="356"/>
        <v/>
      </c>
      <c r="N118" s="193" t="str">
        <f t="shared" si="356"/>
        <v/>
      </c>
      <c r="O118" s="193" t="str">
        <f t="shared" si="356"/>
        <v/>
      </c>
      <c r="P118" s="193" t="str">
        <f t="shared" si="356"/>
        <v/>
      </c>
      <c r="Q118" s="193" t="str">
        <f t="shared" si="356"/>
        <v/>
      </c>
      <c r="R118" s="193" t="str">
        <f t="shared" si="356"/>
        <v/>
      </c>
      <c r="S118" s="84"/>
      <c r="T118" s="84"/>
      <c r="U118" s="84"/>
      <c r="V118" s="84"/>
      <c r="W118" s="84"/>
      <c r="X118" s="84"/>
      <c r="Y118" s="84"/>
      <c r="Z118" s="84"/>
      <c r="AC118" s="84"/>
      <c r="AD118" s="84"/>
    </row>
    <row r="119" spans="4:30">
      <c r="D119" s="197" t="s">
        <v>42</v>
      </c>
      <c r="F119" s="193" t="str">
        <f>IF(F110="","",IF(F19=F113,"",1))</f>
        <v/>
      </c>
      <c r="G119" s="193" t="str">
        <f t="shared" ref="G119:R119" si="357">IF(G110="","",IF(G19=G113,"",1))</f>
        <v/>
      </c>
      <c r="H119" s="193" t="str">
        <f t="shared" si="357"/>
        <v/>
      </c>
      <c r="I119" s="193" t="str">
        <f t="shared" si="357"/>
        <v/>
      </c>
      <c r="J119" s="193" t="str">
        <f t="shared" si="357"/>
        <v/>
      </c>
      <c r="K119" s="193" t="str">
        <f t="shared" si="357"/>
        <v/>
      </c>
      <c r="L119" s="193" t="str">
        <f t="shared" si="357"/>
        <v/>
      </c>
      <c r="M119" s="193" t="str">
        <f t="shared" si="357"/>
        <v/>
      </c>
      <c r="N119" s="193" t="str">
        <f t="shared" si="357"/>
        <v/>
      </c>
      <c r="O119" s="193" t="str">
        <f t="shared" si="357"/>
        <v/>
      </c>
      <c r="P119" s="193" t="str">
        <f t="shared" si="357"/>
        <v/>
      </c>
      <c r="Q119" s="193" t="str">
        <f t="shared" si="357"/>
        <v/>
      </c>
      <c r="R119" s="193" t="str">
        <f t="shared" si="357"/>
        <v/>
      </c>
      <c r="S119" s="84"/>
      <c r="T119" s="84"/>
      <c r="U119" s="84"/>
      <c r="V119" s="84"/>
      <c r="W119" s="84"/>
      <c r="X119" s="84"/>
      <c r="Y119" s="84"/>
      <c r="Z119" s="84"/>
      <c r="AC119" s="84"/>
      <c r="AD119" s="84"/>
    </row>
    <row r="120" spans="4:30">
      <c r="D120" s="198" t="s">
        <v>491</v>
      </c>
      <c r="F120" s="193" t="str">
        <f>IF(F110="","",IF(F69=F114,"",1))</f>
        <v/>
      </c>
      <c r="G120" s="193" t="str">
        <f t="shared" ref="G120:R120" si="358">IF(G110="","",IF(G69=G114,"",1))</f>
        <v/>
      </c>
      <c r="H120" s="193" t="str">
        <f t="shared" si="358"/>
        <v/>
      </c>
      <c r="I120" s="193" t="str">
        <f t="shared" si="358"/>
        <v/>
      </c>
      <c r="J120" s="193" t="str">
        <f t="shared" si="358"/>
        <v/>
      </c>
      <c r="K120" s="193" t="str">
        <f t="shared" si="358"/>
        <v/>
      </c>
      <c r="L120" s="193" t="str">
        <f t="shared" si="358"/>
        <v/>
      </c>
      <c r="M120" s="193" t="str">
        <f t="shared" si="358"/>
        <v/>
      </c>
      <c r="N120" s="193" t="str">
        <f t="shared" si="358"/>
        <v/>
      </c>
      <c r="O120" s="193" t="str">
        <f t="shared" si="358"/>
        <v/>
      </c>
      <c r="P120" s="193" t="str">
        <f t="shared" si="358"/>
        <v/>
      </c>
      <c r="Q120" s="193" t="str">
        <f t="shared" si="358"/>
        <v/>
      </c>
      <c r="R120" s="193" t="str">
        <f t="shared" si="358"/>
        <v/>
      </c>
      <c r="S120" s="84"/>
      <c r="T120" s="84"/>
      <c r="U120" s="84"/>
      <c r="V120" s="84"/>
      <c r="W120" s="84"/>
      <c r="X120" s="84"/>
      <c r="Y120" s="84"/>
      <c r="Z120" s="84"/>
      <c r="AC120" s="84"/>
      <c r="AD120" s="84"/>
    </row>
  </sheetData>
  <mergeCells count="61">
    <mergeCell ref="L3:L6"/>
    <mergeCell ref="M3:M6"/>
    <mergeCell ref="G3:G6"/>
    <mergeCell ref="H4:H6"/>
    <mergeCell ref="A3:E6"/>
    <mergeCell ref="F3:F6"/>
    <mergeCell ref="H3:K3"/>
    <mergeCell ref="I4:I6"/>
    <mergeCell ref="J4:J6"/>
    <mergeCell ref="K4:K6"/>
    <mergeCell ref="A7:E8"/>
    <mergeCell ref="A9:A18"/>
    <mergeCell ref="B9:E10"/>
    <mergeCell ref="B11:E12"/>
    <mergeCell ref="B13:E14"/>
    <mergeCell ref="B15:E16"/>
    <mergeCell ref="B17:E18"/>
    <mergeCell ref="D45:D46"/>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43:D44"/>
    <mergeCell ref="B69:B100"/>
    <mergeCell ref="D69:D70"/>
    <mergeCell ref="D71:D72"/>
    <mergeCell ref="D73:D74"/>
    <mergeCell ref="D75:D76"/>
    <mergeCell ref="D93:D94"/>
    <mergeCell ref="D95:D96"/>
    <mergeCell ref="D97:D98"/>
    <mergeCell ref="D99:D100"/>
    <mergeCell ref="D77:D78"/>
    <mergeCell ref="D79:D80"/>
    <mergeCell ref="D81:D82"/>
    <mergeCell ref="D83:D84"/>
    <mergeCell ref="D85:D86"/>
    <mergeCell ref="D87:D88"/>
    <mergeCell ref="D89:D90"/>
    <mergeCell ref="D91:D92"/>
    <mergeCell ref="D59:D60"/>
    <mergeCell ref="D61:D62"/>
    <mergeCell ref="D63:D64"/>
    <mergeCell ref="D65:D66"/>
    <mergeCell ref="D67:D68"/>
    <mergeCell ref="D57:D58"/>
    <mergeCell ref="D47:D48"/>
    <mergeCell ref="D49:D50"/>
    <mergeCell ref="D51:D52"/>
    <mergeCell ref="D53:D54"/>
    <mergeCell ref="D55:D56"/>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2"/>
  <sheetViews>
    <sheetView view="pageBreakPreview" zoomScaleNormal="100" zoomScaleSheetLayoutView="100" workbookViewId="0">
      <selection activeCell="Q17" sqref="Q17"/>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4" width="9.125" style="3" customWidth="1"/>
    <col min="15" max="16384" width="9" style="3"/>
  </cols>
  <sheetData>
    <row r="1" spans="1:29" ht="14.25">
      <c r="A1" s="18" t="s">
        <v>596</v>
      </c>
    </row>
    <row r="3" spans="1:29" ht="14.25" customHeight="1">
      <c r="A3" s="240" t="s">
        <v>64</v>
      </c>
      <c r="B3" s="241"/>
      <c r="C3" s="241"/>
      <c r="D3" s="241"/>
      <c r="E3" s="242"/>
      <c r="F3" s="249" t="s">
        <v>131</v>
      </c>
      <c r="G3" s="233" t="s">
        <v>403</v>
      </c>
      <c r="H3" s="426"/>
      <c r="I3" s="233" t="s">
        <v>402</v>
      </c>
      <c r="J3" s="426"/>
      <c r="K3" s="427" t="s">
        <v>404</v>
      </c>
      <c r="L3" s="427"/>
      <c r="M3" s="427" t="s">
        <v>405</v>
      </c>
      <c r="N3" s="427"/>
      <c r="O3" s="6"/>
    </row>
    <row r="4" spans="1:29" ht="59.25" customHeight="1">
      <c r="A4" s="243"/>
      <c r="B4" s="244"/>
      <c r="C4" s="244"/>
      <c r="D4" s="244"/>
      <c r="E4" s="245"/>
      <c r="F4" s="232"/>
      <c r="G4" s="268"/>
      <c r="H4" s="269"/>
      <c r="I4" s="268"/>
      <c r="J4" s="269"/>
      <c r="K4" s="294"/>
      <c r="L4" s="294"/>
      <c r="M4" s="294"/>
      <c r="N4" s="294"/>
    </row>
    <row r="5" spans="1:29" ht="15" customHeight="1" thickBot="1">
      <c r="A5" s="243"/>
      <c r="B5" s="244"/>
      <c r="C5" s="244"/>
      <c r="D5" s="244"/>
      <c r="E5" s="245"/>
      <c r="F5" s="232"/>
      <c r="G5" s="233" t="s">
        <v>52</v>
      </c>
      <c r="H5" s="235" t="s">
        <v>51</v>
      </c>
      <c r="I5" s="233" t="s">
        <v>52</v>
      </c>
      <c r="J5" s="235" t="s">
        <v>51</v>
      </c>
      <c r="K5" s="233" t="s">
        <v>52</v>
      </c>
      <c r="L5" s="235" t="s">
        <v>51</v>
      </c>
      <c r="M5" s="339" t="s">
        <v>52</v>
      </c>
      <c r="N5" s="235" t="s">
        <v>51</v>
      </c>
    </row>
    <row r="6" spans="1:29" ht="15" customHeight="1" thickBot="1">
      <c r="A6" s="246"/>
      <c r="B6" s="247"/>
      <c r="C6" s="247"/>
      <c r="D6" s="247"/>
      <c r="E6" s="248"/>
      <c r="F6" s="232"/>
      <c r="G6" s="234"/>
      <c r="H6" s="236"/>
      <c r="I6" s="234"/>
      <c r="J6" s="236"/>
      <c r="K6" s="234"/>
      <c r="L6" s="236"/>
      <c r="M6" s="340"/>
      <c r="N6" s="236"/>
      <c r="AA6" s="143">
        <f>SUM(AB7:AD53,F66:AD70)</f>
        <v>0</v>
      </c>
    </row>
    <row r="7" spans="1:29" ht="23.1" customHeight="1">
      <c r="A7" s="237" t="s">
        <v>50</v>
      </c>
      <c r="B7" s="238"/>
      <c r="C7" s="238"/>
      <c r="D7" s="238"/>
      <c r="E7" s="239"/>
      <c r="F7" s="10">
        <f t="shared" ref="F7:F53" si="0">SUM(G7,I7,K7,M7)</f>
        <v>967</v>
      </c>
      <c r="G7" s="9">
        <f>SUM(G8:G12)</f>
        <v>410</v>
      </c>
      <c r="H7" s="8">
        <f t="shared" ref="H7:H53" si="1">IF(G7=0,0,G7/$F7*100)</f>
        <v>42.39917269906929</v>
      </c>
      <c r="I7" s="9">
        <f>SUM(I8:I12)</f>
        <v>274</v>
      </c>
      <c r="J7" s="8">
        <f t="shared" ref="J7:J53" si="2">IF(I7=0,0,I7/$F7*100)</f>
        <v>28.335056876938985</v>
      </c>
      <c r="K7" s="9">
        <f>SUM(K8:K12)</f>
        <v>261</v>
      </c>
      <c r="L7" s="8">
        <f t="shared" ref="L7:L53" si="3">IF(K7=0,0,K7/$F7*100)</f>
        <v>26.990692864529475</v>
      </c>
      <c r="M7" s="9">
        <f>SUM(M8:M12)</f>
        <v>22</v>
      </c>
      <c r="N7" s="8">
        <f t="shared" ref="N7:N53" si="4">IF(M7=0,0,M7/$F7*100)</f>
        <v>2.2750775594622543</v>
      </c>
      <c r="P7" s="54"/>
      <c r="AA7" s="142">
        <v>967</v>
      </c>
      <c r="AB7" s="139" t="str">
        <f>IF(F7=AA7,"",1)</f>
        <v/>
      </c>
      <c r="AC7" s="175" t="str">
        <f>IF(SUM(H7,J7,L7,N7)=100,"",1)</f>
        <v/>
      </c>
    </row>
    <row r="8" spans="1:29" ht="23.1" customHeight="1">
      <c r="A8" s="256" t="s">
        <v>49</v>
      </c>
      <c r="B8" s="259" t="s">
        <v>48</v>
      </c>
      <c r="C8" s="260"/>
      <c r="D8" s="260"/>
      <c r="E8" s="261"/>
      <c r="F8" s="10">
        <f t="shared" si="0"/>
        <v>323</v>
      </c>
      <c r="G8" s="9">
        <v>91</v>
      </c>
      <c r="H8" s="8">
        <f t="shared" si="1"/>
        <v>28.173374613003094</v>
      </c>
      <c r="I8" s="9">
        <v>66</v>
      </c>
      <c r="J8" s="8">
        <f t="shared" si="2"/>
        <v>20.433436532507741</v>
      </c>
      <c r="K8" s="9">
        <v>154</v>
      </c>
      <c r="L8" s="8">
        <f t="shared" si="3"/>
        <v>47.678018575851397</v>
      </c>
      <c r="M8" s="9">
        <v>12</v>
      </c>
      <c r="N8" s="8">
        <f t="shared" si="4"/>
        <v>3.7151702786377707</v>
      </c>
      <c r="P8" s="54"/>
      <c r="AA8" s="9">
        <v>323</v>
      </c>
      <c r="AB8" s="140" t="str">
        <f t="shared" ref="AB8:AB53" si="5">IF(F8=AA8,"",1)</f>
        <v/>
      </c>
      <c r="AC8" s="140" t="str">
        <f t="shared" ref="AC8:AC53" si="6">IF(SUM(H8,J8,L8,N8)=100,"",1)</f>
        <v/>
      </c>
    </row>
    <row r="9" spans="1:29" ht="23.1" customHeight="1">
      <c r="A9" s="257"/>
      <c r="B9" s="259" t="s">
        <v>47</v>
      </c>
      <c r="C9" s="260"/>
      <c r="D9" s="260"/>
      <c r="E9" s="261"/>
      <c r="F9" s="10">
        <f t="shared" si="0"/>
        <v>145</v>
      </c>
      <c r="G9" s="9">
        <v>61</v>
      </c>
      <c r="H9" s="8">
        <f t="shared" si="1"/>
        <v>42.068965517241381</v>
      </c>
      <c r="I9" s="9">
        <v>35</v>
      </c>
      <c r="J9" s="8">
        <f t="shared" si="2"/>
        <v>24.137931034482758</v>
      </c>
      <c r="K9" s="9">
        <v>42</v>
      </c>
      <c r="L9" s="8">
        <f t="shared" si="3"/>
        <v>28.965517241379313</v>
      </c>
      <c r="M9" s="9">
        <v>7</v>
      </c>
      <c r="N9" s="8">
        <f t="shared" si="4"/>
        <v>4.8275862068965516</v>
      </c>
      <c r="P9" s="54"/>
      <c r="AA9" s="9">
        <v>145</v>
      </c>
      <c r="AB9" s="140" t="str">
        <f t="shared" si="5"/>
        <v/>
      </c>
      <c r="AC9" s="140" t="str">
        <f t="shared" si="6"/>
        <v/>
      </c>
    </row>
    <row r="10" spans="1:29" ht="23.1" customHeight="1">
      <c r="A10" s="257"/>
      <c r="B10" s="259" t="s">
        <v>46</v>
      </c>
      <c r="C10" s="260"/>
      <c r="D10" s="260"/>
      <c r="E10" s="261"/>
      <c r="F10" s="10">
        <f t="shared" si="0"/>
        <v>218</v>
      </c>
      <c r="G10" s="9">
        <v>123</v>
      </c>
      <c r="H10" s="8">
        <f t="shared" si="1"/>
        <v>56.422018348623851</v>
      </c>
      <c r="I10" s="9">
        <v>58</v>
      </c>
      <c r="J10" s="8">
        <f t="shared" si="2"/>
        <v>26.605504587155966</v>
      </c>
      <c r="K10" s="9">
        <v>36</v>
      </c>
      <c r="L10" s="8">
        <f t="shared" si="3"/>
        <v>16.513761467889911</v>
      </c>
      <c r="M10" s="9">
        <v>1</v>
      </c>
      <c r="N10" s="8">
        <f t="shared" si="4"/>
        <v>0.45871559633027525</v>
      </c>
      <c r="P10" s="54"/>
      <c r="AA10" s="9">
        <v>218</v>
      </c>
      <c r="AB10" s="140" t="str">
        <f t="shared" si="5"/>
        <v/>
      </c>
      <c r="AC10" s="140" t="str">
        <f t="shared" si="6"/>
        <v/>
      </c>
    </row>
    <row r="11" spans="1:29" ht="23.1" customHeight="1">
      <c r="A11" s="257"/>
      <c r="B11" s="259" t="s">
        <v>45</v>
      </c>
      <c r="C11" s="260"/>
      <c r="D11" s="260"/>
      <c r="E11" s="261"/>
      <c r="F11" s="10">
        <f t="shared" si="0"/>
        <v>66</v>
      </c>
      <c r="G11" s="9">
        <v>37</v>
      </c>
      <c r="H11" s="8">
        <f t="shared" si="1"/>
        <v>56.060606060606055</v>
      </c>
      <c r="I11" s="9">
        <v>18</v>
      </c>
      <c r="J11" s="8">
        <f t="shared" si="2"/>
        <v>27.27272727272727</v>
      </c>
      <c r="K11" s="9">
        <v>10</v>
      </c>
      <c r="L11" s="8">
        <f t="shared" si="3"/>
        <v>15.151515151515152</v>
      </c>
      <c r="M11" s="9">
        <v>1</v>
      </c>
      <c r="N11" s="8">
        <f t="shared" si="4"/>
        <v>1.5151515151515151</v>
      </c>
      <c r="P11" s="54"/>
      <c r="AA11" s="9">
        <v>66</v>
      </c>
      <c r="AB11" s="140" t="str">
        <f t="shared" si="5"/>
        <v/>
      </c>
      <c r="AC11" s="140" t="str">
        <f t="shared" si="6"/>
        <v/>
      </c>
    </row>
    <row r="12" spans="1:29" ht="23.1" customHeight="1">
      <c r="A12" s="258"/>
      <c r="B12" s="259" t="s">
        <v>44</v>
      </c>
      <c r="C12" s="260"/>
      <c r="D12" s="260"/>
      <c r="E12" s="261"/>
      <c r="F12" s="10">
        <f t="shared" si="0"/>
        <v>215</v>
      </c>
      <c r="G12" s="9">
        <v>98</v>
      </c>
      <c r="H12" s="8">
        <f t="shared" si="1"/>
        <v>45.581395348837212</v>
      </c>
      <c r="I12" s="9">
        <v>97</v>
      </c>
      <c r="J12" s="8">
        <f t="shared" si="2"/>
        <v>45.116279069767437</v>
      </c>
      <c r="K12" s="9">
        <v>19</v>
      </c>
      <c r="L12" s="8">
        <f t="shared" si="3"/>
        <v>8.8372093023255811</v>
      </c>
      <c r="M12" s="9">
        <v>1</v>
      </c>
      <c r="N12" s="8">
        <f t="shared" si="4"/>
        <v>0.46511627906976744</v>
      </c>
      <c r="P12" s="54"/>
      <c r="AA12" s="9">
        <v>215</v>
      </c>
      <c r="AB12" s="140" t="str">
        <f t="shared" si="5"/>
        <v/>
      </c>
      <c r="AC12" s="140" t="str">
        <f t="shared" si="6"/>
        <v/>
      </c>
    </row>
    <row r="13" spans="1:29" ht="23.1" customHeight="1">
      <c r="A13" s="253" t="s">
        <v>43</v>
      </c>
      <c r="B13" s="253" t="s">
        <v>42</v>
      </c>
      <c r="C13" s="13"/>
      <c r="D13" s="14" t="s">
        <v>16</v>
      </c>
      <c r="E13" s="11"/>
      <c r="F13" s="10">
        <f t="shared" si="0"/>
        <v>243</v>
      </c>
      <c r="G13" s="9">
        <f>SUM(G14:G37)</f>
        <v>90</v>
      </c>
      <c r="H13" s="8">
        <f t="shared" si="1"/>
        <v>37.037037037037038</v>
      </c>
      <c r="I13" s="9">
        <f>SUM(I14:I37)</f>
        <v>81</v>
      </c>
      <c r="J13" s="8">
        <f t="shared" si="2"/>
        <v>33.333333333333329</v>
      </c>
      <c r="K13" s="9">
        <f>SUM(K14:K37)</f>
        <v>67</v>
      </c>
      <c r="L13" s="8">
        <f t="shared" si="3"/>
        <v>27.572016460905353</v>
      </c>
      <c r="M13" s="9">
        <f>SUM(M14:M37)</f>
        <v>5</v>
      </c>
      <c r="N13" s="8">
        <f t="shared" si="4"/>
        <v>2.0576131687242798</v>
      </c>
      <c r="P13" s="54"/>
      <c r="AA13" s="9">
        <v>243</v>
      </c>
      <c r="AB13" s="140" t="str">
        <f t="shared" si="5"/>
        <v/>
      </c>
      <c r="AC13" s="140" t="str">
        <f t="shared" si="6"/>
        <v/>
      </c>
    </row>
    <row r="14" spans="1:29" ht="23.1" customHeight="1">
      <c r="A14" s="254"/>
      <c r="B14" s="254"/>
      <c r="C14" s="13"/>
      <c r="D14" s="14" t="s">
        <v>41</v>
      </c>
      <c r="E14" s="11"/>
      <c r="F14" s="10">
        <f t="shared" si="0"/>
        <v>32</v>
      </c>
      <c r="G14" s="9">
        <v>17</v>
      </c>
      <c r="H14" s="8">
        <f t="shared" si="1"/>
        <v>53.125</v>
      </c>
      <c r="I14" s="9">
        <v>7</v>
      </c>
      <c r="J14" s="8">
        <f t="shared" si="2"/>
        <v>21.875</v>
      </c>
      <c r="K14" s="9">
        <v>8</v>
      </c>
      <c r="L14" s="8">
        <f t="shared" si="3"/>
        <v>25</v>
      </c>
      <c r="M14" s="9">
        <v>0</v>
      </c>
      <c r="N14" s="8">
        <f t="shared" si="4"/>
        <v>0</v>
      </c>
      <c r="P14" s="54"/>
      <c r="AA14" s="9">
        <v>32</v>
      </c>
      <c r="AB14" s="140" t="str">
        <f t="shared" si="5"/>
        <v/>
      </c>
      <c r="AC14" s="140" t="str">
        <f t="shared" si="6"/>
        <v/>
      </c>
    </row>
    <row r="15" spans="1:29" ht="23.1" customHeight="1">
      <c r="A15" s="254"/>
      <c r="B15" s="254"/>
      <c r="C15" s="13"/>
      <c r="D15" s="14" t="s">
        <v>40</v>
      </c>
      <c r="E15" s="11"/>
      <c r="F15" s="10">
        <f t="shared" si="0"/>
        <v>4</v>
      </c>
      <c r="G15" s="9">
        <v>0</v>
      </c>
      <c r="H15" s="8">
        <f t="shared" si="1"/>
        <v>0</v>
      </c>
      <c r="I15" s="9">
        <v>3</v>
      </c>
      <c r="J15" s="8">
        <f t="shared" si="2"/>
        <v>75</v>
      </c>
      <c r="K15" s="9">
        <v>1</v>
      </c>
      <c r="L15" s="8">
        <f t="shared" si="3"/>
        <v>25</v>
      </c>
      <c r="M15" s="9">
        <v>0</v>
      </c>
      <c r="N15" s="8">
        <f t="shared" si="4"/>
        <v>0</v>
      </c>
      <c r="P15" s="54"/>
      <c r="AA15" s="9">
        <v>4</v>
      </c>
      <c r="AB15" s="140" t="str">
        <f t="shared" si="5"/>
        <v/>
      </c>
      <c r="AC15" s="140" t="str">
        <f t="shared" si="6"/>
        <v/>
      </c>
    </row>
    <row r="16" spans="1:29" ht="23.1" customHeight="1">
      <c r="A16" s="254"/>
      <c r="B16" s="254"/>
      <c r="C16" s="13"/>
      <c r="D16" s="14" t="s">
        <v>39</v>
      </c>
      <c r="E16" s="11"/>
      <c r="F16" s="10">
        <f t="shared" si="0"/>
        <v>16</v>
      </c>
      <c r="G16" s="9">
        <v>6</v>
      </c>
      <c r="H16" s="8">
        <f t="shared" si="1"/>
        <v>37.5</v>
      </c>
      <c r="I16" s="9">
        <v>5</v>
      </c>
      <c r="J16" s="8">
        <f t="shared" si="2"/>
        <v>31.25</v>
      </c>
      <c r="K16" s="9">
        <v>4</v>
      </c>
      <c r="L16" s="8">
        <f t="shared" si="3"/>
        <v>25</v>
      </c>
      <c r="M16" s="9">
        <v>1</v>
      </c>
      <c r="N16" s="8">
        <f t="shared" si="4"/>
        <v>6.25</v>
      </c>
      <c r="P16" s="54"/>
      <c r="AA16" s="9">
        <v>16</v>
      </c>
      <c r="AB16" s="140" t="str">
        <f t="shared" si="5"/>
        <v/>
      </c>
      <c r="AC16" s="140" t="str">
        <f t="shared" si="6"/>
        <v/>
      </c>
    </row>
    <row r="17" spans="1:29" ht="23.1" customHeight="1">
      <c r="A17" s="254"/>
      <c r="B17" s="254"/>
      <c r="C17" s="13"/>
      <c r="D17" s="14" t="s">
        <v>38</v>
      </c>
      <c r="E17" s="11"/>
      <c r="F17" s="10">
        <f t="shared" si="0"/>
        <v>3</v>
      </c>
      <c r="G17" s="9">
        <v>0</v>
      </c>
      <c r="H17" s="8">
        <f t="shared" si="1"/>
        <v>0</v>
      </c>
      <c r="I17" s="9">
        <v>1</v>
      </c>
      <c r="J17" s="8">
        <f t="shared" si="2"/>
        <v>33.333333333333329</v>
      </c>
      <c r="K17" s="9">
        <v>2</v>
      </c>
      <c r="L17" s="8">
        <f t="shared" si="3"/>
        <v>66.666666666666657</v>
      </c>
      <c r="M17" s="9">
        <v>0</v>
      </c>
      <c r="N17" s="8">
        <f t="shared" si="4"/>
        <v>0</v>
      </c>
      <c r="P17" s="54"/>
      <c r="AA17" s="9">
        <v>3</v>
      </c>
      <c r="AB17" s="140" t="str">
        <f t="shared" si="5"/>
        <v/>
      </c>
      <c r="AC17" s="140" t="str">
        <f t="shared" si="6"/>
        <v/>
      </c>
    </row>
    <row r="18" spans="1:29" ht="23.1" customHeight="1">
      <c r="A18" s="254"/>
      <c r="B18" s="254"/>
      <c r="C18" s="13"/>
      <c r="D18" s="14" t="s">
        <v>37</v>
      </c>
      <c r="E18" s="11"/>
      <c r="F18" s="10">
        <f t="shared" si="0"/>
        <v>7</v>
      </c>
      <c r="G18" s="9">
        <v>3</v>
      </c>
      <c r="H18" s="8">
        <f t="shared" si="1"/>
        <v>42.857142857142854</v>
      </c>
      <c r="I18" s="9">
        <v>4</v>
      </c>
      <c r="J18" s="8">
        <f t="shared" si="2"/>
        <v>57.142857142857139</v>
      </c>
      <c r="K18" s="9">
        <v>0</v>
      </c>
      <c r="L18" s="8">
        <f t="shared" si="3"/>
        <v>0</v>
      </c>
      <c r="M18" s="9">
        <v>0</v>
      </c>
      <c r="N18" s="8">
        <f t="shared" si="4"/>
        <v>0</v>
      </c>
      <c r="P18" s="54"/>
      <c r="AA18" s="9">
        <v>7</v>
      </c>
      <c r="AB18" s="140" t="str">
        <f t="shared" si="5"/>
        <v/>
      </c>
      <c r="AC18" s="140" t="str">
        <f t="shared" si="6"/>
        <v/>
      </c>
    </row>
    <row r="19" spans="1:29" ht="23.1" customHeight="1">
      <c r="A19" s="254"/>
      <c r="B19" s="254"/>
      <c r="C19" s="13"/>
      <c r="D19" s="14" t="s">
        <v>36</v>
      </c>
      <c r="E19" s="11"/>
      <c r="F19" s="10">
        <f t="shared" si="0"/>
        <v>2</v>
      </c>
      <c r="G19" s="9">
        <v>0</v>
      </c>
      <c r="H19" s="8">
        <f t="shared" si="1"/>
        <v>0</v>
      </c>
      <c r="I19" s="9">
        <v>1</v>
      </c>
      <c r="J19" s="8">
        <f t="shared" si="2"/>
        <v>50</v>
      </c>
      <c r="K19" s="9">
        <v>0</v>
      </c>
      <c r="L19" s="8">
        <f t="shared" si="3"/>
        <v>0</v>
      </c>
      <c r="M19" s="9">
        <v>1</v>
      </c>
      <c r="N19" s="8">
        <f t="shared" si="4"/>
        <v>50</v>
      </c>
      <c r="P19" s="54"/>
      <c r="AA19" s="9">
        <v>2</v>
      </c>
      <c r="AB19" s="140" t="str">
        <f t="shared" si="5"/>
        <v/>
      </c>
      <c r="AC19" s="140" t="str">
        <f t="shared" si="6"/>
        <v/>
      </c>
    </row>
    <row r="20" spans="1:29" ht="23.1" customHeight="1">
      <c r="A20" s="254"/>
      <c r="B20" s="254"/>
      <c r="C20" s="13"/>
      <c r="D20" s="14" t="s">
        <v>35</v>
      </c>
      <c r="E20" s="11"/>
      <c r="F20" s="10">
        <f t="shared" si="0"/>
        <v>5</v>
      </c>
      <c r="G20" s="9">
        <v>4</v>
      </c>
      <c r="H20" s="8">
        <f t="shared" si="1"/>
        <v>80</v>
      </c>
      <c r="I20" s="9">
        <v>0</v>
      </c>
      <c r="J20" s="8">
        <f t="shared" si="2"/>
        <v>0</v>
      </c>
      <c r="K20" s="9">
        <v>1</v>
      </c>
      <c r="L20" s="8">
        <f t="shared" si="3"/>
        <v>20</v>
      </c>
      <c r="M20" s="9">
        <v>0</v>
      </c>
      <c r="N20" s="8">
        <f t="shared" si="4"/>
        <v>0</v>
      </c>
      <c r="P20" s="54"/>
      <c r="AA20" s="9">
        <v>5</v>
      </c>
      <c r="AB20" s="140" t="str">
        <f t="shared" si="5"/>
        <v/>
      </c>
      <c r="AC20" s="140" t="str">
        <f t="shared" si="6"/>
        <v/>
      </c>
    </row>
    <row r="21" spans="1:29" ht="23.1" customHeight="1">
      <c r="A21" s="254"/>
      <c r="B21" s="254"/>
      <c r="C21" s="13"/>
      <c r="D21" s="14" t="s">
        <v>34</v>
      </c>
      <c r="E21" s="11"/>
      <c r="F21" s="10">
        <f t="shared" si="0"/>
        <v>10</v>
      </c>
      <c r="G21" s="9">
        <v>2</v>
      </c>
      <c r="H21" s="8">
        <f t="shared" si="1"/>
        <v>20</v>
      </c>
      <c r="I21" s="9">
        <v>5</v>
      </c>
      <c r="J21" s="8">
        <f t="shared" si="2"/>
        <v>50</v>
      </c>
      <c r="K21" s="9">
        <v>2</v>
      </c>
      <c r="L21" s="8">
        <f t="shared" si="3"/>
        <v>20</v>
      </c>
      <c r="M21" s="9">
        <v>1</v>
      </c>
      <c r="N21" s="8">
        <f t="shared" si="4"/>
        <v>10</v>
      </c>
      <c r="P21" s="54"/>
      <c r="AA21" s="9">
        <v>10</v>
      </c>
      <c r="AB21" s="140" t="str">
        <f t="shared" si="5"/>
        <v/>
      </c>
      <c r="AC21" s="140" t="str">
        <f t="shared" si="6"/>
        <v/>
      </c>
    </row>
    <row r="22" spans="1:29" ht="23.1" customHeight="1">
      <c r="A22" s="254"/>
      <c r="B22" s="254"/>
      <c r="C22" s="13"/>
      <c r="D22" s="14" t="s">
        <v>33</v>
      </c>
      <c r="E22" s="11"/>
      <c r="F22" s="10">
        <f t="shared" si="0"/>
        <v>1</v>
      </c>
      <c r="G22" s="9">
        <v>0</v>
      </c>
      <c r="H22" s="8">
        <f t="shared" si="1"/>
        <v>0</v>
      </c>
      <c r="I22" s="9">
        <v>0</v>
      </c>
      <c r="J22" s="8">
        <f t="shared" si="2"/>
        <v>0</v>
      </c>
      <c r="K22" s="9">
        <v>1</v>
      </c>
      <c r="L22" s="8">
        <f t="shared" si="3"/>
        <v>100</v>
      </c>
      <c r="M22" s="9">
        <v>0</v>
      </c>
      <c r="N22" s="8">
        <f t="shared" si="4"/>
        <v>0</v>
      </c>
      <c r="P22" s="54"/>
      <c r="AA22" s="9">
        <v>1</v>
      </c>
      <c r="AB22" s="140" t="str">
        <f t="shared" si="5"/>
        <v/>
      </c>
      <c r="AC22" s="140" t="str">
        <f t="shared" si="6"/>
        <v/>
      </c>
    </row>
    <row r="23" spans="1:29" ht="23.1" customHeight="1">
      <c r="A23" s="254"/>
      <c r="B23" s="254"/>
      <c r="C23" s="13"/>
      <c r="D23" s="14" t="s">
        <v>32</v>
      </c>
      <c r="E23" s="11"/>
      <c r="F23" s="10">
        <f t="shared" si="0"/>
        <v>6</v>
      </c>
      <c r="G23" s="9">
        <v>5</v>
      </c>
      <c r="H23" s="8">
        <f t="shared" si="1"/>
        <v>83.333333333333343</v>
      </c>
      <c r="I23" s="9">
        <v>0</v>
      </c>
      <c r="J23" s="8">
        <f t="shared" si="2"/>
        <v>0</v>
      </c>
      <c r="K23" s="9">
        <v>1</v>
      </c>
      <c r="L23" s="8">
        <f t="shared" si="3"/>
        <v>16.666666666666664</v>
      </c>
      <c r="M23" s="9">
        <v>0</v>
      </c>
      <c r="N23" s="8">
        <f t="shared" si="4"/>
        <v>0</v>
      </c>
      <c r="P23" s="54"/>
      <c r="AA23" s="9">
        <v>6</v>
      </c>
      <c r="AB23" s="140" t="str">
        <f t="shared" si="5"/>
        <v/>
      </c>
      <c r="AC23" s="140" t="str">
        <f t="shared" si="6"/>
        <v/>
      </c>
    </row>
    <row r="24" spans="1:29" ht="23.1" customHeight="1">
      <c r="A24" s="254"/>
      <c r="B24" s="254"/>
      <c r="C24" s="13"/>
      <c r="D24" s="14" t="s">
        <v>31</v>
      </c>
      <c r="E24" s="11"/>
      <c r="F24" s="10">
        <f t="shared" ref="F24" si="7">SUM(G24,I24,K24,M24)</f>
        <v>1</v>
      </c>
      <c r="G24" s="9">
        <v>0</v>
      </c>
      <c r="H24" s="8">
        <f t="shared" ref="H24" si="8">IF(G24=0,0,G24/$F24*100)</f>
        <v>0</v>
      </c>
      <c r="I24" s="9">
        <v>1</v>
      </c>
      <c r="J24" s="8">
        <f t="shared" ref="J24" si="9">IF(I24=0,0,I24/$F24*100)</f>
        <v>100</v>
      </c>
      <c r="K24" s="9">
        <v>0</v>
      </c>
      <c r="L24" s="8">
        <f t="shared" ref="L24" si="10">IF(K24=0,0,K24/$F24*100)</f>
        <v>0</v>
      </c>
      <c r="M24" s="9">
        <v>0</v>
      </c>
      <c r="N24" s="8">
        <f t="shared" ref="N24" si="11">IF(M24=0,0,M24/$F24*100)</f>
        <v>0</v>
      </c>
      <c r="P24" s="54"/>
      <c r="AA24" s="9">
        <v>1</v>
      </c>
      <c r="AB24" s="140" t="str">
        <f t="shared" si="5"/>
        <v/>
      </c>
      <c r="AC24" s="140" t="str">
        <f t="shared" si="6"/>
        <v/>
      </c>
    </row>
    <row r="25" spans="1:29" ht="23.1" customHeight="1">
      <c r="A25" s="254"/>
      <c r="B25" s="254"/>
      <c r="C25" s="13"/>
      <c r="D25" s="12" t="s">
        <v>30</v>
      </c>
      <c r="E25" s="11"/>
      <c r="F25" s="10">
        <f t="shared" si="0"/>
        <v>2</v>
      </c>
      <c r="G25" s="9">
        <v>0</v>
      </c>
      <c r="H25" s="8">
        <f t="shared" si="1"/>
        <v>0</v>
      </c>
      <c r="I25" s="9">
        <v>1</v>
      </c>
      <c r="J25" s="8">
        <f t="shared" si="2"/>
        <v>50</v>
      </c>
      <c r="K25" s="9">
        <v>1</v>
      </c>
      <c r="L25" s="8">
        <f t="shared" si="3"/>
        <v>50</v>
      </c>
      <c r="M25" s="9">
        <v>0</v>
      </c>
      <c r="N25" s="8">
        <f t="shared" si="4"/>
        <v>0</v>
      </c>
      <c r="P25" s="54"/>
      <c r="AA25" s="9">
        <v>2</v>
      </c>
      <c r="AB25" s="140" t="str">
        <f t="shared" si="5"/>
        <v/>
      </c>
      <c r="AC25" s="140" t="str">
        <f t="shared" si="6"/>
        <v/>
      </c>
    </row>
    <row r="26" spans="1:29" ht="23.1" customHeight="1">
      <c r="A26" s="254"/>
      <c r="B26" s="254"/>
      <c r="C26" s="13"/>
      <c r="D26" s="14" t="s">
        <v>29</v>
      </c>
      <c r="E26" s="11"/>
      <c r="F26" s="10">
        <f t="shared" si="0"/>
        <v>9</v>
      </c>
      <c r="G26" s="9">
        <v>2</v>
      </c>
      <c r="H26" s="111">
        <f t="shared" si="1"/>
        <v>22.222222222222221</v>
      </c>
      <c r="I26" s="9">
        <v>4</v>
      </c>
      <c r="J26" s="8">
        <f t="shared" si="2"/>
        <v>44.444444444444443</v>
      </c>
      <c r="K26" s="9">
        <v>3</v>
      </c>
      <c r="L26" s="8">
        <f t="shared" si="3"/>
        <v>33.333333333333329</v>
      </c>
      <c r="M26" s="9">
        <v>0</v>
      </c>
      <c r="N26" s="8">
        <f t="shared" si="4"/>
        <v>0</v>
      </c>
      <c r="P26" s="54"/>
      <c r="AA26" s="30">
        <v>9</v>
      </c>
      <c r="AB26" s="140" t="str">
        <f t="shared" si="5"/>
        <v/>
      </c>
      <c r="AC26" s="140" t="str">
        <f t="shared" si="6"/>
        <v/>
      </c>
    </row>
    <row r="27" spans="1:29" ht="23.1" customHeight="1">
      <c r="A27" s="254"/>
      <c r="B27" s="254"/>
      <c r="C27" s="13"/>
      <c r="D27" s="14" t="s">
        <v>28</v>
      </c>
      <c r="E27" s="11"/>
      <c r="F27" s="10">
        <f t="shared" si="0"/>
        <v>5</v>
      </c>
      <c r="G27" s="9">
        <v>1</v>
      </c>
      <c r="H27" s="8">
        <f t="shared" si="1"/>
        <v>20</v>
      </c>
      <c r="I27" s="9">
        <v>0</v>
      </c>
      <c r="J27" s="8">
        <f t="shared" si="2"/>
        <v>0</v>
      </c>
      <c r="K27" s="9">
        <v>4</v>
      </c>
      <c r="L27" s="8">
        <f t="shared" si="3"/>
        <v>80</v>
      </c>
      <c r="M27" s="9">
        <v>0</v>
      </c>
      <c r="N27" s="8">
        <f t="shared" si="4"/>
        <v>0</v>
      </c>
      <c r="P27" s="54"/>
      <c r="AA27" s="9">
        <v>5</v>
      </c>
      <c r="AB27" s="140" t="str">
        <f t="shared" si="5"/>
        <v/>
      </c>
      <c r="AC27" s="140" t="str">
        <f t="shared" si="6"/>
        <v/>
      </c>
    </row>
    <row r="28" spans="1:29" ht="23.1" customHeight="1">
      <c r="A28" s="254"/>
      <c r="B28" s="254"/>
      <c r="C28" s="13"/>
      <c r="D28" s="14" t="s">
        <v>27</v>
      </c>
      <c r="E28" s="11"/>
      <c r="F28" s="10">
        <f t="shared" si="0"/>
        <v>5</v>
      </c>
      <c r="G28" s="9">
        <v>1</v>
      </c>
      <c r="H28" s="8">
        <f t="shared" si="1"/>
        <v>20</v>
      </c>
      <c r="I28" s="9">
        <v>2</v>
      </c>
      <c r="J28" s="8">
        <f t="shared" si="2"/>
        <v>40</v>
      </c>
      <c r="K28" s="9">
        <v>2</v>
      </c>
      <c r="L28" s="8">
        <f t="shared" si="3"/>
        <v>40</v>
      </c>
      <c r="M28" s="9">
        <v>0</v>
      </c>
      <c r="N28" s="8">
        <f t="shared" si="4"/>
        <v>0</v>
      </c>
      <c r="P28" s="54"/>
      <c r="AA28" s="9">
        <v>5</v>
      </c>
      <c r="AB28" s="140" t="str">
        <f t="shared" si="5"/>
        <v/>
      </c>
      <c r="AC28" s="140" t="str">
        <f t="shared" si="6"/>
        <v/>
      </c>
    </row>
    <row r="29" spans="1:29" ht="23.1" customHeight="1">
      <c r="A29" s="254"/>
      <c r="B29" s="254"/>
      <c r="C29" s="13"/>
      <c r="D29" s="14" t="s">
        <v>26</v>
      </c>
      <c r="E29" s="11"/>
      <c r="F29" s="10">
        <f t="shared" si="0"/>
        <v>15</v>
      </c>
      <c r="G29" s="9">
        <v>7</v>
      </c>
      <c r="H29" s="8">
        <f t="shared" si="1"/>
        <v>46.666666666666664</v>
      </c>
      <c r="I29" s="9">
        <v>3</v>
      </c>
      <c r="J29" s="8">
        <f t="shared" si="2"/>
        <v>20</v>
      </c>
      <c r="K29" s="9">
        <v>5</v>
      </c>
      <c r="L29" s="8">
        <f t="shared" si="3"/>
        <v>33.333333333333329</v>
      </c>
      <c r="M29" s="9">
        <v>0</v>
      </c>
      <c r="N29" s="8">
        <f t="shared" si="4"/>
        <v>0</v>
      </c>
      <c r="P29" s="54"/>
      <c r="AA29" s="9">
        <v>15</v>
      </c>
      <c r="AB29" s="140" t="str">
        <f t="shared" si="5"/>
        <v/>
      </c>
      <c r="AC29" s="140" t="str">
        <f t="shared" si="6"/>
        <v/>
      </c>
    </row>
    <row r="30" spans="1:29" ht="23.1" customHeight="1">
      <c r="A30" s="254"/>
      <c r="B30" s="254"/>
      <c r="C30" s="13"/>
      <c r="D30" s="14" t="s">
        <v>25</v>
      </c>
      <c r="E30" s="11"/>
      <c r="F30" s="10">
        <f t="shared" si="0"/>
        <v>6</v>
      </c>
      <c r="G30" s="9">
        <v>3</v>
      </c>
      <c r="H30" s="8">
        <f t="shared" si="1"/>
        <v>50</v>
      </c>
      <c r="I30" s="9">
        <v>1</v>
      </c>
      <c r="J30" s="8">
        <f t="shared" si="2"/>
        <v>16.666666666666664</v>
      </c>
      <c r="K30" s="9">
        <v>2</v>
      </c>
      <c r="L30" s="8">
        <f t="shared" si="3"/>
        <v>33.333333333333329</v>
      </c>
      <c r="M30" s="9">
        <v>0</v>
      </c>
      <c r="N30" s="8">
        <f t="shared" si="4"/>
        <v>0</v>
      </c>
      <c r="P30" s="54"/>
      <c r="AA30" s="9">
        <v>6</v>
      </c>
      <c r="AB30" s="140" t="str">
        <f t="shared" si="5"/>
        <v/>
      </c>
      <c r="AC30" s="140" t="str">
        <f t="shared" si="6"/>
        <v/>
      </c>
    </row>
    <row r="31" spans="1:29" ht="23.1" customHeight="1">
      <c r="A31" s="254"/>
      <c r="B31" s="254"/>
      <c r="C31" s="13"/>
      <c r="D31" s="14" t="s">
        <v>24</v>
      </c>
      <c r="E31" s="11"/>
      <c r="F31" s="10">
        <f t="shared" si="0"/>
        <v>33</v>
      </c>
      <c r="G31" s="9">
        <v>13</v>
      </c>
      <c r="H31" s="8">
        <f t="shared" si="1"/>
        <v>39.393939393939391</v>
      </c>
      <c r="I31" s="9">
        <v>9</v>
      </c>
      <c r="J31" s="8">
        <f t="shared" si="2"/>
        <v>27.27272727272727</v>
      </c>
      <c r="K31" s="9">
        <v>9</v>
      </c>
      <c r="L31" s="8">
        <f t="shared" si="3"/>
        <v>27.27272727272727</v>
      </c>
      <c r="M31" s="9">
        <v>2</v>
      </c>
      <c r="N31" s="8">
        <f t="shared" si="4"/>
        <v>6.0606060606060606</v>
      </c>
      <c r="P31" s="54"/>
      <c r="AA31" s="9">
        <v>33</v>
      </c>
      <c r="AB31" s="140" t="str">
        <f t="shared" si="5"/>
        <v/>
      </c>
      <c r="AC31" s="140" t="str">
        <f t="shared" si="6"/>
        <v/>
      </c>
    </row>
    <row r="32" spans="1:29" ht="23.1" customHeight="1">
      <c r="A32" s="254"/>
      <c r="B32" s="254"/>
      <c r="C32" s="13"/>
      <c r="D32" s="14" t="s">
        <v>23</v>
      </c>
      <c r="E32" s="11"/>
      <c r="F32" s="10">
        <f t="shared" si="0"/>
        <v>7</v>
      </c>
      <c r="G32" s="9">
        <v>3</v>
      </c>
      <c r="H32" s="8">
        <f t="shared" si="1"/>
        <v>42.857142857142854</v>
      </c>
      <c r="I32" s="9">
        <v>3</v>
      </c>
      <c r="J32" s="8">
        <f t="shared" si="2"/>
        <v>42.857142857142854</v>
      </c>
      <c r="K32" s="9">
        <v>1</v>
      </c>
      <c r="L32" s="8">
        <f t="shared" si="3"/>
        <v>14.285714285714285</v>
      </c>
      <c r="M32" s="9">
        <v>0</v>
      </c>
      <c r="N32" s="8">
        <f t="shared" si="4"/>
        <v>0</v>
      </c>
      <c r="P32" s="54"/>
      <c r="AA32" s="9">
        <v>7</v>
      </c>
      <c r="AB32" s="140" t="str">
        <f t="shared" si="5"/>
        <v/>
      </c>
      <c r="AC32" s="140" t="str">
        <f t="shared" si="6"/>
        <v/>
      </c>
    </row>
    <row r="33" spans="1:29" ht="24" customHeight="1">
      <c r="A33" s="254"/>
      <c r="B33" s="254"/>
      <c r="C33" s="13"/>
      <c r="D33" s="14" t="s">
        <v>22</v>
      </c>
      <c r="E33" s="11"/>
      <c r="F33" s="10">
        <f t="shared" si="0"/>
        <v>29</v>
      </c>
      <c r="G33" s="9">
        <v>9</v>
      </c>
      <c r="H33" s="8">
        <f t="shared" si="1"/>
        <v>31.03448275862069</v>
      </c>
      <c r="I33" s="9">
        <v>12</v>
      </c>
      <c r="J33" s="8">
        <f t="shared" si="2"/>
        <v>41.379310344827587</v>
      </c>
      <c r="K33" s="9">
        <v>8</v>
      </c>
      <c r="L33" s="8">
        <f t="shared" si="3"/>
        <v>27.586206896551722</v>
      </c>
      <c r="M33" s="9">
        <v>0</v>
      </c>
      <c r="N33" s="8">
        <f t="shared" si="4"/>
        <v>0</v>
      </c>
      <c r="P33" s="54"/>
      <c r="AA33" s="9">
        <v>29</v>
      </c>
      <c r="AB33" s="140" t="str">
        <f t="shared" si="5"/>
        <v/>
      </c>
      <c r="AC33" s="140" t="str">
        <f t="shared" si="6"/>
        <v/>
      </c>
    </row>
    <row r="34" spans="1:29" ht="23.1" customHeight="1">
      <c r="A34" s="254"/>
      <c r="B34" s="254"/>
      <c r="C34" s="13"/>
      <c r="D34" s="14" t="s">
        <v>21</v>
      </c>
      <c r="E34" s="11"/>
      <c r="F34" s="10">
        <f t="shared" si="0"/>
        <v>15</v>
      </c>
      <c r="G34" s="9">
        <v>7</v>
      </c>
      <c r="H34" s="8">
        <f t="shared" si="1"/>
        <v>46.666666666666664</v>
      </c>
      <c r="I34" s="9">
        <v>5</v>
      </c>
      <c r="J34" s="8">
        <f t="shared" si="2"/>
        <v>33.333333333333329</v>
      </c>
      <c r="K34" s="9">
        <v>3</v>
      </c>
      <c r="L34" s="8">
        <f t="shared" si="3"/>
        <v>20</v>
      </c>
      <c r="M34" s="9">
        <v>0</v>
      </c>
      <c r="N34" s="8">
        <f t="shared" si="4"/>
        <v>0</v>
      </c>
      <c r="P34" s="54"/>
      <c r="AA34" s="9">
        <v>15</v>
      </c>
      <c r="AB34" s="140" t="str">
        <f t="shared" si="5"/>
        <v/>
      </c>
      <c r="AC34" s="140" t="str">
        <f t="shared" si="6"/>
        <v/>
      </c>
    </row>
    <row r="35" spans="1:29" ht="23.1" customHeight="1">
      <c r="A35" s="254"/>
      <c r="B35" s="254"/>
      <c r="C35" s="13"/>
      <c r="D35" s="14" t="s">
        <v>20</v>
      </c>
      <c r="E35" s="11"/>
      <c r="F35" s="10">
        <f t="shared" si="0"/>
        <v>7</v>
      </c>
      <c r="G35" s="9">
        <v>2</v>
      </c>
      <c r="H35" s="8">
        <f t="shared" si="1"/>
        <v>28.571428571428569</v>
      </c>
      <c r="I35" s="9">
        <v>5</v>
      </c>
      <c r="J35" s="8">
        <f t="shared" si="2"/>
        <v>71.428571428571431</v>
      </c>
      <c r="K35" s="9">
        <v>0</v>
      </c>
      <c r="L35" s="8">
        <f t="shared" si="3"/>
        <v>0</v>
      </c>
      <c r="M35" s="9">
        <v>0</v>
      </c>
      <c r="N35" s="8">
        <f t="shared" si="4"/>
        <v>0</v>
      </c>
      <c r="P35" s="54"/>
      <c r="AA35" s="9">
        <v>7</v>
      </c>
      <c r="AB35" s="140" t="str">
        <f t="shared" si="5"/>
        <v/>
      </c>
      <c r="AC35" s="140" t="str">
        <f t="shared" si="6"/>
        <v/>
      </c>
    </row>
    <row r="36" spans="1:29" ht="23.1" customHeight="1">
      <c r="A36" s="254"/>
      <c r="B36" s="254"/>
      <c r="C36" s="13"/>
      <c r="D36" s="14" t="s">
        <v>19</v>
      </c>
      <c r="E36" s="11"/>
      <c r="F36" s="10">
        <f t="shared" si="0"/>
        <v>17</v>
      </c>
      <c r="G36" s="9">
        <v>4</v>
      </c>
      <c r="H36" s="8">
        <f t="shared" si="1"/>
        <v>23.52941176470588</v>
      </c>
      <c r="I36" s="9">
        <v>7</v>
      </c>
      <c r="J36" s="8">
        <f t="shared" si="2"/>
        <v>41.17647058823529</v>
      </c>
      <c r="K36" s="9">
        <v>6</v>
      </c>
      <c r="L36" s="8">
        <f t="shared" si="3"/>
        <v>35.294117647058826</v>
      </c>
      <c r="M36" s="9">
        <v>0</v>
      </c>
      <c r="N36" s="8">
        <f t="shared" si="4"/>
        <v>0</v>
      </c>
      <c r="P36" s="54"/>
      <c r="AA36" s="9">
        <v>17</v>
      </c>
      <c r="AB36" s="140" t="str">
        <f t="shared" si="5"/>
        <v/>
      </c>
      <c r="AC36" s="140" t="str">
        <f t="shared" si="6"/>
        <v/>
      </c>
    </row>
    <row r="37" spans="1:29" ht="23.1" customHeight="1">
      <c r="A37" s="254"/>
      <c r="B37" s="255"/>
      <c r="C37" s="13"/>
      <c r="D37" s="14" t="s">
        <v>18</v>
      </c>
      <c r="E37" s="11"/>
      <c r="F37" s="10">
        <f t="shared" si="0"/>
        <v>6</v>
      </c>
      <c r="G37" s="9">
        <v>1</v>
      </c>
      <c r="H37" s="8">
        <f t="shared" si="1"/>
        <v>16.666666666666664</v>
      </c>
      <c r="I37" s="9">
        <v>2</v>
      </c>
      <c r="J37" s="8">
        <f t="shared" si="2"/>
        <v>33.333333333333329</v>
      </c>
      <c r="K37" s="9">
        <v>3</v>
      </c>
      <c r="L37" s="8">
        <f t="shared" si="3"/>
        <v>50</v>
      </c>
      <c r="M37" s="9">
        <v>0</v>
      </c>
      <c r="N37" s="8">
        <f t="shared" si="4"/>
        <v>0</v>
      </c>
      <c r="P37" s="54"/>
      <c r="AA37" s="9">
        <v>6</v>
      </c>
      <c r="AB37" s="140" t="str">
        <f t="shared" si="5"/>
        <v/>
      </c>
      <c r="AC37" s="140" t="str">
        <f t="shared" si="6"/>
        <v/>
      </c>
    </row>
    <row r="38" spans="1:29" ht="23.1" customHeight="1">
      <c r="A38" s="254"/>
      <c r="B38" s="253" t="s">
        <v>17</v>
      </c>
      <c r="C38" s="13"/>
      <c r="D38" s="14" t="s">
        <v>16</v>
      </c>
      <c r="E38" s="11"/>
      <c r="F38" s="10">
        <f t="shared" si="0"/>
        <v>724</v>
      </c>
      <c r="G38" s="9">
        <f>SUM(G39:G53)</f>
        <v>320</v>
      </c>
      <c r="H38" s="8">
        <f t="shared" si="1"/>
        <v>44.19889502762431</v>
      </c>
      <c r="I38" s="9">
        <f>SUM(I39:I53)</f>
        <v>193</v>
      </c>
      <c r="J38" s="8">
        <f t="shared" si="2"/>
        <v>26.657458563535911</v>
      </c>
      <c r="K38" s="9">
        <f>SUM(K39:K53)</f>
        <v>194</v>
      </c>
      <c r="L38" s="8">
        <f t="shared" si="3"/>
        <v>26.795580110497237</v>
      </c>
      <c r="M38" s="9">
        <f>SUM(M39:M53)</f>
        <v>17</v>
      </c>
      <c r="N38" s="8">
        <f t="shared" si="4"/>
        <v>2.3480662983425415</v>
      </c>
      <c r="P38" s="54"/>
      <c r="AA38" s="9">
        <v>724</v>
      </c>
      <c r="AB38" s="140" t="str">
        <f t="shared" si="5"/>
        <v/>
      </c>
      <c r="AC38" s="140" t="str">
        <f t="shared" si="6"/>
        <v/>
      </c>
    </row>
    <row r="39" spans="1:29" ht="23.1" customHeight="1">
      <c r="A39" s="254"/>
      <c r="B39" s="254"/>
      <c r="C39" s="13"/>
      <c r="D39" s="14" t="s">
        <v>15</v>
      </c>
      <c r="E39" s="11"/>
      <c r="F39" s="10">
        <f t="shared" si="0"/>
        <v>4</v>
      </c>
      <c r="G39" s="9">
        <v>1</v>
      </c>
      <c r="H39" s="8">
        <f t="shared" si="1"/>
        <v>25</v>
      </c>
      <c r="I39" s="9">
        <v>1</v>
      </c>
      <c r="J39" s="8">
        <f t="shared" si="2"/>
        <v>25</v>
      </c>
      <c r="K39" s="9">
        <v>2</v>
      </c>
      <c r="L39" s="8">
        <f t="shared" si="3"/>
        <v>50</v>
      </c>
      <c r="M39" s="9">
        <v>0</v>
      </c>
      <c r="N39" s="8">
        <f t="shared" si="4"/>
        <v>0</v>
      </c>
      <c r="P39" s="54"/>
      <c r="AA39" s="9">
        <v>4</v>
      </c>
      <c r="AB39" s="140" t="str">
        <f t="shared" si="5"/>
        <v/>
      </c>
      <c r="AC39" s="140" t="str">
        <f t="shared" si="6"/>
        <v/>
      </c>
    </row>
    <row r="40" spans="1:29" ht="23.1" customHeight="1">
      <c r="A40" s="254"/>
      <c r="B40" s="254"/>
      <c r="C40" s="13"/>
      <c r="D40" s="14" t="s">
        <v>14</v>
      </c>
      <c r="E40" s="11"/>
      <c r="F40" s="10">
        <f t="shared" si="0"/>
        <v>91</v>
      </c>
      <c r="G40" s="9">
        <v>24</v>
      </c>
      <c r="H40" s="8">
        <f t="shared" si="1"/>
        <v>26.373626373626376</v>
      </c>
      <c r="I40" s="9">
        <v>12</v>
      </c>
      <c r="J40" s="8">
        <f t="shared" si="2"/>
        <v>13.186813186813188</v>
      </c>
      <c r="K40" s="9">
        <v>50</v>
      </c>
      <c r="L40" s="8">
        <f t="shared" si="3"/>
        <v>54.945054945054949</v>
      </c>
      <c r="M40" s="9">
        <v>5</v>
      </c>
      <c r="N40" s="8">
        <f t="shared" si="4"/>
        <v>5.4945054945054945</v>
      </c>
      <c r="P40" s="54"/>
      <c r="AA40" s="9">
        <v>91</v>
      </c>
      <c r="AB40" s="140" t="str">
        <f t="shared" si="5"/>
        <v/>
      </c>
      <c r="AC40" s="140" t="str">
        <f t="shared" si="6"/>
        <v/>
      </c>
    </row>
    <row r="41" spans="1:29" ht="23.1" customHeight="1">
      <c r="A41" s="254"/>
      <c r="B41" s="254"/>
      <c r="C41" s="13"/>
      <c r="D41" s="14" t="s">
        <v>13</v>
      </c>
      <c r="E41" s="11"/>
      <c r="F41" s="10">
        <f t="shared" si="0"/>
        <v>19</v>
      </c>
      <c r="G41" s="9">
        <v>5</v>
      </c>
      <c r="H41" s="8">
        <f t="shared" si="1"/>
        <v>26.315789473684209</v>
      </c>
      <c r="I41" s="9">
        <v>9</v>
      </c>
      <c r="J41" s="8">
        <f t="shared" si="2"/>
        <v>47.368421052631575</v>
      </c>
      <c r="K41" s="9">
        <v>3</v>
      </c>
      <c r="L41" s="8">
        <f t="shared" si="3"/>
        <v>15.789473684210526</v>
      </c>
      <c r="M41" s="9">
        <v>2</v>
      </c>
      <c r="N41" s="8">
        <f t="shared" si="4"/>
        <v>10.526315789473683</v>
      </c>
      <c r="P41" s="54"/>
      <c r="AA41" s="9">
        <v>19</v>
      </c>
      <c r="AB41" s="140" t="str">
        <f t="shared" si="5"/>
        <v/>
      </c>
      <c r="AC41" s="140" t="str">
        <f t="shared" si="6"/>
        <v/>
      </c>
    </row>
    <row r="42" spans="1:29" ht="23.1" customHeight="1">
      <c r="A42" s="254"/>
      <c r="B42" s="254"/>
      <c r="C42" s="13"/>
      <c r="D42" s="14" t="s">
        <v>12</v>
      </c>
      <c r="E42" s="11"/>
      <c r="F42" s="10">
        <f t="shared" si="0"/>
        <v>14</v>
      </c>
      <c r="G42" s="9">
        <v>7</v>
      </c>
      <c r="H42" s="8">
        <f t="shared" si="1"/>
        <v>50</v>
      </c>
      <c r="I42" s="9">
        <v>4</v>
      </c>
      <c r="J42" s="8">
        <f t="shared" si="2"/>
        <v>28.571428571428569</v>
      </c>
      <c r="K42" s="9">
        <v>3</v>
      </c>
      <c r="L42" s="8">
        <f t="shared" si="3"/>
        <v>21.428571428571427</v>
      </c>
      <c r="M42" s="9">
        <v>0</v>
      </c>
      <c r="N42" s="8">
        <f t="shared" si="4"/>
        <v>0</v>
      </c>
      <c r="P42" s="54"/>
      <c r="AA42" s="9">
        <v>14</v>
      </c>
      <c r="AB42" s="140" t="str">
        <f t="shared" si="5"/>
        <v/>
      </c>
      <c r="AC42" s="140" t="str">
        <f t="shared" si="6"/>
        <v/>
      </c>
    </row>
    <row r="43" spans="1:29" ht="23.1" customHeight="1">
      <c r="A43" s="254"/>
      <c r="B43" s="254"/>
      <c r="C43" s="13"/>
      <c r="D43" s="14" t="s">
        <v>11</v>
      </c>
      <c r="E43" s="11"/>
      <c r="F43" s="10">
        <f t="shared" si="0"/>
        <v>32</v>
      </c>
      <c r="G43" s="9">
        <v>16</v>
      </c>
      <c r="H43" s="8">
        <f t="shared" si="1"/>
        <v>50</v>
      </c>
      <c r="I43" s="9">
        <v>5</v>
      </c>
      <c r="J43" s="8">
        <f t="shared" si="2"/>
        <v>15.625</v>
      </c>
      <c r="K43" s="9">
        <v>10</v>
      </c>
      <c r="L43" s="8">
        <f t="shared" si="3"/>
        <v>31.25</v>
      </c>
      <c r="M43" s="9">
        <v>1</v>
      </c>
      <c r="N43" s="8">
        <f t="shared" si="4"/>
        <v>3.125</v>
      </c>
      <c r="P43" s="54"/>
      <c r="AA43" s="9">
        <v>32</v>
      </c>
      <c r="AB43" s="140" t="str">
        <f t="shared" si="5"/>
        <v/>
      </c>
      <c r="AC43" s="140" t="str">
        <f t="shared" si="6"/>
        <v/>
      </c>
    </row>
    <row r="44" spans="1:29" ht="23.1" customHeight="1">
      <c r="A44" s="254"/>
      <c r="B44" s="254"/>
      <c r="C44" s="13"/>
      <c r="D44" s="14" t="s">
        <v>10</v>
      </c>
      <c r="E44" s="11"/>
      <c r="F44" s="10">
        <f t="shared" si="0"/>
        <v>176</v>
      </c>
      <c r="G44" s="9">
        <v>78</v>
      </c>
      <c r="H44" s="8">
        <f t="shared" si="1"/>
        <v>44.31818181818182</v>
      </c>
      <c r="I44" s="9">
        <v>57</v>
      </c>
      <c r="J44" s="8">
        <f t="shared" si="2"/>
        <v>32.386363636363633</v>
      </c>
      <c r="K44" s="9">
        <v>37</v>
      </c>
      <c r="L44" s="8">
        <f t="shared" si="3"/>
        <v>21.022727272727273</v>
      </c>
      <c r="M44" s="9">
        <v>4</v>
      </c>
      <c r="N44" s="8">
        <f t="shared" si="4"/>
        <v>2.2727272727272729</v>
      </c>
      <c r="P44" s="54"/>
      <c r="AA44" s="9">
        <v>176</v>
      </c>
      <c r="AB44" s="140" t="str">
        <f t="shared" si="5"/>
        <v/>
      </c>
      <c r="AC44" s="140" t="str">
        <f t="shared" si="6"/>
        <v/>
      </c>
    </row>
    <row r="45" spans="1:29" ht="23.1" customHeight="1">
      <c r="A45" s="254"/>
      <c r="B45" s="254"/>
      <c r="C45" s="13"/>
      <c r="D45" s="14" t="s">
        <v>9</v>
      </c>
      <c r="E45" s="11"/>
      <c r="F45" s="10">
        <f t="shared" si="0"/>
        <v>21</v>
      </c>
      <c r="G45" s="9">
        <v>14</v>
      </c>
      <c r="H45" s="8">
        <f t="shared" si="1"/>
        <v>66.666666666666657</v>
      </c>
      <c r="I45" s="9">
        <v>7</v>
      </c>
      <c r="J45" s="8">
        <f t="shared" si="2"/>
        <v>33.333333333333329</v>
      </c>
      <c r="K45" s="9">
        <v>0</v>
      </c>
      <c r="L45" s="8">
        <f t="shared" si="3"/>
        <v>0</v>
      </c>
      <c r="M45" s="9">
        <v>0</v>
      </c>
      <c r="N45" s="8">
        <f t="shared" si="4"/>
        <v>0</v>
      </c>
      <c r="P45" s="54"/>
      <c r="AA45" s="9">
        <v>21</v>
      </c>
      <c r="AB45" s="140" t="str">
        <f t="shared" si="5"/>
        <v/>
      </c>
      <c r="AC45" s="140" t="str">
        <f t="shared" si="6"/>
        <v/>
      </c>
    </row>
    <row r="46" spans="1:29" ht="22.5" customHeight="1">
      <c r="A46" s="254"/>
      <c r="B46" s="254"/>
      <c r="C46" s="13"/>
      <c r="D46" s="14" t="s">
        <v>8</v>
      </c>
      <c r="E46" s="11"/>
      <c r="F46" s="10">
        <f t="shared" si="0"/>
        <v>9</v>
      </c>
      <c r="G46" s="9">
        <v>5</v>
      </c>
      <c r="H46" s="8">
        <f t="shared" si="1"/>
        <v>55.555555555555557</v>
      </c>
      <c r="I46" s="9">
        <v>0</v>
      </c>
      <c r="J46" s="8">
        <f t="shared" si="2"/>
        <v>0</v>
      </c>
      <c r="K46" s="9">
        <v>4</v>
      </c>
      <c r="L46" s="8">
        <f t="shared" si="3"/>
        <v>44.444444444444443</v>
      </c>
      <c r="M46" s="9">
        <v>0</v>
      </c>
      <c r="N46" s="8">
        <f t="shared" si="4"/>
        <v>0</v>
      </c>
      <c r="P46" s="54"/>
      <c r="AA46" s="9">
        <v>9</v>
      </c>
      <c r="AB46" s="140" t="str">
        <f t="shared" si="5"/>
        <v/>
      </c>
      <c r="AC46" s="140" t="str">
        <f t="shared" si="6"/>
        <v/>
      </c>
    </row>
    <row r="47" spans="1:29" ht="22.5" customHeight="1">
      <c r="A47" s="254"/>
      <c r="B47" s="254"/>
      <c r="C47" s="13"/>
      <c r="D47" s="12" t="s">
        <v>7</v>
      </c>
      <c r="E47" s="11"/>
      <c r="F47" s="10">
        <f t="shared" si="0"/>
        <v>18</v>
      </c>
      <c r="G47" s="9">
        <v>4</v>
      </c>
      <c r="H47" s="8">
        <f t="shared" si="1"/>
        <v>22.222222222222221</v>
      </c>
      <c r="I47" s="9">
        <v>4</v>
      </c>
      <c r="J47" s="8">
        <f t="shared" si="2"/>
        <v>22.222222222222221</v>
      </c>
      <c r="K47" s="9">
        <v>10</v>
      </c>
      <c r="L47" s="8">
        <f t="shared" si="3"/>
        <v>55.555555555555557</v>
      </c>
      <c r="M47" s="9">
        <v>0</v>
      </c>
      <c r="N47" s="8">
        <f t="shared" si="4"/>
        <v>0</v>
      </c>
      <c r="P47" s="54"/>
      <c r="AA47" s="9">
        <v>18</v>
      </c>
      <c r="AB47" s="140" t="str">
        <f t="shared" si="5"/>
        <v/>
      </c>
      <c r="AC47" s="140" t="str">
        <f t="shared" si="6"/>
        <v/>
      </c>
    </row>
    <row r="48" spans="1:29" ht="23.1" customHeight="1">
      <c r="A48" s="254"/>
      <c r="B48" s="254"/>
      <c r="C48" s="13"/>
      <c r="D48" s="14" t="s">
        <v>6</v>
      </c>
      <c r="E48" s="11"/>
      <c r="F48" s="10">
        <f t="shared" si="0"/>
        <v>49</v>
      </c>
      <c r="G48" s="9">
        <v>26</v>
      </c>
      <c r="H48" s="8">
        <f t="shared" si="1"/>
        <v>53.061224489795919</v>
      </c>
      <c r="I48" s="9">
        <v>12</v>
      </c>
      <c r="J48" s="8">
        <f t="shared" si="2"/>
        <v>24.489795918367346</v>
      </c>
      <c r="K48" s="9">
        <v>8</v>
      </c>
      <c r="L48" s="8">
        <f t="shared" si="3"/>
        <v>16.326530612244898</v>
      </c>
      <c r="M48" s="9">
        <v>3</v>
      </c>
      <c r="N48" s="8">
        <f t="shared" si="4"/>
        <v>6.1224489795918364</v>
      </c>
      <c r="P48" s="54"/>
      <c r="AA48" s="9">
        <v>49</v>
      </c>
      <c r="AB48" s="140" t="str">
        <f t="shared" si="5"/>
        <v/>
      </c>
      <c r="AC48" s="140" t="str">
        <f t="shared" si="6"/>
        <v/>
      </c>
    </row>
    <row r="49" spans="1:30" ht="23.1" customHeight="1">
      <c r="A49" s="254"/>
      <c r="B49" s="254"/>
      <c r="C49" s="13"/>
      <c r="D49" s="14" t="s">
        <v>5</v>
      </c>
      <c r="E49" s="11"/>
      <c r="F49" s="10">
        <f t="shared" si="0"/>
        <v>24</v>
      </c>
      <c r="G49" s="9">
        <v>14</v>
      </c>
      <c r="H49" s="8">
        <f t="shared" si="1"/>
        <v>58.333333333333336</v>
      </c>
      <c r="I49" s="9">
        <v>7</v>
      </c>
      <c r="J49" s="8">
        <f t="shared" si="2"/>
        <v>29.166666666666668</v>
      </c>
      <c r="K49" s="9">
        <v>3</v>
      </c>
      <c r="L49" s="8">
        <f t="shared" si="3"/>
        <v>12.5</v>
      </c>
      <c r="M49" s="9">
        <v>0</v>
      </c>
      <c r="N49" s="8">
        <f t="shared" si="4"/>
        <v>0</v>
      </c>
      <c r="P49" s="54"/>
      <c r="AA49" s="9">
        <v>24</v>
      </c>
      <c r="AB49" s="140" t="str">
        <f t="shared" si="5"/>
        <v/>
      </c>
      <c r="AC49" s="140" t="str">
        <f t="shared" si="6"/>
        <v/>
      </c>
    </row>
    <row r="50" spans="1:30" ht="23.1" customHeight="1">
      <c r="A50" s="254"/>
      <c r="B50" s="254"/>
      <c r="C50" s="13"/>
      <c r="D50" s="14" t="s">
        <v>4</v>
      </c>
      <c r="E50" s="11"/>
      <c r="F50" s="10">
        <f t="shared" si="0"/>
        <v>22</v>
      </c>
      <c r="G50" s="9">
        <v>7</v>
      </c>
      <c r="H50" s="8">
        <f t="shared" si="1"/>
        <v>31.818181818181817</v>
      </c>
      <c r="I50" s="9">
        <v>6</v>
      </c>
      <c r="J50" s="8">
        <f t="shared" si="2"/>
        <v>27.27272727272727</v>
      </c>
      <c r="K50" s="9">
        <v>9</v>
      </c>
      <c r="L50" s="8">
        <f t="shared" si="3"/>
        <v>40.909090909090914</v>
      </c>
      <c r="M50" s="9">
        <v>0</v>
      </c>
      <c r="N50" s="8">
        <f t="shared" si="4"/>
        <v>0</v>
      </c>
      <c r="P50" s="54"/>
      <c r="AA50" s="9">
        <v>22</v>
      </c>
      <c r="AB50" s="140" t="str">
        <f t="shared" si="5"/>
        <v/>
      </c>
      <c r="AC50" s="140" t="str">
        <f t="shared" si="6"/>
        <v/>
      </c>
    </row>
    <row r="51" spans="1:30" ht="23.1" customHeight="1">
      <c r="A51" s="254"/>
      <c r="B51" s="254"/>
      <c r="C51" s="13"/>
      <c r="D51" s="14" t="s">
        <v>3</v>
      </c>
      <c r="E51" s="11"/>
      <c r="F51" s="10">
        <f t="shared" si="0"/>
        <v>168</v>
      </c>
      <c r="G51" s="9">
        <v>79</v>
      </c>
      <c r="H51" s="8">
        <f t="shared" si="1"/>
        <v>47.023809523809526</v>
      </c>
      <c r="I51" s="9">
        <v>49</v>
      </c>
      <c r="J51" s="8">
        <f t="shared" si="2"/>
        <v>29.166666666666668</v>
      </c>
      <c r="K51" s="9">
        <v>39</v>
      </c>
      <c r="L51" s="8">
        <f t="shared" si="3"/>
        <v>23.214285714285715</v>
      </c>
      <c r="M51" s="9">
        <v>1</v>
      </c>
      <c r="N51" s="8">
        <f t="shared" si="4"/>
        <v>0.59523809523809523</v>
      </c>
      <c r="P51" s="54"/>
      <c r="AA51" s="9">
        <v>168</v>
      </c>
      <c r="AB51" s="140" t="str">
        <f t="shared" si="5"/>
        <v/>
      </c>
      <c r="AC51" s="140" t="str">
        <f t="shared" si="6"/>
        <v/>
      </c>
    </row>
    <row r="52" spans="1:30" ht="23.1" customHeight="1">
      <c r="A52" s="254"/>
      <c r="B52" s="254"/>
      <c r="C52" s="13"/>
      <c r="D52" s="14" t="s">
        <v>2</v>
      </c>
      <c r="E52" s="11"/>
      <c r="F52" s="10">
        <f t="shared" si="0"/>
        <v>21</v>
      </c>
      <c r="G52" s="9">
        <v>12</v>
      </c>
      <c r="H52" s="8">
        <f t="shared" si="1"/>
        <v>57.142857142857139</v>
      </c>
      <c r="I52" s="9">
        <v>6</v>
      </c>
      <c r="J52" s="8">
        <f t="shared" si="2"/>
        <v>28.571428571428569</v>
      </c>
      <c r="K52" s="9">
        <v>3</v>
      </c>
      <c r="L52" s="8">
        <f t="shared" si="3"/>
        <v>14.285714285714285</v>
      </c>
      <c r="M52" s="9">
        <v>0</v>
      </c>
      <c r="N52" s="8">
        <f t="shared" si="4"/>
        <v>0</v>
      </c>
      <c r="P52" s="54"/>
      <c r="AA52" s="9">
        <v>21</v>
      </c>
      <c r="AB52" s="140" t="str">
        <f t="shared" si="5"/>
        <v/>
      </c>
      <c r="AC52" s="140" t="str">
        <f t="shared" si="6"/>
        <v/>
      </c>
    </row>
    <row r="53" spans="1:30" ht="24" customHeight="1" thickBot="1">
      <c r="A53" s="255"/>
      <c r="B53" s="255"/>
      <c r="C53" s="13"/>
      <c r="D53" s="12" t="s">
        <v>1</v>
      </c>
      <c r="E53" s="11"/>
      <c r="F53" s="10">
        <f t="shared" si="0"/>
        <v>56</v>
      </c>
      <c r="G53" s="9">
        <v>28</v>
      </c>
      <c r="H53" s="8">
        <f t="shared" si="1"/>
        <v>50</v>
      </c>
      <c r="I53" s="9">
        <v>14</v>
      </c>
      <c r="J53" s="8">
        <f t="shared" si="2"/>
        <v>25</v>
      </c>
      <c r="K53" s="9">
        <v>13</v>
      </c>
      <c r="L53" s="8">
        <f t="shared" si="3"/>
        <v>23.214285714285715</v>
      </c>
      <c r="M53" s="9">
        <v>1</v>
      </c>
      <c r="N53" s="8">
        <f t="shared" si="4"/>
        <v>1.7857142857142856</v>
      </c>
      <c r="P53" s="54"/>
      <c r="AA53" s="9">
        <v>56</v>
      </c>
      <c r="AB53" s="141" t="str">
        <f t="shared" si="5"/>
        <v/>
      </c>
      <c r="AC53" s="141" t="str">
        <f t="shared" si="6"/>
        <v/>
      </c>
    </row>
    <row r="60" spans="1:30">
      <c r="D60" s="166" t="s">
        <v>490</v>
      </c>
      <c r="E60" s="164"/>
      <c r="F60" s="165">
        <v>967</v>
      </c>
      <c r="G60" s="165">
        <v>410</v>
      </c>
      <c r="H60" s="165"/>
      <c r="I60" s="165">
        <v>274</v>
      </c>
      <c r="J60" s="165"/>
      <c r="K60" s="165">
        <v>261</v>
      </c>
      <c r="L60" s="165"/>
      <c r="M60" s="165">
        <v>22</v>
      </c>
      <c r="N60" s="165"/>
      <c r="O60" s="165"/>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410</v>
      </c>
      <c r="H61" s="165"/>
      <c r="I61" s="168">
        <f>IF(I60="","",SUM(I8:I12))</f>
        <v>274</v>
      </c>
      <c r="J61" s="165"/>
      <c r="K61" s="168">
        <f>IF(K60="","",SUM(K8:K12))</f>
        <v>261</v>
      </c>
      <c r="L61" s="165"/>
      <c r="M61" s="168">
        <f>IF(M60="","",SUM(M8:M12))</f>
        <v>22</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410</v>
      </c>
      <c r="H62" s="165"/>
      <c r="I62" s="168">
        <f>IF(I60="","",SUM(I13,I38))</f>
        <v>274</v>
      </c>
      <c r="J62" s="165"/>
      <c r="K62" s="168">
        <f>IF(K60="","",SUM(K13,K38))</f>
        <v>261</v>
      </c>
      <c r="L62" s="165"/>
      <c r="M62" s="168">
        <f>IF(M60="","",SUM(M13,M38))</f>
        <v>22</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90</v>
      </c>
      <c r="H63" s="165"/>
      <c r="I63" s="168">
        <f>IF(I60="","",SUM(I14:I37))</f>
        <v>81</v>
      </c>
      <c r="J63" s="165"/>
      <c r="K63" s="168">
        <f>IF(K60="","",SUM(K14:K37))</f>
        <v>67</v>
      </c>
      <c r="L63" s="165"/>
      <c r="M63" s="168">
        <f>IF(M60="","",SUM(M14:M37))</f>
        <v>5</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320</v>
      </c>
      <c r="H64" s="165"/>
      <c r="I64" s="168">
        <f>IF(I60="","",SUM(I39:I53))</f>
        <v>193</v>
      </c>
      <c r="J64" s="165"/>
      <c r="K64" s="168">
        <f>IF(K60="","",SUM(K39:K53))</f>
        <v>194</v>
      </c>
      <c r="L64" s="165"/>
      <c r="M64" s="168">
        <f>IF(M60="","",SUM(M39:M53))</f>
        <v>17</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1" spans="4:30">
      <c r="D71" s="5"/>
    </row>
    <row r="73" spans="4:30">
      <c r="D73" s="5"/>
    </row>
    <row r="75" spans="4:30">
      <c r="D75" s="5"/>
    </row>
    <row r="77" spans="4:30">
      <c r="D77" s="5"/>
    </row>
    <row r="79" spans="4:30" ht="13.5" customHeight="1">
      <c r="D79" s="6"/>
    </row>
    <row r="80" spans="4:30" ht="13.5" customHeight="1"/>
    <row r="81" spans="4:6">
      <c r="D81" s="5"/>
    </row>
    <row r="83" spans="4:6">
      <c r="D83" s="5"/>
    </row>
    <row r="85" spans="4:6">
      <c r="D85" s="5"/>
    </row>
    <row r="87" spans="4:6">
      <c r="D87" s="5"/>
    </row>
    <row r="91" spans="4:6" ht="12.75" customHeight="1"/>
    <row r="92" spans="4:6" ht="12.75" customHeight="1">
      <c r="F92" s="57"/>
    </row>
  </sheetData>
  <mergeCells count="24">
    <mergeCell ref="A13:A53"/>
    <mergeCell ref="B13:B37"/>
    <mergeCell ref="B38:B53"/>
    <mergeCell ref="M3:N4"/>
    <mergeCell ref="A7:E7"/>
    <mergeCell ref="A8:A12"/>
    <mergeCell ref="B8:E8"/>
    <mergeCell ref="B9:E9"/>
    <mergeCell ref="B10:E10"/>
    <mergeCell ref="B11:E11"/>
    <mergeCell ref="B12:E12"/>
    <mergeCell ref="G5:G6"/>
    <mergeCell ref="H5:H6"/>
    <mergeCell ref="I5:I6"/>
    <mergeCell ref="J5:J6"/>
    <mergeCell ref="L5:L6"/>
    <mergeCell ref="M5:M6"/>
    <mergeCell ref="N5:N6"/>
    <mergeCell ref="A3:E6"/>
    <mergeCell ref="F3:F6"/>
    <mergeCell ref="G3:H4"/>
    <mergeCell ref="I3:J4"/>
    <mergeCell ref="K3:L4"/>
    <mergeCell ref="K5:K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K24" sqref="K24"/>
    </sheetView>
  </sheetViews>
  <sheetFormatPr defaultRowHeight="13.5"/>
  <cols>
    <col min="1" max="2" width="2.625" style="122" customWidth="1"/>
    <col min="3" max="3" width="1.375" style="122" customWidth="1"/>
    <col min="4" max="4" width="27.625" style="122" customWidth="1"/>
    <col min="5" max="5" width="1.375" style="122" customWidth="1"/>
    <col min="6" max="17" width="8.5" style="100" customWidth="1"/>
    <col min="18" max="26" width="9" style="100"/>
    <col min="27" max="27" width="9" style="84"/>
    <col min="28" max="28" width="11.25" style="84" customWidth="1"/>
    <col min="29" max="16384" width="9" style="100"/>
  </cols>
  <sheetData>
    <row r="1" spans="1:28" ht="14.25">
      <c r="A1" s="121" t="s">
        <v>597</v>
      </c>
      <c r="F1" s="123"/>
    </row>
    <row r="2" spans="1:28">
      <c r="F2" s="123"/>
      <c r="Q2" s="124" t="s">
        <v>667</v>
      </c>
    </row>
    <row r="3" spans="1:28" ht="12.75" customHeight="1">
      <c r="A3" s="346" t="s">
        <v>64</v>
      </c>
      <c r="B3" s="347"/>
      <c r="C3" s="347"/>
      <c r="D3" s="347"/>
      <c r="E3" s="348"/>
      <c r="F3" s="355" t="s">
        <v>131</v>
      </c>
      <c r="G3" s="336" t="s">
        <v>397</v>
      </c>
      <c r="H3" s="125"/>
      <c r="I3" s="125"/>
      <c r="J3" s="101"/>
      <c r="K3" s="101"/>
      <c r="L3" s="101"/>
      <c r="M3" s="101"/>
      <c r="N3" s="101"/>
      <c r="O3" s="101"/>
      <c r="P3" s="395" t="s">
        <v>400</v>
      </c>
      <c r="Q3" s="395" t="s">
        <v>366</v>
      </c>
    </row>
    <row r="4" spans="1:28" ht="32.25" customHeight="1">
      <c r="A4" s="349"/>
      <c r="B4" s="350"/>
      <c r="C4" s="350"/>
      <c r="D4" s="350"/>
      <c r="E4" s="351"/>
      <c r="F4" s="356"/>
      <c r="G4" s="423"/>
      <c r="H4" s="406" t="s">
        <v>398</v>
      </c>
      <c r="I4" s="406" t="s">
        <v>399</v>
      </c>
      <c r="J4" s="355" t="s">
        <v>401</v>
      </c>
      <c r="K4" s="407"/>
      <c r="L4" s="408"/>
      <c r="M4" s="355" t="s">
        <v>367</v>
      </c>
      <c r="N4" s="407"/>
      <c r="O4" s="407"/>
      <c r="P4" s="337"/>
      <c r="Q4" s="337"/>
    </row>
    <row r="5" spans="1:28" ht="18.75" customHeight="1" thickBot="1">
      <c r="A5" s="349"/>
      <c r="B5" s="350"/>
      <c r="C5" s="350"/>
      <c r="D5" s="350"/>
      <c r="E5" s="351"/>
      <c r="F5" s="356"/>
      <c r="G5" s="423"/>
      <c r="H5" s="406"/>
      <c r="I5" s="406"/>
      <c r="J5" s="428" t="s">
        <v>668</v>
      </c>
      <c r="K5" s="430" t="s">
        <v>669</v>
      </c>
      <c r="L5" s="299" t="s">
        <v>670</v>
      </c>
      <c r="M5" s="428" t="s">
        <v>668</v>
      </c>
      <c r="N5" s="430" t="s">
        <v>669</v>
      </c>
      <c r="O5" s="360" t="s">
        <v>670</v>
      </c>
      <c r="P5" s="337"/>
      <c r="Q5" s="337"/>
    </row>
    <row r="6" spans="1:28" ht="30.75" customHeight="1" thickBot="1">
      <c r="A6" s="352"/>
      <c r="B6" s="353"/>
      <c r="C6" s="353"/>
      <c r="D6" s="353"/>
      <c r="E6" s="354"/>
      <c r="F6" s="356"/>
      <c r="G6" s="343"/>
      <c r="H6" s="406"/>
      <c r="I6" s="406"/>
      <c r="J6" s="429"/>
      <c r="K6" s="431"/>
      <c r="L6" s="311"/>
      <c r="M6" s="429"/>
      <c r="N6" s="431"/>
      <c r="O6" s="361"/>
      <c r="P6" s="338"/>
      <c r="Q6" s="338"/>
      <c r="AA6" s="159">
        <f>SUM(AB7:AB100,F116:R120)</f>
        <v>0</v>
      </c>
      <c r="AB6" s="92"/>
    </row>
    <row r="7" spans="1:28" ht="12" customHeight="1">
      <c r="A7" s="346" t="s">
        <v>50</v>
      </c>
      <c r="B7" s="347"/>
      <c r="C7" s="347"/>
      <c r="D7" s="347"/>
      <c r="E7" s="348"/>
      <c r="F7" s="93">
        <f>SUM(G7,P7:Q7)</f>
        <v>967</v>
      </c>
      <c r="G7" s="93">
        <f>SUM(G9,G11,G13,G15,G17)</f>
        <v>563</v>
      </c>
      <c r="H7" s="93">
        <f>SUM(H9,H11,H13,H15,H17)</f>
        <v>402</v>
      </c>
      <c r="I7" s="93">
        <f t="shared" ref="I7" si="0">SUM(I9,I11,I13,I15,I17)</f>
        <v>161</v>
      </c>
      <c r="J7" s="93">
        <f t="shared" ref="J7" si="1">SUM(J9,J11,J13,J15,J17)</f>
        <v>15548</v>
      </c>
      <c r="K7" s="103">
        <f>SUM(K9,K11,K13,K15,K17)</f>
        <v>5626</v>
      </c>
      <c r="L7" s="104">
        <f t="shared" ref="L7" si="2">SUM(L9,L11,L13,L15,L17)</f>
        <v>9922</v>
      </c>
      <c r="M7" s="102">
        <f>SUM(N7,O7)</f>
        <v>464</v>
      </c>
      <c r="N7" s="103">
        <f>SUM(N9,N11,N13,N15,N17)</f>
        <v>163</v>
      </c>
      <c r="O7" s="104">
        <f>SUM(O9,O11,O13,O15,O17)</f>
        <v>301</v>
      </c>
      <c r="P7" s="104">
        <f>SUM(P9,P11,P13,P15,P17)</f>
        <v>317</v>
      </c>
      <c r="Q7" s="104">
        <f>SUM(Q9,Q11,Q13,Q15,Q17)</f>
        <v>87</v>
      </c>
      <c r="AA7" s="153">
        <v>967</v>
      </c>
      <c r="AB7" s="153" t="str">
        <f>IF(F7=AA7,"",1)</f>
        <v/>
      </c>
    </row>
    <row r="8" spans="1:28" ht="12" customHeight="1">
      <c r="A8" s="349"/>
      <c r="B8" s="350"/>
      <c r="C8" s="350"/>
      <c r="D8" s="350"/>
      <c r="E8" s="351"/>
      <c r="F8" s="94">
        <f>SUM(G8,P8:Q8)</f>
        <v>1</v>
      </c>
      <c r="G8" s="94">
        <f>IF(G7=0,0,G7/$F7)</f>
        <v>0.58221302998965874</v>
      </c>
      <c r="H8" s="94">
        <f>IF(H7=0,0,$H7/G7)</f>
        <v>0.7140319715808171</v>
      </c>
      <c r="I8" s="94">
        <f>IF(I7=0,0,I7/G7)</f>
        <v>0.28596802841918295</v>
      </c>
      <c r="J8" s="105">
        <f>SUM(K8:L8)</f>
        <v>1</v>
      </c>
      <c r="K8" s="106">
        <f>IF(K7=0,0,K7/$J7)</f>
        <v>0.36184718291741702</v>
      </c>
      <c r="L8" s="107">
        <f t="shared" ref="L8" si="3">IF(L7=0,0,L7/$J7)</f>
        <v>0.63815281708258298</v>
      </c>
      <c r="M8" s="105">
        <f>IF(M7=0,0,M7/$J7)</f>
        <v>2.9843066632364291E-2</v>
      </c>
      <c r="N8" s="106">
        <f>IF(N7=0,0,N7/K7)</f>
        <v>2.8972627088517597E-2</v>
      </c>
      <c r="O8" s="107">
        <f>IF(O7=0,0,O7/L7)</f>
        <v>3.033662568030639E-2</v>
      </c>
      <c r="P8" s="108">
        <f>IF(P7=0,0,P7/F7)</f>
        <v>0.32781799379524301</v>
      </c>
      <c r="Q8" s="117">
        <f>IF(Q7=0,0,Q7/$F7)</f>
        <v>8.9968976215098237E-2</v>
      </c>
      <c r="AA8" s="154"/>
      <c r="AB8" s="154"/>
    </row>
    <row r="9" spans="1:28" ht="12" customHeight="1">
      <c r="A9" s="372" t="s">
        <v>49</v>
      </c>
      <c r="B9" s="389" t="s">
        <v>48</v>
      </c>
      <c r="C9" s="390"/>
      <c r="D9" s="390"/>
      <c r="E9" s="391"/>
      <c r="F9" s="93">
        <f>SUM(G9,P9:Q9)</f>
        <v>323</v>
      </c>
      <c r="G9" s="93">
        <v>131</v>
      </c>
      <c r="H9" s="93">
        <v>104</v>
      </c>
      <c r="I9" s="93">
        <v>27</v>
      </c>
      <c r="J9" s="93">
        <v>527</v>
      </c>
      <c r="K9" s="103">
        <v>163</v>
      </c>
      <c r="L9" s="104">
        <v>364</v>
      </c>
      <c r="M9" s="93">
        <v>36</v>
      </c>
      <c r="N9" s="103">
        <v>15</v>
      </c>
      <c r="O9" s="104">
        <v>21</v>
      </c>
      <c r="P9" s="104">
        <v>163</v>
      </c>
      <c r="Q9" s="104">
        <v>29</v>
      </c>
      <c r="AA9" s="155">
        <v>323</v>
      </c>
      <c r="AB9" s="155" t="str">
        <f>IF(F9=AA9,"",1)</f>
        <v/>
      </c>
    </row>
    <row r="10" spans="1:28" ht="12" customHeight="1">
      <c r="A10" s="373"/>
      <c r="B10" s="392"/>
      <c r="C10" s="393"/>
      <c r="D10" s="393"/>
      <c r="E10" s="394"/>
      <c r="F10" s="94">
        <f t="shared" ref="F10:F72" si="4">SUM(G10,P10:Q10)</f>
        <v>1</v>
      </c>
      <c r="G10" s="94">
        <f>IF(G9=0,0,G9/$F9)</f>
        <v>0.40557275541795668</v>
      </c>
      <c r="H10" s="94">
        <f t="shared" ref="H10" si="5">IF(H9=0,0,$H9/G9)</f>
        <v>0.79389312977099236</v>
      </c>
      <c r="I10" s="94">
        <f t="shared" ref="I10" si="6">IF(I9=0,0,I9/G9)</f>
        <v>0.20610687022900764</v>
      </c>
      <c r="J10" s="105">
        <f t="shared" ref="J10" si="7">SUM(K10:L10)</f>
        <v>1</v>
      </c>
      <c r="K10" s="106">
        <f>IF(K9=0,0,K9/$J9)</f>
        <v>0.30929791271347251</v>
      </c>
      <c r="L10" s="107">
        <f t="shared" ref="L10" si="8">IF(L9=0,0,L9/$J9)</f>
        <v>0.69070208728652749</v>
      </c>
      <c r="M10" s="105">
        <f>IF(M9=0,0,M9/$J9)</f>
        <v>6.8311195445920306E-2</v>
      </c>
      <c r="N10" s="106">
        <f>IF(N9=0,0,N9/K9)</f>
        <v>9.202453987730061E-2</v>
      </c>
      <c r="O10" s="107">
        <f>IF(O9=0,0,O9/L9)</f>
        <v>5.7692307692307696E-2</v>
      </c>
      <c r="P10" s="108">
        <f t="shared" ref="P10" si="9">IF(P9=0,0,P9/F9)</f>
        <v>0.50464396284829727</v>
      </c>
      <c r="Q10" s="117">
        <f>IF(Q9=0,0,Q9/$F9)</f>
        <v>8.9783281733746126E-2</v>
      </c>
      <c r="AA10" s="154"/>
      <c r="AB10" s="154"/>
    </row>
    <row r="11" spans="1:28" ht="12" customHeight="1">
      <c r="A11" s="373"/>
      <c r="B11" s="389" t="s">
        <v>47</v>
      </c>
      <c r="C11" s="390"/>
      <c r="D11" s="390"/>
      <c r="E11" s="391"/>
      <c r="F11" s="93">
        <f t="shared" si="4"/>
        <v>145</v>
      </c>
      <c r="G11" s="93">
        <v>82</v>
      </c>
      <c r="H11" s="93">
        <v>62</v>
      </c>
      <c r="I11" s="93">
        <v>20</v>
      </c>
      <c r="J11" s="93">
        <v>917</v>
      </c>
      <c r="K11" s="103">
        <v>329</v>
      </c>
      <c r="L11" s="104">
        <v>588</v>
      </c>
      <c r="M11" s="93">
        <v>34</v>
      </c>
      <c r="N11" s="103">
        <v>6</v>
      </c>
      <c r="O11" s="104">
        <v>28</v>
      </c>
      <c r="P11" s="104">
        <v>52</v>
      </c>
      <c r="Q11" s="104">
        <v>11</v>
      </c>
      <c r="AA11" s="155">
        <v>145</v>
      </c>
      <c r="AB11" s="155" t="str">
        <f>IF(F11=AA11,"",1)</f>
        <v/>
      </c>
    </row>
    <row r="12" spans="1:28" ht="12" customHeight="1">
      <c r="A12" s="373"/>
      <c r="B12" s="392"/>
      <c r="C12" s="393"/>
      <c r="D12" s="393"/>
      <c r="E12" s="394"/>
      <c r="F12" s="94">
        <f t="shared" si="4"/>
        <v>1</v>
      </c>
      <c r="G12" s="94">
        <f>IF(G11=0,0,G11/$F11)</f>
        <v>0.56551724137931036</v>
      </c>
      <c r="H12" s="94">
        <f t="shared" ref="H12" si="10">IF(H11=0,0,$H11/G11)</f>
        <v>0.75609756097560976</v>
      </c>
      <c r="I12" s="94">
        <f t="shared" ref="I12" si="11">IF(I11=0,0,I11/G11)</f>
        <v>0.24390243902439024</v>
      </c>
      <c r="J12" s="105">
        <f t="shared" ref="J12" si="12">SUM(K12:L12)</f>
        <v>1</v>
      </c>
      <c r="K12" s="106">
        <f>IF(K11=0,0,K11/$J11)</f>
        <v>0.35877862595419846</v>
      </c>
      <c r="L12" s="107">
        <f t="shared" ref="L12" si="13">IF(L11=0,0,L11/$J11)</f>
        <v>0.64122137404580148</v>
      </c>
      <c r="M12" s="105">
        <f>IF(M11=0,0,M11/$J11)</f>
        <v>3.7077426390403491E-2</v>
      </c>
      <c r="N12" s="106">
        <f>IF(N11=0,0,N11/K11)</f>
        <v>1.82370820668693E-2</v>
      </c>
      <c r="O12" s="107">
        <f>IF(O11=0,0,O11/L11)</f>
        <v>4.7619047619047616E-2</v>
      </c>
      <c r="P12" s="108">
        <f t="shared" ref="P12" si="14">IF(P11=0,0,P11/F11)</f>
        <v>0.35862068965517241</v>
      </c>
      <c r="Q12" s="117">
        <f>IF(Q11=0,0,Q11/$F11)</f>
        <v>7.586206896551724E-2</v>
      </c>
      <c r="AA12" s="154"/>
      <c r="AB12" s="154"/>
    </row>
    <row r="13" spans="1:28" ht="12" customHeight="1">
      <c r="A13" s="373"/>
      <c r="B13" s="389" t="s">
        <v>46</v>
      </c>
      <c r="C13" s="390"/>
      <c r="D13" s="390"/>
      <c r="E13" s="391"/>
      <c r="F13" s="93">
        <f t="shared" si="4"/>
        <v>218</v>
      </c>
      <c r="G13" s="93">
        <v>143</v>
      </c>
      <c r="H13" s="93">
        <v>88</v>
      </c>
      <c r="I13" s="93">
        <v>55</v>
      </c>
      <c r="J13" s="93">
        <v>3111</v>
      </c>
      <c r="K13" s="103">
        <v>1020</v>
      </c>
      <c r="L13" s="104">
        <v>2091</v>
      </c>
      <c r="M13" s="93">
        <v>178</v>
      </c>
      <c r="N13" s="103">
        <v>68</v>
      </c>
      <c r="O13" s="104">
        <v>110</v>
      </c>
      <c r="P13" s="104">
        <v>53</v>
      </c>
      <c r="Q13" s="104">
        <v>22</v>
      </c>
      <c r="AA13" s="155">
        <v>218</v>
      </c>
      <c r="AB13" s="155" t="str">
        <f>IF(F13=AA13,"",1)</f>
        <v/>
      </c>
    </row>
    <row r="14" spans="1:28" ht="12" customHeight="1">
      <c r="A14" s="373"/>
      <c r="B14" s="392"/>
      <c r="C14" s="393"/>
      <c r="D14" s="393"/>
      <c r="E14" s="394"/>
      <c r="F14" s="94">
        <f t="shared" si="4"/>
        <v>1</v>
      </c>
      <c r="G14" s="94">
        <f>IF(G13=0,0,G13/$F13)</f>
        <v>0.65596330275229353</v>
      </c>
      <c r="H14" s="94">
        <f t="shared" ref="H14" si="15">IF(H13=0,0,$H13/G13)</f>
        <v>0.61538461538461542</v>
      </c>
      <c r="I14" s="94">
        <f t="shared" ref="I14" si="16">IF(I13=0,0,I13/G13)</f>
        <v>0.38461538461538464</v>
      </c>
      <c r="J14" s="105">
        <f t="shared" ref="J14" si="17">SUM(K14:L14)</f>
        <v>1</v>
      </c>
      <c r="K14" s="106">
        <f>IF(K13=0,0,K13/$J13)</f>
        <v>0.32786885245901637</v>
      </c>
      <c r="L14" s="107">
        <f t="shared" ref="L14" si="18">IF(L13=0,0,L13/$J13)</f>
        <v>0.67213114754098358</v>
      </c>
      <c r="M14" s="105">
        <f>IF(M13=0,0,M13/$J13)</f>
        <v>5.7216329154612666E-2</v>
      </c>
      <c r="N14" s="106">
        <f>IF(N13=0,0,N13/K13)</f>
        <v>6.6666666666666666E-2</v>
      </c>
      <c r="O14" s="107">
        <f>IF(O13=0,0,O13/L13)</f>
        <v>5.2606408417025345E-2</v>
      </c>
      <c r="P14" s="108">
        <f t="shared" ref="P14" si="19">IF(P13=0,0,P13/F13)</f>
        <v>0.24311926605504589</v>
      </c>
      <c r="Q14" s="117">
        <f>IF(Q13=0,0,Q13/$F13)</f>
        <v>0.10091743119266056</v>
      </c>
      <c r="AA14" s="154"/>
      <c r="AB14" s="154"/>
    </row>
    <row r="15" spans="1:28" ht="12" customHeight="1">
      <c r="A15" s="373"/>
      <c r="B15" s="389" t="s">
        <v>45</v>
      </c>
      <c r="C15" s="390"/>
      <c r="D15" s="390"/>
      <c r="E15" s="391"/>
      <c r="F15" s="93">
        <f t="shared" si="4"/>
        <v>66</v>
      </c>
      <c r="G15" s="93">
        <v>46</v>
      </c>
      <c r="H15" s="93">
        <v>28</v>
      </c>
      <c r="I15" s="93">
        <v>18</v>
      </c>
      <c r="J15" s="93">
        <v>1622</v>
      </c>
      <c r="K15" s="103">
        <v>660</v>
      </c>
      <c r="L15" s="104">
        <v>962</v>
      </c>
      <c r="M15" s="93">
        <v>56</v>
      </c>
      <c r="N15" s="103">
        <v>31</v>
      </c>
      <c r="O15" s="104">
        <v>25</v>
      </c>
      <c r="P15" s="104">
        <v>15</v>
      </c>
      <c r="Q15" s="104">
        <v>5</v>
      </c>
      <c r="AA15" s="155">
        <v>66</v>
      </c>
      <c r="AB15" s="155" t="str">
        <f>IF(F15=AA15,"",1)</f>
        <v/>
      </c>
    </row>
    <row r="16" spans="1:28" ht="12" customHeight="1">
      <c r="A16" s="373"/>
      <c r="B16" s="392"/>
      <c r="C16" s="393"/>
      <c r="D16" s="393"/>
      <c r="E16" s="394"/>
      <c r="F16" s="94">
        <f t="shared" si="4"/>
        <v>1</v>
      </c>
      <c r="G16" s="94">
        <f>IF(G15=0,0,G15/$F15)</f>
        <v>0.69696969696969702</v>
      </c>
      <c r="H16" s="94">
        <f t="shared" ref="H16" si="20">IF(H15=0,0,$H15/G15)</f>
        <v>0.60869565217391308</v>
      </c>
      <c r="I16" s="94">
        <f t="shared" ref="I16" si="21">IF(I15=0,0,I15/G15)</f>
        <v>0.39130434782608697</v>
      </c>
      <c r="J16" s="105">
        <f t="shared" ref="J16" si="22">SUM(K16:L16)</f>
        <v>1</v>
      </c>
      <c r="K16" s="106">
        <f>IF(K15=0,0,K15/$J15)</f>
        <v>0.40690505548705302</v>
      </c>
      <c r="L16" s="107">
        <f t="shared" ref="L16" si="23">IF(L15=0,0,L15/$J15)</f>
        <v>0.59309494451294698</v>
      </c>
      <c r="M16" s="105">
        <f>IF(M15=0,0,M15/$J15)</f>
        <v>3.4525277435265102E-2</v>
      </c>
      <c r="N16" s="106">
        <f>IF(N15=0,0,N15/K15)</f>
        <v>4.6969696969696967E-2</v>
      </c>
      <c r="O16" s="107">
        <f>IF(O15=0,0,O15/L15)</f>
        <v>2.5987525987525989E-2</v>
      </c>
      <c r="P16" s="108">
        <f t="shared" ref="P16" si="24">IF(P15=0,0,P15/F15)</f>
        <v>0.22727272727272727</v>
      </c>
      <c r="Q16" s="117">
        <f>IF(Q15=0,0,Q15/$F15)</f>
        <v>7.575757575757576E-2</v>
      </c>
      <c r="AA16" s="154"/>
      <c r="AB16" s="154"/>
    </row>
    <row r="17" spans="1:28" ht="12" customHeight="1">
      <c r="A17" s="373"/>
      <c r="B17" s="389" t="s">
        <v>44</v>
      </c>
      <c r="C17" s="390"/>
      <c r="D17" s="390"/>
      <c r="E17" s="391"/>
      <c r="F17" s="93">
        <f t="shared" si="4"/>
        <v>215</v>
      </c>
      <c r="G17" s="93">
        <v>161</v>
      </c>
      <c r="H17" s="93">
        <v>120</v>
      </c>
      <c r="I17" s="93">
        <v>41</v>
      </c>
      <c r="J17" s="93">
        <v>9371</v>
      </c>
      <c r="K17" s="103">
        <v>3454</v>
      </c>
      <c r="L17" s="104">
        <v>5917</v>
      </c>
      <c r="M17" s="93">
        <v>160</v>
      </c>
      <c r="N17" s="103">
        <v>43</v>
      </c>
      <c r="O17" s="104">
        <v>117</v>
      </c>
      <c r="P17" s="104">
        <v>34</v>
      </c>
      <c r="Q17" s="104">
        <v>20</v>
      </c>
      <c r="AA17" s="155">
        <v>215</v>
      </c>
      <c r="AB17" s="155" t="str">
        <f>IF(F17=AA17,"",1)</f>
        <v/>
      </c>
    </row>
    <row r="18" spans="1:28" ht="12" customHeight="1">
      <c r="A18" s="374"/>
      <c r="B18" s="392"/>
      <c r="C18" s="393"/>
      <c r="D18" s="393"/>
      <c r="E18" s="394"/>
      <c r="F18" s="94">
        <f t="shared" si="4"/>
        <v>1</v>
      </c>
      <c r="G18" s="94">
        <f>IF(G17=0,0,G17/$F17)</f>
        <v>0.74883720930232556</v>
      </c>
      <c r="H18" s="94">
        <f t="shared" ref="H18" si="25">IF(H17=0,0,$H17/G17)</f>
        <v>0.74534161490683226</v>
      </c>
      <c r="I18" s="94">
        <f t="shared" ref="I18" si="26">IF(I17=0,0,I17/G17)</f>
        <v>0.25465838509316768</v>
      </c>
      <c r="J18" s="105">
        <f t="shared" ref="J18" si="27">SUM(K18:L18)</f>
        <v>1</v>
      </c>
      <c r="K18" s="106">
        <f>IF(K17=0,0,K17/$J17)</f>
        <v>0.36858392914310106</v>
      </c>
      <c r="L18" s="107">
        <f t="shared" ref="L18" si="28">IF(L17=0,0,L17/$J17)</f>
        <v>0.63141607085689899</v>
      </c>
      <c r="M18" s="105">
        <f>IF(M17=0,0,M17/$J17)</f>
        <v>1.7073951552662468E-2</v>
      </c>
      <c r="N18" s="106">
        <f>IF(N17=0,0,N17/K17)</f>
        <v>1.2449334105385061E-2</v>
      </c>
      <c r="O18" s="107">
        <f>IF(O17=0,0,O17/L17)</f>
        <v>1.9773533885414907E-2</v>
      </c>
      <c r="P18" s="108">
        <f t="shared" ref="P18" si="29">IF(P17=0,0,P17/F17)</f>
        <v>0.15813953488372093</v>
      </c>
      <c r="Q18" s="117">
        <f>IF(Q17=0,0,Q17/$F17)</f>
        <v>9.3023255813953487E-2</v>
      </c>
      <c r="AA18" s="156"/>
      <c r="AB18" s="154"/>
    </row>
    <row r="19" spans="1:28" ht="12" customHeight="1">
      <c r="A19" s="366" t="s">
        <v>43</v>
      </c>
      <c r="B19" s="366" t="s">
        <v>42</v>
      </c>
      <c r="C19" s="126"/>
      <c r="D19" s="308" t="s">
        <v>16</v>
      </c>
      <c r="E19" s="115"/>
      <c r="F19" s="93">
        <f>SUM(G19,P19:Q19)</f>
        <v>243</v>
      </c>
      <c r="G19" s="93">
        <f>SUM(G21,G23,G25,G27,G29,G31,G33,G35,G37,G39,G41,G43,G45,G47,G49,G51,G53,G55,G57,G59,G61,G63,G65,G67)</f>
        <v>151</v>
      </c>
      <c r="H19" s="93">
        <f>SUM(H21,H23,H25,H27,H29,H31,H33,H35,H37,H39,H41,H43,H45,H47,H49,H51,H53,H55,H57,H59,H61,H63,H65,H67)</f>
        <v>91</v>
      </c>
      <c r="I19" s="93">
        <f>SUM(I21,I23,I25,I27,I29,I31,I33,I35,I37,I39,I41,I43,I45,I47,I49,I51,I53,I55,I57,I59,I61,I63,I65,I67)</f>
        <v>60</v>
      </c>
      <c r="J19" s="93">
        <f>SUM(K19,L19)</f>
        <v>5140</v>
      </c>
      <c r="K19" s="103">
        <f t="shared" ref="K19:O19" si="30">SUM(K21,K23,K25,K27,K29,K31,K33,K35,K37,K39,K41,K43,K45,K47,K49,K51,K53,K55,K57,K59,K61,K63,K65,K67)</f>
        <v>2471</v>
      </c>
      <c r="L19" s="104">
        <f t="shared" si="30"/>
        <v>2669</v>
      </c>
      <c r="M19" s="93">
        <f>SUM(N19,O19)</f>
        <v>211</v>
      </c>
      <c r="N19" s="103">
        <f t="shared" si="30"/>
        <v>87</v>
      </c>
      <c r="O19" s="104">
        <f t="shared" si="30"/>
        <v>124</v>
      </c>
      <c r="P19" s="104">
        <f>SUM(P21,P23,P25,P27,P29,P31,P33,P35,P37,P39,P41,P43,P45,P47,P49,P51,P53,P55,P57,P59,P61,P63,P65,P67)</f>
        <v>73</v>
      </c>
      <c r="Q19" s="104">
        <f>SUM(Q21,Q23,Q25,Q27,Q29,Q31,Q33,Q35,Q37,Q39,Q41,Q43,Q45,Q47,Q49,Q51,Q53,Q55,Q57,Q59,Q61,Q63,Q65,Q67)</f>
        <v>19</v>
      </c>
      <c r="AA19" s="155">
        <v>243</v>
      </c>
      <c r="AB19" s="155" t="str">
        <f>IF(F19=AA19,"",1)</f>
        <v/>
      </c>
    </row>
    <row r="20" spans="1:28" ht="12" customHeight="1">
      <c r="A20" s="367"/>
      <c r="B20" s="367"/>
      <c r="C20" s="127"/>
      <c r="D20" s="309"/>
      <c r="E20" s="116"/>
      <c r="F20" s="94">
        <f t="shared" si="4"/>
        <v>1</v>
      </c>
      <c r="G20" s="94">
        <f>IF(G19=0,0,G19/$F19)</f>
        <v>0.62139917695473246</v>
      </c>
      <c r="H20" s="94">
        <f t="shared" ref="H20" si="31">IF(H19=0,0,$H19/G19)</f>
        <v>0.60264900662251653</v>
      </c>
      <c r="I20" s="94">
        <f t="shared" ref="I20" si="32">IF(I19=0,0,I19/G19)</f>
        <v>0.39735099337748342</v>
      </c>
      <c r="J20" s="105">
        <f t="shared" ref="J20" si="33">SUM(K20:L20)</f>
        <v>1</v>
      </c>
      <c r="K20" s="106">
        <f>IF(K19=0,0,K19/$J19)</f>
        <v>0.48073929961089495</v>
      </c>
      <c r="L20" s="107">
        <f t="shared" ref="L20" si="34">IF(L19=0,0,L19/$J19)</f>
        <v>0.5192607003891051</v>
      </c>
      <c r="M20" s="105">
        <f>IF(M19=0,0,M19/$J19)</f>
        <v>4.1050583657587549E-2</v>
      </c>
      <c r="N20" s="106">
        <f>IF(N19=0,0,N19/K19)</f>
        <v>3.5208417644678268E-2</v>
      </c>
      <c r="O20" s="107">
        <f>IF(O19=0,0,O19/L19)</f>
        <v>4.6459348070438368E-2</v>
      </c>
      <c r="P20" s="108">
        <f t="shared" ref="P20" si="35">IF(P19=0,0,P19/F19)</f>
        <v>0.30041152263374488</v>
      </c>
      <c r="Q20" s="117">
        <f>IF(Q19=0,0,Q19/$F19)</f>
        <v>7.8189300411522639E-2</v>
      </c>
      <c r="AA20" s="154"/>
      <c r="AB20" s="154"/>
    </row>
    <row r="21" spans="1:28" ht="12" customHeight="1">
      <c r="A21" s="367"/>
      <c r="B21" s="367"/>
      <c r="C21" s="126"/>
      <c r="D21" s="308" t="s">
        <v>41</v>
      </c>
      <c r="E21" s="115"/>
      <c r="F21" s="93">
        <f t="shared" si="4"/>
        <v>32</v>
      </c>
      <c r="G21" s="93">
        <v>23</v>
      </c>
      <c r="H21" s="93">
        <v>14</v>
      </c>
      <c r="I21" s="93">
        <v>9</v>
      </c>
      <c r="J21" s="93">
        <v>1911</v>
      </c>
      <c r="K21" s="103">
        <v>727</v>
      </c>
      <c r="L21" s="104">
        <v>1184</v>
      </c>
      <c r="M21" s="93">
        <v>17</v>
      </c>
      <c r="N21" s="103">
        <v>4</v>
      </c>
      <c r="O21" s="104">
        <v>13</v>
      </c>
      <c r="P21" s="104">
        <v>5</v>
      </c>
      <c r="Q21" s="104">
        <v>4</v>
      </c>
      <c r="AA21" s="155">
        <v>32</v>
      </c>
      <c r="AB21" s="155" t="str">
        <f>IF(F21=AA21,"",1)</f>
        <v/>
      </c>
    </row>
    <row r="22" spans="1:28" ht="12" customHeight="1">
      <c r="A22" s="367"/>
      <c r="B22" s="367"/>
      <c r="C22" s="127"/>
      <c r="D22" s="309"/>
      <c r="E22" s="116"/>
      <c r="F22" s="94">
        <f t="shared" si="4"/>
        <v>1</v>
      </c>
      <c r="G22" s="94">
        <f>IF(G21=0,0,G21/$F21)</f>
        <v>0.71875</v>
      </c>
      <c r="H22" s="94">
        <f t="shared" ref="H22" si="36">IF(H21=0,0,$H21/G21)</f>
        <v>0.60869565217391308</v>
      </c>
      <c r="I22" s="94">
        <f t="shared" ref="I22" si="37">IF(I21=0,0,I21/G21)</f>
        <v>0.39130434782608697</v>
      </c>
      <c r="J22" s="105">
        <f t="shared" ref="J22" si="38">SUM(K22:L22)</f>
        <v>1</v>
      </c>
      <c r="K22" s="106">
        <f>IF(K21=0,0,K21/$J21)</f>
        <v>0.38042909471480901</v>
      </c>
      <c r="L22" s="107">
        <f t="shared" ref="L22" si="39">IF(L21=0,0,L21/$J21)</f>
        <v>0.61957090528519099</v>
      </c>
      <c r="M22" s="105">
        <f>IF(M21=0,0,M21/$J21)</f>
        <v>8.8958660387231814E-3</v>
      </c>
      <c r="N22" s="106">
        <f>IF(N21=0,0,N21/K21)</f>
        <v>5.5020632737276479E-3</v>
      </c>
      <c r="O22" s="107">
        <f>IF(O21=0,0,O21/L21)</f>
        <v>1.097972972972973E-2</v>
      </c>
      <c r="P22" s="108">
        <f t="shared" ref="P22" si="40">IF(P21=0,0,P21/F21)</f>
        <v>0.15625</v>
      </c>
      <c r="Q22" s="117">
        <f>IF(Q21=0,0,Q21/$F21)</f>
        <v>0.125</v>
      </c>
      <c r="AA22" s="154"/>
      <c r="AB22" s="154"/>
    </row>
    <row r="23" spans="1:28" ht="12" customHeight="1">
      <c r="A23" s="367"/>
      <c r="B23" s="367"/>
      <c r="C23" s="126"/>
      <c r="D23" s="308" t="s">
        <v>40</v>
      </c>
      <c r="E23" s="115"/>
      <c r="F23" s="93">
        <f t="shared" si="4"/>
        <v>4</v>
      </c>
      <c r="G23" s="93">
        <v>2</v>
      </c>
      <c r="H23" s="93">
        <v>1</v>
      </c>
      <c r="I23" s="93">
        <v>1</v>
      </c>
      <c r="J23" s="93">
        <v>13</v>
      </c>
      <c r="K23" s="103">
        <v>7</v>
      </c>
      <c r="L23" s="104">
        <v>6</v>
      </c>
      <c r="M23" s="93">
        <v>3</v>
      </c>
      <c r="N23" s="103">
        <v>2</v>
      </c>
      <c r="O23" s="104">
        <v>1</v>
      </c>
      <c r="P23" s="104">
        <v>2</v>
      </c>
      <c r="Q23" s="104">
        <v>0</v>
      </c>
      <c r="AA23" s="155">
        <v>4</v>
      </c>
      <c r="AB23" s="155" t="str">
        <f>IF(F23=AA23,"",1)</f>
        <v/>
      </c>
    </row>
    <row r="24" spans="1:28" ht="12" customHeight="1">
      <c r="A24" s="367"/>
      <c r="B24" s="367"/>
      <c r="C24" s="127"/>
      <c r="D24" s="309"/>
      <c r="E24" s="116"/>
      <c r="F24" s="94">
        <f t="shared" si="4"/>
        <v>1</v>
      </c>
      <c r="G24" s="94">
        <f>IF(G23=0,0,G23/$F23)</f>
        <v>0.5</v>
      </c>
      <c r="H24" s="94">
        <f t="shared" ref="H24" si="41">IF(H23=0,0,$H23/G23)</f>
        <v>0.5</v>
      </c>
      <c r="I24" s="94">
        <f t="shared" ref="I24" si="42">IF(I23=0,0,I23/G23)</f>
        <v>0.5</v>
      </c>
      <c r="J24" s="105">
        <f t="shared" ref="J24" si="43">SUM(K24:L24)</f>
        <v>1</v>
      </c>
      <c r="K24" s="106">
        <f>IF(K23=0,0,K23/$J23)</f>
        <v>0.53846153846153844</v>
      </c>
      <c r="L24" s="107">
        <f t="shared" ref="L24" si="44">IF(L23=0,0,L23/$J23)</f>
        <v>0.46153846153846156</v>
      </c>
      <c r="M24" s="105">
        <f>IF(M23=0,0,M23/$J23)</f>
        <v>0.23076923076923078</v>
      </c>
      <c r="N24" s="106">
        <f>IF(N23=0,0,N23/K23)</f>
        <v>0.2857142857142857</v>
      </c>
      <c r="O24" s="107">
        <f>IF(O23=0,0,O23/L23)</f>
        <v>0.16666666666666666</v>
      </c>
      <c r="P24" s="108">
        <f t="shared" ref="P24" si="45">IF(P23=0,0,P23/F23)</f>
        <v>0.5</v>
      </c>
      <c r="Q24" s="117">
        <f>IF(Q23=0,0,Q23/$F23)</f>
        <v>0</v>
      </c>
      <c r="AA24" s="154"/>
      <c r="AB24" s="154"/>
    </row>
    <row r="25" spans="1:28" ht="12" customHeight="1">
      <c r="A25" s="367"/>
      <c r="B25" s="367"/>
      <c r="C25" s="126"/>
      <c r="D25" s="308" t="s">
        <v>39</v>
      </c>
      <c r="E25" s="115"/>
      <c r="F25" s="93">
        <f t="shared" si="4"/>
        <v>16</v>
      </c>
      <c r="G25" s="93">
        <v>10</v>
      </c>
      <c r="H25" s="93">
        <v>7</v>
      </c>
      <c r="I25" s="93">
        <v>3</v>
      </c>
      <c r="J25" s="93">
        <v>143</v>
      </c>
      <c r="K25" s="103">
        <v>8</v>
      </c>
      <c r="L25" s="104">
        <v>135</v>
      </c>
      <c r="M25" s="93">
        <v>5</v>
      </c>
      <c r="N25" s="103">
        <v>1</v>
      </c>
      <c r="O25" s="104">
        <v>4</v>
      </c>
      <c r="P25" s="104">
        <v>6</v>
      </c>
      <c r="Q25" s="104">
        <v>0</v>
      </c>
      <c r="AA25" s="155">
        <v>16</v>
      </c>
      <c r="AB25" s="155" t="str">
        <f>IF(F25=AA25,"",1)</f>
        <v/>
      </c>
    </row>
    <row r="26" spans="1:28" ht="12" customHeight="1">
      <c r="A26" s="367"/>
      <c r="B26" s="367"/>
      <c r="C26" s="127"/>
      <c r="D26" s="309"/>
      <c r="E26" s="116"/>
      <c r="F26" s="94">
        <f t="shared" si="4"/>
        <v>1</v>
      </c>
      <c r="G26" s="94">
        <f>IF(G25=0,0,G25/$F25)</f>
        <v>0.625</v>
      </c>
      <c r="H26" s="94">
        <f t="shared" ref="H26" si="46">IF(H25=0,0,$H25/G25)</f>
        <v>0.7</v>
      </c>
      <c r="I26" s="94">
        <f t="shared" ref="I26" si="47">IF(I25=0,0,I25/G25)</f>
        <v>0.3</v>
      </c>
      <c r="J26" s="105">
        <f>SUM(K26:L26)</f>
        <v>1</v>
      </c>
      <c r="K26" s="106">
        <f>IF(K25=0,0,K25/$J25)</f>
        <v>5.5944055944055944E-2</v>
      </c>
      <c r="L26" s="107">
        <f t="shared" ref="L26" si="48">IF(L25=0,0,L25/$J25)</f>
        <v>0.94405594405594406</v>
      </c>
      <c r="M26" s="105">
        <f>IF(M25=0,0,M25/$J25)</f>
        <v>3.4965034965034968E-2</v>
      </c>
      <c r="N26" s="106">
        <f>IF(N25=0,0,N25/K25)</f>
        <v>0.125</v>
      </c>
      <c r="O26" s="107">
        <f>IF(O25=0,0,O25/L25)</f>
        <v>2.9629629629629631E-2</v>
      </c>
      <c r="P26" s="108">
        <f t="shared" ref="P26" si="49">IF(P25=0,0,P25/F25)</f>
        <v>0.375</v>
      </c>
      <c r="Q26" s="117">
        <f>IF(Q25=0,0,Q25/$F25)</f>
        <v>0</v>
      </c>
      <c r="AA26" s="154"/>
      <c r="AB26" s="154"/>
    </row>
    <row r="27" spans="1:28" ht="12" customHeight="1">
      <c r="A27" s="367"/>
      <c r="B27" s="367"/>
      <c r="C27" s="126"/>
      <c r="D27" s="308" t="s">
        <v>106</v>
      </c>
      <c r="E27" s="115"/>
      <c r="F27" s="93">
        <f t="shared" si="4"/>
        <v>3</v>
      </c>
      <c r="G27" s="93">
        <v>2</v>
      </c>
      <c r="H27" s="93">
        <v>1</v>
      </c>
      <c r="I27" s="93">
        <v>1</v>
      </c>
      <c r="J27" s="93">
        <v>8</v>
      </c>
      <c r="K27" s="103">
        <v>7</v>
      </c>
      <c r="L27" s="104">
        <v>1</v>
      </c>
      <c r="M27" s="93">
        <v>1</v>
      </c>
      <c r="N27" s="103">
        <v>1</v>
      </c>
      <c r="O27" s="104">
        <v>0</v>
      </c>
      <c r="P27" s="104">
        <v>1</v>
      </c>
      <c r="Q27" s="104">
        <v>0</v>
      </c>
      <c r="AA27" s="155">
        <v>3</v>
      </c>
      <c r="AB27" s="155" t="str">
        <f>IF(F27=AA27,"",1)</f>
        <v/>
      </c>
    </row>
    <row r="28" spans="1:28" ht="12" customHeight="1">
      <c r="A28" s="367"/>
      <c r="B28" s="367"/>
      <c r="C28" s="127"/>
      <c r="D28" s="309"/>
      <c r="E28" s="116"/>
      <c r="F28" s="94">
        <f t="shared" si="4"/>
        <v>1</v>
      </c>
      <c r="G28" s="94">
        <f>IF(G27=0,0,G27/$F27)</f>
        <v>0.66666666666666663</v>
      </c>
      <c r="H28" s="94">
        <f t="shared" ref="H28" si="50">IF(H27=0,0,$H27/G27)</f>
        <v>0.5</v>
      </c>
      <c r="I28" s="94">
        <f>IF(I27=0,0,I27/G27)</f>
        <v>0.5</v>
      </c>
      <c r="J28" s="105">
        <f>SUM(K28:L28)</f>
        <v>1</v>
      </c>
      <c r="K28" s="106">
        <f>IF(K27=0,0,K27/$J27)</f>
        <v>0.875</v>
      </c>
      <c r="L28" s="107">
        <f t="shared" ref="L28" si="51">IF(L27=0,0,L27/$J27)</f>
        <v>0.125</v>
      </c>
      <c r="M28" s="105">
        <f>IF(M27=0,0,M27/$J27)</f>
        <v>0.125</v>
      </c>
      <c r="N28" s="106">
        <f>IF(N27=0,0,N27/K27)</f>
        <v>0.14285714285714285</v>
      </c>
      <c r="O28" s="107">
        <f>IF(O27=0,0,O27/L27)</f>
        <v>0</v>
      </c>
      <c r="P28" s="108">
        <f t="shared" ref="P28" si="52">IF(P27=0,0,P27/F27)</f>
        <v>0.33333333333333331</v>
      </c>
      <c r="Q28" s="117">
        <f>IF(Q27=0,0,Q27/$F27)</f>
        <v>0</v>
      </c>
      <c r="AA28" s="154"/>
      <c r="AB28" s="154"/>
    </row>
    <row r="29" spans="1:28" ht="12" customHeight="1">
      <c r="A29" s="367"/>
      <c r="B29" s="367"/>
      <c r="C29" s="126"/>
      <c r="D29" s="308" t="s">
        <v>37</v>
      </c>
      <c r="E29" s="115"/>
      <c r="F29" s="93">
        <f t="shared" si="4"/>
        <v>7</v>
      </c>
      <c r="G29" s="93">
        <v>5</v>
      </c>
      <c r="H29" s="93">
        <v>3</v>
      </c>
      <c r="I29" s="93">
        <v>2</v>
      </c>
      <c r="J29" s="93">
        <v>49</v>
      </c>
      <c r="K29" s="103">
        <v>35</v>
      </c>
      <c r="L29" s="104">
        <v>14</v>
      </c>
      <c r="M29" s="93">
        <v>4</v>
      </c>
      <c r="N29" s="103">
        <v>1</v>
      </c>
      <c r="O29" s="104">
        <v>3</v>
      </c>
      <c r="P29" s="104">
        <v>2</v>
      </c>
      <c r="Q29" s="104">
        <v>0</v>
      </c>
      <c r="AA29" s="155">
        <v>7</v>
      </c>
      <c r="AB29" s="155" t="str">
        <f>IF(F29=AA29,"",1)</f>
        <v/>
      </c>
    </row>
    <row r="30" spans="1:28" ht="12" customHeight="1">
      <c r="A30" s="367"/>
      <c r="B30" s="367"/>
      <c r="C30" s="127"/>
      <c r="D30" s="309"/>
      <c r="E30" s="116"/>
      <c r="F30" s="94">
        <f t="shared" si="4"/>
        <v>1</v>
      </c>
      <c r="G30" s="94">
        <f>IF(G29=0,0,G29/$F29)</f>
        <v>0.7142857142857143</v>
      </c>
      <c r="H30" s="94">
        <f t="shared" ref="H30" si="53">IF(H29=0,0,$H29/G29)</f>
        <v>0.6</v>
      </c>
      <c r="I30" s="94">
        <f t="shared" ref="I30" si="54">IF(I29=0,0,I29/G29)</f>
        <v>0.4</v>
      </c>
      <c r="J30" s="105">
        <f t="shared" ref="J30" si="55">SUM(K30:L30)</f>
        <v>1</v>
      </c>
      <c r="K30" s="106">
        <f>IF(K29=0,0,K29/$J29)</f>
        <v>0.7142857142857143</v>
      </c>
      <c r="L30" s="107">
        <f t="shared" ref="L30" si="56">IF(L29=0,0,L29/$J29)</f>
        <v>0.2857142857142857</v>
      </c>
      <c r="M30" s="105">
        <f>IF(M29=0,0,M29/$J29)</f>
        <v>8.1632653061224483E-2</v>
      </c>
      <c r="N30" s="106">
        <f>IF(N29=0,0,N29/K29)</f>
        <v>2.8571428571428571E-2</v>
      </c>
      <c r="O30" s="107">
        <f>IF(O29=0,0,O29/L29)</f>
        <v>0.21428571428571427</v>
      </c>
      <c r="P30" s="108">
        <f t="shared" ref="P30" si="57">IF(P29=0,0,P29/F29)</f>
        <v>0.2857142857142857</v>
      </c>
      <c r="Q30" s="117">
        <f>IF(Q29=0,0,Q29/$F29)</f>
        <v>0</v>
      </c>
      <c r="AA30" s="154"/>
      <c r="AB30" s="154"/>
    </row>
    <row r="31" spans="1:28" ht="12" customHeight="1">
      <c r="A31" s="367"/>
      <c r="B31" s="367"/>
      <c r="C31" s="126"/>
      <c r="D31" s="308" t="s">
        <v>104</v>
      </c>
      <c r="E31" s="115"/>
      <c r="F31" s="93">
        <f t="shared" si="4"/>
        <v>2</v>
      </c>
      <c r="G31" s="93">
        <v>1</v>
      </c>
      <c r="H31" s="93">
        <v>1</v>
      </c>
      <c r="I31" s="93">
        <v>0</v>
      </c>
      <c r="J31" s="93">
        <v>3</v>
      </c>
      <c r="K31" s="103">
        <v>3</v>
      </c>
      <c r="L31" s="104">
        <v>0</v>
      </c>
      <c r="M31" s="93">
        <v>0</v>
      </c>
      <c r="N31" s="103">
        <v>0</v>
      </c>
      <c r="O31" s="104">
        <v>0</v>
      </c>
      <c r="P31" s="104">
        <v>1</v>
      </c>
      <c r="Q31" s="104">
        <v>0</v>
      </c>
      <c r="AA31" s="155">
        <v>2</v>
      </c>
      <c r="AB31" s="155" t="str">
        <f>IF(F31=AA31,"",1)</f>
        <v/>
      </c>
    </row>
    <row r="32" spans="1:28" ht="12" customHeight="1">
      <c r="A32" s="367"/>
      <c r="B32" s="367"/>
      <c r="C32" s="127"/>
      <c r="D32" s="309"/>
      <c r="E32" s="116"/>
      <c r="F32" s="94">
        <f t="shared" si="4"/>
        <v>1</v>
      </c>
      <c r="G32" s="94">
        <f>IF(G31=0,0,G31/$F31)</f>
        <v>0.5</v>
      </c>
      <c r="H32" s="94">
        <f t="shared" ref="H32" si="58">IF(H31=0,0,$H31/G31)</f>
        <v>1</v>
      </c>
      <c r="I32" s="94">
        <f t="shared" ref="I32" si="59">IF(I31=0,0,I31/G31)</f>
        <v>0</v>
      </c>
      <c r="J32" s="105">
        <f t="shared" ref="J32" si="60">SUM(K32:L32)</f>
        <v>1</v>
      </c>
      <c r="K32" s="106">
        <f>IF(K31=0,0,K31/$J31)</f>
        <v>1</v>
      </c>
      <c r="L32" s="107">
        <f t="shared" ref="L32" si="61">IF(L31=0,0,L31/$J31)</f>
        <v>0</v>
      </c>
      <c r="M32" s="105">
        <f>IF(M31=0,0,M31/$J31)</f>
        <v>0</v>
      </c>
      <c r="N32" s="106">
        <f>IF(N31=0,0,N31/K31)</f>
        <v>0</v>
      </c>
      <c r="O32" s="107">
        <f>IF(O31=0,0,O31/L31)</f>
        <v>0</v>
      </c>
      <c r="P32" s="108">
        <f t="shared" ref="P32" si="62">IF(P31=0,0,P31/F31)</f>
        <v>0.5</v>
      </c>
      <c r="Q32" s="117">
        <f>IF(Q31=0,0,Q31/$F31)</f>
        <v>0</v>
      </c>
      <c r="AA32" s="154"/>
      <c r="AB32" s="154"/>
    </row>
    <row r="33" spans="1:28" ht="12" customHeight="1">
      <c r="A33" s="367"/>
      <c r="B33" s="367"/>
      <c r="C33" s="126"/>
      <c r="D33" s="308" t="s">
        <v>35</v>
      </c>
      <c r="E33" s="115"/>
      <c r="F33" s="93">
        <f t="shared" si="4"/>
        <v>5</v>
      </c>
      <c r="G33" s="93">
        <v>3</v>
      </c>
      <c r="H33" s="93">
        <v>1</v>
      </c>
      <c r="I33" s="93">
        <v>2</v>
      </c>
      <c r="J33" s="93">
        <v>23</v>
      </c>
      <c r="K33" s="103">
        <v>8</v>
      </c>
      <c r="L33" s="104">
        <v>15</v>
      </c>
      <c r="M33" s="93">
        <v>3</v>
      </c>
      <c r="N33" s="103">
        <v>0</v>
      </c>
      <c r="O33" s="104">
        <v>3</v>
      </c>
      <c r="P33" s="104">
        <v>1</v>
      </c>
      <c r="Q33" s="104">
        <v>1</v>
      </c>
      <c r="AA33" s="155">
        <v>5</v>
      </c>
      <c r="AB33" s="155" t="str">
        <f>IF(F33=AA33,"",1)</f>
        <v/>
      </c>
    </row>
    <row r="34" spans="1:28" ht="12" customHeight="1">
      <c r="A34" s="367"/>
      <c r="B34" s="367"/>
      <c r="C34" s="127"/>
      <c r="D34" s="309"/>
      <c r="E34" s="116"/>
      <c r="F34" s="94">
        <f t="shared" si="4"/>
        <v>1</v>
      </c>
      <c r="G34" s="94">
        <f>IF(G33=0,0,G33/$F33)</f>
        <v>0.6</v>
      </c>
      <c r="H34" s="94">
        <f t="shared" ref="H34" si="63">IF(H33=0,0,$H33/G33)</f>
        <v>0.33333333333333331</v>
      </c>
      <c r="I34" s="94">
        <f t="shared" ref="I34" si="64">IF(I33=0,0,I33/G33)</f>
        <v>0.66666666666666663</v>
      </c>
      <c r="J34" s="105">
        <f t="shared" ref="J34" si="65">SUM(K34:L34)</f>
        <v>1</v>
      </c>
      <c r="K34" s="106">
        <f>IF(K33=0,0,K33/$J33)</f>
        <v>0.34782608695652173</v>
      </c>
      <c r="L34" s="107">
        <f t="shared" ref="L34" si="66">IF(L33=0,0,L33/$J33)</f>
        <v>0.65217391304347827</v>
      </c>
      <c r="M34" s="105">
        <f>IF(M33=0,0,M33/$J33)</f>
        <v>0.13043478260869565</v>
      </c>
      <c r="N34" s="106">
        <f>IF(N33=0,0,N33/K33)</f>
        <v>0</v>
      </c>
      <c r="O34" s="107">
        <f>IF(O33=0,0,O33/L33)</f>
        <v>0.2</v>
      </c>
      <c r="P34" s="108">
        <f t="shared" ref="P34" si="67">IF(P33=0,0,P33/F33)</f>
        <v>0.2</v>
      </c>
      <c r="Q34" s="117">
        <f>IF(Q33=0,0,Q33/$F33)</f>
        <v>0.2</v>
      </c>
      <c r="AA34" s="154"/>
      <c r="AB34" s="154"/>
    </row>
    <row r="35" spans="1:28" ht="12" customHeight="1">
      <c r="A35" s="367"/>
      <c r="B35" s="367"/>
      <c r="C35" s="126"/>
      <c r="D35" s="308" t="s">
        <v>102</v>
      </c>
      <c r="E35" s="115"/>
      <c r="F35" s="93">
        <f t="shared" si="4"/>
        <v>10</v>
      </c>
      <c r="G35" s="93">
        <v>6</v>
      </c>
      <c r="H35" s="93">
        <v>2</v>
      </c>
      <c r="I35" s="93">
        <v>4</v>
      </c>
      <c r="J35" s="93">
        <v>98</v>
      </c>
      <c r="K35" s="103">
        <v>57</v>
      </c>
      <c r="L35" s="104">
        <v>41</v>
      </c>
      <c r="M35" s="93">
        <v>15</v>
      </c>
      <c r="N35" s="103">
        <v>4</v>
      </c>
      <c r="O35" s="104">
        <v>11</v>
      </c>
      <c r="P35" s="104">
        <v>2</v>
      </c>
      <c r="Q35" s="104">
        <v>2</v>
      </c>
      <c r="AA35" s="155">
        <v>10</v>
      </c>
      <c r="AB35" s="155" t="str">
        <f>IF(F35=AA35,"",1)</f>
        <v/>
      </c>
    </row>
    <row r="36" spans="1:28" ht="12" customHeight="1">
      <c r="A36" s="367"/>
      <c r="B36" s="367"/>
      <c r="C36" s="127"/>
      <c r="D36" s="309"/>
      <c r="E36" s="116"/>
      <c r="F36" s="94">
        <f t="shared" si="4"/>
        <v>1</v>
      </c>
      <c r="G36" s="94">
        <f>IF(G35=0,0,G35/$F35)</f>
        <v>0.6</v>
      </c>
      <c r="H36" s="94">
        <f t="shared" ref="H36" si="68">IF(H35=0,0,$H35/G35)</f>
        <v>0.33333333333333331</v>
      </c>
      <c r="I36" s="94">
        <f t="shared" ref="I36" si="69">IF(I35=0,0,I35/G35)</f>
        <v>0.66666666666666663</v>
      </c>
      <c r="J36" s="105">
        <f t="shared" ref="J36" si="70">SUM(K36:L36)</f>
        <v>1</v>
      </c>
      <c r="K36" s="106">
        <f>IF(K35=0,0,K35/$J35)</f>
        <v>0.58163265306122447</v>
      </c>
      <c r="L36" s="107">
        <f t="shared" ref="L36" si="71">IF(L35=0,0,L35/$J35)</f>
        <v>0.41836734693877553</v>
      </c>
      <c r="M36" s="105">
        <f>IF(M35=0,0,M35/$J35)</f>
        <v>0.15306122448979592</v>
      </c>
      <c r="N36" s="106">
        <f>IF(N35=0,0,N35/K35)</f>
        <v>7.0175438596491224E-2</v>
      </c>
      <c r="O36" s="107">
        <f>IF(O35=0,0,O35/L35)</f>
        <v>0.26829268292682928</v>
      </c>
      <c r="P36" s="108">
        <f t="shared" ref="P36" si="72">IF(P35=0,0,P35/F35)</f>
        <v>0.2</v>
      </c>
      <c r="Q36" s="117">
        <f>IF(Q35=0,0,Q35/$F35)</f>
        <v>0.2</v>
      </c>
      <c r="AA36" s="154"/>
      <c r="AB36" s="154"/>
    </row>
    <row r="37" spans="1:28" ht="12" customHeight="1">
      <c r="A37" s="367"/>
      <c r="B37" s="367"/>
      <c r="C37" s="126"/>
      <c r="D37" s="308" t="s">
        <v>33</v>
      </c>
      <c r="E37" s="115"/>
      <c r="F37" s="93">
        <f t="shared" si="4"/>
        <v>1</v>
      </c>
      <c r="G37" s="93">
        <v>0</v>
      </c>
      <c r="H37" s="93">
        <v>0</v>
      </c>
      <c r="I37" s="93">
        <v>0</v>
      </c>
      <c r="J37" s="93">
        <v>0</v>
      </c>
      <c r="K37" s="103">
        <v>0</v>
      </c>
      <c r="L37" s="104">
        <v>0</v>
      </c>
      <c r="M37" s="93">
        <v>0</v>
      </c>
      <c r="N37" s="103">
        <v>0</v>
      </c>
      <c r="O37" s="104">
        <v>0</v>
      </c>
      <c r="P37" s="104">
        <v>1</v>
      </c>
      <c r="Q37" s="104">
        <v>0</v>
      </c>
      <c r="AA37" s="155">
        <v>1</v>
      </c>
      <c r="AB37" s="155" t="str">
        <f>IF(F37=AA37,"",1)</f>
        <v/>
      </c>
    </row>
    <row r="38" spans="1:28" ht="12" customHeight="1">
      <c r="A38" s="367"/>
      <c r="B38" s="367"/>
      <c r="C38" s="127"/>
      <c r="D38" s="309"/>
      <c r="E38" s="116"/>
      <c r="F38" s="94">
        <f t="shared" si="4"/>
        <v>1</v>
      </c>
      <c r="G38" s="94">
        <f>IF(G37=0,0,G37/$F37)</f>
        <v>0</v>
      </c>
      <c r="H38" s="94">
        <f t="shared" ref="H38" si="73">IF(H37=0,0,$H37/G37)</f>
        <v>0</v>
      </c>
      <c r="I38" s="94">
        <f t="shared" ref="I38" si="74">IF(I37=0,0,I37/G37)</f>
        <v>0</v>
      </c>
      <c r="J38" s="105">
        <f t="shared" ref="J38" si="75">SUM(K38:L38)</f>
        <v>0</v>
      </c>
      <c r="K38" s="106">
        <f>IF(K37=0,0,K37/$J37)</f>
        <v>0</v>
      </c>
      <c r="L38" s="107">
        <f t="shared" ref="L38" si="76">IF(L37=0,0,L37/$J37)</f>
        <v>0</v>
      </c>
      <c r="M38" s="105">
        <f>IF(M37=0,0,M37/$J37)</f>
        <v>0</v>
      </c>
      <c r="N38" s="106">
        <f>IF(N37=0,0,N37/K37)</f>
        <v>0</v>
      </c>
      <c r="O38" s="107">
        <f>IF(O37=0,0,O37/L37)</f>
        <v>0</v>
      </c>
      <c r="P38" s="108">
        <f t="shared" ref="P38" si="77">IF(P37=0,0,P37/F37)</f>
        <v>1</v>
      </c>
      <c r="Q38" s="117">
        <f>IF(Q37=0,0,Q37/$F37)</f>
        <v>0</v>
      </c>
      <c r="AA38" s="154"/>
      <c r="AB38" s="154"/>
    </row>
    <row r="39" spans="1:28" ht="12" customHeight="1">
      <c r="A39" s="367"/>
      <c r="B39" s="367"/>
      <c r="C39" s="126"/>
      <c r="D39" s="308" t="s">
        <v>32</v>
      </c>
      <c r="E39" s="115"/>
      <c r="F39" s="93">
        <f t="shared" si="4"/>
        <v>6</v>
      </c>
      <c r="G39" s="93">
        <v>4</v>
      </c>
      <c r="H39" s="93">
        <v>2</v>
      </c>
      <c r="I39" s="93">
        <v>2</v>
      </c>
      <c r="J39" s="93">
        <v>112</v>
      </c>
      <c r="K39" s="103">
        <v>36</v>
      </c>
      <c r="L39" s="104">
        <v>76</v>
      </c>
      <c r="M39" s="93">
        <v>44</v>
      </c>
      <c r="N39" s="103">
        <v>13</v>
      </c>
      <c r="O39" s="104">
        <v>31</v>
      </c>
      <c r="P39" s="104">
        <v>2</v>
      </c>
      <c r="Q39" s="104">
        <v>0</v>
      </c>
      <c r="AA39" s="155">
        <v>6</v>
      </c>
      <c r="AB39" s="155" t="str">
        <f>IF(F39=AA39,"",1)</f>
        <v/>
      </c>
    </row>
    <row r="40" spans="1:28" ht="12" customHeight="1">
      <c r="A40" s="367"/>
      <c r="B40" s="367"/>
      <c r="C40" s="127"/>
      <c r="D40" s="309"/>
      <c r="E40" s="116"/>
      <c r="F40" s="94">
        <f t="shared" si="4"/>
        <v>1</v>
      </c>
      <c r="G40" s="94">
        <f>IF(G39=0,0,G39/$F39)</f>
        <v>0.66666666666666663</v>
      </c>
      <c r="H40" s="94">
        <f t="shared" ref="H40" si="78">IF(H39=0,0,$H39/G39)</f>
        <v>0.5</v>
      </c>
      <c r="I40" s="94">
        <f t="shared" ref="I40" si="79">IF(I39=0,0,I39/G39)</f>
        <v>0.5</v>
      </c>
      <c r="J40" s="105">
        <f t="shared" ref="J40" si="80">SUM(K40:L40)</f>
        <v>1</v>
      </c>
      <c r="K40" s="106">
        <f>IF(K39=0,0,K39/$J39)</f>
        <v>0.32142857142857145</v>
      </c>
      <c r="L40" s="107">
        <f t="shared" ref="L40:L42" si="81">IF(L39=0,0,L39/$J39)</f>
        <v>0.6785714285714286</v>
      </c>
      <c r="M40" s="105">
        <f>IF(M39=0,0,M39/$J39)</f>
        <v>0.39285714285714285</v>
      </c>
      <c r="N40" s="106">
        <f>IF(N39=0,0,N39/K39)</f>
        <v>0.3611111111111111</v>
      </c>
      <c r="O40" s="107">
        <f>IF(O39=0,0,O39/L39)</f>
        <v>0.40789473684210525</v>
      </c>
      <c r="P40" s="108">
        <f t="shared" ref="P40" si="82">IF(P39=0,0,P39/F39)</f>
        <v>0.33333333333333331</v>
      </c>
      <c r="Q40" s="117">
        <f>IF(Q39=0,0,Q39/$F39)</f>
        <v>0</v>
      </c>
      <c r="AA40" s="154"/>
      <c r="AB40" s="154"/>
    </row>
    <row r="41" spans="1:28" ht="12" customHeight="1">
      <c r="A41" s="367"/>
      <c r="B41" s="367"/>
      <c r="C41" s="126"/>
      <c r="D41" s="308" t="s">
        <v>99</v>
      </c>
      <c r="E41" s="115"/>
      <c r="F41" s="93">
        <f t="shared" ref="F41:F42" si="83">SUM(G41,P41:Q41)</f>
        <v>1</v>
      </c>
      <c r="G41" s="93">
        <v>0</v>
      </c>
      <c r="H41" s="93">
        <v>0</v>
      </c>
      <c r="I41" s="93">
        <v>0</v>
      </c>
      <c r="J41" s="93">
        <v>0</v>
      </c>
      <c r="K41" s="103">
        <v>0</v>
      </c>
      <c r="L41" s="104">
        <v>0</v>
      </c>
      <c r="M41" s="93">
        <v>0</v>
      </c>
      <c r="N41" s="103">
        <v>0</v>
      </c>
      <c r="O41" s="104">
        <v>0</v>
      </c>
      <c r="P41" s="104">
        <v>1</v>
      </c>
      <c r="Q41" s="104">
        <v>0</v>
      </c>
      <c r="AA41" s="155">
        <v>1</v>
      </c>
      <c r="AB41" s="155" t="str">
        <f>IF(F41=AA41,"",1)</f>
        <v/>
      </c>
    </row>
    <row r="42" spans="1:28" ht="12" customHeight="1">
      <c r="A42" s="367"/>
      <c r="B42" s="367"/>
      <c r="C42" s="127"/>
      <c r="D42" s="309"/>
      <c r="E42" s="116"/>
      <c r="F42" s="94">
        <f t="shared" si="83"/>
        <v>1</v>
      </c>
      <c r="G42" s="94">
        <f>IF(G41=0,0,G41/$F41)</f>
        <v>0</v>
      </c>
      <c r="H42" s="94">
        <f t="shared" ref="H42" si="84">IF(H41=0,0,$H41/G41)</f>
        <v>0</v>
      </c>
      <c r="I42" s="94">
        <f t="shared" ref="I42" si="85">IF(I41=0,0,I41/G41)</f>
        <v>0</v>
      </c>
      <c r="J42" s="105">
        <f t="shared" ref="J42" si="86">SUM(K42:L42)</f>
        <v>0</v>
      </c>
      <c r="K42" s="106">
        <f>IF(K41=0,0,K41/$J41)</f>
        <v>0</v>
      </c>
      <c r="L42" s="107">
        <f t="shared" si="81"/>
        <v>0</v>
      </c>
      <c r="M42" s="105">
        <f>IF(M41=0,0,M41/$J41)</f>
        <v>0</v>
      </c>
      <c r="N42" s="106">
        <f>IF(N41=0,0,N41/K41)</f>
        <v>0</v>
      </c>
      <c r="O42" s="107">
        <f>IF(O41=0,0,O41/L41)</f>
        <v>0</v>
      </c>
      <c r="P42" s="108">
        <f t="shared" ref="P42" si="87">IF(P41=0,0,P41/F41)</f>
        <v>1</v>
      </c>
      <c r="Q42" s="117">
        <f>IF(Q41=0,0,Q41/$F41)</f>
        <v>0</v>
      </c>
      <c r="AA42" s="154"/>
      <c r="AB42" s="154"/>
    </row>
    <row r="43" spans="1:28" ht="12" customHeight="1">
      <c r="A43" s="367"/>
      <c r="B43" s="367"/>
      <c r="C43" s="126"/>
      <c r="D43" s="308" t="s">
        <v>30</v>
      </c>
      <c r="E43" s="115"/>
      <c r="F43" s="93">
        <f t="shared" si="4"/>
        <v>2</v>
      </c>
      <c r="G43" s="93">
        <v>2</v>
      </c>
      <c r="H43" s="93">
        <v>1</v>
      </c>
      <c r="I43" s="93">
        <v>1</v>
      </c>
      <c r="J43" s="93">
        <v>5</v>
      </c>
      <c r="K43" s="103">
        <v>4</v>
      </c>
      <c r="L43" s="104">
        <v>1</v>
      </c>
      <c r="M43" s="93">
        <v>2</v>
      </c>
      <c r="N43" s="103">
        <v>1</v>
      </c>
      <c r="O43" s="104">
        <v>1</v>
      </c>
      <c r="P43" s="104">
        <v>0</v>
      </c>
      <c r="Q43" s="104">
        <v>0</v>
      </c>
      <c r="AA43" s="155">
        <v>2</v>
      </c>
      <c r="AB43" s="155" t="str">
        <f>IF(F43=AA43,"",1)</f>
        <v/>
      </c>
    </row>
    <row r="44" spans="1:28" ht="12" customHeight="1">
      <c r="A44" s="367"/>
      <c r="B44" s="367"/>
      <c r="C44" s="127"/>
      <c r="D44" s="309"/>
      <c r="E44" s="116"/>
      <c r="F44" s="94">
        <f t="shared" si="4"/>
        <v>1</v>
      </c>
      <c r="G44" s="94">
        <f>IF(G43=0,0,G43/$F43)</f>
        <v>1</v>
      </c>
      <c r="H44" s="94">
        <f t="shared" ref="H44" si="88">IF(H43=0,0,$H43/G43)</f>
        <v>0.5</v>
      </c>
      <c r="I44" s="94">
        <f t="shared" ref="I44" si="89">IF(I43=0,0,I43/G43)</f>
        <v>0.5</v>
      </c>
      <c r="J44" s="105">
        <f t="shared" ref="J44" si="90">SUM(K44:L44)</f>
        <v>1</v>
      </c>
      <c r="K44" s="106">
        <f>IF(K43=0,0,K43/$J43)</f>
        <v>0.8</v>
      </c>
      <c r="L44" s="107">
        <f t="shared" ref="L44" si="91">IF(L43=0,0,L43/$J43)</f>
        <v>0.2</v>
      </c>
      <c r="M44" s="105">
        <f>IF(M43=0,0,M43/$J43)</f>
        <v>0.4</v>
      </c>
      <c r="N44" s="106">
        <f>IF(N43=0,0,N43/K43)</f>
        <v>0.25</v>
      </c>
      <c r="O44" s="107">
        <f>IF(O43=0,0,O43/L43)</f>
        <v>1</v>
      </c>
      <c r="P44" s="108">
        <f t="shared" ref="P44" si="92">IF(P43=0,0,P43/F43)</f>
        <v>0</v>
      </c>
      <c r="Q44" s="117">
        <f>IF(Q43=0,0,Q43/$F43)</f>
        <v>0</v>
      </c>
      <c r="AA44" s="154"/>
      <c r="AB44" s="154"/>
    </row>
    <row r="45" spans="1:28" ht="12" customHeight="1">
      <c r="A45" s="367"/>
      <c r="B45" s="367"/>
      <c r="C45" s="126"/>
      <c r="D45" s="308" t="s">
        <v>29</v>
      </c>
      <c r="E45" s="115"/>
      <c r="F45" s="93">
        <f t="shared" si="4"/>
        <v>9</v>
      </c>
      <c r="G45" s="93">
        <v>5</v>
      </c>
      <c r="H45" s="93">
        <v>0</v>
      </c>
      <c r="I45" s="93">
        <v>5</v>
      </c>
      <c r="J45" s="93">
        <v>55</v>
      </c>
      <c r="K45" s="103">
        <v>48</v>
      </c>
      <c r="L45" s="104">
        <v>7</v>
      </c>
      <c r="M45" s="93">
        <v>17</v>
      </c>
      <c r="N45" s="103">
        <v>15</v>
      </c>
      <c r="O45" s="104">
        <v>2</v>
      </c>
      <c r="P45" s="104">
        <v>4</v>
      </c>
      <c r="Q45" s="104">
        <v>0</v>
      </c>
      <c r="AA45" s="155">
        <v>9</v>
      </c>
      <c r="AB45" s="155" t="str">
        <f>IF(F45=AA45,"",1)</f>
        <v/>
      </c>
    </row>
    <row r="46" spans="1:28" ht="12" customHeight="1">
      <c r="A46" s="367"/>
      <c r="B46" s="367"/>
      <c r="C46" s="127"/>
      <c r="D46" s="309"/>
      <c r="E46" s="116"/>
      <c r="F46" s="94">
        <f t="shared" si="4"/>
        <v>1</v>
      </c>
      <c r="G46" s="94">
        <f>IF(G45=0,0,G45/$F45)</f>
        <v>0.55555555555555558</v>
      </c>
      <c r="H46" s="94">
        <f t="shared" ref="H46" si="93">IF(H45=0,0,$H45/G45)</f>
        <v>0</v>
      </c>
      <c r="I46" s="94">
        <f t="shared" ref="I46" si="94">IF(I45=0,0,I45/G45)</f>
        <v>1</v>
      </c>
      <c r="J46" s="105">
        <f>SUM(K46:L46)</f>
        <v>1</v>
      </c>
      <c r="K46" s="106">
        <f>IF(K45=0,0,K45/$J45)</f>
        <v>0.87272727272727268</v>
      </c>
      <c r="L46" s="107">
        <f t="shared" ref="L46" si="95">IF(L45=0,0,L45/$J45)</f>
        <v>0.12727272727272726</v>
      </c>
      <c r="M46" s="105">
        <f>IF(M45=0,0,M45/$J45)</f>
        <v>0.30909090909090908</v>
      </c>
      <c r="N46" s="106">
        <f>IF(N45=0,0,N45/K45)</f>
        <v>0.3125</v>
      </c>
      <c r="O46" s="107">
        <f>IF(O45=0,0,O45/L45)</f>
        <v>0.2857142857142857</v>
      </c>
      <c r="P46" s="108">
        <f t="shared" ref="P46" si="96">IF(P45=0,0,P45/F45)</f>
        <v>0.44444444444444442</v>
      </c>
      <c r="Q46" s="117">
        <f>IF(Q45=0,0,Q45/$F45)</f>
        <v>0</v>
      </c>
      <c r="AA46" s="154"/>
      <c r="AB46" s="154"/>
    </row>
    <row r="47" spans="1:28" ht="12" customHeight="1">
      <c r="A47" s="367"/>
      <c r="B47" s="367"/>
      <c r="C47" s="126"/>
      <c r="D47" s="308" t="s">
        <v>28</v>
      </c>
      <c r="E47" s="115"/>
      <c r="F47" s="93">
        <f t="shared" si="4"/>
        <v>5</v>
      </c>
      <c r="G47" s="93">
        <v>1</v>
      </c>
      <c r="H47" s="93">
        <v>1</v>
      </c>
      <c r="I47" s="93">
        <v>0</v>
      </c>
      <c r="J47" s="93">
        <v>2</v>
      </c>
      <c r="K47" s="103">
        <v>1</v>
      </c>
      <c r="L47" s="104">
        <v>1</v>
      </c>
      <c r="M47" s="93">
        <v>0</v>
      </c>
      <c r="N47" s="103">
        <v>0</v>
      </c>
      <c r="O47" s="104">
        <v>0</v>
      </c>
      <c r="P47" s="104">
        <v>4</v>
      </c>
      <c r="Q47" s="104">
        <v>0</v>
      </c>
      <c r="AA47" s="155">
        <v>5</v>
      </c>
      <c r="AB47" s="155" t="str">
        <f>IF(F47=AA47,"",1)</f>
        <v/>
      </c>
    </row>
    <row r="48" spans="1:28" ht="12" customHeight="1">
      <c r="A48" s="367"/>
      <c r="B48" s="367"/>
      <c r="C48" s="127"/>
      <c r="D48" s="309"/>
      <c r="E48" s="116"/>
      <c r="F48" s="94">
        <f t="shared" si="4"/>
        <v>1</v>
      </c>
      <c r="G48" s="94">
        <f>IF(G47=0,0,G47/$F47)</f>
        <v>0.2</v>
      </c>
      <c r="H48" s="94">
        <f t="shared" ref="H48" si="97">IF(H47=0,0,$H47/G47)</f>
        <v>1</v>
      </c>
      <c r="I48" s="94">
        <f t="shared" ref="I48" si="98">IF(I47=0,0,I47/G47)</f>
        <v>0</v>
      </c>
      <c r="J48" s="105">
        <f t="shared" ref="J48" si="99">SUM(K48:L48)</f>
        <v>1</v>
      </c>
      <c r="K48" s="106">
        <f>IF(K47=0,0,K47/$J47)</f>
        <v>0.5</v>
      </c>
      <c r="L48" s="107">
        <f t="shared" ref="L48" si="100">IF(L47=0,0,L47/$J47)</f>
        <v>0.5</v>
      </c>
      <c r="M48" s="105">
        <f>IF(M47=0,0,M47/$J47)</f>
        <v>0</v>
      </c>
      <c r="N48" s="106">
        <f>IF(N47=0,0,N47/K47)</f>
        <v>0</v>
      </c>
      <c r="O48" s="107">
        <f>IF(O47=0,0,O47/L47)</f>
        <v>0</v>
      </c>
      <c r="P48" s="108">
        <f t="shared" ref="P48" si="101">IF(P47=0,0,P47/F47)</f>
        <v>0.8</v>
      </c>
      <c r="Q48" s="117">
        <f>IF(Q47=0,0,Q47/$F47)</f>
        <v>0</v>
      </c>
      <c r="AA48" s="154"/>
      <c r="AB48" s="154"/>
    </row>
    <row r="49" spans="1:28" ht="12" customHeight="1">
      <c r="A49" s="367"/>
      <c r="B49" s="367"/>
      <c r="C49" s="126"/>
      <c r="D49" s="308" t="s">
        <v>27</v>
      </c>
      <c r="E49" s="115"/>
      <c r="F49" s="93">
        <f t="shared" si="4"/>
        <v>5</v>
      </c>
      <c r="G49" s="93">
        <v>3</v>
      </c>
      <c r="H49" s="93">
        <v>3</v>
      </c>
      <c r="I49" s="93">
        <v>0</v>
      </c>
      <c r="J49" s="93">
        <v>37</v>
      </c>
      <c r="K49" s="103">
        <v>29</v>
      </c>
      <c r="L49" s="104">
        <v>8</v>
      </c>
      <c r="M49" s="93">
        <v>0</v>
      </c>
      <c r="N49" s="103">
        <v>0</v>
      </c>
      <c r="O49" s="104">
        <v>0</v>
      </c>
      <c r="P49" s="104">
        <v>1</v>
      </c>
      <c r="Q49" s="104">
        <v>1</v>
      </c>
      <c r="AA49" s="155">
        <v>5</v>
      </c>
      <c r="AB49" s="155" t="str">
        <f>IF(F49=AA49,"",1)</f>
        <v/>
      </c>
    </row>
    <row r="50" spans="1:28" ht="12" customHeight="1">
      <c r="A50" s="367"/>
      <c r="B50" s="367"/>
      <c r="C50" s="127"/>
      <c r="D50" s="309"/>
      <c r="E50" s="116"/>
      <c r="F50" s="94">
        <f t="shared" si="4"/>
        <v>1</v>
      </c>
      <c r="G50" s="94">
        <f>IF(G49=0,0,G49/$F49)</f>
        <v>0.6</v>
      </c>
      <c r="H50" s="94">
        <f t="shared" ref="H50" si="102">IF(H49=0,0,$H49/G49)</f>
        <v>1</v>
      </c>
      <c r="I50" s="94">
        <f t="shared" ref="I50" si="103">IF(I49=0,0,I49/G49)</f>
        <v>0</v>
      </c>
      <c r="J50" s="105">
        <f t="shared" ref="J50" si="104">SUM(K50:L50)</f>
        <v>1</v>
      </c>
      <c r="K50" s="106">
        <f>IF(K49=0,0,K49/$J49)</f>
        <v>0.78378378378378377</v>
      </c>
      <c r="L50" s="107">
        <f t="shared" ref="L50" si="105">IF(L49=0,0,L49/$J49)</f>
        <v>0.21621621621621623</v>
      </c>
      <c r="M50" s="105">
        <f>IF(M49=0,0,M49/$J49)</f>
        <v>0</v>
      </c>
      <c r="N50" s="106">
        <f>IF(N49=0,0,N49/K49)</f>
        <v>0</v>
      </c>
      <c r="O50" s="107">
        <f>IF(O49=0,0,O49/L49)</f>
        <v>0</v>
      </c>
      <c r="P50" s="108">
        <f t="shared" ref="P50" si="106">IF(P49=0,0,P49/F49)</f>
        <v>0.2</v>
      </c>
      <c r="Q50" s="117">
        <f>IF(Q49=0,0,Q49/$F49)</f>
        <v>0.2</v>
      </c>
      <c r="AA50" s="154"/>
      <c r="AB50" s="154"/>
    </row>
    <row r="51" spans="1:28" ht="12" customHeight="1">
      <c r="A51" s="367"/>
      <c r="B51" s="367"/>
      <c r="C51" s="126"/>
      <c r="D51" s="308" t="s">
        <v>94</v>
      </c>
      <c r="E51" s="115"/>
      <c r="F51" s="93">
        <f t="shared" si="4"/>
        <v>15</v>
      </c>
      <c r="G51" s="93">
        <v>5</v>
      </c>
      <c r="H51" s="93">
        <v>4</v>
      </c>
      <c r="I51" s="93">
        <v>1</v>
      </c>
      <c r="J51" s="93">
        <v>27</v>
      </c>
      <c r="K51" s="103">
        <v>16</v>
      </c>
      <c r="L51" s="104">
        <v>11</v>
      </c>
      <c r="M51" s="93">
        <v>1</v>
      </c>
      <c r="N51" s="103">
        <v>0</v>
      </c>
      <c r="O51" s="104">
        <v>1</v>
      </c>
      <c r="P51" s="104">
        <v>9</v>
      </c>
      <c r="Q51" s="104">
        <v>1</v>
      </c>
      <c r="AA51" s="155">
        <v>15</v>
      </c>
      <c r="AB51" s="155" t="str">
        <f>IF(F51=AA51,"",1)</f>
        <v/>
      </c>
    </row>
    <row r="52" spans="1:28" ht="12" customHeight="1">
      <c r="A52" s="367"/>
      <c r="B52" s="367"/>
      <c r="C52" s="127"/>
      <c r="D52" s="309"/>
      <c r="E52" s="116"/>
      <c r="F52" s="94">
        <f t="shared" si="4"/>
        <v>1</v>
      </c>
      <c r="G52" s="94">
        <f>IF(G51=0,0,G51/$F51)</f>
        <v>0.33333333333333331</v>
      </c>
      <c r="H52" s="94">
        <f t="shared" ref="H52" si="107">IF(H51=0,0,$H51/G51)</f>
        <v>0.8</v>
      </c>
      <c r="I52" s="94">
        <f t="shared" ref="I52" si="108">IF(I51=0,0,I51/G51)</f>
        <v>0.2</v>
      </c>
      <c r="J52" s="105">
        <f t="shared" ref="J52" si="109">SUM(K52:L52)</f>
        <v>1</v>
      </c>
      <c r="K52" s="106">
        <f>IF(K51=0,0,K51/$J51)</f>
        <v>0.59259259259259256</v>
      </c>
      <c r="L52" s="107">
        <f t="shared" ref="L52" si="110">IF(L51=0,0,L51/$J51)</f>
        <v>0.40740740740740738</v>
      </c>
      <c r="M52" s="105">
        <f>IF(M51=0,0,M51/$J51)</f>
        <v>3.7037037037037035E-2</v>
      </c>
      <c r="N52" s="106">
        <f>IF(N51=0,0,N51/K51)</f>
        <v>0</v>
      </c>
      <c r="O52" s="107">
        <f>IF(O51=0,0,O51/L51)</f>
        <v>9.0909090909090912E-2</v>
      </c>
      <c r="P52" s="108">
        <f t="shared" ref="P52" si="111">IF(P51=0,0,P51/F51)</f>
        <v>0.6</v>
      </c>
      <c r="Q52" s="117">
        <f>IF(Q51=0,0,Q51/$F51)</f>
        <v>6.6666666666666666E-2</v>
      </c>
      <c r="AA52" s="154"/>
      <c r="AB52" s="154"/>
    </row>
    <row r="53" spans="1:28" ht="12" customHeight="1">
      <c r="A53" s="367"/>
      <c r="B53" s="367"/>
      <c r="C53" s="126"/>
      <c r="D53" s="308" t="s">
        <v>93</v>
      </c>
      <c r="E53" s="115"/>
      <c r="F53" s="93">
        <f t="shared" si="4"/>
        <v>6</v>
      </c>
      <c r="G53" s="93">
        <v>3</v>
      </c>
      <c r="H53" s="93">
        <v>2</v>
      </c>
      <c r="I53" s="93">
        <v>1</v>
      </c>
      <c r="J53" s="93">
        <v>20</v>
      </c>
      <c r="K53" s="103">
        <v>17</v>
      </c>
      <c r="L53" s="104">
        <v>3</v>
      </c>
      <c r="M53" s="93">
        <v>3</v>
      </c>
      <c r="N53" s="103">
        <v>2</v>
      </c>
      <c r="O53" s="104">
        <v>1</v>
      </c>
      <c r="P53" s="104">
        <v>2</v>
      </c>
      <c r="Q53" s="104">
        <v>1</v>
      </c>
      <c r="AA53" s="155">
        <v>6</v>
      </c>
      <c r="AB53" s="155" t="str">
        <f>IF(F53=AA53,"",1)</f>
        <v/>
      </c>
    </row>
    <row r="54" spans="1:28" ht="12" customHeight="1">
      <c r="A54" s="367"/>
      <c r="B54" s="367"/>
      <c r="C54" s="127"/>
      <c r="D54" s="309"/>
      <c r="E54" s="116"/>
      <c r="F54" s="94">
        <f t="shared" si="4"/>
        <v>0.99999999999999989</v>
      </c>
      <c r="G54" s="94">
        <f>IF(G53=0,0,G53/$F53)</f>
        <v>0.5</v>
      </c>
      <c r="H54" s="94">
        <f t="shared" ref="H54" si="112">IF(H53=0,0,$H53/G53)</f>
        <v>0.66666666666666663</v>
      </c>
      <c r="I54" s="94">
        <f t="shared" ref="I54" si="113">IF(I53=0,0,I53/G53)</f>
        <v>0.33333333333333331</v>
      </c>
      <c r="J54" s="105">
        <f t="shared" ref="J54" si="114">SUM(K54:L54)</f>
        <v>1</v>
      </c>
      <c r="K54" s="106">
        <f>IF(K53=0,0,K53/$J53)</f>
        <v>0.85</v>
      </c>
      <c r="L54" s="107">
        <f t="shared" ref="L54" si="115">IF(L53=0,0,L53/$J53)</f>
        <v>0.15</v>
      </c>
      <c r="M54" s="105">
        <f>IF(M53=0,0,M53/$J53)</f>
        <v>0.15</v>
      </c>
      <c r="N54" s="106">
        <f>IF(N53=0,0,N53/K53)</f>
        <v>0.11764705882352941</v>
      </c>
      <c r="O54" s="107">
        <f>IF(O53=0,0,O53/L53)</f>
        <v>0.33333333333333331</v>
      </c>
      <c r="P54" s="108">
        <f t="shared" ref="P54" si="116">IF(P53=0,0,P53/F53)</f>
        <v>0.33333333333333331</v>
      </c>
      <c r="Q54" s="117">
        <f>IF(Q53=0,0,Q53/$F53)</f>
        <v>0.16666666666666666</v>
      </c>
      <c r="AA54" s="154"/>
      <c r="AB54" s="154"/>
    </row>
    <row r="55" spans="1:28" ht="12" customHeight="1">
      <c r="A55" s="367"/>
      <c r="B55" s="367"/>
      <c r="C55" s="126"/>
      <c r="D55" s="308" t="s">
        <v>24</v>
      </c>
      <c r="E55" s="115"/>
      <c r="F55" s="93">
        <f t="shared" si="4"/>
        <v>33</v>
      </c>
      <c r="G55" s="93">
        <v>19</v>
      </c>
      <c r="H55" s="93">
        <v>15</v>
      </c>
      <c r="I55" s="93">
        <v>4</v>
      </c>
      <c r="J55" s="93">
        <v>444</v>
      </c>
      <c r="K55" s="103">
        <v>314</v>
      </c>
      <c r="L55" s="104">
        <v>130</v>
      </c>
      <c r="M55" s="93">
        <v>18</v>
      </c>
      <c r="N55" s="103">
        <v>7</v>
      </c>
      <c r="O55" s="104">
        <v>11</v>
      </c>
      <c r="P55" s="104">
        <v>10</v>
      </c>
      <c r="Q55" s="104">
        <v>4</v>
      </c>
      <c r="AA55" s="155">
        <v>33</v>
      </c>
      <c r="AB55" s="155" t="str">
        <f>IF(F55=AA55,"",1)</f>
        <v/>
      </c>
    </row>
    <row r="56" spans="1:28" ht="12" customHeight="1">
      <c r="A56" s="367"/>
      <c r="B56" s="367"/>
      <c r="C56" s="127"/>
      <c r="D56" s="309"/>
      <c r="E56" s="116"/>
      <c r="F56" s="94">
        <f t="shared" si="4"/>
        <v>1</v>
      </c>
      <c r="G56" s="94">
        <f>IF(G55=0,0,G55/$F55)</f>
        <v>0.5757575757575758</v>
      </c>
      <c r="H56" s="94">
        <f t="shared" ref="H56" si="117">IF(H55=0,0,$H55/G55)</f>
        <v>0.78947368421052633</v>
      </c>
      <c r="I56" s="94">
        <f t="shared" ref="I56" si="118">IF(I55=0,0,I55/G55)</f>
        <v>0.21052631578947367</v>
      </c>
      <c r="J56" s="105">
        <f t="shared" ref="J56" si="119">SUM(K56:L56)</f>
        <v>1</v>
      </c>
      <c r="K56" s="106">
        <f>IF(K55=0,0,K55/$J55)</f>
        <v>0.7072072072072072</v>
      </c>
      <c r="L56" s="107">
        <f t="shared" ref="L56" si="120">IF(L55=0,0,L55/$J55)</f>
        <v>0.2927927927927928</v>
      </c>
      <c r="M56" s="105">
        <f>IF(M55=0,0,M55/$J55)</f>
        <v>4.0540540540540543E-2</v>
      </c>
      <c r="N56" s="106">
        <f>IF(N55=0,0,N55/K55)</f>
        <v>2.2292993630573247E-2</v>
      </c>
      <c r="O56" s="107">
        <f>IF(O55=0,0,O55/L55)</f>
        <v>8.461538461538462E-2</v>
      </c>
      <c r="P56" s="108">
        <f t="shared" ref="P56" si="121">IF(P55=0,0,P55/F55)</f>
        <v>0.30303030303030304</v>
      </c>
      <c r="Q56" s="117">
        <f>IF(Q55=0,0,Q55/$F55)</f>
        <v>0.12121212121212122</v>
      </c>
      <c r="AA56" s="154"/>
      <c r="AB56" s="154"/>
    </row>
    <row r="57" spans="1:28" ht="12" customHeight="1">
      <c r="A57" s="367"/>
      <c r="B57" s="367"/>
      <c r="C57" s="126"/>
      <c r="D57" s="308" t="s">
        <v>23</v>
      </c>
      <c r="E57" s="115"/>
      <c r="F57" s="93">
        <f t="shared" si="4"/>
        <v>7</v>
      </c>
      <c r="G57" s="93">
        <v>6</v>
      </c>
      <c r="H57" s="93">
        <v>3</v>
      </c>
      <c r="I57" s="93">
        <v>3</v>
      </c>
      <c r="J57" s="93">
        <v>99</v>
      </c>
      <c r="K57" s="103">
        <v>40</v>
      </c>
      <c r="L57" s="104">
        <v>59</v>
      </c>
      <c r="M57" s="93">
        <v>3</v>
      </c>
      <c r="N57" s="103">
        <v>0</v>
      </c>
      <c r="O57" s="104">
        <v>3</v>
      </c>
      <c r="P57" s="104">
        <v>1</v>
      </c>
      <c r="Q57" s="104">
        <v>0</v>
      </c>
      <c r="AA57" s="155">
        <v>7</v>
      </c>
      <c r="AB57" s="155" t="str">
        <f>IF(F57=AA57,"",1)</f>
        <v/>
      </c>
    </row>
    <row r="58" spans="1:28" ht="12" customHeight="1">
      <c r="A58" s="367"/>
      <c r="B58" s="367"/>
      <c r="C58" s="127"/>
      <c r="D58" s="309"/>
      <c r="E58" s="116"/>
      <c r="F58" s="94">
        <f t="shared" si="4"/>
        <v>1</v>
      </c>
      <c r="G58" s="94">
        <f>IF(G57=0,0,G57/$F57)</f>
        <v>0.8571428571428571</v>
      </c>
      <c r="H58" s="94">
        <f t="shared" ref="H58" si="122">IF(H57=0,0,$H57/G57)</f>
        <v>0.5</v>
      </c>
      <c r="I58" s="94">
        <f t="shared" ref="I58" si="123">IF(I57=0,0,I57/G57)</f>
        <v>0.5</v>
      </c>
      <c r="J58" s="105">
        <f t="shared" ref="J58" si="124">SUM(K58:L58)</f>
        <v>1</v>
      </c>
      <c r="K58" s="106">
        <f>IF(K57=0,0,K57/$J57)</f>
        <v>0.40404040404040403</v>
      </c>
      <c r="L58" s="107">
        <f t="shared" ref="L58" si="125">IF(L57=0,0,L57/$J57)</f>
        <v>0.59595959595959591</v>
      </c>
      <c r="M58" s="105">
        <f>IF(M57=0,0,M57/$J57)</f>
        <v>3.0303030303030304E-2</v>
      </c>
      <c r="N58" s="106">
        <f>IF(N57=0,0,N57/K57)</f>
        <v>0</v>
      </c>
      <c r="O58" s="107">
        <f>IF(O57=0,0,O57/L57)</f>
        <v>5.0847457627118647E-2</v>
      </c>
      <c r="P58" s="108">
        <f t="shared" ref="P58" si="126">IF(P57=0,0,P57/F57)</f>
        <v>0.14285714285714285</v>
      </c>
      <c r="Q58" s="117">
        <f>IF(Q57=0,0,Q57/$F57)</f>
        <v>0</v>
      </c>
      <c r="AA58" s="154"/>
      <c r="AB58" s="154"/>
    </row>
    <row r="59" spans="1:28" ht="12.75" customHeight="1">
      <c r="A59" s="367"/>
      <c r="B59" s="367"/>
      <c r="C59" s="126"/>
      <c r="D59" s="308" t="s">
        <v>22</v>
      </c>
      <c r="E59" s="115"/>
      <c r="F59" s="93">
        <f t="shared" si="4"/>
        <v>29</v>
      </c>
      <c r="G59" s="93">
        <v>22</v>
      </c>
      <c r="H59" s="93">
        <v>16</v>
      </c>
      <c r="I59" s="93">
        <v>6</v>
      </c>
      <c r="J59" s="93">
        <v>1425</v>
      </c>
      <c r="K59" s="103">
        <v>820</v>
      </c>
      <c r="L59" s="104">
        <v>605</v>
      </c>
      <c r="M59" s="93">
        <v>31</v>
      </c>
      <c r="N59" s="103">
        <v>13</v>
      </c>
      <c r="O59" s="104">
        <v>18</v>
      </c>
      <c r="P59" s="104">
        <v>5</v>
      </c>
      <c r="Q59" s="104">
        <v>2</v>
      </c>
      <c r="AA59" s="155">
        <v>29</v>
      </c>
      <c r="AB59" s="155" t="str">
        <f>IF(F59=AA59,"",1)</f>
        <v/>
      </c>
    </row>
    <row r="60" spans="1:28" ht="12.75" customHeight="1">
      <c r="A60" s="367"/>
      <c r="B60" s="367"/>
      <c r="C60" s="127"/>
      <c r="D60" s="309"/>
      <c r="E60" s="116"/>
      <c r="F60" s="94">
        <f t="shared" si="4"/>
        <v>1</v>
      </c>
      <c r="G60" s="94">
        <f>IF(G59=0,0,G59/$F59)</f>
        <v>0.75862068965517238</v>
      </c>
      <c r="H60" s="94">
        <f t="shared" ref="H60" si="127">IF(H59=0,0,$H59/G59)</f>
        <v>0.72727272727272729</v>
      </c>
      <c r="I60" s="94">
        <f t="shared" ref="I60" si="128">IF(I59=0,0,I59/G59)</f>
        <v>0.27272727272727271</v>
      </c>
      <c r="J60" s="105">
        <f t="shared" ref="J60" si="129">SUM(K60:L60)</f>
        <v>1</v>
      </c>
      <c r="K60" s="106">
        <f>IF(K59=0,0,K59/$J59)</f>
        <v>0.57543859649122808</v>
      </c>
      <c r="L60" s="107">
        <f t="shared" ref="L60" si="130">IF(L59=0,0,L59/$J59)</f>
        <v>0.42456140350877192</v>
      </c>
      <c r="M60" s="105">
        <f>IF(M59=0,0,M59/$J59)</f>
        <v>2.175438596491228E-2</v>
      </c>
      <c r="N60" s="106">
        <f>IF(N59=0,0,N59/K59)</f>
        <v>1.5853658536585366E-2</v>
      </c>
      <c r="O60" s="107">
        <f>IF(O59=0,0,O59/L59)</f>
        <v>2.9752066115702479E-2</v>
      </c>
      <c r="P60" s="108">
        <f t="shared" ref="P60" si="131">IF(P59=0,0,P59/F59)</f>
        <v>0.17241379310344829</v>
      </c>
      <c r="Q60" s="117">
        <f>IF(Q59=0,0,Q59/$F59)</f>
        <v>6.8965517241379309E-2</v>
      </c>
      <c r="AA60" s="154"/>
      <c r="AB60" s="154"/>
    </row>
    <row r="61" spans="1:28" ht="12" customHeight="1">
      <c r="A61" s="367"/>
      <c r="B61" s="367"/>
      <c r="C61" s="126"/>
      <c r="D61" s="308" t="s">
        <v>21</v>
      </c>
      <c r="E61" s="115"/>
      <c r="F61" s="93">
        <f t="shared" si="4"/>
        <v>15</v>
      </c>
      <c r="G61" s="93">
        <v>11</v>
      </c>
      <c r="H61" s="93">
        <v>4</v>
      </c>
      <c r="I61" s="93">
        <v>7</v>
      </c>
      <c r="J61" s="93">
        <v>199</v>
      </c>
      <c r="K61" s="103">
        <v>58</v>
      </c>
      <c r="L61" s="104">
        <v>141</v>
      </c>
      <c r="M61" s="93">
        <v>10</v>
      </c>
      <c r="N61" s="103">
        <v>3</v>
      </c>
      <c r="O61" s="104">
        <v>7</v>
      </c>
      <c r="P61" s="104">
        <v>4</v>
      </c>
      <c r="Q61" s="104">
        <v>0</v>
      </c>
      <c r="AA61" s="155">
        <v>15</v>
      </c>
      <c r="AB61" s="155" t="str">
        <f>IF(F61=AA61,"",1)</f>
        <v/>
      </c>
    </row>
    <row r="62" spans="1:28" ht="12" customHeight="1">
      <c r="A62" s="367"/>
      <c r="B62" s="367"/>
      <c r="C62" s="127"/>
      <c r="D62" s="309"/>
      <c r="E62" s="116"/>
      <c r="F62" s="94">
        <f t="shared" si="4"/>
        <v>1</v>
      </c>
      <c r="G62" s="94">
        <f>IF(G61=0,0,G61/$F61)</f>
        <v>0.73333333333333328</v>
      </c>
      <c r="H62" s="94">
        <f t="shared" ref="H62" si="132">IF(H61=0,0,$H61/G61)</f>
        <v>0.36363636363636365</v>
      </c>
      <c r="I62" s="94">
        <f t="shared" ref="I62" si="133">IF(I61=0,0,I61/G61)</f>
        <v>0.63636363636363635</v>
      </c>
      <c r="J62" s="105">
        <f t="shared" ref="J62" si="134">SUM(K62:L62)</f>
        <v>1</v>
      </c>
      <c r="K62" s="106">
        <f>IF(K61=0,0,K61/$J61)</f>
        <v>0.29145728643216079</v>
      </c>
      <c r="L62" s="107">
        <f t="shared" ref="L62" si="135">IF(L61=0,0,L61/$J61)</f>
        <v>0.70854271356783916</v>
      </c>
      <c r="M62" s="105">
        <f>IF(M61=0,0,M61/$J61)</f>
        <v>5.0251256281407038E-2</v>
      </c>
      <c r="N62" s="106">
        <f>IF(N61=0,0,N61/K61)</f>
        <v>5.1724137931034482E-2</v>
      </c>
      <c r="O62" s="107">
        <f>IF(O61=0,0,O61/L61)</f>
        <v>4.9645390070921988E-2</v>
      </c>
      <c r="P62" s="108">
        <f t="shared" ref="P62" si="136">IF(P61=0,0,P61/F61)</f>
        <v>0.26666666666666666</v>
      </c>
      <c r="Q62" s="117">
        <f>IF(Q61=0,0,Q61/$F61)</f>
        <v>0</v>
      </c>
      <c r="AA62" s="154"/>
      <c r="AB62" s="154"/>
    </row>
    <row r="63" spans="1:28" ht="12" customHeight="1">
      <c r="A63" s="367"/>
      <c r="B63" s="367"/>
      <c r="C63" s="126"/>
      <c r="D63" s="308" t="s">
        <v>20</v>
      </c>
      <c r="E63" s="115"/>
      <c r="F63" s="93">
        <f t="shared" si="4"/>
        <v>7</v>
      </c>
      <c r="G63" s="93">
        <v>5</v>
      </c>
      <c r="H63" s="93">
        <v>4</v>
      </c>
      <c r="I63" s="93">
        <v>1</v>
      </c>
      <c r="J63" s="93">
        <v>171</v>
      </c>
      <c r="K63" s="103">
        <v>58</v>
      </c>
      <c r="L63" s="104">
        <v>113</v>
      </c>
      <c r="M63" s="93">
        <v>2</v>
      </c>
      <c r="N63" s="103">
        <v>1</v>
      </c>
      <c r="O63" s="104">
        <v>1</v>
      </c>
      <c r="P63" s="104">
        <v>2</v>
      </c>
      <c r="Q63" s="104">
        <v>0</v>
      </c>
      <c r="AA63" s="155">
        <v>7</v>
      </c>
      <c r="AB63" s="155" t="str">
        <f>IF(F63=AA63,"",1)</f>
        <v/>
      </c>
    </row>
    <row r="64" spans="1:28" ht="12" customHeight="1">
      <c r="A64" s="367"/>
      <c r="B64" s="367"/>
      <c r="C64" s="127"/>
      <c r="D64" s="309"/>
      <c r="E64" s="116"/>
      <c r="F64" s="94">
        <f t="shared" si="4"/>
        <v>1</v>
      </c>
      <c r="G64" s="94">
        <f>IF(G63=0,0,G63/$F63)</f>
        <v>0.7142857142857143</v>
      </c>
      <c r="H64" s="94">
        <f t="shared" ref="H64" si="137">IF(H63=0,0,$H63/G63)</f>
        <v>0.8</v>
      </c>
      <c r="I64" s="94">
        <f t="shared" ref="I64" si="138">IF(I63=0,0,I63/G63)</f>
        <v>0.2</v>
      </c>
      <c r="J64" s="105">
        <f t="shared" ref="J64" si="139">SUM(K64:L64)</f>
        <v>1</v>
      </c>
      <c r="K64" s="106">
        <f>IF(K63=0,0,K63/$J63)</f>
        <v>0.33918128654970758</v>
      </c>
      <c r="L64" s="107">
        <f t="shared" ref="L64" si="140">IF(L63=0,0,L63/$J63)</f>
        <v>0.66081871345029242</v>
      </c>
      <c r="M64" s="105">
        <f>IF(M63=0,0,M63/$J63)</f>
        <v>1.1695906432748537E-2</v>
      </c>
      <c r="N64" s="106">
        <f>IF(N63=0,0,N63/K63)</f>
        <v>1.7241379310344827E-2</v>
      </c>
      <c r="O64" s="107">
        <f>IF(O63=0,0,O63/L63)</f>
        <v>8.8495575221238937E-3</v>
      </c>
      <c r="P64" s="108">
        <f t="shared" ref="P64" si="141">IF(P63=0,0,P63/F63)</f>
        <v>0.2857142857142857</v>
      </c>
      <c r="Q64" s="117">
        <f>IF(Q63=0,0,Q63/$F63)</f>
        <v>0</v>
      </c>
      <c r="AA64" s="154"/>
      <c r="AB64" s="154"/>
    </row>
    <row r="65" spans="1:28" ht="12" customHeight="1">
      <c r="A65" s="367"/>
      <c r="B65" s="367"/>
      <c r="C65" s="126"/>
      <c r="D65" s="308" t="s">
        <v>19</v>
      </c>
      <c r="E65" s="115"/>
      <c r="F65" s="93">
        <f t="shared" si="4"/>
        <v>17</v>
      </c>
      <c r="G65" s="93">
        <v>9</v>
      </c>
      <c r="H65" s="93">
        <v>3</v>
      </c>
      <c r="I65" s="93">
        <v>6</v>
      </c>
      <c r="J65" s="93">
        <v>236</v>
      </c>
      <c r="K65" s="103">
        <v>149</v>
      </c>
      <c r="L65" s="104">
        <v>87</v>
      </c>
      <c r="M65" s="93">
        <v>29</v>
      </c>
      <c r="N65" s="103">
        <v>19</v>
      </c>
      <c r="O65" s="104">
        <v>10</v>
      </c>
      <c r="P65" s="104">
        <v>5</v>
      </c>
      <c r="Q65" s="104">
        <v>3</v>
      </c>
      <c r="AA65" s="155">
        <v>17</v>
      </c>
      <c r="AB65" s="155" t="str">
        <f>IF(F65=AA65,"",1)</f>
        <v/>
      </c>
    </row>
    <row r="66" spans="1:28" ht="12" customHeight="1">
      <c r="A66" s="367"/>
      <c r="B66" s="367"/>
      <c r="C66" s="127"/>
      <c r="D66" s="309"/>
      <c r="E66" s="116"/>
      <c r="F66" s="94">
        <f t="shared" si="4"/>
        <v>1</v>
      </c>
      <c r="G66" s="94">
        <f>IF(G65=0,0,G65/$F65)</f>
        <v>0.52941176470588236</v>
      </c>
      <c r="H66" s="94">
        <f t="shared" ref="H66" si="142">IF(H65=0,0,$H65/G65)</f>
        <v>0.33333333333333331</v>
      </c>
      <c r="I66" s="94">
        <f t="shared" ref="I66" si="143">IF(I65=0,0,I65/G65)</f>
        <v>0.66666666666666663</v>
      </c>
      <c r="J66" s="105">
        <f t="shared" ref="J66" si="144">SUM(K66:L66)</f>
        <v>1</v>
      </c>
      <c r="K66" s="106">
        <f>IF(K65=0,0,K65/$J65)</f>
        <v>0.63135593220338981</v>
      </c>
      <c r="L66" s="107">
        <f t="shared" ref="L66" si="145">IF(L65=0,0,L65/$J65)</f>
        <v>0.36864406779661019</v>
      </c>
      <c r="M66" s="105">
        <f>IF(M65=0,0,M65/$J65)</f>
        <v>0.1228813559322034</v>
      </c>
      <c r="N66" s="106">
        <f>IF(N65=0,0,N65/K65)</f>
        <v>0.12751677852348994</v>
      </c>
      <c r="O66" s="107">
        <f>IF(O65=0,0,O65/L65)</f>
        <v>0.11494252873563218</v>
      </c>
      <c r="P66" s="108">
        <f t="shared" ref="P66" si="146">IF(P65=0,0,P65/F65)</f>
        <v>0.29411764705882354</v>
      </c>
      <c r="Q66" s="117">
        <f>IF(Q65=0,0,Q65/$F65)</f>
        <v>0.17647058823529413</v>
      </c>
      <c r="AA66" s="154"/>
      <c r="AB66" s="154"/>
    </row>
    <row r="67" spans="1:28" ht="12" customHeight="1">
      <c r="A67" s="367"/>
      <c r="B67" s="367"/>
      <c r="C67" s="126"/>
      <c r="D67" s="308" t="s">
        <v>18</v>
      </c>
      <c r="E67" s="115"/>
      <c r="F67" s="93">
        <f t="shared" si="4"/>
        <v>6</v>
      </c>
      <c r="G67" s="93">
        <v>4</v>
      </c>
      <c r="H67" s="93">
        <v>3</v>
      </c>
      <c r="I67" s="93">
        <v>1</v>
      </c>
      <c r="J67" s="93">
        <v>60</v>
      </c>
      <c r="K67" s="103">
        <v>29</v>
      </c>
      <c r="L67" s="104">
        <v>31</v>
      </c>
      <c r="M67" s="93">
        <v>3</v>
      </c>
      <c r="N67" s="103">
        <v>0</v>
      </c>
      <c r="O67" s="104">
        <v>3</v>
      </c>
      <c r="P67" s="104">
        <v>2</v>
      </c>
      <c r="Q67" s="104">
        <v>0</v>
      </c>
      <c r="AA67" s="155">
        <v>6</v>
      </c>
      <c r="AB67" s="155" t="str">
        <f>IF(F67=AA67,"",1)</f>
        <v/>
      </c>
    </row>
    <row r="68" spans="1:28" ht="12" customHeight="1">
      <c r="A68" s="367"/>
      <c r="B68" s="368"/>
      <c r="C68" s="127"/>
      <c r="D68" s="309"/>
      <c r="E68" s="116"/>
      <c r="F68" s="94">
        <f t="shared" si="4"/>
        <v>1</v>
      </c>
      <c r="G68" s="94">
        <f>IF(G67=0,0,G67/$F67)</f>
        <v>0.66666666666666663</v>
      </c>
      <c r="H68" s="94">
        <f t="shared" ref="H68" si="147">IF(H67=0,0,$H67/G67)</f>
        <v>0.75</v>
      </c>
      <c r="I68" s="94">
        <f t="shared" ref="I68" si="148">IF(I67=0,0,I67/G67)</f>
        <v>0.25</v>
      </c>
      <c r="J68" s="105">
        <f t="shared" ref="J68" si="149">SUM(K68:L68)</f>
        <v>1</v>
      </c>
      <c r="K68" s="106">
        <f>IF(K67=0,0,K67/$J67)</f>
        <v>0.48333333333333334</v>
      </c>
      <c r="L68" s="107">
        <f t="shared" ref="L68" si="150">IF(L67=0,0,L67/$J67)</f>
        <v>0.51666666666666672</v>
      </c>
      <c r="M68" s="105">
        <f>IF(M67=0,0,M67/$J67)</f>
        <v>0.05</v>
      </c>
      <c r="N68" s="106">
        <f>IF(N67=0,0,N67/K67)</f>
        <v>0</v>
      </c>
      <c r="O68" s="107">
        <f>IF(O67=0,0,O67/L67)</f>
        <v>9.6774193548387094E-2</v>
      </c>
      <c r="P68" s="108">
        <f t="shared" ref="P68" si="151">IF(P67=0,0,P67/F67)</f>
        <v>0.33333333333333331</v>
      </c>
      <c r="Q68" s="117">
        <f>IF(Q67=0,0,Q67/$F67)</f>
        <v>0</v>
      </c>
      <c r="AA68" s="154"/>
      <c r="AB68" s="154"/>
    </row>
    <row r="69" spans="1:28" ht="12" customHeight="1">
      <c r="A69" s="367"/>
      <c r="B69" s="366" t="s">
        <v>17</v>
      </c>
      <c r="C69" s="126"/>
      <c r="D69" s="308" t="s">
        <v>16</v>
      </c>
      <c r="E69" s="115"/>
      <c r="F69" s="93">
        <f>SUM(G69,P69:Q69)</f>
        <v>724</v>
      </c>
      <c r="G69" s="93">
        <f>SUM(G71,G73,G75,G77,G79,G81,G83,G85,G87,G89,G91,G93,G95,G97,G99)</f>
        <v>412</v>
      </c>
      <c r="H69" s="93">
        <f>SUM(H71,H73,H75,H77,H79,H81,H83,H85,H87,H89,H91,H93,H95,H97,H99)</f>
        <v>311</v>
      </c>
      <c r="I69" s="93">
        <f>SUM(I71,I73,I75,I77,I79,I81,I83,I85,I87,I89,I91,I93,I95,I97,I99)</f>
        <v>101</v>
      </c>
      <c r="J69" s="93">
        <f>SUM(K69,L69)</f>
        <v>10408</v>
      </c>
      <c r="K69" s="103">
        <f>SUM(K71,K73,K75,K77,K79,K81,K83,K85,K87,K89,K91,K93,K95,K97,K99)</f>
        <v>3155</v>
      </c>
      <c r="L69" s="104">
        <f>SUM(L71,L73,L75,L77,L79,L81,L83,L85,L87,L89,L91,L93,L95,L97,L99)</f>
        <v>7253</v>
      </c>
      <c r="M69" s="93">
        <f>SUM(N69,O69)</f>
        <v>253</v>
      </c>
      <c r="N69" s="103">
        <f>SUM(N71,N73,N75,N77,N79,N81,N83,N85,N87,N89,N91,N93,N95,N97,N99)</f>
        <v>76</v>
      </c>
      <c r="O69" s="104">
        <f>SUM(O71,O73,O75,O77,O79,O81,O83,O85,O87,O89,O91,O93,O95,O97,O99)</f>
        <v>177</v>
      </c>
      <c r="P69" s="104">
        <f>SUM(P71,P73,P75,P77,P79,P81,P83,P85,P87,P89,P91,P93,P95,P97,P99)</f>
        <v>244</v>
      </c>
      <c r="Q69" s="104">
        <f t="shared" ref="Q69" si="152">SUM(Q71,Q73,Q75,Q77,Q79,Q81,Q83,Q85,Q87,Q89,Q91,Q93,Q95,Q97,Q99)</f>
        <v>68</v>
      </c>
      <c r="AA69" s="155">
        <v>724</v>
      </c>
      <c r="AB69" s="155" t="str">
        <f>IF(F69=AA69,"",1)</f>
        <v/>
      </c>
    </row>
    <row r="70" spans="1:28" ht="12" customHeight="1">
      <c r="A70" s="367"/>
      <c r="B70" s="367"/>
      <c r="C70" s="127"/>
      <c r="D70" s="309"/>
      <c r="E70" s="116"/>
      <c r="F70" s="94">
        <f t="shared" si="4"/>
        <v>1</v>
      </c>
      <c r="G70" s="94">
        <f>IF(G69=0,0,G69/$F69)</f>
        <v>0.56906077348066297</v>
      </c>
      <c r="H70" s="94">
        <f t="shared" ref="H70" si="153">IF(H69=0,0,$H69/G69)</f>
        <v>0.75485436893203883</v>
      </c>
      <c r="I70" s="94">
        <f t="shared" ref="I70" si="154">IF(I69=0,0,I69/G69)</f>
        <v>0.24514563106796117</v>
      </c>
      <c r="J70" s="105">
        <f t="shared" ref="J70" si="155">SUM(K70:L70)</f>
        <v>1</v>
      </c>
      <c r="K70" s="106">
        <f>IF(K69=0,0,K69/$J69)</f>
        <v>0.30313220599538815</v>
      </c>
      <c r="L70" s="107">
        <f t="shared" ref="L70" si="156">IF(L69=0,0,L69/$J69)</f>
        <v>0.69686779400461185</v>
      </c>
      <c r="M70" s="105">
        <f>IF(M69=0,0,M69/$J69)</f>
        <v>2.4308224442736358E-2</v>
      </c>
      <c r="N70" s="106">
        <f>IF(N69=0,0,N69/K69)</f>
        <v>2.4088748019017434E-2</v>
      </c>
      <c r="O70" s="107">
        <f>IF(O69=0,0,O69/L69)</f>
        <v>2.4403695022749208E-2</v>
      </c>
      <c r="P70" s="108">
        <f t="shared" ref="P70" si="157">IF(P69=0,0,P69/F69)</f>
        <v>0.33701657458563539</v>
      </c>
      <c r="Q70" s="117">
        <f>IF(Q69=0,0,Q69/$F69)</f>
        <v>9.3922651933701654E-2</v>
      </c>
      <c r="AA70" s="154"/>
      <c r="AB70" s="154"/>
    </row>
    <row r="71" spans="1:28" ht="12" customHeight="1">
      <c r="A71" s="367"/>
      <c r="B71" s="367"/>
      <c r="C71" s="126"/>
      <c r="D71" s="308" t="s">
        <v>122</v>
      </c>
      <c r="E71" s="115"/>
      <c r="F71" s="93">
        <f>SUM(G71,P71:Q71)</f>
        <v>4</v>
      </c>
      <c r="G71" s="93">
        <v>1</v>
      </c>
      <c r="H71" s="93">
        <v>1</v>
      </c>
      <c r="I71" s="93">
        <v>0</v>
      </c>
      <c r="J71" s="93">
        <v>2</v>
      </c>
      <c r="K71" s="103">
        <v>1</v>
      </c>
      <c r="L71" s="104">
        <v>1</v>
      </c>
      <c r="M71" s="93">
        <v>0</v>
      </c>
      <c r="N71" s="103">
        <v>0</v>
      </c>
      <c r="O71" s="104">
        <v>0</v>
      </c>
      <c r="P71" s="104">
        <v>3</v>
      </c>
      <c r="Q71" s="104">
        <v>0</v>
      </c>
      <c r="AA71" s="155">
        <v>4</v>
      </c>
      <c r="AB71" s="155" t="str">
        <f>IF(F71=AA71,"",1)</f>
        <v/>
      </c>
    </row>
    <row r="72" spans="1:28" ht="12" customHeight="1">
      <c r="A72" s="367"/>
      <c r="B72" s="367"/>
      <c r="C72" s="127"/>
      <c r="D72" s="309"/>
      <c r="E72" s="116"/>
      <c r="F72" s="94">
        <f t="shared" si="4"/>
        <v>1</v>
      </c>
      <c r="G72" s="94">
        <f>IF(G71=0,0,G71/$F71)</f>
        <v>0.25</v>
      </c>
      <c r="H72" s="94">
        <f t="shared" ref="H72" si="158">IF(H71=0,0,$H71/G71)</f>
        <v>1</v>
      </c>
      <c r="I72" s="94">
        <f t="shared" ref="I72" si="159">IF(I71=0,0,I71/G71)</f>
        <v>0</v>
      </c>
      <c r="J72" s="105">
        <f t="shared" ref="J72" si="160">SUM(K72:L72)</f>
        <v>1</v>
      </c>
      <c r="K72" s="106">
        <f>IF(K71=0,0,K71/$J71)</f>
        <v>0.5</v>
      </c>
      <c r="L72" s="107">
        <f t="shared" ref="L72" si="161">IF(L71=0,0,L71/$J71)</f>
        <v>0.5</v>
      </c>
      <c r="M72" s="105">
        <f>IF(M71=0,0,M71/$J71)</f>
        <v>0</v>
      </c>
      <c r="N72" s="106">
        <f>IF(N71=0,0,N71/K71)</f>
        <v>0</v>
      </c>
      <c r="O72" s="107">
        <f>IF(O71=0,0,O71/L71)</f>
        <v>0</v>
      </c>
      <c r="P72" s="108">
        <f t="shared" ref="P72" si="162">IF(P71=0,0,P71/F71)</f>
        <v>0.75</v>
      </c>
      <c r="Q72" s="117">
        <f>IF(Q71=0,0,Q71/$F71)</f>
        <v>0</v>
      </c>
      <c r="AA72" s="154"/>
      <c r="AB72" s="154"/>
    </row>
    <row r="73" spans="1:28" ht="12" customHeight="1">
      <c r="A73" s="367"/>
      <c r="B73" s="367"/>
      <c r="C73" s="126"/>
      <c r="D73" s="308" t="s">
        <v>14</v>
      </c>
      <c r="E73" s="115"/>
      <c r="F73" s="93">
        <f t="shared" ref="F73:F100" si="163">SUM(G73,P73:Q73)</f>
        <v>91</v>
      </c>
      <c r="G73" s="93">
        <v>23</v>
      </c>
      <c r="H73" s="93">
        <v>19</v>
      </c>
      <c r="I73" s="93">
        <v>4</v>
      </c>
      <c r="J73" s="93">
        <v>105</v>
      </c>
      <c r="K73" s="103">
        <v>68</v>
      </c>
      <c r="L73" s="104">
        <v>37</v>
      </c>
      <c r="M73" s="93">
        <v>9</v>
      </c>
      <c r="N73" s="103">
        <v>7</v>
      </c>
      <c r="O73" s="104">
        <v>2</v>
      </c>
      <c r="P73" s="104">
        <v>61</v>
      </c>
      <c r="Q73" s="104">
        <v>7</v>
      </c>
      <c r="AA73" s="155">
        <v>91</v>
      </c>
      <c r="AB73" s="155" t="str">
        <f>IF(F73=AA73,"",1)</f>
        <v/>
      </c>
    </row>
    <row r="74" spans="1:28" ht="12" customHeight="1">
      <c r="A74" s="367"/>
      <c r="B74" s="367"/>
      <c r="C74" s="127"/>
      <c r="D74" s="309"/>
      <c r="E74" s="116"/>
      <c r="F74" s="94">
        <f t="shared" si="163"/>
        <v>1</v>
      </c>
      <c r="G74" s="94">
        <f>IF(G73=0,0,G73/$F73)</f>
        <v>0.25274725274725274</v>
      </c>
      <c r="H74" s="94">
        <f t="shared" ref="H74" si="164">IF(H73=0,0,$H73/G73)</f>
        <v>0.82608695652173914</v>
      </c>
      <c r="I74" s="94">
        <f t="shared" ref="I74" si="165">IF(I73=0,0,I73/G73)</f>
        <v>0.17391304347826086</v>
      </c>
      <c r="J74" s="105">
        <f t="shared" ref="J74" si="166">SUM(K74:L74)</f>
        <v>1</v>
      </c>
      <c r="K74" s="106">
        <f>IF(K73=0,0,K73/$J73)</f>
        <v>0.64761904761904765</v>
      </c>
      <c r="L74" s="107">
        <f t="shared" ref="L74" si="167">IF(L73=0,0,L73/$J73)</f>
        <v>0.35238095238095241</v>
      </c>
      <c r="M74" s="105">
        <f>IF(M73=0,0,M73/$J73)</f>
        <v>8.5714285714285715E-2</v>
      </c>
      <c r="N74" s="106">
        <f>IF(N73=0,0,N73/K73)</f>
        <v>0.10294117647058823</v>
      </c>
      <c r="O74" s="107">
        <f>IF(O73=0,0,O73/L73)</f>
        <v>5.4054054054054057E-2</v>
      </c>
      <c r="P74" s="108">
        <f t="shared" ref="P74" si="168">IF(P73=0,0,P73/F73)</f>
        <v>0.67032967032967028</v>
      </c>
      <c r="Q74" s="117">
        <f>IF(Q73=0,0,Q73/$F73)</f>
        <v>7.6923076923076927E-2</v>
      </c>
      <c r="AA74" s="154"/>
      <c r="AB74" s="154"/>
    </row>
    <row r="75" spans="1:28" ht="12" customHeight="1">
      <c r="A75" s="367"/>
      <c r="B75" s="367"/>
      <c r="C75" s="126"/>
      <c r="D75" s="308" t="s">
        <v>13</v>
      </c>
      <c r="E75" s="115"/>
      <c r="F75" s="93">
        <f t="shared" si="163"/>
        <v>19</v>
      </c>
      <c r="G75" s="93">
        <v>10</v>
      </c>
      <c r="H75" s="93">
        <v>8</v>
      </c>
      <c r="I75" s="93">
        <v>2</v>
      </c>
      <c r="J75" s="93">
        <v>60</v>
      </c>
      <c r="K75" s="103">
        <v>30</v>
      </c>
      <c r="L75" s="104">
        <v>30</v>
      </c>
      <c r="M75" s="93">
        <v>3</v>
      </c>
      <c r="N75" s="103">
        <v>0</v>
      </c>
      <c r="O75" s="104">
        <v>3</v>
      </c>
      <c r="P75" s="104">
        <v>4</v>
      </c>
      <c r="Q75" s="104">
        <v>5</v>
      </c>
      <c r="AA75" s="155">
        <v>19</v>
      </c>
      <c r="AB75" s="155" t="str">
        <f>IF(F75=AA75,"",1)</f>
        <v/>
      </c>
    </row>
    <row r="76" spans="1:28" ht="12" customHeight="1">
      <c r="A76" s="367"/>
      <c r="B76" s="367"/>
      <c r="C76" s="127"/>
      <c r="D76" s="309"/>
      <c r="E76" s="116"/>
      <c r="F76" s="94">
        <f t="shared" si="163"/>
        <v>1</v>
      </c>
      <c r="G76" s="94">
        <f>IF(G75=0,0,G75/$F75)</f>
        <v>0.52631578947368418</v>
      </c>
      <c r="H76" s="94">
        <f t="shared" ref="H76" si="169">IF(H75=0,0,$H75/G75)</f>
        <v>0.8</v>
      </c>
      <c r="I76" s="94">
        <f t="shared" ref="I76" si="170">IF(I75=0,0,I75/G75)</f>
        <v>0.2</v>
      </c>
      <c r="J76" s="105">
        <f t="shared" ref="J76" si="171">SUM(K76:L76)</f>
        <v>1</v>
      </c>
      <c r="K76" s="106">
        <f>IF(K75=0,0,K75/$J75)</f>
        <v>0.5</v>
      </c>
      <c r="L76" s="107">
        <f t="shared" ref="L76" si="172">IF(L75=0,0,L75/$J75)</f>
        <v>0.5</v>
      </c>
      <c r="M76" s="105">
        <f>IF(M75=0,0,M75/$J75)</f>
        <v>0.05</v>
      </c>
      <c r="N76" s="106">
        <f>IF(N75=0,0,N75/K75)</f>
        <v>0</v>
      </c>
      <c r="O76" s="107">
        <f>IF(O75=0,0,O75/L75)</f>
        <v>0.1</v>
      </c>
      <c r="P76" s="108">
        <f t="shared" ref="P76" si="173">IF(P75=0,0,P75/F75)</f>
        <v>0.21052631578947367</v>
      </c>
      <c r="Q76" s="117">
        <f>IF(Q75=0,0,Q75/$F75)</f>
        <v>0.26315789473684209</v>
      </c>
      <c r="AA76" s="154"/>
      <c r="AB76" s="154"/>
    </row>
    <row r="77" spans="1:28" ht="12" customHeight="1">
      <c r="A77" s="367"/>
      <c r="B77" s="367"/>
      <c r="C77" s="126"/>
      <c r="D77" s="308" t="s">
        <v>12</v>
      </c>
      <c r="E77" s="115"/>
      <c r="F77" s="93">
        <f t="shared" si="163"/>
        <v>14</v>
      </c>
      <c r="G77" s="93">
        <v>3</v>
      </c>
      <c r="H77" s="93">
        <v>1</v>
      </c>
      <c r="I77" s="93">
        <v>2</v>
      </c>
      <c r="J77" s="93">
        <v>84</v>
      </c>
      <c r="K77" s="103">
        <v>11</v>
      </c>
      <c r="L77" s="104">
        <v>73</v>
      </c>
      <c r="M77" s="93">
        <v>2</v>
      </c>
      <c r="N77" s="103">
        <v>1</v>
      </c>
      <c r="O77" s="104">
        <v>1</v>
      </c>
      <c r="P77" s="104">
        <v>10</v>
      </c>
      <c r="Q77" s="104">
        <v>1</v>
      </c>
      <c r="AA77" s="155">
        <v>14</v>
      </c>
      <c r="AB77" s="155" t="str">
        <f>IF(F77=AA77,"",1)</f>
        <v/>
      </c>
    </row>
    <row r="78" spans="1:28" ht="12" customHeight="1">
      <c r="A78" s="367"/>
      <c r="B78" s="367"/>
      <c r="C78" s="127"/>
      <c r="D78" s="309"/>
      <c r="E78" s="116"/>
      <c r="F78" s="94">
        <f t="shared" si="163"/>
        <v>1</v>
      </c>
      <c r="G78" s="94">
        <f>IF(G77=0,0,G77/$F77)</f>
        <v>0.21428571428571427</v>
      </c>
      <c r="H78" s="94">
        <f t="shared" ref="H78" si="174">IF(H77=0,0,$H77/G77)</f>
        <v>0.33333333333333331</v>
      </c>
      <c r="I78" s="94">
        <f t="shared" ref="I78" si="175">IF(I77=0,0,I77/G77)</f>
        <v>0.66666666666666663</v>
      </c>
      <c r="J78" s="105">
        <f t="shared" ref="J78" si="176">SUM(K78:L78)</f>
        <v>1</v>
      </c>
      <c r="K78" s="106">
        <f>IF(K77=0,0,K77/$J77)</f>
        <v>0.13095238095238096</v>
      </c>
      <c r="L78" s="107">
        <f t="shared" ref="L78" si="177">IF(L77=0,0,L77/$J77)</f>
        <v>0.86904761904761907</v>
      </c>
      <c r="M78" s="105">
        <f>IF(M77=0,0,M77/$J77)</f>
        <v>2.3809523809523808E-2</v>
      </c>
      <c r="N78" s="106">
        <f>IF(N77=0,0,N77/K77)</f>
        <v>9.0909090909090912E-2</v>
      </c>
      <c r="O78" s="107">
        <f>IF(O77=0,0,O77/L77)</f>
        <v>1.3698630136986301E-2</v>
      </c>
      <c r="P78" s="108">
        <f t="shared" ref="P78" si="178">IF(P77=0,0,P77/F77)</f>
        <v>0.7142857142857143</v>
      </c>
      <c r="Q78" s="117">
        <f>IF(Q77=0,0,Q77/$F77)</f>
        <v>7.1428571428571425E-2</v>
      </c>
      <c r="AA78" s="154"/>
      <c r="AB78" s="154"/>
    </row>
    <row r="79" spans="1:28" ht="12" customHeight="1">
      <c r="A79" s="367"/>
      <c r="B79" s="367"/>
      <c r="C79" s="126"/>
      <c r="D79" s="308" t="s">
        <v>11</v>
      </c>
      <c r="E79" s="115"/>
      <c r="F79" s="93">
        <f t="shared" si="163"/>
        <v>32</v>
      </c>
      <c r="G79" s="93">
        <v>14</v>
      </c>
      <c r="H79" s="93">
        <v>9</v>
      </c>
      <c r="I79" s="93">
        <v>5</v>
      </c>
      <c r="J79" s="93">
        <v>431</v>
      </c>
      <c r="K79" s="103">
        <v>244</v>
      </c>
      <c r="L79" s="104">
        <v>187</v>
      </c>
      <c r="M79" s="93">
        <v>6</v>
      </c>
      <c r="N79" s="103">
        <v>5</v>
      </c>
      <c r="O79" s="104">
        <v>1</v>
      </c>
      <c r="P79" s="104">
        <v>17</v>
      </c>
      <c r="Q79" s="104">
        <v>1</v>
      </c>
      <c r="AA79" s="155">
        <v>32</v>
      </c>
      <c r="AB79" s="155" t="str">
        <f>IF(F79=AA79,"",1)</f>
        <v/>
      </c>
    </row>
    <row r="80" spans="1:28" ht="12" customHeight="1">
      <c r="A80" s="367"/>
      <c r="B80" s="367"/>
      <c r="C80" s="127"/>
      <c r="D80" s="309"/>
      <c r="E80" s="116"/>
      <c r="F80" s="94">
        <f t="shared" si="163"/>
        <v>1</v>
      </c>
      <c r="G80" s="94">
        <f>IF(G79=0,0,G79/$F79)</f>
        <v>0.4375</v>
      </c>
      <c r="H80" s="94">
        <f t="shared" ref="H80" si="179">IF(H79=0,0,$H79/G79)</f>
        <v>0.6428571428571429</v>
      </c>
      <c r="I80" s="94">
        <f t="shared" ref="I80" si="180">IF(I79=0,0,I79/G79)</f>
        <v>0.35714285714285715</v>
      </c>
      <c r="J80" s="105">
        <f t="shared" ref="J80" si="181">SUM(K80:L80)</f>
        <v>1</v>
      </c>
      <c r="K80" s="106">
        <f>IF(K79=0,0,K79/$J79)</f>
        <v>0.56612529002320189</v>
      </c>
      <c r="L80" s="107">
        <f t="shared" ref="L80" si="182">IF(L79=0,0,L79/$J79)</f>
        <v>0.43387470997679817</v>
      </c>
      <c r="M80" s="105">
        <f>IF(M79=0,0,M79/$J79)</f>
        <v>1.3921113689095127E-2</v>
      </c>
      <c r="N80" s="106">
        <f>IF(N79=0,0,N79/K79)</f>
        <v>2.0491803278688523E-2</v>
      </c>
      <c r="O80" s="107">
        <f>IF(O79=0,0,O79/L79)</f>
        <v>5.3475935828877002E-3</v>
      </c>
      <c r="P80" s="108">
        <f t="shared" ref="P80" si="183">IF(P79=0,0,P79/F79)</f>
        <v>0.53125</v>
      </c>
      <c r="Q80" s="117">
        <f>IF(Q79=0,0,Q79/$F79)</f>
        <v>3.125E-2</v>
      </c>
      <c r="AA80" s="154"/>
      <c r="AB80" s="154"/>
    </row>
    <row r="81" spans="1:28" ht="12" customHeight="1">
      <c r="A81" s="367"/>
      <c r="B81" s="367"/>
      <c r="C81" s="126"/>
      <c r="D81" s="308" t="s">
        <v>10</v>
      </c>
      <c r="E81" s="115"/>
      <c r="F81" s="93">
        <f t="shared" si="163"/>
        <v>176</v>
      </c>
      <c r="G81" s="93">
        <v>90</v>
      </c>
      <c r="H81" s="93">
        <v>79</v>
      </c>
      <c r="I81" s="93">
        <v>11</v>
      </c>
      <c r="J81" s="93">
        <v>885</v>
      </c>
      <c r="K81" s="103">
        <v>243</v>
      </c>
      <c r="L81" s="104">
        <v>642</v>
      </c>
      <c r="M81" s="93">
        <v>13</v>
      </c>
      <c r="N81" s="103">
        <v>6</v>
      </c>
      <c r="O81" s="104">
        <v>7</v>
      </c>
      <c r="P81" s="104">
        <v>70</v>
      </c>
      <c r="Q81" s="104">
        <v>16</v>
      </c>
      <c r="AA81" s="155">
        <v>176</v>
      </c>
      <c r="AB81" s="155" t="str">
        <f>IF(F81=AA81,"",1)</f>
        <v/>
      </c>
    </row>
    <row r="82" spans="1:28" ht="12" customHeight="1">
      <c r="A82" s="367"/>
      <c r="B82" s="367"/>
      <c r="C82" s="127"/>
      <c r="D82" s="309"/>
      <c r="E82" s="116"/>
      <c r="F82" s="94">
        <f t="shared" si="163"/>
        <v>1</v>
      </c>
      <c r="G82" s="94">
        <f>IF(G81=0,0,G81/$F81)</f>
        <v>0.51136363636363635</v>
      </c>
      <c r="H82" s="94">
        <f t="shared" ref="H82" si="184">IF(H81=0,0,$H81/G81)</f>
        <v>0.87777777777777777</v>
      </c>
      <c r="I82" s="94">
        <f t="shared" ref="I82" si="185">IF(I81=0,0,I81/G81)</f>
        <v>0.12222222222222222</v>
      </c>
      <c r="J82" s="105">
        <f t="shared" ref="J82" si="186">SUM(K82:L82)</f>
        <v>1</v>
      </c>
      <c r="K82" s="106">
        <f>IF(K81=0,0,K81/$J81)</f>
        <v>0.27457627118644068</v>
      </c>
      <c r="L82" s="107">
        <f t="shared" ref="L82" si="187">IF(L81=0,0,L81/$J81)</f>
        <v>0.72542372881355932</v>
      </c>
      <c r="M82" s="105">
        <f>IF(M81=0,0,M81/$J81)</f>
        <v>1.4689265536723164E-2</v>
      </c>
      <c r="N82" s="106">
        <f>IF(N81=0,0,N81/K81)</f>
        <v>2.4691358024691357E-2</v>
      </c>
      <c r="O82" s="107">
        <f>IF(O81=0,0,O81/L81)</f>
        <v>1.0903426791277258E-2</v>
      </c>
      <c r="P82" s="108">
        <f t="shared" ref="P82" si="188">IF(P81=0,0,P81/F81)</f>
        <v>0.39772727272727271</v>
      </c>
      <c r="Q82" s="117">
        <f>IF(Q81=0,0,Q81/$F81)</f>
        <v>9.0909090909090912E-2</v>
      </c>
      <c r="AA82" s="154"/>
      <c r="AB82" s="154"/>
    </row>
    <row r="83" spans="1:28" ht="12" customHeight="1">
      <c r="A83" s="367"/>
      <c r="B83" s="367"/>
      <c r="C83" s="126"/>
      <c r="D83" s="308" t="s">
        <v>9</v>
      </c>
      <c r="E83" s="115"/>
      <c r="F83" s="93">
        <f t="shared" si="163"/>
        <v>21</v>
      </c>
      <c r="G83" s="93">
        <v>11</v>
      </c>
      <c r="H83" s="93">
        <v>10</v>
      </c>
      <c r="I83" s="93">
        <v>1</v>
      </c>
      <c r="J83" s="93">
        <v>81</v>
      </c>
      <c r="K83" s="103">
        <v>17</v>
      </c>
      <c r="L83" s="104">
        <v>64</v>
      </c>
      <c r="M83" s="93">
        <v>1</v>
      </c>
      <c r="N83" s="103">
        <v>0</v>
      </c>
      <c r="O83" s="104">
        <v>1</v>
      </c>
      <c r="P83" s="104">
        <v>7</v>
      </c>
      <c r="Q83" s="104">
        <v>3</v>
      </c>
      <c r="AA83" s="155">
        <v>21</v>
      </c>
      <c r="AB83" s="155" t="str">
        <f>IF(F83=AA83,"",1)</f>
        <v/>
      </c>
    </row>
    <row r="84" spans="1:28" ht="12" customHeight="1">
      <c r="A84" s="367"/>
      <c r="B84" s="367"/>
      <c r="C84" s="127"/>
      <c r="D84" s="309"/>
      <c r="E84" s="116"/>
      <c r="F84" s="94">
        <f t="shared" si="163"/>
        <v>1</v>
      </c>
      <c r="G84" s="94">
        <f>IF(G83=0,0,G83/$F83)</f>
        <v>0.52380952380952384</v>
      </c>
      <c r="H84" s="94">
        <f t="shared" ref="H84" si="189">IF(H83=0,0,$H83/G83)</f>
        <v>0.90909090909090906</v>
      </c>
      <c r="I84" s="94">
        <f t="shared" ref="I84" si="190">IF(I83=0,0,I83/G83)</f>
        <v>9.0909090909090912E-2</v>
      </c>
      <c r="J84" s="105">
        <f t="shared" ref="J84" si="191">SUM(K84:L84)</f>
        <v>1</v>
      </c>
      <c r="K84" s="106">
        <f>IF(K83=0,0,K83/$J83)</f>
        <v>0.20987654320987653</v>
      </c>
      <c r="L84" s="107">
        <f t="shared" ref="L84" si="192">IF(L83=0,0,L83/$J83)</f>
        <v>0.79012345679012341</v>
      </c>
      <c r="M84" s="105">
        <f>IF(M83=0,0,M83/$J83)</f>
        <v>1.2345679012345678E-2</v>
      </c>
      <c r="N84" s="106">
        <f>IF(N83=0,0,N83/K83)</f>
        <v>0</v>
      </c>
      <c r="O84" s="107">
        <f>IF(O83=0,0,O83/L83)</f>
        <v>1.5625E-2</v>
      </c>
      <c r="P84" s="108">
        <f t="shared" ref="P84" si="193">IF(P83=0,0,P83/F83)</f>
        <v>0.33333333333333331</v>
      </c>
      <c r="Q84" s="117">
        <f>IF(Q83=0,0,Q83/$F83)</f>
        <v>0.14285714285714285</v>
      </c>
      <c r="AA84" s="154"/>
      <c r="AB84" s="154"/>
    </row>
    <row r="85" spans="1:28" ht="12" customHeight="1">
      <c r="A85" s="367"/>
      <c r="B85" s="367"/>
      <c r="C85" s="126"/>
      <c r="D85" s="308" t="s">
        <v>8</v>
      </c>
      <c r="E85" s="115"/>
      <c r="F85" s="93">
        <f t="shared" si="163"/>
        <v>9</v>
      </c>
      <c r="G85" s="93">
        <v>5</v>
      </c>
      <c r="H85" s="93">
        <v>4</v>
      </c>
      <c r="I85" s="93">
        <v>1</v>
      </c>
      <c r="J85" s="93">
        <v>28</v>
      </c>
      <c r="K85" s="103">
        <v>12</v>
      </c>
      <c r="L85" s="104">
        <v>16</v>
      </c>
      <c r="M85" s="93">
        <v>1</v>
      </c>
      <c r="N85" s="103">
        <v>0</v>
      </c>
      <c r="O85" s="104">
        <v>1</v>
      </c>
      <c r="P85" s="104">
        <v>3</v>
      </c>
      <c r="Q85" s="104">
        <v>1</v>
      </c>
      <c r="AA85" s="155">
        <v>9</v>
      </c>
      <c r="AB85" s="155" t="str">
        <f>IF(F85=AA85,"",1)</f>
        <v/>
      </c>
    </row>
    <row r="86" spans="1:28" ht="12" customHeight="1">
      <c r="A86" s="367"/>
      <c r="B86" s="367"/>
      <c r="C86" s="127"/>
      <c r="D86" s="309"/>
      <c r="E86" s="116"/>
      <c r="F86" s="94">
        <f t="shared" si="163"/>
        <v>1</v>
      </c>
      <c r="G86" s="94">
        <f>IF(G85=0,0,G85/$F85)</f>
        <v>0.55555555555555558</v>
      </c>
      <c r="H86" s="94">
        <f t="shared" ref="H86" si="194">IF(H85=0,0,$H85/G85)</f>
        <v>0.8</v>
      </c>
      <c r="I86" s="94">
        <f t="shared" ref="I86" si="195">IF(I85=0,0,I85/G85)</f>
        <v>0.2</v>
      </c>
      <c r="J86" s="105">
        <f t="shared" ref="J86" si="196">SUM(K86:L86)</f>
        <v>1</v>
      </c>
      <c r="K86" s="106">
        <f>IF(K85=0,0,K85/$J85)</f>
        <v>0.42857142857142855</v>
      </c>
      <c r="L86" s="107">
        <f t="shared" ref="L86" si="197">IF(L85=0,0,L85/$J85)</f>
        <v>0.5714285714285714</v>
      </c>
      <c r="M86" s="105">
        <f>IF(M85=0,0,M85/$J85)</f>
        <v>3.5714285714285712E-2</v>
      </c>
      <c r="N86" s="106">
        <f>IF(N85=0,0,N85/K85)</f>
        <v>0</v>
      </c>
      <c r="O86" s="107">
        <f>IF(O85=0,0,O85/L85)</f>
        <v>6.25E-2</v>
      </c>
      <c r="P86" s="108">
        <f t="shared" ref="P86" si="198">IF(P85=0,0,P85/F85)</f>
        <v>0.33333333333333331</v>
      </c>
      <c r="Q86" s="117">
        <f>IF(Q85=0,0,Q85/$F85)</f>
        <v>0.1111111111111111</v>
      </c>
      <c r="AA86" s="154"/>
      <c r="AB86" s="154"/>
    </row>
    <row r="87" spans="1:28" ht="13.5" customHeight="1">
      <c r="A87" s="367"/>
      <c r="B87" s="367"/>
      <c r="C87" s="126"/>
      <c r="D87" s="388" t="s">
        <v>121</v>
      </c>
      <c r="E87" s="115"/>
      <c r="F87" s="93">
        <f t="shared" si="163"/>
        <v>18</v>
      </c>
      <c r="G87" s="93">
        <v>9</v>
      </c>
      <c r="H87" s="93">
        <v>8</v>
      </c>
      <c r="I87" s="93">
        <v>1</v>
      </c>
      <c r="J87" s="93">
        <v>65</v>
      </c>
      <c r="K87" s="103">
        <v>30</v>
      </c>
      <c r="L87" s="104">
        <v>35</v>
      </c>
      <c r="M87" s="93">
        <v>1</v>
      </c>
      <c r="N87" s="103">
        <v>0</v>
      </c>
      <c r="O87" s="104">
        <v>1</v>
      </c>
      <c r="P87" s="104">
        <v>9</v>
      </c>
      <c r="Q87" s="104">
        <v>0</v>
      </c>
      <c r="AA87" s="155">
        <v>18</v>
      </c>
      <c r="AB87" s="155" t="str">
        <f>IF(F87=AA87,"",1)</f>
        <v/>
      </c>
    </row>
    <row r="88" spans="1:28" ht="13.5" customHeight="1">
      <c r="A88" s="367"/>
      <c r="B88" s="367"/>
      <c r="C88" s="127"/>
      <c r="D88" s="309"/>
      <c r="E88" s="116"/>
      <c r="F88" s="94">
        <f t="shared" si="163"/>
        <v>1</v>
      </c>
      <c r="G88" s="94">
        <f>IF(G87=0,0,G87/$F87)</f>
        <v>0.5</v>
      </c>
      <c r="H88" s="94">
        <f t="shared" ref="H88" si="199">IF(H87=0,0,$H87/G87)</f>
        <v>0.88888888888888884</v>
      </c>
      <c r="I88" s="94">
        <f t="shared" ref="I88" si="200">IF(I87=0,0,I87/G87)</f>
        <v>0.1111111111111111</v>
      </c>
      <c r="J88" s="105">
        <f t="shared" ref="J88" si="201">SUM(K88:L88)</f>
        <v>1</v>
      </c>
      <c r="K88" s="106">
        <f>IF(K87=0,0,K87/$J87)</f>
        <v>0.46153846153846156</v>
      </c>
      <c r="L88" s="107">
        <f t="shared" ref="L88" si="202">IF(L87=0,0,L87/$J87)</f>
        <v>0.53846153846153844</v>
      </c>
      <c r="M88" s="105">
        <f>IF(M87=0,0,M87/$J87)</f>
        <v>1.5384615384615385E-2</v>
      </c>
      <c r="N88" s="106">
        <f>IF(N87=0,0,N87/K87)</f>
        <v>0</v>
      </c>
      <c r="O88" s="107">
        <f>IF(O87=0,0,O87/L87)</f>
        <v>2.8571428571428571E-2</v>
      </c>
      <c r="P88" s="108">
        <f t="shared" ref="P88" si="203">IF(P87=0,0,P87/F87)</f>
        <v>0.5</v>
      </c>
      <c r="Q88" s="117">
        <f>IF(Q87=0,0,Q87/$F87)</f>
        <v>0</v>
      </c>
      <c r="AA88" s="154"/>
      <c r="AB88" s="154"/>
    </row>
    <row r="89" spans="1:28" ht="12" customHeight="1">
      <c r="A89" s="367"/>
      <c r="B89" s="367"/>
      <c r="C89" s="126"/>
      <c r="D89" s="308" t="s">
        <v>6</v>
      </c>
      <c r="E89" s="115"/>
      <c r="F89" s="93">
        <f t="shared" si="163"/>
        <v>49</v>
      </c>
      <c r="G89" s="93">
        <v>37</v>
      </c>
      <c r="H89" s="93">
        <v>32</v>
      </c>
      <c r="I89" s="93">
        <v>5</v>
      </c>
      <c r="J89" s="93">
        <v>673</v>
      </c>
      <c r="K89" s="103">
        <v>221</v>
      </c>
      <c r="L89" s="104">
        <v>452</v>
      </c>
      <c r="M89" s="93">
        <v>7</v>
      </c>
      <c r="N89" s="103">
        <v>3</v>
      </c>
      <c r="O89" s="104">
        <v>4</v>
      </c>
      <c r="P89" s="104">
        <v>8</v>
      </c>
      <c r="Q89" s="104">
        <v>4</v>
      </c>
      <c r="AA89" s="155">
        <v>49</v>
      </c>
      <c r="AB89" s="155" t="str">
        <f>IF(F89=AA89,"",1)</f>
        <v/>
      </c>
    </row>
    <row r="90" spans="1:28" ht="12" customHeight="1">
      <c r="A90" s="367"/>
      <c r="B90" s="367"/>
      <c r="C90" s="127"/>
      <c r="D90" s="309"/>
      <c r="E90" s="116"/>
      <c r="F90" s="94">
        <f t="shared" si="163"/>
        <v>0.99999999999999989</v>
      </c>
      <c r="G90" s="94">
        <f>IF(G89=0,0,G89/$F89)</f>
        <v>0.75510204081632648</v>
      </c>
      <c r="H90" s="94">
        <f t="shared" ref="H90" si="204">IF(H89=0,0,$H89/G89)</f>
        <v>0.86486486486486491</v>
      </c>
      <c r="I90" s="94">
        <f t="shared" ref="I90" si="205">IF(I89=0,0,I89/G89)</f>
        <v>0.13513513513513514</v>
      </c>
      <c r="J90" s="105">
        <f t="shared" ref="J90" si="206">SUM(K90:L90)</f>
        <v>1</v>
      </c>
      <c r="K90" s="106">
        <f>IF(K89=0,0,K89/$J89)</f>
        <v>0.32838038632986627</v>
      </c>
      <c r="L90" s="107">
        <f t="shared" ref="L90" si="207">IF(L89=0,0,L89/$J89)</f>
        <v>0.67161961367013367</v>
      </c>
      <c r="M90" s="105">
        <f>IF(M89=0,0,M89/$J89)</f>
        <v>1.0401188707280832E-2</v>
      </c>
      <c r="N90" s="106">
        <f>IF(N89=0,0,N89/K89)</f>
        <v>1.3574660633484163E-2</v>
      </c>
      <c r="O90" s="107">
        <f>IF(O89=0,0,O89/L89)</f>
        <v>8.8495575221238937E-3</v>
      </c>
      <c r="P90" s="108">
        <f t="shared" ref="P90" si="208">IF(P89=0,0,P89/F89)</f>
        <v>0.16326530612244897</v>
      </c>
      <c r="Q90" s="117">
        <f>IF(Q89=0,0,Q89/$F89)</f>
        <v>8.1632653061224483E-2</v>
      </c>
      <c r="AA90" s="154"/>
      <c r="AB90" s="154"/>
    </row>
    <row r="91" spans="1:28" ht="12" customHeight="1">
      <c r="A91" s="367"/>
      <c r="B91" s="367"/>
      <c r="C91" s="126"/>
      <c r="D91" s="308" t="s">
        <v>5</v>
      </c>
      <c r="E91" s="115"/>
      <c r="F91" s="93">
        <f t="shared" si="163"/>
        <v>24</v>
      </c>
      <c r="G91" s="93">
        <v>17</v>
      </c>
      <c r="H91" s="93">
        <v>14</v>
      </c>
      <c r="I91" s="93">
        <v>3</v>
      </c>
      <c r="J91" s="93">
        <v>168</v>
      </c>
      <c r="K91" s="103">
        <v>66</v>
      </c>
      <c r="L91" s="104">
        <v>102</v>
      </c>
      <c r="M91" s="93">
        <v>6</v>
      </c>
      <c r="N91" s="103">
        <v>3</v>
      </c>
      <c r="O91" s="104">
        <v>3</v>
      </c>
      <c r="P91" s="104">
        <v>6</v>
      </c>
      <c r="Q91" s="104">
        <v>1</v>
      </c>
      <c r="AA91" s="155">
        <v>24</v>
      </c>
      <c r="AB91" s="155" t="str">
        <f>IF(F91=AA91,"",1)</f>
        <v/>
      </c>
    </row>
    <row r="92" spans="1:28" ht="12" customHeight="1">
      <c r="A92" s="367"/>
      <c r="B92" s="367"/>
      <c r="C92" s="127"/>
      <c r="D92" s="309"/>
      <c r="E92" s="116"/>
      <c r="F92" s="94">
        <f t="shared" si="163"/>
        <v>1</v>
      </c>
      <c r="G92" s="94">
        <f>IF(G91=0,0,G91/$F91)</f>
        <v>0.70833333333333337</v>
      </c>
      <c r="H92" s="94">
        <f t="shared" ref="H92" si="209">IF(H91=0,0,$H91/G91)</f>
        <v>0.82352941176470584</v>
      </c>
      <c r="I92" s="94">
        <f t="shared" ref="I92" si="210">IF(I91=0,0,I91/G91)</f>
        <v>0.17647058823529413</v>
      </c>
      <c r="J92" s="105">
        <f t="shared" ref="J92" si="211">SUM(K92:L92)</f>
        <v>1</v>
      </c>
      <c r="K92" s="106">
        <f>IF(K91=0,0,K91/$J91)</f>
        <v>0.39285714285714285</v>
      </c>
      <c r="L92" s="107">
        <f t="shared" ref="L92" si="212">IF(L91=0,0,L91/$J91)</f>
        <v>0.6071428571428571</v>
      </c>
      <c r="M92" s="105">
        <f>IF(M91=0,0,M91/$J91)</f>
        <v>3.5714285714285712E-2</v>
      </c>
      <c r="N92" s="106">
        <f>IF(N91=0,0,N91/K91)</f>
        <v>4.5454545454545456E-2</v>
      </c>
      <c r="O92" s="107">
        <f>IF(O91=0,0,O91/L91)</f>
        <v>2.9411764705882353E-2</v>
      </c>
      <c r="P92" s="108">
        <f t="shared" ref="P92" si="213">IF(P91=0,0,P91/F91)</f>
        <v>0.25</v>
      </c>
      <c r="Q92" s="117">
        <f>IF(Q91=0,0,Q91/$F91)</f>
        <v>4.1666666666666664E-2</v>
      </c>
      <c r="AA92" s="154"/>
      <c r="AB92" s="154"/>
    </row>
    <row r="93" spans="1:28" ht="12" customHeight="1">
      <c r="A93" s="367"/>
      <c r="B93" s="367"/>
      <c r="C93" s="126"/>
      <c r="D93" s="308" t="s">
        <v>4</v>
      </c>
      <c r="E93" s="115"/>
      <c r="F93" s="93">
        <f t="shared" si="163"/>
        <v>22</v>
      </c>
      <c r="G93" s="93">
        <v>18</v>
      </c>
      <c r="H93" s="93">
        <v>16</v>
      </c>
      <c r="I93" s="93">
        <v>2</v>
      </c>
      <c r="J93" s="93">
        <v>273</v>
      </c>
      <c r="K93" s="103">
        <v>95</v>
      </c>
      <c r="L93" s="104">
        <v>178</v>
      </c>
      <c r="M93" s="93">
        <v>2</v>
      </c>
      <c r="N93" s="103">
        <v>2</v>
      </c>
      <c r="O93" s="104">
        <v>0</v>
      </c>
      <c r="P93" s="104">
        <v>3</v>
      </c>
      <c r="Q93" s="104">
        <v>1</v>
      </c>
      <c r="AA93" s="155">
        <v>22</v>
      </c>
      <c r="AB93" s="155" t="str">
        <f>IF(F93=AA93,"",1)</f>
        <v/>
      </c>
    </row>
    <row r="94" spans="1:28" ht="12" customHeight="1">
      <c r="A94" s="367"/>
      <c r="B94" s="367"/>
      <c r="C94" s="127"/>
      <c r="D94" s="309"/>
      <c r="E94" s="116"/>
      <c r="F94" s="94">
        <f t="shared" si="163"/>
        <v>1</v>
      </c>
      <c r="G94" s="94">
        <f>IF(G93=0,0,G93/$F93)</f>
        <v>0.81818181818181823</v>
      </c>
      <c r="H94" s="94">
        <f t="shared" ref="H94" si="214">IF(H93=0,0,$H93/G93)</f>
        <v>0.88888888888888884</v>
      </c>
      <c r="I94" s="94">
        <f t="shared" ref="I94" si="215">IF(I93=0,0,I93/G93)</f>
        <v>0.1111111111111111</v>
      </c>
      <c r="J94" s="105">
        <f t="shared" ref="J94" si="216">SUM(K94:L94)</f>
        <v>1</v>
      </c>
      <c r="K94" s="106">
        <f>IF(K93=0,0,K93/$J93)</f>
        <v>0.34798534798534797</v>
      </c>
      <c r="L94" s="107">
        <f t="shared" ref="L94" si="217">IF(L93=0,0,L93/$J93)</f>
        <v>0.65201465201465203</v>
      </c>
      <c r="M94" s="105">
        <f>IF(M93=0,0,M93/$J93)</f>
        <v>7.326007326007326E-3</v>
      </c>
      <c r="N94" s="106">
        <f>IF(N93=0,0,N93/K93)</f>
        <v>2.1052631578947368E-2</v>
      </c>
      <c r="O94" s="107">
        <f>IF(O93=0,0,O93/L93)</f>
        <v>0</v>
      </c>
      <c r="P94" s="108">
        <f t="shared" ref="P94" si="218">IF(P93=0,0,P93/F93)</f>
        <v>0.13636363636363635</v>
      </c>
      <c r="Q94" s="117">
        <f>IF(Q93=0,0,Q93/$F93)</f>
        <v>4.5454545454545456E-2</v>
      </c>
      <c r="AA94" s="154"/>
      <c r="AB94" s="154"/>
    </row>
    <row r="95" spans="1:28" ht="12" customHeight="1">
      <c r="A95" s="367"/>
      <c r="B95" s="367"/>
      <c r="C95" s="126"/>
      <c r="D95" s="308" t="s">
        <v>3</v>
      </c>
      <c r="E95" s="115"/>
      <c r="F95" s="93">
        <f t="shared" si="163"/>
        <v>168</v>
      </c>
      <c r="G95" s="93">
        <v>116</v>
      </c>
      <c r="H95" s="93">
        <v>75</v>
      </c>
      <c r="I95" s="93">
        <v>41</v>
      </c>
      <c r="J95" s="93">
        <v>3704</v>
      </c>
      <c r="K95" s="103">
        <v>635</v>
      </c>
      <c r="L95" s="104">
        <v>3069</v>
      </c>
      <c r="M95" s="93">
        <v>98</v>
      </c>
      <c r="N95" s="103">
        <v>15</v>
      </c>
      <c r="O95" s="104">
        <v>83</v>
      </c>
      <c r="P95" s="104">
        <v>32</v>
      </c>
      <c r="Q95" s="104">
        <v>20</v>
      </c>
      <c r="AA95" s="155">
        <v>168</v>
      </c>
      <c r="AB95" s="155" t="str">
        <f>IF(F95=AA95,"",1)</f>
        <v/>
      </c>
    </row>
    <row r="96" spans="1:28" ht="12" customHeight="1">
      <c r="A96" s="367"/>
      <c r="B96" s="367"/>
      <c r="C96" s="127"/>
      <c r="D96" s="309"/>
      <c r="E96" s="116"/>
      <c r="F96" s="94">
        <f t="shared" si="163"/>
        <v>1</v>
      </c>
      <c r="G96" s="94">
        <f>IF(G95=0,0,G95/$F95)</f>
        <v>0.69047619047619047</v>
      </c>
      <c r="H96" s="94">
        <f t="shared" ref="H96" si="219">IF(H95=0,0,$H95/G95)</f>
        <v>0.64655172413793105</v>
      </c>
      <c r="I96" s="94">
        <f t="shared" ref="I96" si="220">IF(I95=0,0,I95/G95)</f>
        <v>0.35344827586206895</v>
      </c>
      <c r="J96" s="105">
        <f t="shared" ref="J96" si="221">SUM(K96:L96)</f>
        <v>1</v>
      </c>
      <c r="K96" s="106">
        <f>IF(K95=0,0,K95/$J95)</f>
        <v>0.17143628509719222</v>
      </c>
      <c r="L96" s="107">
        <f t="shared" ref="L96" si="222">IF(L95=0,0,L95/$J95)</f>
        <v>0.82856371490280778</v>
      </c>
      <c r="M96" s="105">
        <f>IF(M95=0,0,M95/$J95)</f>
        <v>2.6457883369330453E-2</v>
      </c>
      <c r="N96" s="106">
        <f>IF(N95=0,0,N95/K95)</f>
        <v>2.3622047244094488E-2</v>
      </c>
      <c r="O96" s="107">
        <f>IF(O95=0,0,O95/L95)</f>
        <v>2.7044639947865753E-2</v>
      </c>
      <c r="P96" s="108">
        <f t="shared" ref="P96" si="223">IF(P95=0,0,P95/F95)</f>
        <v>0.19047619047619047</v>
      </c>
      <c r="Q96" s="117">
        <f>IF(Q95=0,0,Q95/$F95)</f>
        <v>0.11904761904761904</v>
      </c>
      <c r="AA96" s="154"/>
      <c r="AB96" s="154"/>
    </row>
    <row r="97" spans="1:30" ht="12" customHeight="1">
      <c r="A97" s="367"/>
      <c r="B97" s="367"/>
      <c r="C97" s="126"/>
      <c r="D97" s="308" t="s">
        <v>2</v>
      </c>
      <c r="E97" s="115"/>
      <c r="F97" s="93">
        <f t="shared" si="163"/>
        <v>21</v>
      </c>
      <c r="G97" s="93">
        <v>17</v>
      </c>
      <c r="H97" s="93">
        <v>11</v>
      </c>
      <c r="I97" s="93">
        <v>6</v>
      </c>
      <c r="J97" s="93">
        <v>399</v>
      </c>
      <c r="K97" s="103">
        <v>191</v>
      </c>
      <c r="L97" s="104">
        <v>208</v>
      </c>
      <c r="M97" s="93">
        <v>10</v>
      </c>
      <c r="N97" s="103">
        <v>7</v>
      </c>
      <c r="O97" s="104">
        <v>3</v>
      </c>
      <c r="P97" s="104">
        <v>1</v>
      </c>
      <c r="Q97" s="104">
        <v>3</v>
      </c>
      <c r="AA97" s="155">
        <v>21</v>
      </c>
      <c r="AB97" s="155" t="str">
        <f>IF(F97=AA97,"",1)</f>
        <v/>
      </c>
    </row>
    <row r="98" spans="1:30" ht="12" customHeight="1">
      <c r="A98" s="367"/>
      <c r="B98" s="367"/>
      <c r="C98" s="127"/>
      <c r="D98" s="309"/>
      <c r="E98" s="116"/>
      <c r="F98" s="94">
        <f t="shared" si="163"/>
        <v>1</v>
      </c>
      <c r="G98" s="94">
        <f>IF(G97=0,0,G97/$F97)</f>
        <v>0.80952380952380953</v>
      </c>
      <c r="H98" s="94">
        <f t="shared" ref="H98" si="224">IF(H97=0,0,$H97/G97)</f>
        <v>0.6470588235294118</v>
      </c>
      <c r="I98" s="94">
        <f t="shared" ref="I98" si="225">IF(I97=0,0,I97/G97)</f>
        <v>0.35294117647058826</v>
      </c>
      <c r="J98" s="105">
        <f t="shared" ref="J98" si="226">SUM(K98:L98)</f>
        <v>1</v>
      </c>
      <c r="K98" s="106">
        <f>IF(K97=0,0,K97/$J97)</f>
        <v>0.47869674185463656</v>
      </c>
      <c r="L98" s="107">
        <f t="shared" ref="L98" si="227">IF(L97=0,0,L97/$J97)</f>
        <v>0.52130325814536338</v>
      </c>
      <c r="M98" s="105">
        <f>IF(M97=0,0,M97/$J97)</f>
        <v>2.5062656641604009E-2</v>
      </c>
      <c r="N98" s="106">
        <f>IF(N97=0,0,N97/K97)</f>
        <v>3.6649214659685861E-2</v>
      </c>
      <c r="O98" s="107">
        <f>IF(O97=0,0,O97/L97)</f>
        <v>1.4423076923076924E-2</v>
      </c>
      <c r="P98" s="108">
        <f t="shared" ref="P98" si="228">IF(P97=0,0,P97/F97)</f>
        <v>4.7619047619047616E-2</v>
      </c>
      <c r="Q98" s="117">
        <f>IF(Q97=0,0,Q97/$F97)</f>
        <v>0.14285714285714285</v>
      </c>
      <c r="AA98" s="154"/>
      <c r="AB98" s="154"/>
    </row>
    <row r="99" spans="1:30" ht="12.75" customHeight="1">
      <c r="A99" s="367"/>
      <c r="B99" s="367"/>
      <c r="C99" s="126"/>
      <c r="D99" s="308" t="s">
        <v>1</v>
      </c>
      <c r="E99" s="115"/>
      <c r="F99" s="93">
        <f>SUM(G99,P99:Q99)</f>
        <v>56</v>
      </c>
      <c r="G99" s="93">
        <v>41</v>
      </c>
      <c r="H99" s="93">
        <v>24</v>
      </c>
      <c r="I99" s="93">
        <v>17</v>
      </c>
      <c r="J99" s="93">
        <v>3450</v>
      </c>
      <c r="K99" s="103">
        <v>1291</v>
      </c>
      <c r="L99" s="104">
        <v>2159</v>
      </c>
      <c r="M99" s="93">
        <v>94</v>
      </c>
      <c r="N99" s="103">
        <v>27</v>
      </c>
      <c r="O99" s="104">
        <v>67</v>
      </c>
      <c r="P99" s="104">
        <v>10</v>
      </c>
      <c r="Q99" s="104">
        <v>5</v>
      </c>
      <c r="AA99" s="155">
        <v>56</v>
      </c>
      <c r="AB99" s="155" t="str">
        <f>IF(F99=AA99,"",1)</f>
        <v/>
      </c>
    </row>
    <row r="100" spans="1:30" ht="12.75" customHeight="1" thickBot="1">
      <c r="A100" s="368"/>
      <c r="B100" s="368"/>
      <c r="C100" s="127"/>
      <c r="D100" s="309"/>
      <c r="E100" s="116"/>
      <c r="F100" s="128">
        <f t="shared" si="163"/>
        <v>1</v>
      </c>
      <c r="G100" s="128">
        <f>IF(G99=0,0,G99/$F99)</f>
        <v>0.7321428571428571</v>
      </c>
      <c r="H100" s="128">
        <f t="shared" ref="H100" si="229">IF(H99=0,0,$H99/G99)</f>
        <v>0.58536585365853655</v>
      </c>
      <c r="I100" s="128">
        <f t="shared" ref="I100" si="230">IF(I99=0,0,I99/G99)</f>
        <v>0.41463414634146339</v>
      </c>
      <c r="J100" s="105">
        <f t="shared" ref="J100" si="231">SUM(K100:L100)</f>
        <v>1</v>
      </c>
      <c r="K100" s="106">
        <f>IF(K99=0,0,K99/$J99)</f>
        <v>0.37420289855072464</v>
      </c>
      <c r="L100" s="107">
        <f t="shared" ref="L100" si="232">IF(L99=0,0,L99/$J99)</f>
        <v>0.62579710144927536</v>
      </c>
      <c r="M100" s="105">
        <f>IF(M99=0,0,M99/$J99)</f>
        <v>2.7246376811594204E-2</v>
      </c>
      <c r="N100" s="106">
        <f>IF(N99=0,0,N99/K99)</f>
        <v>2.0914020139426802E-2</v>
      </c>
      <c r="O100" s="107">
        <f>IF(O99=0,0,O99/L99)</f>
        <v>3.1032885595182955E-2</v>
      </c>
      <c r="P100" s="107">
        <f t="shared" ref="P100" si="233">IF(P99=0,0,P99/F99)</f>
        <v>0.17857142857142858</v>
      </c>
      <c r="Q100" s="129">
        <f>IF(Q99=0,0,Q99/$F99)</f>
        <v>8.9285714285714288E-2</v>
      </c>
      <c r="AA100" s="157"/>
      <c r="AB100" s="158"/>
    </row>
    <row r="110" spans="1:30">
      <c r="D110" s="191" t="s">
        <v>490</v>
      </c>
      <c r="E110" s="192"/>
      <c r="F110" s="193">
        <v>967</v>
      </c>
      <c r="G110" s="193">
        <v>563</v>
      </c>
      <c r="H110" s="193">
        <v>402</v>
      </c>
      <c r="I110" s="193">
        <v>161</v>
      </c>
      <c r="J110" s="193">
        <v>15548</v>
      </c>
      <c r="K110" s="193">
        <v>5626</v>
      </c>
      <c r="L110" s="193">
        <v>9922</v>
      </c>
      <c r="M110" s="193">
        <v>464</v>
      </c>
      <c r="N110" s="193">
        <v>163</v>
      </c>
      <c r="O110" s="193">
        <v>301</v>
      </c>
      <c r="P110" s="193">
        <v>317</v>
      </c>
      <c r="Q110" s="193">
        <v>87</v>
      </c>
      <c r="R110" s="193"/>
      <c r="S110" s="84"/>
      <c r="T110" s="84"/>
      <c r="U110" s="84"/>
      <c r="V110" s="84"/>
      <c r="W110" s="84"/>
      <c r="X110" s="84"/>
      <c r="Y110" s="84"/>
      <c r="Z110" s="84"/>
      <c r="AC110" s="84"/>
      <c r="AD110" s="84"/>
    </row>
    <row r="111" spans="1:30">
      <c r="D111" s="194" t="s">
        <v>49</v>
      </c>
      <c r="E111" s="192"/>
      <c r="F111" s="195">
        <f>IF(F110="","",SUM(F9,F11,F13,F15,F17))</f>
        <v>967</v>
      </c>
      <c r="G111" s="195">
        <f t="shared" ref="G111:Q111" si="234">IF(G110="","",SUM(G9,G11,G13,G15,G17))</f>
        <v>563</v>
      </c>
      <c r="H111" s="195">
        <f t="shared" si="234"/>
        <v>402</v>
      </c>
      <c r="I111" s="195">
        <f t="shared" si="234"/>
        <v>161</v>
      </c>
      <c r="J111" s="195">
        <f t="shared" si="234"/>
        <v>15548</v>
      </c>
      <c r="K111" s="195">
        <f t="shared" si="234"/>
        <v>5626</v>
      </c>
      <c r="L111" s="195">
        <f t="shared" si="234"/>
        <v>9922</v>
      </c>
      <c r="M111" s="195">
        <f t="shared" si="234"/>
        <v>464</v>
      </c>
      <c r="N111" s="195">
        <f t="shared" si="234"/>
        <v>163</v>
      </c>
      <c r="O111" s="195">
        <f t="shared" si="234"/>
        <v>301</v>
      </c>
      <c r="P111" s="195">
        <f t="shared" si="234"/>
        <v>317</v>
      </c>
      <c r="Q111" s="195">
        <f t="shared" si="234"/>
        <v>87</v>
      </c>
      <c r="R111" s="195"/>
      <c r="S111" s="196"/>
      <c r="T111" s="84"/>
      <c r="U111" s="196"/>
      <c r="V111" s="84"/>
      <c r="W111" s="196"/>
      <c r="X111" s="84"/>
      <c r="Y111" s="196"/>
      <c r="Z111" s="84"/>
      <c r="AA111" s="196"/>
      <c r="AC111" s="196"/>
      <c r="AD111" s="84"/>
    </row>
    <row r="112" spans="1:30">
      <c r="D112" s="194" t="s">
        <v>43</v>
      </c>
      <c r="E112" s="192"/>
      <c r="F112" s="195">
        <f>IF(F110="","",SUM(F19,F69))</f>
        <v>967</v>
      </c>
      <c r="G112" s="195">
        <f t="shared" ref="G112:Q112" si="235">IF(G110="","",SUM(G19,G69))</f>
        <v>563</v>
      </c>
      <c r="H112" s="195">
        <f t="shared" si="235"/>
        <v>402</v>
      </c>
      <c r="I112" s="195">
        <f t="shared" si="235"/>
        <v>161</v>
      </c>
      <c r="J112" s="195">
        <f t="shared" si="235"/>
        <v>15548</v>
      </c>
      <c r="K112" s="195">
        <f t="shared" si="235"/>
        <v>5626</v>
      </c>
      <c r="L112" s="195">
        <f t="shared" si="235"/>
        <v>9922</v>
      </c>
      <c r="M112" s="195">
        <f t="shared" si="235"/>
        <v>464</v>
      </c>
      <c r="N112" s="195">
        <f t="shared" si="235"/>
        <v>163</v>
      </c>
      <c r="O112" s="195">
        <f t="shared" si="235"/>
        <v>301</v>
      </c>
      <c r="P112" s="195">
        <f t="shared" si="235"/>
        <v>317</v>
      </c>
      <c r="Q112" s="195">
        <f t="shared" si="235"/>
        <v>87</v>
      </c>
      <c r="R112" s="195"/>
      <c r="S112" s="196"/>
      <c r="T112" s="84"/>
      <c r="U112" s="196"/>
      <c r="V112" s="84"/>
      <c r="W112" s="196"/>
      <c r="X112" s="84"/>
      <c r="Y112" s="196"/>
      <c r="Z112" s="84"/>
      <c r="AA112" s="196"/>
      <c r="AC112" s="196"/>
      <c r="AD112" s="84"/>
    </row>
    <row r="113" spans="4:30">
      <c r="D113" s="197" t="s">
        <v>42</v>
      </c>
      <c r="F113" s="195">
        <f>IF(F110="","",SUM(F21,F23,F25,F27,F29,F31,F33,F35,F37,F39,F41,F43,F45,F47,F49,F51,F53,F55,F57,F59,F61,F63,F65,F67))</f>
        <v>243</v>
      </c>
      <c r="G113" s="195">
        <f t="shared" ref="G113:Q113" si="236">IF(G110="","",SUM(G21,G23,G25,G27,G29,G31,G33,G35,G37,G39,G41,G43,G45,G47,G49,G51,G53,G55,G57,G59,G61,G63,G65,G67))</f>
        <v>151</v>
      </c>
      <c r="H113" s="195">
        <f t="shared" si="236"/>
        <v>91</v>
      </c>
      <c r="I113" s="195">
        <f t="shared" si="236"/>
        <v>60</v>
      </c>
      <c r="J113" s="195">
        <f t="shared" si="236"/>
        <v>5140</v>
      </c>
      <c r="K113" s="195">
        <f t="shared" si="236"/>
        <v>2471</v>
      </c>
      <c r="L113" s="195">
        <f t="shared" si="236"/>
        <v>2669</v>
      </c>
      <c r="M113" s="195">
        <f t="shared" si="236"/>
        <v>211</v>
      </c>
      <c r="N113" s="195">
        <f t="shared" si="236"/>
        <v>87</v>
      </c>
      <c r="O113" s="195">
        <f t="shared" si="236"/>
        <v>124</v>
      </c>
      <c r="P113" s="195">
        <f t="shared" si="236"/>
        <v>73</v>
      </c>
      <c r="Q113" s="195">
        <f t="shared" si="236"/>
        <v>19</v>
      </c>
      <c r="R113" s="195"/>
      <c r="S113" s="196"/>
      <c r="T113" s="84"/>
      <c r="U113" s="196"/>
      <c r="V113" s="84"/>
      <c r="W113" s="196"/>
      <c r="X113" s="84"/>
      <c r="Y113" s="196"/>
      <c r="Z113" s="84"/>
      <c r="AA113" s="196"/>
      <c r="AC113" s="196"/>
      <c r="AD113" s="84"/>
    </row>
    <row r="114" spans="4:30">
      <c r="D114" s="198" t="s">
        <v>491</v>
      </c>
      <c r="F114" s="195">
        <f>IF(F110="","",SUM(F71,F73,F75,F77,F79,F81,F83,F85,F87,F89,F91,F93,F95,F97,F99))</f>
        <v>724</v>
      </c>
      <c r="G114" s="195">
        <f t="shared" ref="G114:Q114" si="237">IF(G110="","",SUM(G71,G73,G75,G77,G79,G81,G83,G85,G87,G89,G91,G93,G95,G97,G99))</f>
        <v>412</v>
      </c>
      <c r="H114" s="195">
        <f t="shared" si="237"/>
        <v>311</v>
      </c>
      <c r="I114" s="195">
        <f t="shared" si="237"/>
        <v>101</v>
      </c>
      <c r="J114" s="195">
        <f t="shared" si="237"/>
        <v>10408</v>
      </c>
      <c r="K114" s="195">
        <f t="shared" si="237"/>
        <v>3155</v>
      </c>
      <c r="L114" s="195">
        <f t="shared" si="237"/>
        <v>7253</v>
      </c>
      <c r="M114" s="195">
        <f t="shared" si="237"/>
        <v>253</v>
      </c>
      <c r="N114" s="195">
        <f t="shared" si="237"/>
        <v>76</v>
      </c>
      <c r="O114" s="195">
        <f t="shared" si="237"/>
        <v>177</v>
      </c>
      <c r="P114" s="195">
        <f t="shared" si="237"/>
        <v>244</v>
      </c>
      <c r="Q114" s="195">
        <f t="shared" si="237"/>
        <v>68</v>
      </c>
      <c r="R114" s="195"/>
      <c r="S114" s="196"/>
      <c r="T114" s="84"/>
      <c r="U114" s="196"/>
      <c r="V114" s="84"/>
      <c r="W114" s="196"/>
      <c r="X114" s="84"/>
      <c r="Y114" s="196"/>
      <c r="Z114" s="84"/>
      <c r="AA114" s="196"/>
      <c r="AC114" s="196"/>
      <c r="AD114" s="84"/>
    </row>
    <row r="115" spans="4:30">
      <c r="S115" s="84"/>
      <c r="T115" s="84"/>
      <c r="U115" s="84"/>
      <c r="V115" s="84"/>
      <c r="W115" s="84"/>
      <c r="X115" s="84"/>
      <c r="Y115" s="84"/>
      <c r="Z115" s="84"/>
      <c r="AC115" s="84"/>
      <c r="AD115" s="84"/>
    </row>
    <row r="116" spans="4:30">
      <c r="D116" s="191" t="s">
        <v>490</v>
      </c>
      <c r="F116" s="193" t="str">
        <f>IF(F110="","",IF(F7=F110,"",1))</f>
        <v/>
      </c>
      <c r="G116" s="193" t="str">
        <f t="shared" ref="G116:Q116" si="238">IF(G110="","",IF(G7=G110,"",1))</f>
        <v/>
      </c>
      <c r="H116" s="193" t="str">
        <f t="shared" si="238"/>
        <v/>
      </c>
      <c r="I116" s="193" t="str">
        <f t="shared" si="238"/>
        <v/>
      </c>
      <c r="J116" s="193" t="str">
        <f t="shared" si="238"/>
        <v/>
      </c>
      <c r="K116" s="193" t="str">
        <f t="shared" si="238"/>
        <v/>
      </c>
      <c r="L116" s="193" t="str">
        <f t="shared" si="238"/>
        <v/>
      </c>
      <c r="M116" s="193" t="str">
        <f t="shared" si="238"/>
        <v/>
      </c>
      <c r="N116" s="193" t="str">
        <f t="shared" si="238"/>
        <v/>
      </c>
      <c r="O116" s="193" t="str">
        <f t="shared" si="238"/>
        <v/>
      </c>
      <c r="P116" s="193" t="str">
        <f t="shared" si="238"/>
        <v/>
      </c>
      <c r="Q116" s="193" t="str">
        <f t="shared" si="238"/>
        <v/>
      </c>
      <c r="R116" s="193"/>
      <c r="S116" s="84"/>
      <c r="T116" s="84"/>
      <c r="U116" s="84"/>
      <c r="V116" s="84"/>
      <c r="W116" s="84"/>
      <c r="X116" s="84"/>
      <c r="Y116" s="84"/>
      <c r="Z116" s="84"/>
      <c r="AC116" s="84"/>
      <c r="AD116" s="84"/>
    </row>
    <row r="117" spans="4:30">
      <c r="D117" s="194" t="s">
        <v>49</v>
      </c>
      <c r="F117" s="193" t="str">
        <f>IF(F110="","",IF(F110=F111,"",1))</f>
        <v/>
      </c>
      <c r="G117" s="193" t="str">
        <f t="shared" ref="G117:Q117" si="239">IF(G110="","",IF(G110=G111,"",1))</f>
        <v/>
      </c>
      <c r="H117" s="193" t="str">
        <f t="shared" si="239"/>
        <v/>
      </c>
      <c r="I117" s="193" t="str">
        <f t="shared" si="239"/>
        <v/>
      </c>
      <c r="J117" s="193" t="str">
        <f t="shared" si="239"/>
        <v/>
      </c>
      <c r="K117" s="193" t="str">
        <f t="shared" si="239"/>
        <v/>
      </c>
      <c r="L117" s="193" t="str">
        <f t="shared" si="239"/>
        <v/>
      </c>
      <c r="M117" s="193" t="str">
        <f t="shared" si="239"/>
        <v/>
      </c>
      <c r="N117" s="193" t="str">
        <f t="shared" si="239"/>
        <v/>
      </c>
      <c r="O117" s="193" t="str">
        <f t="shared" si="239"/>
        <v/>
      </c>
      <c r="P117" s="193" t="str">
        <f t="shared" si="239"/>
        <v/>
      </c>
      <c r="Q117" s="193" t="str">
        <f t="shared" si="239"/>
        <v/>
      </c>
      <c r="R117" s="193"/>
      <c r="S117" s="84"/>
      <c r="T117" s="84"/>
      <c r="U117" s="84"/>
      <c r="V117" s="84"/>
      <c r="W117" s="84"/>
      <c r="X117" s="84"/>
      <c r="Y117" s="84"/>
      <c r="Z117" s="84"/>
      <c r="AC117" s="84"/>
      <c r="AD117" s="84"/>
    </row>
    <row r="118" spans="4:30">
      <c r="D118" s="194" t="s">
        <v>43</v>
      </c>
      <c r="F118" s="193" t="str">
        <f>IF(F110="","",IF(F110=F112,"",1))</f>
        <v/>
      </c>
      <c r="G118" s="193" t="str">
        <f t="shared" ref="G118:Q118" si="240">IF(G110="","",IF(G110=G112,"",1))</f>
        <v/>
      </c>
      <c r="H118" s="193" t="str">
        <f t="shared" si="240"/>
        <v/>
      </c>
      <c r="I118" s="193" t="str">
        <f t="shared" si="240"/>
        <v/>
      </c>
      <c r="J118" s="193" t="str">
        <f t="shared" si="240"/>
        <v/>
      </c>
      <c r="K118" s="193" t="str">
        <f t="shared" si="240"/>
        <v/>
      </c>
      <c r="L118" s="193" t="str">
        <f t="shared" si="240"/>
        <v/>
      </c>
      <c r="M118" s="193" t="str">
        <f t="shared" si="240"/>
        <v/>
      </c>
      <c r="N118" s="193" t="str">
        <f t="shared" si="240"/>
        <v/>
      </c>
      <c r="O118" s="193" t="str">
        <f t="shared" si="240"/>
        <v/>
      </c>
      <c r="P118" s="193" t="str">
        <f t="shared" si="240"/>
        <v/>
      </c>
      <c r="Q118" s="193" t="str">
        <f t="shared" si="240"/>
        <v/>
      </c>
      <c r="R118" s="193"/>
      <c r="S118" s="84"/>
      <c r="T118" s="84"/>
      <c r="U118" s="84"/>
      <c r="V118" s="84"/>
      <c r="W118" s="84"/>
      <c r="X118" s="84"/>
      <c r="Y118" s="84"/>
      <c r="Z118" s="84"/>
      <c r="AC118" s="84"/>
      <c r="AD118" s="84"/>
    </row>
    <row r="119" spans="4:30">
      <c r="D119" s="197" t="s">
        <v>42</v>
      </c>
      <c r="F119" s="193" t="str">
        <f>IF(F110="","",IF(F19=F113,"",1))</f>
        <v/>
      </c>
      <c r="G119" s="193" t="str">
        <f t="shared" ref="G119:Q119" si="241">IF(G110="","",IF(G19=G113,"",1))</f>
        <v/>
      </c>
      <c r="H119" s="193" t="str">
        <f t="shared" si="241"/>
        <v/>
      </c>
      <c r="I119" s="193" t="str">
        <f t="shared" si="241"/>
        <v/>
      </c>
      <c r="J119" s="193" t="str">
        <f t="shared" si="241"/>
        <v/>
      </c>
      <c r="K119" s="193" t="str">
        <f t="shared" si="241"/>
        <v/>
      </c>
      <c r="L119" s="193" t="str">
        <f t="shared" si="241"/>
        <v/>
      </c>
      <c r="M119" s="193" t="str">
        <f t="shared" si="241"/>
        <v/>
      </c>
      <c r="N119" s="193" t="str">
        <f t="shared" si="241"/>
        <v/>
      </c>
      <c r="O119" s="193" t="str">
        <f t="shared" si="241"/>
        <v/>
      </c>
      <c r="P119" s="193" t="str">
        <f t="shared" si="241"/>
        <v/>
      </c>
      <c r="Q119" s="193" t="str">
        <f t="shared" si="241"/>
        <v/>
      </c>
      <c r="R119" s="193"/>
      <c r="S119" s="84"/>
      <c r="T119" s="84"/>
      <c r="U119" s="84"/>
      <c r="V119" s="84"/>
      <c r="W119" s="84"/>
      <c r="X119" s="84"/>
      <c r="Y119" s="84"/>
      <c r="Z119" s="84"/>
      <c r="AC119" s="84"/>
      <c r="AD119" s="84"/>
    </row>
    <row r="120" spans="4:30">
      <c r="D120" s="198" t="s">
        <v>491</v>
      </c>
      <c r="F120" s="193" t="str">
        <f>IF(F110="","",IF(F69=F114,"",1))</f>
        <v/>
      </c>
      <c r="G120" s="193" t="str">
        <f t="shared" ref="G120:Q120" si="242">IF(G110="","",IF(G69=G114,"",1))</f>
        <v/>
      </c>
      <c r="H120" s="193" t="str">
        <f t="shared" si="242"/>
        <v/>
      </c>
      <c r="I120" s="193" t="str">
        <f t="shared" si="242"/>
        <v/>
      </c>
      <c r="J120" s="193" t="str">
        <f t="shared" si="242"/>
        <v/>
      </c>
      <c r="K120" s="193" t="str">
        <f t="shared" si="242"/>
        <v/>
      </c>
      <c r="L120" s="193" t="str">
        <f t="shared" si="242"/>
        <v/>
      </c>
      <c r="M120" s="193" t="str">
        <f t="shared" si="242"/>
        <v/>
      </c>
      <c r="N120" s="193" t="str">
        <f t="shared" si="242"/>
        <v/>
      </c>
      <c r="O120" s="193" t="str">
        <f t="shared" si="242"/>
        <v/>
      </c>
      <c r="P120" s="193" t="str">
        <f t="shared" si="242"/>
        <v/>
      </c>
      <c r="Q120" s="193" t="str">
        <f t="shared" si="242"/>
        <v/>
      </c>
      <c r="R120" s="193"/>
      <c r="S120" s="84"/>
      <c r="T120" s="84"/>
      <c r="U120" s="84"/>
      <c r="V120" s="84"/>
      <c r="W120" s="84"/>
      <c r="X120" s="84"/>
      <c r="Y120" s="84"/>
      <c r="Z120" s="84"/>
      <c r="AC120" s="84"/>
      <c r="AD120" s="84"/>
    </row>
  </sheetData>
  <mergeCells count="66">
    <mergeCell ref="D41:D42"/>
    <mergeCell ref="Q3:Q6"/>
    <mergeCell ref="A7:E8"/>
    <mergeCell ref="A9:A18"/>
    <mergeCell ref="B9:E10"/>
    <mergeCell ref="B11:E12"/>
    <mergeCell ref="B13:E14"/>
    <mergeCell ref="B15:E16"/>
    <mergeCell ref="A3:E6"/>
    <mergeCell ref="F3:F6"/>
    <mergeCell ref="I4:I6"/>
    <mergeCell ref="H4:H6"/>
    <mergeCell ref="P3:P6"/>
    <mergeCell ref="D65:D66"/>
    <mergeCell ref="D43:D44"/>
    <mergeCell ref="B17:E18"/>
    <mergeCell ref="A19:A100"/>
    <mergeCell ref="B19:B68"/>
    <mergeCell ref="D19:D20"/>
    <mergeCell ref="D21:D22"/>
    <mergeCell ref="D23:D24"/>
    <mergeCell ref="D25:D26"/>
    <mergeCell ref="D27:D28"/>
    <mergeCell ref="D29:D30"/>
    <mergeCell ref="D31:D32"/>
    <mergeCell ref="D33:D34"/>
    <mergeCell ref="D35:D36"/>
    <mergeCell ref="D37:D38"/>
    <mergeCell ref="D39:D40"/>
    <mergeCell ref="D55:D56"/>
    <mergeCell ref="D57:D58"/>
    <mergeCell ref="D59:D60"/>
    <mergeCell ref="D61:D62"/>
    <mergeCell ref="D63:D64"/>
    <mergeCell ref="B69:B100"/>
    <mergeCell ref="D69:D70"/>
    <mergeCell ref="D71:D72"/>
    <mergeCell ref="D73:D74"/>
    <mergeCell ref="D75:D76"/>
    <mergeCell ref="D77:D78"/>
    <mergeCell ref="D79:D80"/>
    <mergeCell ref="D81:D82"/>
    <mergeCell ref="D83:D84"/>
    <mergeCell ref="D85:D86"/>
    <mergeCell ref="D99:D100"/>
    <mergeCell ref="D87:D88"/>
    <mergeCell ref="D89:D90"/>
    <mergeCell ref="D91:D92"/>
    <mergeCell ref="D93:D94"/>
    <mergeCell ref="D95:D96"/>
    <mergeCell ref="D97:D98"/>
    <mergeCell ref="G3:G6"/>
    <mergeCell ref="J4:L4"/>
    <mergeCell ref="M4:O4"/>
    <mergeCell ref="J5:J6"/>
    <mergeCell ref="K5:K6"/>
    <mergeCell ref="L5:L6"/>
    <mergeCell ref="M5:M6"/>
    <mergeCell ref="N5:N6"/>
    <mergeCell ref="O5:O6"/>
    <mergeCell ref="D67:D68"/>
    <mergeCell ref="D45:D46"/>
    <mergeCell ref="D47:D48"/>
    <mergeCell ref="D49:D50"/>
    <mergeCell ref="D51:D52"/>
    <mergeCell ref="D53:D5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A2" sqref="A2"/>
    </sheetView>
  </sheetViews>
  <sheetFormatPr defaultRowHeight="13.5"/>
  <cols>
    <col min="1" max="2" width="2.625" style="4" customWidth="1"/>
    <col min="3" max="3" width="1.375" style="4" customWidth="1"/>
    <col min="4" max="4" width="27.625" style="4" customWidth="1"/>
    <col min="5" max="5" width="1.375" style="4" customWidth="1"/>
    <col min="6" max="13" width="12.75" style="3" customWidth="1"/>
    <col min="14" max="26" width="9" style="3"/>
    <col min="27" max="27" width="9" style="84"/>
    <col min="28" max="28" width="11.25" style="84" customWidth="1"/>
    <col min="29" max="16384" width="9" style="3"/>
  </cols>
  <sheetData>
    <row r="1" spans="1:28" ht="14.25">
      <c r="A1" s="18" t="s">
        <v>677</v>
      </c>
    </row>
    <row r="2" spans="1:28">
      <c r="M2" s="46" t="s">
        <v>633</v>
      </c>
    </row>
    <row r="3" spans="1:28" ht="14.25" customHeight="1">
      <c r="A3" s="314" t="s">
        <v>64</v>
      </c>
      <c r="B3" s="315"/>
      <c r="C3" s="315"/>
      <c r="D3" s="315"/>
      <c r="E3" s="316"/>
      <c r="F3" s="249" t="s">
        <v>131</v>
      </c>
      <c r="G3" s="434" t="s">
        <v>674</v>
      </c>
      <c r="H3" s="291" t="s">
        <v>673</v>
      </c>
      <c r="I3" s="291" t="s">
        <v>671</v>
      </c>
      <c r="J3" s="291" t="s">
        <v>672</v>
      </c>
      <c r="K3" s="291" t="s">
        <v>675</v>
      </c>
      <c r="L3" s="291" t="s">
        <v>676</v>
      </c>
      <c r="M3" s="291" t="s">
        <v>437</v>
      </c>
    </row>
    <row r="4" spans="1:28" ht="42" customHeight="1">
      <c r="A4" s="317"/>
      <c r="B4" s="318"/>
      <c r="C4" s="318"/>
      <c r="D4" s="318"/>
      <c r="E4" s="319"/>
      <c r="F4" s="250"/>
      <c r="G4" s="435"/>
      <c r="H4" s="292"/>
      <c r="I4" s="292"/>
      <c r="J4" s="292"/>
      <c r="K4" s="292"/>
      <c r="L4" s="292"/>
      <c r="M4" s="432"/>
    </row>
    <row r="5" spans="1:28" ht="14.25" customHeight="1" thickBot="1">
      <c r="A5" s="317"/>
      <c r="B5" s="318"/>
      <c r="C5" s="318"/>
      <c r="D5" s="318"/>
      <c r="E5" s="319"/>
      <c r="F5" s="250"/>
      <c r="G5" s="435"/>
      <c r="H5" s="292"/>
      <c r="I5" s="292"/>
      <c r="J5" s="292"/>
      <c r="K5" s="292"/>
      <c r="L5" s="292"/>
      <c r="M5" s="432"/>
    </row>
    <row r="6" spans="1:28" ht="19.5" customHeight="1" thickBot="1">
      <c r="A6" s="320"/>
      <c r="B6" s="321"/>
      <c r="C6" s="321"/>
      <c r="D6" s="321"/>
      <c r="E6" s="322"/>
      <c r="F6" s="250"/>
      <c r="G6" s="436"/>
      <c r="H6" s="293"/>
      <c r="I6" s="293"/>
      <c r="J6" s="293"/>
      <c r="K6" s="293"/>
      <c r="L6" s="293"/>
      <c r="M6" s="433"/>
      <c r="AA6" s="159">
        <f>SUM(AB7:AB100,F116:R120)</f>
        <v>0</v>
      </c>
      <c r="AB6" s="92"/>
    </row>
    <row r="7" spans="1:28" ht="12" customHeight="1">
      <c r="A7" s="240" t="s">
        <v>50</v>
      </c>
      <c r="B7" s="241"/>
      <c r="C7" s="241"/>
      <c r="D7" s="241"/>
      <c r="E7" s="242"/>
      <c r="F7" s="70">
        <v>967</v>
      </c>
      <c r="G7" s="69">
        <f t="shared" ref="G7:M7" si="0">SUM(G9,G11,G13,G15,G17)</f>
        <v>418</v>
      </c>
      <c r="H7" s="41">
        <f t="shared" si="0"/>
        <v>560</v>
      </c>
      <c r="I7" s="41">
        <f t="shared" si="0"/>
        <v>539</v>
      </c>
      <c r="J7" s="41">
        <f t="shared" si="0"/>
        <v>301</v>
      </c>
      <c r="K7" s="41">
        <f t="shared" si="0"/>
        <v>39</v>
      </c>
      <c r="L7" s="41">
        <f t="shared" si="0"/>
        <v>190</v>
      </c>
      <c r="M7" s="41">
        <f t="shared" si="0"/>
        <v>44</v>
      </c>
      <c r="AA7" s="153">
        <v>967</v>
      </c>
      <c r="AB7" s="153" t="str">
        <f>IF(F7=AA7,"",1)</f>
        <v/>
      </c>
    </row>
    <row r="8" spans="1:28" ht="12" customHeight="1">
      <c r="A8" s="243"/>
      <c r="B8" s="244"/>
      <c r="C8" s="244"/>
      <c r="D8" s="244"/>
      <c r="E8" s="245"/>
      <c r="F8" s="71"/>
      <c r="G8" s="67">
        <f t="shared" ref="G8:M8" si="1">IF(G7=0,0,G7/$F7)</f>
        <v>0.43226473629782836</v>
      </c>
      <c r="H8" s="37">
        <f t="shared" si="1"/>
        <v>0.57911065149948293</v>
      </c>
      <c r="I8" s="37">
        <f t="shared" si="1"/>
        <v>0.55739400206825229</v>
      </c>
      <c r="J8" s="37">
        <f t="shared" si="1"/>
        <v>0.3112719751809721</v>
      </c>
      <c r="K8" s="37">
        <f t="shared" si="1"/>
        <v>4.0330920372285417E-2</v>
      </c>
      <c r="L8" s="37">
        <f t="shared" si="1"/>
        <v>0.19648397104446744</v>
      </c>
      <c r="M8" s="37">
        <f t="shared" si="1"/>
        <v>4.5501551189245086E-2</v>
      </c>
      <c r="AA8" s="154"/>
      <c r="AB8" s="154"/>
    </row>
    <row r="9" spans="1:28" ht="12" customHeight="1">
      <c r="A9" s="256" t="s">
        <v>49</v>
      </c>
      <c r="B9" s="323" t="s">
        <v>48</v>
      </c>
      <c r="C9" s="324"/>
      <c r="D9" s="324"/>
      <c r="E9" s="325"/>
      <c r="F9" s="70">
        <v>323</v>
      </c>
      <c r="G9" s="69">
        <v>63</v>
      </c>
      <c r="H9" s="41">
        <v>72</v>
      </c>
      <c r="I9" s="41">
        <v>87</v>
      </c>
      <c r="J9" s="41">
        <v>21</v>
      </c>
      <c r="K9" s="41">
        <v>13</v>
      </c>
      <c r="L9" s="41">
        <v>138</v>
      </c>
      <c r="M9" s="41">
        <v>24</v>
      </c>
      <c r="AA9" s="155">
        <v>323</v>
      </c>
      <c r="AB9" s="155" t="str">
        <f>IF(F9=AA9,"",1)</f>
        <v/>
      </c>
    </row>
    <row r="10" spans="1:28" ht="12" customHeight="1">
      <c r="A10" s="257"/>
      <c r="B10" s="326"/>
      <c r="C10" s="327"/>
      <c r="D10" s="327"/>
      <c r="E10" s="328"/>
      <c r="F10" s="71"/>
      <c r="G10" s="67">
        <f t="shared" ref="G10:M10" si="2">IF(G9=0,0,G9/$F9)</f>
        <v>0.19504643962848298</v>
      </c>
      <c r="H10" s="37">
        <f t="shared" si="2"/>
        <v>0.22291021671826625</v>
      </c>
      <c r="I10" s="37">
        <f t="shared" si="2"/>
        <v>0.26934984520123839</v>
      </c>
      <c r="J10" s="37">
        <f t="shared" si="2"/>
        <v>6.5015479876160992E-2</v>
      </c>
      <c r="K10" s="37">
        <f t="shared" si="2"/>
        <v>4.0247678018575851E-2</v>
      </c>
      <c r="L10" s="37">
        <f t="shared" si="2"/>
        <v>0.42724458204334365</v>
      </c>
      <c r="M10" s="37">
        <f t="shared" si="2"/>
        <v>7.4303405572755415E-2</v>
      </c>
      <c r="AA10" s="154"/>
      <c r="AB10" s="154"/>
    </row>
    <row r="11" spans="1:28" ht="12" customHeight="1">
      <c r="A11" s="257"/>
      <c r="B11" s="323" t="s">
        <v>47</v>
      </c>
      <c r="C11" s="324"/>
      <c r="D11" s="324"/>
      <c r="E11" s="325"/>
      <c r="F11" s="70">
        <v>145</v>
      </c>
      <c r="G11" s="69">
        <v>55</v>
      </c>
      <c r="H11" s="41">
        <v>73</v>
      </c>
      <c r="I11" s="41">
        <v>80</v>
      </c>
      <c r="J11" s="41">
        <v>33</v>
      </c>
      <c r="K11" s="41">
        <v>9</v>
      </c>
      <c r="L11" s="41">
        <v>27</v>
      </c>
      <c r="M11" s="41">
        <v>8</v>
      </c>
      <c r="AA11" s="155">
        <v>145</v>
      </c>
      <c r="AB11" s="155" t="str">
        <f>IF(F11=AA11,"",1)</f>
        <v/>
      </c>
    </row>
    <row r="12" spans="1:28" ht="12" customHeight="1">
      <c r="A12" s="257"/>
      <c r="B12" s="326"/>
      <c r="C12" s="327"/>
      <c r="D12" s="327"/>
      <c r="E12" s="328"/>
      <c r="F12" s="71"/>
      <c r="G12" s="67">
        <f t="shared" ref="G12:M12" si="3">IF(G11=0,0,G11/$F11)</f>
        <v>0.37931034482758619</v>
      </c>
      <c r="H12" s="37">
        <f t="shared" si="3"/>
        <v>0.50344827586206897</v>
      </c>
      <c r="I12" s="37">
        <f t="shared" si="3"/>
        <v>0.55172413793103448</v>
      </c>
      <c r="J12" s="37">
        <f t="shared" si="3"/>
        <v>0.22758620689655173</v>
      </c>
      <c r="K12" s="37">
        <f t="shared" si="3"/>
        <v>6.2068965517241378E-2</v>
      </c>
      <c r="L12" s="37">
        <f t="shared" si="3"/>
        <v>0.18620689655172415</v>
      </c>
      <c r="M12" s="37">
        <f t="shared" si="3"/>
        <v>5.5172413793103448E-2</v>
      </c>
      <c r="AA12" s="154"/>
      <c r="AB12" s="154"/>
    </row>
    <row r="13" spans="1:28" ht="12" customHeight="1">
      <c r="A13" s="257"/>
      <c r="B13" s="323" t="s">
        <v>46</v>
      </c>
      <c r="C13" s="324"/>
      <c r="D13" s="324"/>
      <c r="E13" s="325"/>
      <c r="F13" s="70">
        <v>218</v>
      </c>
      <c r="G13" s="69">
        <v>131</v>
      </c>
      <c r="H13" s="41">
        <v>169</v>
      </c>
      <c r="I13" s="41">
        <v>161</v>
      </c>
      <c r="J13" s="41">
        <v>78</v>
      </c>
      <c r="K13" s="41">
        <v>8</v>
      </c>
      <c r="L13" s="41">
        <v>15</v>
      </c>
      <c r="M13" s="41">
        <v>9</v>
      </c>
      <c r="AA13" s="155">
        <v>218</v>
      </c>
      <c r="AB13" s="155" t="str">
        <f>IF(F13=AA13,"",1)</f>
        <v/>
      </c>
    </row>
    <row r="14" spans="1:28" ht="12" customHeight="1">
      <c r="A14" s="257"/>
      <c r="B14" s="326"/>
      <c r="C14" s="327"/>
      <c r="D14" s="327"/>
      <c r="E14" s="328"/>
      <c r="F14" s="71"/>
      <c r="G14" s="67">
        <f t="shared" ref="G14:M14" si="4">IF(G13=0,0,G13/$F13)</f>
        <v>0.6009174311926605</v>
      </c>
      <c r="H14" s="37">
        <f t="shared" si="4"/>
        <v>0.77522935779816515</v>
      </c>
      <c r="I14" s="37">
        <f t="shared" si="4"/>
        <v>0.73853211009174313</v>
      </c>
      <c r="J14" s="37">
        <f t="shared" si="4"/>
        <v>0.3577981651376147</v>
      </c>
      <c r="K14" s="37">
        <f t="shared" si="4"/>
        <v>3.669724770642202E-2</v>
      </c>
      <c r="L14" s="37">
        <f t="shared" si="4"/>
        <v>6.8807339449541288E-2</v>
      </c>
      <c r="M14" s="37">
        <f t="shared" si="4"/>
        <v>4.1284403669724773E-2</v>
      </c>
      <c r="AA14" s="154"/>
      <c r="AB14" s="154"/>
    </row>
    <row r="15" spans="1:28" ht="12" customHeight="1">
      <c r="A15" s="257"/>
      <c r="B15" s="323" t="s">
        <v>45</v>
      </c>
      <c r="C15" s="324"/>
      <c r="D15" s="324"/>
      <c r="E15" s="325"/>
      <c r="F15" s="70">
        <v>66</v>
      </c>
      <c r="G15" s="69">
        <v>39</v>
      </c>
      <c r="H15" s="41">
        <v>56</v>
      </c>
      <c r="I15" s="41">
        <v>46</v>
      </c>
      <c r="J15" s="41">
        <v>30</v>
      </c>
      <c r="K15" s="41">
        <v>2</v>
      </c>
      <c r="L15" s="41">
        <v>3</v>
      </c>
      <c r="M15" s="41">
        <v>2</v>
      </c>
      <c r="AA15" s="155">
        <v>66</v>
      </c>
      <c r="AB15" s="155" t="str">
        <f>IF(F15=AA15,"",1)</f>
        <v/>
      </c>
    </row>
    <row r="16" spans="1:28" ht="12" customHeight="1">
      <c r="A16" s="257"/>
      <c r="B16" s="326"/>
      <c r="C16" s="327"/>
      <c r="D16" s="327"/>
      <c r="E16" s="328"/>
      <c r="F16" s="71"/>
      <c r="G16" s="67">
        <f t="shared" ref="G16:M16" si="5">IF(G15=0,0,G15/$F15)</f>
        <v>0.59090909090909094</v>
      </c>
      <c r="H16" s="37">
        <f t="shared" si="5"/>
        <v>0.84848484848484851</v>
      </c>
      <c r="I16" s="37">
        <f t="shared" si="5"/>
        <v>0.69696969696969702</v>
      </c>
      <c r="J16" s="37">
        <f t="shared" si="5"/>
        <v>0.45454545454545453</v>
      </c>
      <c r="K16" s="37">
        <f t="shared" si="5"/>
        <v>3.0303030303030304E-2</v>
      </c>
      <c r="L16" s="37">
        <f t="shared" si="5"/>
        <v>4.5454545454545456E-2</v>
      </c>
      <c r="M16" s="37">
        <f t="shared" si="5"/>
        <v>3.0303030303030304E-2</v>
      </c>
      <c r="AA16" s="154"/>
      <c r="AB16" s="154"/>
    </row>
    <row r="17" spans="1:28" ht="12" customHeight="1">
      <c r="A17" s="257"/>
      <c r="B17" s="323" t="s">
        <v>44</v>
      </c>
      <c r="C17" s="324"/>
      <c r="D17" s="324"/>
      <c r="E17" s="325"/>
      <c r="F17" s="70">
        <v>215</v>
      </c>
      <c r="G17" s="69">
        <v>130</v>
      </c>
      <c r="H17" s="41">
        <v>190</v>
      </c>
      <c r="I17" s="41">
        <v>165</v>
      </c>
      <c r="J17" s="41">
        <v>139</v>
      </c>
      <c r="K17" s="41">
        <v>7</v>
      </c>
      <c r="L17" s="41">
        <v>7</v>
      </c>
      <c r="M17" s="41">
        <v>1</v>
      </c>
      <c r="AA17" s="155">
        <v>215</v>
      </c>
      <c r="AB17" s="155" t="str">
        <f>IF(F17=AA17,"",1)</f>
        <v/>
      </c>
    </row>
    <row r="18" spans="1:28" ht="12" customHeight="1">
      <c r="A18" s="258"/>
      <c r="B18" s="326"/>
      <c r="C18" s="327"/>
      <c r="D18" s="327"/>
      <c r="E18" s="328"/>
      <c r="F18" s="71"/>
      <c r="G18" s="67">
        <f t="shared" ref="G18:M18" si="6">IF(G17=0,0,G17/$F17)</f>
        <v>0.60465116279069764</v>
      </c>
      <c r="H18" s="37">
        <f t="shared" si="6"/>
        <v>0.88372093023255816</v>
      </c>
      <c r="I18" s="37">
        <f t="shared" si="6"/>
        <v>0.76744186046511631</v>
      </c>
      <c r="J18" s="37">
        <f t="shared" si="6"/>
        <v>0.64651162790697669</v>
      </c>
      <c r="K18" s="37">
        <f t="shared" si="6"/>
        <v>3.255813953488372E-2</v>
      </c>
      <c r="L18" s="37">
        <f t="shared" si="6"/>
        <v>3.255813953488372E-2</v>
      </c>
      <c r="M18" s="37">
        <f t="shared" si="6"/>
        <v>4.6511627906976744E-3</v>
      </c>
      <c r="AA18" s="156"/>
      <c r="AB18" s="154"/>
    </row>
    <row r="19" spans="1:28" ht="12" customHeight="1">
      <c r="A19" s="253" t="s">
        <v>43</v>
      </c>
      <c r="B19" s="253" t="s">
        <v>42</v>
      </c>
      <c r="C19" s="43"/>
      <c r="D19" s="305" t="s">
        <v>16</v>
      </c>
      <c r="E19" s="42"/>
      <c r="F19" s="70">
        <v>243</v>
      </c>
      <c r="G19" s="69">
        <f t="shared" ref="G19:M19" si="7">SUM(G21,G23,G25,G27,G29,G31,G33,G35,G37,G39,G41,G43,G45,G47,G49,G51,G53,G55,G57,G59,G61,G63,G65,G67)</f>
        <v>118</v>
      </c>
      <c r="H19" s="41">
        <f t="shared" si="7"/>
        <v>157</v>
      </c>
      <c r="I19" s="41">
        <f t="shared" si="7"/>
        <v>143</v>
      </c>
      <c r="J19" s="41">
        <f t="shared" si="7"/>
        <v>83</v>
      </c>
      <c r="K19" s="41">
        <f t="shared" si="7"/>
        <v>10</v>
      </c>
      <c r="L19" s="41">
        <f t="shared" si="7"/>
        <v>42</v>
      </c>
      <c r="M19" s="41">
        <f t="shared" si="7"/>
        <v>8</v>
      </c>
      <c r="AA19" s="155">
        <v>243</v>
      </c>
      <c r="AB19" s="155" t="str">
        <f>IF(F19=AA19,"",1)</f>
        <v/>
      </c>
    </row>
    <row r="20" spans="1:28" ht="12" customHeight="1">
      <c r="A20" s="254"/>
      <c r="B20" s="254"/>
      <c r="C20" s="40"/>
      <c r="D20" s="306"/>
      <c r="E20" s="39"/>
      <c r="F20" s="71"/>
      <c r="G20" s="67">
        <f t="shared" ref="G20:M20" si="8">IF(G19=0,0,G19/$F19)</f>
        <v>0.48559670781893005</v>
      </c>
      <c r="H20" s="37">
        <f t="shared" si="8"/>
        <v>0.64609053497942381</v>
      </c>
      <c r="I20" s="37">
        <f t="shared" si="8"/>
        <v>0.58847736625514402</v>
      </c>
      <c r="J20" s="37">
        <f t="shared" si="8"/>
        <v>0.34156378600823045</v>
      </c>
      <c r="K20" s="37">
        <f t="shared" si="8"/>
        <v>4.1152263374485597E-2</v>
      </c>
      <c r="L20" s="37">
        <f t="shared" si="8"/>
        <v>0.1728395061728395</v>
      </c>
      <c r="M20" s="37">
        <f t="shared" si="8"/>
        <v>3.292181069958848E-2</v>
      </c>
      <c r="AA20" s="154"/>
      <c r="AB20" s="154"/>
    </row>
    <row r="21" spans="1:28" ht="12" customHeight="1">
      <c r="A21" s="254"/>
      <c r="B21" s="254"/>
      <c r="C21" s="43"/>
      <c r="D21" s="305" t="s">
        <v>368</v>
      </c>
      <c r="E21" s="42"/>
      <c r="F21" s="70">
        <v>32</v>
      </c>
      <c r="G21" s="69">
        <v>15</v>
      </c>
      <c r="H21" s="41">
        <v>20</v>
      </c>
      <c r="I21" s="41">
        <v>19</v>
      </c>
      <c r="J21" s="41">
        <v>10</v>
      </c>
      <c r="K21" s="41">
        <v>3</v>
      </c>
      <c r="L21" s="41">
        <v>5</v>
      </c>
      <c r="M21" s="41">
        <v>2</v>
      </c>
      <c r="AA21" s="155">
        <v>32</v>
      </c>
      <c r="AB21" s="155" t="str">
        <f>IF(F21=AA21,"",1)</f>
        <v/>
      </c>
    </row>
    <row r="22" spans="1:28" ht="12" customHeight="1">
      <c r="A22" s="254"/>
      <c r="B22" s="254"/>
      <c r="C22" s="40"/>
      <c r="D22" s="306"/>
      <c r="E22" s="39"/>
      <c r="F22" s="71"/>
      <c r="G22" s="67">
        <f t="shared" ref="G22:M22" si="9">IF(G21=0,0,G21/$F21)</f>
        <v>0.46875</v>
      </c>
      <c r="H22" s="37">
        <f t="shared" si="9"/>
        <v>0.625</v>
      </c>
      <c r="I22" s="37">
        <f t="shared" si="9"/>
        <v>0.59375</v>
      </c>
      <c r="J22" s="37">
        <f t="shared" si="9"/>
        <v>0.3125</v>
      </c>
      <c r="K22" s="37">
        <f t="shared" si="9"/>
        <v>9.375E-2</v>
      </c>
      <c r="L22" s="37">
        <f t="shared" si="9"/>
        <v>0.15625</v>
      </c>
      <c r="M22" s="37">
        <f t="shared" si="9"/>
        <v>6.25E-2</v>
      </c>
      <c r="AA22" s="154"/>
      <c r="AB22" s="154"/>
    </row>
    <row r="23" spans="1:28" ht="12" customHeight="1">
      <c r="A23" s="254"/>
      <c r="B23" s="254"/>
      <c r="C23" s="43"/>
      <c r="D23" s="305" t="s">
        <v>369</v>
      </c>
      <c r="E23" s="42"/>
      <c r="F23" s="70">
        <v>4</v>
      </c>
      <c r="G23" s="69">
        <v>2</v>
      </c>
      <c r="H23" s="41">
        <v>3</v>
      </c>
      <c r="I23" s="41">
        <v>2</v>
      </c>
      <c r="J23" s="41">
        <v>1</v>
      </c>
      <c r="K23" s="41">
        <v>1</v>
      </c>
      <c r="L23" s="41">
        <v>0</v>
      </c>
      <c r="M23" s="41">
        <v>0</v>
      </c>
      <c r="AA23" s="155">
        <v>4</v>
      </c>
      <c r="AB23" s="155" t="str">
        <f>IF(F23=AA23,"",1)</f>
        <v/>
      </c>
    </row>
    <row r="24" spans="1:28" ht="12" customHeight="1">
      <c r="A24" s="254"/>
      <c r="B24" s="254"/>
      <c r="C24" s="40"/>
      <c r="D24" s="306"/>
      <c r="E24" s="39"/>
      <c r="F24" s="71"/>
      <c r="G24" s="67">
        <f t="shared" ref="G24:M24" si="10">IF(G23=0,0,G23/$F23)</f>
        <v>0.5</v>
      </c>
      <c r="H24" s="37">
        <f t="shared" si="10"/>
        <v>0.75</v>
      </c>
      <c r="I24" s="37">
        <f t="shared" si="10"/>
        <v>0.5</v>
      </c>
      <c r="J24" s="37">
        <f t="shared" si="10"/>
        <v>0.25</v>
      </c>
      <c r="K24" s="37">
        <f t="shared" si="10"/>
        <v>0.25</v>
      </c>
      <c r="L24" s="37">
        <f t="shared" si="10"/>
        <v>0</v>
      </c>
      <c r="M24" s="37">
        <f t="shared" si="10"/>
        <v>0</v>
      </c>
      <c r="AA24" s="154"/>
      <c r="AB24" s="154"/>
    </row>
    <row r="25" spans="1:28" ht="12" customHeight="1">
      <c r="A25" s="254"/>
      <c r="B25" s="254"/>
      <c r="C25" s="43"/>
      <c r="D25" s="308" t="s">
        <v>370</v>
      </c>
      <c r="E25" s="115"/>
      <c r="F25" s="93">
        <v>16</v>
      </c>
      <c r="G25" s="103">
        <v>7</v>
      </c>
      <c r="H25" s="104">
        <v>9</v>
      </c>
      <c r="I25" s="41">
        <v>10</v>
      </c>
      <c r="J25" s="41">
        <v>3</v>
      </c>
      <c r="K25" s="41">
        <v>1</v>
      </c>
      <c r="L25" s="41">
        <v>3</v>
      </c>
      <c r="M25" s="41">
        <v>0</v>
      </c>
      <c r="AA25" s="155">
        <v>16</v>
      </c>
      <c r="AB25" s="155" t="str">
        <f>IF(F25=AA25,"",1)</f>
        <v/>
      </c>
    </row>
    <row r="26" spans="1:28" ht="12" customHeight="1">
      <c r="A26" s="254"/>
      <c r="B26" s="254"/>
      <c r="C26" s="40"/>
      <c r="D26" s="309"/>
      <c r="E26" s="116"/>
      <c r="F26" s="94"/>
      <c r="G26" s="106">
        <f t="shared" ref="G26:M26" si="11">IF(G25=0,0,G25/$F25)</f>
        <v>0.4375</v>
      </c>
      <c r="H26" s="107">
        <f t="shared" ref="G26:M28" si="12">IF(H25=0,0,H25/$F25)</f>
        <v>0.5625</v>
      </c>
      <c r="I26" s="37">
        <f t="shared" si="11"/>
        <v>0.625</v>
      </c>
      <c r="J26" s="37">
        <f t="shared" si="11"/>
        <v>0.1875</v>
      </c>
      <c r="K26" s="37">
        <f t="shared" si="11"/>
        <v>6.25E-2</v>
      </c>
      <c r="L26" s="37">
        <f t="shared" si="11"/>
        <v>0.1875</v>
      </c>
      <c r="M26" s="37">
        <f t="shared" si="11"/>
        <v>0</v>
      </c>
      <c r="AA26" s="154"/>
      <c r="AB26" s="154"/>
    </row>
    <row r="27" spans="1:28" ht="12" customHeight="1">
      <c r="A27" s="254"/>
      <c r="B27" s="254"/>
      <c r="C27" s="43"/>
      <c r="D27" s="305" t="s">
        <v>371</v>
      </c>
      <c r="E27" s="42"/>
      <c r="F27" s="70">
        <v>3</v>
      </c>
      <c r="G27" s="69">
        <v>0</v>
      </c>
      <c r="H27" s="41">
        <v>0</v>
      </c>
      <c r="I27" s="41">
        <v>1</v>
      </c>
      <c r="J27" s="41">
        <v>0</v>
      </c>
      <c r="K27" s="41">
        <v>0</v>
      </c>
      <c r="L27" s="41">
        <v>2</v>
      </c>
      <c r="M27" s="41">
        <v>0</v>
      </c>
      <c r="AA27" s="155">
        <v>3</v>
      </c>
      <c r="AB27" s="155" t="str">
        <f>IF(F27=AA27,"",1)</f>
        <v/>
      </c>
    </row>
    <row r="28" spans="1:28" ht="12" customHeight="1">
      <c r="A28" s="254"/>
      <c r="B28" s="254"/>
      <c r="C28" s="40"/>
      <c r="D28" s="306"/>
      <c r="E28" s="39"/>
      <c r="F28" s="71"/>
      <c r="G28" s="67">
        <f t="shared" si="12"/>
        <v>0</v>
      </c>
      <c r="H28" s="37">
        <f t="shared" si="12"/>
        <v>0</v>
      </c>
      <c r="I28" s="37">
        <f t="shared" si="12"/>
        <v>0.33333333333333331</v>
      </c>
      <c r="J28" s="37">
        <f t="shared" si="12"/>
        <v>0</v>
      </c>
      <c r="K28" s="37">
        <f t="shared" si="12"/>
        <v>0</v>
      </c>
      <c r="L28" s="37">
        <f t="shared" si="12"/>
        <v>0.66666666666666663</v>
      </c>
      <c r="M28" s="37">
        <f t="shared" si="12"/>
        <v>0</v>
      </c>
      <c r="AA28" s="154"/>
      <c r="AB28" s="154"/>
    </row>
    <row r="29" spans="1:28" ht="12" customHeight="1">
      <c r="A29" s="254"/>
      <c r="B29" s="254"/>
      <c r="C29" s="43"/>
      <c r="D29" s="305" t="s">
        <v>372</v>
      </c>
      <c r="E29" s="42"/>
      <c r="F29" s="70">
        <v>7</v>
      </c>
      <c r="G29" s="69">
        <v>2</v>
      </c>
      <c r="H29" s="41">
        <v>3</v>
      </c>
      <c r="I29" s="41">
        <v>4</v>
      </c>
      <c r="J29" s="41">
        <v>1</v>
      </c>
      <c r="K29" s="41">
        <v>0</v>
      </c>
      <c r="L29" s="41">
        <v>2</v>
      </c>
      <c r="M29" s="41">
        <v>0</v>
      </c>
      <c r="AA29" s="155">
        <v>7</v>
      </c>
      <c r="AB29" s="155" t="str">
        <f>IF(F29=AA29,"",1)</f>
        <v/>
      </c>
    </row>
    <row r="30" spans="1:28" ht="12" customHeight="1">
      <c r="A30" s="254"/>
      <c r="B30" s="254"/>
      <c r="C30" s="40"/>
      <c r="D30" s="306"/>
      <c r="E30" s="39"/>
      <c r="F30" s="71"/>
      <c r="G30" s="67">
        <f t="shared" ref="G30:M30" si="13">IF(G29=0,0,G29/$F29)</f>
        <v>0.2857142857142857</v>
      </c>
      <c r="H30" s="37">
        <f t="shared" si="13"/>
        <v>0.42857142857142855</v>
      </c>
      <c r="I30" s="37">
        <f t="shared" si="13"/>
        <v>0.5714285714285714</v>
      </c>
      <c r="J30" s="37">
        <f t="shared" si="13"/>
        <v>0.14285714285714285</v>
      </c>
      <c r="K30" s="37">
        <f t="shared" si="13"/>
        <v>0</v>
      </c>
      <c r="L30" s="37">
        <f t="shared" si="13"/>
        <v>0.2857142857142857</v>
      </c>
      <c r="M30" s="37">
        <f t="shared" si="13"/>
        <v>0</v>
      </c>
      <c r="AA30" s="154"/>
      <c r="AB30" s="154"/>
    </row>
    <row r="31" spans="1:28" ht="12" customHeight="1">
      <c r="A31" s="254"/>
      <c r="B31" s="254"/>
      <c r="C31" s="43"/>
      <c r="D31" s="305" t="s">
        <v>373</v>
      </c>
      <c r="E31" s="42"/>
      <c r="F31" s="70">
        <v>2</v>
      </c>
      <c r="G31" s="69">
        <v>1</v>
      </c>
      <c r="H31" s="41">
        <v>0</v>
      </c>
      <c r="I31" s="41">
        <v>1</v>
      </c>
      <c r="J31" s="41">
        <v>0</v>
      </c>
      <c r="K31" s="41">
        <v>0</v>
      </c>
      <c r="L31" s="41">
        <v>0</v>
      </c>
      <c r="M31" s="41">
        <v>1</v>
      </c>
      <c r="AA31" s="155">
        <v>2</v>
      </c>
      <c r="AB31" s="155" t="str">
        <f>IF(F31=AA31,"",1)</f>
        <v/>
      </c>
    </row>
    <row r="32" spans="1:28" ht="12" customHeight="1">
      <c r="A32" s="254"/>
      <c r="B32" s="254"/>
      <c r="C32" s="40"/>
      <c r="D32" s="306"/>
      <c r="E32" s="39"/>
      <c r="F32" s="71"/>
      <c r="G32" s="67">
        <f t="shared" ref="G32:M32" si="14">IF(G31=0,0,G31/$F31)</f>
        <v>0.5</v>
      </c>
      <c r="H32" s="37">
        <f t="shared" si="14"/>
        <v>0</v>
      </c>
      <c r="I32" s="37">
        <f t="shared" si="14"/>
        <v>0.5</v>
      </c>
      <c r="J32" s="37">
        <f t="shared" si="14"/>
        <v>0</v>
      </c>
      <c r="K32" s="37">
        <f t="shared" si="14"/>
        <v>0</v>
      </c>
      <c r="L32" s="37">
        <f t="shared" si="14"/>
        <v>0</v>
      </c>
      <c r="M32" s="37">
        <f t="shared" si="14"/>
        <v>0.5</v>
      </c>
      <c r="AA32" s="154"/>
      <c r="AB32" s="154"/>
    </row>
    <row r="33" spans="1:28" ht="12" customHeight="1">
      <c r="A33" s="254"/>
      <c r="B33" s="254"/>
      <c r="C33" s="43"/>
      <c r="D33" s="305" t="s">
        <v>374</v>
      </c>
      <c r="E33" s="42"/>
      <c r="F33" s="70">
        <v>5</v>
      </c>
      <c r="G33" s="69">
        <v>3</v>
      </c>
      <c r="H33" s="41">
        <v>2</v>
      </c>
      <c r="I33" s="41">
        <v>3</v>
      </c>
      <c r="J33" s="41">
        <v>1</v>
      </c>
      <c r="K33" s="41">
        <v>0</v>
      </c>
      <c r="L33" s="41">
        <v>2</v>
      </c>
      <c r="M33" s="41">
        <v>0</v>
      </c>
      <c r="AA33" s="155">
        <v>5</v>
      </c>
      <c r="AB33" s="155" t="str">
        <f>IF(F33=AA33,"",1)</f>
        <v/>
      </c>
    </row>
    <row r="34" spans="1:28" ht="12" customHeight="1">
      <c r="A34" s="254"/>
      <c r="B34" s="254"/>
      <c r="C34" s="40"/>
      <c r="D34" s="306"/>
      <c r="E34" s="39"/>
      <c r="F34" s="71"/>
      <c r="G34" s="67">
        <f t="shared" ref="G34:M34" si="15">IF(G33=0,0,G33/$F33)</f>
        <v>0.6</v>
      </c>
      <c r="H34" s="37">
        <f t="shared" si="15"/>
        <v>0.4</v>
      </c>
      <c r="I34" s="37">
        <f t="shared" si="15"/>
        <v>0.6</v>
      </c>
      <c r="J34" s="37">
        <f t="shared" si="15"/>
        <v>0.2</v>
      </c>
      <c r="K34" s="37">
        <f t="shared" si="15"/>
        <v>0</v>
      </c>
      <c r="L34" s="37">
        <f t="shared" si="15"/>
        <v>0.4</v>
      </c>
      <c r="M34" s="37">
        <f t="shared" si="15"/>
        <v>0</v>
      </c>
      <c r="AA34" s="154"/>
      <c r="AB34" s="154"/>
    </row>
    <row r="35" spans="1:28" ht="12" customHeight="1">
      <c r="A35" s="254"/>
      <c r="B35" s="254"/>
      <c r="C35" s="43"/>
      <c r="D35" s="305" t="s">
        <v>375</v>
      </c>
      <c r="E35" s="42"/>
      <c r="F35" s="70">
        <v>10</v>
      </c>
      <c r="G35" s="69">
        <v>5</v>
      </c>
      <c r="H35" s="41">
        <v>9</v>
      </c>
      <c r="I35" s="41">
        <v>6</v>
      </c>
      <c r="J35" s="41">
        <v>8</v>
      </c>
      <c r="K35" s="41">
        <v>0</v>
      </c>
      <c r="L35" s="41">
        <v>0</v>
      </c>
      <c r="M35" s="41">
        <v>1</v>
      </c>
      <c r="AA35" s="155">
        <v>10</v>
      </c>
      <c r="AB35" s="155" t="str">
        <f>IF(F35=AA35,"",1)</f>
        <v/>
      </c>
    </row>
    <row r="36" spans="1:28" ht="12" customHeight="1">
      <c r="A36" s="254"/>
      <c r="B36" s="254"/>
      <c r="C36" s="40"/>
      <c r="D36" s="306"/>
      <c r="E36" s="39"/>
      <c r="F36" s="71"/>
      <c r="G36" s="67">
        <f t="shared" ref="G36:M36" si="16">IF(G35=0,0,G35/$F35)</f>
        <v>0.5</v>
      </c>
      <c r="H36" s="37">
        <f t="shared" si="16"/>
        <v>0.9</v>
      </c>
      <c r="I36" s="37">
        <f t="shared" si="16"/>
        <v>0.6</v>
      </c>
      <c r="J36" s="37">
        <f t="shared" si="16"/>
        <v>0.8</v>
      </c>
      <c r="K36" s="37">
        <f t="shared" si="16"/>
        <v>0</v>
      </c>
      <c r="L36" s="37">
        <f t="shared" si="16"/>
        <v>0</v>
      </c>
      <c r="M36" s="37">
        <f t="shared" si="16"/>
        <v>0.1</v>
      </c>
      <c r="AA36" s="154"/>
      <c r="AB36" s="154"/>
    </row>
    <row r="37" spans="1:28" ht="12" customHeight="1">
      <c r="A37" s="254"/>
      <c r="B37" s="254"/>
      <c r="C37" s="43"/>
      <c r="D37" s="305" t="s">
        <v>376</v>
      </c>
      <c r="E37" s="42"/>
      <c r="F37" s="70">
        <v>1</v>
      </c>
      <c r="G37" s="69">
        <v>1</v>
      </c>
      <c r="H37" s="41">
        <v>1</v>
      </c>
      <c r="I37" s="41">
        <v>1</v>
      </c>
      <c r="J37" s="41">
        <v>1</v>
      </c>
      <c r="K37" s="41">
        <v>0</v>
      </c>
      <c r="L37" s="41">
        <v>0</v>
      </c>
      <c r="M37" s="41">
        <v>0</v>
      </c>
      <c r="AA37" s="155">
        <v>1</v>
      </c>
      <c r="AB37" s="155" t="str">
        <f>IF(F37=AA37,"",1)</f>
        <v/>
      </c>
    </row>
    <row r="38" spans="1:28" ht="12" customHeight="1">
      <c r="A38" s="254"/>
      <c r="B38" s="254"/>
      <c r="C38" s="40"/>
      <c r="D38" s="306"/>
      <c r="E38" s="39"/>
      <c r="F38" s="71"/>
      <c r="G38" s="67">
        <f t="shared" ref="G38:M38" si="17">IF(G37=0,0,G37/$F37)</f>
        <v>1</v>
      </c>
      <c r="H38" s="37">
        <f t="shared" si="17"/>
        <v>1</v>
      </c>
      <c r="I38" s="37">
        <f t="shared" si="17"/>
        <v>1</v>
      </c>
      <c r="J38" s="37">
        <f t="shared" si="17"/>
        <v>1</v>
      </c>
      <c r="K38" s="37">
        <f t="shared" si="17"/>
        <v>0</v>
      </c>
      <c r="L38" s="37">
        <f t="shared" si="17"/>
        <v>0</v>
      </c>
      <c r="M38" s="37">
        <f t="shared" si="17"/>
        <v>0</v>
      </c>
      <c r="AA38" s="154"/>
      <c r="AB38" s="154"/>
    </row>
    <row r="39" spans="1:28" ht="12" customHeight="1">
      <c r="A39" s="254"/>
      <c r="B39" s="254"/>
      <c r="C39" s="43"/>
      <c r="D39" s="305" t="s">
        <v>377</v>
      </c>
      <c r="E39" s="42"/>
      <c r="F39" s="70">
        <v>6</v>
      </c>
      <c r="G39" s="69">
        <v>3</v>
      </c>
      <c r="H39" s="41">
        <v>5</v>
      </c>
      <c r="I39" s="41">
        <v>6</v>
      </c>
      <c r="J39" s="41">
        <v>1</v>
      </c>
      <c r="K39" s="41">
        <v>0</v>
      </c>
      <c r="L39" s="41">
        <v>0</v>
      </c>
      <c r="M39" s="41">
        <v>0</v>
      </c>
      <c r="AA39" s="155">
        <v>6</v>
      </c>
      <c r="AB39" s="155" t="str">
        <f>IF(F39=AA39,"",1)</f>
        <v/>
      </c>
    </row>
    <row r="40" spans="1:28" ht="12" customHeight="1">
      <c r="A40" s="254"/>
      <c r="B40" s="254"/>
      <c r="C40" s="40"/>
      <c r="D40" s="306"/>
      <c r="E40" s="39"/>
      <c r="F40" s="71"/>
      <c r="G40" s="67">
        <f t="shared" ref="G40:M40" si="18">IF(G39=0,0,G39/$F39)</f>
        <v>0.5</v>
      </c>
      <c r="H40" s="37">
        <f t="shared" si="18"/>
        <v>0.83333333333333337</v>
      </c>
      <c r="I40" s="37">
        <f t="shared" si="18"/>
        <v>1</v>
      </c>
      <c r="J40" s="37">
        <f t="shared" si="18"/>
        <v>0.16666666666666666</v>
      </c>
      <c r="K40" s="37">
        <f t="shared" si="18"/>
        <v>0</v>
      </c>
      <c r="L40" s="37">
        <f t="shared" si="18"/>
        <v>0</v>
      </c>
      <c r="M40" s="37">
        <f t="shared" si="18"/>
        <v>0</v>
      </c>
      <c r="AA40" s="154"/>
      <c r="AB40" s="154"/>
    </row>
    <row r="41" spans="1:28" ht="12" customHeight="1">
      <c r="A41" s="254"/>
      <c r="B41" s="254"/>
      <c r="C41" s="43"/>
      <c r="D41" s="305" t="s">
        <v>378</v>
      </c>
      <c r="E41" s="42"/>
      <c r="F41" s="70">
        <v>1</v>
      </c>
      <c r="G41" s="69">
        <v>0</v>
      </c>
      <c r="H41" s="41">
        <v>0</v>
      </c>
      <c r="I41" s="41">
        <v>0</v>
      </c>
      <c r="J41" s="41">
        <v>0</v>
      </c>
      <c r="K41" s="41">
        <v>0</v>
      </c>
      <c r="L41" s="41">
        <v>1</v>
      </c>
      <c r="M41" s="41">
        <v>0</v>
      </c>
      <c r="AA41" s="155">
        <v>1</v>
      </c>
      <c r="AB41" s="155" t="str">
        <f>IF(F41=AA41,"",1)</f>
        <v/>
      </c>
    </row>
    <row r="42" spans="1:28" ht="12" customHeight="1">
      <c r="A42" s="254"/>
      <c r="B42" s="254"/>
      <c r="C42" s="40"/>
      <c r="D42" s="306"/>
      <c r="E42" s="39"/>
      <c r="F42" s="71"/>
      <c r="G42" s="67">
        <f t="shared" ref="G42:M42" si="19">IF(G41=0,0,G41/$F41)</f>
        <v>0</v>
      </c>
      <c r="H42" s="37">
        <f t="shared" si="19"/>
        <v>0</v>
      </c>
      <c r="I42" s="37">
        <f t="shared" si="19"/>
        <v>0</v>
      </c>
      <c r="J42" s="37">
        <f t="shared" si="19"/>
        <v>0</v>
      </c>
      <c r="K42" s="37">
        <f t="shared" si="19"/>
        <v>0</v>
      </c>
      <c r="L42" s="37">
        <f t="shared" si="19"/>
        <v>1</v>
      </c>
      <c r="M42" s="37">
        <f t="shared" si="19"/>
        <v>0</v>
      </c>
      <c r="AA42" s="154"/>
      <c r="AB42" s="154"/>
    </row>
    <row r="43" spans="1:28" ht="12" customHeight="1">
      <c r="A43" s="254"/>
      <c r="B43" s="254"/>
      <c r="C43" s="43"/>
      <c r="D43" s="305" t="s">
        <v>379</v>
      </c>
      <c r="E43" s="42"/>
      <c r="F43" s="70">
        <v>2</v>
      </c>
      <c r="G43" s="69">
        <v>1</v>
      </c>
      <c r="H43" s="41">
        <v>1</v>
      </c>
      <c r="I43" s="41">
        <v>1</v>
      </c>
      <c r="J43" s="41">
        <v>1</v>
      </c>
      <c r="K43" s="41">
        <v>0</v>
      </c>
      <c r="L43" s="41">
        <v>1</v>
      </c>
      <c r="M43" s="41">
        <v>0</v>
      </c>
      <c r="AA43" s="155">
        <v>2</v>
      </c>
      <c r="AB43" s="155" t="str">
        <f>IF(F43=AA43,"",1)</f>
        <v/>
      </c>
    </row>
    <row r="44" spans="1:28" ht="12" customHeight="1">
      <c r="A44" s="254"/>
      <c r="B44" s="254"/>
      <c r="C44" s="40"/>
      <c r="D44" s="306"/>
      <c r="E44" s="39"/>
      <c r="F44" s="71"/>
      <c r="G44" s="67">
        <f t="shared" ref="G44:M44" si="20">IF(G43=0,0,G43/$F43)</f>
        <v>0.5</v>
      </c>
      <c r="H44" s="37">
        <f t="shared" si="20"/>
        <v>0.5</v>
      </c>
      <c r="I44" s="37">
        <f t="shared" si="20"/>
        <v>0.5</v>
      </c>
      <c r="J44" s="37">
        <f t="shared" si="20"/>
        <v>0.5</v>
      </c>
      <c r="K44" s="37">
        <f t="shared" si="20"/>
        <v>0</v>
      </c>
      <c r="L44" s="37">
        <f t="shared" si="20"/>
        <v>0.5</v>
      </c>
      <c r="M44" s="37">
        <f t="shared" si="20"/>
        <v>0</v>
      </c>
      <c r="AA44" s="154"/>
      <c r="AB44" s="154"/>
    </row>
    <row r="45" spans="1:28" ht="12" customHeight="1">
      <c r="A45" s="254"/>
      <c r="B45" s="254"/>
      <c r="C45" s="43"/>
      <c r="D45" s="305" t="s">
        <v>380</v>
      </c>
      <c r="E45" s="42"/>
      <c r="F45" s="70">
        <v>9</v>
      </c>
      <c r="G45" s="69">
        <v>4</v>
      </c>
      <c r="H45" s="41">
        <v>4</v>
      </c>
      <c r="I45" s="41">
        <v>4</v>
      </c>
      <c r="J45" s="41">
        <v>3</v>
      </c>
      <c r="K45" s="41">
        <v>0</v>
      </c>
      <c r="L45" s="41">
        <v>3</v>
      </c>
      <c r="M45" s="41">
        <v>0</v>
      </c>
      <c r="AA45" s="155">
        <v>9</v>
      </c>
      <c r="AB45" s="155" t="str">
        <f>IF(F45=AA45,"",1)</f>
        <v/>
      </c>
    </row>
    <row r="46" spans="1:28" ht="12" customHeight="1">
      <c r="A46" s="254"/>
      <c r="B46" s="254"/>
      <c r="C46" s="40"/>
      <c r="D46" s="306"/>
      <c r="E46" s="39"/>
      <c r="F46" s="71"/>
      <c r="G46" s="67">
        <f t="shared" ref="G46:M46" si="21">IF(G45=0,0,G45/$F45)</f>
        <v>0.44444444444444442</v>
      </c>
      <c r="H46" s="37">
        <f t="shared" si="21"/>
        <v>0.44444444444444442</v>
      </c>
      <c r="I46" s="37">
        <f t="shared" si="21"/>
        <v>0.44444444444444442</v>
      </c>
      <c r="J46" s="37">
        <f t="shared" si="21"/>
        <v>0.33333333333333331</v>
      </c>
      <c r="K46" s="37">
        <f t="shared" si="21"/>
        <v>0</v>
      </c>
      <c r="L46" s="37">
        <f t="shared" si="21"/>
        <v>0.33333333333333331</v>
      </c>
      <c r="M46" s="37">
        <f t="shared" si="21"/>
        <v>0</v>
      </c>
      <c r="AA46" s="154"/>
      <c r="AB46" s="154"/>
    </row>
    <row r="47" spans="1:28" ht="12" customHeight="1">
      <c r="A47" s="254"/>
      <c r="B47" s="254"/>
      <c r="C47" s="43"/>
      <c r="D47" s="305" t="s">
        <v>381</v>
      </c>
      <c r="E47" s="42"/>
      <c r="F47" s="70">
        <v>5</v>
      </c>
      <c r="G47" s="69">
        <v>2</v>
      </c>
      <c r="H47" s="41">
        <v>2</v>
      </c>
      <c r="I47" s="41">
        <v>3</v>
      </c>
      <c r="J47" s="41">
        <v>0</v>
      </c>
      <c r="K47" s="41">
        <v>0</v>
      </c>
      <c r="L47" s="41">
        <v>2</v>
      </c>
      <c r="M47" s="41">
        <v>0</v>
      </c>
      <c r="AA47" s="155">
        <v>5</v>
      </c>
      <c r="AB47" s="155" t="str">
        <f>IF(F47=AA47,"",1)</f>
        <v/>
      </c>
    </row>
    <row r="48" spans="1:28" ht="12" customHeight="1">
      <c r="A48" s="254"/>
      <c r="B48" s="254"/>
      <c r="C48" s="40"/>
      <c r="D48" s="306"/>
      <c r="E48" s="39"/>
      <c r="F48" s="71"/>
      <c r="G48" s="67">
        <f t="shared" ref="G48:M48" si="22">IF(G47=0,0,G47/$F47)</f>
        <v>0.4</v>
      </c>
      <c r="H48" s="37">
        <f t="shared" si="22"/>
        <v>0.4</v>
      </c>
      <c r="I48" s="37">
        <f t="shared" si="22"/>
        <v>0.6</v>
      </c>
      <c r="J48" s="37">
        <f t="shared" si="22"/>
        <v>0</v>
      </c>
      <c r="K48" s="37">
        <f t="shared" si="22"/>
        <v>0</v>
      </c>
      <c r="L48" s="37">
        <f t="shared" si="22"/>
        <v>0.4</v>
      </c>
      <c r="M48" s="37">
        <f t="shared" si="22"/>
        <v>0</v>
      </c>
      <c r="AA48" s="154"/>
      <c r="AB48" s="154"/>
    </row>
    <row r="49" spans="1:28" ht="12" customHeight="1">
      <c r="A49" s="254"/>
      <c r="B49" s="254"/>
      <c r="C49" s="43"/>
      <c r="D49" s="305" t="s">
        <v>382</v>
      </c>
      <c r="E49" s="42"/>
      <c r="F49" s="70">
        <v>5</v>
      </c>
      <c r="G49" s="69">
        <v>3</v>
      </c>
      <c r="H49" s="41">
        <v>4</v>
      </c>
      <c r="I49" s="41">
        <v>3</v>
      </c>
      <c r="J49" s="41">
        <v>3</v>
      </c>
      <c r="K49" s="41">
        <v>0</v>
      </c>
      <c r="L49" s="41">
        <v>1</v>
      </c>
      <c r="M49" s="41">
        <v>0</v>
      </c>
      <c r="AA49" s="155">
        <v>5</v>
      </c>
      <c r="AB49" s="155" t="str">
        <f>IF(F49=AA49,"",1)</f>
        <v/>
      </c>
    </row>
    <row r="50" spans="1:28" ht="12" customHeight="1">
      <c r="A50" s="254"/>
      <c r="B50" s="254"/>
      <c r="C50" s="40"/>
      <c r="D50" s="306"/>
      <c r="E50" s="39"/>
      <c r="F50" s="71"/>
      <c r="G50" s="67">
        <f t="shared" ref="G50:M50" si="23">IF(G49=0,0,G49/$F49)</f>
        <v>0.6</v>
      </c>
      <c r="H50" s="37">
        <f t="shared" si="23"/>
        <v>0.8</v>
      </c>
      <c r="I50" s="37">
        <f t="shared" si="23"/>
        <v>0.6</v>
      </c>
      <c r="J50" s="37">
        <f t="shared" si="23"/>
        <v>0.6</v>
      </c>
      <c r="K50" s="37">
        <f t="shared" si="23"/>
        <v>0</v>
      </c>
      <c r="L50" s="37">
        <f t="shared" si="23"/>
        <v>0.2</v>
      </c>
      <c r="M50" s="37">
        <f t="shared" si="23"/>
        <v>0</v>
      </c>
      <c r="AA50" s="154"/>
      <c r="AB50" s="154"/>
    </row>
    <row r="51" spans="1:28" ht="12" customHeight="1">
      <c r="A51" s="254"/>
      <c r="B51" s="254"/>
      <c r="C51" s="43"/>
      <c r="D51" s="305" t="s">
        <v>383</v>
      </c>
      <c r="E51" s="42"/>
      <c r="F51" s="70">
        <v>15</v>
      </c>
      <c r="G51" s="69">
        <v>6</v>
      </c>
      <c r="H51" s="41">
        <v>7</v>
      </c>
      <c r="I51" s="41">
        <v>7</v>
      </c>
      <c r="J51" s="41">
        <v>4</v>
      </c>
      <c r="K51" s="41">
        <v>1</v>
      </c>
      <c r="L51" s="41">
        <v>5</v>
      </c>
      <c r="M51" s="41">
        <v>0</v>
      </c>
      <c r="AA51" s="155">
        <v>15</v>
      </c>
      <c r="AB51" s="155" t="str">
        <f>IF(F51=AA51,"",1)</f>
        <v/>
      </c>
    </row>
    <row r="52" spans="1:28" ht="12" customHeight="1">
      <c r="A52" s="254"/>
      <c r="B52" s="254"/>
      <c r="C52" s="40"/>
      <c r="D52" s="306"/>
      <c r="E52" s="39"/>
      <c r="F52" s="71"/>
      <c r="G52" s="67">
        <f t="shared" ref="G52:M52" si="24">IF(G51=0,0,G51/$F51)</f>
        <v>0.4</v>
      </c>
      <c r="H52" s="37">
        <f t="shared" si="24"/>
        <v>0.46666666666666667</v>
      </c>
      <c r="I52" s="37">
        <f t="shared" si="24"/>
        <v>0.46666666666666667</v>
      </c>
      <c r="J52" s="37">
        <f t="shared" si="24"/>
        <v>0.26666666666666666</v>
      </c>
      <c r="K52" s="37">
        <f t="shared" si="24"/>
        <v>6.6666666666666666E-2</v>
      </c>
      <c r="L52" s="37">
        <f t="shared" si="24"/>
        <v>0.33333333333333331</v>
      </c>
      <c r="M52" s="37">
        <f t="shared" si="24"/>
        <v>0</v>
      </c>
      <c r="AA52" s="154"/>
      <c r="AB52" s="154"/>
    </row>
    <row r="53" spans="1:28" ht="12" customHeight="1">
      <c r="A53" s="254"/>
      <c r="B53" s="254"/>
      <c r="C53" s="43"/>
      <c r="D53" s="305" t="s">
        <v>384</v>
      </c>
      <c r="E53" s="42"/>
      <c r="F53" s="70">
        <v>6</v>
      </c>
      <c r="G53" s="69">
        <v>2</v>
      </c>
      <c r="H53" s="41">
        <v>3</v>
      </c>
      <c r="I53" s="41">
        <v>2</v>
      </c>
      <c r="J53" s="41">
        <v>0</v>
      </c>
      <c r="K53" s="41">
        <v>0</v>
      </c>
      <c r="L53" s="41">
        <v>1</v>
      </c>
      <c r="M53" s="41">
        <v>1</v>
      </c>
      <c r="AA53" s="155">
        <v>6</v>
      </c>
      <c r="AB53" s="155" t="str">
        <f>IF(F53=AA53,"",1)</f>
        <v/>
      </c>
    </row>
    <row r="54" spans="1:28" ht="12" customHeight="1">
      <c r="A54" s="254"/>
      <c r="B54" s="254"/>
      <c r="C54" s="40"/>
      <c r="D54" s="306"/>
      <c r="E54" s="39"/>
      <c r="F54" s="71"/>
      <c r="G54" s="67">
        <f t="shared" ref="G54:M54" si="25">IF(G53=0,0,G53/$F53)</f>
        <v>0.33333333333333331</v>
      </c>
      <c r="H54" s="37">
        <f t="shared" si="25"/>
        <v>0.5</v>
      </c>
      <c r="I54" s="37">
        <f t="shared" si="25"/>
        <v>0.33333333333333331</v>
      </c>
      <c r="J54" s="37">
        <f t="shared" si="25"/>
        <v>0</v>
      </c>
      <c r="K54" s="37">
        <f t="shared" si="25"/>
        <v>0</v>
      </c>
      <c r="L54" s="37">
        <f t="shared" si="25"/>
        <v>0.16666666666666666</v>
      </c>
      <c r="M54" s="37">
        <f t="shared" si="25"/>
        <v>0.16666666666666666</v>
      </c>
      <c r="AA54" s="154"/>
      <c r="AB54" s="154"/>
    </row>
    <row r="55" spans="1:28" ht="12" customHeight="1">
      <c r="A55" s="254"/>
      <c r="B55" s="254"/>
      <c r="C55" s="43"/>
      <c r="D55" s="305" t="s">
        <v>385</v>
      </c>
      <c r="E55" s="42"/>
      <c r="F55" s="70">
        <v>33</v>
      </c>
      <c r="G55" s="69">
        <v>15</v>
      </c>
      <c r="H55" s="41">
        <v>21</v>
      </c>
      <c r="I55" s="41">
        <v>16</v>
      </c>
      <c r="J55" s="41">
        <v>7</v>
      </c>
      <c r="K55" s="41">
        <v>2</v>
      </c>
      <c r="L55" s="41">
        <v>7</v>
      </c>
      <c r="M55" s="41">
        <v>1</v>
      </c>
      <c r="AA55" s="155">
        <v>33</v>
      </c>
      <c r="AB55" s="155" t="str">
        <f>IF(F55=AA55,"",1)</f>
        <v/>
      </c>
    </row>
    <row r="56" spans="1:28" ht="12" customHeight="1">
      <c r="A56" s="254"/>
      <c r="B56" s="254"/>
      <c r="C56" s="40"/>
      <c r="D56" s="306"/>
      <c r="E56" s="39"/>
      <c r="F56" s="71"/>
      <c r="G56" s="67">
        <f t="shared" ref="G56:M56" si="26">IF(G55=0,0,G55/$F55)</f>
        <v>0.45454545454545453</v>
      </c>
      <c r="H56" s="37">
        <f t="shared" si="26"/>
        <v>0.63636363636363635</v>
      </c>
      <c r="I56" s="37">
        <f t="shared" si="26"/>
        <v>0.48484848484848486</v>
      </c>
      <c r="J56" s="37">
        <f t="shared" si="26"/>
        <v>0.21212121212121213</v>
      </c>
      <c r="K56" s="37">
        <f t="shared" si="26"/>
        <v>6.0606060606060608E-2</v>
      </c>
      <c r="L56" s="37">
        <f t="shared" si="26"/>
        <v>0.21212121212121213</v>
      </c>
      <c r="M56" s="37">
        <f t="shared" si="26"/>
        <v>3.0303030303030304E-2</v>
      </c>
      <c r="AA56" s="154"/>
      <c r="AB56" s="154"/>
    </row>
    <row r="57" spans="1:28" ht="12" customHeight="1">
      <c r="A57" s="254"/>
      <c r="B57" s="254"/>
      <c r="C57" s="43"/>
      <c r="D57" s="305" t="s">
        <v>386</v>
      </c>
      <c r="E57" s="42"/>
      <c r="F57" s="70">
        <v>7</v>
      </c>
      <c r="G57" s="69">
        <v>5</v>
      </c>
      <c r="H57" s="41">
        <v>6</v>
      </c>
      <c r="I57" s="41">
        <v>5</v>
      </c>
      <c r="J57" s="41">
        <v>5</v>
      </c>
      <c r="K57" s="41">
        <v>1</v>
      </c>
      <c r="L57" s="41">
        <v>0</v>
      </c>
      <c r="M57" s="41">
        <v>0</v>
      </c>
      <c r="AA57" s="155">
        <v>7</v>
      </c>
      <c r="AB57" s="155" t="str">
        <f>IF(F57=AA57,"",1)</f>
        <v/>
      </c>
    </row>
    <row r="58" spans="1:28" ht="12" customHeight="1">
      <c r="A58" s="254"/>
      <c r="B58" s="254"/>
      <c r="C58" s="40"/>
      <c r="D58" s="306"/>
      <c r="E58" s="39"/>
      <c r="F58" s="71"/>
      <c r="G58" s="67">
        <f t="shared" ref="G58:M58" si="27">IF(G57=0,0,G57/$F57)</f>
        <v>0.7142857142857143</v>
      </c>
      <c r="H58" s="37">
        <f t="shared" si="27"/>
        <v>0.8571428571428571</v>
      </c>
      <c r="I58" s="37">
        <f t="shared" si="27"/>
        <v>0.7142857142857143</v>
      </c>
      <c r="J58" s="37">
        <f t="shared" si="27"/>
        <v>0.7142857142857143</v>
      </c>
      <c r="K58" s="37">
        <f t="shared" si="27"/>
        <v>0.14285714285714285</v>
      </c>
      <c r="L58" s="37">
        <f t="shared" si="27"/>
        <v>0</v>
      </c>
      <c r="M58" s="37">
        <f t="shared" si="27"/>
        <v>0</v>
      </c>
      <c r="AA58" s="154"/>
      <c r="AB58" s="154"/>
    </row>
    <row r="59" spans="1:28" ht="12.75" customHeight="1">
      <c r="A59" s="254"/>
      <c r="B59" s="254"/>
      <c r="C59" s="43"/>
      <c r="D59" s="305" t="s">
        <v>387</v>
      </c>
      <c r="E59" s="42"/>
      <c r="F59" s="70">
        <v>29</v>
      </c>
      <c r="G59" s="69">
        <v>13</v>
      </c>
      <c r="H59" s="41">
        <v>22</v>
      </c>
      <c r="I59" s="41">
        <v>19</v>
      </c>
      <c r="J59" s="41">
        <v>16</v>
      </c>
      <c r="K59" s="41">
        <v>1</v>
      </c>
      <c r="L59" s="41">
        <v>2</v>
      </c>
      <c r="M59" s="41">
        <v>1</v>
      </c>
      <c r="AA59" s="155">
        <v>29</v>
      </c>
      <c r="AB59" s="155" t="str">
        <f>IF(F59=AA59,"",1)</f>
        <v/>
      </c>
    </row>
    <row r="60" spans="1:28" ht="12.75" customHeight="1">
      <c r="A60" s="254"/>
      <c r="B60" s="254"/>
      <c r="C60" s="40"/>
      <c r="D60" s="306"/>
      <c r="E60" s="39"/>
      <c r="F60" s="71"/>
      <c r="G60" s="67">
        <f t="shared" ref="G60:M60" si="28">IF(G59=0,0,G59/$F59)</f>
        <v>0.44827586206896552</v>
      </c>
      <c r="H60" s="37">
        <f t="shared" si="28"/>
        <v>0.75862068965517238</v>
      </c>
      <c r="I60" s="37">
        <f t="shared" si="28"/>
        <v>0.65517241379310343</v>
      </c>
      <c r="J60" s="37">
        <f t="shared" si="28"/>
        <v>0.55172413793103448</v>
      </c>
      <c r="K60" s="37">
        <f t="shared" si="28"/>
        <v>3.4482758620689655E-2</v>
      </c>
      <c r="L60" s="37">
        <f t="shared" si="28"/>
        <v>6.8965517241379309E-2</v>
      </c>
      <c r="M60" s="37">
        <f t="shared" si="28"/>
        <v>3.4482758620689655E-2</v>
      </c>
      <c r="AA60" s="154"/>
      <c r="AB60" s="154"/>
    </row>
    <row r="61" spans="1:28" ht="12" customHeight="1">
      <c r="A61" s="254"/>
      <c r="B61" s="254"/>
      <c r="C61" s="43"/>
      <c r="D61" s="305" t="s">
        <v>21</v>
      </c>
      <c r="E61" s="42"/>
      <c r="F61" s="70">
        <v>15</v>
      </c>
      <c r="G61" s="69">
        <v>9</v>
      </c>
      <c r="H61" s="41">
        <v>10</v>
      </c>
      <c r="I61" s="41">
        <v>11</v>
      </c>
      <c r="J61" s="41">
        <v>7</v>
      </c>
      <c r="K61" s="41">
        <v>0</v>
      </c>
      <c r="L61" s="41">
        <v>3</v>
      </c>
      <c r="M61" s="41">
        <v>0</v>
      </c>
      <c r="AA61" s="155">
        <v>15</v>
      </c>
      <c r="AB61" s="155" t="str">
        <f>IF(F61=AA61,"",1)</f>
        <v/>
      </c>
    </row>
    <row r="62" spans="1:28" ht="12" customHeight="1">
      <c r="A62" s="254"/>
      <c r="B62" s="254"/>
      <c r="C62" s="40"/>
      <c r="D62" s="306"/>
      <c r="E62" s="39"/>
      <c r="F62" s="71"/>
      <c r="G62" s="67">
        <f t="shared" ref="G62:M62" si="29">IF(G61=0,0,G61/$F61)</f>
        <v>0.6</v>
      </c>
      <c r="H62" s="37">
        <f t="shared" si="29"/>
        <v>0.66666666666666663</v>
      </c>
      <c r="I62" s="37">
        <f t="shared" si="29"/>
        <v>0.73333333333333328</v>
      </c>
      <c r="J62" s="37">
        <f t="shared" si="29"/>
        <v>0.46666666666666667</v>
      </c>
      <c r="K62" s="37">
        <f t="shared" si="29"/>
        <v>0</v>
      </c>
      <c r="L62" s="37">
        <f t="shared" si="29"/>
        <v>0.2</v>
      </c>
      <c r="M62" s="37">
        <f t="shared" si="29"/>
        <v>0</v>
      </c>
      <c r="AA62" s="154"/>
      <c r="AB62" s="154"/>
    </row>
    <row r="63" spans="1:28" ht="12" customHeight="1">
      <c r="A63" s="254"/>
      <c r="B63" s="254"/>
      <c r="C63" s="43"/>
      <c r="D63" s="305" t="s">
        <v>388</v>
      </c>
      <c r="E63" s="42"/>
      <c r="F63" s="70">
        <v>7</v>
      </c>
      <c r="G63" s="69">
        <v>6</v>
      </c>
      <c r="H63" s="41">
        <v>7</v>
      </c>
      <c r="I63" s="41">
        <v>5</v>
      </c>
      <c r="J63" s="41">
        <v>3</v>
      </c>
      <c r="K63" s="41">
        <v>0</v>
      </c>
      <c r="L63" s="41">
        <v>0</v>
      </c>
      <c r="M63" s="41">
        <v>0</v>
      </c>
      <c r="AA63" s="155">
        <v>7</v>
      </c>
      <c r="AB63" s="155" t="str">
        <f>IF(F63=AA63,"",1)</f>
        <v/>
      </c>
    </row>
    <row r="64" spans="1:28" ht="12" customHeight="1">
      <c r="A64" s="254"/>
      <c r="B64" s="254"/>
      <c r="C64" s="40"/>
      <c r="D64" s="306"/>
      <c r="E64" s="39"/>
      <c r="F64" s="71"/>
      <c r="G64" s="67">
        <f t="shared" ref="G64:M64" si="30">IF(G63=0,0,G63/$F63)</f>
        <v>0.8571428571428571</v>
      </c>
      <c r="H64" s="37">
        <f t="shared" si="30"/>
        <v>1</v>
      </c>
      <c r="I64" s="37">
        <f t="shared" si="30"/>
        <v>0.7142857142857143</v>
      </c>
      <c r="J64" s="37">
        <f t="shared" si="30"/>
        <v>0.42857142857142855</v>
      </c>
      <c r="K64" s="37">
        <f t="shared" si="30"/>
        <v>0</v>
      </c>
      <c r="L64" s="37">
        <f t="shared" si="30"/>
        <v>0</v>
      </c>
      <c r="M64" s="37">
        <f t="shared" si="30"/>
        <v>0</v>
      </c>
      <c r="AA64" s="154"/>
      <c r="AB64" s="154"/>
    </row>
    <row r="65" spans="1:28" ht="12" customHeight="1">
      <c r="A65" s="254"/>
      <c r="B65" s="254"/>
      <c r="C65" s="43"/>
      <c r="D65" s="305" t="s">
        <v>389</v>
      </c>
      <c r="E65" s="42"/>
      <c r="F65" s="70">
        <v>17</v>
      </c>
      <c r="G65" s="69">
        <v>9</v>
      </c>
      <c r="H65" s="41">
        <v>14</v>
      </c>
      <c r="I65" s="41">
        <v>10</v>
      </c>
      <c r="J65" s="41">
        <v>6</v>
      </c>
      <c r="K65" s="41">
        <v>0</v>
      </c>
      <c r="L65" s="41">
        <v>1</v>
      </c>
      <c r="M65" s="41">
        <v>1</v>
      </c>
      <c r="AA65" s="155">
        <v>17</v>
      </c>
      <c r="AB65" s="155" t="str">
        <f>IF(F65=AA65,"",1)</f>
        <v/>
      </c>
    </row>
    <row r="66" spans="1:28" ht="12" customHeight="1">
      <c r="A66" s="254"/>
      <c r="B66" s="254"/>
      <c r="C66" s="40"/>
      <c r="D66" s="306"/>
      <c r="E66" s="39"/>
      <c r="F66" s="71"/>
      <c r="G66" s="67">
        <f t="shared" ref="G66:M66" si="31">IF(G65=0,0,G65/$F65)</f>
        <v>0.52941176470588236</v>
      </c>
      <c r="H66" s="37">
        <f t="shared" si="31"/>
        <v>0.82352941176470584</v>
      </c>
      <c r="I66" s="37">
        <f t="shared" si="31"/>
        <v>0.58823529411764708</v>
      </c>
      <c r="J66" s="37">
        <f t="shared" si="31"/>
        <v>0.35294117647058826</v>
      </c>
      <c r="K66" s="37">
        <f t="shared" si="31"/>
        <v>0</v>
      </c>
      <c r="L66" s="37">
        <f t="shared" si="31"/>
        <v>5.8823529411764705E-2</v>
      </c>
      <c r="M66" s="37">
        <f t="shared" si="31"/>
        <v>5.8823529411764705E-2</v>
      </c>
      <c r="AA66" s="154"/>
      <c r="AB66" s="154"/>
    </row>
    <row r="67" spans="1:28" ht="12" customHeight="1">
      <c r="A67" s="254"/>
      <c r="B67" s="254"/>
      <c r="C67" s="43"/>
      <c r="D67" s="305" t="s">
        <v>390</v>
      </c>
      <c r="E67" s="42"/>
      <c r="F67" s="70">
        <v>6</v>
      </c>
      <c r="G67" s="69">
        <v>4</v>
      </c>
      <c r="H67" s="41">
        <v>4</v>
      </c>
      <c r="I67" s="41">
        <v>4</v>
      </c>
      <c r="J67" s="41">
        <v>2</v>
      </c>
      <c r="K67" s="41">
        <v>0</v>
      </c>
      <c r="L67" s="41">
        <v>1</v>
      </c>
      <c r="M67" s="41">
        <v>0</v>
      </c>
      <c r="AA67" s="155">
        <v>6</v>
      </c>
      <c r="AB67" s="155" t="str">
        <f>IF(F67=AA67,"",1)</f>
        <v/>
      </c>
    </row>
    <row r="68" spans="1:28" ht="12" customHeight="1">
      <c r="A68" s="254"/>
      <c r="B68" s="255"/>
      <c r="C68" s="40"/>
      <c r="D68" s="306"/>
      <c r="E68" s="39"/>
      <c r="F68" s="71"/>
      <c r="G68" s="67">
        <f t="shared" ref="G68:M68" si="32">IF(G67=0,0,G67/$F67)</f>
        <v>0.66666666666666663</v>
      </c>
      <c r="H68" s="37">
        <f t="shared" si="32"/>
        <v>0.66666666666666663</v>
      </c>
      <c r="I68" s="37">
        <f t="shared" si="32"/>
        <v>0.66666666666666663</v>
      </c>
      <c r="J68" s="37">
        <f t="shared" si="32"/>
        <v>0.33333333333333331</v>
      </c>
      <c r="K68" s="37">
        <f t="shared" si="32"/>
        <v>0</v>
      </c>
      <c r="L68" s="37">
        <f t="shared" si="32"/>
        <v>0.16666666666666666</v>
      </c>
      <c r="M68" s="37">
        <f t="shared" si="32"/>
        <v>0</v>
      </c>
      <c r="AA68" s="154"/>
      <c r="AB68" s="154"/>
    </row>
    <row r="69" spans="1:28" ht="12" customHeight="1">
      <c r="A69" s="254"/>
      <c r="B69" s="253" t="s">
        <v>17</v>
      </c>
      <c r="C69" s="43"/>
      <c r="D69" s="305" t="s">
        <v>16</v>
      </c>
      <c r="E69" s="42"/>
      <c r="F69" s="70">
        <v>724</v>
      </c>
      <c r="G69" s="69">
        <f t="shared" ref="G69:M69" si="33">SUM(G71,G73,G75,G77,G79,G81,G83,G85,G87,G89,G91,G93,G95,G97,G99)</f>
        <v>300</v>
      </c>
      <c r="H69" s="41">
        <f t="shared" si="33"/>
        <v>403</v>
      </c>
      <c r="I69" s="41">
        <f t="shared" si="33"/>
        <v>396</v>
      </c>
      <c r="J69" s="41">
        <f t="shared" si="33"/>
        <v>218</v>
      </c>
      <c r="K69" s="41">
        <f t="shared" si="33"/>
        <v>29</v>
      </c>
      <c r="L69" s="41">
        <f t="shared" si="33"/>
        <v>148</v>
      </c>
      <c r="M69" s="41">
        <f t="shared" si="33"/>
        <v>36</v>
      </c>
      <c r="AA69" s="155">
        <v>724</v>
      </c>
      <c r="AB69" s="155" t="str">
        <f>IF(F69=AA69,"",1)</f>
        <v/>
      </c>
    </row>
    <row r="70" spans="1:28" ht="12" customHeight="1">
      <c r="A70" s="254"/>
      <c r="B70" s="254"/>
      <c r="C70" s="40"/>
      <c r="D70" s="306"/>
      <c r="E70" s="39"/>
      <c r="F70" s="71"/>
      <c r="G70" s="67">
        <f t="shared" ref="G70:M70" si="34">IF(G69=0,0,G69/$F69)</f>
        <v>0.4143646408839779</v>
      </c>
      <c r="H70" s="37">
        <f t="shared" si="34"/>
        <v>0.5566298342541437</v>
      </c>
      <c r="I70" s="37">
        <f t="shared" si="34"/>
        <v>0.54696132596685088</v>
      </c>
      <c r="J70" s="37">
        <f t="shared" si="34"/>
        <v>0.30110497237569062</v>
      </c>
      <c r="K70" s="37">
        <f t="shared" si="34"/>
        <v>4.0055248618784532E-2</v>
      </c>
      <c r="L70" s="37">
        <f t="shared" si="34"/>
        <v>0.20441988950276244</v>
      </c>
      <c r="M70" s="37">
        <f t="shared" si="34"/>
        <v>4.9723756906077346E-2</v>
      </c>
      <c r="AA70" s="154"/>
      <c r="AB70" s="154"/>
    </row>
    <row r="71" spans="1:28" ht="12" customHeight="1">
      <c r="A71" s="254"/>
      <c r="B71" s="254"/>
      <c r="C71" s="43"/>
      <c r="D71" s="305" t="s">
        <v>122</v>
      </c>
      <c r="E71" s="42"/>
      <c r="F71" s="70">
        <v>4</v>
      </c>
      <c r="G71" s="69">
        <v>1</v>
      </c>
      <c r="H71" s="41">
        <v>1</v>
      </c>
      <c r="I71" s="41">
        <v>2</v>
      </c>
      <c r="J71" s="41">
        <v>0</v>
      </c>
      <c r="K71" s="41">
        <v>0</v>
      </c>
      <c r="L71" s="41">
        <v>1</v>
      </c>
      <c r="M71" s="41">
        <v>1</v>
      </c>
      <c r="AA71" s="155">
        <v>4</v>
      </c>
      <c r="AB71" s="155" t="str">
        <f>IF(F71=AA71,"",1)</f>
        <v/>
      </c>
    </row>
    <row r="72" spans="1:28" ht="12" customHeight="1">
      <c r="A72" s="254"/>
      <c r="B72" s="254"/>
      <c r="C72" s="40"/>
      <c r="D72" s="306"/>
      <c r="E72" s="39"/>
      <c r="F72" s="71"/>
      <c r="G72" s="67">
        <f t="shared" ref="G72:M72" si="35">IF(G71=0,0,G71/$F71)</f>
        <v>0.25</v>
      </c>
      <c r="H72" s="37">
        <f t="shared" si="35"/>
        <v>0.25</v>
      </c>
      <c r="I72" s="37">
        <f t="shared" si="35"/>
        <v>0.5</v>
      </c>
      <c r="J72" s="37">
        <f t="shared" si="35"/>
        <v>0</v>
      </c>
      <c r="K72" s="37">
        <f t="shared" si="35"/>
        <v>0</v>
      </c>
      <c r="L72" s="37">
        <f t="shared" si="35"/>
        <v>0.25</v>
      </c>
      <c r="M72" s="37">
        <f t="shared" si="35"/>
        <v>0.25</v>
      </c>
      <c r="AA72" s="154"/>
      <c r="AB72" s="154"/>
    </row>
    <row r="73" spans="1:28" ht="12" customHeight="1">
      <c r="A73" s="254"/>
      <c r="B73" s="254"/>
      <c r="C73" s="43"/>
      <c r="D73" s="305" t="s">
        <v>14</v>
      </c>
      <c r="E73" s="42"/>
      <c r="F73" s="70">
        <v>91</v>
      </c>
      <c r="G73" s="69">
        <v>19</v>
      </c>
      <c r="H73" s="41">
        <v>21</v>
      </c>
      <c r="I73" s="41">
        <v>25</v>
      </c>
      <c r="J73" s="41">
        <v>10</v>
      </c>
      <c r="K73" s="41">
        <v>3</v>
      </c>
      <c r="L73" s="41">
        <v>40</v>
      </c>
      <c r="M73" s="41">
        <v>11</v>
      </c>
      <c r="AA73" s="155">
        <v>91</v>
      </c>
      <c r="AB73" s="155" t="str">
        <f>IF(F73=AA73,"",1)</f>
        <v/>
      </c>
    </row>
    <row r="74" spans="1:28" ht="12" customHeight="1">
      <c r="A74" s="254"/>
      <c r="B74" s="254"/>
      <c r="C74" s="40"/>
      <c r="D74" s="306"/>
      <c r="E74" s="39"/>
      <c r="F74" s="71"/>
      <c r="G74" s="67">
        <f t="shared" ref="G74:M74" si="36">IF(G73=0,0,G73/$F73)</f>
        <v>0.2087912087912088</v>
      </c>
      <c r="H74" s="37">
        <f t="shared" si="36"/>
        <v>0.23076923076923078</v>
      </c>
      <c r="I74" s="37">
        <f t="shared" si="36"/>
        <v>0.27472527472527475</v>
      </c>
      <c r="J74" s="37">
        <f t="shared" si="36"/>
        <v>0.10989010989010989</v>
      </c>
      <c r="K74" s="37">
        <f t="shared" si="36"/>
        <v>3.2967032967032968E-2</v>
      </c>
      <c r="L74" s="37">
        <f t="shared" si="36"/>
        <v>0.43956043956043955</v>
      </c>
      <c r="M74" s="37">
        <f t="shared" si="36"/>
        <v>0.12087912087912088</v>
      </c>
      <c r="AA74" s="154"/>
      <c r="AB74" s="154"/>
    </row>
    <row r="75" spans="1:28" ht="12" customHeight="1">
      <c r="A75" s="254"/>
      <c r="B75" s="254"/>
      <c r="C75" s="43"/>
      <c r="D75" s="305" t="s">
        <v>13</v>
      </c>
      <c r="E75" s="42"/>
      <c r="F75" s="70">
        <v>19</v>
      </c>
      <c r="G75" s="69">
        <v>13</v>
      </c>
      <c r="H75" s="41">
        <v>15</v>
      </c>
      <c r="I75" s="41">
        <v>16</v>
      </c>
      <c r="J75" s="41">
        <v>10</v>
      </c>
      <c r="K75" s="41">
        <v>0</v>
      </c>
      <c r="L75" s="41">
        <v>2</v>
      </c>
      <c r="M75" s="41">
        <v>1</v>
      </c>
      <c r="AA75" s="155">
        <v>19</v>
      </c>
      <c r="AB75" s="155" t="str">
        <f>IF(F75=AA75,"",1)</f>
        <v/>
      </c>
    </row>
    <row r="76" spans="1:28" ht="12" customHeight="1">
      <c r="A76" s="254"/>
      <c r="B76" s="254"/>
      <c r="C76" s="40"/>
      <c r="D76" s="306"/>
      <c r="E76" s="39"/>
      <c r="F76" s="71"/>
      <c r="G76" s="67">
        <f t="shared" ref="G76:M76" si="37">IF(G75=0,0,G75/$F75)</f>
        <v>0.68421052631578949</v>
      </c>
      <c r="H76" s="37">
        <f t="shared" si="37"/>
        <v>0.78947368421052633</v>
      </c>
      <c r="I76" s="37">
        <f t="shared" si="37"/>
        <v>0.84210526315789469</v>
      </c>
      <c r="J76" s="37">
        <f t="shared" si="37"/>
        <v>0.52631578947368418</v>
      </c>
      <c r="K76" s="37">
        <f t="shared" si="37"/>
        <v>0</v>
      </c>
      <c r="L76" s="37">
        <f t="shared" si="37"/>
        <v>0.10526315789473684</v>
      </c>
      <c r="M76" s="37">
        <f t="shared" si="37"/>
        <v>5.2631578947368418E-2</v>
      </c>
      <c r="AA76" s="154"/>
      <c r="AB76" s="154"/>
    </row>
    <row r="77" spans="1:28" ht="12" customHeight="1">
      <c r="A77" s="254"/>
      <c r="B77" s="254"/>
      <c r="C77" s="43"/>
      <c r="D77" s="305" t="s">
        <v>12</v>
      </c>
      <c r="E77" s="42"/>
      <c r="F77" s="70">
        <v>14</v>
      </c>
      <c r="G77" s="69">
        <v>6</v>
      </c>
      <c r="H77" s="41">
        <v>9</v>
      </c>
      <c r="I77" s="41">
        <v>11</v>
      </c>
      <c r="J77" s="41">
        <v>4</v>
      </c>
      <c r="K77" s="41">
        <v>0</v>
      </c>
      <c r="L77" s="41">
        <v>0</v>
      </c>
      <c r="M77" s="41">
        <v>1</v>
      </c>
      <c r="AA77" s="155">
        <v>14</v>
      </c>
      <c r="AB77" s="155" t="str">
        <f>IF(F77=AA77,"",1)</f>
        <v/>
      </c>
    </row>
    <row r="78" spans="1:28" ht="12" customHeight="1">
      <c r="A78" s="254"/>
      <c r="B78" s="254"/>
      <c r="C78" s="40"/>
      <c r="D78" s="306"/>
      <c r="E78" s="39"/>
      <c r="F78" s="71"/>
      <c r="G78" s="67">
        <f t="shared" ref="G78:M78" si="38">IF(G77=0,0,G77/$F77)</f>
        <v>0.42857142857142855</v>
      </c>
      <c r="H78" s="37">
        <f t="shared" si="38"/>
        <v>0.6428571428571429</v>
      </c>
      <c r="I78" s="37">
        <f t="shared" si="38"/>
        <v>0.7857142857142857</v>
      </c>
      <c r="J78" s="37">
        <f t="shared" si="38"/>
        <v>0.2857142857142857</v>
      </c>
      <c r="K78" s="37">
        <f t="shared" si="38"/>
        <v>0</v>
      </c>
      <c r="L78" s="37">
        <f t="shared" si="38"/>
        <v>0</v>
      </c>
      <c r="M78" s="37">
        <f t="shared" si="38"/>
        <v>7.1428571428571425E-2</v>
      </c>
      <c r="AA78" s="154"/>
      <c r="AB78" s="154"/>
    </row>
    <row r="79" spans="1:28" ht="12" customHeight="1">
      <c r="A79" s="254"/>
      <c r="B79" s="254"/>
      <c r="C79" s="43"/>
      <c r="D79" s="305" t="s">
        <v>11</v>
      </c>
      <c r="E79" s="42"/>
      <c r="F79" s="70">
        <v>32</v>
      </c>
      <c r="G79" s="69">
        <v>16</v>
      </c>
      <c r="H79" s="41">
        <v>17</v>
      </c>
      <c r="I79" s="41">
        <v>14</v>
      </c>
      <c r="J79" s="41">
        <v>10</v>
      </c>
      <c r="K79" s="41">
        <v>2</v>
      </c>
      <c r="L79" s="41">
        <v>5</v>
      </c>
      <c r="M79" s="41">
        <v>2</v>
      </c>
      <c r="AA79" s="155">
        <v>32</v>
      </c>
      <c r="AB79" s="155" t="str">
        <f>IF(F79=AA79,"",1)</f>
        <v/>
      </c>
    </row>
    <row r="80" spans="1:28" ht="12" customHeight="1">
      <c r="A80" s="254"/>
      <c r="B80" s="254"/>
      <c r="C80" s="40"/>
      <c r="D80" s="306"/>
      <c r="E80" s="39"/>
      <c r="F80" s="71"/>
      <c r="G80" s="67">
        <f t="shared" ref="G80:M80" si="39">IF(G79=0,0,G79/$F79)</f>
        <v>0.5</v>
      </c>
      <c r="H80" s="37">
        <f t="shared" si="39"/>
        <v>0.53125</v>
      </c>
      <c r="I80" s="37">
        <f t="shared" si="39"/>
        <v>0.4375</v>
      </c>
      <c r="J80" s="37">
        <f t="shared" si="39"/>
        <v>0.3125</v>
      </c>
      <c r="K80" s="37">
        <f t="shared" si="39"/>
        <v>6.25E-2</v>
      </c>
      <c r="L80" s="37">
        <f t="shared" si="39"/>
        <v>0.15625</v>
      </c>
      <c r="M80" s="37">
        <f t="shared" si="39"/>
        <v>6.25E-2</v>
      </c>
      <c r="AA80" s="154"/>
      <c r="AB80" s="154"/>
    </row>
    <row r="81" spans="1:28" ht="12" customHeight="1">
      <c r="A81" s="254"/>
      <c r="B81" s="254"/>
      <c r="C81" s="43"/>
      <c r="D81" s="305" t="s">
        <v>10</v>
      </c>
      <c r="E81" s="42"/>
      <c r="F81" s="70">
        <v>176</v>
      </c>
      <c r="G81" s="69">
        <v>80</v>
      </c>
      <c r="H81" s="41">
        <v>100</v>
      </c>
      <c r="I81" s="41">
        <v>96</v>
      </c>
      <c r="J81" s="41">
        <v>55</v>
      </c>
      <c r="K81" s="41">
        <v>6</v>
      </c>
      <c r="L81" s="41">
        <v>34</v>
      </c>
      <c r="M81" s="41">
        <v>6</v>
      </c>
      <c r="AA81" s="155">
        <v>176</v>
      </c>
      <c r="AB81" s="155" t="str">
        <f>IF(F81=AA81,"",1)</f>
        <v/>
      </c>
    </row>
    <row r="82" spans="1:28" ht="12" customHeight="1">
      <c r="A82" s="254"/>
      <c r="B82" s="254"/>
      <c r="C82" s="40"/>
      <c r="D82" s="306"/>
      <c r="E82" s="39"/>
      <c r="F82" s="71"/>
      <c r="G82" s="67">
        <f t="shared" ref="G82:M82" si="40">IF(G81=0,0,G81/$F81)</f>
        <v>0.45454545454545453</v>
      </c>
      <c r="H82" s="37">
        <f t="shared" si="40"/>
        <v>0.56818181818181823</v>
      </c>
      <c r="I82" s="37">
        <f t="shared" si="40"/>
        <v>0.54545454545454541</v>
      </c>
      <c r="J82" s="37">
        <f t="shared" si="40"/>
        <v>0.3125</v>
      </c>
      <c r="K82" s="37">
        <f t="shared" si="40"/>
        <v>3.4090909090909088E-2</v>
      </c>
      <c r="L82" s="37">
        <f t="shared" si="40"/>
        <v>0.19318181818181818</v>
      </c>
      <c r="M82" s="37">
        <f t="shared" si="40"/>
        <v>3.4090909090909088E-2</v>
      </c>
      <c r="AA82" s="154"/>
      <c r="AB82" s="154"/>
    </row>
    <row r="83" spans="1:28" ht="12" customHeight="1">
      <c r="A83" s="254"/>
      <c r="B83" s="254"/>
      <c r="C83" s="43"/>
      <c r="D83" s="305" t="s">
        <v>9</v>
      </c>
      <c r="E83" s="42"/>
      <c r="F83" s="70">
        <v>21</v>
      </c>
      <c r="G83" s="69">
        <v>15</v>
      </c>
      <c r="H83" s="41">
        <v>19</v>
      </c>
      <c r="I83" s="41">
        <v>16</v>
      </c>
      <c r="J83" s="41">
        <v>17</v>
      </c>
      <c r="K83" s="41">
        <v>0</v>
      </c>
      <c r="L83" s="41">
        <v>1</v>
      </c>
      <c r="M83" s="41">
        <v>0</v>
      </c>
      <c r="AA83" s="155">
        <v>21</v>
      </c>
      <c r="AB83" s="155" t="str">
        <f>IF(F83=AA83,"",1)</f>
        <v/>
      </c>
    </row>
    <row r="84" spans="1:28" ht="12" customHeight="1">
      <c r="A84" s="254"/>
      <c r="B84" s="254"/>
      <c r="C84" s="40"/>
      <c r="D84" s="306"/>
      <c r="E84" s="39"/>
      <c r="F84" s="71"/>
      <c r="G84" s="67">
        <f t="shared" ref="G84:M84" si="41">IF(G83=0,0,G83/$F83)</f>
        <v>0.7142857142857143</v>
      </c>
      <c r="H84" s="37">
        <f t="shared" si="41"/>
        <v>0.90476190476190477</v>
      </c>
      <c r="I84" s="37">
        <f t="shared" si="41"/>
        <v>0.76190476190476186</v>
      </c>
      <c r="J84" s="37">
        <f t="shared" si="41"/>
        <v>0.80952380952380953</v>
      </c>
      <c r="K84" s="37">
        <f t="shared" si="41"/>
        <v>0</v>
      </c>
      <c r="L84" s="37">
        <f t="shared" si="41"/>
        <v>4.7619047619047616E-2</v>
      </c>
      <c r="M84" s="37">
        <f t="shared" si="41"/>
        <v>0</v>
      </c>
      <c r="AA84" s="154"/>
      <c r="AB84" s="154"/>
    </row>
    <row r="85" spans="1:28" ht="12" customHeight="1">
      <c r="A85" s="254"/>
      <c r="B85" s="254"/>
      <c r="C85" s="43"/>
      <c r="D85" s="305" t="s">
        <v>8</v>
      </c>
      <c r="E85" s="42"/>
      <c r="F85" s="70">
        <v>9</v>
      </c>
      <c r="G85" s="69">
        <v>3</v>
      </c>
      <c r="H85" s="41">
        <v>5</v>
      </c>
      <c r="I85" s="41">
        <v>6</v>
      </c>
      <c r="J85" s="41">
        <v>3</v>
      </c>
      <c r="K85" s="41">
        <v>0</v>
      </c>
      <c r="L85" s="41">
        <v>2</v>
      </c>
      <c r="M85" s="41">
        <v>0</v>
      </c>
      <c r="AA85" s="155">
        <v>9</v>
      </c>
      <c r="AB85" s="155" t="str">
        <f>IF(F85=AA85,"",1)</f>
        <v/>
      </c>
    </row>
    <row r="86" spans="1:28" ht="12" customHeight="1">
      <c r="A86" s="254"/>
      <c r="B86" s="254"/>
      <c r="C86" s="40"/>
      <c r="D86" s="306"/>
      <c r="E86" s="39"/>
      <c r="F86" s="71"/>
      <c r="G86" s="67">
        <f t="shared" ref="G86:M86" si="42">IF(G85=0,0,G85/$F85)</f>
        <v>0.33333333333333331</v>
      </c>
      <c r="H86" s="37">
        <f t="shared" si="42"/>
        <v>0.55555555555555558</v>
      </c>
      <c r="I86" s="37">
        <f t="shared" si="42"/>
        <v>0.66666666666666663</v>
      </c>
      <c r="J86" s="37">
        <f t="shared" si="42"/>
        <v>0.33333333333333331</v>
      </c>
      <c r="K86" s="37">
        <f t="shared" si="42"/>
        <v>0</v>
      </c>
      <c r="L86" s="37">
        <f t="shared" si="42"/>
        <v>0.22222222222222221</v>
      </c>
      <c r="M86" s="37">
        <f t="shared" si="42"/>
        <v>0</v>
      </c>
      <c r="AA86" s="154"/>
      <c r="AB86" s="154"/>
    </row>
    <row r="87" spans="1:28" ht="13.5" customHeight="1">
      <c r="A87" s="254"/>
      <c r="B87" s="254"/>
      <c r="C87" s="43"/>
      <c r="D87" s="307" t="s">
        <v>121</v>
      </c>
      <c r="E87" s="42"/>
      <c r="F87" s="70">
        <v>18</v>
      </c>
      <c r="G87" s="69">
        <v>7</v>
      </c>
      <c r="H87" s="41">
        <v>11</v>
      </c>
      <c r="I87" s="41">
        <v>11</v>
      </c>
      <c r="J87" s="41">
        <v>5</v>
      </c>
      <c r="K87" s="41">
        <v>0</v>
      </c>
      <c r="L87" s="41">
        <v>3</v>
      </c>
      <c r="M87" s="41">
        <v>0</v>
      </c>
      <c r="AA87" s="155">
        <v>18</v>
      </c>
      <c r="AB87" s="155" t="str">
        <f>IF(F87=AA87,"",1)</f>
        <v/>
      </c>
    </row>
    <row r="88" spans="1:28" ht="13.5" customHeight="1">
      <c r="A88" s="254"/>
      <c r="B88" s="254"/>
      <c r="C88" s="40"/>
      <c r="D88" s="306"/>
      <c r="E88" s="39"/>
      <c r="F88" s="71"/>
      <c r="G88" s="67">
        <f t="shared" ref="G88:M88" si="43">IF(G87=0,0,G87/$F87)</f>
        <v>0.3888888888888889</v>
      </c>
      <c r="H88" s="37">
        <f t="shared" si="43"/>
        <v>0.61111111111111116</v>
      </c>
      <c r="I88" s="37">
        <f t="shared" si="43"/>
        <v>0.61111111111111116</v>
      </c>
      <c r="J88" s="37">
        <f t="shared" si="43"/>
        <v>0.27777777777777779</v>
      </c>
      <c r="K88" s="37">
        <f t="shared" si="43"/>
        <v>0</v>
      </c>
      <c r="L88" s="37">
        <f t="shared" si="43"/>
        <v>0.16666666666666666</v>
      </c>
      <c r="M88" s="37">
        <f t="shared" si="43"/>
        <v>0</v>
      </c>
      <c r="AA88" s="154"/>
      <c r="AB88" s="154"/>
    </row>
    <row r="89" spans="1:28" ht="12" customHeight="1">
      <c r="A89" s="254"/>
      <c r="B89" s="254"/>
      <c r="C89" s="43"/>
      <c r="D89" s="305" t="s">
        <v>6</v>
      </c>
      <c r="E89" s="42"/>
      <c r="F89" s="70">
        <v>49</v>
      </c>
      <c r="G89" s="69">
        <v>17</v>
      </c>
      <c r="H89" s="41">
        <v>26</v>
      </c>
      <c r="I89" s="41">
        <v>28</v>
      </c>
      <c r="J89" s="41">
        <v>11</v>
      </c>
      <c r="K89" s="41">
        <v>3</v>
      </c>
      <c r="L89" s="41">
        <v>9</v>
      </c>
      <c r="M89" s="41">
        <v>2</v>
      </c>
      <c r="AA89" s="155">
        <v>49</v>
      </c>
      <c r="AB89" s="155" t="str">
        <f>IF(F89=AA89,"",1)</f>
        <v/>
      </c>
    </row>
    <row r="90" spans="1:28" ht="12" customHeight="1">
      <c r="A90" s="254"/>
      <c r="B90" s="254"/>
      <c r="C90" s="40"/>
      <c r="D90" s="306"/>
      <c r="E90" s="39"/>
      <c r="F90" s="71"/>
      <c r="G90" s="67">
        <f t="shared" ref="G90:M90" si="44">IF(G89=0,0,G89/$F89)</f>
        <v>0.34693877551020408</v>
      </c>
      <c r="H90" s="37">
        <f t="shared" si="44"/>
        <v>0.53061224489795922</v>
      </c>
      <c r="I90" s="37">
        <f t="shared" si="44"/>
        <v>0.5714285714285714</v>
      </c>
      <c r="J90" s="37">
        <f t="shared" si="44"/>
        <v>0.22448979591836735</v>
      </c>
      <c r="K90" s="37">
        <f t="shared" si="44"/>
        <v>6.1224489795918366E-2</v>
      </c>
      <c r="L90" s="37">
        <f t="shared" si="44"/>
        <v>0.18367346938775511</v>
      </c>
      <c r="M90" s="37">
        <f t="shared" si="44"/>
        <v>4.0816326530612242E-2</v>
      </c>
      <c r="AA90" s="154"/>
      <c r="AB90" s="154"/>
    </row>
    <row r="91" spans="1:28" ht="12" customHeight="1">
      <c r="A91" s="254"/>
      <c r="B91" s="254"/>
      <c r="C91" s="43"/>
      <c r="D91" s="305" t="s">
        <v>5</v>
      </c>
      <c r="E91" s="42"/>
      <c r="F91" s="70">
        <v>24</v>
      </c>
      <c r="G91" s="69">
        <v>11</v>
      </c>
      <c r="H91" s="41">
        <v>16</v>
      </c>
      <c r="I91" s="41">
        <v>16</v>
      </c>
      <c r="J91" s="41">
        <v>6</v>
      </c>
      <c r="K91" s="41">
        <v>0</v>
      </c>
      <c r="L91" s="41">
        <v>4</v>
      </c>
      <c r="M91" s="41">
        <v>1</v>
      </c>
      <c r="AA91" s="155">
        <v>24</v>
      </c>
      <c r="AB91" s="155" t="str">
        <f>IF(F91=AA91,"",1)</f>
        <v/>
      </c>
    </row>
    <row r="92" spans="1:28" ht="12" customHeight="1">
      <c r="A92" s="254"/>
      <c r="B92" s="254"/>
      <c r="C92" s="40"/>
      <c r="D92" s="306"/>
      <c r="E92" s="39"/>
      <c r="F92" s="71"/>
      <c r="G92" s="67">
        <f t="shared" ref="G92:M92" si="45">IF(G91=0,0,G91/$F91)</f>
        <v>0.45833333333333331</v>
      </c>
      <c r="H92" s="37">
        <f t="shared" si="45"/>
        <v>0.66666666666666663</v>
      </c>
      <c r="I92" s="37">
        <f t="shared" si="45"/>
        <v>0.66666666666666663</v>
      </c>
      <c r="J92" s="37">
        <f t="shared" si="45"/>
        <v>0.25</v>
      </c>
      <c r="K92" s="37">
        <f t="shared" si="45"/>
        <v>0</v>
      </c>
      <c r="L92" s="37">
        <f t="shared" si="45"/>
        <v>0.16666666666666666</v>
      </c>
      <c r="M92" s="37">
        <f t="shared" si="45"/>
        <v>4.1666666666666664E-2</v>
      </c>
      <c r="AA92" s="154"/>
      <c r="AB92" s="154"/>
    </row>
    <row r="93" spans="1:28" ht="12" customHeight="1">
      <c r="A93" s="254"/>
      <c r="B93" s="254"/>
      <c r="C93" s="43"/>
      <c r="D93" s="305" t="s">
        <v>4</v>
      </c>
      <c r="E93" s="42"/>
      <c r="F93" s="70">
        <v>22</v>
      </c>
      <c r="G93" s="69">
        <v>10</v>
      </c>
      <c r="H93" s="41">
        <v>14</v>
      </c>
      <c r="I93" s="41">
        <v>14</v>
      </c>
      <c r="J93" s="41">
        <v>8</v>
      </c>
      <c r="K93" s="41">
        <v>0</v>
      </c>
      <c r="L93" s="41">
        <v>5</v>
      </c>
      <c r="M93" s="41">
        <v>0</v>
      </c>
      <c r="AA93" s="155">
        <v>22</v>
      </c>
      <c r="AB93" s="155" t="str">
        <f>IF(F93=AA93,"",1)</f>
        <v/>
      </c>
    </row>
    <row r="94" spans="1:28" ht="12" customHeight="1">
      <c r="A94" s="254"/>
      <c r="B94" s="254"/>
      <c r="C94" s="40"/>
      <c r="D94" s="306"/>
      <c r="E94" s="39"/>
      <c r="F94" s="71"/>
      <c r="G94" s="67">
        <f t="shared" ref="G94:M94" si="46">IF(G93=0,0,G93/$F93)</f>
        <v>0.45454545454545453</v>
      </c>
      <c r="H94" s="37">
        <f t="shared" si="46"/>
        <v>0.63636363636363635</v>
      </c>
      <c r="I94" s="37">
        <f t="shared" si="46"/>
        <v>0.63636363636363635</v>
      </c>
      <c r="J94" s="37">
        <f t="shared" si="46"/>
        <v>0.36363636363636365</v>
      </c>
      <c r="K94" s="37">
        <f t="shared" si="46"/>
        <v>0</v>
      </c>
      <c r="L94" s="37">
        <f t="shared" si="46"/>
        <v>0.22727272727272727</v>
      </c>
      <c r="M94" s="37">
        <f t="shared" si="46"/>
        <v>0</v>
      </c>
      <c r="AA94" s="154"/>
      <c r="AB94" s="154"/>
    </row>
    <row r="95" spans="1:28" ht="12" customHeight="1">
      <c r="A95" s="254"/>
      <c r="B95" s="254"/>
      <c r="C95" s="43"/>
      <c r="D95" s="305" t="s">
        <v>3</v>
      </c>
      <c r="E95" s="42"/>
      <c r="F95" s="70">
        <v>168</v>
      </c>
      <c r="G95" s="69">
        <v>64</v>
      </c>
      <c r="H95" s="41">
        <v>96</v>
      </c>
      <c r="I95" s="41">
        <v>95</v>
      </c>
      <c r="J95" s="41">
        <v>46</v>
      </c>
      <c r="K95" s="41">
        <v>12</v>
      </c>
      <c r="L95" s="41">
        <v>26</v>
      </c>
      <c r="M95" s="41">
        <v>8</v>
      </c>
      <c r="AA95" s="155">
        <v>168</v>
      </c>
      <c r="AB95" s="155" t="str">
        <f>IF(F95=AA95,"",1)</f>
        <v/>
      </c>
    </row>
    <row r="96" spans="1:28" ht="12" customHeight="1">
      <c r="A96" s="254"/>
      <c r="B96" s="254"/>
      <c r="C96" s="40"/>
      <c r="D96" s="306"/>
      <c r="E96" s="39"/>
      <c r="F96" s="71"/>
      <c r="G96" s="67">
        <f t="shared" ref="G96:M96" si="47">IF(G95=0,0,G95/$F95)</f>
        <v>0.38095238095238093</v>
      </c>
      <c r="H96" s="37">
        <f t="shared" si="47"/>
        <v>0.5714285714285714</v>
      </c>
      <c r="I96" s="37">
        <f t="shared" si="47"/>
        <v>0.56547619047619047</v>
      </c>
      <c r="J96" s="37">
        <f t="shared" si="47"/>
        <v>0.27380952380952384</v>
      </c>
      <c r="K96" s="37">
        <f t="shared" si="47"/>
        <v>7.1428571428571425E-2</v>
      </c>
      <c r="L96" s="37">
        <f t="shared" si="47"/>
        <v>0.15476190476190477</v>
      </c>
      <c r="M96" s="37">
        <f t="shared" si="47"/>
        <v>4.7619047619047616E-2</v>
      </c>
      <c r="AA96" s="154"/>
      <c r="AB96" s="154"/>
    </row>
    <row r="97" spans="1:30" ht="12" customHeight="1">
      <c r="A97" s="254"/>
      <c r="B97" s="254"/>
      <c r="C97" s="43"/>
      <c r="D97" s="305" t="s">
        <v>2</v>
      </c>
      <c r="E97" s="42"/>
      <c r="F97" s="70">
        <v>21</v>
      </c>
      <c r="G97" s="69">
        <v>15</v>
      </c>
      <c r="H97" s="41">
        <v>19</v>
      </c>
      <c r="I97" s="41">
        <v>12</v>
      </c>
      <c r="J97" s="41">
        <v>15</v>
      </c>
      <c r="K97" s="41">
        <v>1</v>
      </c>
      <c r="L97" s="41">
        <v>2</v>
      </c>
      <c r="M97" s="41">
        <v>0</v>
      </c>
      <c r="AA97" s="155">
        <v>21</v>
      </c>
      <c r="AB97" s="155" t="str">
        <f>IF(F97=AA97,"",1)</f>
        <v/>
      </c>
    </row>
    <row r="98" spans="1:30" ht="12" customHeight="1">
      <c r="A98" s="254"/>
      <c r="B98" s="254"/>
      <c r="C98" s="40"/>
      <c r="D98" s="306"/>
      <c r="E98" s="39"/>
      <c r="F98" s="71"/>
      <c r="G98" s="67">
        <f t="shared" ref="G98:M98" si="48">IF(G97=0,0,G97/$F97)</f>
        <v>0.7142857142857143</v>
      </c>
      <c r="H98" s="37">
        <f t="shared" si="48"/>
        <v>0.90476190476190477</v>
      </c>
      <c r="I98" s="37">
        <f t="shared" si="48"/>
        <v>0.5714285714285714</v>
      </c>
      <c r="J98" s="37">
        <f t="shared" si="48"/>
        <v>0.7142857142857143</v>
      </c>
      <c r="K98" s="37">
        <f t="shared" si="48"/>
        <v>4.7619047619047616E-2</v>
      </c>
      <c r="L98" s="37">
        <f t="shared" si="48"/>
        <v>9.5238095238095233E-2</v>
      </c>
      <c r="M98" s="37">
        <f t="shared" si="48"/>
        <v>0</v>
      </c>
      <c r="AA98" s="154"/>
      <c r="AB98" s="154"/>
    </row>
    <row r="99" spans="1:30" ht="12.75" customHeight="1">
      <c r="A99" s="254"/>
      <c r="B99" s="254"/>
      <c r="C99" s="43"/>
      <c r="D99" s="305" t="s">
        <v>1</v>
      </c>
      <c r="E99" s="42"/>
      <c r="F99" s="70">
        <v>56</v>
      </c>
      <c r="G99" s="69">
        <v>23</v>
      </c>
      <c r="H99" s="41">
        <v>34</v>
      </c>
      <c r="I99" s="41">
        <v>34</v>
      </c>
      <c r="J99" s="41">
        <v>18</v>
      </c>
      <c r="K99" s="41">
        <v>2</v>
      </c>
      <c r="L99" s="41">
        <v>14</v>
      </c>
      <c r="M99" s="41">
        <v>3</v>
      </c>
      <c r="AA99" s="155">
        <v>56</v>
      </c>
      <c r="AB99" s="155" t="str">
        <f>IF(F99=AA99,"",1)</f>
        <v/>
      </c>
    </row>
    <row r="100" spans="1:30" ht="12.75" customHeight="1" thickBot="1">
      <c r="A100" s="255"/>
      <c r="B100" s="255"/>
      <c r="C100" s="40"/>
      <c r="D100" s="306"/>
      <c r="E100" s="39"/>
      <c r="F100" s="68"/>
      <c r="G100" s="67">
        <f t="shared" ref="G100:M100" si="49">IF(G99=0,0,G99/$F99)</f>
        <v>0.4107142857142857</v>
      </c>
      <c r="H100" s="37">
        <f t="shared" si="49"/>
        <v>0.6071428571428571</v>
      </c>
      <c r="I100" s="37">
        <f t="shared" si="49"/>
        <v>0.6071428571428571</v>
      </c>
      <c r="J100" s="37">
        <f t="shared" si="49"/>
        <v>0.32142857142857145</v>
      </c>
      <c r="K100" s="37">
        <f t="shared" si="49"/>
        <v>3.5714285714285712E-2</v>
      </c>
      <c r="L100" s="37">
        <f t="shared" si="49"/>
        <v>0.25</v>
      </c>
      <c r="M100" s="37">
        <f t="shared" si="49"/>
        <v>5.3571428571428568E-2</v>
      </c>
      <c r="AA100" s="157"/>
      <c r="AB100" s="158"/>
    </row>
    <row r="110" spans="1:30">
      <c r="D110" s="166" t="s">
        <v>490</v>
      </c>
      <c r="E110" s="164"/>
      <c r="F110" s="165">
        <v>967</v>
      </c>
      <c r="G110" s="165">
        <v>418</v>
      </c>
      <c r="H110" s="165">
        <v>560</v>
      </c>
      <c r="I110" s="165">
        <v>539</v>
      </c>
      <c r="J110" s="165">
        <v>301</v>
      </c>
      <c r="K110" s="165">
        <v>39</v>
      </c>
      <c r="L110" s="165">
        <v>190</v>
      </c>
      <c r="M110" s="165">
        <v>44</v>
      </c>
      <c r="N110" s="165"/>
      <c r="O110" s="165"/>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0">IF(G110="","",SUM(G9,G11,G13,G15,G17))</f>
        <v>418</v>
      </c>
      <c r="H111" s="168">
        <f t="shared" si="50"/>
        <v>560</v>
      </c>
      <c r="I111" s="168">
        <f t="shared" si="50"/>
        <v>539</v>
      </c>
      <c r="J111" s="168">
        <f t="shared" si="50"/>
        <v>301</v>
      </c>
      <c r="K111" s="168">
        <f t="shared" si="50"/>
        <v>39</v>
      </c>
      <c r="L111" s="168">
        <f t="shared" si="50"/>
        <v>190</v>
      </c>
      <c r="M111" s="168">
        <f t="shared" si="50"/>
        <v>44</v>
      </c>
      <c r="N111" s="168" t="str">
        <f t="shared" si="50"/>
        <v/>
      </c>
      <c r="O111" s="168" t="str">
        <f t="shared" si="50"/>
        <v/>
      </c>
      <c r="P111" s="168" t="str">
        <f t="shared" si="50"/>
        <v/>
      </c>
      <c r="Q111" s="168" t="str">
        <f t="shared" si="50"/>
        <v/>
      </c>
      <c r="R111" s="168" t="str">
        <f t="shared" si="50"/>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1">IF(G110="","",SUM(G19,G69))</f>
        <v>418</v>
      </c>
      <c r="H112" s="168">
        <f t="shared" si="51"/>
        <v>560</v>
      </c>
      <c r="I112" s="168">
        <f t="shared" si="51"/>
        <v>539</v>
      </c>
      <c r="J112" s="168">
        <f t="shared" si="51"/>
        <v>301</v>
      </c>
      <c r="K112" s="168">
        <f t="shared" si="51"/>
        <v>39</v>
      </c>
      <c r="L112" s="168">
        <f t="shared" si="51"/>
        <v>190</v>
      </c>
      <c r="M112" s="168">
        <f t="shared" si="51"/>
        <v>44</v>
      </c>
      <c r="N112" s="168" t="str">
        <f t="shared" si="51"/>
        <v/>
      </c>
      <c r="O112" s="168" t="str">
        <f t="shared" si="51"/>
        <v/>
      </c>
      <c r="P112" s="168" t="str">
        <f t="shared" si="51"/>
        <v/>
      </c>
      <c r="Q112" s="168" t="str">
        <f t="shared" si="51"/>
        <v/>
      </c>
      <c r="R112" s="168" t="str">
        <f t="shared" si="51"/>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2">IF(G110="","",SUM(G21,G23,G25,G27,G29,G31,G33,G35,G37,G39,G41,G43,G45,G47,G49,G51,G53,G55,G57,G59,G61,G63,G65,G67))</f>
        <v>118</v>
      </c>
      <c r="H113" s="168">
        <f t="shared" si="52"/>
        <v>157</v>
      </c>
      <c r="I113" s="168">
        <f t="shared" si="52"/>
        <v>143</v>
      </c>
      <c r="J113" s="168">
        <f t="shared" si="52"/>
        <v>83</v>
      </c>
      <c r="K113" s="168">
        <f t="shared" si="52"/>
        <v>10</v>
      </c>
      <c r="L113" s="168">
        <f t="shared" si="52"/>
        <v>42</v>
      </c>
      <c r="M113" s="168">
        <f t="shared" si="52"/>
        <v>8</v>
      </c>
      <c r="N113" s="168" t="str">
        <f t="shared" si="52"/>
        <v/>
      </c>
      <c r="O113" s="168" t="str">
        <f t="shared" si="52"/>
        <v/>
      </c>
      <c r="P113" s="168" t="str">
        <f t="shared" si="52"/>
        <v/>
      </c>
      <c r="Q113" s="168" t="str">
        <f t="shared" si="52"/>
        <v/>
      </c>
      <c r="R113" s="168" t="str">
        <f t="shared" si="52"/>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3">IF(G110="","",SUM(G71,G73,G75,G77,G79,G81,G83,G85,G87,G89,G91,G93,G95,G97,G99))</f>
        <v>300</v>
      </c>
      <c r="H114" s="168">
        <f t="shared" si="53"/>
        <v>403</v>
      </c>
      <c r="I114" s="168">
        <f t="shared" si="53"/>
        <v>396</v>
      </c>
      <c r="J114" s="168">
        <f t="shared" si="53"/>
        <v>218</v>
      </c>
      <c r="K114" s="168">
        <f t="shared" si="53"/>
        <v>29</v>
      </c>
      <c r="L114" s="168">
        <f t="shared" si="53"/>
        <v>148</v>
      </c>
      <c r="M114" s="168">
        <f t="shared" si="53"/>
        <v>36</v>
      </c>
      <c r="N114" s="168" t="str">
        <f t="shared" si="53"/>
        <v/>
      </c>
      <c r="O114" s="168" t="str">
        <f t="shared" si="53"/>
        <v/>
      </c>
      <c r="P114" s="168" t="str">
        <f t="shared" si="53"/>
        <v/>
      </c>
      <c r="Q114" s="168" t="str">
        <f t="shared" si="53"/>
        <v/>
      </c>
      <c r="R114" s="168" t="str">
        <f t="shared" si="53"/>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4">IF(G110="","",IF(G7=G110,"",1))</f>
        <v/>
      </c>
      <c r="H116" s="165" t="str">
        <f t="shared" si="54"/>
        <v/>
      </c>
      <c r="I116" s="165" t="str">
        <f t="shared" si="54"/>
        <v/>
      </c>
      <c r="J116" s="165" t="str">
        <f t="shared" si="54"/>
        <v/>
      </c>
      <c r="K116" s="165" t="str">
        <f t="shared" si="54"/>
        <v/>
      </c>
      <c r="L116" s="165" t="str">
        <f t="shared" si="54"/>
        <v/>
      </c>
      <c r="M116" s="165" t="str">
        <f t="shared" si="54"/>
        <v/>
      </c>
      <c r="N116" s="165" t="str">
        <f t="shared" si="54"/>
        <v/>
      </c>
      <c r="O116" s="165" t="str">
        <f t="shared" si="54"/>
        <v/>
      </c>
      <c r="P116" s="165" t="str">
        <f t="shared" si="54"/>
        <v/>
      </c>
      <c r="Q116" s="165" t="str">
        <f t="shared" si="54"/>
        <v/>
      </c>
      <c r="R116" s="165" t="str">
        <f t="shared" si="54"/>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5">IF(G110="","",IF(G110=G111,"",1))</f>
        <v/>
      </c>
      <c r="H117" s="165" t="str">
        <f t="shared" si="55"/>
        <v/>
      </c>
      <c r="I117" s="165" t="str">
        <f t="shared" si="55"/>
        <v/>
      </c>
      <c r="J117" s="165" t="str">
        <f t="shared" si="55"/>
        <v/>
      </c>
      <c r="K117" s="165" t="str">
        <f t="shared" si="55"/>
        <v/>
      </c>
      <c r="L117" s="165" t="str">
        <f t="shared" si="55"/>
        <v/>
      </c>
      <c r="M117" s="165" t="str">
        <f t="shared" si="55"/>
        <v/>
      </c>
      <c r="N117" s="165" t="str">
        <f t="shared" si="55"/>
        <v/>
      </c>
      <c r="O117" s="165" t="str">
        <f t="shared" si="55"/>
        <v/>
      </c>
      <c r="P117" s="165" t="str">
        <f t="shared" si="55"/>
        <v/>
      </c>
      <c r="Q117" s="165" t="str">
        <f t="shared" si="55"/>
        <v/>
      </c>
      <c r="R117" s="165" t="str">
        <f t="shared" si="55"/>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6">IF(G110="","",IF(G110=G112,"",1))</f>
        <v/>
      </c>
      <c r="H118" s="165" t="str">
        <f t="shared" si="56"/>
        <v/>
      </c>
      <c r="I118" s="165" t="str">
        <f t="shared" si="56"/>
        <v/>
      </c>
      <c r="J118" s="165" t="str">
        <f t="shared" si="56"/>
        <v/>
      </c>
      <c r="K118" s="165" t="str">
        <f t="shared" si="56"/>
        <v/>
      </c>
      <c r="L118" s="165" t="str">
        <f t="shared" si="56"/>
        <v/>
      </c>
      <c r="M118" s="165" t="str">
        <f t="shared" si="56"/>
        <v/>
      </c>
      <c r="N118" s="165" t="str">
        <f t="shared" si="56"/>
        <v/>
      </c>
      <c r="O118" s="165" t="str">
        <f t="shared" si="56"/>
        <v/>
      </c>
      <c r="P118" s="165" t="str">
        <f t="shared" si="56"/>
        <v/>
      </c>
      <c r="Q118" s="165" t="str">
        <f t="shared" si="56"/>
        <v/>
      </c>
      <c r="R118" s="165" t="str">
        <f t="shared" si="56"/>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7">IF(G110="","",IF(G19=G113,"",1))</f>
        <v/>
      </c>
      <c r="H119" s="165" t="str">
        <f t="shared" si="57"/>
        <v/>
      </c>
      <c r="I119" s="165" t="str">
        <f t="shared" si="57"/>
        <v/>
      </c>
      <c r="J119" s="165" t="str">
        <f t="shared" si="57"/>
        <v/>
      </c>
      <c r="K119" s="165" t="str">
        <f t="shared" si="57"/>
        <v/>
      </c>
      <c r="L119" s="165" t="str">
        <f t="shared" si="57"/>
        <v/>
      </c>
      <c r="M119" s="165" t="str">
        <f t="shared" si="57"/>
        <v/>
      </c>
      <c r="N119" s="165" t="str">
        <f t="shared" si="57"/>
        <v/>
      </c>
      <c r="O119" s="165" t="str">
        <f t="shared" si="57"/>
        <v/>
      </c>
      <c r="P119" s="165" t="str">
        <f t="shared" si="57"/>
        <v/>
      </c>
      <c r="Q119" s="165" t="str">
        <f t="shared" si="57"/>
        <v/>
      </c>
      <c r="R119" s="165" t="str">
        <f t="shared" si="57"/>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58">IF(G110="","",IF(G69=G114,"",1))</f>
        <v/>
      </c>
      <c r="H120" s="165" t="str">
        <f t="shared" si="58"/>
        <v/>
      </c>
      <c r="I120" s="165" t="str">
        <f t="shared" si="58"/>
        <v/>
      </c>
      <c r="J120" s="165" t="str">
        <f t="shared" si="58"/>
        <v/>
      </c>
      <c r="K120" s="165" t="str">
        <f t="shared" si="58"/>
        <v/>
      </c>
      <c r="L120" s="165" t="str">
        <f t="shared" si="58"/>
        <v/>
      </c>
      <c r="M120" s="165" t="str">
        <f t="shared" si="58"/>
        <v/>
      </c>
      <c r="N120" s="165" t="str">
        <f t="shared" si="58"/>
        <v/>
      </c>
      <c r="O120" s="165" t="str">
        <f t="shared" si="58"/>
        <v/>
      </c>
      <c r="P120" s="165" t="str">
        <f t="shared" si="58"/>
        <v/>
      </c>
      <c r="Q120" s="165" t="str">
        <f t="shared" si="58"/>
        <v/>
      </c>
      <c r="R120" s="165" t="str">
        <f t="shared" si="58"/>
        <v/>
      </c>
      <c r="S120" s="72"/>
      <c r="T120" s="72"/>
      <c r="U120" s="72"/>
      <c r="V120" s="72"/>
      <c r="W120" s="72"/>
      <c r="X120" s="72"/>
      <c r="Y120" s="72"/>
      <c r="Z120" s="72"/>
      <c r="AA120" s="72"/>
      <c r="AB120" s="72"/>
      <c r="AC120" s="72"/>
      <c r="AD120" s="72"/>
    </row>
  </sheetData>
  <mergeCells count="60">
    <mergeCell ref="A3:E6"/>
    <mergeCell ref="D41:D42"/>
    <mergeCell ref="D39:D40"/>
    <mergeCell ref="F3:F6"/>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7:D38"/>
    <mergeCell ref="B69:B100"/>
    <mergeCell ref="D47:D48"/>
    <mergeCell ref="D49:D50"/>
    <mergeCell ref="D35:D36"/>
    <mergeCell ref="D69:D70"/>
    <mergeCell ref="D71:D72"/>
    <mergeCell ref="D83:D84"/>
    <mergeCell ref="D31:D32"/>
    <mergeCell ref="D33:D34"/>
    <mergeCell ref="D43:D44"/>
    <mergeCell ref="D45:D46"/>
    <mergeCell ref="D73:D74"/>
    <mergeCell ref="D75:D76"/>
    <mergeCell ref="D77:D78"/>
    <mergeCell ref="D79:D80"/>
    <mergeCell ref="D81:D82"/>
    <mergeCell ref="D93:D94"/>
    <mergeCell ref="D95:D96"/>
    <mergeCell ref="D97:D98"/>
    <mergeCell ref="D99:D100"/>
    <mergeCell ref="D85:D86"/>
    <mergeCell ref="D87:D88"/>
    <mergeCell ref="D89:D90"/>
    <mergeCell ref="D91:D92"/>
    <mergeCell ref="M3:M6"/>
    <mergeCell ref="G3:G6"/>
    <mergeCell ref="H3:H6"/>
    <mergeCell ref="I3:I6"/>
    <mergeCell ref="J3:J6"/>
    <mergeCell ref="K3:K6"/>
    <mergeCell ref="L3:L6"/>
    <mergeCell ref="D67:D68"/>
    <mergeCell ref="D65:D66"/>
    <mergeCell ref="D51:D52"/>
    <mergeCell ref="D53:D54"/>
    <mergeCell ref="D55:D56"/>
    <mergeCell ref="D57:D58"/>
    <mergeCell ref="D59:D60"/>
    <mergeCell ref="D61:D62"/>
    <mergeCell ref="D63:D6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3" width="12.75" style="3" customWidth="1"/>
    <col min="14" max="26" width="9" style="3"/>
    <col min="27" max="27" width="9" style="84"/>
    <col min="28" max="28" width="11.25" style="84" customWidth="1"/>
    <col min="29" max="16384" width="9" style="3"/>
  </cols>
  <sheetData>
    <row r="1" spans="1:28" ht="14.25">
      <c r="A1" s="18" t="s">
        <v>678</v>
      </c>
    </row>
    <row r="2" spans="1:28">
      <c r="M2" s="46" t="s">
        <v>633</v>
      </c>
    </row>
    <row r="3" spans="1:28" ht="14.25" customHeight="1">
      <c r="A3" s="314" t="s">
        <v>64</v>
      </c>
      <c r="B3" s="315"/>
      <c r="C3" s="315"/>
      <c r="D3" s="315"/>
      <c r="E3" s="316"/>
      <c r="F3" s="249" t="s">
        <v>131</v>
      </c>
      <c r="G3" s="434" t="s">
        <v>674</v>
      </c>
      <c r="H3" s="291" t="s">
        <v>673</v>
      </c>
      <c r="I3" s="291" t="s">
        <v>671</v>
      </c>
      <c r="J3" s="291" t="s">
        <v>672</v>
      </c>
      <c r="K3" s="291" t="s">
        <v>675</v>
      </c>
      <c r="L3" s="291" t="s">
        <v>676</v>
      </c>
      <c r="M3" s="291" t="s">
        <v>437</v>
      </c>
    </row>
    <row r="4" spans="1:28" ht="42" customHeight="1">
      <c r="A4" s="317"/>
      <c r="B4" s="318"/>
      <c r="C4" s="318"/>
      <c r="D4" s="318"/>
      <c r="E4" s="319"/>
      <c r="F4" s="250"/>
      <c r="G4" s="435"/>
      <c r="H4" s="292"/>
      <c r="I4" s="292"/>
      <c r="J4" s="292"/>
      <c r="K4" s="292"/>
      <c r="L4" s="292"/>
      <c r="M4" s="432"/>
    </row>
    <row r="5" spans="1:28" ht="14.25" customHeight="1" thickBot="1">
      <c r="A5" s="317"/>
      <c r="B5" s="318"/>
      <c r="C5" s="318"/>
      <c r="D5" s="318"/>
      <c r="E5" s="319"/>
      <c r="F5" s="250"/>
      <c r="G5" s="435"/>
      <c r="H5" s="292"/>
      <c r="I5" s="292"/>
      <c r="J5" s="292"/>
      <c r="K5" s="292"/>
      <c r="L5" s="292"/>
      <c r="M5" s="432"/>
    </row>
    <row r="6" spans="1:28" ht="19.5" customHeight="1" thickBot="1">
      <c r="A6" s="320"/>
      <c r="B6" s="321"/>
      <c r="C6" s="321"/>
      <c r="D6" s="321"/>
      <c r="E6" s="322"/>
      <c r="F6" s="250"/>
      <c r="G6" s="436"/>
      <c r="H6" s="293"/>
      <c r="I6" s="293"/>
      <c r="J6" s="293"/>
      <c r="K6" s="293"/>
      <c r="L6" s="293"/>
      <c r="M6" s="433"/>
      <c r="AA6" s="159">
        <f>SUM(AB7:AB100,F116:R120)</f>
        <v>0</v>
      </c>
      <c r="AB6" s="92"/>
    </row>
    <row r="7" spans="1:28" ht="12" customHeight="1">
      <c r="A7" s="240" t="s">
        <v>50</v>
      </c>
      <c r="B7" s="241"/>
      <c r="C7" s="241"/>
      <c r="D7" s="241"/>
      <c r="E7" s="242"/>
      <c r="F7" s="70">
        <v>967</v>
      </c>
      <c r="G7" s="69">
        <f t="shared" ref="G7:M7" si="0">SUM(G9,G11,G13,G15,G17)</f>
        <v>457</v>
      </c>
      <c r="H7" s="41">
        <f t="shared" si="0"/>
        <v>595</v>
      </c>
      <c r="I7" s="41">
        <f t="shared" si="0"/>
        <v>596</v>
      </c>
      <c r="J7" s="41">
        <f t="shared" si="0"/>
        <v>340</v>
      </c>
      <c r="K7" s="41">
        <f t="shared" si="0"/>
        <v>40</v>
      </c>
      <c r="L7" s="41">
        <f t="shared" si="0"/>
        <v>155</v>
      </c>
      <c r="M7" s="41">
        <f t="shared" si="0"/>
        <v>20</v>
      </c>
      <c r="AA7" s="153">
        <v>967</v>
      </c>
      <c r="AB7" s="153" t="str">
        <f>IF(F7=AA7,"",1)</f>
        <v/>
      </c>
    </row>
    <row r="8" spans="1:28" ht="12" customHeight="1">
      <c r="A8" s="243"/>
      <c r="B8" s="244"/>
      <c r="C8" s="244"/>
      <c r="D8" s="244"/>
      <c r="E8" s="245"/>
      <c r="F8" s="71"/>
      <c r="G8" s="67">
        <f t="shared" ref="G8:M8" si="1">IF(G7=0,0,G7/$F7)</f>
        <v>0.47259565667011377</v>
      </c>
      <c r="H8" s="37">
        <f t="shared" si="1"/>
        <v>0.61530506721820066</v>
      </c>
      <c r="I8" s="37">
        <f t="shared" si="1"/>
        <v>0.6163391933815926</v>
      </c>
      <c r="J8" s="37">
        <f t="shared" si="1"/>
        <v>0.35160289555325752</v>
      </c>
      <c r="K8" s="37">
        <f t="shared" si="1"/>
        <v>4.1365046535677352E-2</v>
      </c>
      <c r="L8" s="37">
        <f t="shared" si="1"/>
        <v>0.16028955532574973</v>
      </c>
      <c r="M8" s="37">
        <f t="shared" si="1"/>
        <v>2.0682523267838676E-2</v>
      </c>
      <c r="AA8" s="154"/>
      <c r="AB8" s="154"/>
    </row>
    <row r="9" spans="1:28" ht="12" customHeight="1">
      <c r="A9" s="256" t="s">
        <v>49</v>
      </c>
      <c r="B9" s="323" t="s">
        <v>48</v>
      </c>
      <c r="C9" s="324"/>
      <c r="D9" s="324"/>
      <c r="E9" s="325"/>
      <c r="F9" s="70">
        <v>323</v>
      </c>
      <c r="G9" s="69">
        <v>74</v>
      </c>
      <c r="H9" s="41">
        <v>78</v>
      </c>
      <c r="I9" s="41">
        <v>99</v>
      </c>
      <c r="J9" s="41">
        <v>27</v>
      </c>
      <c r="K9" s="41">
        <v>13</v>
      </c>
      <c r="L9" s="41">
        <v>129</v>
      </c>
      <c r="M9" s="41">
        <v>13</v>
      </c>
      <c r="AA9" s="155">
        <v>323</v>
      </c>
      <c r="AB9" s="155" t="str">
        <f>IF(F9=AA9,"",1)</f>
        <v/>
      </c>
    </row>
    <row r="10" spans="1:28" ht="12" customHeight="1">
      <c r="A10" s="257"/>
      <c r="B10" s="326"/>
      <c r="C10" s="327"/>
      <c r="D10" s="327"/>
      <c r="E10" s="328"/>
      <c r="F10" s="71"/>
      <c r="G10" s="67">
        <f t="shared" ref="G10:M10" si="2">IF(G9=0,0,G9/$F9)</f>
        <v>0.22910216718266255</v>
      </c>
      <c r="H10" s="37">
        <f t="shared" si="2"/>
        <v>0.24148606811145512</v>
      </c>
      <c r="I10" s="37">
        <f t="shared" si="2"/>
        <v>0.30650154798761609</v>
      </c>
      <c r="J10" s="37">
        <f t="shared" si="2"/>
        <v>8.3591331269349839E-2</v>
      </c>
      <c r="K10" s="37">
        <f t="shared" si="2"/>
        <v>4.0247678018575851E-2</v>
      </c>
      <c r="L10" s="37">
        <f t="shared" si="2"/>
        <v>0.39938080495356038</v>
      </c>
      <c r="M10" s="37">
        <f t="shared" si="2"/>
        <v>4.0247678018575851E-2</v>
      </c>
      <c r="AA10" s="154"/>
      <c r="AB10" s="154"/>
    </row>
    <row r="11" spans="1:28" ht="12" customHeight="1">
      <c r="A11" s="257"/>
      <c r="B11" s="323" t="s">
        <v>47</v>
      </c>
      <c r="C11" s="324"/>
      <c r="D11" s="324"/>
      <c r="E11" s="325"/>
      <c r="F11" s="70">
        <v>145</v>
      </c>
      <c r="G11" s="69">
        <v>65</v>
      </c>
      <c r="H11" s="41">
        <v>82</v>
      </c>
      <c r="I11" s="41">
        <v>88</v>
      </c>
      <c r="J11" s="41">
        <v>42</v>
      </c>
      <c r="K11" s="41">
        <v>10</v>
      </c>
      <c r="L11" s="41">
        <v>18</v>
      </c>
      <c r="M11" s="41">
        <v>1</v>
      </c>
      <c r="AA11" s="155">
        <v>145</v>
      </c>
      <c r="AB11" s="155" t="str">
        <f>IF(F11=AA11,"",1)</f>
        <v/>
      </c>
    </row>
    <row r="12" spans="1:28" ht="12" customHeight="1">
      <c r="A12" s="257"/>
      <c r="B12" s="326"/>
      <c r="C12" s="327"/>
      <c r="D12" s="327"/>
      <c r="E12" s="328"/>
      <c r="F12" s="71"/>
      <c r="G12" s="67">
        <f t="shared" ref="G12:M12" si="3">IF(G11=0,0,G11/$F11)</f>
        <v>0.44827586206896552</v>
      </c>
      <c r="H12" s="37">
        <f t="shared" si="3"/>
        <v>0.56551724137931036</v>
      </c>
      <c r="I12" s="37">
        <f t="shared" si="3"/>
        <v>0.60689655172413792</v>
      </c>
      <c r="J12" s="37">
        <f t="shared" si="3"/>
        <v>0.28965517241379313</v>
      </c>
      <c r="K12" s="37">
        <f t="shared" si="3"/>
        <v>6.8965517241379309E-2</v>
      </c>
      <c r="L12" s="37">
        <f t="shared" si="3"/>
        <v>0.12413793103448276</v>
      </c>
      <c r="M12" s="37">
        <f t="shared" si="3"/>
        <v>6.8965517241379309E-3</v>
      </c>
      <c r="AA12" s="154"/>
      <c r="AB12" s="154"/>
    </row>
    <row r="13" spans="1:28" ht="12" customHeight="1">
      <c r="A13" s="257"/>
      <c r="B13" s="323" t="s">
        <v>46</v>
      </c>
      <c r="C13" s="324"/>
      <c r="D13" s="324"/>
      <c r="E13" s="325"/>
      <c r="F13" s="70">
        <v>218</v>
      </c>
      <c r="G13" s="69">
        <v>136</v>
      </c>
      <c r="H13" s="41">
        <v>177</v>
      </c>
      <c r="I13" s="41">
        <v>178</v>
      </c>
      <c r="J13" s="41">
        <v>89</v>
      </c>
      <c r="K13" s="41">
        <v>8</v>
      </c>
      <c r="L13" s="41">
        <v>7</v>
      </c>
      <c r="M13" s="41">
        <v>3</v>
      </c>
      <c r="AA13" s="155">
        <v>218</v>
      </c>
      <c r="AB13" s="155" t="str">
        <f>IF(F13=AA13,"",1)</f>
        <v/>
      </c>
    </row>
    <row r="14" spans="1:28" ht="12" customHeight="1">
      <c r="A14" s="257"/>
      <c r="B14" s="326"/>
      <c r="C14" s="327"/>
      <c r="D14" s="327"/>
      <c r="E14" s="328"/>
      <c r="F14" s="71"/>
      <c r="G14" s="67">
        <f t="shared" ref="G14:M14" si="4">IF(G13=0,0,G13/$F13)</f>
        <v>0.62385321100917435</v>
      </c>
      <c r="H14" s="37">
        <f t="shared" si="4"/>
        <v>0.81192660550458717</v>
      </c>
      <c r="I14" s="37">
        <f t="shared" si="4"/>
        <v>0.8165137614678899</v>
      </c>
      <c r="J14" s="37">
        <f t="shared" si="4"/>
        <v>0.40825688073394495</v>
      </c>
      <c r="K14" s="37">
        <f t="shared" si="4"/>
        <v>3.669724770642202E-2</v>
      </c>
      <c r="L14" s="37">
        <f t="shared" si="4"/>
        <v>3.2110091743119268E-2</v>
      </c>
      <c r="M14" s="37">
        <f t="shared" si="4"/>
        <v>1.3761467889908258E-2</v>
      </c>
      <c r="AA14" s="154"/>
      <c r="AB14" s="154"/>
    </row>
    <row r="15" spans="1:28" ht="12" customHeight="1">
      <c r="A15" s="257"/>
      <c r="B15" s="323" t="s">
        <v>45</v>
      </c>
      <c r="C15" s="324"/>
      <c r="D15" s="324"/>
      <c r="E15" s="325"/>
      <c r="F15" s="70">
        <v>66</v>
      </c>
      <c r="G15" s="69">
        <v>39</v>
      </c>
      <c r="H15" s="41">
        <v>59</v>
      </c>
      <c r="I15" s="41">
        <v>49</v>
      </c>
      <c r="J15" s="41">
        <v>34</v>
      </c>
      <c r="K15" s="41">
        <v>2</v>
      </c>
      <c r="L15" s="41">
        <v>0</v>
      </c>
      <c r="M15" s="41">
        <v>3</v>
      </c>
      <c r="AA15" s="155">
        <v>66</v>
      </c>
      <c r="AB15" s="155" t="str">
        <f>IF(F15=AA15,"",1)</f>
        <v/>
      </c>
    </row>
    <row r="16" spans="1:28" ht="12" customHeight="1">
      <c r="A16" s="257"/>
      <c r="B16" s="326"/>
      <c r="C16" s="327"/>
      <c r="D16" s="327"/>
      <c r="E16" s="328"/>
      <c r="F16" s="71"/>
      <c r="G16" s="67">
        <f t="shared" ref="G16:M16" si="5">IF(G15=0,0,G15/$F15)</f>
        <v>0.59090909090909094</v>
      </c>
      <c r="H16" s="37">
        <f t="shared" si="5"/>
        <v>0.89393939393939392</v>
      </c>
      <c r="I16" s="37">
        <f t="shared" si="5"/>
        <v>0.74242424242424243</v>
      </c>
      <c r="J16" s="37">
        <f t="shared" si="5"/>
        <v>0.51515151515151514</v>
      </c>
      <c r="K16" s="37">
        <f t="shared" si="5"/>
        <v>3.0303030303030304E-2</v>
      </c>
      <c r="L16" s="37">
        <f t="shared" si="5"/>
        <v>0</v>
      </c>
      <c r="M16" s="37">
        <f t="shared" si="5"/>
        <v>4.5454545454545456E-2</v>
      </c>
      <c r="AA16" s="154"/>
      <c r="AB16" s="154"/>
    </row>
    <row r="17" spans="1:28" ht="12" customHeight="1">
      <c r="A17" s="257"/>
      <c r="B17" s="323" t="s">
        <v>44</v>
      </c>
      <c r="C17" s="324"/>
      <c r="D17" s="324"/>
      <c r="E17" s="325"/>
      <c r="F17" s="70">
        <v>215</v>
      </c>
      <c r="G17" s="69">
        <v>143</v>
      </c>
      <c r="H17" s="41">
        <v>199</v>
      </c>
      <c r="I17" s="41">
        <v>182</v>
      </c>
      <c r="J17" s="41">
        <v>148</v>
      </c>
      <c r="K17" s="41">
        <v>7</v>
      </c>
      <c r="L17" s="41">
        <v>1</v>
      </c>
      <c r="M17" s="41">
        <v>0</v>
      </c>
      <c r="AA17" s="155">
        <v>215</v>
      </c>
      <c r="AB17" s="155" t="str">
        <f>IF(F17=AA17,"",1)</f>
        <v/>
      </c>
    </row>
    <row r="18" spans="1:28" ht="12" customHeight="1">
      <c r="A18" s="258"/>
      <c r="B18" s="326"/>
      <c r="C18" s="327"/>
      <c r="D18" s="327"/>
      <c r="E18" s="328"/>
      <c r="F18" s="71"/>
      <c r="G18" s="67">
        <f t="shared" ref="G18:M18" si="6">IF(G17=0,0,G17/$F17)</f>
        <v>0.66511627906976745</v>
      </c>
      <c r="H18" s="37">
        <f t="shared" si="6"/>
        <v>0.92558139534883721</v>
      </c>
      <c r="I18" s="37">
        <f t="shared" si="6"/>
        <v>0.84651162790697676</v>
      </c>
      <c r="J18" s="37">
        <f t="shared" si="6"/>
        <v>0.68837209302325586</v>
      </c>
      <c r="K18" s="37">
        <f t="shared" si="6"/>
        <v>3.255813953488372E-2</v>
      </c>
      <c r="L18" s="37">
        <f t="shared" si="6"/>
        <v>4.6511627906976744E-3</v>
      </c>
      <c r="M18" s="37">
        <f t="shared" si="6"/>
        <v>0</v>
      </c>
      <c r="AA18" s="156"/>
      <c r="AB18" s="154"/>
    </row>
    <row r="19" spans="1:28" ht="12" customHeight="1">
      <c r="A19" s="253" t="s">
        <v>43</v>
      </c>
      <c r="B19" s="253" t="s">
        <v>42</v>
      </c>
      <c r="C19" s="43"/>
      <c r="D19" s="305" t="s">
        <v>16</v>
      </c>
      <c r="E19" s="42"/>
      <c r="F19" s="70">
        <v>243</v>
      </c>
      <c r="G19" s="69">
        <f t="shared" ref="G19:M19" si="7">SUM(G21,G23,G25,G27,G29,G31,G33,G35,G37,G39,G41,G43,G45,G47,G49,G51,G53,G55,G57,G59,G61,G63,G65,G67)</f>
        <v>128</v>
      </c>
      <c r="H19" s="41">
        <f t="shared" si="7"/>
        <v>164</v>
      </c>
      <c r="I19" s="41">
        <f t="shared" si="7"/>
        <v>154</v>
      </c>
      <c r="J19" s="41">
        <f t="shared" si="7"/>
        <v>93</v>
      </c>
      <c r="K19" s="41">
        <f t="shared" si="7"/>
        <v>10</v>
      </c>
      <c r="L19" s="41">
        <f t="shared" si="7"/>
        <v>38</v>
      </c>
      <c r="M19" s="41">
        <f t="shared" si="7"/>
        <v>5</v>
      </c>
      <c r="AA19" s="155">
        <v>243</v>
      </c>
      <c r="AB19" s="155" t="str">
        <f>IF(F19=AA19,"",1)</f>
        <v/>
      </c>
    </row>
    <row r="20" spans="1:28" ht="12" customHeight="1">
      <c r="A20" s="254"/>
      <c r="B20" s="254"/>
      <c r="C20" s="40"/>
      <c r="D20" s="306"/>
      <c r="E20" s="39"/>
      <c r="F20" s="71"/>
      <c r="G20" s="67">
        <f t="shared" ref="G20:M20" si="8">IF(G19=0,0,G19/$F19)</f>
        <v>0.52674897119341568</v>
      </c>
      <c r="H20" s="37">
        <f t="shared" si="8"/>
        <v>0.67489711934156382</v>
      </c>
      <c r="I20" s="37">
        <f t="shared" si="8"/>
        <v>0.63374485596707819</v>
      </c>
      <c r="J20" s="37">
        <f t="shared" si="8"/>
        <v>0.38271604938271603</v>
      </c>
      <c r="K20" s="37">
        <f t="shared" si="8"/>
        <v>4.1152263374485597E-2</v>
      </c>
      <c r="L20" s="37">
        <f t="shared" si="8"/>
        <v>0.15637860082304528</v>
      </c>
      <c r="M20" s="37">
        <f t="shared" si="8"/>
        <v>2.0576131687242798E-2</v>
      </c>
      <c r="AA20" s="154"/>
      <c r="AB20" s="154"/>
    </row>
    <row r="21" spans="1:28" ht="12" customHeight="1">
      <c r="A21" s="254"/>
      <c r="B21" s="254"/>
      <c r="C21" s="43"/>
      <c r="D21" s="305" t="s">
        <v>368</v>
      </c>
      <c r="E21" s="42"/>
      <c r="F21" s="70">
        <v>32</v>
      </c>
      <c r="G21" s="69">
        <v>17</v>
      </c>
      <c r="H21" s="41">
        <v>20</v>
      </c>
      <c r="I21" s="41">
        <v>20</v>
      </c>
      <c r="J21" s="41">
        <v>9</v>
      </c>
      <c r="K21" s="41">
        <v>3</v>
      </c>
      <c r="L21" s="41">
        <v>5</v>
      </c>
      <c r="M21" s="41">
        <v>2</v>
      </c>
      <c r="AA21" s="155">
        <v>32</v>
      </c>
      <c r="AB21" s="155" t="str">
        <f>IF(F21=AA21,"",1)</f>
        <v/>
      </c>
    </row>
    <row r="22" spans="1:28" ht="12" customHeight="1">
      <c r="A22" s="254"/>
      <c r="B22" s="254"/>
      <c r="C22" s="40"/>
      <c r="D22" s="306"/>
      <c r="E22" s="39"/>
      <c r="F22" s="71"/>
      <c r="G22" s="67">
        <f t="shared" ref="G22:M22" si="9">IF(G21=0,0,G21/$F21)</f>
        <v>0.53125</v>
      </c>
      <c r="H22" s="37">
        <f t="shared" si="9"/>
        <v>0.625</v>
      </c>
      <c r="I22" s="37">
        <f t="shared" si="9"/>
        <v>0.625</v>
      </c>
      <c r="J22" s="37">
        <f t="shared" si="9"/>
        <v>0.28125</v>
      </c>
      <c r="K22" s="37">
        <f t="shared" si="9"/>
        <v>9.375E-2</v>
      </c>
      <c r="L22" s="37">
        <f t="shared" si="9"/>
        <v>0.15625</v>
      </c>
      <c r="M22" s="37">
        <f t="shared" si="9"/>
        <v>6.25E-2</v>
      </c>
      <c r="AA22" s="154"/>
      <c r="AB22" s="154"/>
    </row>
    <row r="23" spans="1:28" ht="12" customHeight="1">
      <c r="A23" s="254"/>
      <c r="B23" s="254"/>
      <c r="C23" s="43"/>
      <c r="D23" s="305" t="s">
        <v>369</v>
      </c>
      <c r="E23" s="42"/>
      <c r="F23" s="70">
        <v>4</v>
      </c>
      <c r="G23" s="69">
        <v>2</v>
      </c>
      <c r="H23" s="41">
        <v>2</v>
      </c>
      <c r="I23" s="41">
        <v>2</v>
      </c>
      <c r="J23" s="41">
        <v>1</v>
      </c>
      <c r="K23" s="41">
        <v>1</v>
      </c>
      <c r="L23" s="41">
        <v>1</v>
      </c>
      <c r="M23" s="41">
        <v>0</v>
      </c>
      <c r="AA23" s="155">
        <v>4</v>
      </c>
      <c r="AB23" s="155" t="str">
        <f>IF(F23=AA23,"",1)</f>
        <v/>
      </c>
    </row>
    <row r="24" spans="1:28" ht="12" customHeight="1">
      <c r="A24" s="254"/>
      <c r="B24" s="254"/>
      <c r="C24" s="40"/>
      <c r="D24" s="306"/>
      <c r="E24" s="39"/>
      <c r="F24" s="71"/>
      <c r="G24" s="67">
        <f t="shared" ref="G24:M24" si="10">IF(G23=0,0,G23/$F23)</f>
        <v>0.5</v>
      </c>
      <c r="H24" s="37">
        <f t="shared" si="10"/>
        <v>0.5</v>
      </c>
      <c r="I24" s="37">
        <f t="shared" si="10"/>
        <v>0.5</v>
      </c>
      <c r="J24" s="37">
        <f t="shared" si="10"/>
        <v>0.25</v>
      </c>
      <c r="K24" s="37">
        <f t="shared" si="10"/>
        <v>0.25</v>
      </c>
      <c r="L24" s="37">
        <f t="shared" si="10"/>
        <v>0.25</v>
      </c>
      <c r="M24" s="37">
        <f t="shared" si="10"/>
        <v>0</v>
      </c>
      <c r="AA24" s="154"/>
      <c r="AB24" s="154"/>
    </row>
    <row r="25" spans="1:28" ht="12" customHeight="1">
      <c r="A25" s="254"/>
      <c r="B25" s="254"/>
      <c r="C25" s="43"/>
      <c r="D25" s="308" t="s">
        <v>370</v>
      </c>
      <c r="E25" s="115"/>
      <c r="F25" s="93">
        <v>16</v>
      </c>
      <c r="G25" s="103">
        <v>7</v>
      </c>
      <c r="H25" s="104">
        <v>9</v>
      </c>
      <c r="I25" s="104">
        <v>9</v>
      </c>
      <c r="J25" s="41">
        <v>3</v>
      </c>
      <c r="K25" s="41">
        <v>1</v>
      </c>
      <c r="L25" s="41">
        <v>3</v>
      </c>
      <c r="M25" s="41">
        <v>0</v>
      </c>
      <c r="AA25" s="155">
        <v>16</v>
      </c>
      <c r="AB25" s="155" t="str">
        <f>IF(F25=AA25,"",1)</f>
        <v/>
      </c>
    </row>
    <row r="26" spans="1:28" ht="12" customHeight="1">
      <c r="A26" s="254"/>
      <c r="B26" s="254"/>
      <c r="C26" s="40"/>
      <c r="D26" s="309"/>
      <c r="E26" s="116"/>
      <c r="F26" s="94"/>
      <c r="G26" s="106">
        <f t="shared" ref="G26:M26" si="11">IF(G25=0,0,G25/$F25)</f>
        <v>0.4375</v>
      </c>
      <c r="H26" s="107">
        <f t="shared" ref="G26:M28" si="12">IF(H25=0,0,H25/$F25)</f>
        <v>0.5625</v>
      </c>
      <c r="I26" s="107">
        <f t="shared" si="11"/>
        <v>0.5625</v>
      </c>
      <c r="J26" s="37">
        <f t="shared" si="11"/>
        <v>0.1875</v>
      </c>
      <c r="K26" s="37">
        <f t="shared" si="11"/>
        <v>6.25E-2</v>
      </c>
      <c r="L26" s="37">
        <f t="shared" si="11"/>
        <v>0.1875</v>
      </c>
      <c r="M26" s="37">
        <f t="shared" si="11"/>
        <v>0</v>
      </c>
      <c r="AA26" s="154"/>
      <c r="AB26" s="154"/>
    </row>
    <row r="27" spans="1:28" ht="12" customHeight="1">
      <c r="A27" s="254"/>
      <c r="B27" s="254"/>
      <c r="C27" s="43"/>
      <c r="D27" s="308" t="s">
        <v>371</v>
      </c>
      <c r="E27" s="115"/>
      <c r="F27" s="70">
        <v>3</v>
      </c>
      <c r="G27" s="103">
        <v>0</v>
      </c>
      <c r="H27" s="104">
        <v>0</v>
      </c>
      <c r="I27" s="104">
        <v>1</v>
      </c>
      <c r="J27" s="41">
        <v>0</v>
      </c>
      <c r="K27" s="41">
        <v>0</v>
      </c>
      <c r="L27" s="41">
        <v>2</v>
      </c>
      <c r="M27" s="41">
        <v>0</v>
      </c>
      <c r="AA27" s="155">
        <v>3</v>
      </c>
      <c r="AB27" s="155" t="str">
        <f>IF(F27=AA27,"",1)</f>
        <v/>
      </c>
    </row>
    <row r="28" spans="1:28" ht="12" customHeight="1">
      <c r="A28" s="254"/>
      <c r="B28" s="254"/>
      <c r="C28" s="40"/>
      <c r="D28" s="309"/>
      <c r="E28" s="116"/>
      <c r="F28" s="71"/>
      <c r="G28" s="106">
        <f t="shared" si="12"/>
        <v>0</v>
      </c>
      <c r="H28" s="107">
        <f t="shared" si="12"/>
        <v>0</v>
      </c>
      <c r="I28" s="107">
        <f t="shared" si="12"/>
        <v>0.33333333333333331</v>
      </c>
      <c r="J28" s="37">
        <f t="shared" si="12"/>
        <v>0</v>
      </c>
      <c r="K28" s="37">
        <f t="shared" si="12"/>
        <v>0</v>
      </c>
      <c r="L28" s="37">
        <f t="shared" si="12"/>
        <v>0.66666666666666663</v>
      </c>
      <c r="M28" s="37">
        <f t="shared" si="12"/>
        <v>0</v>
      </c>
      <c r="AA28" s="154"/>
      <c r="AB28" s="154"/>
    </row>
    <row r="29" spans="1:28" ht="12" customHeight="1">
      <c r="A29" s="254"/>
      <c r="B29" s="254"/>
      <c r="C29" s="43"/>
      <c r="D29" s="305" t="s">
        <v>372</v>
      </c>
      <c r="E29" s="42"/>
      <c r="F29" s="70">
        <v>7</v>
      </c>
      <c r="G29" s="69">
        <v>2</v>
      </c>
      <c r="H29" s="41">
        <v>4</v>
      </c>
      <c r="I29" s="41">
        <v>5</v>
      </c>
      <c r="J29" s="41">
        <v>1</v>
      </c>
      <c r="K29" s="41">
        <v>0</v>
      </c>
      <c r="L29" s="41">
        <v>2</v>
      </c>
      <c r="M29" s="41">
        <v>0</v>
      </c>
      <c r="AA29" s="155">
        <v>7</v>
      </c>
      <c r="AB29" s="155" t="str">
        <f>IF(F29=AA29,"",1)</f>
        <v/>
      </c>
    </row>
    <row r="30" spans="1:28" ht="12" customHeight="1">
      <c r="A30" s="254"/>
      <c r="B30" s="254"/>
      <c r="C30" s="40"/>
      <c r="D30" s="306"/>
      <c r="E30" s="39"/>
      <c r="F30" s="71"/>
      <c r="G30" s="67">
        <f t="shared" ref="G30:M30" si="13">IF(G29=0,0,G29/$F29)</f>
        <v>0.2857142857142857</v>
      </c>
      <c r="H30" s="37">
        <f t="shared" si="13"/>
        <v>0.5714285714285714</v>
      </c>
      <c r="I30" s="37">
        <f t="shared" si="13"/>
        <v>0.7142857142857143</v>
      </c>
      <c r="J30" s="37">
        <f t="shared" si="13"/>
        <v>0.14285714285714285</v>
      </c>
      <c r="K30" s="37">
        <f t="shared" si="13"/>
        <v>0</v>
      </c>
      <c r="L30" s="37">
        <f t="shared" si="13"/>
        <v>0.2857142857142857</v>
      </c>
      <c r="M30" s="37">
        <f t="shared" si="13"/>
        <v>0</v>
      </c>
      <c r="AA30" s="154"/>
      <c r="AB30" s="154"/>
    </row>
    <row r="31" spans="1:28" ht="12" customHeight="1">
      <c r="A31" s="254"/>
      <c r="B31" s="254"/>
      <c r="C31" s="43"/>
      <c r="D31" s="305" t="s">
        <v>373</v>
      </c>
      <c r="E31" s="42"/>
      <c r="F31" s="70">
        <v>2</v>
      </c>
      <c r="G31" s="69">
        <v>1</v>
      </c>
      <c r="H31" s="41">
        <v>0</v>
      </c>
      <c r="I31" s="41">
        <v>1</v>
      </c>
      <c r="J31" s="41">
        <v>0</v>
      </c>
      <c r="K31" s="41">
        <v>0</v>
      </c>
      <c r="L31" s="41">
        <v>0</v>
      </c>
      <c r="M31" s="41">
        <v>1</v>
      </c>
      <c r="AA31" s="155">
        <v>2</v>
      </c>
      <c r="AB31" s="155" t="str">
        <f>IF(F31=AA31,"",1)</f>
        <v/>
      </c>
    </row>
    <row r="32" spans="1:28" ht="12" customHeight="1">
      <c r="A32" s="254"/>
      <c r="B32" s="254"/>
      <c r="C32" s="40"/>
      <c r="D32" s="306"/>
      <c r="E32" s="39"/>
      <c r="F32" s="71"/>
      <c r="G32" s="67">
        <f t="shared" ref="G32:M32" si="14">IF(G31=0,0,G31/$F31)</f>
        <v>0.5</v>
      </c>
      <c r="H32" s="37">
        <f t="shared" si="14"/>
        <v>0</v>
      </c>
      <c r="I32" s="37">
        <f t="shared" si="14"/>
        <v>0.5</v>
      </c>
      <c r="J32" s="37">
        <f t="shared" si="14"/>
        <v>0</v>
      </c>
      <c r="K32" s="37">
        <f t="shared" si="14"/>
        <v>0</v>
      </c>
      <c r="L32" s="37">
        <f t="shared" si="14"/>
        <v>0</v>
      </c>
      <c r="M32" s="37">
        <f t="shared" si="14"/>
        <v>0.5</v>
      </c>
      <c r="AA32" s="154"/>
      <c r="AB32" s="154"/>
    </row>
    <row r="33" spans="1:28" ht="12" customHeight="1">
      <c r="A33" s="254"/>
      <c r="B33" s="254"/>
      <c r="C33" s="43"/>
      <c r="D33" s="305" t="s">
        <v>374</v>
      </c>
      <c r="E33" s="42"/>
      <c r="F33" s="70">
        <v>5</v>
      </c>
      <c r="G33" s="69">
        <v>4</v>
      </c>
      <c r="H33" s="41">
        <v>3</v>
      </c>
      <c r="I33" s="41">
        <v>4</v>
      </c>
      <c r="J33" s="41">
        <v>2</v>
      </c>
      <c r="K33" s="41">
        <v>0</v>
      </c>
      <c r="L33" s="41">
        <v>1</v>
      </c>
      <c r="M33" s="41">
        <v>0</v>
      </c>
      <c r="AA33" s="155">
        <v>5</v>
      </c>
      <c r="AB33" s="155" t="str">
        <f>IF(F33=AA33,"",1)</f>
        <v/>
      </c>
    </row>
    <row r="34" spans="1:28" ht="12" customHeight="1">
      <c r="A34" s="254"/>
      <c r="B34" s="254"/>
      <c r="C34" s="40"/>
      <c r="D34" s="306"/>
      <c r="E34" s="39"/>
      <c r="F34" s="71"/>
      <c r="G34" s="67">
        <f t="shared" ref="G34:M34" si="15">IF(G33=0,0,G33/$F33)</f>
        <v>0.8</v>
      </c>
      <c r="H34" s="37">
        <f t="shared" si="15"/>
        <v>0.6</v>
      </c>
      <c r="I34" s="37">
        <f t="shared" si="15"/>
        <v>0.8</v>
      </c>
      <c r="J34" s="37">
        <f t="shared" si="15"/>
        <v>0.4</v>
      </c>
      <c r="K34" s="37">
        <f t="shared" si="15"/>
        <v>0</v>
      </c>
      <c r="L34" s="37">
        <f t="shared" si="15"/>
        <v>0.2</v>
      </c>
      <c r="M34" s="37">
        <f t="shared" si="15"/>
        <v>0</v>
      </c>
      <c r="AA34" s="154"/>
      <c r="AB34" s="154"/>
    </row>
    <row r="35" spans="1:28" ht="12" customHeight="1">
      <c r="A35" s="254"/>
      <c r="B35" s="254"/>
      <c r="C35" s="43"/>
      <c r="D35" s="305" t="s">
        <v>375</v>
      </c>
      <c r="E35" s="42"/>
      <c r="F35" s="70">
        <v>10</v>
      </c>
      <c r="G35" s="69">
        <v>8</v>
      </c>
      <c r="H35" s="41">
        <v>10</v>
      </c>
      <c r="I35" s="41">
        <v>9</v>
      </c>
      <c r="J35" s="41">
        <v>9</v>
      </c>
      <c r="K35" s="41">
        <v>0</v>
      </c>
      <c r="L35" s="41">
        <v>0</v>
      </c>
      <c r="M35" s="41">
        <v>0</v>
      </c>
      <c r="AA35" s="155">
        <v>10</v>
      </c>
      <c r="AB35" s="155" t="str">
        <f>IF(F35=AA35,"",1)</f>
        <v/>
      </c>
    </row>
    <row r="36" spans="1:28" ht="12" customHeight="1">
      <c r="A36" s="254"/>
      <c r="B36" s="254"/>
      <c r="C36" s="40"/>
      <c r="D36" s="306"/>
      <c r="E36" s="39"/>
      <c r="F36" s="71"/>
      <c r="G36" s="67">
        <f t="shared" ref="G36:M36" si="16">IF(G35=0,0,G35/$F35)</f>
        <v>0.8</v>
      </c>
      <c r="H36" s="37">
        <f t="shared" si="16"/>
        <v>1</v>
      </c>
      <c r="I36" s="37">
        <f t="shared" si="16"/>
        <v>0.9</v>
      </c>
      <c r="J36" s="37">
        <f t="shared" si="16"/>
        <v>0.9</v>
      </c>
      <c r="K36" s="37">
        <f t="shared" si="16"/>
        <v>0</v>
      </c>
      <c r="L36" s="37">
        <f t="shared" si="16"/>
        <v>0</v>
      </c>
      <c r="M36" s="37">
        <f t="shared" si="16"/>
        <v>0</v>
      </c>
      <c r="AA36" s="154"/>
      <c r="AB36" s="154"/>
    </row>
    <row r="37" spans="1:28" ht="12" customHeight="1">
      <c r="A37" s="254"/>
      <c r="B37" s="254"/>
      <c r="C37" s="43"/>
      <c r="D37" s="305" t="s">
        <v>376</v>
      </c>
      <c r="E37" s="42"/>
      <c r="F37" s="70">
        <v>1</v>
      </c>
      <c r="G37" s="69">
        <v>1</v>
      </c>
      <c r="H37" s="41">
        <v>1</v>
      </c>
      <c r="I37" s="41">
        <v>1</v>
      </c>
      <c r="J37" s="41">
        <v>1</v>
      </c>
      <c r="K37" s="41">
        <v>0</v>
      </c>
      <c r="L37" s="41">
        <v>0</v>
      </c>
      <c r="M37" s="41">
        <v>0</v>
      </c>
      <c r="AA37" s="155">
        <v>1</v>
      </c>
      <c r="AB37" s="155" t="str">
        <f>IF(F37=AA37,"",1)</f>
        <v/>
      </c>
    </row>
    <row r="38" spans="1:28" ht="12" customHeight="1">
      <c r="A38" s="254"/>
      <c r="B38" s="254"/>
      <c r="C38" s="40"/>
      <c r="D38" s="306"/>
      <c r="E38" s="39"/>
      <c r="F38" s="71"/>
      <c r="G38" s="67">
        <f t="shared" ref="G38:M38" si="17">IF(G37=0,0,G37/$F37)</f>
        <v>1</v>
      </c>
      <c r="H38" s="37">
        <f t="shared" si="17"/>
        <v>1</v>
      </c>
      <c r="I38" s="37">
        <f t="shared" si="17"/>
        <v>1</v>
      </c>
      <c r="J38" s="37">
        <f t="shared" si="17"/>
        <v>1</v>
      </c>
      <c r="K38" s="37">
        <f t="shared" si="17"/>
        <v>0</v>
      </c>
      <c r="L38" s="37">
        <f t="shared" si="17"/>
        <v>0</v>
      </c>
      <c r="M38" s="37">
        <f t="shared" si="17"/>
        <v>0</v>
      </c>
      <c r="AA38" s="154"/>
      <c r="AB38" s="154"/>
    </row>
    <row r="39" spans="1:28" ht="12" customHeight="1">
      <c r="A39" s="254"/>
      <c r="B39" s="254"/>
      <c r="C39" s="43"/>
      <c r="D39" s="305" t="s">
        <v>377</v>
      </c>
      <c r="E39" s="42"/>
      <c r="F39" s="70">
        <v>6</v>
      </c>
      <c r="G39" s="69">
        <v>3</v>
      </c>
      <c r="H39" s="41">
        <v>4</v>
      </c>
      <c r="I39" s="41">
        <v>5</v>
      </c>
      <c r="J39" s="41">
        <v>2</v>
      </c>
      <c r="K39" s="41">
        <v>0</v>
      </c>
      <c r="L39" s="41">
        <v>1</v>
      </c>
      <c r="M39" s="41">
        <v>0</v>
      </c>
      <c r="AA39" s="155">
        <v>6</v>
      </c>
      <c r="AB39" s="155" t="str">
        <f>IF(F39=AA39,"",1)</f>
        <v/>
      </c>
    </row>
    <row r="40" spans="1:28" ht="12" customHeight="1">
      <c r="A40" s="254"/>
      <c r="B40" s="254"/>
      <c r="C40" s="40"/>
      <c r="D40" s="306"/>
      <c r="E40" s="39"/>
      <c r="F40" s="71"/>
      <c r="G40" s="67">
        <f t="shared" ref="G40:M40" si="18">IF(G39=0,0,G39/$F39)</f>
        <v>0.5</v>
      </c>
      <c r="H40" s="37">
        <f t="shared" si="18"/>
        <v>0.66666666666666663</v>
      </c>
      <c r="I40" s="37">
        <f t="shared" si="18"/>
        <v>0.83333333333333337</v>
      </c>
      <c r="J40" s="37">
        <f t="shared" si="18"/>
        <v>0.33333333333333331</v>
      </c>
      <c r="K40" s="37">
        <f t="shared" si="18"/>
        <v>0</v>
      </c>
      <c r="L40" s="37">
        <f t="shared" si="18"/>
        <v>0.16666666666666666</v>
      </c>
      <c r="M40" s="37">
        <f t="shared" si="18"/>
        <v>0</v>
      </c>
      <c r="AA40" s="154"/>
      <c r="AB40" s="154"/>
    </row>
    <row r="41" spans="1:28" ht="12" customHeight="1">
      <c r="A41" s="254"/>
      <c r="B41" s="254"/>
      <c r="C41" s="43"/>
      <c r="D41" s="305" t="s">
        <v>378</v>
      </c>
      <c r="E41" s="42"/>
      <c r="F41" s="70">
        <v>1</v>
      </c>
      <c r="G41" s="69">
        <v>0</v>
      </c>
      <c r="H41" s="41">
        <v>0</v>
      </c>
      <c r="I41" s="41">
        <v>0</v>
      </c>
      <c r="J41" s="41">
        <v>0</v>
      </c>
      <c r="K41" s="41">
        <v>0</v>
      </c>
      <c r="L41" s="41">
        <v>1</v>
      </c>
      <c r="M41" s="41">
        <v>0</v>
      </c>
      <c r="AA41" s="155">
        <v>1</v>
      </c>
      <c r="AB41" s="155" t="str">
        <f>IF(F41=AA41,"",1)</f>
        <v/>
      </c>
    </row>
    <row r="42" spans="1:28" ht="12" customHeight="1">
      <c r="A42" s="254"/>
      <c r="B42" s="254"/>
      <c r="C42" s="40"/>
      <c r="D42" s="306"/>
      <c r="E42" s="39"/>
      <c r="F42" s="71"/>
      <c r="G42" s="67">
        <f t="shared" ref="G42:M42" si="19">IF(G41=0,0,G41/$F41)</f>
        <v>0</v>
      </c>
      <c r="H42" s="37">
        <f t="shared" si="19"/>
        <v>0</v>
      </c>
      <c r="I42" s="37">
        <f t="shared" si="19"/>
        <v>0</v>
      </c>
      <c r="J42" s="37">
        <f t="shared" si="19"/>
        <v>0</v>
      </c>
      <c r="K42" s="37">
        <f t="shared" si="19"/>
        <v>0</v>
      </c>
      <c r="L42" s="37">
        <f t="shared" si="19"/>
        <v>1</v>
      </c>
      <c r="M42" s="37">
        <f t="shared" si="19"/>
        <v>0</v>
      </c>
      <c r="AA42" s="154"/>
      <c r="AB42" s="154"/>
    </row>
    <row r="43" spans="1:28" ht="12" customHeight="1">
      <c r="A43" s="254"/>
      <c r="B43" s="254"/>
      <c r="C43" s="43"/>
      <c r="D43" s="305" t="s">
        <v>379</v>
      </c>
      <c r="E43" s="42"/>
      <c r="F43" s="70">
        <v>2</v>
      </c>
      <c r="G43" s="69">
        <v>1</v>
      </c>
      <c r="H43" s="41">
        <v>1</v>
      </c>
      <c r="I43" s="41">
        <v>1</v>
      </c>
      <c r="J43" s="41">
        <v>1</v>
      </c>
      <c r="K43" s="41">
        <v>0</v>
      </c>
      <c r="L43" s="41">
        <v>1</v>
      </c>
      <c r="M43" s="41">
        <v>0</v>
      </c>
      <c r="AA43" s="155">
        <v>2</v>
      </c>
      <c r="AB43" s="155" t="str">
        <f>IF(F43=AA43,"",1)</f>
        <v/>
      </c>
    </row>
    <row r="44" spans="1:28" ht="12" customHeight="1">
      <c r="A44" s="254"/>
      <c r="B44" s="254"/>
      <c r="C44" s="40"/>
      <c r="D44" s="306"/>
      <c r="E44" s="39"/>
      <c r="F44" s="71"/>
      <c r="G44" s="67">
        <f t="shared" ref="G44:M44" si="20">IF(G43=0,0,G43/$F43)</f>
        <v>0.5</v>
      </c>
      <c r="H44" s="37">
        <f t="shared" si="20"/>
        <v>0.5</v>
      </c>
      <c r="I44" s="37">
        <f t="shared" si="20"/>
        <v>0.5</v>
      </c>
      <c r="J44" s="37">
        <f t="shared" si="20"/>
        <v>0.5</v>
      </c>
      <c r="K44" s="37">
        <f t="shared" si="20"/>
        <v>0</v>
      </c>
      <c r="L44" s="37">
        <f t="shared" si="20"/>
        <v>0.5</v>
      </c>
      <c r="M44" s="37">
        <f t="shared" si="20"/>
        <v>0</v>
      </c>
      <c r="AA44" s="154"/>
      <c r="AB44" s="154"/>
    </row>
    <row r="45" spans="1:28" ht="12" customHeight="1">
      <c r="A45" s="254"/>
      <c r="B45" s="254"/>
      <c r="C45" s="43"/>
      <c r="D45" s="305" t="s">
        <v>380</v>
      </c>
      <c r="E45" s="42"/>
      <c r="F45" s="70">
        <v>9</v>
      </c>
      <c r="G45" s="69">
        <v>5</v>
      </c>
      <c r="H45" s="41">
        <v>5</v>
      </c>
      <c r="I45" s="41">
        <v>3</v>
      </c>
      <c r="J45" s="41">
        <v>4</v>
      </c>
      <c r="K45" s="41">
        <v>0</v>
      </c>
      <c r="L45" s="41">
        <v>2</v>
      </c>
      <c r="M45" s="41">
        <v>0</v>
      </c>
      <c r="AA45" s="155">
        <v>9</v>
      </c>
      <c r="AB45" s="155" t="str">
        <f>IF(F45=AA45,"",1)</f>
        <v/>
      </c>
    </row>
    <row r="46" spans="1:28" ht="12" customHeight="1">
      <c r="A46" s="254"/>
      <c r="B46" s="254"/>
      <c r="C46" s="40"/>
      <c r="D46" s="306"/>
      <c r="E46" s="39"/>
      <c r="F46" s="71"/>
      <c r="G46" s="67">
        <f t="shared" ref="G46:M46" si="21">IF(G45=0,0,G45/$F45)</f>
        <v>0.55555555555555558</v>
      </c>
      <c r="H46" s="37">
        <f t="shared" si="21"/>
        <v>0.55555555555555558</v>
      </c>
      <c r="I46" s="37">
        <f t="shared" si="21"/>
        <v>0.33333333333333331</v>
      </c>
      <c r="J46" s="37">
        <f t="shared" si="21"/>
        <v>0.44444444444444442</v>
      </c>
      <c r="K46" s="37">
        <f t="shared" si="21"/>
        <v>0</v>
      </c>
      <c r="L46" s="37">
        <f t="shared" si="21"/>
        <v>0.22222222222222221</v>
      </c>
      <c r="M46" s="37">
        <f t="shared" si="21"/>
        <v>0</v>
      </c>
      <c r="AA46" s="154"/>
      <c r="AB46" s="154"/>
    </row>
    <row r="47" spans="1:28" ht="12" customHeight="1">
      <c r="A47" s="254"/>
      <c r="B47" s="254"/>
      <c r="C47" s="43"/>
      <c r="D47" s="305" t="s">
        <v>381</v>
      </c>
      <c r="E47" s="42"/>
      <c r="F47" s="70">
        <v>5</v>
      </c>
      <c r="G47" s="69">
        <v>2</v>
      </c>
      <c r="H47" s="41">
        <v>2</v>
      </c>
      <c r="I47" s="41">
        <v>3</v>
      </c>
      <c r="J47" s="41">
        <v>0</v>
      </c>
      <c r="K47" s="41">
        <v>0</v>
      </c>
      <c r="L47" s="41">
        <v>2</v>
      </c>
      <c r="M47" s="41">
        <v>0</v>
      </c>
      <c r="AA47" s="155">
        <v>5</v>
      </c>
      <c r="AB47" s="155" t="str">
        <f>IF(F47=AA47,"",1)</f>
        <v/>
      </c>
    </row>
    <row r="48" spans="1:28" ht="12" customHeight="1">
      <c r="A48" s="254"/>
      <c r="B48" s="254"/>
      <c r="C48" s="40"/>
      <c r="D48" s="306"/>
      <c r="E48" s="39"/>
      <c r="F48" s="71"/>
      <c r="G48" s="67">
        <f t="shared" ref="G48:M48" si="22">IF(G47=0,0,G47/$F47)</f>
        <v>0.4</v>
      </c>
      <c r="H48" s="37">
        <f t="shared" si="22"/>
        <v>0.4</v>
      </c>
      <c r="I48" s="37">
        <f t="shared" si="22"/>
        <v>0.6</v>
      </c>
      <c r="J48" s="37">
        <f t="shared" si="22"/>
        <v>0</v>
      </c>
      <c r="K48" s="37">
        <f t="shared" si="22"/>
        <v>0</v>
      </c>
      <c r="L48" s="37">
        <f t="shared" si="22"/>
        <v>0.4</v>
      </c>
      <c r="M48" s="37">
        <f t="shared" si="22"/>
        <v>0</v>
      </c>
      <c r="AA48" s="154"/>
      <c r="AB48" s="154"/>
    </row>
    <row r="49" spans="1:28" ht="12" customHeight="1">
      <c r="A49" s="254"/>
      <c r="B49" s="254"/>
      <c r="C49" s="43"/>
      <c r="D49" s="305" t="s">
        <v>382</v>
      </c>
      <c r="E49" s="42"/>
      <c r="F49" s="70">
        <v>5</v>
      </c>
      <c r="G49" s="69">
        <v>3</v>
      </c>
      <c r="H49" s="41">
        <v>4</v>
      </c>
      <c r="I49" s="41">
        <v>4</v>
      </c>
      <c r="J49" s="41">
        <v>4</v>
      </c>
      <c r="K49" s="41">
        <v>0</v>
      </c>
      <c r="L49" s="41">
        <v>1</v>
      </c>
      <c r="M49" s="41">
        <v>0</v>
      </c>
      <c r="AA49" s="155">
        <v>5</v>
      </c>
      <c r="AB49" s="155" t="str">
        <f>IF(F49=AA49,"",1)</f>
        <v/>
      </c>
    </row>
    <row r="50" spans="1:28" ht="12" customHeight="1">
      <c r="A50" s="254"/>
      <c r="B50" s="254"/>
      <c r="C50" s="40"/>
      <c r="D50" s="306"/>
      <c r="E50" s="39"/>
      <c r="F50" s="71"/>
      <c r="G50" s="67">
        <f t="shared" ref="G50:M50" si="23">IF(G49=0,0,G49/$F49)</f>
        <v>0.6</v>
      </c>
      <c r="H50" s="37">
        <f t="shared" si="23"/>
        <v>0.8</v>
      </c>
      <c r="I50" s="37">
        <f t="shared" si="23"/>
        <v>0.8</v>
      </c>
      <c r="J50" s="37">
        <f t="shared" si="23"/>
        <v>0.8</v>
      </c>
      <c r="K50" s="37">
        <f t="shared" si="23"/>
        <v>0</v>
      </c>
      <c r="L50" s="37">
        <f t="shared" si="23"/>
        <v>0.2</v>
      </c>
      <c r="M50" s="37">
        <f t="shared" si="23"/>
        <v>0</v>
      </c>
      <c r="AA50" s="154"/>
      <c r="AB50" s="154"/>
    </row>
    <row r="51" spans="1:28" ht="12" customHeight="1">
      <c r="A51" s="254"/>
      <c r="B51" s="254"/>
      <c r="C51" s="43"/>
      <c r="D51" s="305" t="s">
        <v>383</v>
      </c>
      <c r="E51" s="42"/>
      <c r="F51" s="70">
        <v>15</v>
      </c>
      <c r="G51" s="69">
        <v>6</v>
      </c>
      <c r="H51" s="41">
        <v>8</v>
      </c>
      <c r="I51" s="41">
        <v>8</v>
      </c>
      <c r="J51" s="41">
        <v>4</v>
      </c>
      <c r="K51" s="41">
        <v>1</v>
      </c>
      <c r="L51" s="41">
        <v>4</v>
      </c>
      <c r="M51" s="41">
        <v>0</v>
      </c>
      <c r="AA51" s="155">
        <v>15</v>
      </c>
      <c r="AB51" s="155" t="str">
        <f>IF(F51=AA51,"",1)</f>
        <v/>
      </c>
    </row>
    <row r="52" spans="1:28" ht="12" customHeight="1">
      <c r="A52" s="254"/>
      <c r="B52" s="254"/>
      <c r="C52" s="40"/>
      <c r="D52" s="306"/>
      <c r="E52" s="39"/>
      <c r="F52" s="71"/>
      <c r="G52" s="67">
        <f t="shared" ref="G52:M52" si="24">IF(G51=0,0,G51/$F51)</f>
        <v>0.4</v>
      </c>
      <c r="H52" s="37">
        <f t="shared" si="24"/>
        <v>0.53333333333333333</v>
      </c>
      <c r="I52" s="37">
        <f t="shared" si="24"/>
        <v>0.53333333333333333</v>
      </c>
      <c r="J52" s="37">
        <f t="shared" si="24"/>
        <v>0.26666666666666666</v>
      </c>
      <c r="K52" s="37">
        <f t="shared" si="24"/>
        <v>6.6666666666666666E-2</v>
      </c>
      <c r="L52" s="37">
        <f t="shared" si="24"/>
        <v>0.26666666666666666</v>
      </c>
      <c r="M52" s="37">
        <f t="shared" si="24"/>
        <v>0</v>
      </c>
      <c r="AA52" s="154"/>
      <c r="AB52" s="154"/>
    </row>
    <row r="53" spans="1:28" ht="12" customHeight="1">
      <c r="A53" s="254"/>
      <c r="B53" s="254"/>
      <c r="C53" s="43"/>
      <c r="D53" s="305" t="s">
        <v>384</v>
      </c>
      <c r="E53" s="42"/>
      <c r="F53" s="70">
        <v>6</v>
      </c>
      <c r="G53" s="69">
        <v>1</v>
      </c>
      <c r="H53" s="41">
        <v>3</v>
      </c>
      <c r="I53" s="41">
        <v>4</v>
      </c>
      <c r="J53" s="41">
        <v>0</v>
      </c>
      <c r="K53" s="41">
        <v>0</v>
      </c>
      <c r="L53" s="41">
        <v>1</v>
      </c>
      <c r="M53" s="41">
        <v>0</v>
      </c>
      <c r="AA53" s="155">
        <v>6</v>
      </c>
      <c r="AB53" s="155" t="str">
        <f>IF(F53=AA53,"",1)</f>
        <v/>
      </c>
    </row>
    <row r="54" spans="1:28" ht="12" customHeight="1">
      <c r="A54" s="254"/>
      <c r="B54" s="254"/>
      <c r="C54" s="40"/>
      <c r="D54" s="306"/>
      <c r="E54" s="39"/>
      <c r="F54" s="71"/>
      <c r="G54" s="67">
        <f t="shared" ref="G54:M54" si="25">IF(G53=0,0,G53/$F53)</f>
        <v>0.16666666666666666</v>
      </c>
      <c r="H54" s="37">
        <f t="shared" si="25"/>
        <v>0.5</v>
      </c>
      <c r="I54" s="37">
        <f t="shared" si="25"/>
        <v>0.66666666666666663</v>
      </c>
      <c r="J54" s="37">
        <f t="shared" si="25"/>
        <v>0</v>
      </c>
      <c r="K54" s="37">
        <f t="shared" si="25"/>
        <v>0</v>
      </c>
      <c r="L54" s="37">
        <f t="shared" si="25"/>
        <v>0.16666666666666666</v>
      </c>
      <c r="M54" s="37">
        <f t="shared" si="25"/>
        <v>0</v>
      </c>
      <c r="AA54" s="154"/>
      <c r="AB54" s="154"/>
    </row>
    <row r="55" spans="1:28" ht="12" customHeight="1">
      <c r="A55" s="254"/>
      <c r="B55" s="254"/>
      <c r="C55" s="43"/>
      <c r="D55" s="305" t="s">
        <v>385</v>
      </c>
      <c r="E55" s="42"/>
      <c r="F55" s="70">
        <v>33</v>
      </c>
      <c r="G55" s="69">
        <v>17</v>
      </c>
      <c r="H55" s="41">
        <v>24</v>
      </c>
      <c r="I55" s="41">
        <v>19</v>
      </c>
      <c r="J55" s="41">
        <v>9</v>
      </c>
      <c r="K55" s="41">
        <v>2</v>
      </c>
      <c r="L55" s="41">
        <v>4</v>
      </c>
      <c r="M55" s="41">
        <v>1</v>
      </c>
      <c r="AA55" s="155">
        <v>33</v>
      </c>
      <c r="AB55" s="155" t="str">
        <f>IF(F55=AA55,"",1)</f>
        <v/>
      </c>
    </row>
    <row r="56" spans="1:28" ht="12" customHeight="1">
      <c r="A56" s="254"/>
      <c r="B56" s="254"/>
      <c r="C56" s="40"/>
      <c r="D56" s="306"/>
      <c r="E56" s="39"/>
      <c r="F56" s="71"/>
      <c r="G56" s="67">
        <f t="shared" ref="G56:M56" si="26">IF(G55=0,0,G55/$F55)</f>
        <v>0.51515151515151514</v>
      </c>
      <c r="H56" s="37">
        <f t="shared" si="26"/>
        <v>0.72727272727272729</v>
      </c>
      <c r="I56" s="37">
        <f t="shared" si="26"/>
        <v>0.5757575757575758</v>
      </c>
      <c r="J56" s="37">
        <f t="shared" si="26"/>
        <v>0.27272727272727271</v>
      </c>
      <c r="K56" s="37">
        <f t="shared" si="26"/>
        <v>6.0606060606060608E-2</v>
      </c>
      <c r="L56" s="37">
        <f t="shared" si="26"/>
        <v>0.12121212121212122</v>
      </c>
      <c r="M56" s="37">
        <f t="shared" si="26"/>
        <v>3.0303030303030304E-2</v>
      </c>
      <c r="AA56" s="154"/>
      <c r="AB56" s="154"/>
    </row>
    <row r="57" spans="1:28" ht="12" customHeight="1">
      <c r="A57" s="254"/>
      <c r="B57" s="254"/>
      <c r="C57" s="43"/>
      <c r="D57" s="305" t="s">
        <v>386</v>
      </c>
      <c r="E57" s="42"/>
      <c r="F57" s="70">
        <v>7</v>
      </c>
      <c r="G57" s="69">
        <v>5</v>
      </c>
      <c r="H57" s="41">
        <v>6</v>
      </c>
      <c r="I57" s="41">
        <v>5</v>
      </c>
      <c r="J57" s="41">
        <v>5</v>
      </c>
      <c r="K57" s="41">
        <v>1</v>
      </c>
      <c r="L57" s="41">
        <v>0</v>
      </c>
      <c r="M57" s="41">
        <v>0</v>
      </c>
      <c r="AA57" s="155">
        <v>7</v>
      </c>
      <c r="AB57" s="155" t="str">
        <f>IF(F57=AA57,"",1)</f>
        <v/>
      </c>
    </row>
    <row r="58" spans="1:28" ht="12" customHeight="1">
      <c r="A58" s="254"/>
      <c r="B58" s="254"/>
      <c r="C58" s="40"/>
      <c r="D58" s="306"/>
      <c r="E58" s="39"/>
      <c r="F58" s="71"/>
      <c r="G58" s="67">
        <f t="shared" ref="G58:M58" si="27">IF(G57=0,0,G57/$F57)</f>
        <v>0.7142857142857143</v>
      </c>
      <c r="H58" s="37">
        <f t="shared" si="27"/>
        <v>0.8571428571428571</v>
      </c>
      <c r="I58" s="37">
        <f t="shared" si="27"/>
        <v>0.7142857142857143</v>
      </c>
      <c r="J58" s="37">
        <f t="shared" si="27"/>
        <v>0.7142857142857143</v>
      </c>
      <c r="K58" s="37">
        <f t="shared" si="27"/>
        <v>0.14285714285714285</v>
      </c>
      <c r="L58" s="37">
        <f t="shared" si="27"/>
        <v>0</v>
      </c>
      <c r="M58" s="37">
        <f t="shared" si="27"/>
        <v>0</v>
      </c>
      <c r="AA58" s="154"/>
      <c r="AB58" s="154"/>
    </row>
    <row r="59" spans="1:28" ht="12.75" customHeight="1">
      <c r="A59" s="254"/>
      <c r="B59" s="254"/>
      <c r="C59" s="43"/>
      <c r="D59" s="305" t="s">
        <v>387</v>
      </c>
      <c r="E59" s="42"/>
      <c r="F59" s="70">
        <v>29</v>
      </c>
      <c r="G59" s="69">
        <v>15</v>
      </c>
      <c r="H59" s="41">
        <v>22</v>
      </c>
      <c r="I59" s="41">
        <v>18</v>
      </c>
      <c r="J59" s="41">
        <v>16</v>
      </c>
      <c r="K59" s="41">
        <v>1</v>
      </c>
      <c r="L59" s="41">
        <v>2</v>
      </c>
      <c r="M59" s="41">
        <v>1</v>
      </c>
      <c r="AA59" s="155">
        <v>29</v>
      </c>
      <c r="AB59" s="155" t="str">
        <f>IF(F59=AA59,"",1)</f>
        <v/>
      </c>
    </row>
    <row r="60" spans="1:28" ht="12.75" customHeight="1">
      <c r="A60" s="254"/>
      <c r="B60" s="254"/>
      <c r="C60" s="40"/>
      <c r="D60" s="306"/>
      <c r="E60" s="39"/>
      <c r="F60" s="71"/>
      <c r="G60" s="67">
        <f t="shared" ref="G60:M60" si="28">IF(G59=0,0,G59/$F59)</f>
        <v>0.51724137931034486</v>
      </c>
      <c r="H60" s="37">
        <f t="shared" si="28"/>
        <v>0.75862068965517238</v>
      </c>
      <c r="I60" s="37">
        <f t="shared" si="28"/>
        <v>0.62068965517241381</v>
      </c>
      <c r="J60" s="37">
        <f t="shared" si="28"/>
        <v>0.55172413793103448</v>
      </c>
      <c r="K60" s="37">
        <f t="shared" si="28"/>
        <v>3.4482758620689655E-2</v>
      </c>
      <c r="L60" s="37">
        <f t="shared" si="28"/>
        <v>6.8965517241379309E-2</v>
      </c>
      <c r="M60" s="37">
        <f t="shared" si="28"/>
        <v>3.4482758620689655E-2</v>
      </c>
      <c r="AA60" s="154"/>
      <c r="AB60" s="154"/>
    </row>
    <row r="61" spans="1:28" ht="12" customHeight="1">
      <c r="A61" s="254"/>
      <c r="B61" s="254"/>
      <c r="C61" s="43"/>
      <c r="D61" s="305" t="s">
        <v>21</v>
      </c>
      <c r="E61" s="42"/>
      <c r="F61" s="70">
        <v>15</v>
      </c>
      <c r="G61" s="69">
        <v>9</v>
      </c>
      <c r="H61" s="41">
        <v>10</v>
      </c>
      <c r="I61" s="41">
        <v>11</v>
      </c>
      <c r="J61" s="41">
        <v>9</v>
      </c>
      <c r="K61" s="41">
        <v>0</v>
      </c>
      <c r="L61" s="41">
        <v>3</v>
      </c>
      <c r="M61" s="41">
        <v>0</v>
      </c>
      <c r="AA61" s="155">
        <v>15</v>
      </c>
      <c r="AB61" s="155" t="str">
        <f>IF(F61=AA61,"",1)</f>
        <v/>
      </c>
    </row>
    <row r="62" spans="1:28" ht="12" customHeight="1">
      <c r="A62" s="254"/>
      <c r="B62" s="254"/>
      <c r="C62" s="40"/>
      <c r="D62" s="306"/>
      <c r="E62" s="39"/>
      <c r="F62" s="71"/>
      <c r="G62" s="67">
        <f t="shared" ref="G62:M62" si="29">IF(G61=0,0,G61/$F61)</f>
        <v>0.6</v>
      </c>
      <c r="H62" s="37">
        <f t="shared" si="29"/>
        <v>0.66666666666666663</v>
      </c>
      <c r="I62" s="37">
        <f t="shared" si="29"/>
        <v>0.73333333333333328</v>
      </c>
      <c r="J62" s="37">
        <f t="shared" si="29"/>
        <v>0.6</v>
      </c>
      <c r="K62" s="37">
        <f t="shared" si="29"/>
        <v>0</v>
      </c>
      <c r="L62" s="37">
        <f t="shared" si="29"/>
        <v>0.2</v>
      </c>
      <c r="M62" s="37">
        <f t="shared" si="29"/>
        <v>0</v>
      </c>
      <c r="AA62" s="154"/>
      <c r="AB62" s="154"/>
    </row>
    <row r="63" spans="1:28" ht="12" customHeight="1">
      <c r="A63" s="254"/>
      <c r="B63" s="254"/>
      <c r="C63" s="43"/>
      <c r="D63" s="305" t="s">
        <v>388</v>
      </c>
      <c r="E63" s="42"/>
      <c r="F63" s="70">
        <v>7</v>
      </c>
      <c r="G63" s="69">
        <v>6</v>
      </c>
      <c r="H63" s="41">
        <v>7</v>
      </c>
      <c r="I63" s="41">
        <v>5</v>
      </c>
      <c r="J63" s="41">
        <v>4</v>
      </c>
      <c r="K63" s="41">
        <v>0</v>
      </c>
      <c r="L63" s="41">
        <v>0</v>
      </c>
      <c r="M63" s="41">
        <v>0</v>
      </c>
      <c r="AA63" s="155">
        <v>7</v>
      </c>
      <c r="AB63" s="155" t="str">
        <f>IF(F63=AA63,"",1)</f>
        <v/>
      </c>
    </row>
    <row r="64" spans="1:28" ht="12" customHeight="1">
      <c r="A64" s="254"/>
      <c r="B64" s="254"/>
      <c r="C64" s="40"/>
      <c r="D64" s="306"/>
      <c r="E64" s="39"/>
      <c r="F64" s="71"/>
      <c r="G64" s="67">
        <f t="shared" ref="G64:M64" si="30">IF(G63=0,0,G63/$F63)</f>
        <v>0.8571428571428571</v>
      </c>
      <c r="H64" s="37">
        <f t="shared" si="30"/>
        <v>1</v>
      </c>
      <c r="I64" s="37">
        <f t="shared" si="30"/>
        <v>0.7142857142857143</v>
      </c>
      <c r="J64" s="37">
        <f t="shared" si="30"/>
        <v>0.5714285714285714</v>
      </c>
      <c r="K64" s="37">
        <f t="shared" si="30"/>
        <v>0</v>
      </c>
      <c r="L64" s="37">
        <f t="shared" si="30"/>
        <v>0</v>
      </c>
      <c r="M64" s="37">
        <f t="shared" si="30"/>
        <v>0</v>
      </c>
      <c r="AA64" s="154"/>
      <c r="AB64" s="154"/>
    </row>
    <row r="65" spans="1:28" ht="12" customHeight="1">
      <c r="A65" s="254"/>
      <c r="B65" s="254"/>
      <c r="C65" s="43"/>
      <c r="D65" s="305" t="s">
        <v>389</v>
      </c>
      <c r="E65" s="42"/>
      <c r="F65" s="70">
        <v>17</v>
      </c>
      <c r="G65" s="69">
        <v>9</v>
      </c>
      <c r="H65" s="41">
        <v>15</v>
      </c>
      <c r="I65" s="41">
        <v>12</v>
      </c>
      <c r="J65" s="41">
        <v>7</v>
      </c>
      <c r="K65" s="41">
        <v>0</v>
      </c>
      <c r="L65" s="41">
        <v>1</v>
      </c>
      <c r="M65" s="41">
        <v>0</v>
      </c>
      <c r="AA65" s="155">
        <v>17</v>
      </c>
      <c r="AB65" s="155" t="str">
        <f>IF(F65=AA65,"",1)</f>
        <v/>
      </c>
    </row>
    <row r="66" spans="1:28" ht="12" customHeight="1">
      <c r="A66" s="254"/>
      <c r="B66" s="254"/>
      <c r="C66" s="40"/>
      <c r="D66" s="306"/>
      <c r="E66" s="39"/>
      <c r="F66" s="71"/>
      <c r="G66" s="67">
        <f t="shared" ref="G66:M66" si="31">IF(G65=0,0,G65/$F65)</f>
        <v>0.52941176470588236</v>
      </c>
      <c r="H66" s="37">
        <f t="shared" si="31"/>
        <v>0.88235294117647056</v>
      </c>
      <c r="I66" s="37">
        <f t="shared" si="31"/>
        <v>0.70588235294117652</v>
      </c>
      <c r="J66" s="37">
        <f t="shared" si="31"/>
        <v>0.41176470588235292</v>
      </c>
      <c r="K66" s="37">
        <f t="shared" si="31"/>
        <v>0</v>
      </c>
      <c r="L66" s="37">
        <f t="shared" si="31"/>
        <v>5.8823529411764705E-2</v>
      </c>
      <c r="M66" s="37">
        <f t="shared" si="31"/>
        <v>0</v>
      </c>
      <c r="AA66" s="154"/>
      <c r="AB66" s="154"/>
    </row>
    <row r="67" spans="1:28" ht="12" customHeight="1">
      <c r="A67" s="254"/>
      <c r="B67" s="254"/>
      <c r="C67" s="43"/>
      <c r="D67" s="305" t="s">
        <v>390</v>
      </c>
      <c r="E67" s="42"/>
      <c r="F67" s="70">
        <v>6</v>
      </c>
      <c r="G67" s="69">
        <v>4</v>
      </c>
      <c r="H67" s="41">
        <v>4</v>
      </c>
      <c r="I67" s="41">
        <v>4</v>
      </c>
      <c r="J67" s="41">
        <v>2</v>
      </c>
      <c r="K67" s="41">
        <v>0</v>
      </c>
      <c r="L67" s="41">
        <v>1</v>
      </c>
      <c r="M67" s="41">
        <v>0</v>
      </c>
      <c r="AA67" s="155">
        <v>6</v>
      </c>
      <c r="AB67" s="155" t="str">
        <f>IF(F67=AA67,"",1)</f>
        <v/>
      </c>
    </row>
    <row r="68" spans="1:28" ht="12" customHeight="1">
      <c r="A68" s="254"/>
      <c r="B68" s="255"/>
      <c r="C68" s="40"/>
      <c r="D68" s="306"/>
      <c r="E68" s="39"/>
      <c r="F68" s="71"/>
      <c r="G68" s="67">
        <f t="shared" ref="G68:M68" si="32">IF(G67=0,0,G67/$F67)</f>
        <v>0.66666666666666663</v>
      </c>
      <c r="H68" s="37">
        <f t="shared" si="32"/>
        <v>0.66666666666666663</v>
      </c>
      <c r="I68" s="37">
        <f t="shared" si="32"/>
        <v>0.66666666666666663</v>
      </c>
      <c r="J68" s="37">
        <f t="shared" si="32"/>
        <v>0.33333333333333331</v>
      </c>
      <c r="K68" s="37">
        <f t="shared" si="32"/>
        <v>0</v>
      </c>
      <c r="L68" s="37">
        <f t="shared" si="32"/>
        <v>0.16666666666666666</v>
      </c>
      <c r="M68" s="37">
        <f t="shared" si="32"/>
        <v>0</v>
      </c>
      <c r="AA68" s="154"/>
      <c r="AB68" s="154"/>
    </row>
    <row r="69" spans="1:28" ht="12" customHeight="1">
      <c r="A69" s="254"/>
      <c r="B69" s="253" t="s">
        <v>17</v>
      </c>
      <c r="C69" s="43"/>
      <c r="D69" s="305" t="s">
        <v>16</v>
      </c>
      <c r="E69" s="42"/>
      <c r="F69" s="70">
        <v>724</v>
      </c>
      <c r="G69" s="69">
        <f t="shared" ref="G69:M69" si="33">SUM(G71,G73,G75,G77,G79,G81,G83,G85,G87,G89,G91,G93,G95,G97,G99)</f>
        <v>329</v>
      </c>
      <c r="H69" s="41">
        <f t="shared" si="33"/>
        <v>431</v>
      </c>
      <c r="I69" s="41">
        <f t="shared" si="33"/>
        <v>442</v>
      </c>
      <c r="J69" s="41">
        <f t="shared" si="33"/>
        <v>247</v>
      </c>
      <c r="K69" s="41">
        <f t="shared" si="33"/>
        <v>30</v>
      </c>
      <c r="L69" s="41">
        <f t="shared" si="33"/>
        <v>117</v>
      </c>
      <c r="M69" s="41">
        <f t="shared" si="33"/>
        <v>15</v>
      </c>
      <c r="AA69" s="155">
        <v>724</v>
      </c>
      <c r="AB69" s="155" t="str">
        <f>IF(F69=AA69,"",1)</f>
        <v/>
      </c>
    </row>
    <row r="70" spans="1:28" ht="12" customHeight="1">
      <c r="A70" s="254"/>
      <c r="B70" s="254"/>
      <c r="C70" s="40"/>
      <c r="D70" s="306"/>
      <c r="E70" s="39"/>
      <c r="F70" s="71"/>
      <c r="G70" s="67">
        <f t="shared" ref="G70:M70" si="34">IF(G69=0,0,G69/$F69)</f>
        <v>0.45441988950276241</v>
      </c>
      <c r="H70" s="37">
        <f t="shared" si="34"/>
        <v>0.59530386740331487</v>
      </c>
      <c r="I70" s="37">
        <f t="shared" si="34"/>
        <v>0.61049723756906082</v>
      </c>
      <c r="J70" s="37">
        <f t="shared" si="34"/>
        <v>0.34116022099447513</v>
      </c>
      <c r="K70" s="37">
        <f t="shared" si="34"/>
        <v>4.1436464088397788E-2</v>
      </c>
      <c r="L70" s="37">
        <f t="shared" si="34"/>
        <v>0.16160220994475138</v>
      </c>
      <c r="M70" s="37">
        <f t="shared" si="34"/>
        <v>2.0718232044198894E-2</v>
      </c>
      <c r="AA70" s="154"/>
      <c r="AB70" s="154"/>
    </row>
    <row r="71" spans="1:28" ht="12" customHeight="1">
      <c r="A71" s="254"/>
      <c r="B71" s="254"/>
      <c r="C71" s="43"/>
      <c r="D71" s="305" t="s">
        <v>122</v>
      </c>
      <c r="E71" s="42"/>
      <c r="F71" s="70">
        <v>4</v>
      </c>
      <c r="G71" s="69">
        <v>2</v>
      </c>
      <c r="H71" s="41">
        <v>1</v>
      </c>
      <c r="I71" s="41">
        <v>2</v>
      </c>
      <c r="J71" s="41">
        <v>1</v>
      </c>
      <c r="K71" s="41">
        <v>0</v>
      </c>
      <c r="L71" s="41">
        <v>1</v>
      </c>
      <c r="M71" s="41">
        <v>0</v>
      </c>
      <c r="AA71" s="155">
        <v>4</v>
      </c>
      <c r="AB71" s="155" t="str">
        <f>IF(F71=AA71,"",1)</f>
        <v/>
      </c>
    </row>
    <row r="72" spans="1:28" ht="12" customHeight="1">
      <c r="A72" s="254"/>
      <c r="B72" s="254"/>
      <c r="C72" s="40"/>
      <c r="D72" s="306"/>
      <c r="E72" s="39"/>
      <c r="F72" s="71"/>
      <c r="G72" s="67">
        <f t="shared" ref="G72:M72" si="35">IF(G71=0,0,G71/$F71)</f>
        <v>0.5</v>
      </c>
      <c r="H72" s="37">
        <f t="shared" si="35"/>
        <v>0.25</v>
      </c>
      <c r="I72" s="37">
        <f t="shared" si="35"/>
        <v>0.5</v>
      </c>
      <c r="J72" s="37">
        <f t="shared" si="35"/>
        <v>0.25</v>
      </c>
      <c r="K72" s="37">
        <f t="shared" si="35"/>
        <v>0</v>
      </c>
      <c r="L72" s="37">
        <f t="shared" si="35"/>
        <v>0.25</v>
      </c>
      <c r="M72" s="37">
        <f t="shared" si="35"/>
        <v>0</v>
      </c>
      <c r="AA72" s="154"/>
      <c r="AB72" s="154"/>
    </row>
    <row r="73" spans="1:28" ht="12" customHeight="1">
      <c r="A73" s="254"/>
      <c r="B73" s="254"/>
      <c r="C73" s="43"/>
      <c r="D73" s="305" t="s">
        <v>14</v>
      </c>
      <c r="E73" s="42"/>
      <c r="F73" s="70">
        <v>91</v>
      </c>
      <c r="G73" s="69">
        <v>26</v>
      </c>
      <c r="H73" s="41">
        <v>23</v>
      </c>
      <c r="I73" s="41">
        <v>29</v>
      </c>
      <c r="J73" s="41">
        <v>15</v>
      </c>
      <c r="K73" s="41">
        <v>4</v>
      </c>
      <c r="L73" s="41">
        <v>34</v>
      </c>
      <c r="M73" s="41">
        <v>5</v>
      </c>
      <c r="AA73" s="155">
        <v>91</v>
      </c>
      <c r="AB73" s="155" t="str">
        <f>IF(F73=AA73,"",1)</f>
        <v/>
      </c>
    </row>
    <row r="74" spans="1:28" ht="12" customHeight="1">
      <c r="A74" s="254"/>
      <c r="B74" s="254"/>
      <c r="C74" s="40"/>
      <c r="D74" s="306"/>
      <c r="E74" s="39"/>
      <c r="F74" s="71"/>
      <c r="G74" s="67">
        <f t="shared" ref="G74:M74" si="36">IF(G73=0,0,G73/$F73)</f>
        <v>0.2857142857142857</v>
      </c>
      <c r="H74" s="37">
        <f t="shared" si="36"/>
        <v>0.25274725274725274</v>
      </c>
      <c r="I74" s="37">
        <f t="shared" si="36"/>
        <v>0.31868131868131866</v>
      </c>
      <c r="J74" s="37">
        <f t="shared" si="36"/>
        <v>0.16483516483516483</v>
      </c>
      <c r="K74" s="37">
        <f t="shared" si="36"/>
        <v>4.3956043956043959E-2</v>
      </c>
      <c r="L74" s="37">
        <f t="shared" si="36"/>
        <v>0.37362637362637363</v>
      </c>
      <c r="M74" s="37">
        <f t="shared" si="36"/>
        <v>5.4945054945054944E-2</v>
      </c>
      <c r="AA74" s="154"/>
      <c r="AB74" s="154"/>
    </row>
    <row r="75" spans="1:28" ht="12" customHeight="1">
      <c r="A75" s="254"/>
      <c r="B75" s="254"/>
      <c r="C75" s="43"/>
      <c r="D75" s="305" t="s">
        <v>13</v>
      </c>
      <c r="E75" s="42"/>
      <c r="F75" s="70">
        <v>19</v>
      </c>
      <c r="G75" s="69">
        <v>13</v>
      </c>
      <c r="H75" s="41">
        <v>15</v>
      </c>
      <c r="I75" s="41">
        <v>16</v>
      </c>
      <c r="J75" s="41">
        <v>10</v>
      </c>
      <c r="K75" s="41">
        <v>0</v>
      </c>
      <c r="L75" s="41">
        <v>2</v>
      </c>
      <c r="M75" s="41">
        <v>1</v>
      </c>
      <c r="AA75" s="155">
        <v>19</v>
      </c>
      <c r="AB75" s="155" t="str">
        <f>IF(F75=AA75,"",1)</f>
        <v/>
      </c>
    </row>
    <row r="76" spans="1:28" ht="12" customHeight="1">
      <c r="A76" s="254"/>
      <c r="B76" s="254"/>
      <c r="C76" s="40"/>
      <c r="D76" s="306"/>
      <c r="E76" s="39"/>
      <c r="F76" s="71"/>
      <c r="G76" s="67">
        <f t="shared" ref="G76:M76" si="37">IF(G75=0,0,G75/$F75)</f>
        <v>0.68421052631578949</v>
      </c>
      <c r="H76" s="37">
        <f t="shared" si="37"/>
        <v>0.78947368421052633</v>
      </c>
      <c r="I76" s="37">
        <f t="shared" si="37"/>
        <v>0.84210526315789469</v>
      </c>
      <c r="J76" s="37">
        <f t="shared" si="37"/>
        <v>0.52631578947368418</v>
      </c>
      <c r="K76" s="37">
        <f t="shared" si="37"/>
        <v>0</v>
      </c>
      <c r="L76" s="37">
        <f t="shared" si="37"/>
        <v>0.10526315789473684</v>
      </c>
      <c r="M76" s="37">
        <f t="shared" si="37"/>
        <v>5.2631578947368418E-2</v>
      </c>
      <c r="AA76" s="154"/>
      <c r="AB76" s="154"/>
    </row>
    <row r="77" spans="1:28" ht="12" customHeight="1">
      <c r="A77" s="254"/>
      <c r="B77" s="254"/>
      <c r="C77" s="43"/>
      <c r="D77" s="305" t="s">
        <v>12</v>
      </c>
      <c r="E77" s="42"/>
      <c r="F77" s="70">
        <v>14</v>
      </c>
      <c r="G77" s="69">
        <v>6</v>
      </c>
      <c r="H77" s="41">
        <v>10</v>
      </c>
      <c r="I77" s="41">
        <v>12</v>
      </c>
      <c r="J77" s="41">
        <v>4</v>
      </c>
      <c r="K77" s="41">
        <v>0</v>
      </c>
      <c r="L77" s="41">
        <v>0</v>
      </c>
      <c r="M77" s="41">
        <v>1</v>
      </c>
      <c r="AA77" s="155">
        <v>14</v>
      </c>
      <c r="AB77" s="155" t="str">
        <f>IF(F77=AA77,"",1)</f>
        <v/>
      </c>
    </row>
    <row r="78" spans="1:28" ht="12" customHeight="1">
      <c r="A78" s="254"/>
      <c r="B78" s="254"/>
      <c r="C78" s="40"/>
      <c r="D78" s="306"/>
      <c r="E78" s="39"/>
      <c r="F78" s="71"/>
      <c r="G78" s="67">
        <f t="shared" ref="G78:M78" si="38">IF(G77=0,0,G77/$F77)</f>
        <v>0.42857142857142855</v>
      </c>
      <c r="H78" s="37">
        <f t="shared" si="38"/>
        <v>0.7142857142857143</v>
      </c>
      <c r="I78" s="37">
        <f t="shared" si="38"/>
        <v>0.8571428571428571</v>
      </c>
      <c r="J78" s="37">
        <f t="shared" si="38"/>
        <v>0.2857142857142857</v>
      </c>
      <c r="K78" s="37">
        <f t="shared" si="38"/>
        <v>0</v>
      </c>
      <c r="L78" s="37">
        <f t="shared" si="38"/>
        <v>0</v>
      </c>
      <c r="M78" s="37">
        <f t="shared" si="38"/>
        <v>7.1428571428571425E-2</v>
      </c>
      <c r="AA78" s="154"/>
      <c r="AB78" s="154"/>
    </row>
    <row r="79" spans="1:28" ht="12" customHeight="1">
      <c r="A79" s="254"/>
      <c r="B79" s="254"/>
      <c r="C79" s="43"/>
      <c r="D79" s="305" t="s">
        <v>11</v>
      </c>
      <c r="E79" s="42"/>
      <c r="F79" s="70">
        <v>32</v>
      </c>
      <c r="G79" s="69">
        <v>17</v>
      </c>
      <c r="H79" s="41">
        <v>20</v>
      </c>
      <c r="I79" s="41">
        <v>16</v>
      </c>
      <c r="J79" s="41">
        <v>11</v>
      </c>
      <c r="K79" s="41">
        <v>3</v>
      </c>
      <c r="L79" s="41">
        <v>3</v>
      </c>
      <c r="M79" s="41">
        <v>1</v>
      </c>
      <c r="AA79" s="155">
        <v>32</v>
      </c>
      <c r="AB79" s="155" t="str">
        <f>IF(F79=AA79,"",1)</f>
        <v/>
      </c>
    </row>
    <row r="80" spans="1:28" ht="12" customHeight="1">
      <c r="A80" s="254"/>
      <c r="B80" s="254"/>
      <c r="C80" s="40"/>
      <c r="D80" s="306"/>
      <c r="E80" s="39"/>
      <c r="F80" s="71"/>
      <c r="G80" s="67">
        <f t="shared" ref="G80:M80" si="39">IF(G79=0,0,G79/$F79)</f>
        <v>0.53125</v>
      </c>
      <c r="H80" s="37">
        <f t="shared" si="39"/>
        <v>0.625</v>
      </c>
      <c r="I80" s="37">
        <f t="shared" si="39"/>
        <v>0.5</v>
      </c>
      <c r="J80" s="37">
        <f t="shared" si="39"/>
        <v>0.34375</v>
      </c>
      <c r="K80" s="37">
        <f t="shared" si="39"/>
        <v>9.375E-2</v>
      </c>
      <c r="L80" s="37">
        <f t="shared" si="39"/>
        <v>9.375E-2</v>
      </c>
      <c r="M80" s="37">
        <f t="shared" si="39"/>
        <v>3.125E-2</v>
      </c>
      <c r="AA80" s="154"/>
      <c r="AB80" s="154"/>
    </row>
    <row r="81" spans="1:28" ht="12" customHeight="1">
      <c r="A81" s="254"/>
      <c r="B81" s="254"/>
      <c r="C81" s="43"/>
      <c r="D81" s="305" t="s">
        <v>10</v>
      </c>
      <c r="E81" s="42"/>
      <c r="F81" s="70">
        <v>176</v>
      </c>
      <c r="G81" s="69">
        <v>85</v>
      </c>
      <c r="H81" s="41">
        <v>105</v>
      </c>
      <c r="I81" s="41">
        <v>107</v>
      </c>
      <c r="J81" s="41">
        <v>64</v>
      </c>
      <c r="K81" s="41">
        <v>6</v>
      </c>
      <c r="L81" s="41">
        <v>26</v>
      </c>
      <c r="M81" s="41">
        <v>3</v>
      </c>
      <c r="AA81" s="155">
        <v>176</v>
      </c>
      <c r="AB81" s="155" t="str">
        <f>IF(F81=AA81,"",1)</f>
        <v/>
      </c>
    </row>
    <row r="82" spans="1:28" ht="12" customHeight="1">
      <c r="A82" s="254"/>
      <c r="B82" s="254"/>
      <c r="C82" s="40"/>
      <c r="D82" s="306"/>
      <c r="E82" s="39"/>
      <c r="F82" s="71"/>
      <c r="G82" s="67">
        <f t="shared" ref="G82:M82" si="40">IF(G81=0,0,G81/$F81)</f>
        <v>0.48295454545454547</v>
      </c>
      <c r="H82" s="37">
        <f t="shared" si="40"/>
        <v>0.59659090909090906</v>
      </c>
      <c r="I82" s="37">
        <f t="shared" si="40"/>
        <v>0.60795454545454541</v>
      </c>
      <c r="J82" s="37">
        <f t="shared" si="40"/>
        <v>0.36363636363636365</v>
      </c>
      <c r="K82" s="37">
        <f t="shared" si="40"/>
        <v>3.4090909090909088E-2</v>
      </c>
      <c r="L82" s="37">
        <f t="shared" si="40"/>
        <v>0.14772727272727273</v>
      </c>
      <c r="M82" s="37">
        <f t="shared" si="40"/>
        <v>1.7045454545454544E-2</v>
      </c>
      <c r="AA82" s="154"/>
      <c r="AB82" s="154"/>
    </row>
    <row r="83" spans="1:28" ht="12" customHeight="1">
      <c r="A83" s="254"/>
      <c r="B83" s="254"/>
      <c r="C83" s="43"/>
      <c r="D83" s="305" t="s">
        <v>9</v>
      </c>
      <c r="E83" s="42"/>
      <c r="F83" s="70">
        <v>21</v>
      </c>
      <c r="G83" s="69">
        <v>17</v>
      </c>
      <c r="H83" s="41">
        <v>20</v>
      </c>
      <c r="I83" s="41">
        <v>18</v>
      </c>
      <c r="J83" s="41">
        <v>18</v>
      </c>
      <c r="K83" s="41">
        <v>0</v>
      </c>
      <c r="L83" s="41">
        <v>0</v>
      </c>
      <c r="M83" s="41">
        <v>0</v>
      </c>
      <c r="AA83" s="155">
        <v>21</v>
      </c>
      <c r="AB83" s="155" t="str">
        <f>IF(F83=AA83,"",1)</f>
        <v/>
      </c>
    </row>
    <row r="84" spans="1:28" ht="12" customHeight="1">
      <c r="A84" s="254"/>
      <c r="B84" s="254"/>
      <c r="C84" s="40"/>
      <c r="D84" s="306"/>
      <c r="E84" s="39"/>
      <c r="F84" s="71"/>
      <c r="G84" s="67">
        <f t="shared" ref="G84:M84" si="41">IF(G83=0,0,G83/$F83)</f>
        <v>0.80952380952380953</v>
      </c>
      <c r="H84" s="37">
        <f t="shared" si="41"/>
        <v>0.95238095238095233</v>
      </c>
      <c r="I84" s="37">
        <f t="shared" si="41"/>
        <v>0.8571428571428571</v>
      </c>
      <c r="J84" s="37">
        <f t="shared" si="41"/>
        <v>0.8571428571428571</v>
      </c>
      <c r="K84" s="37">
        <f t="shared" si="41"/>
        <v>0</v>
      </c>
      <c r="L84" s="37">
        <f t="shared" si="41"/>
        <v>0</v>
      </c>
      <c r="M84" s="37">
        <f t="shared" si="41"/>
        <v>0</v>
      </c>
      <c r="AA84" s="154"/>
      <c r="AB84" s="154"/>
    </row>
    <row r="85" spans="1:28" ht="12" customHeight="1">
      <c r="A85" s="254"/>
      <c r="B85" s="254"/>
      <c r="C85" s="43"/>
      <c r="D85" s="305" t="s">
        <v>8</v>
      </c>
      <c r="E85" s="42"/>
      <c r="F85" s="70">
        <v>9</v>
      </c>
      <c r="G85" s="69">
        <v>3</v>
      </c>
      <c r="H85" s="41">
        <v>5</v>
      </c>
      <c r="I85" s="41">
        <v>7</v>
      </c>
      <c r="J85" s="41">
        <v>3</v>
      </c>
      <c r="K85" s="41">
        <v>0</v>
      </c>
      <c r="L85" s="41">
        <v>2</v>
      </c>
      <c r="M85" s="41">
        <v>0</v>
      </c>
      <c r="AA85" s="155">
        <v>9</v>
      </c>
      <c r="AB85" s="155" t="str">
        <f>IF(F85=AA85,"",1)</f>
        <v/>
      </c>
    </row>
    <row r="86" spans="1:28" ht="12" customHeight="1">
      <c r="A86" s="254"/>
      <c r="B86" s="254"/>
      <c r="C86" s="40"/>
      <c r="D86" s="306"/>
      <c r="E86" s="39"/>
      <c r="F86" s="71"/>
      <c r="G86" s="67">
        <f t="shared" ref="G86:M86" si="42">IF(G85=0,0,G85/$F85)</f>
        <v>0.33333333333333331</v>
      </c>
      <c r="H86" s="37">
        <f t="shared" si="42"/>
        <v>0.55555555555555558</v>
      </c>
      <c r="I86" s="37">
        <f t="shared" si="42"/>
        <v>0.77777777777777779</v>
      </c>
      <c r="J86" s="37">
        <f t="shared" si="42"/>
        <v>0.33333333333333331</v>
      </c>
      <c r="K86" s="37">
        <f t="shared" si="42"/>
        <v>0</v>
      </c>
      <c r="L86" s="37">
        <f t="shared" si="42"/>
        <v>0.22222222222222221</v>
      </c>
      <c r="M86" s="37">
        <f t="shared" si="42"/>
        <v>0</v>
      </c>
      <c r="AA86" s="154"/>
      <c r="AB86" s="154"/>
    </row>
    <row r="87" spans="1:28" ht="13.5" customHeight="1">
      <c r="A87" s="254"/>
      <c r="B87" s="254"/>
      <c r="C87" s="43"/>
      <c r="D87" s="307" t="s">
        <v>121</v>
      </c>
      <c r="E87" s="42"/>
      <c r="F87" s="70">
        <v>18</v>
      </c>
      <c r="G87" s="69">
        <v>7</v>
      </c>
      <c r="H87" s="41">
        <v>11</v>
      </c>
      <c r="I87" s="41">
        <v>13</v>
      </c>
      <c r="J87" s="41">
        <v>5</v>
      </c>
      <c r="K87" s="41">
        <v>0</v>
      </c>
      <c r="L87" s="41">
        <v>2</v>
      </c>
      <c r="M87" s="41">
        <v>0</v>
      </c>
      <c r="AA87" s="155">
        <v>18</v>
      </c>
      <c r="AB87" s="155" t="str">
        <f>IF(F87=AA87,"",1)</f>
        <v/>
      </c>
    </row>
    <row r="88" spans="1:28" ht="13.5" customHeight="1">
      <c r="A88" s="254"/>
      <c r="B88" s="254"/>
      <c r="C88" s="40"/>
      <c r="D88" s="306"/>
      <c r="E88" s="39"/>
      <c r="F88" s="71"/>
      <c r="G88" s="67">
        <f t="shared" ref="G88:M88" si="43">IF(G87=0,0,G87/$F87)</f>
        <v>0.3888888888888889</v>
      </c>
      <c r="H88" s="37">
        <f t="shared" si="43"/>
        <v>0.61111111111111116</v>
      </c>
      <c r="I88" s="37">
        <f t="shared" si="43"/>
        <v>0.72222222222222221</v>
      </c>
      <c r="J88" s="37">
        <f t="shared" si="43"/>
        <v>0.27777777777777779</v>
      </c>
      <c r="K88" s="37">
        <f t="shared" si="43"/>
        <v>0</v>
      </c>
      <c r="L88" s="37">
        <f t="shared" si="43"/>
        <v>0.1111111111111111</v>
      </c>
      <c r="M88" s="37">
        <f t="shared" si="43"/>
        <v>0</v>
      </c>
      <c r="AA88" s="154"/>
      <c r="AB88" s="154"/>
    </row>
    <row r="89" spans="1:28" ht="12" customHeight="1">
      <c r="A89" s="254"/>
      <c r="B89" s="254"/>
      <c r="C89" s="43"/>
      <c r="D89" s="305" t="s">
        <v>6</v>
      </c>
      <c r="E89" s="42"/>
      <c r="F89" s="70">
        <v>49</v>
      </c>
      <c r="G89" s="69">
        <v>17</v>
      </c>
      <c r="H89" s="41">
        <v>27</v>
      </c>
      <c r="I89" s="41">
        <v>29</v>
      </c>
      <c r="J89" s="41">
        <v>11</v>
      </c>
      <c r="K89" s="41">
        <v>3</v>
      </c>
      <c r="L89" s="41">
        <v>8</v>
      </c>
      <c r="M89" s="41">
        <v>1</v>
      </c>
      <c r="AA89" s="155">
        <v>49</v>
      </c>
      <c r="AB89" s="155" t="str">
        <f>IF(F89=AA89,"",1)</f>
        <v/>
      </c>
    </row>
    <row r="90" spans="1:28" ht="12" customHeight="1">
      <c r="A90" s="254"/>
      <c r="B90" s="254"/>
      <c r="C90" s="40"/>
      <c r="D90" s="306"/>
      <c r="E90" s="39"/>
      <c r="F90" s="71"/>
      <c r="G90" s="67">
        <f t="shared" ref="G90:M90" si="44">IF(G89=0,0,G89/$F89)</f>
        <v>0.34693877551020408</v>
      </c>
      <c r="H90" s="37">
        <f t="shared" si="44"/>
        <v>0.55102040816326525</v>
      </c>
      <c r="I90" s="37">
        <f t="shared" si="44"/>
        <v>0.59183673469387754</v>
      </c>
      <c r="J90" s="37">
        <f t="shared" si="44"/>
        <v>0.22448979591836735</v>
      </c>
      <c r="K90" s="37">
        <f t="shared" si="44"/>
        <v>6.1224489795918366E-2</v>
      </c>
      <c r="L90" s="37">
        <f t="shared" si="44"/>
        <v>0.16326530612244897</v>
      </c>
      <c r="M90" s="37">
        <f t="shared" si="44"/>
        <v>2.0408163265306121E-2</v>
      </c>
      <c r="AA90" s="154"/>
      <c r="AB90" s="154"/>
    </row>
    <row r="91" spans="1:28" ht="12" customHeight="1">
      <c r="A91" s="254"/>
      <c r="B91" s="254"/>
      <c r="C91" s="43"/>
      <c r="D91" s="305" t="s">
        <v>5</v>
      </c>
      <c r="E91" s="42"/>
      <c r="F91" s="70">
        <v>24</v>
      </c>
      <c r="G91" s="69">
        <v>11</v>
      </c>
      <c r="H91" s="41">
        <v>16</v>
      </c>
      <c r="I91" s="41">
        <v>16</v>
      </c>
      <c r="J91" s="41">
        <v>7</v>
      </c>
      <c r="K91" s="41">
        <v>0</v>
      </c>
      <c r="L91" s="41">
        <v>4</v>
      </c>
      <c r="M91" s="41">
        <v>0</v>
      </c>
      <c r="AA91" s="155">
        <v>24</v>
      </c>
      <c r="AB91" s="155" t="str">
        <f>IF(F91=AA91,"",1)</f>
        <v/>
      </c>
    </row>
    <row r="92" spans="1:28" ht="12" customHeight="1">
      <c r="A92" s="254"/>
      <c r="B92" s="254"/>
      <c r="C92" s="40"/>
      <c r="D92" s="306"/>
      <c r="E92" s="39"/>
      <c r="F92" s="71"/>
      <c r="G92" s="67">
        <f t="shared" ref="G92:M92" si="45">IF(G91=0,0,G91/$F91)</f>
        <v>0.45833333333333331</v>
      </c>
      <c r="H92" s="37">
        <f t="shared" si="45"/>
        <v>0.66666666666666663</v>
      </c>
      <c r="I92" s="37">
        <f t="shared" si="45"/>
        <v>0.66666666666666663</v>
      </c>
      <c r="J92" s="37">
        <f t="shared" si="45"/>
        <v>0.29166666666666669</v>
      </c>
      <c r="K92" s="37">
        <f t="shared" si="45"/>
        <v>0</v>
      </c>
      <c r="L92" s="37">
        <f t="shared" si="45"/>
        <v>0.16666666666666666</v>
      </c>
      <c r="M92" s="37">
        <f t="shared" si="45"/>
        <v>0</v>
      </c>
      <c r="AA92" s="154"/>
      <c r="AB92" s="154"/>
    </row>
    <row r="93" spans="1:28" ht="12" customHeight="1">
      <c r="A93" s="254"/>
      <c r="B93" s="254"/>
      <c r="C93" s="43"/>
      <c r="D93" s="305" t="s">
        <v>4</v>
      </c>
      <c r="E93" s="42"/>
      <c r="F93" s="70">
        <v>22</v>
      </c>
      <c r="G93" s="69">
        <v>10</v>
      </c>
      <c r="H93" s="41">
        <v>14</v>
      </c>
      <c r="I93" s="41">
        <v>14</v>
      </c>
      <c r="J93" s="41">
        <v>8</v>
      </c>
      <c r="K93" s="41">
        <v>0</v>
      </c>
      <c r="L93" s="41">
        <v>5</v>
      </c>
      <c r="M93" s="41">
        <v>0</v>
      </c>
      <c r="AA93" s="155">
        <v>22</v>
      </c>
      <c r="AB93" s="155" t="str">
        <f>IF(F93=AA93,"",1)</f>
        <v/>
      </c>
    </row>
    <row r="94" spans="1:28" ht="12" customHeight="1">
      <c r="A94" s="254"/>
      <c r="B94" s="254"/>
      <c r="C94" s="40"/>
      <c r="D94" s="306"/>
      <c r="E94" s="39"/>
      <c r="F94" s="71"/>
      <c r="G94" s="67">
        <f t="shared" ref="G94:M94" si="46">IF(G93=0,0,G93/$F93)</f>
        <v>0.45454545454545453</v>
      </c>
      <c r="H94" s="37">
        <f t="shared" si="46"/>
        <v>0.63636363636363635</v>
      </c>
      <c r="I94" s="37">
        <f t="shared" si="46"/>
        <v>0.63636363636363635</v>
      </c>
      <c r="J94" s="37">
        <f t="shared" si="46"/>
        <v>0.36363636363636365</v>
      </c>
      <c r="K94" s="37">
        <f t="shared" si="46"/>
        <v>0</v>
      </c>
      <c r="L94" s="37">
        <f t="shared" si="46"/>
        <v>0.22727272727272727</v>
      </c>
      <c r="M94" s="37">
        <f t="shared" si="46"/>
        <v>0</v>
      </c>
      <c r="AA94" s="154"/>
      <c r="AB94" s="154"/>
    </row>
    <row r="95" spans="1:28" ht="12" customHeight="1">
      <c r="A95" s="254"/>
      <c r="B95" s="254"/>
      <c r="C95" s="43"/>
      <c r="D95" s="305" t="s">
        <v>3</v>
      </c>
      <c r="E95" s="42"/>
      <c r="F95" s="70">
        <v>168</v>
      </c>
      <c r="G95" s="69">
        <v>74</v>
      </c>
      <c r="H95" s="41">
        <v>109</v>
      </c>
      <c r="I95" s="41">
        <v>113</v>
      </c>
      <c r="J95" s="41">
        <v>54</v>
      </c>
      <c r="K95" s="41">
        <v>11</v>
      </c>
      <c r="L95" s="41">
        <v>16</v>
      </c>
      <c r="M95" s="41">
        <v>2</v>
      </c>
      <c r="AA95" s="155">
        <v>168</v>
      </c>
      <c r="AB95" s="155" t="str">
        <f>IF(F95=AA95,"",1)</f>
        <v/>
      </c>
    </row>
    <row r="96" spans="1:28" ht="12" customHeight="1">
      <c r="A96" s="254"/>
      <c r="B96" s="254"/>
      <c r="C96" s="40"/>
      <c r="D96" s="306"/>
      <c r="E96" s="39"/>
      <c r="F96" s="71"/>
      <c r="G96" s="67">
        <f t="shared" ref="G96:M96" si="47">IF(G95=0,0,G95/$F95)</f>
        <v>0.44047619047619047</v>
      </c>
      <c r="H96" s="37">
        <f t="shared" si="47"/>
        <v>0.64880952380952384</v>
      </c>
      <c r="I96" s="37">
        <f t="shared" si="47"/>
        <v>0.67261904761904767</v>
      </c>
      <c r="J96" s="37">
        <f t="shared" si="47"/>
        <v>0.32142857142857145</v>
      </c>
      <c r="K96" s="37">
        <f t="shared" si="47"/>
        <v>6.5476190476190479E-2</v>
      </c>
      <c r="L96" s="37">
        <f t="shared" si="47"/>
        <v>9.5238095238095233E-2</v>
      </c>
      <c r="M96" s="37">
        <f t="shared" si="47"/>
        <v>1.1904761904761904E-2</v>
      </c>
      <c r="AA96" s="154"/>
      <c r="AB96" s="154"/>
    </row>
    <row r="97" spans="1:30" ht="12" customHeight="1">
      <c r="A97" s="254"/>
      <c r="B97" s="254"/>
      <c r="C97" s="43"/>
      <c r="D97" s="305" t="s">
        <v>2</v>
      </c>
      <c r="E97" s="42"/>
      <c r="F97" s="70">
        <v>21</v>
      </c>
      <c r="G97" s="69">
        <v>15</v>
      </c>
      <c r="H97" s="41">
        <v>19</v>
      </c>
      <c r="I97" s="41">
        <v>12</v>
      </c>
      <c r="J97" s="41">
        <v>16</v>
      </c>
      <c r="K97" s="41">
        <v>1</v>
      </c>
      <c r="L97" s="41">
        <v>1</v>
      </c>
      <c r="M97" s="41">
        <v>0</v>
      </c>
      <c r="AA97" s="155">
        <v>21</v>
      </c>
      <c r="AB97" s="155" t="str">
        <f>IF(F97=AA97,"",1)</f>
        <v/>
      </c>
    </row>
    <row r="98" spans="1:30" ht="12" customHeight="1">
      <c r="A98" s="254"/>
      <c r="B98" s="254"/>
      <c r="C98" s="40"/>
      <c r="D98" s="306"/>
      <c r="E98" s="39"/>
      <c r="F98" s="71"/>
      <c r="G98" s="67">
        <f t="shared" ref="G98:M98" si="48">IF(G97=0,0,G97/$F97)</f>
        <v>0.7142857142857143</v>
      </c>
      <c r="H98" s="37">
        <f t="shared" si="48"/>
        <v>0.90476190476190477</v>
      </c>
      <c r="I98" s="37">
        <f t="shared" si="48"/>
        <v>0.5714285714285714</v>
      </c>
      <c r="J98" s="37">
        <f t="shared" si="48"/>
        <v>0.76190476190476186</v>
      </c>
      <c r="K98" s="37">
        <f t="shared" si="48"/>
        <v>4.7619047619047616E-2</v>
      </c>
      <c r="L98" s="37">
        <f t="shared" si="48"/>
        <v>4.7619047619047616E-2</v>
      </c>
      <c r="M98" s="37">
        <f t="shared" si="48"/>
        <v>0</v>
      </c>
      <c r="AA98" s="154"/>
      <c r="AB98" s="154"/>
    </row>
    <row r="99" spans="1:30" ht="12.75" customHeight="1">
      <c r="A99" s="254"/>
      <c r="B99" s="254"/>
      <c r="C99" s="43"/>
      <c r="D99" s="305" t="s">
        <v>1</v>
      </c>
      <c r="E99" s="42"/>
      <c r="F99" s="70">
        <v>56</v>
      </c>
      <c r="G99" s="69">
        <v>26</v>
      </c>
      <c r="H99" s="41">
        <v>36</v>
      </c>
      <c r="I99" s="41">
        <v>38</v>
      </c>
      <c r="J99" s="41">
        <v>20</v>
      </c>
      <c r="K99" s="41">
        <v>2</v>
      </c>
      <c r="L99" s="41">
        <v>13</v>
      </c>
      <c r="M99" s="41">
        <v>1</v>
      </c>
      <c r="AA99" s="155">
        <v>56</v>
      </c>
      <c r="AB99" s="155" t="str">
        <f>IF(F99=AA99,"",1)</f>
        <v/>
      </c>
    </row>
    <row r="100" spans="1:30" ht="12.75" customHeight="1" thickBot="1">
      <c r="A100" s="255"/>
      <c r="B100" s="255"/>
      <c r="C100" s="40"/>
      <c r="D100" s="306"/>
      <c r="E100" s="39"/>
      <c r="F100" s="68"/>
      <c r="G100" s="67">
        <f t="shared" ref="G100:M100" si="49">IF(G99=0,0,G99/$F99)</f>
        <v>0.4642857142857143</v>
      </c>
      <c r="H100" s="37">
        <f t="shared" si="49"/>
        <v>0.6428571428571429</v>
      </c>
      <c r="I100" s="37">
        <f t="shared" si="49"/>
        <v>0.6785714285714286</v>
      </c>
      <c r="J100" s="37">
        <f t="shared" si="49"/>
        <v>0.35714285714285715</v>
      </c>
      <c r="K100" s="37">
        <f t="shared" si="49"/>
        <v>3.5714285714285712E-2</v>
      </c>
      <c r="L100" s="37">
        <f t="shared" si="49"/>
        <v>0.23214285714285715</v>
      </c>
      <c r="M100" s="37">
        <f t="shared" si="49"/>
        <v>1.7857142857142856E-2</v>
      </c>
      <c r="AA100" s="157"/>
      <c r="AB100" s="158"/>
    </row>
    <row r="110" spans="1:30">
      <c r="D110" s="166" t="s">
        <v>490</v>
      </c>
      <c r="E110" s="164"/>
      <c r="F110" s="165">
        <v>967</v>
      </c>
      <c r="G110" s="165">
        <v>457</v>
      </c>
      <c r="H110" s="165">
        <v>595</v>
      </c>
      <c r="I110" s="165">
        <v>596</v>
      </c>
      <c r="J110" s="165">
        <v>340</v>
      </c>
      <c r="K110" s="165">
        <v>40</v>
      </c>
      <c r="L110" s="165">
        <v>155</v>
      </c>
      <c r="M110" s="165">
        <v>20</v>
      </c>
      <c r="N110" s="165"/>
      <c r="O110" s="165"/>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0">IF(G110="","",SUM(G9,G11,G13,G15,G17))</f>
        <v>457</v>
      </c>
      <c r="H111" s="168">
        <f t="shared" si="50"/>
        <v>595</v>
      </c>
      <c r="I111" s="168">
        <f t="shared" si="50"/>
        <v>596</v>
      </c>
      <c r="J111" s="168">
        <f t="shared" si="50"/>
        <v>340</v>
      </c>
      <c r="K111" s="168">
        <f t="shared" si="50"/>
        <v>40</v>
      </c>
      <c r="L111" s="168">
        <f t="shared" si="50"/>
        <v>155</v>
      </c>
      <c r="M111" s="168">
        <f t="shared" si="50"/>
        <v>20</v>
      </c>
      <c r="N111" s="168" t="str">
        <f t="shared" si="50"/>
        <v/>
      </c>
      <c r="O111" s="168" t="str">
        <f t="shared" si="50"/>
        <v/>
      </c>
      <c r="P111" s="168" t="str">
        <f t="shared" si="50"/>
        <v/>
      </c>
      <c r="Q111" s="168" t="str">
        <f t="shared" si="50"/>
        <v/>
      </c>
      <c r="R111" s="168" t="str">
        <f t="shared" si="50"/>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1">IF(G110="","",SUM(G19,G69))</f>
        <v>457</v>
      </c>
      <c r="H112" s="168">
        <f t="shared" si="51"/>
        <v>595</v>
      </c>
      <c r="I112" s="168">
        <f t="shared" si="51"/>
        <v>596</v>
      </c>
      <c r="J112" s="168">
        <f t="shared" si="51"/>
        <v>340</v>
      </c>
      <c r="K112" s="168">
        <f t="shared" si="51"/>
        <v>40</v>
      </c>
      <c r="L112" s="168">
        <f t="shared" si="51"/>
        <v>155</v>
      </c>
      <c r="M112" s="168">
        <f t="shared" si="51"/>
        <v>20</v>
      </c>
      <c r="N112" s="168" t="str">
        <f t="shared" si="51"/>
        <v/>
      </c>
      <c r="O112" s="168" t="str">
        <f t="shared" si="51"/>
        <v/>
      </c>
      <c r="P112" s="168" t="str">
        <f t="shared" si="51"/>
        <v/>
      </c>
      <c r="Q112" s="168" t="str">
        <f t="shared" si="51"/>
        <v/>
      </c>
      <c r="R112" s="168" t="str">
        <f t="shared" si="51"/>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2">IF(G110="","",SUM(G21,G23,G25,G27,G29,G31,G33,G35,G37,G39,G41,G43,G45,G47,G49,G51,G53,G55,G57,G59,G61,G63,G65,G67))</f>
        <v>128</v>
      </c>
      <c r="H113" s="168">
        <f t="shared" si="52"/>
        <v>164</v>
      </c>
      <c r="I113" s="168">
        <f t="shared" si="52"/>
        <v>154</v>
      </c>
      <c r="J113" s="168">
        <f t="shared" si="52"/>
        <v>93</v>
      </c>
      <c r="K113" s="168">
        <f t="shared" si="52"/>
        <v>10</v>
      </c>
      <c r="L113" s="168">
        <f t="shared" si="52"/>
        <v>38</v>
      </c>
      <c r="M113" s="168">
        <f t="shared" si="52"/>
        <v>5</v>
      </c>
      <c r="N113" s="168" t="str">
        <f t="shared" si="52"/>
        <v/>
      </c>
      <c r="O113" s="168" t="str">
        <f t="shared" si="52"/>
        <v/>
      </c>
      <c r="P113" s="168" t="str">
        <f t="shared" si="52"/>
        <v/>
      </c>
      <c r="Q113" s="168" t="str">
        <f t="shared" si="52"/>
        <v/>
      </c>
      <c r="R113" s="168" t="str">
        <f t="shared" si="52"/>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3">IF(G110="","",SUM(G71,G73,G75,G77,G79,G81,G83,G85,G87,G89,G91,G93,G95,G97,G99))</f>
        <v>329</v>
      </c>
      <c r="H114" s="168">
        <f t="shared" si="53"/>
        <v>431</v>
      </c>
      <c r="I114" s="168">
        <f t="shared" si="53"/>
        <v>442</v>
      </c>
      <c r="J114" s="168">
        <f t="shared" si="53"/>
        <v>247</v>
      </c>
      <c r="K114" s="168">
        <f t="shared" si="53"/>
        <v>30</v>
      </c>
      <c r="L114" s="168">
        <f t="shared" si="53"/>
        <v>117</v>
      </c>
      <c r="M114" s="168">
        <f t="shared" si="53"/>
        <v>15</v>
      </c>
      <c r="N114" s="168" t="str">
        <f t="shared" si="53"/>
        <v/>
      </c>
      <c r="O114" s="168" t="str">
        <f t="shared" si="53"/>
        <v/>
      </c>
      <c r="P114" s="168" t="str">
        <f t="shared" si="53"/>
        <v/>
      </c>
      <c r="Q114" s="168" t="str">
        <f t="shared" si="53"/>
        <v/>
      </c>
      <c r="R114" s="168" t="str">
        <f t="shared" si="53"/>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4">IF(G110="","",IF(G7=G110,"",1))</f>
        <v/>
      </c>
      <c r="H116" s="165" t="str">
        <f t="shared" si="54"/>
        <v/>
      </c>
      <c r="I116" s="165" t="str">
        <f t="shared" si="54"/>
        <v/>
      </c>
      <c r="J116" s="165" t="str">
        <f t="shared" si="54"/>
        <v/>
      </c>
      <c r="K116" s="165" t="str">
        <f t="shared" si="54"/>
        <v/>
      </c>
      <c r="L116" s="165" t="str">
        <f t="shared" si="54"/>
        <v/>
      </c>
      <c r="M116" s="165" t="str">
        <f t="shared" si="54"/>
        <v/>
      </c>
      <c r="N116" s="165" t="str">
        <f t="shared" si="54"/>
        <v/>
      </c>
      <c r="O116" s="165" t="str">
        <f t="shared" si="54"/>
        <v/>
      </c>
      <c r="P116" s="165" t="str">
        <f t="shared" si="54"/>
        <v/>
      </c>
      <c r="Q116" s="165" t="str">
        <f t="shared" si="54"/>
        <v/>
      </c>
      <c r="R116" s="165" t="str">
        <f t="shared" si="54"/>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5">IF(G110="","",IF(G110=G111,"",1))</f>
        <v/>
      </c>
      <c r="H117" s="165" t="str">
        <f t="shared" si="55"/>
        <v/>
      </c>
      <c r="I117" s="165" t="str">
        <f t="shared" si="55"/>
        <v/>
      </c>
      <c r="J117" s="165" t="str">
        <f t="shared" si="55"/>
        <v/>
      </c>
      <c r="K117" s="165" t="str">
        <f t="shared" si="55"/>
        <v/>
      </c>
      <c r="L117" s="165" t="str">
        <f t="shared" si="55"/>
        <v/>
      </c>
      <c r="M117" s="165" t="str">
        <f t="shared" si="55"/>
        <v/>
      </c>
      <c r="N117" s="165" t="str">
        <f t="shared" si="55"/>
        <v/>
      </c>
      <c r="O117" s="165" t="str">
        <f t="shared" si="55"/>
        <v/>
      </c>
      <c r="P117" s="165" t="str">
        <f t="shared" si="55"/>
        <v/>
      </c>
      <c r="Q117" s="165" t="str">
        <f t="shared" si="55"/>
        <v/>
      </c>
      <c r="R117" s="165" t="str">
        <f t="shared" si="55"/>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6">IF(G110="","",IF(G110=G112,"",1))</f>
        <v/>
      </c>
      <c r="H118" s="165" t="str">
        <f t="shared" si="56"/>
        <v/>
      </c>
      <c r="I118" s="165" t="str">
        <f t="shared" si="56"/>
        <v/>
      </c>
      <c r="J118" s="165" t="str">
        <f t="shared" si="56"/>
        <v/>
      </c>
      <c r="K118" s="165" t="str">
        <f t="shared" si="56"/>
        <v/>
      </c>
      <c r="L118" s="165" t="str">
        <f t="shared" si="56"/>
        <v/>
      </c>
      <c r="M118" s="165" t="str">
        <f t="shared" si="56"/>
        <v/>
      </c>
      <c r="N118" s="165" t="str">
        <f t="shared" si="56"/>
        <v/>
      </c>
      <c r="O118" s="165" t="str">
        <f t="shared" si="56"/>
        <v/>
      </c>
      <c r="P118" s="165" t="str">
        <f t="shared" si="56"/>
        <v/>
      </c>
      <c r="Q118" s="165" t="str">
        <f t="shared" si="56"/>
        <v/>
      </c>
      <c r="R118" s="165" t="str">
        <f t="shared" si="56"/>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7">IF(G110="","",IF(G19=G113,"",1))</f>
        <v/>
      </c>
      <c r="H119" s="165" t="str">
        <f t="shared" si="57"/>
        <v/>
      </c>
      <c r="I119" s="165" t="str">
        <f t="shared" si="57"/>
        <v/>
      </c>
      <c r="J119" s="165" t="str">
        <f t="shared" si="57"/>
        <v/>
      </c>
      <c r="K119" s="165" t="str">
        <f t="shared" si="57"/>
        <v/>
      </c>
      <c r="L119" s="165" t="str">
        <f t="shared" si="57"/>
        <v/>
      </c>
      <c r="M119" s="165" t="str">
        <f t="shared" si="57"/>
        <v/>
      </c>
      <c r="N119" s="165" t="str">
        <f t="shared" si="57"/>
        <v/>
      </c>
      <c r="O119" s="165" t="str">
        <f t="shared" si="57"/>
        <v/>
      </c>
      <c r="P119" s="165" t="str">
        <f t="shared" si="57"/>
        <v/>
      </c>
      <c r="Q119" s="165" t="str">
        <f t="shared" si="57"/>
        <v/>
      </c>
      <c r="R119" s="165" t="str">
        <f t="shared" si="57"/>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58">IF(G110="","",IF(G69=G114,"",1))</f>
        <v/>
      </c>
      <c r="H120" s="165" t="str">
        <f t="shared" si="58"/>
        <v/>
      </c>
      <c r="I120" s="165" t="str">
        <f t="shared" si="58"/>
        <v/>
      </c>
      <c r="J120" s="165" t="str">
        <f t="shared" si="58"/>
        <v/>
      </c>
      <c r="K120" s="165" t="str">
        <f t="shared" si="58"/>
        <v/>
      </c>
      <c r="L120" s="165" t="str">
        <f t="shared" si="58"/>
        <v/>
      </c>
      <c r="M120" s="165" t="str">
        <f t="shared" si="58"/>
        <v/>
      </c>
      <c r="N120" s="165" t="str">
        <f t="shared" si="58"/>
        <v/>
      </c>
      <c r="O120" s="165" t="str">
        <f t="shared" si="58"/>
        <v/>
      </c>
      <c r="P120" s="165" t="str">
        <f t="shared" si="58"/>
        <v/>
      </c>
      <c r="Q120" s="165" t="str">
        <f t="shared" si="58"/>
        <v/>
      </c>
      <c r="R120" s="165" t="str">
        <f t="shared" si="58"/>
        <v/>
      </c>
      <c r="S120" s="72"/>
      <c r="T120" s="72"/>
      <c r="U120" s="72"/>
      <c r="V120" s="72"/>
      <c r="W120" s="72"/>
      <c r="X120" s="72"/>
      <c r="Y120" s="72"/>
      <c r="Z120" s="72"/>
      <c r="AA120" s="72"/>
      <c r="AB120" s="72"/>
      <c r="AC120" s="72"/>
      <c r="AD120" s="72"/>
    </row>
  </sheetData>
  <mergeCells count="60">
    <mergeCell ref="A9:A18"/>
    <mergeCell ref="B9:E10"/>
    <mergeCell ref="B11:E12"/>
    <mergeCell ref="B13:E14"/>
    <mergeCell ref="B15:E16"/>
    <mergeCell ref="B17:E18"/>
    <mergeCell ref="J3:J6"/>
    <mergeCell ref="K3:K6"/>
    <mergeCell ref="L3:L6"/>
    <mergeCell ref="M3:M6"/>
    <mergeCell ref="A7:E8"/>
    <mergeCell ref="A3:E6"/>
    <mergeCell ref="F3:F6"/>
    <mergeCell ref="G3:G6"/>
    <mergeCell ref="H3:H6"/>
    <mergeCell ref="I3:I6"/>
    <mergeCell ref="D57:D5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43:D44"/>
    <mergeCell ref="D55:D56"/>
    <mergeCell ref="D45:D46"/>
    <mergeCell ref="D47:D48"/>
    <mergeCell ref="D49:D50"/>
    <mergeCell ref="D51:D52"/>
    <mergeCell ref="D53:D54"/>
    <mergeCell ref="D85:D86"/>
    <mergeCell ref="D87:D88"/>
    <mergeCell ref="D89:D90"/>
    <mergeCell ref="D91:D92"/>
    <mergeCell ref="D61:D62"/>
    <mergeCell ref="D63:D64"/>
    <mergeCell ref="D93:D94"/>
    <mergeCell ref="D65:D66"/>
    <mergeCell ref="D67:D68"/>
    <mergeCell ref="D59:D60"/>
    <mergeCell ref="B69:B100"/>
    <mergeCell ref="D69:D70"/>
    <mergeCell ref="D71:D72"/>
    <mergeCell ref="D73:D74"/>
    <mergeCell ref="D75:D76"/>
    <mergeCell ref="D99:D100"/>
    <mergeCell ref="D77:D78"/>
    <mergeCell ref="D79:D80"/>
    <mergeCell ref="D81:D82"/>
    <mergeCell ref="D83:D84"/>
    <mergeCell ref="D95:D96"/>
    <mergeCell ref="D97:D98"/>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G3" sqref="G3:G6"/>
    </sheetView>
  </sheetViews>
  <sheetFormatPr defaultRowHeight="13.5"/>
  <cols>
    <col min="1" max="2" width="2.625" style="4" customWidth="1"/>
    <col min="3" max="3" width="1.375" style="4" customWidth="1"/>
    <col min="4" max="4" width="27.625" style="4" customWidth="1"/>
    <col min="5" max="5" width="1.375" style="4" customWidth="1"/>
    <col min="6" max="13" width="12.75" style="3" customWidth="1"/>
    <col min="14" max="26" width="9" style="3"/>
    <col min="27" max="27" width="9" style="84"/>
    <col min="28" max="28" width="11.25" style="84" customWidth="1"/>
    <col min="29" max="16384" width="9" style="3"/>
  </cols>
  <sheetData>
    <row r="1" spans="1:28" ht="14.25">
      <c r="A1" s="18" t="s">
        <v>679</v>
      </c>
    </row>
    <row r="2" spans="1:28">
      <c r="M2" s="46" t="s">
        <v>633</v>
      </c>
    </row>
    <row r="3" spans="1:28" ht="14.25" customHeight="1">
      <c r="A3" s="314" t="s">
        <v>64</v>
      </c>
      <c r="B3" s="315"/>
      <c r="C3" s="315"/>
      <c r="D3" s="315"/>
      <c r="E3" s="316"/>
      <c r="F3" s="249" t="s">
        <v>131</v>
      </c>
      <c r="G3" s="434" t="s">
        <v>674</v>
      </c>
      <c r="H3" s="291" t="s">
        <v>673</v>
      </c>
      <c r="I3" s="291" t="s">
        <v>671</v>
      </c>
      <c r="J3" s="291" t="s">
        <v>672</v>
      </c>
      <c r="K3" s="291" t="s">
        <v>675</v>
      </c>
      <c r="L3" s="291" t="s">
        <v>676</v>
      </c>
      <c r="M3" s="291" t="s">
        <v>437</v>
      </c>
    </row>
    <row r="4" spans="1:28" ht="42" customHeight="1">
      <c r="A4" s="317"/>
      <c r="B4" s="318"/>
      <c r="C4" s="318"/>
      <c r="D4" s="318"/>
      <c r="E4" s="319"/>
      <c r="F4" s="250"/>
      <c r="G4" s="435"/>
      <c r="H4" s="292"/>
      <c r="I4" s="292"/>
      <c r="J4" s="292"/>
      <c r="K4" s="292"/>
      <c r="L4" s="292"/>
      <c r="M4" s="432"/>
    </row>
    <row r="5" spans="1:28" ht="14.25" customHeight="1" thickBot="1">
      <c r="A5" s="317"/>
      <c r="B5" s="318"/>
      <c r="C5" s="318"/>
      <c r="D5" s="318"/>
      <c r="E5" s="319"/>
      <c r="F5" s="250"/>
      <c r="G5" s="435"/>
      <c r="H5" s="292"/>
      <c r="I5" s="292"/>
      <c r="J5" s="292"/>
      <c r="K5" s="292"/>
      <c r="L5" s="292"/>
      <c r="M5" s="432"/>
    </row>
    <row r="6" spans="1:28" ht="19.5" customHeight="1" thickBot="1">
      <c r="A6" s="320"/>
      <c r="B6" s="321"/>
      <c r="C6" s="321"/>
      <c r="D6" s="321"/>
      <c r="E6" s="322"/>
      <c r="F6" s="250"/>
      <c r="G6" s="436"/>
      <c r="H6" s="293"/>
      <c r="I6" s="293"/>
      <c r="J6" s="293"/>
      <c r="K6" s="293"/>
      <c r="L6" s="293"/>
      <c r="M6" s="433"/>
      <c r="AA6" s="159">
        <f>SUM(AB7:AB100,F116:R120)</f>
        <v>0</v>
      </c>
      <c r="AB6" s="92"/>
    </row>
    <row r="7" spans="1:28" ht="12" customHeight="1">
      <c r="A7" s="240" t="s">
        <v>50</v>
      </c>
      <c r="B7" s="241"/>
      <c r="C7" s="241"/>
      <c r="D7" s="241"/>
      <c r="E7" s="242"/>
      <c r="F7" s="70">
        <v>967</v>
      </c>
      <c r="G7" s="69">
        <f t="shared" ref="G7:M7" si="0">SUM(G9,G11,G13,G15,G17)</f>
        <v>462</v>
      </c>
      <c r="H7" s="41">
        <f t="shared" si="0"/>
        <v>609</v>
      </c>
      <c r="I7" s="41">
        <f t="shared" si="0"/>
        <v>655</v>
      </c>
      <c r="J7" s="41">
        <f t="shared" si="0"/>
        <v>334</v>
      </c>
      <c r="K7" s="41">
        <f t="shared" si="0"/>
        <v>38</v>
      </c>
      <c r="L7" s="41">
        <f t="shared" si="0"/>
        <v>135</v>
      </c>
      <c r="M7" s="41">
        <f t="shared" si="0"/>
        <v>18</v>
      </c>
      <c r="AA7" s="153">
        <v>967</v>
      </c>
      <c r="AB7" s="153" t="str">
        <f>IF(F7=AA7,"",1)</f>
        <v/>
      </c>
    </row>
    <row r="8" spans="1:28" ht="12" customHeight="1">
      <c r="A8" s="243"/>
      <c r="B8" s="244"/>
      <c r="C8" s="244"/>
      <c r="D8" s="244"/>
      <c r="E8" s="245"/>
      <c r="F8" s="71"/>
      <c r="G8" s="67">
        <f t="shared" ref="G8:M8" si="1">IF(G7=0,0,G7/$F7)</f>
        <v>0.47776628748707345</v>
      </c>
      <c r="H8" s="37">
        <f t="shared" si="1"/>
        <v>0.62978283350568764</v>
      </c>
      <c r="I8" s="37">
        <f t="shared" si="1"/>
        <v>0.67735263702171666</v>
      </c>
      <c r="J8" s="37">
        <f t="shared" si="1"/>
        <v>0.34539813857290591</v>
      </c>
      <c r="K8" s="37">
        <f t="shared" si="1"/>
        <v>3.9296794208893482E-2</v>
      </c>
      <c r="L8" s="37">
        <f t="shared" si="1"/>
        <v>0.13960703205791106</v>
      </c>
      <c r="M8" s="37">
        <f t="shared" si="1"/>
        <v>1.8614270941054809E-2</v>
      </c>
      <c r="AA8" s="154"/>
      <c r="AB8" s="154"/>
    </row>
    <row r="9" spans="1:28" ht="12" customHeight="1">
      <c r="A9" s="256" t="s">
        <v>49</v>
      </c>
      <c r="B9" s="323" t="s">
        <v>48</v>
      </c>
      <c r="C9" s="324"/>
      <c r="D9" s="324"/>
      <c r="E9" s="325"/>
      <c r="F9" s="70">
        <v>323</v>
      </c>
      <c r="G9" s="69">
        <v>71</v>
      </c>
      <c r="H9" s="41">
        <v>74</v>
      </c>
      <c r="I9" s="41">
        <v>114</v>
      </c>
      <c r="J9" s="41">
        <v>26</v>
      </c>
      <c r="K9" s="41">
        <v>14</v>
      </c>
      <c r="L9" s="41">
        <v>120</v>
      </c>
      <c r="M9" s="41">
        <v>15</v>
      </c>
      <c r="AA9" s="155">
        <v>323</v>
      </c>
      <c r="AB9" s="155" t="str">
        <f>IF(F9=AA9,"",1)</f>
        <v/>
      </c>
    </row>
    <row r="10" spans="1:28" ht="12" customHeight="1">
      <c r="A10" s="257"/>
      <c r="B10" s="326"/>
      <c r="C10" s="327"/>
      <c r="D10" s="327"/>
      <c r="E10" s="328"/>
      <c r="F10" s="71"/>
      <c r="G10" s="67">
        <f t="shared" ref="G10:M10" si="2">IF(G9=0,0,G9/$F9)</f>
        <v>0.21981424148606812</v>
      </c>
      <c r="H10" s="37">
        <f t="shared" si="2"/>
        <v>0.22910216718266255</v>
      </c>
      <c r="I10" s="37">
        <f t="shared" si="2"/>
        <v>0.35294117647058826</v>
      </c>
      <c r="J10" s="37">
        <f t="shared" si="2"/>
        <v>8.0495356037151702E-2</v>
      </c>
      <c r="K10" s="37">
        <f t="shared" si="2"/>
        <v>4.3343653250773995E-2</v>
      </c>
      <c r="L10" s="37">
        <f t="shared" si="2"/>
        <v>0.37151702786377711</v>
      </c>
      <c r="M10" s="37">
        <f t="shared" si="2"/>
        <v>4.6439628482972138E-2</v>
      </c>
      <c r="AA10" s="154"/>
      <c r="AB10" s="154"/>
    </row>
    <row r="11" spans="1:28" ht="12" customHeight="1">
      <c r="A11" s="257"/>
      <c r="B11" s="323" t="s">
        <v>47</v>
      </c>
      <c r="C11" s="324"/>
      <c r="D11" s="324"/>
      <c r="E11" s="325"/>
      <c r="F11" s="70">
        <v>145</v>
      </c>
      <c r="G11" s="69">
        <v>65</v>
      </c>
      <c r="H11" s="41">
        <v>85</v>
      </c>
      <c r="I11" s="41">
        <v>108</v>
      </c>
      <c r="J11" s="41">
        <v>41</v>
      </c>
      <c r="K11" s="41">
        <v>8</v>
      </c>
      <c r="L11" s="41">
        <v>11</v>
      </c>
      <c r="M11" s="41">
        <v>1</v>
      </c>
      <c r="AA11" s="155">
        <v>145</v>
      </c>
      <c r="AB11" s="155" t="str">
        <f>IF(F11=AA11,"",1)</f>
        <v/>
      </c>
    </row>
    <row r="12" spans="1:28" ht="12" customHeight="1">
      <c r="A12" s="257"/>
      <c r="B12" s="326"/>
      <c r="C12" s="327"/>
      <c r="D12" s="327"/>
      <c r="E12" s="328"/>
      <c r="F12" s="71"/>
      <c r="G12" s="67">
        <f t="shared" ref="G12:M12" si="3">IF(G11=0,0,G11/$F11)</f>
        <v>0.44827586206896552</v>
      </c>
      <c r="H12" s="37">
        <f t="shared" si="3"/>
        <v>0.58620689655172409</v>
      </c>
      <c r="I12" s="37">
        <f t="shared" si="3"/>
        <v>0.7448275862068966</v>
      </c>
      <c r="J12" s="37">
        <f t="shared" si="3"/>
        <v>0.28275862068965518</v>
      </c>
      <c r="K12" s="37">
        <f t="shared" si="3"/>
        <v>5.5172413793103448E-2</v>
      </c>
      <c r="L12" s="37">
        <f t="shared" si="3"/>
        <v>7.586206896551724E-2</v>
      </c>
      <c r="M12" s="37">
        <f t="shared" si="3"/>
        <v>6.8965517241379309E-3</v>
      </c>
      <c r="AA12" s="154"/>
      <c r="AB12" s="154"/>
    </row>
    <row r="13" spans="1:28" ht="12" customHeight="1">
      <c r="A13" s="257"/>
      <c r="B13" s="323" t="s">
        <v>46</v>
      </c>
      <c r="C13" s="324"/>
      <c r="D13" s="324"/>
      <c r="E13" s="325"/>
      <c r="F13" s="70">
        <v>218</v>
      </c>
      <c r="G13" s="69">
        <v>142</v>
      </c>
      <c r="H13" s="41">
        <v>189</v>
      </c>
      <c r="I13" s="41">
        <v>196</v>
      </c>
      <c r="J13" s="41">
        <v>87</v>
      </c>
      <c r="K13" s="41">
        <v>7</v>
      </c>
      <c r="L13" s="41">
        <v>4</v>
      </c>
      <c r="M13" s="41">
        <v>1</v>
      </c>
      <c r="AA13" s="155">
        <v>218</v>
      </c>
      <c r="AB13" s="155" t="str">
        <f>IF(F13=AA13,"",1)</f>
        <v/>
      </c>
    </row>
    <row r="14" spans="1:28" ht="12" customHeight="1">
      <c r="A14" s="257"/>
      <c r="B14" s="326"/>
      <c r="C14" s="327"/>
      <c r="D14" s="327"/>
      <c r="E14" s="328"/>
      <c r="F14" s="71"/>
      <c r="G14" s="67">
        <f t="shared" ref="G14:M14" si="4">IF(G13=0,0,G13/$F13)</f>
        <v>0.65137614678899081</v>
      </c>
      <c r="H14" s="37">
        <f t="shared" si="4"/>
        <v>0.8669724770642202</v>
      </c>
      <c r="I14" s="37">
        <f t="shared" si="4"/>
        <v>0.8990825688073395</v>
      </c>
      <c r="J14" s="37">
        <f t="shared" si="4"/>
        <v>0.39908256880733944</v>
      </c>
      <c r="K14" s="37">
        <f t="shared" si="4"/>
        <v>3.2110091743119268E-2</v>
      </c>
      <c r="L14" s="37">
        <f t="shared" si="4"/>
        <v>1.834862385321101E-2</v>
      </c>
      <c r="M14" s="37">
        <f t="shared" si="4"/>
        <v>4.5871559633027525E-3</v>
      </c>
      <c r="AA14" s="154"/>
      <c r="AB14" s="154"/>
    </row>
    <row r="15" spans="1:28" ht="12" customHeight="1">
      <c r="A15" s="257"/>
      <c r="B15" s="323" t="s">
        <v>45</v>
      </c>
      <c r="C15" s="324"/>
      <c r="D15" s="324"/>
      <c r="E15" s="325"/>
      <c r="F15" s="70">
        <v>66</v>
      </c>
      <c r="G15" s="69">
        <v>41</v>
      </c>
      <c r="H15" s="41">
        <v>61</v>
      </c>
      <c r="I15" s="41">
        <v>53</v>
      </c>
      <c r="J15" s="41">
        <v>32</v>
      </c>
      <c r="K15" s="41">
        <v>2</v>
      </c>
      <c r="L15" s="41">
        <v>0</v>
      </c>
      <c r="M15" s="41">
        <v>1</v>
      </c>
      <c r="AA15" s="155">
        <v>66</v>
      </c>
      <c r="AB15" s="155" t="str">
        <f>IF(F15=AA15,"",1)</f>
        <v/>
      </c>
    </row>
    <row r="16" spans="1:28" ht="12" customHeight="1">
      <c r="A16" s="257"/>
      <c r="B16" s="326"/>
      <c r="C16" s="327"/>
      <c r="D16" s="327"/>
      <c r="E16" s="328"/>
      <c r="F16" s="71"/>
      <c r="G16" s="67">
        <f t="shared" ref="G16:M16" si="5">IF(G15=0,0,G15/$F15)</f>
        <v>0.62121212121212122</v>
      </c>
      <c r="H16" s="37">
        <f t="shared" si="5"/>
        <v>0.9242424242424242</v>
      </c>
      <c r="I16" s="37">
        <f t="shared" si="5"/>
        <v>0.80303030303030298</v>
      </c>
      <c r="J16" s="37">
        <f t="shared" si="5"/>
        <v>0.48484848484848486</v>
      </c>
      <c r="K16" s="37">
        <f t="shared" si="5"/>
        <v>3.0303030303030304E-2</v>
      </c>
      <c r="L16" s="37">
        <f t="shared" si="5"/>
        <v>0</v>
      </c>
      <c r="M16" s="37">
        <f t="shared" si="5"/>
        <v>1.5151515151515152E-2</v>
      </c>
      <c r="AA16" s="154"/>
      <c r="AB16" s="154"/>
    </row>
    <row r="17" spans="1:28" ht="12" customHeight="1">
      <c r="A17" s="257"/>
      <c r="B17" s="323" t="s">
        <v>44</v>
      </c>
      <c r="C17" s="324"/>
      <c r="D17" s="324"/>
      <c r="E17" s="325"/>
      <c r="F17" s="70">
        <v>215</v>
      </c>
      <c r="G17" s="69">
        <v>143</v>
      </c>
      <c r="H17" s="41">
        <v>200</v>
      </c>
      <c r="I17" s="41">
        <v>184</v>
      </c>
      <c r="J17" s="41">
        <v>148</v>
      </c>
      <c r="K17" s="41">
        <v>7</v>
      </c>
      <c r="L17" s="41">
        <v>0</v>
      </c>
      <c r="M17" s="41">
        <v>0</v>
      </c>
      <c r="AA17" s="155">
        <v>215</v>
      </c>
      <c r="AB17" s="155" t="str">
        <f>IF(F17=AA17,"",1)</f>
        <v/>
      </c>
    </row>
    <row r="18" spans="1:28" ht="12" customHeight="1">
      <c r="A18" s="258"/>
      <c r="B18" s="326"/>
      <c r="C18" s="327"/>
      <c r="D18" s="327"/>
      <c r="E18" s="328"/>
      <c r="F18" s="71"/>
      <c r="G18" s="67">
        <f t="shared" ref="G18:M18" si="6">IF(G17=0,0,G17/$F17)</f>
        <v>0.66511627906976745</v>
      </c>
      <c r="H18" s="37">
        <f t="shared" si="6"/>
        <v>0.93023255813953487</v>
      </c>
      <c r="I18" s="37">
        <f t="shared" si="6"/>
        <v>0.85581395348837208</v>
      </c>
      <c r="J18" s="37">
        <f t="shared" si="6"/>
        <v>0.68837209302325586</v>
      </c>
      <c r="K18" s="37">
        <f t="shared" si="6"/>
        <v>3.255813953488372E-2</v>
      </c>
      <c r="L18" s="37">
        <f t="shared" si="6"/>
        <v>0</v>
      </c>
      <c r="M18" s="37">
        <f t="shared" si="6"/>
        <v>0</v>
      </c>
      <c r="AA18" s="156"/>
      <c r="AB18" s="154"/>
    </row>
    <row r="19" spans="1:28" ht="12" customHeight="1">
      <c r="A19" s="253" t="s">
        <v>43</v>
      </c>
      <c r="B19" s="253" t="s">
        <v>42</v>
      </c>
      <c r="C19" s="43"/>
      <c r="D19" s="305" t="s">
        <v>16</v>
      </c>
      <c r="E19" s="42"/>
      <c r="F19" s="70">
        <v>243</v>
      </c>
      <c r="G19" s="69">
        <f t="shared" ref="G19:M19" si="7">SUM(G21,G23,G25,G27,G29,G31,G33,G35,G37,G39,G41,G43,G45,G47,G49,G51,G53,G55,G57,G59,G61,G63,G65,G67)</f>
        <v>127</v>
      </c>
      <c r="H19" s="41">
        <f t="shared" si="7"/>
        <v>166</v>
      </c>
      <c r="I19" s="41">
        <f t="shared" si="7"/>
        <v>170</v>
      </c>
      <c r="J19" s="41">
        <f t="shared" si="7"/>
        <v>87</v>
      </c>
      <c r="K19" s="41">
        <f t="shared" si="7"/>
        <v>9</v>
      </c>
      <c r="L19" s="41">
        <f t="shared" si="7"/>
        <v>32</v>
      </c>
      <c r="M19" s="41">
        <f t="shared" si="7"/>
        <v>6</v>
      </c>
      <c r="AA19" s="155">
        <v>243</v>
      </c>
      <c r="AB19" s="155" t="str">
        <f>IF(F19=AA19,"",1)</f>
        <v/>
      </c>
    </row>
    <row r="20" spans="1:28" ht="12" customHeight="1">
      <c r="A20" s="254"/>
      <c r="B20" s="254"/>
      <c r="C20" s="40"/>
      <c r="D20" s="306"/>
      <c r="E20" s="39"/>
      <c r="F20" s="71"/>
      <c r="G20" s="67">
        <f t="shared" ref="G20:M20" si="8">IF(G19=0,0,G19/$F19)</f>
        <v>0.52263374485596703</v>
      </c>
      <c r="H20" s="37">
        <f t="shared" si="8"/>
        <v>0.6831275720164609</v>
      </c>
      <c r="I20" s="37">
        <f t="shared" si="8"/>
        <v>0.69958847736625518</v>
      </c>
      <c r="J20" s="37">
        <f t="shared" si="8"/>
        <v>0.35802469135802467</v>
      </c>
      <c r="K20" s="37">
        <f t="shared" si="8"/>
        <v>3.7037037037037035E-2</v>
      </c>
      <c r="L20" s="37">
        <f t="shared" si="8"/>
        <v>0.13168724279835392</v>
      </c>
      <c r="M20" s="37">
        <f t="shared" si="8"/>
        <v>2.4691358024691357E-2</v>
      </c>
      <c r="AA20" s="154"/>
      <c r="AB20" s="154"/>
    </row>
    <row r="21" spans="1:28" ht="12" customHeight="1">
      <c r="A21" s="254"/>
      <c r="B21" s="254"/>
      <c r="C21" s="43"/>
      <c r="D21" s="305" t="s">
        <v>368</v>
      </c>
      <c r="E21" s="42"/>
      <c r="F21" s="70">
        <v>32</v>
      </c>
      <c r="G21" s="69">
        <v>16</v>
      </c>
      <c r="H21" s="41">
        <v>20</v>
      </c>
      <c r="I21" s="41">
        <v>20</v>
      </c>
      <c r="J21" s="41">
        <v>9</v>
      </c>
      <c r="K21" s="41">
        <v>3</v>
      </c>
      <c r="L21" s="41">
        <v>5</v>
      </c>
      <c r="M21" s="41">
        <v>2</v>
      </c>
      <c r="AA21" s="155">
        <v>32</v>
      </c>
      <c r="AB21" s="155" t="str">
        <f>IF(F21=AA21,"",1)</f>
        <v/>
      </c>
    </row>
    <row r="22" spans="1:28" ht="12" customHeight="1">
      <c r="A22" s="254"/>
      <c r="B22" s="254"/>
      <c r="C22" s="40"/>
      <c r="D22" s="306"/>
      <c r="E22" s="39"/>
      <c r="F22" s="71"/>
      <c r="G22" s="67">
        <f t="shared" ref="G22:M22" si="9">IF(G21=0,0,G21/$F21)</f>
        <v>0.5</v>
      </c>
      <c r="H22" s="37">
        <f t="shared" si="9"/>
        <v>0.625</v>
      </c>
      <c r="I22" s="37">
        <f t="shared" si="9"/>
        <v>0.625</v>
      </c>
      <c r="J22" s="37">
        <f t="shared" si="9"/>
        <v>0.28125</v>
      </c>
      <c r="K22" s="37">
        <f t="shared" si="9"/>
        <v>9.375E-2</v>
      </c>
      <c r="L22" s="37">
        <f t="shared" si="9"/>
        <v>0.15625</v>
      </c>
      <c r="M22" s="37">
        <f t="shared" si="9"/>
        <v>6.25E-2</v>
      </c>
      <c r="AA22" s="154"/>
      <c r="AB22" s="154"/>
    </row>
    <row r="23" spans="1:28" ht="12" customHeight="1">
      <c r="A23" s="254"/>
      <c r="B23" s="254"/>
      <c r="C23" s="43"/>
      <c r="D23" s="305" t="s">
        <v>369</v>
      </c>
      <c r="E23" s="42"/>
      <c r="F23" s="70">
        <v>4</v>
      </c>
      <c r="G23" s="69">
        <v>2</v>
      </c>
      <c r="H23" s="41">
        <v>3</v>
      </c>
      <c r="I23" s="41">
        <v>3</v>
      </c>
      <c r="J23" s="41">
        <v>1</v>
      </c>
      <c r="K23" s="41">
        <v>0</v>
      </c>
      <c r="L23" s="41">
        <v>0</v>
      </c>
      <c r="M23" s="41">
        <v>0</v>
      </c>
      <c r="AA23" s="155">
        <v>4</v>
      </c>
      <c r="AB23" s="155" t="str">
        <f>IF(F23=AA23,"",1)</f>
        <v/>
      </c>
    </row>
    <row r="24" spans="1:28" ht="12" customHeight="1">
      <c r="A24" s="254"/>
      <c r="B24" s="254"/>
      <c r="C24" s="40"/>
      <c r="D24" s="306"/>
      <c r="E24" s="39"/>
      <c r="F24" s="71"/>
      <c r="G24" s="67">
        <f t="shared" ref="G24:M24" si="10">IF(G23=0,0,G23/$F23)</f>
        <v>0.5</v>
      </c>
      <c r="H24" s="37">
        <f t="shared" si="10"/>
        <v>0.75</v>
      </c>
      <c r="I24" s="37">
        <f t="shared" si="10"/>
        <v>0.75</v>
      </c>
      <c r="J24" s="37">
        <f t="shared" si="10"/>
        <v>0.25</v>
      </c>
      <c r="K24" s="37">
        <f t="shared" si="10"/>
        <v>0</v>
      </c>
      <c r="L24" s="37">
        <f t="shared" si="10"/>
        <v>0</v>
      </c>
      <c r="M24" s="37">
        <f t="shared" si="10"/>
        <v>0</v>
      </c>
      <c r="AA24" s="154"/>
      <c r="AB24" s="154"/>
    </row>
    <row r="25" spans="1:28" ht="12" customHeight="1">
      <c r="A25" s="254"/>
      <c r="B25" s="254"/>
      <c r="C25" s="43"/>
      <c r="D25" s="308" t="s">
        <v>370</v>
      </c>
      <c r="E25" s="115"/>
      <c r="F25" s="93">
        <v>16</v>
      </c>
      <c r="G25" s="103">
        <v>6</v>
      </c>
      <c r="H25" s="104">
        <v>9</v>
      </c>
      <c r="I25" s="41">
        <v>11</v>
      </c>
      <c r="J25" s="41">
        <v>3</v>
      </c>
      <c r="K25" s="41">
        <v>1</v>
      </c>
      <c r="L25" s="41">
        <v>3</v>
      </c>
      <c r="M25" s="41">
        <v>0</v>
      </c>
      <c r="AA25" s="155">
        <v>16</v>
      </c>
      <c r="AB25" s="155" t="str">
        <f>IF(F25=AA25,"",1)</f>
        <v/>
      </c>
    </row>
    <row r="26" spans="1:28" ht="12" customHeight="1">
      <c r="A26" s="254"/>
      <c r="B26" s="254"/>
      <c r="C26" s="40"/>
      <c r="D26" s="309"/>
      <c r="E26" s="116"/>
      <c r="F26" s="94"/>
      <c r="G26" s="106">
        <f t="shared" ref="G26:M26" si="11">IF(G25=0,0,G25/$F25)</f>
        <v>0.375</v>
      </c>
      <c r="H26" s="107">
        <f t="shared" ref="G26:M28" si="12">IF(H25=0,0,H25/$F25)</f>
        <v>0.5625</v>
      </c>
      <c r="I26" s="37">
        <f t="shared" si="11"/>
        <v>0.6875</v>
      </c>
      <c r="J26" s="37">
        <f t="shared" si="11"/>
        <v>0.1875</v>
      </c>
      <c r="K26" s="37">
        <f t="shared" si="11"/>
        <v>6.25E-2</v>
      </c>
      <c r="L26" s="37">
        <f t="shared" si="11"/>
        <v>0.1875</v>
      </c>
      <c r="M26" s="37">
        <f t="shared" si="11"/>
        <v>0</v>
      </c>
      <c r="AA26" s="154"/>
      <c r="AB26" s="154"/>
    </row>
    <row r="27" spans="1:28" ht="12" customHeight="1">
      <c r="A27" s="254"/>
      <c r="B27" s="254"/>
      <c r="C27" s="43"/>
      <c r="D27" s="305" t="s">
        <v>371</v>
      </c>
      <c r="E27" s="42"/>
      <c r="F27" s="70">
        <v>3</v>
      </c>
      <c r="G27" s="69">
        <v>0</v>
      </c>
      <c r="H27" s="41">
        <v>0</v>
      </c>
      <c r="I27" s="41">
        <v>1</v>
      </c>
      <c r="J27" s="41">
        <v>0</v>
      </c>
      <c r="K27" s="41">
        <v>0</v>
      </c>
      <c r="L27" s="41">
        <v>2</v>
      </c>
      <c r="M27" s="41">
        <v>0</v>
      </c>
      <c r="AA27" s="155">
        <v>3</v>
      </c>
      <c r="AB27" s="155" t="str">
        <f>IF(F27=AA27,"",1)</f>
        <v/>
      </c>
    </row>
    <row r="28" spans="1:28" ht="12" customHeight="1">
      <c r="A28" s="254"/>
      <c r="B28" s="254"/>
      <c r="C28" s="40"/>
      <c r="D28" s="306"/>
      <c r="E28" s="39"/>
      <c r="F28" s="71"/>
      <c r="G28" s="67">
        <f t="shared" si="12"/>
        <v>0</v>
      </c>
      <c r="H28" s="37">
        <f t="shared" si="12"/>
        <v>0</v>
      </c>
      <c r="I28" s="37">
        <f t="shared" si="12"/>
        <v>0.33333333333333331</v>
      </c>
      <c r="J28" s="37">
        <f t="shared" si="12"/>
        <v>0</v>
      </c>
      <c r="K28" s="37">
        <f t="shared" si="12"/>
        <v>0</v>
      </c>
      <c r="L28" s="37">
        <f t="shared" si="12"/>
        <v>0.66666666666666663</v>
      </c>
      <c r="M28" s="37">
        <f t="shared" si="12"/>
        <v>0</v>
      </c>
      <c r="AA28" s="154"/>
      <c r="AB28" s="154"/>
    </row>
    <row r="29" spans="1:28" ht="12" customHeight="1">
      <c r="A29" s="254"/>
      <c r="B29" s="254"/>
      <c r="C29" s="43"/>
      <c r="D29" s="305" t="s">
        <v>372</v>
      </c>
      <c r="E29" s="42"/>
      <c r="F29" s="70">
        <v>7</v>
      </c>
      <c r="G29" s="69">
        <v>2</v>
      </c>
      <c r="H29" s="41">
        <v>5</v>
      </c>
      <c r="I29" s="41">
        <v>5</v>
      </c>
      <c r="J29" s="41">
        <v>1</v>
      </c>
      <c r="K29" s="41">
        <v>0</v>
      </c>
      <c r="L29" s="41">
        <v>2</v>
      </c>
      <c r="M29" s="41">
        <v>0</v>
      </c>
      <c r="AA29" s="155">
        <v>7</v>
      </c>
      <c r="AB29" s="155" t="str">
        <f>IF(F29=AA29,"",1)</f>
        <v/>
      </c>
    </row>
    <row r="30" spans="1:28" ht="12" customHeight="1">
      <c r="A30" s="254"/>
      <c r="B30" s="254"/>
      <c r="C30" s="40"/>
      <c r="D30" s="306"/>
      <c r="E30" s="39"/>
      <c r="F30" s="71"/>
      <c r="G30" s="67">
        <f t="shared" ref="G30:M30" si="13">IF(G29=0,0,G29/$F29)</f>
        <v>0.2857142857142857</v>
      </c>
      <c r="H30" s="37">
        <f t="shared" si="13"/>
        <v>0.7142857142857143</v>
      </c>
      <c r="I30" s="37">
        <f t="shared" si="13"/>
        <v>0.7142857142857143</v>
      </c>
      <c r="J30" s="37">
        <f t="shared" si="13"/>
        <v>0.14285714285714285</v>
      </c>
      <c r="K30" s="37">
        <f t="shared" si="13"/>
        <v>0</v>
      </c>
      <c r="L30" s="37">
        <f t="shared" si="13"/>
        <v>0.2857142857142857</v>
      </c>
      <c r="M30" s="37">
        <f t="shared" si="13"/>
        <v>0</v>
      </c>
      <c r="AA30" s="154"/>
      <c r="AB30" s="154"/>
    </row>
    <row r="31" spans="1:28" ht="12" customHeight="1">
      <c r="A31" s="254"/>
      <c r="B31" s="254"/>
      <c r="C31" s="43"/>
      <c r="D31" s="305" t="s">
        <v>373</v>
      </c>
      <c r="E31" s="42"/>
      <c r="F31" s="70">
        <v>2</v>
      </c>
      <c r="G31" s="69">
        <v>1</v>
      </c>
      <c r="H31" s="41">
        <v>0</v>
      </c>
      <c r="I31" s="41">
        <v>1</v>
      </c>
      <c r="J31" s="41">
        <v>0</v>
      </c>
      <c r="K31" s="41">
        <v>0</v>
      </c>
      <c r="L31" s="41">
        <v>0</v>
      </c>
      <c r="M31" s="41">
        <v>1</v>
      </c>
      <c r="AA31" s="155">
        <v>2</v>
      </c>
      <c r="AB31" s="155" t="str">
        <f>IF(F31=AA31,"",1)</f>
        <v/>
      </c>
    </row>
    <row r="32" spans="1:28" ht="12" customHeight="1">
      <c r="A32" s="254"/>
      <c r="B32" s="254"/>
      <c r="C32" s="40"/>
      <c r="D32" s="306"/>
      <c r="E32" s="39"/>
      <c r="F32" s="71"/>
      <c r="G32" s="67">
        <f t="shared" ref="G32:M32" si="14">IF(G31=0,0,G31/$F31)</f>
        <v>0.5</v>
      </c>
      <c r="H32" s="37">
        <f t="shared" si="14"/>
        <v>0</v>
      </c>
      <c r="I32" s="37">
        <f t="shared" si="14"/>
        <v>0.5</v>
      </c>
      <c r="J32" s="37">
        <f t="shared" si="14"/>
        <v>0</v>
      </c>
      <c r="K32" s="37">
        <f t="shared" si="14"/>
        <v>0</v>
      </c>
      <c r="L32" s="37">
        <f t="shared" si="14"/>
        <v>0</v>
      </c>
      <c r="M32" s="37">
        <f t="shared" si="14"/>
        <v>0.5</v>
      </c>
      <c r="AA32" s="154"/>
      <c r="AB32" s="154"/>
    </row>
    <row r="33" spans="1:28" ht="12" customHeight="1">
      <c r="A33" s="254"/>
      <c r="B33" s="254"/>
      <c r="C33" s="43"/>
      <c r="D33" s="305" t="s">
        <v>374</v>
      </c>
      <c r="E33" s="42"/>
      <c r="F33" s="70">
        <v>5</v>
      </c>
      <c r="G33" s="69">
        <v>4</v>
      </c>
      <c r="H33" s="41">
        <v>3</v>
      </c>
      <c r="I33" s="41">
        <v>4</v>
      </c>
      <c r="J33" s="41">
        <v>2</v>
      </c>
      <c r="K33" s="41">
        <v>0</v>
      </c>
      <c r="L33" s="41">
        <v>1</v>
      </c>
      <c r="M33" s="41">
        <v>0</v>
      </c>
      <c r="AA33" s="155">
        <v>5</v>
      </c>
      <c r="AB33" s="155" t="str">
        <f>IF(F33=AA33,"",1)</f>
        <v/>
      </c>
    </row>
    <row r="34" spans="1:28" ht="12" customHeight="1">
      <c r="A34" s="254"/>
      <c r="B34" s="254"/>
      <c r="C34" s="40"/>
      <c r="D34" s="306"/>
      <c r="E34" s="39"/>
      <c r="F34" s="71"/>
      <c r="G34" s="67">
        <f t="shared" ref="G34:M34" si="15">IF(G33=0,0,G33/$F33)</f>
        <v>0.8</v>
      </c>
      <c r="H34" s="37">
        <f t="shared" si="15"/>
        <v>0.6</v>
      </c>
      <c r="I34" s="37">
        <f t="shared" si="15"/>
        <v>0.8</v>
      </c>
      <c r="J34" s="37">
        <f t="shared" si="15"/>
        <v>0.4</v>
      </c>
      <c r="K34" s="37">
        <f t="shared" si="15"/>
        <v>0</v>
      </c>
      <c r="L34" s="37">
        <f t="shared" si="15"/>
        <v>0.2</v>
      </c>
      <c r="M34" s="37">
        <f t="shared" si="15"/>
        <v>0</v>
      </c>
      <c r="AA34" s="154"/>
      <c r="AB34" s="154"/>
    </row>
    <row r="35" spans="1:28" ht="12" customHeight="1">
      <c r="A35" s="254"/>
      <c r="B35" s="254"/>
      <c r="C35" s="43"/>
      <c r="D35" s="305" t="s">
        <v>375</v>
      </c>
      <c r="E35" s="42"/>
      <c r="F35" s="70">
        <v>10</v>
      </c>
      <c r="G35" s="69">
        <v>8</v>
      </c>
      <c r="H35" s="41">
        <v>10</v>
      </c>
      <c r="I35" s="41">
        <v>9</v>
      </c>
      <c r="J35" s="41">
        <v>9</v>
      </c>
      <c r="K35" s="41">
        <v>0</v>
      </c>
      <c r="L35" s="41">
        <v>0</v>
      </c>
      <c r="M35" s="41">
        <v>0</v>
      </c>
      <c r="AA35" s="155">
        <v>10</v>
      </c>
      <c r="AB35" s="155" t="str">
        <f>IF(F35=AA35,"",1)</f>
        <v/>
      </c>
    </row>
    <row r="36" spans="1:28" ht="12" customHeight="1">
      <c r="A36" s="254"/>
      <c r="B36" s="254"/>
      <c r="C36" s="40"/>
      <c r="D36" s="306"/>
      <c r="E36" s="39"/>
      <c r="F36" s="71"/>
      <c r="G36" s="67">
        <f t="shared" ref="G36:M36" si="16">IF(G35=0,0,G35/$F35)</f>
        <v>0.8</v>
      </c>
      <c r="H36" s="37">
        <f t="shared" si="16"/>
        <v>1</v>
      </c>
      <c r="I36" s="37">
        <f t="shared" si="16"/>
        <v>0.9</v>
      </c>
      <c r="J36" s="37">
        <f t="shared" si="16"/>
        <v>0.9</v>
      </c>
      <c r="K36" s="37">
        <f t="shared" si="16"/>
        <v>0</v>
      </c>
      <c r="L36" s="37">
        <f t="shared" si="16"/>
        <v>0</v>
      </c>
      <c r="M36" s="37">
        <f t="shared" si="16"/>
        <v>0</v>
      </c>
      <c r="AA36" s="154"/>
      <c r="AB36" s="154"/>
    </row>
    <row r="37" spans="1:28" ht="12" customHeight="1">
      <c r="A37" s="254"/>
      <c r="B37" s="254"/>
      <c r="C37" s="43"/>
      <c r="D37" s="305" t="s">
        <v>376</v>
      </c>
      <c r="E37" s="42"/>
      <c r="F37" s="70">
        <v>1</v>
      </c>
      <c r="G37" s="69">
        <v>1</v>
      </c>
      <c r="H37" s="41">
        <v>1</v>
      </c>
      <c r="I37" s="41">
        <v>1</v>
      </c>
      <c r="J37" s="41">
        <v>1</v>
      </c>
      <c r="K37" s="41">
        <v>0</v>
      </c>
      <c r="L37" s="41">
        <v>0</v>
      </c>
      <c r="M37" s="41">
        <v>0</v>
      </c>
      <c r="AA37" s="155">
        <v>1</v>
      </c>
      <c r="AB37" s="155" t="str">
        <f>IF(F37=AA37,"",1)</f>
        <v/>
      </c>
    </row>
    <row r="38" spans="1:28" ht="12" customHeight="1">
      <c r="A38" s="254"/>
      <c r="B38" s="254"/>
      <c r="C38" s="40"/>
      <c r="D38" s="306"/>
      <c r="E38" s="39"/>
      <c r="F38" s="71"/>
      <c r="G38" s="67">
        <f t="shared" ref="G38:M38" si="17">IF(G37=0,0,G37/$F37)</f>
        <v>1</v>
      </c>
      <c r="H38" s="37">
        <f t="shared" si="17"/>
        <v>1</v>
      </c>
      <c r="I38" s="37">
        <f t="shared" si="17"/>
        <v>1</v>
      </c>
      <c r="J38" s="37">
        <f t="shared" si="17"/>
        <v>1</v>
      </c>
      <c r="K38" s="37">
        <f t="shared" si="17"/>
        <v>0</v>
      </c>
      <c r="L38" s="37">
        <f t="shared" si="17"/>
        <v>0</v>
      </c>
      <c r="M38" s="37">
        <f t="shared" si="17"/>
        <v>0</v>
      </c>
      <c r="AA38" s="154"/>
      <c r="AB38" s="154"/>
    </row>
    <row r="39" spans="1:28" ht="12" customHeight="1">
      <c r="A39" s="254"/>
      <c r="B39" s="254"/>
      <c r="C39" s="43"/>
      <c r="D39" s="305" t="s">
        <v>377</v>
      </c>
      <c r="E39" s="42"/>
      <c r="F39" s="70">
        <v>6</v>
      </c>
      <c r="G39" s="69">
        <v>4</v>
      </c>
      <c r="H39" s="41">
        <v>5</v>
      </c>
      <c r="I39" s="41">
        <v>6</v>
      </c>
      <c r="J39" s="41">
        <v>1</v>
      </c>
      <c r="K39" s="41">
        <v>0</v>
      </c>
      <c r="L39" s="41">
        <v>0</v>
      </c>
      <c r="M39" s="41">
        <v>0</v>
      </c>
      <c r="AA39" s="155">
        <v>6</v>
      </c>
      <c r="AB39" s="155" t="str">
        <f>IF(F39=AA39,"",1)</f>
        <v/>
      </c>
    </row>
    <row r="40" spans="1:28" ht="12" customHeight="1">
      <c r="A40" s="254"/>
      <c r="B40" s="254"/>
      <c r="C40" s="40"/>
      <c r="D40" s="306"/>
      <c r="E40" s="39"/>
      <c r="F40" s="71"/>
      <c r="G40" s="67">
        <f t="shared" ref="G40:M40" si="18">IF(G39=0,0,G39/$F39)</f>
        <v>0.66666666666666663</v>
      </c>
      <c r="H40" s="37">
        <f t="shared" si="18"/>
        <v>0.83333333333333337</v>
      </c>
      <c r="I40" s="37">
        <f t="shared" si="18"/>
        <v>1</v>
      </c>
      <c r="J40" s="37">
        <f t="shared" si="18"/>
        <v>0.16666666666666666</v>
      </c>
      <c r="K40" s="37">
        <f t="shared" si="18"/>
        <v>0</v>
      </c>
      <c r="L40" s="37">
        <f t="shared" si="18"/>
        <v>0</v>
      </c>
      <c r="M40" s="37">
        <f t="shared" si="18"/>
        <v>0</v>
      </c>
      <c r="AA40" s="154"/>
      <c r="AB40" s="154"/>
    </row>
    <row r="41" spans="1:28" ht="12" customHeight="1">
      <c r="A41" s="254"/>
      <c r="B41" s="254"/>
      <c r="C41" s="43"/>
      <c r="D41" s="305" t="s">
        <v>378</v>
      </c>
      <c r="E41" s="42"/>
      <c r="F41" s="70">
        <v>1</v>
      </c>
      <c r="G41" s="69">
        <v>0</v>
      </c>
      <c r="H41" s="41">
        <v>0</v>
      </c>
      <c r="I41" s="41">
        <v>0</v>
      </c>
      <c r="J41" s="41">
        <v>0</v>
      </c>
      <c r="K41" s="41">
        <v>0</v>
      </c>
      <c r="L41" s="41">
        <v>1</v>
      </c>
      <c r="M41" s="41">
        <v>0</v>
      </c>
      <c r="AA41" s="155">
        <v>1</v>
      </c>
      <c r="AB41" s="155" t="str">
        <f>IF(F41=AA41,"",1)</f>
        <v/>
      </c>
    </row>
    <row r="42" spans="1:28" ht="12" customHeight="1">
      <c r="A42" s="254"/>
      <c r="B42" s="254"/>
      <c r="C42" s="40"/>
      <c r="D42" s="306"/>
      <c r="E42" s="39"/>
      <c r="F42" s="71"/>
      <c r="G42" s="67">
        <f t="shared" ref="G42:M42" si="19">IF(G41=0,0,G41/$F41)</f>
        <v>0</v>
      </c>
      <c r="H42" s="37">
        <f t="shared" si="19"/>
        <v>0</v>
      </c>
      <c r="I42" s="37">
        <f t="shared" si="19"/>
        <v>0</v>
      </c>
      <c r="J42" s="37">
        <f t="shared" si="19"/>
        <v>0</v>
      </c>
      <c r="K42" s="37">
        <f t="shared" si="19"/>
        <v>0</v>
      </c>
      <c r="L42" s="37">
        <f t="shared" si="19"/>
        <v>1</v>
      </c>
      <c r="M42" s="37">
        <f t="shared" si="19"/>
        <v>0</v>
      </c>
      <c r="AA42" s="154"/>
      <c r="AB42" s="154"/>
    </row>
    <row r="43" spans="1:28" ht="12" customHeight="1">
      <c r="A43" s="254"/>
      <c r="B43" s="254"/>
      <c r="C43" s="43"/>
      <c r="D43" s="305" t="s">
        <v>379</v>
      </c>
      <c r="E43" s="42"/>
      <c r="F43" s="70">
        <v>2</v>
      </c>
      <c r="G43" s="69">
        <v>1</v>
      </c>
      <c r="H43" s="41">
        <v>1</v>
      </c>
      <c r="I43" s="41">
        <v>1</v>
      </c>
      <c r="J43" s="41">
        <v>1</v>
      </c>
      <c r="K43" s="41">
        <v>0</v>
      </c>
      <c r="L43" s="41">
        <v>1</v>
      </c>
      <c r="M43" s="41">
        <v>0</v>
      </c>
      <c r="AA43" s="155">
        <v>2</v>
      </c>
      <c r="AB43" s="155" t="str">
        <f>IF(F43=AA43,"",1)</f>
        <v/>
      </c>
    </row>
    <row r="44" spans="1:28" ht="12" customHeight="1">
      <c r="A44" s="254"/>
      <c r="B44" s="254"/>
      <c r="C44" s="40"/>
      <c r="D44" s="306"/>
      <c r="E44" s="39"/>
      <c r="F44" s="71"/>
      <c r="G44" s="67">
        <f t="shared" ref="G44:M44" si="20">IF(G43=0,0,G43/$F43)</f>
        <v>0.5</v>
      </c>
      <c r="H44" s="37">
        <f t="shared" si="20"/>
        <v>0.5</v>
      </c>
      <c r="I44" s="37">
        <f t="shared" si="20"/>
        <v>0.5</v>
      </c>
      <c r="J44" s="37">
        <f t="shared" si="20"/>
        <v>0.5</v>
      </c>
      <c r="K44" s="37">
        <f t="shared" si="20"/>
        <v>0</v>
      </c>
      <c r="L44" s="37">
        <f t="shared" si="20"/>
        <v>0.5</v>
      </c>
      <c r="M44" s="37">
        <f t="shared" si="20"/>
        <v>0</v>
      </c>
      <c r="AA44" s="154"/>
      <c r="AB44" s="154"/>
    </row>
    <row r="45" spans="1:28" ht="12" customHeight="1">
      <c r="A45" s="254"/>
      <c r="B45" s="254"/>
      <c r="C45" s="43"/>
      <c r="D45" s="305" t="s">
        <v>380</v>
      </c>
      <c r="E45" s="42"/>
      <c r="F45" s="70">
        <v>9</v>
      </c>
      <c r="G45" s="69">
        <v>5</v>
      </c>
      <c r="H45" s="41">
        <v>5</v>
      </c>
      <c r="I45" s="41">
        <v>3</v>
      </c>
      <c r="J45" s="41">
        <v>4</v>
      </c>
      <c r="K45" s="41">
        <v>0</v>
      </c>
      <c r="L45" s="41">
        <v>2</v>
      </c>
      <c r="M45" s="41">
        <v>0</v>
      </c>
      <c r="AA45" s="155">
        <v>9</v>
      </c>
      <c r="AB45" s="155" t="str">
        <f>IF(F45=AA45,"",1)</f>
        <v/>
      </c>
    </row>
    <row r="46" spans="1:28" ht="12" customHeight="1">
      <c r="A46" s="254"/>
      <c r="B46" s="254"/>
      <c r="C46" s="40"/>
      <c r="D46" s="306"/>
      <c r="E46" s="39"/>
      <c r="F46" s="71"/>
      <c r="G46" s="67">
        <f t="shared" ref="G46:M46" si="21">IF(G45=0,0,G45/$F45)</f>
        <v>0.55555555555555558</v>
      </c>
      <c r="H46" s="37">
        <f t="shared" si="21"/>
        <v>0.55555555555555558</v>
      </c>
      <c r="I46" s="37">
        <f t="shared" si="21"/>
        <v>0.33333333333333331</v>
      </c>
      <c r="J46" s="37">
        <f t="shared" si="21"/>
        <v>0.44444444444444442</v>
      </c>
      <c r="K46" s="37">
        <f t="shared" si="21"/>
        <v>0</v>
      </c>
      <c r="L46" s="37">
        <f t="shared" si="21"/>
        <v>0.22222222222222221</v>
      </c>
      <c r="M46" s="37">
        <f t="shared" si="21"/>
        <v>0</v>
      </c>
      <c r="AA46" s="154"/>
      <c r="AB46" s="154"/>
    </row>
    <row r="47" spans="1:28" ht="12" customHeight="1">
      <c r="A47" s="254"/>
      <c r="B47" s="254"/>
      <c r="C47" s="43"/>
      <c r="D47" s="305" t="s">
        <v>381</v>
      </c>
      <c r="E47" s="42"/>
      <c r="F47" s="70">
        <v>5</v>
      </c>
      <c r="G47" s="69">
        <v>2</v>
      </c>
      <c r="H47" s="41">
        <v>2</v>
      </c>
      <c r="I47" s="41">
        <v>3</v>
      </c>
      <c r="J47" s="41">
        <v>0</v>
      </c>
      <c r="K47" s="41">
        <v>0</v>
      </c>
      <c r="L47" s="41">
        <v>2</v>
      </c>
      <c r="M47" s="41">
        <v>0</v>
      </c>
      <c r="AA47" s="155">
        <v>5</v>
      </c>
      <c r="AB47" s="155" t="str">
        <f>IF(F47=AA47,"",1)</f>
        <v/>
      </c>
    </row>
    <row r="48" spans="1:28" ht="12" customHeight="1">
      <c r="A48" s="254"/>
      <c r="B48" s="254"/>
      <c r="C48" s="40"/>
      <c r="D48" s="306"/>
      <c r="E48" s="39"/>
      <c r="F48" s="71"/>
      <c r="G48" s="67">
        <f t="shared" ref="G48:M48" si="22">IF(G47=0,0,G47/$F47)</f>
        <v>0.4</v>
      </c>
      <c r="H48" s="37">
        <f t="shared" si="22"/>
        <v>0.4</v>
      </c>
      <c r="I48" s="37">
        <f t="shared" si="22"/>
        <v>0.6</v>
      </c>
      <c r="J48" s="37">
        <f t="shared" si="22"/>
        <v>0</v>
      </c>
      <c r="K48" s="37">
        <f t="shared" si="22"/>
        <v>0</v>
      </c>
      <c r="L48" s="37">
        <f t="shared" si="22"/>
        <v>0.4</v>
      </c>
      <c r="M48" s="37">
        <f t="shared" si="22"/>
        <v>0</v>
      </c>
      <c r="AA48" s="154"/>
      <c r="AB48" s="154"/>
    </row>
    <row r="49" spans="1:28" ht="12" customHeight="1">
      <c r="A49" s="254"/>
      <c r="B49" s="254"/>
      <c r="C49" s="43"/>
      <c r="D49" s="305" t="s">
        <v>382</v>
      </c>
      <c r="E49" s="42"/>
      <c r="F49" s="70">
        <v>5</v>
      </c>
      <c r="G49" s="69">
        <v>3</v>
      </c>
      <c r="H49" s="41">
        <v>4</v>
      </c>
      <c r="I49" s="41">
        <v>4</v>
      </c>
      <c r="J49" s="41">
        <v>3</v>
      </c>
      <c r="K49" s="41">
        <v>0</v>
      </c>
      <c r="L49" s="41">
        <v>1</v>
      </c>
      <c r="M49" s="41">
        <v>0</v>
      </c>
      <c r="AA49" s="155">
        <v>5</v>
      </c>
      <c r="AB49" s="155" t="str">
        <f>IF(F49=AA49,"",1)</f>
        <v/>
      </c>
    </row>
    <row r="50" spans="1:28" ht="12" customHeight="1">
      <c r="A50" s="254"/>
      <c r="B50" s="254"/>
      <c r="C50" s="40"/>
      <c r="D50" s="306"/>
      <c r="E50" s="39"/>
      <c r="F50" s="71"/>
      <c r="G50" s="67">
        <f t="shared" ref="G50:M50" si="23">IF(G49=0,0,G49/$F49)</f>
        <v>0.6</v>
      </c>
      <c r="H50" s="37">
        <f t="shared" si="23"/>
        <v>0.8</v>
      </c>
      <c r="I50" s="37">
        <f t="shared" si="23"/>
        <v>0.8</v>
      </c>
      <c r="J50" s="37">
        <f t="shared" si="23"/>
        <v>0.6</v>
      </c>
      <c r="K50" s="37">
        <f t="shared" si="23"/>
        <v>0</v>
      </c>
      <c r="L50" s="37">
        <f t="shared" si="23"/>
        <v>0.2</v>
      </c>
      <c r="M50" s="37">
        <f t="shared" si="23"/>
        <v>0</v>
      </c>
      <c r="AA50" s="154"/>
      <c r="AB50" s="154"/>
    </row>
    <row r="51" spans="1:28" ht="12" customHeight="1">
      <c r="A51" s="254"/>
      <c r="B51" s="254"/>
      <c r="C51" s="43"/>
      <c r="D51" s="305" t="s">
        <v>383</v>
      </c>
      <c r="E51" s="42"/>
      <c r="F51" s="70">
        <v>15</v>
      </c>
      <c r="G51" s="69">
        <v>6</v>
      </c>
      <c r="H51" s="41">
        <v>8</v>
      </c>
      <c r="I51" s="41">
        <v>8</v>
      </c>
      <c r="J51" s="41">
        <v>4</v>
      </c>
      <c r="K51" s="41">
        <v>1</v>
      </c>
      <c r="L51" s="41">
        <v>4</v>
      </c>
      <c r="M51" s="41">
        <v>0</v>
      </c>
      <c r="AA51" s="155">
        <v>15</v>
      </c>
      <c r="AB51" s="155" t="str">
        <f>IF(F51=AA51,"",1)</f>
        <v/>
      </c>
    </row>
    <row r="52" spans="1:28" ht="12" customHeight="1">
      <c r="A52" s="254"/>
      <c r="B52" s="254"/>
      <c r="C52" s="40"/>
      <c r="D52" s="306"/>
      <c r="E52" s="39"/>
      <c r="F52" s="71"/>
      <c r="G52" s="67">
        <f t="shared" ref="G52:M52" si="24">IF(G51=0,0,G51/$F51)</f>
        <v>0.4</v>
      </c>
      <c r="H52" s="37">
        <f t="shared" si="24"/>
        <v>0.53333333333333333</v>
      </c>
      <c r="I52" s="37">
        <f t="shared" si="24"/>
        <v>0.53333333333333333</v>
      </c>
      <c r="J52" s="37">
        <f t="shared" si="24"/>
        <v>0.26666666666666666</v>
      </c>
      <c r="K52" s="37">
        <f t="shared" si="24"/>
        <v>6.6666666666666666E-2</v>
      </c>
      <c r="L52" s="37">
        <f t="shared" si="24"/>
        <v>0.26666666666666666</v>
      </c>
      <c r="M52" s="37">
        <f t="shared" si="24"/>
        <v>0</v>
      </c>
      <c r="AA52" s="154"/>
      <c r="AB52" s="154"/>
    </row>
    <row r="53" spans="1:28" ht="12" customHeight="1">
      <c r="A53" s="254"/>
      <c r="B53" s="254"/>
      <c r="C53" s="43"/>
      <c r="D53" s="305" t="s">
        <v>384</v>
      </c>
      <c r="E53" s="42"/>
      <c r="F53" s="70">
        <v>6</v>
      </c>
      <c r="G53" s="69">
        <v>1</v>
      </c>
      <c r="H53" s="41">
        <v>3</v>
      </c>
      <c r="I53" s="41">
        <v>3</v>
      </c>
      <c r="J53" s="41">
        <v>0</v>
      </c>
      <c r="K53" s="41">
        <v>0</v>
      </c>
      <c r="L53" s="41">
        <v>1</v>
      </c>
      <c r="M53" s="41">
        <v>1</v>
      </c>
      <c r="AA53" s="155">
        <v>6</v>
      </c>
      <c r="AB53" s="155" t="str">
        <f>IF(F53=AA53,"",1)</f>
        <v/>
      </c>
    </row>
    <row r="54" spans="1:28" ht="12" customHeight="1">
      <c r="A54" s="254"/>
      <c r="B54" s="254"/>
      <c r="C54" s="40"/>
      <c r="D54" s="306"/>
      <c r="E54" s="39"/>
      <c r="F54" s="71"/>
      <c r="G54" s="67">
        <f t="shared" ref="G54:M54" si="25">IF(G53=0,0,G53/$F53)</f>
        <v>0.16666666666666666</v>
      </c>
      <c r="H54" s="37">
        <f t="shared" si="25"/>
        <v>0.5</v>
      </c>
      <c r="I54" s="37">
        <f t="shared" si="25"/>
        <v>0.5</v>
      </c>
      <c r="J54" s="37">
        <f t="shared" si="25"/>
        <v>0</v>
      </c>
      <c r="K54" s="37">
        <f t="shared" si="25"/>
        <v>0</v>
      </c>
      <c r="L54" s="37">
        <f t="shared" si="25"/>
        <v>0.16666666666666666</v>
      </c>
      <c r="M54" s="37">
        <f t="shared" si="25"/>
        <v>0.16666666666666666</v>
      </c>
      <c r="AA54" s="154"/>
      <c r="AB54" s="154"/>
    </row>
    <row r="55" spans="1:28" ht="12" customHeight="1">
      <c r="A55" s="254"/>
      <c r="B55" s="254"/>
      <c r="C55" s="43"/>
      <c r="D55" s="305" t="s">
        <v>385</v>
      </c>
      <c r="E55" s="42"/>
      <c r="F55" s="70">
        <v>33</v>
      </c>
      <c r="G55" s="69">
        <v>17</v>
      </c>
      <c r="H55" s="41">
        <v>24</v>
      </c>
      <c r="I55" s="41">
        <v>23</v>
      </c>
      <c r="J55" s="41">
        <v>9</v>
      </c>
      <c r="K55" s="41">
        <v>2</v>
      </c>
      <c r="L55" s="41">
        <v>4</v>
      </c>
      <c r="M55" s="41">
        <v>1</v>
      </c>
      <c r="AA55" s="155">
        <v>33</v>
      </c>
      <c r="AB55" s="155" t="str">
        <f>IF(F55=AA55,"",1)</f>
        <v/>
      </c>
    </row>
    <row r="56" spans="1:28" ht="12" customHeight="1">
      <c r="A56" s="254"/>
      <c r="B56" s="254"/>
      <c r="C56" s="40"/>
      <c r="D56" s="306"/>
      <c r="E56" s="39"/>
      <c r="F56" s="71"/>
      <c r="G56" s="67">
        <f t="shared" ref="G56:M56" si="26">IF(G55=0,0,G55/$F55)</f>
        <v>0.51515151515151514</v>
      </c>
      <c r="H56" s="37">
        <f t="shared" si="26"/>
        <v>0.72727272727272729</v>
      </c>
      <c r="I56" s="37">
        <f t="shared" si="26"/>
        <v>0.69696969696969702</v>
      </c>
      <c r="J56" s="37">
        <f t="shared" si="26"/>
        <v>0.27272727272727271</v>
      </c>
      <c r="K56" s="37">
        <f t="shared" si="26"/>
        <v>6.0606060606060608E-2</v>
      </c>
      <c r="L56" s="37">
        <f t="shared" si="26"/>
        <v>0.12121212121212122</v>
      </c>
      <c r="M56" s="37">
        <f t="shared" si="26"/>
        <v>3.0303030303030304E-2</v>
      </c>
      <c r="AA56" s="154"/>
      <c r="AB56" s="154"/>
    </row>
    <row r="57" spans="1:28" ht="12" customHeight="1">
      <c r="A57" s="254"/>
      <c r="B57" s="254"/>
      <c r="C57" s="43"/>
      <c r="D57" s="305" t="s">
        <v>386</v>
      </c>
      <c r="E57" s="42"/>
      <c r="F57" s="70">
        <v>7</v>
      </c>
      <c r="G57" s="69">
        <v>5</v>
      </c>
      <c r="H57" s="41">
        <v>6</v>
      </c>
      <c r="I57" s="41">
        <v>5</v>
      </c>
      <c r="J57" s="41">
        <v>5</v>
      </c>
      <c r="K57" s="41">
        <v>1</v>
      </c>
      <c r="L57" s="41">
        <v>0</v>
      </c>
      <c r="M57" s="41">
        <v>0</v>
      </c>
      <c r="AA57" s="155">
        <v>7</v>
      </c>
      <c r="AB57" s="155" t="str">
        <f>IF(F57=AA57,"",1)</f>
        <v/>
      </c>
    </row>
    <row r="58" spans="1:28" ht="12" customHeight="1">
      <c r="A58" s="254"/>
      <c r="B58" s="254"/>
      <c r="C58" s="40"/>
      <c r="D58" s="306"/>
      <c r="E58" s="39"/>
      <c r="F58" s="71"/>
      <c r="G58" s="67">
        <f t="shared" ref="G58:M58" si="27">IF(G57=0,0,G57/$F57)</f>
        <v>0.7142857142857143</v>
      </c>
      <c r="H58" s="37">
        <f t="shared" si="27"/>
        <v>0.8571428571428571</v>
      </c>
      <c r="I58" s="37">
        <f t="shared" si="27"/>
        <v>0.7142857142857143</v>
      </c>
      <c r="J58" s="37">
        <f t="shared" si="27"/>
        <v>0.7142857142857143</v>
      </c>
      <c r="K58" s="37">
        <f t="shared" si="27"/>
        <v>0.14285714285714285</v>
      </c>
      <c r="L58" s="37">
        <f t="shared" si="27"/>
        <v>0</v>
      </c>
      <c r="M58" s="37">
        <f t="shared" si="27"/>
        <v>0</v>
      </c>
      <c r="AA58" s="154"/>
      <c r="AB58" s="154"/>
    </row>
    <row r="59" spans="1:28" ht="12.75" customHeight="1">
      <c r="A59" s="254"/>
      <c r="B59" s="254"/>
      <c r="C59" s="43"/>
      <c r="D59" s="305" t="s">
        <v>387</v>
      </c>
      <c r="E59" s="42"/>
      <c r="F59" s="70">
        <v>29</v>
      </c>
      <c r="G59" s="69">
        <v>15</v>
      </c>
      <c r="H59" s="41">
        <v>21</v>
      </c>
      <c r="I59" s="41">
        <v>21</v>
      </c>
      <c r="J59" s="41">
        <v>16</v>
      </c>
      <c r="K59" s="41">
        <v>1</v>
      </c>
      <c r="L59" s="41">
        <v>1</v>
      </c>
      <c r="M59" s="41">
        <v>1</v>
      </c>
      <c r="AA59" s="155">
        <v>29</v>
      </c>
      <c r="AB59" s="155" t="str">
        <f>IF(F59=AA59,"",1)</f>
        <v/>
      </c>
    </row>
    <row r="60" spans="1:28" ht="12.75" customHeight="1">
      <c r="A60" s="254"/>
      <c r="B60" s="254"/>
      <c r="C60" s="40"/>
      <c r="D60" s="306"/>
      <c r="E60" s="39"/>
      <c r="F60" s="71"/>
      <c r="G60" s="67">
        <f t="shared" ref="G60:M60" si="28">IF(G59=0,0,G59/$F59)</f>
        <v>0.51724137931034486</v>
      </c>
      <c r="H60" s="37">
        <f t="shared" si="28"/>
        <v>0.72413793103448276</v>
      </c>
      <c r="I60" s="37">
        <f t="shared" si="28"/>
        <v>0.72413793103448276</v>
      </c>
      <c r="J60" s="37">
        <f t="shared" si="28"/>
        <v>0.55172413793103448</v>
      </c>
      <c r="K60" s="37">
        <f t="shared" si="28"/>
        <v>3.4482758620689655E-2</v>
      </c>
      <c r="L60" s="37">
        <f t="shared" si="28"/>
        <v>3.4482758620689655E-2</v>
      </c>
      <c r="M60" s="37">
        <f t="shared" si="28"/>
        <v>3.4482758620689655E-2</v>
      </c>
      <c r="AA60" s="154"/>
      <c r="AB60" s="154"/>
    </row>
    <row r="61" spans="1:28" ht="12" customHeight="1">
      <c r="A61" s="254"/>
      <c r="B61" s="254"/>
      <c r="C61" s="43"/>
      <c r="D61" s="305" t="s">
        <v>21</v>
      </c>
      <c r="E61" s="42"/>
      <c r="F61" s="70">
        <v>15</v>
      </c>
      <c r="G61" s="69">
        <v>9</v>
      </c>
      <c r="H61" s="41">
        <v>10</v>
      </c>
      <c r="I61" s="41">
        <v>13</v>
      </c>
      <c r="J61" s="41">
        <v>7</v>
      </c>
      <c r="K61" s="41">
        <v>0</v>
      </c>
      <c r="L61" s="41">
        <v>1</v>
      </c>
      <c r="M61" s="41">
        <v>0</v>
      </c>
      <c r="AA61" s="155">
        <v>15</v>
      </c>
      <c r="AB61" s="155" t="str">
        <f>IF(F61=AA61,"",1)</f>
        <v/>
      </c>
    </row>
    <row r="62" spans="1:28" ht="12" customHeight="1">
      <c r="A62" s="254"/>
      <c r="B62" s="254"/>
      <c r="C62" s="40"/>
      <c r="D62" s="306"/>
      <c r="E62" s="39"/>
      <c r="F62" s="71"/>
      <c r="G62" s="67">
        <f t="shared" ref="G62:M62" si="29">IF(G61=0,0,G61/$F61)</f>
        <v>0.6</v>
      </c>
      <c r="H62" s="37">
        <f t="shared" si="29"/>
        <v>0.66666666666666663</v>
      </c>
      <c r="I62" s="37">
        <f t="shared" si="29"/>
        <v>0.8666666666666667</v>
      </c>
      <c r="J62" s="37">
        <f t="shared" si="29"/>
        <v>0.46666666666666667</v>
      </c>
      <c r="K62" s="37">
        <f t="shared" si="29"/>
        <v>0</v>
      </c>
      <c r="L62" s="37">
        <f t="shared" si="29"/>
        <v>6.6666666666666666E-2</v>
      </c>
      <c r="M62" s="37">
        <f t="shared" si="29"/>
        <v>0</v>
      </c>
      <c r="AA62" s="154"/>
      <c r="AB62" s="154"/>
    </row>
    <row r="63" spans="1:28" ht="12" customHeight="1">
      <c r="A63" s="254"/>
      <c r="B63" s="254"/>
      <c r="C63" s="43"/>
      <c r="D63" s="305" t="s">
        <v>388</v>
      </c>
      <c r="E63" s="42"/>
      <c r="F63" s="70">
        <v>7</v>
      </c>
      <c r="G63" s="69">
        <v>6</v>
      </c>
      <c r="H63" s="41">
        <v>7</v>
      </c>
      <c r="I63" s="41">
        <v>6</v>
      </c>
      <c r="J63" s="41">
        <v>3</v>
      </c>
      <c r="K63" s="41">
        <v>0</v>
      </c>
      <c r="L63" s="41">
        <v>0</v>
      </c>
      <c r="M63" s="41">
        <v>0</v>
      </c>
      <c r="AA63" s="155">
        <v>7</v>
      </c>
      <c r="AB63" s="155" t="str">
        <f>IF(F63=AA63,"",1)</f>
        <v/>
      </c>
    </row>
    <row r="64" spans="1:28" ht="12" customHeight="1">
      <c r="A64" s="254"/>
      <c r="B64" s="254"/>
      <c r="C64" s="40"/>
      <c r="D64" s="306"/>
      <c r="E64" s="39"/>
      <c r="F64" s="71"/>
      <c r="G64" s="67">
        <f t="shared" ref="G64:M64" si="30">IF(G63=0,0,G63/$F63)</f>
        <v>0.8571428571428571</v>
      </c>
      <c r="H64" s="37">
        <f t="shared" si="30"/>
        <v>1</v>
      </c>
      <c r="I64" s="37">
        <f t="shared" si="30"/>
        <v>0.8571428571428571</v>
      </c>
      <c r="J64" s="37">
        <f t="shared" si="30"/>
        <v>0.42857142857142855</v>
      </c>
      <c r="K64" s="37">
        <f t="shared" si="30"/>
        <v>0</v>
      </c>
      <c r="L64" s="37">
        <f t="shared" si="30"/>
        <v>0</v>
      </c>
      <c r="M64" s="37">
        <f t="shared" si="30"/>
        <v>0</v>
      </c>
      <c r="AA64" s="154"/>
      <c r="AB64" s="154"/>
    </row>
    <row r="65" spans="1:28" ht="12" customHeight="1">
      <c r="A65" s="254"/>
      <c r="B65" s="254"/>
      <c r="C65" s="43"/>
      <c r="D65" s="305" t="s">
        <v>389</v>
      </c>
      <c r="E65" s="42"/>
      <c r="F65" s="70">
        <v>17</v>
      </c>
      <c r="G65" s="69">
        <v>9</v>
      </c>
      <c r="H65" s="41">
        <v>15</v>
      </c>
      <c r="I65" s="41">
        <v>14</v>
      </c>
      <c r="J65" s="41">
        <v>6</v>
      </c>
      <c r="K65" s="41">
        <v>0</v>
      </c>
      <c r="L65" s="41">
        <v>1</v>
      </c>
      <c r="M65" s="41">
        <v>0</v>
      </c>
      <c r="AA65" s="155">
        <v>17</v>
      </c>
      <c r="AB65" s="155" t="str">
        <f>IF(F65=AA65,"",1)</f>
        <v/>
      </c>
    </row>
    <row r="66" spans="1:28" ht="12" customHeight="1">
      <c r="A66" s="254"/>
      <c r="B66" s="254"/>
      <c r="C66" s="40"/>
      <c r="D66" s="306"/>
      <c r="E66" s="39"/>
      <c r="F66" s="71"/>
      <c r="G66" s="67">
        <f t="shared" ref="G66:M66" si="31">IF(G65=0,0,G65/$F65)</f>
        <v>0.52941176470588236</v>
      </c>
      <c r="H66" s="37">
        <f t="shared" si="31"/>
        <v>0.88235294117647056</v>
      </c>
      <c r="I66" s="37">
        <f t="shared" si="31"/>
        <v>0.82352941176470584</v>
      </c>
      <c r="J66" s="37">
        <f t="shared" si="31"/>
        <v>0.35294117647058826</v>
      </c>
      <c r="K66" s="37">
        <f t="shared" si="31"/>
        <v>0</v>
      </c>
      <c r="L66" s="37">
        <f t="shared" si="31"/>
        <v>5.8823529411764705E-2</v>
      </c>
      <c r="M66" s="37">
        <f t="shared" si="31"/>
        <v>0</v>
      </c>
      <c r="AA66" s="154"/>
      <c r="AB66" s="154"/>
    </row>
    <row r="67" spans="1:28" ht="12" customHeight="1">
      <c r="A67" s="254"/>
      <c r="B67" s="254"/>
      <c r="C67" s="43"/>
      <c r="D67" s="305" t="s">
        <v>390</v>
      </c>
      <c r="E67" s="42"/>
      <c r="F67" s="70">
        <v>6</v>
      </c>
      <c r="G67" s="69">
        <v>4</v>
      </c>
      <c r="H67" s="41">
        <v>4</v>
      </c>
      <c r="I67" s="41">
        <v>5</v>
      </c>
      <c r="J67" s="41">
        <v>2</v>
      </c>
      <c r="K67" s="41">
        <v>0</v>
      </c>
      <c r="L67" s="41">
        <v>0</v>
      </c>
      <c r="M67" s="41">
        <v>0</v>
      </c>
      <c r="AA67" s="155">
        <v>6</v>
      </c>
      <c r="AB67" s="155" t="str">
        <f>IF(F67=AA67,"",1)</f>
        <v/>
      </c>
    </row>
    <row r="68" spans="1:28" ht="12" customHeight="1">
      <c r="A68" s="254"/>
      <c r="B68" s="255"/>
      <c r="C68" s="40"/>
      <c r="D68" s="306"/>
      <c r="E68" s="39"/>
      <c r="F68" s="71"/>
      <c r="G68" s="67">
        <f t="shared" ref="G68:M68" si="32">IF(G67=0,0,G67/$F67)</f>
        <v>0.66666666666666663</v>
      </c>
      <c r="H68" s="37">
        <f t="shared" si="32"/>
        <v>0.66666666666666663</v>
      </c>
      <c r="I68" s="37">
        <f t="shared" si="32"/>
        <v>0.83333333333333337</v>
      </c>
      <c r="J68" s="37">
        <f t="shared" si="32"/>
        <v>0.33333333333333331</v>
      </c>
      <c r="K68" s="37">
        <f t="shared" si="32"/>
        <v>0</v>
      </c>
      <c r="L68" s="37">
        <f t="shared" si="32"/>
        <v>0</v>
      </c>
      <c r="M68" s="37">
        <f t="shared" si="32"/>
        <v>0</v>
      </c>
      <c r="AA68" s="154"/>
      <c r="AB68" s="154"/>
    </row>
    <row r="69" spans="1:28" ht="12" customHeight="1">
      <c r="A69" s="254"/>
      <c r="B69" s="253" t="s">
        <v>17</v>
      </c>
      <c r="C69" s="43"/>
      <c r="D69" s="305" t="s">
        <v>16</v>
      </c>
      <c r="E69" s="42"/>
      <c r="F69" s="70">
        <v>724</v>
      </c>
      <c r="G69" s="69">
        <f t="shared" ref="G69:M69" si="33">SUM(G71,G73,G75,G77,G79,G81,G83,G85,G87,G89,G91,G93,G95,G97,G99)</f>
        <v>335</v>
      </c>
      <c r="H69" s="41">
        <f t="shared" si="33"/>
        <v>443</v>
      </c>
      <c r="I69" s="41">
        <f t="shared" si="33"/>
        <v>485</v>
      </c>
      <c r="J69" s="41">
        <f t="shared" si="33"/>
        <v>247</v>
      </c>
      <c r="K69" s="41">
        <f t="shared" si="33"/>
        <v>29</v>
      </c>
      <c r="L69" s="41">
        <f t="shared" si="33"/>
        <v>103</v>
      </c>
      <c r="M69" s="41">
        <f t="shared" si="33"/>
        <v>12</v>
      </c>
      <c r="AA69" s="155">
        <v>724</v>
      </c>
      <c r="AB69" s="155" t="str">
        <f>IF(F69=AA69,"",1)</f>
        <v/>
      </c>
    </row>
    <row r="70" spans="1:28" ht="12" customHeight="1">
      <c r="A70" s="254"/>
      <c r="B70" s="254"/>
      <c r="C70" s="40"/>
      <c r="D70" s="306"/>
      <c r="E70" s="39"/>
      <c r="F70" s="71"/>
      <c r="G70" s="67">
        <f t="shared" ref="G70:M70" si="34">IF(G69=0,0,G69/$F69)</f>
        <v>0.462707182320442</v>
      </c>
      <c r="H70" s="37">
        <f t="shared" si="34"/>
        <v>0.61187845303867405</v>
      </c>
      <c r="I70" s="37">
        <f t="shared" si="34"/>
        <v>0.66988950276243098</v>
      </c>
      <c r="J70" s="37">
        <f t="shared" si="34"/>
        <v>0.34116022099447513</v>
      </c>
      <c r="K70" s="37">
        <f t="shared" si="34"/>
        <v>4.0055248618784532E-2</v>
      </c>
      <c r="L70" s="37">
        <f t="shared" si="34"/>
        <v>0.14226519337016574</v>
      </c>
      <c r="M70" s="37">
        <f t="shared" si="34"/>
        <v>1.6574585635359115E-2</v>
      </c>
      <c r="AA70" s="154"/>
      <c r="AB70" s="154"/>
    </row>
    <row r="71" spans="1:28" ht="12" customHeight="1">
      <c r="A71" s="254"/>
      <c r="B71" s="254"/>
      <c r="C71" s="43"/>
      <c r="D71" s="305" t="s">
        <v>122</v>
      </c>
      <c r="E71" s="42"/>
      <c r="F71" s="70">
        <v>4</v>
      </c>
      <c r="G71" s="69">
        <v>2</v>
      </c>
      <c r="H71" s="41">
        <v>1</v>
      </c>
      <c r="I71" s="41">
        <v>2</v>
      </c>
      <c r="J71" s="41">
        <v>1</v>
      </c>
      <c r="K71" s="41">
        <v>0</v>
      </c>
      <c r="L71" s="41">
        <v>1</v>
      </c>
      <c r="M71" s="41">
        <v>0</v>
      </c>
      <c r="AA71" s="155">
        <v>4</v>
      </c>
      <c r="AB71" s="155" t="str">
        <f>IF(F71=AA71,"",1)</f>
        <v/>
      </c>
    </row>
    <row r="72" spans="1:28" ht="12" customHeight="1">
      <c r="A72" s="254"/>
      <c r="B72" s="254"/>
      <c r="C72" s="40"/>
      <c r="D72" s="306"/>
      <c r="E72" s="39"/>
      <c r="F72" s="71"/>
      <c r="G72" s="67">
        <f t="shared" ref="G72:M72" si="35">IF(G71=0,0,G71/$F71)</f>
        <v>0.5</v>
      </c>
      <c r="H72" s="37">
        <f t="shared" si="35"/>
        <v>0.25</v>
      </c>
      <c r="I72" s="37">
        <f t="shared" si="35"/>
        <v>0.5</v>
      </c>
      <c r="J72" s="37">
        <f t="shared" si="35"/>
        <v>0.25</v>
      </c>
      <c r="K72" s="37">
        <f t="shared" si="35"/>
        <v>0</v>
      </c>
      <c r="L72" s="37">
        <f t="shared" si="35"/>
        <v>0.25</v>
      </c>
      <c r="M72" s="37">
        <f t="shared" si="35"/>
        <v>0</v>
      </c>
      <c r="AA72" s="154"/>
      <c r="AB72" s="154"/>
    </row>
    <row r="73" spans="1:28" ht="12" customHeight="1">
      <c r="A73" s="254"/>
      <c r="B73" s="254"/>
      <c r="C73" s="43"/>
      <c r="D73" s="305" t="s">
        <v>14</v>
      </c>
      <c r="E73" s="42"/>
      <c r="F73" s="70">
        <v>91</v>
      </c>
      <c r="G73" s="69">
        <v>23</v>
      </c>
      <c r="H73" s="41">
        <v>24</v>
      </c>
      <c r="I73" s="41">
        <v>38</v>
      </c>
      <c r="J73" s="41">
        <v>13</v>
      </c>
      <c r="K73" s="41">
        <v>3</v>
      </c>
      <c r="L73" s="41">
        <v>30</v>
      </c>
      <c r="M73" s="41">
        <v>6</v>
      </c>
      <c r="AA73" s="155">
        <v>91</v>
      </c>
      <c r="AB73" s="155" t="str">
        <f>IF(F73=AA73,"",1)</f>
        <v/>
      </c>
    </row>
    <row r="74" spans="1:28" ht="12" customHeight="1">
      <c r="A74" s="254"/>
      <c r="B74" s="254"/>
      <c r="C74" s="40"/>
      <c r="D74" s="306"/>
      <c r="E74" s="39"/>
      <c r="F74" s="71"/>
      <c r="G74" s="67">
        <f t="shared" ref="G74:M74" si="36">IF(G73=0,0,G73/$F73)</f>
        <v>0.25274725274725274</v>
      </c>
      <c r="H74" s="37">
        <f t="shared" si="36"/>
        <v>0.26373626373626374</v>
      </c>
      <c r="I74" s="37">
        <f t="shared" si="36"/>
        <v>0.4175824175824176</v>
      </c>
      <c r="J74" s="37">
        <f t="shared" si="36"/>
        <v>0.14285714285714285</v>
      </c>
      <c r="K74" s="37">
        <f t="shared" si="36"/>
        <v>3.2967032967032968E-2</v>
      </c>
      <c r="L74" s="37">
        <f t="shared" si="36"/>
        <v>0.32967032967032966</v>
      </c>
      <c r="M74" s="37">
        <f t="shared" si="36"/>
        <v>6.5934065934065936E-2</v>
      </c>
      <c r="AA74" s="154"/>
      <c r="AB74" s="154"/>
    </row>
    <row r="75" spans="1:28" ht="12" customHeight="1">
      <c r="A75" s="254"/>
      <c r="B75" s="254"/>
      <c r="C75" s="43"/>
      <c r="D75" s="305" t="s">
        <v>13</v>
      </c>
      <c r="E75" s="42"/>
      <c r="F75" s="70">
        <v>19</v>
      </c>
      <c r="G75" s="69">
        <v>13</v>
      </c>
      <c r="H75" s="41">
        <v>15</v>
      </c>
      <c r="I75" s="41">
        <v>18</v>
      </c>
      <c r="J75" s="41">
        <v>10</v>
      </c>
      <c r="K75" s="41">
        <v>0</v>
      </c>
      <c r="L75" s="41">
        <v>0</v>
      </c>
      <c r="M75" s="41">
        <v>1</v>
      </c>
      <c r="AA75" s="155">
        <v>19</v>
      </c>
      <c r="AB75" s="155" t="str">
        <f>IF(F75=AA75,"",1)</f>
        <v/>
      </c>
    </row>
    <row r="76" spans="1:28" ht="12" customHeight="1">
      <c r="A76" s="254"/>
      <c r="B76" s="254"/>
      <c r="C76" s="40"/>
      <c r="D76" s="306"/>
      <c r="E76" s="39"/>
      <c r="F76" s="71"/>
      <c r="G76" s="67">
        <f t="shared" ref="G76:M76" si="37">IF(G75=0,0,G75/$F75)</f>
        <v>0.68421052631578949</v>
      </c>
      <c r="H76" s="37">
        <f t="shared" si="37"/>
        <v>0.78947368421052633</v>
      </c>
      <c r="I76" s="37">
        <f t="shared" si="37"/>
        <v>0.94736842105263153</v>
      </c>
      <c r="J76" s="37">
        <f t="shared" si="37"/>
        <v>0.52631578947368418</v>
      </c>
      <c r="K76" s="37">
        <f t="shared" si="37"/>
        <v>0</v>
      </c>
      <c r="L76" s="37">
        <f t="shared" si="37"/>
        <v>0</v>
      </c>
      <c r="M76" s="37">
        <f t="shared" si="37"/>
        <v>5.2631578947368418E-2</v>
      </c>
      <c r="AA76" s="154"/>
      <c r="AB76" s="154"/>
    </row>
    <row r="77" spans="1:28" ht="12" customHeight="1">
      <c r="A77" s="254"/>
      <c r="B77" s="254"/>
      <c r="C77" s="43"/>
      <c r="D77" s="305" t="s">
        <v>12</v>
      </c>
      <c r="E77" s="42"/>
      <c r="F77" s="70">
        <v>14</v>
      </c>
      <c r="G77" s="69">
        <v>6</v>
      </c>
      <c r="H77" s="41">
        <v>10</v>
      </c>
      <c r="I77" s="41">
        <v>13</v>
      </c>
      <c r="J77" s="41">
        <v>4</v>
      </c>
      <c r="K77" s="41">
        <v>0</v>
      </c>
      <c r="L77" s="41">
        <v>0</v>
      </c>
      <c r="M77" s="41">
        <v>0</v>
      </c>
      <c r="AA77" s="155">
        <v>14</v>
      </c>
      <c r="AB77" s="155" t="str">
        <f>IF(F77=AA77,"",1)</f>
        <v/>
      </c>
    </row>
    <row r="78" spans="1:28" ht="12" customHeight="1">
      <c r="A78" s="254"/>
      <c r="B78" s="254"/>
      <c r="C78" s="40"/>
      <c r="D78" s="306"/>
      <c r="E78" s="39"/>
      <c r="F78" s="71"/>
      <c r="G78" s="67">
        <f t="shared" ref="G78:M78" si="38">IF(G77=0,0,G77/$F77)</f>
        <v>0.42857142857142855</v>
      </c>
      <c r="H78" s="37">
        <f t="shared" si="38"/>
        <v>0.7142857142857143</v>
      </c>
      <c r="I78" s="37">
        <f t="shared" si="38"/>
        <v>0.9285714285714286</v>
      </c>
      <c r="J78" s="37">
        <f t="shared" si="38"/>
        <v>0.2857142857142857</v>
      </c>
      <c r="K78" s="37">
        <f t="shared" si="38"/>
        <v>0</v>
      </c>
      <c r="L78" s="37">
        <f t="shared" si="38"/>
        <v>0</v>
      </c>
      <c r="M78" s="37">
        <f t="shared" si="38"/>
        <v>0</v>
      </c>
      <c r="AA78" s="154"/>
      <c r="AB78" s="154"/>
    </row>
    <row r="79" spans="1:28" ht="12" customHeight="1">
      <c r="A79" s="254"/>
      <c r="B79" s="254"/>
      <c r="C79" s="43"/>
      <c r="D79" s="305" t="s">
        <v>11</v>
      </c>
      <c r="E79" s="42"/>
      <c r="F79" s="70">
        <v>32</v>
      </c>
      <c r="G79" s="69">
        <v>18</v>
      </c>
      <c r="H79" s="41">
        <v>19</v>
      </c>
      <c r="I79" s="41">
        <v>15</v>
      </c>
      <c r="J79" s="41">
        <v>11</v>
      </c>
      <c r="K79" s="41">
        <v>4</v>
      </c>
      <c r="L79" s="41">
        <v>3</v>
      </c>
      <c r="M79" s="41">
        <v>1</v>
      </c>
      <c r="AA79" s="155">
        <v>32</v>
      </c>
      <c r="AB79" s="155" t="str">
        <f>IF(F79=AA79,"",1)</f>
        <v/>
      </c>
    </row>
    <row r="80" spans="1:28" ht="12" customHeight="1">
      <c r="A80" s="254"/>
      <c r="B80" s="254"/>
      <c r="C80" s="40"/>
      <c r="D80" s="306"/>
      <c r="E80" s="39"/>
      <c r="F80" s="71"/>
      <c r="G80" s="67">
        <f t="shared" ref="G80:M80" si="39">IF(G79=0,0,G79/$F79)</f>
        <v>0.5625</v>
      </c>
      <c r="H80" s="37">
        <f t="shared" si="39"/>
        <v>0.59375</v>
      </c>
      <c r="I80" s="37">
        <f t="shared" si="39"/>
        <v>0.46875</v>
      </c>
      <c r="J80" s="37">
        <f t="shared" si="39"/>
        <v>0.34375</v>
      </c>
      <c r="K80" s="37">
        <f t="shared" si="39"/>
        <v>0.125</v>
      </c>
      <c r="L80" s="37">
        <f t="shared" si="39"/>
        <v>9.375E-2</v>
      </c>
      <c r="M80" s="37">
        <f t="shared" si="39"/>
        <v>3.125E-2</v>
      </c>
      <c r="AA80" s="154"/>
      <c r="AB80" s="154"/>
    </row>
    <row r="81" spans="1:28" ht="12" customHeight="1">
      <c r="A81" s="254"/>
      <c r="B81" s="254"/>
      <c r="C81" s="43"/>
      <c r="D81" s="305" t="s">
        <v>10</v>
      </c>
      <c r="E81" s="42"/>
      <c r="F81" s="70">
        <v>176</v>
      </c>
      <c r="G81" s="69">
        <v>89</v>
      </c>
      <c r="H81" s="41">
        <v>108</v>
      </c>
      <c r="I81" s="41">
        <v>114</v>
      </c>
      <c r="J81" s="41">
        <v>64</v>
      </c>
      <c r="K81" s="41">
        <v>6</v>
      </c>
      <c r="L81" s="41">
        <v>25</v>
      </c>
      <c r="M81" s="41">
        <v>1</v>
      </c>
      <c r="AA81" s="155">
        <v>176</v>
      </c>
      <c r="AB81" s="155" t="str">
        <f>IF(F81=AA81,"",1)</f>
        <v/>
      </c>
    </row>
    <row r="82" spans="1:28" ht="12" customHeight="1">
      <c r="A82" s="254"/>
      <c r="B82" s="254"/>
      <c r="C82" s="40"/>
      <c r="D82" s="306"/>
      <c r="E82" s="39"/>
      <c r="F82" s="71"/>
      <c r="G82" s="67">
        <f t="shared" ref="G82:M82" si="40">IF(G81=0,0,G81/$F81)</f>
        <v>0.50568181818181823</v>
      </c>
      <c r="H82" s="37">
        <f t="shared" si="40"/>
        <v>0.61363636363636365</v>
      </c>
      <c r="I82" s="37">
        <f t="shared" si="40"/>
        <v>0.64772727272727271</v>
      </c>
      <c r="J82" s="37">
        <f t="shared" si="40"/>
        <v>0.36363636363636365</v>
      </c>
      <c r="K82" s="37">
        <f t="shared" si="40"/>
        <v>3.4090909090909088E-2</v>
      </c>
      <c r="L82" s="37">
        <f t="shared" si="40"/>
        <v>0.14204545454545456</v>
      </c>
      <c r="M82" s="37">
        <f t="shared" si="40"/>
        <v>5.681818181818182E-3</v>
      </c>
      <c r="AA82" s="154"/>
      <c r="AB82" s="154"/>
    </row>
    <row r="83" spans="1:28" ht="12" customHeight="1">
      <c r="A83" s="254"/>
      <c r="B83" s="254"/>
      <c r="C83" s="43"/>
      <c r="D83" s="305" t="s">
        <v>9</v>
      </c>
      <c r="E83" s="42"/>
      <c r="F83" s="70">
        <v>21</v>
      </c>
      <c r="G83" s="69">
        <v>17</v>
      </c>
      <c r="H83" s="41">
        <v>20</v>
      </c>
      <c r="I83" s="41">
        <v>20</v>
      </c>
      <c r="J83" s="41">
        <v>18</v>
      </c>
      <c r="K83" s="41">
        <v>0</v>
      </c>
      <c r="L83" s="41">
        <v>0</v>
      </c>
      <c r="M83" s="41">
        <v>0</v>
      </c>
      <c r="AA83" s="155">
        <v>21</v>
      </c>
      <c r="AB83" s="155" t="str">
        <f>IF(F83=AA83,"",1)</f>
        <v/>
      </c>
    </row>
    <row r="84" spans="1:28" ht="12" customHeight="1">
      <c r="A84" s="254"/>
      <c r="B84" s="254"/>
      <c r="C84" s="40"/>
      <c r="D84" s="306"/>
      <c r="E84" s="39"/>
      <c r="F84" s="71"/>
      <c r="G84" s="67">
        <f t="shared" ref="G84:M84" si="41">IF(G83=0,0,G83/$F83)</f>
        <v>0.80952380952380953</v>
      </c>
      <c r="H84" s="37">
        <f t="shared" si="41"/>
        <v>0.95238095238095233</v>
      </c>
      <c r="I84" s="37">
        <f t="shared" si="41"/>
        <v>0.95238095238095233</v>
      </c>
      <c r="J84" s="37">
        <f t="shared" si="41"/>
        <v>0.8571428571428571</v>
      </c>
      <c r="K84" s="37">
        <f t="shared" si="41"/>
        <v>0</v>
      </c>
      <c r="L84" s="37">
        <f t="shared" si="41"/>
        <v>0</v>
      </c>
      <c r="M84" s="37">
        <f t="shared" si="41"/>
        <v>0</v>
      </c>
      <c r="AA84" s="154"/>
      <c r="AB84" s="154"/>
    </row>
    <row r="85" spans="1:28" ht="12" customHeight="1">
      <c r="A85" s="254"/>
      <c r="B85" s="254"/>
      <c r="C85" s="43"/>
      <c r="D85" s="305" t="s">
        <v>8</v>
      </c>
      <c r="E85" s="42"/>
      <c r="F85" s="70">
        <v>9</v>
      </c>
      <c r="G85" s="69">
        <v>3</v>
      </c>
      <c r="H85" s="41">
        <v>5</v>
      </c>
      <c r="I85" s="41">
        <v>7</v>
      </c>
      <c r="J85" s="41">
        <v>3</v>
      </c>
      <c r="K85" s="41">
        <v>0</v>
      </c>
      <c r="L85" s="41">
        <v>2</v>
      </c>
      <c r="M85" s="41">
        <v>0</v>
      </c>
      <c r="AA85" s="155">
        <v>9</v>
      </c>
      <c r="AB85" s="155" t="str">
        <f>IF(F85=AA85,"",1)</f>
        <v/>
      </c>
    </row>
    <row r="86" spans="1:28" ht="12" customHeight="1">
      <c r="A86" s="254"/>
      <c r="B86" s="254"/>
      <c r="C86" s="40"/>
      <c r="D86" s="306"/>
      <c r="E86" s="39"/>
      <c r="F86" s="71"/>
      <c r="G86" s="67">
        <f t="shared" ref="G86:M86" si="42">IF(G85=0,0,G85/$F85)</f>
        <v>0.33333333333333331</v>
      </c>
      <c r="H86" s="37">
        <f t="shared" si="42"/>
        <v>0.55555555555555558</v>
      </c>
      <c r="I86" s="37">
        <f t="shared" si="42"/>
        <v>0.77777777777777779</v>
      </c>
      <c r="J86" s="37">
        <f t="shared" si="42"/>
        <v>0.33333333333333331</v>
      </c>
      <c r="K86" s="37">
        <f t="shared" si="42"/>
        <v>0</v>
      </c>
      <c r="L86" s="37">
        <f t="shared" si="42"/>
        <v>0.22222222222222221</v>
      </c>
      <c r="M86" s="37">
        <f t="shared" si="42"/>
        <v>0</v>
      </c>
      <c r="AA86" s="154"/>
      <c r="AB86" s="154"/>
    </row>
    <row r="87" spans="1:28" ht="13.5" customHeight="1">
      <c r="A87" s="254"/>
      <c r="B87" s="254"/>
      <c r="C87" s="43"/>
      <c r="D87" s="307" t="s">
        <v>121</v>
      </c>
      <c r="E87" s="42"/>
      <c r="F87" s="70">
        <v>18</v>
      </c>
      <c r="G87" s="69">
        <v>7</v>
      </c>
      <c r="H87" s="41">
        <v>11</v>
      </c>
      <c r="I87" s="41">
        <v>13</v>
      </c>
      <c r="J87" s="41">
        <v>5</v>
      </c>
      <c r="K87" s="41">
        <v>0</v>
      </c>
      <c r="L87" s="41">
        <v>2</v>
      </c>
      <c r="M87" s="41">
        <v>0</v>
      </c>
      <c r="AA87" s="155">
        <v>18</v>
      </c>
      <c r="AB87" s="155" t="str">
        <f>IF(F87=AA87,"",1)</f>
        <v/>
      </c>
    </row>
    <row r="88" spans="1:28" ht="13.5" customHeight="1">
      <c r="A88" s="254"/>
      <c r="B88" s="254"/>
      <c r="C88" s="40"/>
      <c r="D88" s="306"/>
      <c r="E88" s="39"/>
      <c r="F88" s="71"/>
      <c r="G88" s="67">
        <f t="shared" ref="G88:M88" si="43">IF(G87=0,0,G87/$F87)</f>
        <v>0.3888888888888889</v>
      </c>
      <c r="H88" s="37">
        <f t="shared" si="43"/>
        <v>0.61111111111111116</v>
      </c>
      <c r="I88" s="37">
        <f t="shared" si="43"/>
        <v>0.72222222222222221</v>
      </c>
      <c r="J88" s="37">
        <f t="shared" si="43"/>
        <v>0.27777777777777779</v>
      </c>
      <c r="K88" s="37">
        <f t="shared" si="43"/>
        <v>0</v>
      </c>
      <c r="L88" s="37">
        <f t="shared" si="43"/>
        <v>0.1111111111111111</v>
      </c>
      <c r="M88" s="37">
        <f t="shared" si="43"/>
        <v>0</v>
      </c>
      <c r="AA88" s="154"/>
      <c r="AB88" s="154"/>
    </row>
    <row r="89" spans="1:28" ht="12" customHeight="1">
      <c r="A89" s="254"/>
      <c r="B89" s="254"/>
      <c r="C89" s="43"/>
      <c r="D89" s="305" t="s">
        <v>6</v>
      </c>
      <c r="E89" s="42"/>
      <c r="F89" s="70">
        <v>49</v>
      </c>
      <c r="G89" s="69">
        <v>17</v>
      </c>
      <c r="H89" s="41">
        <v>27</v>
      </c>
      <c r="I89" s="41">
        <v>33</v>
      </c>
      <c r="J89" s="41">
        <v>11</v>
      </c>
      <c r="K89" s="41">
        <v>3</v>
      </c>
      <c r="L89" s="41">
        <v>6</v>
      </c>
      <c r="M89" s="41">
        <v>1</v>
      </c>
      <c r="AA89" s="155">
        <v>49</v>
      </c>
      <c r="AB89" s="155" t="str">
        <f>IF(F89=AA89,"",1)</f>
        <v/>
      </c>
    </row>
    <row r="90" spans="1:28" ht="12" customHeight="1">
      <c r="A90" s="254"/>
      <c r="B90" s="254"/>
      <c r="C90" s="40"/>
      <c r="D90" s="306"/>
      <c r="E90" s="39"/>
      <c r="F90" s="71"/>
      <c r="G90" s="67">
        <f t="shared" ref="G90:M90" si="44">IF(G89=0,0,G89/$F89)</f>
        <v>0.34693877551020408</v>
      </c>
      <c r="H90" s="37">
        <f t="shared" si="44"/>
        <v>0.55102040816326525</v>
      </c>
      <c r="I90" s="37">
        <f t="shared" si="44"/>
        <v>0.67346938775510201</v>
      </c>
      <c r="J90" s="37">
        <f t="shared" si="44"/>
        <v>0.22448979591836735</v>
      </c>
      <c r="K90" s="37">
        <f t="shared" si="44"/>
        <v>6.1224489795918366E-2</v>
      </c>
      <c r="L90" s="37">
        <f t="shared" si="44"/>
        <v>0.12244897959183673</v>
      </c>
      <c r="M90" s="37">
        <f t="shared" si="44"/>
        <v>2.0408163265306121E-2</v>
      </c>
      <c r="AA90" s="154"/>
      <c r="AB90" s="154"/>
    </row>
    <row r="91" spans="1:28" ht="12" customHeight="1">
      <c r="A91" s="254"/>
      <c r="B91" s="254"/>
      <c r="C91" s="43"/>
      <c r="D91" s="305" t="s">
        <v>5</v>
      </c>
      <c r="E91" s="42"/>
      <c r="F91" s="70">
        <v>24</v>
      </c>
      <c r="G91" s="69">
        <v>11</v>
      </c>
      <c r="H91" s="41">
        <v>16</v>
      </c>
      <c r="I91" s="41">
        <v>17</v>
      </c>
      <c r="J91" s="41">
        <v>7</v>
      </c>
      <c r="K91" s="41">
        <v>0</v>
      </c>
      <c r="L91" s="41">
        <v>4</v>
      </c>
      <c r="M91" s="41">
        <v>0</v>
      </c>
      <c r="AA91" s="155">
        <v>24</v>
      </c>
      <c r="AB91" s="155" t="str">
        <f>IF(F91=AA91,"",1)</f>
        <v/>
      </c>
    </row>
    <row r="92" spans="1:28" ht="12" customHeight="1">
      <c r="A92" s="254"/>
      <c r="B92" s="254"/>
      <c r="C92" s="40"/>
      <c r="D92" s="306"/>
      <c r="E92" s="39"/>
      <c r="F92" s="71"/>
      <c r="G92" s="67">
        <f t="shared" ref="G92:M92" si="45">IF(G91=0,0,G91/$F91)</f>
        <v>0.45833333333333331</v>
      </c>
      <c r="H92" s="37">
        <f t="shared" si="45"/>
        <v>0.66666666666666663</v>
      </c>
      <c r="I92" s="37">
        <f t="shared" si="45"/>
        <v>0.70833333333333337</v>
      </c>
      <c r="J92" s="37">
        <f t="shared" si="45"/>
        <v>0.29166666666666669</v>
      </c>
      <c r="K92" s="37">
        <f t="shared" si="45"/>
        <v>0</v>
      </c>
      <c r="L92" s="37">
        <f t="shared" si="45"/>
        <v>0.16666666666666666</v>
      </c>
      <c r="M92" s="37">
        <f t="shared" si="45"/>
        <v>0</v>
      </c>
      <c r="AA92" s="154"/>
      <c r="AB92" s="154"/>
    </row>
    <row r="93" spans="1:28" ht="12" customHeight="1">
      <c r="A93" s="254"/>
      <c r="B93" s="254"/>
      <c r="C93" s="43"/>
      <c r="D93" s="305" t="s">
        <v>4</v>
      </c>
      <c r="E93" s="42"/>
      <c r="F93" s="70">
        <v>22</v>
      </c>
      <c r="G93" s="69">
        <v>10</v>
      </c>
      <c r="H93" s="41">
        <v>14</v>
      </c>
      <c r="I93" s="41">
        <v>16</v>
      </c>
      <c r="J93" s="41">
        <v>8</v>
      </c>
      <c r="K93" s="41">
        <v>0</v>
      </c>
      <c r="L93" s="41">
        <v>5</v>
      </c>
      <c r="M93" s="41">
        <v>0</v>
      </c>
      <c r="AA93" s="155">
        <v>22</v>
      </c>
      <c r="AB93" s="155" t="str">
        <f>IF(F93=AA93,"",1)</f>
        <v/>
      </c>
    </row>
    <row r="94" spans="1:28" ht="12" customHeight="1">
      <c r="A94" s="254"/>
      <c r="B94" s="254"/>
      <c r="C94" s="40"/>
      <c r="D94" s="306"/>
      <c r="E94" s="39"/>
      <c r="F94" s="71"/>
      <c r="G94" s="67">
        <f t="shared" ref="G94:M94" si="46">IF(G93=0,0,G93/$F93)</f>
        <v>0.45454545454545453</v>
      </c>
      <c r="H94" s="37">
        <f t="shared" si="46"/>
        <v>0.63636363636363635</v>
      </c>
      <c r="I94" s="37">
        <f t="shared" si="46"/>
        <v>0.72727272727272729</v>
      </c>
      <c r="J94" s="37">
        <f t="shared" si="46"/>
        <v>0.36363636363636365</v>
      </c>
      <c r="K94" s="37">
        <f t="shared" si="46"/>
        <v>0</v>
      </c>
      <c r="L94" s="37">
        <f t="shared" si="46"/>
        <v>0.22727272727272727</v>
      </c>
      <c r="M94" s="37">
        <f t="shared" si="46"/>
        <v>0</v>
      </c>
      <c r="AA94" s="154"/>
      <c r="AB94" s="154"/>
    </row>
    <row r="95" spans="1:28" ht="12" customHeight="1">
      <c r="A95" s="254"/>
      <c r="B95" s="254"/>
      <c r="C95" s="43"/>
      <c r="D95" s="305" t="s">
        <v>3</v>
      </c>
      <c r="E95" s="42"/>
      <c r="F95" s="70">
        <v>168</v>
      </c>
      <c r="G95" s="69">
        <v>76</v>
      </c>
      <c r="H95" s="41">
        <v>115</v>
      </c>
      <c r="I95" s="41">
        <v>123</v>
      </c>
      <c r="J95" s="41">
        <v>55</v>
      </c>
      <c r="K95" s="41">
        <v>10</v>
      </c>
      <c r="L95" s="41">
        <v>14</v>
      </c>
      <c r="M95" s="41">
        <v>2</v>
      </c>
      <c r="AA95" s="155">
        <v>168</v>
      </c>
      <c r="AB95" s="155" t="str">
        <f>IF(F95=AA95,"",1)</f>
        <v/>
      </c>
    </row>
    <row r="96" spans="1:28" ht="12" customHeight="1">
      <c r="A96" s="254"/>
      <c r="B96" s="254"/>
      <c r="C96" s="40"/>
      <c r="D96" s="306"/>
      <c r="E96" s="39"/>
      <c r="F96" s="71"/>
      <c r="G96" s="67">
        <f t="shared" ref="G96:M96" si="47">IF(G95=0,0,G95/$F95)</f>
        <v>0.45238095238095238</v>
      </c>
      <c r="H96" s="37">
        <f t="shared" si="47"/>
        <v>0.68452380952380953</v>
      </c>
      <c r="I96" s="37">
        <f t="shared" si="47"/>
        <v>0.7321428571428571</v>
      </c>
      <c r="J96" s="37">
        <f t="shared" si="47"/>
        <v>0.32738095238095238</v>
      </c>
      <c r="K96" s="37">
        <f t="shared" si="47"/>
        <v>5.9523809523809521E-2</v>
      </c>
      <c r="L96" s="37">
        <f t="shared" si="47"/>
        <v>8.3333333333333329E-2</v>
      </c>
      <c r="M96" s="37">
        <f t="shared" si="47"/>
        <v>1.1904761904761904E-2</v>
      </c>
      <c r="AA96" s="154"/>
      <c r="AB96" s="154"/>
    </row>
    <row r="97" spans="1:30" ht="12" customHeight="1">
      <c r="A97" s="254"/>
      <c r="B97" s="254"/>
      <c r="C97" s="43"/>
      <c r="D97" s="305" t="s">
        <v>2</v>
      </c>
      <c r="E97" s="42"/>
      <c r="F97" s="70">
        <v>21</v>
      </c>
      <c r="G97" s="69">
        <v>15</v>
      </c>
      <c r="H97" s="41">
        <v>19</v>
      </c>
      <c r="I97" s="41">
        <v>14</v>
      </c>
      <c r="J97" s="41">
        <v>16</v>
      </c>
      <c r="K97" s="41">
        <v>1</v>
      </c>
      <c r="L97" s="41">
        <v>1</v>
      </c>
      <c r="M97" s="41">
        <v>0</v>
      </c>
      <c r="AA97" s="155">
        <v>21</v>
      </c>
      <c r="AB97" s="155" t="str">
        <f>IF(F97=AA97,"",1)</f>
        <v/>
      </c>
    </row>
    <row r="98" spans="1:30" ht="12" customHeight="1">
      <c r="A98" s="254"/>
      <c r="B98" s="254"/>
      <c r="C98" s="40"/>
      <c r="D98" s="306"/>
      <c r="E98" s="39"/>
      <c r="F98" s="71"/>
      <c r="G98" s="67">
        <f t="shared" ref="G98:M98" si="48">IF(G97=0,0,G97/$F97)</f>
        <v>0.7142857142857143</v>
      </c>
      <c r="H98" s="37">
        <f t="shared" si="48"/>
        <v>0.90476190476190477</v>
      </c>
      <c r="I98" s="37">
        <f t="shared" si="48"/>
        <v>0.66666666666666663</v>
      </c>
      <c r="J98" s="37">
        <f t="shared" si="48"/>
        <v>0.76190476190476186</v>
      </c>
      <c r="K98" s="37">
        <f t="shared" si="48"/>
        <v>4.7619047619047616E-2</v>
      </c>
      <c r="L98" s="37">
        <f t="shared" si="48"/>
        <v>4.7619047619047616E-2</v>
      </c>
      <c r="M98" s="37">
        <f t="shared" si="48"/>
        <v>0</v>
      </c>
      <c r="AA98" s="154"/>
      <c r="AB98" s="154"/>
    </row>
    <row r="99" spans="1:30" ht="12.75" customHeight="1">
      <c r="A99" s="254"/>
      <c r="B99" s="254"/>
      <c r="C99" s="43"/>
      <c r="D99" s="305" t="s">
        <v>1</v>
      </c>
      <c r="E99" s="42"/>
      <c r="F99" s="70">
        <v>56</v>
      </c>
      <c r="G99" s="69">
        <v>28</v>
      </c>
      <c r="H99" s="41">
        <v>39</v>
      </c>
      <c r="I99" s="41">
        <v>42</v>
      </c>
      <c r="J99" s="41">
        <v>21</v>
      </c>
      <c r="K99" s="41">
        <v>2</v>
      </c>
      <c r="L99" s="41">
        <v>10</v>
      </c>
      <c r="M99" s="41">
        <v>0</v>
      </c>
      <c r="AA99" s="155">
        <v>56</v>
      </c>
      <c r="AB99" s="155" t="str">
        <f>IF(F99=AA99,"",1)</f>
        <v/>
      </c>
    </row>
    <row r="100" spans="1:30" ht="12.75" customHeight="1" thickBot="1">
      <c r="A100" s="255"/>
      <c r="B100" s="255"/>
      <c r="C100" s="40"/>
      <c r="D100" s="306"/>
      <c r="E100" s="39"/>
      <c r="F100" s="68"/>
      <c r="G100" s="67">
        <f t="shared" ref="G100:M100" si="49">IF(G99=0,0,G99/$F99)</f>
        <v>0.5</v>
      </c>
      <c r="H100" s="37">
        <f t="shared" si="49"/>
        <v>0.6964285714285714</v>
      </c>
      <c r="I100" s="37">
        <f t="shared" si="49"/>
        <v>0.75</v>
      </c>
      <c r="J100" s="37">
        <f t="shared" si="49"/>
        <v>0.375</v>
      </c>
      <c r="K100" s="37">
        <f t="shared" si="49"/>
        <v>3.5714285714285712E-2</v>
      </c>
      <c r="L100" s="37">
        <f t="shared" si="49"/>
        <v>0.17857142857142858</v>
      </c>
      <c r="M100" s="37">
        <f t="shared" si="49"/>
        <v>0</v>
      </c>
      <c r="AA100" s="157"/>
      <c r="AB100" s="158"/>
    </row>
    <row r="110" spans="1:30">
      <c r="D110" s="166" t="s">
        <v>490</v>
      </c>
      <c r="E110" s="164"/>
      <c r="F110" s="165">
        <v>967</v>
      </c>
      <c r="G110" s="165">
        <v>462</v>
      </c>
      <c r="H110" s="165">
        <v>609</v>
      </c>
      <c r="I110" s="165">
        <v>655</v>
      </c>
      <c r="J110" s="165">
        <v>334</v>
      </c>
      <c r="K110" s="165">
        <v>38</v>
      </c>
      <c r="L110" s="165">
        <v>135</v>
      </c>
      <c r="M110" s="165">
        <v>18</v>
      </c>
      <c r="N110" s="165"/>
      <c r="O110" s="165"/>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0">IF(G110="","",SUM(G9,G11,G13,G15,G17))</f>
        <v>462</v>
      </c>
      <c r="H111" s="168">
        <f t="shared" si="50"/>
        <v>609</v>
      </c>
      <c r="I111" s="168">
        <f t="shared" si="50"/>
        <v>655</v>
      </c>
      <c r="J111" s="168">
        <f t="shared" si="50"/>
        <v>334</v>
      </c>
      <c r="K111" s="168">
        <f t="shared" si="50"/>
        <v>38</v>
      </c>
      <c r="L111" s="168">
        <f t="shared" si="50"/>
        <v>135</v>
      </c>
      <c r="M111" s="168">
        <f t="shared" si="50"/>
        <v>18</v>
      </c>
      <c r="N111" s="168" t="str">
        <f t="shared" si="50"/>
        <v/>
      </c>
      <c r="O111" s="168" t="str">
        <f t="shared" si="50"/>
        <v/>
      </c>
      <c r="P111" s="168" t="str">
        <f t="shared" si="50"/>
        <v/>
      </c>
      <c r="Q111" s="168" t="str">
        <f t="shared" si="50"/>
        <v/>
      </c>
      <c r="R111" s="168" t="str">
        <f t="shared" si="50"/>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1">IF(G110="","",SUM(G19,G69))</f>
        <v>462</v>
      </c>
      <c r="H112" s="168">
        <f t="shared" si="51"/>
        <v>609</v>
      </c>
      <c r="I112" s="168">
        <f t="shared" si="51"/>
        <v>655</v>
      </c>
      <c r="J112" s="168">
        <f t="shared" si="51"/>
        <v>334</v>
      </c>
      <c r="K112" s="168">
        <f t="shared" si="51"/>
        <v>38</v>
      </c>
      <c r="L112" s="168">
        <f t="shared" si="51"/>
        <v>135</v>
      </c>
      <c r="M112" s="168">
        <f t="shared" si="51"/>
        <v>18</v>
      </c>
      <c r="N112" s="168" t="str">
        <f t="shared" si="51"/>
        <v/>
      </c>
      <c r="O112" s="168" t="str">
        <f t="shared" si="51"/>
        <v/>
      </c>
      <c r="P112" s="168" t="str">
        <f t="shared" si="51"/>
        <v/>
      </c>
      <c r="Q112" s="168" t="str">
        <f t="shared" si="51"/>
        <v/>
      </c>
      <c r="R112" s="168" t="str">
        <f t="shared" si="51"/>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2">IF(G110="","",SUM(G21,G23,G25,G27,G29,G31,G33,G35,G37,G39,G41,G43,G45,G47,G49,G51,G53,G55,G57,G59,G61,G63,G65,G67))</f>
        <v>127</v>
      </c>
      <c r="H113" s="168">
        <f t="shared" si="52"/>
        <v>166</v>
      </c>
      <c r="I113" s="168">
        <f t="shared" si="52"/>
        <v>170</v>
      </c>
      <c r="J113" s="168">
        <f t="shared" si="52"/>
        <v>87</v>
      </c>
      <c r="K113" s="168">
        <f t="shared" si="52"/>
        <v>9</v>
      </c>
      <c r="L113" s="168">
        <f t="shared" si="52"/>
        <v>32</v>
      </c>
      <c r="M113" s="168">
        <f t="shared" si="52"/>
        <v>6</v>
      </c>
      <c r="N113" s="168" t="str">
        <f t="shared" si="52"/>
        <v/>
      </c>
      <c r="O113" s="168" t="str">
        <f t="shared" si="52"/>
        <v/>
      </c>
      <c r="P113" s="168" t="str">
        <f t="shared" si="52"/>
        <v/>
      </c>
      <c r="Q113" s="168" t="str">
        <f t="shared" si="52"/>
        <v/>
      </c>
      <c r="R113" s="168" t="str">
        <f t="shared" si="52"/>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3">IF(G110="","",SUM(G71,G73,G75,G77,G79,G81,G83,G85,G87,G89,G91,G93,G95,G97,G99))</f>
        <v>335</v>
      </c>
      <c r="H114" s="168">
        <f t="shared" si="53"/>
        <v>443</v>
      </c>
      <c r="I114" s="168">
        <f t="shared" si="53"/>
        <v>485</v>
      </c>
      <c r="J114" s="168">
        <f t="shared" si="53"/>
        <v>247</v>
      </c>
      <c r="K114" s="168">
        <f t="shared" si="53"/>
        <v>29</v>
      </c>
      <c r="L114" s="168">
        <f t="shared" si="53"/>
        <v>103</v>
      </c>
      <c r="M114" s="168">
        <f t="shared" si="53"/>
        <v>12</v>
      </c>
      <c r="N114" s="168" t="str">
        <f t="shared" si="53"/>
        <v/>
      </c>
      <c r="O114" s="168" t="str">
        <f t="shared" si="53"/>
        <v/>
      </c>
      <c r="P114" s="168" t="str">
        <f t="shared" si="53"/>
        <v/>
      </c>
      <c r="Q114" s="168" t="str">
        <f t="shared" si="53"/>
        <v/>
      </c>
      <c r="R114" s="168" t="str">
        <f t="shared" si="53"/>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4">IF(G110="","",IF(G7=G110,"",1))</f>
        <v/>
      </c>
      <c r="H116" s="165" t="str">
        <f t="shared" si="54"/>
        <v/>
      </c>
      <c r="I116" s="165" t="str">
        <f t="shared" si="54"/>
        <v/>
      </c>
      <c r="J116" s="165" t="str">
        <f t="shared" si="54"/>
        <v/>
      </c>
      <c r="K116" s="165" t="str">
        <f t="shared" si="54"/>
        <v/>
      </c>
      <c r="L116" s="165" t="str">
        <f t="shared" si="54"/>
        <v/>
      </c>
      <c r="M116" s="165" t="str">
        <f t="shared" si="54"/>
        <v/>
      </c>
      <c r="N116" s="165" t="str">
        <f t="shared" si="54"/>
        <v/>
      </c>
      <c r="O116" s="165" t="str">
        <f t="shared" si="54"/>
        <v/>
      </c>
      <c r="P116" s="165" t="str">
        <f t="shared" si="54"/>
        <v/>
      </c>
      <c r="Q116" s="165" t="str">
        <f t="shared" si="54"/>
        <v/>
      </c>
      <c r="R116" s="165" t="str">
        <f t="shared" si="54"/>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5">IF(G110="","",IF(G110=G111,"",1))</f>
        <v/>
      </c>
      <c r="H117" s="165" t="str">
        <f t="shared" si="55"/>
        <v/>
      </c>
      <c r="I117" s="165" t="str">
        <f t="shared" si="55"/>
        <v/>
      </c>
      <c r="J117" s="165" t="str">
        <f t="shared" si="55"/>
        <v/>
      </c>
      <c r="K117" s="165" t="str">
        <f t="shared" si="55"/>
        <v/>
      </c>
      <c r="L117" s="165" t="str">
        <f t="shared" si="55"/>
        <v/>
      </c>
      <c r="M117" s="165" t="str">
        <f t="shared" si="55"/>
        <v/>
      </c>
      <c r="N117" s="165" t="str">
        <f t="shared" si="55"/>
        <v/>
      </c>
      <c r="O117" s="165" t="str">
        <f t="shared" si="55"/>
        <v/>
      </c>
      <c r="P117" s="165" t="str">
        <f t="shared" si="55"/>
        <v/>
      </c>
      <c r="Q117" s="165" t="str">
        <f t="shared" si="55"/>
        <v/>
      </c>
      <c r="R117" s="165" t="str">
        <f t="shared" si="55"/>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6">IF(G110="","",IF(G110=G112,"",1))</f>
        <v/>
      </c>
      <c r="H118" s="165" t="str">
        <f t="shared" si="56"/>
        <v/>
      </c>
      <c r="I118" s="165" t="str">
        <f t="shared" si="56"/>
        <v/>
      </c>
      <c r="J118" s="165" t="str">
        <f t="shared" si="56"/>
        <v/>
      </c>
      <c r="K118" s="165" t="str">
        <f t="shared" si="56"/>
        <v/>
      </c>
      <c r="L118" s="165" t="str">
        <f t="shared" si="56"/>
        <v/>
      </c>
      <c r="M118" s="165" t="str">
        <f t="shared" si="56"/>
        <v/>
      </c>
      <c r="N118" s="165" t="str">
        <f t="shared" si="56"/>
        <v/>
      </c>
      <c r="O118" s="165" t="str">
        <f t="shared" si="56"/>
        <v/>
      </c>
      <c r="P118" s="165" t="str">
        <f t="shared" si="56"/>
        <v/>
      </c>
      <c r="Q118" s="165" t="str">
        <f t="shared" si="56"/>
        <v/>
      </c>
      <c r="R118" s="165" t="str">
        <f t="shared" si="56"/>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7">IF(G110="","",IF(G19=G113,"",1))</f>
        <v/>
      </c>
      <c r="H119" s="165" t="str">
        <f t="shared" si="57"/>
        <v/>
      </c>
      <c r="I119" s="165" t="str">
        <f t="shared" si="57"/>
        <v/>
      </c>
      <c r="J119" s="165" t="str">
        <f t="shared" si="57"/>
        <v/>
      </c>
      <c r="K119" s="165" t="str">
        <f t="shared" si="57"/>
        <v/>
      </c>
      <c r="L119" s="165" t="str">
        <f t="shared" si="57"/>
        <v/>
      </c>
      <c r="M119" s="165" t="str">
        <f t="shared" si="57"/>
        <v/>
      </c>
      <c r="N119" s="165" t="str">
        <f t="shared" si="57"/>
        <v/>
      </c>
      <c r="O119" s="165" t="str">
        <f t="shared" si="57"/>
        <v/>
      </c>
      <c r="P119" s="165" t="str">
        <f t="shared" si="57"/>
        <v/>
      </c>
      <c r="Q119" s="165" t="str">
        <f t="shared" si="57"/>
        <v/>
      </c>
      <c r="R119" s="165" t="str">
        <f t="shared" si="57"/>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58">IF(G110="","",IF(G69=G114,"",1))</f>
        <v/>
      </c>
      <c r="H120" s="165" t="str">
        <f t="shared" si="58"/>
        <v/>
      </c>
      <c r="I120" s="165" t="str">
        <f t="shared" si="58"/>
        <v/>
      </c>
      <c r="J120" s="165" t="str">
        <f t="shared" si="58"/>
        <v/>
      </c>
      <c r="K120" s="165" t="str">
        <f t="shared" si="58"/>
        <v/>
      </c>
      <c r="L120" s="165" t="str">
        <f t="shared" si="58"/>
        <v/>
      </c>
      <c r="M120" s="165" t="str">
        <f t="shared" si="58"/>
        <v/>
      </c>
      <c r="N120" s="165" t="str">
        <f t="shared" si="58"/>
        <v/>
      </c>
      <c r="O120" s="165" t="str">
        <f t="shared" si="58"/>
        <v/>
      </c>
      <c r="P120" s="165" t="str">
        <f t="shared" si="58"/>
        <v/>
      </c>
      <c r="Q120" s="165" t="str">
        <f t="shared" si="58"/>
        <v/>
      </c>
      <c r="R120" s="165" t="str">
        <f t="shared" si="58"/>
        <v/>
      </c>
      <c r="S120" s="72"/>
      <c r="T120" s="72"/>
      <c r="U120" s="72"/>
      <c r="V120" s="72"/>
      <c r="W120" s="72"/>
      <c r="X120" s="72"/>
      <c r="Y120" s="72"/>
      <c r="Z120" s="72"/>
      <c r="AA120" s="72"/>
      <c r="AB120" s="72"/>
      <c r="AC120" s="72"/>
      <c r="AD120" s="72"/>
    </row>
  </sheetData>
  <mergeCells count="60">
    <mergeCell ref="D97:D98"/>
    <mergeCell ref="D99:D100"/>
    <mergeCell ref="D67:D68"/>
    <mergeCell ref="B69:B100"/>
    <mergeCell ref="D69:D70"/>
    <mergeCell ref="D71:D72"/>
    <mergeCell ref="D73:D74"/>
    <mergeCell ref="D75:D76"/>
    <mergeCell ref="D77:D78"/>
    <mergeCell ref="D79:D80"/>
    <mergeCell ref="D81:D82"/>
    <mergeCell ref="D83:D84"/>
    <mergeCell ref="D85:D86"/>
    <mergeCell ref="D87:D88"/>
    <mergeCell ref="D89:D90"/>
    <mergeCell ref="D91:D92"/>
    <mergeCell ref="D93:D94"/>
    <mergeCell ref="D95:D96"/>
    <mergeCell ref="D57:D58"/>
    <mergeCell ref="D59:D60"/>
    <mergeCell ref="D61:D62"/>
    <mergeCell ref="D63:D64"/>
    <mergeCell ref="D65:D66"/>
    <mergeCell ref="D47:D48"/>
    <mergeCell ref="D49:D50"/>
    <mergeCell ref="D51:D52"/>
    <mergeCell ref="D53:D54"/>
    <mergeCell ref="D55:D56"/>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43:D44"/>
    <mergeCell ref="D45:D46"/>
    <mergeCell ref="A9:A18"/>
    <mergeCell ref="B9:E10"/>
    <mergeCell ref="B11:E12"/>
    <mergeCell ref="B13:E14"/>
    <mergeCell ref="B15:E16"/>
    <mergeCell ref="B17:E18"/>
    <mergeCell ref="J3:J6"/>
    <mergeCell ref="K3:K6"/>
    <mergeCell ref="L3:L6"/>
    <mergeCell ref="M3:M6"/>
    <mergeCell ref="A7:E8"/>
    <mergeCell ref="A3:E6"/>
    <mergeCell ref="F3:F6"/>
    <mergeCell ref="G3:G6"/>
    <mergeCell ref="H3:H6"/>
    <mergeCell ref="I3:I6"/>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G3" sqref="G3:G6"/>
    </sheetView>
  </sheetViews>
  <sheetFormatPr defaultRowHeight="13.5"/>
  <cols>
    <col min="1" max="2" width="2.625" style="4" customWidth="1"/>
    <col min="3" max="3" width="1.375" style="4" customWidth="1"/>
    <col min="4" max="4" width="27.625" style="4" customWidth="1"/>
    <col min="5" max="5" width="1.375" style="4" customWidth="1"/>
    <col min="6" max="6" width="9.125" style="3" customWidth="1"/>
    <col min="7" max="16" width="9.875" style="3" customWidth="1"/>
    <col min="17" max="26" width="9" style="3"/>
    <col min="27" max="27" width="9" style="84"/>
    <col min="28" max="28" width="11.25" style="84" customWidth="1"/>
    <col min="29" max="16384" width="9" style="3"/>
  </cols>
  <sheetData>
    <row r="1" spans="1:28" ht="14.25">
      <c r="A1" s="18" t="s">
        <v>572</v>
      </c>
    </row>
    <row r="2" spans="1:28">
      <c r="P2" s="46" t="s">
        <v>633</v>
      </c>
    </row>
    <row r="3" spans="1:28" ht="15" customHeight="1">
      <c r="A3" s="314" t="s">
        <v>64</v>
      </c>
      <c r="B3" s="315"/>
      <c r="C3" s="315"/>
      <c r="D3" s="315"/>
      <c r="E3" s="316"/>
      <c r="F3" s="440" t="s">
        <v>131</v>
      </c>
      <c r="G3" s="442" t="s">
        <v>546</v>
      </c>
      <c r="H3" s="412" t="s">
        <v>547</v>
      </c>
      <c r="I3" s="412" t="s">
        <v>548</v>
      </c>
      <c r="J3" s="412" t="s">
        <v>549</v>
      </c>
      <c r="K3" s="412" t="s">
        <v>550</v>
      </c>
      <c r="L3" s="412" t="s">
        <v>551</v>
      </c>
      <c r="M3" s="412" t="s">
        <v>552</v>
      </c>
      <c r="N3" s="412" t="s">
        <v>553</v>
      </c>
      <c r="O3" s="412" t="s">
        <v>146</v>
      </c>
      <c r="P3" s="412" t="s">
        <v>554</v>
      </c>
    </row>
    <row r="4" spans="1:28" ht="15" customHeight="1">
      <c r="A4" s="317"/>
      <c r="B4" s="318"/>
      <c r="C4" s="318"/>
      <c r="D4" s="318"/>
      <c r="E4" s="319"/>
      <c r="F4" s="441"/>
      <c r="G4" s="443"/>
      <c r="H4" s="439"/>
      <c r="I4" s="439"/>
      <c r="J4" s="439"/>
      <c r="K4" s="439"/>
      <c r="L4" s="439"/>
      <c r="M4" s="439"/>
      <c r="N4" s="439"/>
      <c r="O4" s="439"/>
      <c r="P4" s="439"/>
    </row>
    <row r="5" spans="1:28" ht="15" customHeight="1" thickBot="1">
      <c r="A5" s="317"/>
      <c r="B5" s="318"/>
      <c r="C5" s="318"/>
      <c r="D5" s="318"/>
      <c r="E5" s="319"/>
      <c r="F5" s="441"/>
      <c r="G5" s="443"/>
      <c r="H5" s="439"/>
      <c r="I5" s="439"/>
      <c r="J5" s="439"/>
      <c r="K5" s="439"/>
      <c r="L5" s="439"/>
      <c r="M5" s="439"/>
      <c r="N5" s="439"/>
      <c r="O5" s="439"/>
      <c r="P5" s="439"/>
    </row>
    <row r="6" spans="1:28" ht="15" customHeight="1" thickBot="1">
      <c r="A6" s="320"/>
      <c r="B6" s="321"/>
      <c r="C6" s="321"/>
      <c r="D6" s="321"/>
      <c r="E6" s="322"/>
      <c r="F6" s="441"/>
      <c r="G6" s="444"/>
      <c r="H6" s="413"/>
      <c r="I6" s="413"/>
      <c r="J6" s="413"/>
      <c r="K6" s="413"/>
      <c r="L6" s="413"/>
      <c r="M6" s="413"/>
      <c r="N6" s="413"/>
      <c r="O6" s="413"/>
      <c r="P6" s="413"/>
      <c r="AA6" s="159">
        <f>SUM(AB7:AB100,F116:R120)</f>
        <v>0</v>
      </c>
      <c r="AB6" s="92"/>
    </row>
    <row r="7" spans="1:28" ht="12" customHeight="1">
      <c r="A7" s="240" t="s">
        <v>50</v>
      </c>
      <c r="B7" s="241"/>
      <c r="C7" s="241"/>
      <c r="D7" s="241"/>
      <c r="E7" s="242"/>
      <c r="F7" s="93">
        <f>SUM(G7:O7)</f>
        <v>967</v>
      </c>
      <c r="G7" s="69">
        <f t="shared" ref="G7:O7" si="0">SUM(G9,G11,G13,G15,G17)</f>
        <v>0</v>
      </c>
      <c r="H7" s="41">
        <f t="shared" si="0"/>
        <v>67</v>
      </c>
      <c r="I7" s="41">
        <f t="shared" si="0"/>
        <v>48</v>
      </c>
      <c r="J7" s="41">
        <f t="shared" si="0"/>
        <v>1</v>
      </c>
      <c r="K7" s="41">
        <f t="shared" si="0"/>
        <v>0</v>
      </c>
      <c r="L7" s="41">
        <f t="shared" si="0"/>
        <v>0</v>
      </c>
      <c r="M7" s="41">
        <f t="shared" si="0"/>
        <v>0</v>
      </c>
      <c r="N7" s="41">
        <f t="shared" si="0"/>
        <v>0</v>
      </c>
      <c r="O7" s="41">
        <f t="shared" si="0"/>
        <v>851</v>
      </c>
      <c r="P7" s="437">
        <v>153582.65520000001</v>
      </c>
      <c r="AA7" s="153">
        <v>967</v>
      </c>
      <c r="AB7" s="153" t="str">
        <f>IF(F7=AA7,"",1)</f>
        <v/>
      </c>
    </row>
    <row r="8" spans="1:28" ht="12" customHeight="1">
      <c r="A8" s="243"/>
      <c r="B8" s="244"/>
      <c r="C8" s="244"/>
      <c r="D8" s="244"/>
      <c r="E8" s="245"/>
      <c r="F8" s="94">
        <f t="shared" ref="F8:F71" si="1">SUM(G8:O8)</f>
        <v>1</v>
      </c>
      <c r="G8" s="67">
        <f t="shared" ref="G8:O8" si="2">IF(G7=0,0,G7/$F7)</f>
        <v>0</v>
      </c>
      <c r="H8" s="37">
        <f t="shared" si="2"/>
        <v>6.9286452947259561E-2</v>
      </c>
      <c r="I8" s="37">
        <f t="shared" si="2"/>
        <v>4.963805584281282E-2</v>
      </c>
      <c r="J8" s="37">
        <f t="shared" si="2"/>
        <v>1.0341261633919339E-3</v>
      </c>
      <c r="K8" s="37">
        <f t="shared" si="2"/>
        <v>0</v>
      </c>
      <c r="L8" s="37">
        <f t="shared" si="2"/>
        <v>0</v>
      </c>
      <c r="M8" s="37">
        <f t="shared" si="2"/>
        <v>0</v>
      </c>
      <c r="N8" s="37">
        <f t="shared" si="2"/>
        <v>0</v>
      </c>
      <c r="O8" s="37">
        <f t="shared" si="2"/>
        <v>0.88004136504653563</v>
      </c>
      <c r="P8" s="438"/>
      <c r="AA8" s="154"/>
      <c r="AB8" s="154"/>
    </row>
    <row r="9" spans="1:28" ht="12" customHeight="1">
      <c r="A9" s="256" t="s">
        <v>49</v>
      </c>
      <c r="B9" s="323" t="s">
        <v>48</v>
      </c>
      <c r="C9" s="324"/>
      <c r="D9" s="324"/>
      <c r="E9" s="325"/>
      <c r="F9" s="93">
        <f t="shared" si="1"/>
        <v>323</v>
      </c>
      <c r="G9" s="69">
        <v>0</v>
      </c>
      <c r="H9" s="41">
        <v>23</v>
      </c>
      <c r="I9" s="41">
        <v>21</v>
      </c>
      <c r="J9" s="41">
        <v>0</v>
      </c>
      <c r="K9" s="41">
        <v>0</v>
      </c>
      <c r="L9" s="41">
        <v>0</v>
      </c>
      <c r="M9" s="41">
        <v>0</v>
      </c>
      <c r="N9" s="41">
        <v>0</v>
      </c>
      <c r="O9" s="41">
        <v>279</v>
      </c>
      <c r="P9" s="437">
        <v>156642.27272727274</v>
      </c>
      <c r="AA9" s="155">
        <v>323</v>
      </c>
      <c r="AB9" s="155" t="str">
        <f>IF(F9=AA9,"",1)</f>
        <v/>
      </c>
    </row>
    <row r="10" spans="1:28" ht="12" customHeight="1">
      <c r="A10" s="257"/>
      <c r="B10" s="326"/>
      <c r="C10" s="327"/>
      <c r="D10" s="327"/>
      <c r="E10" s="328"/>
      <c r="F10" s="94">
        <f t="shared" si="1"/>
        <v>1</v>
      </c>
      <c r="G10" s="67">
        <f t="shared" ref="G10:O10" si="3">IF(G9=0,0,G9/$F9)</f>
        <v>0</v>
      </c>
      <c r="H10" s="37">
        <f t="shared" si="3"/>
        <v>7.1207430340557279E-2</v>
      </c>
      <c r="I10" s="37">
        <f t="shared" si="3"/>
        <v>6.5015479876160992E-2</v>
      </c>
      <c r="J10" s="37">
        <f t="shared" si="3"/>
        <v>0</v>
      </c>
      <c r="K10" s="37">
        <f t="shared" si="3"/>
        <v>0</v>
      </c>
      <c r="L10" s="37">
        <f t="shared" si="3"/>
        <v>0</v>
      </c>
      <c r="M10" s="37">
        <f t="shared" si="3"/>
        <v>0</v>
      </c>
      <c r="N10" s="37">
        <f t="shared" si="3"/>
        <v>0</v>
      </c>
      <c r="O10" s="37">
        <f t="shared" si="3"/>
        <v>0.86377708978328172</v>
      </c>
      <c r="P10" s="438"/>
      <c r="AA10" s="154"/>
      <c r="AB10" s="154"/>
    </row>
    <row r="11" spans="1:28" ht="12" customHeight="1">
      <c r="A11" s="257"/>
      <c r="B11" s="323" t="s">
        <v>47</v>
      </c>
      <c r="C11" s="324"/>
      <c r="D11" s="324"/>
      <c r="E11" s="325"/>
      <c r="F11" s="93">
        <f t="shared" si="1"/>
        <v>145</v>
      </c>
      <c r="G11" s="69">
        <v>0</v>
      </c>
      <c r="H11" s="41">
        <v>19</v>
      </c>
      <c r="I11" s="41">
        <v>5</v>
      </c>
      <c r="J11" s="41">
        <v>1</v>
      </c>
      <c r="K11" s="41">
        <v>0</v>
      </c>
      <c r="L11" s="41">
        <v>0</v>
      </c>
      <c r="M11" s="41">
        <v>0</v>
      </c>
      <c r="N11" s="41">
        <v>0</v>
      </c>
      <c r="O11" s="41">
        <v>120</v>
      </c>
      <c r="P11" s="437">
        <v>147949.92000000001</v>
      </c>
      <c r="AA11" s="155">
        <v>145</v>
      </c>
      <c r="AB11" s="155" t="str">
        <f>IF(F11=AA11,"",1)</f>
        <v/>
      </c>
    </row>
    <row r="12" spans="1:28" ht="12" customHeight="1">
      <c r="A12" s="257"/>
      <c r="B12" s="326"/>
      <c r="C12" s="327"/>
      <c r="D12" s="327"/>
      <c r="E12" s="328"/>
      <c r="F12" s="94">
        <f t="shared" si="1"/>
        <v>1</v>
      </c>
      <c r="G12" s="67">
        <f t="shared" ref="G12:O12" si="4">IF(G11=0,0,G11/$F11)</f>
        <v>0</v>
      </c>
      <c r="H12" s="37">
        <f t="shared" si="4"/>
        <v>0.1310344827586207</v>
      </c>
      <c r="I12" s="37">
        <f t="shared" si="4"/>
        <v>3.4482758620689655E-2</v>
      </c>
      <c r="J12" s="37">
        <f t="shared" si="4"/>
        <v>6.8965517241379309E-3</v>
      </c>
      <c r="K12" s="37">
        <f t="shared" si="4"/>
        <v>0</v>
      </c>
      <c r="L12" s="37">
        <f t="shared" si="4"/>
        <v>0</v>
      </c>
      <c r="M12" s="37">
        <f t="shared" si="4"/>
        <v>0</v>
      </c>
      <c r="N12" s="37">
        <f t="shared" si="4"/>
        <v>0</v>
      </c>
      <c r="O12" s="37">
        <f t="shared" si="4"/>
        <v>0.82758620689655171</v>
      </c>
      <c r="P12" s="438"/>
      <c r="AA12" s="154"/>
      <c r="AB12" s="154"/>
    </row>
    <row r="13" spans="1:28" ht="12" customHeight="1">
      <c r="A13" s="257"/>
      <c r="B13" s="323" t="s">
        <v>46</v>
      </c>
      <c r="C13" s="324"/>
      <c r="D13" s="324"/>
      <c r="E13" s="325"/>
      <c r="F13" s="93">
        <f t="shared" si="1"/>
        <v>218</v>
      </c>
      <c r="G13" s="69">
        <v>0</v>
      </c>
      <c r="H13" s="41">
        <v>15</v>
      </c>
      <c r="I13" s="41">
        <v>9</v>
      </c>
      <c r="J13" s="41">
        <v>0</v>
      </c>
      <c r="K13" s="41">
        <v>0</v>
      </c>
      <c r="L13" s="41">
        <v>0</v>
      </c>
      <c r="M13" s="41">
        <v>0</v>
      </c>
      <c r="N13" s="41">
        <v>0</v>
      </c>
      <c r="O13" s="41">
        <v>194</v>
      </c>
      <c r="P13" s="437">
        <v>149713.75</v>
      </c>
      <c r="AA13" s="155">
        <v>218</v>
      </c>
      <c r="AB13" s="155" t="str">
        <f>IF(F13=AA13,"",1)</f>
        <v/>
      </c>
    </row>
    <row r="14" spans="1:28" ht="12" customHeight="1">
      <c r="A14" s="257"/>
      <c r="B14" s="326"/>
      <c r="C14" s="327"/>
      <c r="D14" s="327"/>
      <c r="E14" s="328"/>
      <c r="F14" s="94">
        <f t="shared" si="1"/>
        <v>1</v>
      </c>
      <c r="G14" s="67">
        <f t="shared" ref="G14:O14" si="5">IF(G13=0,0,G13/$F13)</f>
        <v>0</v>
      </c>
      <c r="H14" s="37">
        <f t="shared" si="5"/>
        <v>6.8807339449541288E-2</v>
      </c>
      <c r="I14" s="37">
        <f t="shared" si="5"/>
        <v>4.1284403669724773E-2</v>
      </c>
      <c r="J14" s="37">
        <f t="shared" si="5"/>
        <v>0</v>
      </c>
      <c r="K14" s="37">
        <f t="shared" si="5"/>
        <v>0</v>
      </c>
      <c r="L14" s="37">
        <f t="shared" si="5"/>
        <v>0</v>
      </c>
      <c r="M14" s="37">
        <f t="shared" si="5"/>
        <v>0</v>
      </c>
      <c r="N14" s="37">
        <f t="shared" si="5"/>
        <v>0</v>
      </c>
      <c r="O14" s="37">
        <f t="shared" si="5"/>
        <v>0.88990825688073394</v>
      </c>
      <c r="P14" s="438"/>
      <c r="AA14" s="154"/>
      <c r="AB14" s="154"/>
    </row>
    <row r="15" spans="1:28" ht="12" customHeight="1">
      <c r="A15" s="257"/>
      <c r="B15" s="323" t="s">
        <v>45</v>
      </c>
      <c r="C15" s="324"/>
      <c r="D15" s="324"/>
      <c r="E15" s="325"/>
      <c r="F15" s="93">
        <f t="shared" si="1"/>
        <v>66</v>
      </c>
      <c r="G15" s="69">
        <v>0</v>
      </c>
      <c r="H15" s="41">
        <v>4</v>
      </c>
      <c r="I15" s="41">
        <v>5</v>
      </c>
      <c r="J15" s="41">
        <v>0</v>
      </c>
      <c r="K15" s="41">
        <v>0</v>
      </c>
      <c r="L15" s="41">
        <v>0</v>
      </c>
      <c r="M15" s="41">
        <v>0</v>
      </c>
      <c r="N15" s="41">
        <v>0</v>
      </c>
      <c r="O15" s="41">
        <v>57</v>
      </c>
      <c r="P15" s="437">
        <v>159022.22222222222</v>
      </c>
      <c r="AA15" s="155">
        <v>66</v>
      </c>
      <c r="AB15" s="155" t="str">
        <f>IF(F15=AA15,"",1)</f>
        <v/>
      </c>
    </row>
    <row r="16" spans="1:28" ht="12" customHeight="1">
      <c r="A16" s="257"/>
      <c r="B16" s="326"/>
      <c r="C16" s="327"/>
      <c r="D16" s="327"/>
      <c r="E16" s="328"/>
      <c r="F16" s="94">
        <f t="shared" si="1"/>
        <v>1</v>
      </c>
      <c r="G16" s="67">
        <f t="shared" ref="G16:O16" si="6">IF(G15=0,0,G15/$F15)</f>
        <v>0</v>
      </c>
      <c r="H16" s="37">
        <f t="shared" si="6"/>
        <v>6.0606060606060608E-2</v>
      </c>
      <c r="I16" s="37">
        <f t="shared" si="6"/>
        <v>7.575757575757576E-2</v>
      </c>
      <c r="J16" s="37">
        <f t="shared" si="6"/>
        <v>0</v>
      </c>
      <c r="K16" s="37">
        <f t="shared" si="6"/>
        <v>0</v>
      </c>
      <c r="L16" s="37">
        <f t="shared" si="6"/>
        <v>0</v>
      </c>
      <c r="M16" s="37">
        <f t="shared" si="6"/>
        <v>0</v>
      </c>
      <c r="N16" s="37">
        <f t="shared" si="6"/>
        <v>0</v>
      </c>
      <c r="O16" s="37">
        <f t="shared" si="6"/>
        <v>0.86363636363636365</v>
      </c>
      <c r="P16" s="438"/>
      <c r="AA16" s="154"/>
      <c r="AB16" s="154"/>
    </row>
    <row r="17" spans="1:28" ht="12" customHeight="1">
      <c r="A17" s="257"/>
      <c r="B17" s="323" t="s">
        <v>44</v>
      </c>
      <c r="C17" s="324"/>
      <c r="D17" s="324"/>
      <c r="E17" s="325"/>
      <c r="F17" s="93">
        <f t="shared" si="1"/>
        <v>215</v>
      </c>
      <c r="G17" s="69">
        <v>0</v>
      </c>
      <c r="H17" s="41">
        <v>6</v>
      </c>
      <c r="I17" s="41">
        <v>8</v>
      </c>
      <c r="J17" s="41">
        <v>0</v>
      </c>
      <c r="K17" s="41">
        <v>0</v>
      </c>
      <c r="L17" s="41">
        <v>0</v>
      </c>
      <c r="M17" s="41">
        <v>0</v>
      </c>
      <c r="N17" s="41">
        <v>0</v>
      </c>
      <c r="O17" s="41">
        <v>201</v>
      </c>
      <c r="P17" s="437">
        <v>157160.71428571429</v>
      </c>
      <c r="AA17" s="155">
        <v>215</v>
      </c>
      <c r="AB17" s="155" t="str">
        <f>IF(F17=AA17,"",1)</f>
        <v/>
      </c>
    </row>
    <row r="18" spans="1:28" ht="12" customHeight="1">
      <c r="A18" s="258"/>
      <c r="B18" s="326"/>
      <c r="C18" s="327"/>
      <c r="D18" s="327"/>
      <c r="E18" s="328"/>
      <c r="F18" s="94">
        <f t="shared" si="1"/>
        <v>1</v>
      </c>
      <c r="G18" s="67">
        <f t="shared" ref="G18:O18" si="7">IF(G17=0,0,G17/$F17)</f>
        <v>0</v>
      </c>
      <c r="H18" s="37">
        <f t="shared" si="7"/>
        <v>2.7906976744186046E-2</v>
      </c>
      <c r="I18" s="37">
        <f t="shared" si="7"/>
        <v>3.7209302325581395E-2</v>
      </c>
      <c r="J18" s="37">
        <f t="shared" si="7"/>
        <v>0</v>
      </c>
      <c r="K18" s="37">
        <f t="shared" si="7"/>
        <v>0</v>
      </c>
      <c r="L18" s="37">
        <f t="shared" si="7"/>
        <v>0</v>
      </c>
      <c r="M18" s="37">
        <f t="shared" si="7"/>
        <v>0</v>
      </c>
      <c r="N18" s="37">
        <f t="shared" si="7"/>
        <v>0</v>
      </c>
      <c r="O18" s="37">
        <f t="shared" si="7"/>
        <v>0.93488372093023253</v>
      </c>
      <c r="P18" s="438"/>
      <c r="AA18" s="156"/>
      <c r="AB18" s="154"/>
    </row>
    <row r="19" spans="1:28" ht="12" customHeight="1">
      <c r="A19" s="253" t="s">
        <v>43</v>
      </c>
      <c r="B19" s="253" t="s">
        <v>42</v>
      </c>
      <c r="C19" s="43"/>
      <c r="D19" s="305" t="s">
        <v>16</v>
      </c>
      <c r="E19" s="42"/>
      <c r="F19" s="93">
        <f t="shared" si="1"/>
        <v>243</v>
      </c>
      <c r="G19" s="69">
        <f t="shared" ref="G19:O19" si="8">SUM(G21,G23,G25,G27,G29,G31,G33,G35,G37,G39,G41,G43,G45,G47,G49,G51,G53,G55,G57,G59,G61,G63,G65,G67)</f>
        <v>0</v>
      </c>
      <c r="H19" s="41">
        <f t="shared" si="8"/>
        <v>17</v>
      </c>
      <c r="I19" s="41">
        <f t="shared" si="8"/>
        <v>8</v>
      </c>
      <c r="J19" s="41">
        <f t="shared" si="8"/>
        <v>0</v>
      </c>
      <c r="K19" s="41">
        <f t="shared" si="8"/>
        <v>0</v>
      </c>
      <c r="L19" s="41">
        <f t="shared" si="8"/>
        <v>0</v>
      </c>
      <c r="M19" s="41">
        <f t="shared" si="8"/>
        <v>0</v>
      </c>
      <c r="N19" s="41">
        <f t="shared" si="8"/>
        <v>0</v>
      </c>
      <c r="O19" s="41">
        <f t="shared" si="8"/>
        <v>218</v>
      </c>
      <c r="P19" s="437">
        <v>150892.4</v>
      </c>
      <c r="AA19" s="155">
        <v>243</v>
      </c>
      <c r="AB19" s="155" t="str">
        <f>IF(F19=AA19,"",1)</f>
        <v/>
      </c>
    </row>
    <row r="20" spans="1:28" ht="12" customHeight="1">
      <c r="A20" s="254"/>
      <c r="B20" s="254"/>
      <c r="C20" s="40"/>
      <c r="D20" s="306"/>
      <c r="E20" s="39"/>
      <c r="F20" s="94">
        <f t="shared" si="1"/>
        <v>1</v>
      </c>
      <c r="G20" s="67">
        <f t="shared" ref="G20:O20" si="9">IF(G19=0,0,G19/$F19)</f>
        <v>0</v>
      </c>
      <c r="H20" s="37">
        <f t="shared" si="9"/>
        <v>6.9958847736625515E-2</v>
      </c>
      <c r="I20" s="37">
        <f t="shared" si="9"/>
        <v>3.292181069958848E-2</v>
      </c>
      <c r="J20" s="37">
        <f t="shared" si="9"/>
        <v>0</v>
      </c>
      <c r="K20" s="37">
        <f t="shared" si="9"/>
        <v>0</v>
      </c>
      <c r="L20" s="37">
        <f t="shared" si="9"/>
        <v>0</v>
      </c>
      <c r="M20" s="37">
        <f t="shared" si="9"/>
        <v>0</v>
      </c>
      <c r="N20" s="37">
        <f t="shared" si="9"/>
        <v>0</v>
      </c>
      <c r="O20" s="37">
        <f t="shared" si="9"/>
        <v>0.89711934156378603</v>
      </c>
      <c r="P20" s="438"/>
      <c r="AA20" s="154"/>
      <c r="AB20" s="154"/>
    </row>
    <row r="21" spans="1:28" ht="12" customHeight="1">
      <c r="A21" s="254"/>
      <c r="B21" s="254"/>
      <c r="C21" s="43"/>
      <c r="D21" s="305" t="s">
        <v>41</v>
      </c>
      <c r="E21" s="42"/>
      <c r="F21" s="93">
        <f t="shared" si="1"/>
        <v>32</v>
      </c>
      <c r="G21" s="69">
        <v>0</v>
      </c>
      <c r="H21" s="41">
        <v>3</v>
      </c>
      <c r="I21" s="41">
        <v>2</v>
      </c>
      <c r="J21" s="41">
        <v>0</v>
      </c>
      <c r="K21" s="41">
        <v>0</v>
      </c>
      <c r="L21" s="41">
        <v>0</v>
      </c>
      <c r="M21" s="41">
        <v>0</v>
      </c>
      <c r="N21" s="41">
        <v>0</v>
      </c>
      <c r="O21" s="41">
        <v>27</v>
      </c>
      <c r="P21" s="437">
        <v>157000</v>
      </c>
      <c r="AA21" s="155">
        <v>32</v>
      </c>
      <c r="AB21" s="155" t="str">
        <f>IF(F21=AA21,"",1)</f>
        <v/>
      </c>
    </row>
    <row r="22" spans="1:28" ht="12" customHeight="1">
      <c r="A22" s="254"/>
      <c r="B22" s="254"/>
      <c r="C22" s="40"/>
      <c r="D22" s="306"/>
      <c r="E22" s="39"/>
      <c r="F22" s="94">
        <f t="shared" si="1"/>
        <v>1</v>
      </c>
      <c r="G22" s="67">
        <f t="shared" ref="G22:O22" si="10">IF(G21=0,0,G21/$F21)</f>
        <v>0</v>
      </c>
      <c r="H22" s="37">
        <f t="shared" si="10"/>
        <v>9.375E-2</v>
      </c>
      <c r="I22" s="37">
        <f t="shared" si="10"/>
        <v>6.25E-2</v>
      </c>
      <c r="J22" s="37">
        <f t="shared" si="10"/>
        <v>0</v>
      </c>
      <c r="K22" s="37">
        <f t="shared" si="10"/>
        <v>0</v>
      </c>
      <c r="L22" s="37">
        <f t="shared" si="10"/>
        <v>0</v>
      </c>
      <c r="M22" s="37">
        <f t="shared" si="10"/>
        <v>0</v>
      </c>
      <c r="N22" s="37">
        <f t="shared" si="10"/>
        <v>0</v>
      </c>
      <c r="O22" s="37">
        <f t="shared" si="10"/>
        <v>0.84375</v>
      </c>
      <c r="P22" s="438"/>
      <c r="AA22" s="154"/>
      <c r="AB22" s="154"/>
    </row>
    <row r="23" spans="1:28" ht="12" customHeight="1">
      <c r="A23" s="254"/>
      <c r="B23" s="254"/>
      <c r="C23" s="43"/>
      <c r="D23" s="308" t="s">
        <v>40</v>
      </c>
      <c r="E23" s="115"/>
      <c r="F23" s="93">
        <f t="shared" si="1"/>
        <v>4</v>
      </c>
      <c r="G23" s="103">
        <v>0</v>
      </c>
      <c r="H23" s="104">
        <v>0</v>
      </c>
      <c r="I23" s="41">
        <v>0</v>
      </c>
      <c r="J23" s="41">
        <v>0</v>
      </c>
      <c r="K23" s="41">
        <v>0</v>
      </c>
      <c r="L23" s="41">
        <v>0</v>
      </c>
      <c r="M23" s="41">
        <v>0</v>
      </c>
      <c r="N23" s="41">
        <v>0</v>
      </c>
      <c r="O23" s="41">
        <v>4</v>
      </c>
      <c r="P23" s="437" t="s">
        <v>409</v>
      </c>
      <c r="AA23" s="155">
        <v>4</v>
      </c>
      <c r="AB23" s="155" t="str">
        <f>IF(F23=AA23,"",1)</f>
        <v/>
      </c>
    </row>
    <row r="24" spans="1:28" ht="12" customHeight="1">
      <c r="A24" s="254"/>
      <c r="B24" s="254"/>
      <c r="C24" s="40"/>
      <c r="D24" s="309"/>
      <c r="E24" s="116"/>
      <c r="F24" s="94">
        <f t="shared" si="1"/>
        <v>1</v>
      </c>
      <c r="G24" s="106">
        <f t="shared" ref="G24:O24" si="11">IF(G23=0,0,G23/$F23)</f>
        <v>0</v>
      </c>
      <c r="H24" s="107">
        <f t="shared" si="11"/>
        <v>0</v>
      </c>
      <c r="I24" s="37">
        <f t="shared" si="11"/>
        <v>0</v>
      </c>
      <c r="J24" s="37">
        <f t="shared" si="11"/>
        <v>0</v>
      </c>
      <c r="K24" s="37">
        <f t="shared" si="11"/>
        <v>0</v>
      </c>
      <c r="L24" s="37">
        <f t="shared" si="11"/>
        <v>0</v>
      </c>
      <c r="M24" s="37">
        <f t="shared" si="11"/>
        <v>0</v>
      </c>
      <c r="N24" s="37">
        <f t="shared" si="11"/>
        <v>0</v>
      </c>
      <c r="O24" s="37">
        <f t="shared" si="11"/>
        <v>1</v>
      </c>
      <c r="P24" s="438"/>
      <c r="AA24" s="154"/>
      <c r="AB24" s="154"/>
    </row>
    <row r="25" spans="1:28" ht="12" customHeight="1">
      <c r="A25" s="254"/>
      <c r="B25" s="254"/>
      <c r="C25" s="43"/>
      <c r="D25" s="308" t="s">
        <v>39</v>
      </c>
      <c r="E25" s="115"/>
      <c r="F25" s="93">
        <f t="shared" si="1"/>
        <v>16</v>
      </c>
      <c r="G25" s="103">
        <v>0</v>
      </c>
      <c r="H25" s="104">
        <v>1</v>
      </c>
      <c r="I25" s="41">
        <v>0</v>
      </c>
      <c r="J25" s="41">
        <v>0</v>
      </c>
      <c r="K25" s="41">
        <v>0</v>
      </c>
      <c r="L25" s="41">
        <v>0</v>
      </c>
      <c r="M25" s="41">
        <v>0</v>
      </c>
      <c r="N25" s="41">
        <v>0</v>
      </c>
      <c r="O25" s="41">
        <v>15</v>
      </c>
      <c r="P25" s="437">
        <v>142300</v>
      </c>
      <c r="AA25" s="155">
        <v>16</v>
      </c>
      <c r="AB25" s="155" t="str">
        <f>IF(F25=AA25,"",1)</f>
        <v/>
      </c>
    </row>
    <row r="26" spans="1:28" ht="12" customHeight="1">
      <c r="A26" s="254"/>
      <c r="B26" s="254"/>
      <c r="C26" s="40"/>
      <c r="D26" s="309"/>
      <c r="E26" s="116"/>
      <c r="F26" s="94">
        <f t="shared" si="1"/>
        <v>1</v>
      </c>
      <c r="G26" s="106">
        <f t="shared" ref="G26:O26" si="12">IF(G25=0,0,G25/$F25)</f>
        <v>0</v>
      </c>
      <c r="H26" s="107">
        <f>IF(H25=0,0,H25/$F25)</f>
        <v>6.25E-2</v>
      </c>
      <c r="I26" s="37">
        <f>IF(I25=0,0,I25/$F25)</f>
        <v>0</v>
      </c>
      <c r="J26" s="37">
        <f t="shared" si="12"/>
        <v>0</v>
      </c>
      <c r="K26" s="37">
        <f t="shared" si="12"/>
        <v>0</v>
      </c>
      <c r="L26" s="37">
        <f t="shared" si="12"/>
        <v>0</v>
      </c>
      <c r="M26" s="37">
        <f t="shared" si="12"/>
        <v>0</v>
      </c>
      <c r="N26" s="37">
        <f t="shared" si="12"/>
        <v>0</v>
      </c>
      <c r="O26" s="37">
        <f t="shared" si="12"/>
        <v>0.9375</v>
      </c>
      <c r="P26" s="438"/>
      <c r="AA26" s="154"/>
      <c r="AB26" s="154"/>
    </row>
    <row r="27" spans="1:28" ht="12" customHeight="1">
      <c r="A27" s="254"/>
      <c r="B27" s="254"/>
      <c r="C27" s="43"/>
      <c r="D27" s="305" t="s">
        <v>38</v>
      </c>
      <c r="E27" s="42"/>
      <c r="F27" s="93">
        <f t="shared" si="1"/>
        <v>3</v>
      </c>
      <c r="G27" s="69">
        <v>0</v>
      </c>
      <c r="H27" s="41">
        <v>1</v>
      </c>
      <c r="I27" s="41">
        <v>0</v>
      </c>
      <c r="J27" s="41">
        <v>0</v>
      </c>
      <c r="K27" s="41">
        <v>0</v>
      </c>
      <c r="L27" s="41">
        <v>0</v>
      </c>
      <c r="M27" s="41">
        <v>0</v>
      </c>
      <c r="N27" s="41">
        <v>0</v>
      </c>
      <c r="O27" s="41">
        <v>2</v>
      </c>
      <c r="P27" s="437">
        <v>126880</v>
      </c>
      <c r="AA27" s="155">
        <v>3</v>
      </c>
      <c r="AB27" s="155" t="str">
        <f>IF(F27=AA27,"",1)</f>
        <v/>
      </c>
    </row>
    <row r="28" spans="1:28" ht="12" customHeight="1">
      <c r="A28" s="254"/>
      <c r="B28" s="254"/>
      <c r="C28" s="40"/>
      <c r="D28" s="306"/>
      <c r="E28" s="39"/>
      <c r="F28" s="94">
        <f t="shared" si="1"/>
        <v>1</v>
      </c>
      <c r="G28" s="67">
        <f t="shared" ref="G28:O28" si="13">IF(G27=0,0,G27/$F27)</f>
        <v>0</v>
      </c>
      <c r="H28" s="37">
        <f t="shared" si="13"/>
        <v>0.33333333333333331</v>
      </c>
      <c r="I28" s="37">
        <f t="shared" si="13"/>
        <v>0</v>
      </c>
      <c r="J28" s="37">
        <f t="shared" si="13"/>
        <v>0</v>
      </c>
      <c r="K28" s="37">
        <f t="shared" si="13"/>
        <v>0</v>
      </c>
      <c r="L28" s="37">
        <f t="shared" si="13"/>
        <v>0</v>
      </c>
      <c r="M28" s="37">
        <f t="shared" si="13"/>
        <v>0</v>
      </c>
      <c r="N28" s="37">
        <f t="shared" si="13"/>
        <v>0</v>
      </c>
      <c r="O28" s="37">
        <f t="shared" si="13"/>
        <v>0.66666666666666663</v>
      </c>
      <c r="P28" s="438"/>
      <c r="AA28" s="154"/>
      <c r="AB28" s="154"/>
    </row>
    <row r="29" spans="1:28" ht="12" customHeight="1">
      <c r="A29" s="254"/>
      <c r="B29" s="254"/>
      <c r="C29" s="43"/>
      <c r="D29" s="305" t="s">
        <v>37</v>
      </c>
      <c r="E29" s="42"/>
      <c r="F29" s="93">
        <f t="shared" si="1"/>
        <v>7</v>
      </c>
      <c r="G29" s="69">
        <v>0</v>
      </c>
      <c r="H29" s="41">
        <v>2</v>
      </c>
      <c r="I29" s="41">
        <v>0</v>
      </c>
      <c r="J29" s="41">
        <v>0</v>
      </c>
      <c r="K29" s="41">
        <v>0</v>
      </c>
      <c r="L29" s="41">
        <v>0</v>
      </c>
      <c r="M29" s="41">
        <v>0</v>
      </c>
      <c r="N29" s="41">
        <v>0</v>
      </c>
      <c r="O29" s="41">
        <v>5</v>
      </c>
      <c r="P29" s="437">
        <v>150000</v>
      </c>
      <c r="AA29" s="155">
        <v>7</v>
      </c>
      <c r="AB29" s="155" t="str">
        <f>IF(F29=AA29,"",1)</f>
        <v/>
      </c>
    </row>
    <row r="30" spans="1:28" ht="12" customHeight="1">
      <c r="A30" s="254"/>
      <c r="B30" s="254"/>
      <c r="C30" s="40"/>
      <c r="D30" s="306"/>
      <c r="E30" s="39"/>
      <c r="F30" s="94">
        <f t="shared" si="1"/>
        <v>1</v>
      </c>
      <c r="G30" s="67">
        <f t="shared" ref="G30:O30" si="14">IF(G29=0,0,G29/$F29)</f>
        <v>0</v>
      </c>
      <c r="H30" s="37">
        <f t="shared" si="14"/>
        <v>0.2857142857142857</v>
      </c>
      <c r="I30" s="37">
        <f t="shared" si="14"/>
        <v>0</v>
      </c>
      <c r="J30" s="37">
        <f t="shared" si="14"/>
        <v>0</v>
      </c>
      <c r="K30" s="37">
        <f t="shared" si="14"/>
        <v>0</v>
      </c>
      <c r="L30" s="37">
        <f t="shared" si="14"/>
        <v>0</v>
      </c>
      <c r="M30" s="37">
        <f t="shared" si="14"/>
        <v>0</v>
      </c>
      <c r="N30" s="37">
        <f t="shared" si="14"/>
        <v>0</v>
      </c>
      <c r="O30" s="37">
        <f t="shared" si="14"/>
        <v>0.7142857142857143</v>
      </c>
      <c r="P30" s="438"/>
      <c r="AA30" s="154"/>
      <c r="AB30" s="154"/>
    </row>
    <row r="31" spans="1:28" ht="12" customHeight="1">
      <c r="A31" s="254"/>
      <c r="B31" s="254"/>
      <c r="C31" s="43"/>
      <c r="D31" s="305" t="s">
        <v>36</v>
      </c>
      <c r="E31" s="42"/>
      <c r="F31" s="93">
        <f t="shared" si="1"/>
        <v>2</v>
      </c>
      <c r="G31" s="69">
        <v>0</v>
      </c>
      <c r="H31" s="41">
        <v>0</v>
      </c>
      <c r="I31" s="41">
        <v>0</v>
      </c>
      <c r="J31" s="41">
        <v>0</v>
      </c>
      <c r="K31" s="41">
        <v>0</v>
      </c>
      <c r="L31" s="41">
        <v>0</v>
      </c>
      <c r="M31" s="41">
        <v>0</v>
      </c>
      <c r="N31" s="41">
        <v>0</v>
      </c>
      <c r="O31" s="41">
        <v>2</v>
      </c>
      <c r="P31" s="437" t="s">
        <v>409</v>
      </c>
      <c r="AA31" s="155">
        <v>2</v>
      </c>
      <c r="AB31" s="155" t="str">
        <f>IF(F31=AA31,"",1)</f>
        <v/>
      </c>
    </row>
    <row r="32" spans="1:28" ht="12" customHeight="1">
      <c r="A32" s="254"/>
      <c r="B32" s="254"/>
      <c r="C32" s="40"/>
      <c r="D32" s="306"/>
      <c r="E32" s="39"/>
      <c r="F32" s="94">
        <f t="shared" si="1"/>
        <v>1</v>
      </c>
      <c r="G32" s="67">
        <f t="shared" ref="G32:O32" si="15">IF(G31=0,0,G31/$F31)</f>
        <v>0</v>
      </c>
      <c r="H32" s="37">
        <f t="shared" si="15"/>
        <v>0</v>
      </c>
      <c r="I32" s="37">
        <f t="shared" si="15"/>
        <v>0</v>
      </c>
      <c r="J32" s="37">
        <f t="shared" si="15"/>
        <v>0</v>
      </c>
      <c r="K32" s="37">
        <f t="shared" si="15"/>
        <v>0</v>
      </c>
      <c r="L32" s="37">
        <f t="shared" si="15"/>
        <v>0</v>
      </c>
      <c r="M32" s="37">
        <f t="shared" si="15"/>
        <v>0</v>
      </c>
      <c r="N32" s="37">
        <f t="shared" si="15"/>
        <v>0</v>
      </c>
      <c r="O32" s="37">
        <f t="shared" si="15"/>
        <v>1</v>
      </c>
      <c r="P32" s="438"/>
      <c r="AA32" s="154"/>
      <c r="AB32" s="154"/>
    </row>
    <row r="33" spans="1:28" ht="12" customHeight="1">
      <c r="A33" s="254"/>
      <c r="B33" s="254"/>
      <c r="C33" s="43"/>
      <c r="D33" s="305" t="s">
        <v>35</v>
      </c>
      <c r="E33" s="42"/>
      <c r="F33" s="93">
        <f t="shared" si="1"/>
        <v>5</v>
      </c>
      <c r="G33" s="69">
        <v>0</v>
      </c>
      <c r="H33" s="41">
        <v>0</v>
      </c>
      <c r="I33" s="41">
        <v>0</v>
      </c>
      <c r="J33" s="41">
        <v>0</v>
      </c>
      <c r="K33" s="41">
        <v>0</v>
      </c>
      <c r="L33" s="41">
        <v>0</v>
      </c>
      <c r="M33" s="41">
        <v>0</v>
      </c>
      <c r="N33" s="41">
        <v>0</v>
      </c>
      <c r="O33" s="41">
        <v>5</v>
      </c>
      <c r="P33" s="437" t="s">
        <v>409</v>
      </c>
      <c r="AA33" s="155">
        <v>5</v>
      </c>
      <c r="AB33" s="155" t="str">
        <f>IF(F33=AA33,"",1)</f>
        <v/>
      </c>
    </row>
    <row r="34" spans="1:28" ht="12" customHeight="1">
      <c r="A34" s="254"/>
      <c r="B34" s="254"/>
      <c r="C34" s="40"/>
      <c r="D34" s="306"/>
      <c r="E34" s="39"/>
      <c r="F34" s="94">
        <f t="shared" si="1"/>
        <v>1</v>
      </c>
      <c r="G34" s="67">
        <f t="shared" ref="G34:O34" si="16">IF(G33=0,0,G33/$F33)</f>
        <v>0</v>
      </c>
      <c r="H34" s="37">
        <f t="shared" si="16"/>
        <v>0</v>
      </c>
      <c r="I34" s="37">
        <f t="shared" si="16"/>
        <v>0</v>
      </c>
      <c r="J34" s="37">
        <f t="shared" si="16"/>
        <v>0</v>
      </c>
      <c r="K34" s="37">
        <f t="shared" si="16"/>
        <v>0</v>
      </c>
      <c r="L34" s="37">
        <f t="shared" si="16"/>
        <v>0</v>
      </c>
      <c r="M34" s="37">
        <f t="shared" si="16"/>
        <v>0</v>
      </c>
      <c r="N34" s="37">
        <f t="shared" si="16"/>
        <v>0</v>
      </c>
      <c r="O34" s="37">
        <f t="shared" si="16"/>
        <v>1</v>
      </c>
      <c r="P34" s="438"/>
      <c r="AA34" s="154"/>
      <c r="AB34" s="154"/>
    </row>
    <row r="35" spans="1:28" ht="12" customHeight="1">
      <c r="A35" s="254"/>
      <c r="B35" s="254"/>
      <c r="C35" s="43"/>
      <c r="D35" s="305" t="s">
        <v>34</v>
      </c>
      <c r="E35" s="42"/>
      <c r="F35" s="93">
        <f t="shared" si="1"/>
        <v>10</v>
      </c>
      <c r="G35" s="69">
        <v>0</v>
      </c>
      <c r="H35" s="41">
        <v>0</v>
      </c>
      <c r="I35" s="41">
        <v>0</v>
      </c>
      <c r="J35" s="41">
        <v>0</v>
      </c>
      <c r="K35" s="41">
        <v>0</v>
      </c>
      <c r="L35" s="41">
        <v>0</v>
      </c>
      <c r="M35" s="41">
        <v>0</v>
      </c>
      <c r="N35" s="41">
        <v>0</v>
      </c>
      <c r="O35" s="41">
        <v>10</v>
      </c>
      <c r="P35" s="437" t="s">
        <v>409</v>
      </c>
      <c r="AA35" s="155">
        <v>10</v>
      </c>
      <c r="AB35" s="155" t="str">
        <f>IF(F35=AA35,"",1)</f>
        <v/>
      </c>
    </row>
    <row r="36" spans="1:28" ht="12" customHeight="1">
      <c r="A36" s="254"/>
      <c r="B36" s="254"/>
      <c r="C36" s="40"/>
      <c r="D36" s="306"/>
      <c r="E36" s="39"/>
      <c r="F36" s="94">
        <f t="shared" si="1"/>
        <v>1</v>
      </c>
      <c r="G36" s="67">
        <f t="shared" ref="G36:O36" si="17">IF(G35=0,0,G35/$F35)</f>
        <v>0</v>
      </c>
      <c r="H36" s="37">
        <f t="shared" si="17"/>
        <v>0</v>
      </c>
      <c r="I36" s="37">
        <f t="shared" si="17"/>
        <v>0</v>
      </c>
      <c r="J36" s="37">
        <f t="shared" si="17"/>
        <v>0</v>
      </c>
      <c r="K36" s="37">
        <f t="shared" si="17"/>
        <v>0</v>
      </c>
      <c r="L36" s="37">
        <f t="shared" si="17"/>
        <v>0</v>
      </c>
      <c r="M36" s="37">
        <f t="shared" si="17"/>
        <v>0</v>
      </c>
      <c r="N36" s="37">
        <f t="shared" si="17"/>
        <v>0</v>
      </c>
      <c r="O36" s="37">
        <f t="shared" si="17"/>
        <v>1</v>
      </c>
      <c r="P36" s="438"/>
      <c r="AA36" s="154"/>
      <c r="AB36" s="154"/>
    </row>
    <row r="37" spans="1:28" ht="12" customHeight="1">
      <c r="A37" s="254"/>
      <c r="B37" s="254"/>
      <c r="C37" s="43"/>
      <c r="D37" s="305" t="s">
        <v>33</v>
      </c>
      <c r="E37" s="42"/>
      <c r="F37" s="93">
        <f t="shared" si="1"/>
        <v>1</v>
      </c>
      <c r="G37" s="69">
        <v>0</v>
      </c>
      <c r="H37" s="41">
        <v>0</v>
      </c>
      <c r="I37" s="41">
        <v>0</v>
      </c>
      <c r="J37" s="41">
        <v>0</v>
      </c>
      <c r="K37" s="41">
        <v>0</v>
      </c>
      <c r="L37" s="41">
        <v>0</v>
      </c>
      <c r="M37" s="41">
        <v>0</v>
      </c>
      <c r="N37" s="41">
        <v>0</v>
      </c>
      <c r="O37" s="41">
        <v>1</v>
      </c>
      <c r="P37" s="437" t="s">
        <v>409</v>
      </c>
      <c r="AA37" s="155">
        <v>1</v>
      </c>
      <c r="AB37" s="155" t="str">
        <f>IF(F37=AA37,"",1)</f>
        <v/>
      </c>
    </row>
    <row r="38" spans="1:28" ht="12" customHeight="1">
      <c r="A38" s="254"/>
      <c r="B38" s="254"/>
      <c r="C38" s="40"/>
      <c r="D38" s="306"/>
      <c r="E38" s="39"/>
      <c r="F38" s="94">
        <f t="shared" si="1"/>
        <v>1</v>
      </c>
      <c r="G38" s="67">
        <f t="shared" ref="G38:O38" si="18">IF(G37=0,0,G37/$F37)</f>
        <v>0</v>
      </c>
      <c r="H38" s="37">
        <f t="shared" si="18"/>
        <v>0</v>
      </c>
      <c r="I38" s="37">
        <f t="shared" si="18"/>
        <v>0</v>
      </c>
      <c r="J38" s="37">
        <f t="shared" si="18"/>
        <v>0</v>
      </c>
      <c r="K38" s="37">
        <f t="shared" si="18"/>
        <v>0</v>
      </c>
      <c r="L38" s="37">
        <f t="shared" si="18"/>
        <v>0</v>
      </c>
      <c r="M38" s="37">
        <f t="shared" si="18"/>
        <v>0</v>
      </c>
      <c r="N38" s="37">
        <f t="shared" si="18"/>
        <v>0</v>
      </c>
      <c r="O38" s="37">
        <f t="shared" si="18"/>
        <v>1</v>
      </c>
      <c r="P38" s="438"/>
      <c r="AA38" s="154"/>
      <c r="AB38" s="154"/>
    </row>
    <row r="39" spans="1:28" ht="12" customHeight="1">
      <c r="A39" s="254"/>
      <c r="B39" s="254"/>
      <c r="C39" s="43"/>
      <c r="D39" s="305" t="s">
        <v>32</v>
      </c>
      <c r="E39" s="42"/>
      <c r="F39" s="93">
        <f t="shared" si="1"/>
        <v>6</v>
      </c>
      <c r="G39" s="69">
        <v>0</v>
      </c>
      <c r="H39" s="41">
        <v>0</v>
      </c>
      <c r="I39" s="41">
        <v>0</v>
      </c>
      <c r="J39" s="41">
        <v>0</v>
      </c>
      <c r="K39" s="41">
        <v>0</v>
      </c>
      <c r="L39" s="41">
        <v>0</v>
      </c>
      <c r="M39" s="41">
        <v>0</v>
      </c>
      <c r="N39" s="41">
        <v>0</v>
      </c>
      <c r="O39" s="41">
        <v>6</v>
      </c>
      <c r="P39" s="437" t="s">
        <v>409</v>
      </c>
      <c r="AA39" s="155">
        <v>6</v>
      </c>
      <c r="AB39" s="155" t="str">
        <f>IF(F39=AA39,"",1)</f>
        <v/>
      </c>
    </row>
    <row r="40" spans="1:28" ht="12" customHeight="1">
      <c r="A40" s="254"/>
      <c r="B40" s="254"/>
      <c r="C40" s="40"/>
      <c r="D40" s="306"/>
      <c r="E40" s="39"/>
      <c r="F40" s="94">
        <f t="shared" si="1"/>
        <v>1</v>
      </c>
      <c r="G40" s="67">
        <f t="shared" ref="G40:O40" si="19">IF(G39=0,0,G39/$F39)</f>
        <v>0</v>
      </c>
      <c r="H40" s="37">
        <f t="shared" si="19"/>
        <v>0</v>
      </c>
      <c r="I40" s="37">
        <f t="shared" si="19"/>
        <v>0</v>
      </c>
      <c r="J40" s="37">
        <f t="shared" si="19"/>
        <v>0</v>
      </c>
      <c r="K40" s="37">
        <f t="shared" si="19"/>
        <v>0</v>
      </c>
      <c r="L40" s="37">
        <f t="shared" si="19"/>
        <v>0</v>
      </c>
      <c r="M40" s="37">
        <f t="shared" si="19"/>
        <v>0</v>
      </c>
      <c r="N40" s="37">
        <f t="shared" si="19"/>
        <v>0</v>
      </c>
      <c r="O40" s="37">
        <f t="shared" si="19"/>
        <v>1</v>
      </c>
      <c r="P40" s="438"/>
      <c r="AA40" s="154"/>
      <c r="AB40" s="154"/>
    </row>
    <row r="41" spans="1:28" ht="12" customHeight="1">
      <c r="A41" s="254"/>
      <c r="B41" s="254"/>
      <c r="C41" s="43"/>
      <c r="D41" s="305" t="s">
        <v>31</v>
      </c>
      <c r="E41" s="42"/>
      <c r="F41" s="93">
        <f t="shared" si="1"/>
        <v>1</v>
      </c>
      <c r="G41" s="69">
        <v>0</v>
      </c>
      <c r="H41" s="41">
        <v>0</v>
      </c>
      <c r="I41" s="41">
        <v>0</v>
      </c>
      <c r="J41" s="41">
        <v>0</v>
      </c>
      <c r="K41" s="41">
        <v>0</v>
      </c>
      <c r="L41" s="41">
        <v>0</v>
      </c>
      <c r="M41" s="41">
        <v>0</v>
      </c>
      <c r="N41" s="41">
        <v>0</v>
      </c>
      <c r="O41" s="41">
        <v>1</v>
      </c>
      <c r="P41" s="437" t="s">
        <v>409</v>
      </c>
      <c r="AA41" s="155">
        <v>1</v>
      </c>
      <c r="AB41" s="155" t="str">
        <f>IF(F41=AA41,"",1)</f>
        <v/>
      </c>
    </row>
    <row r="42" spans="1:28" ht="12" customHeight="1">
      <c r="A42" s="254"/>
      <c r="B42" s="254"/>
      <c r="C42" s="40"/>
      <c r="D42" s="306"/>
      <c r="E42" s="39"/>
      <c r="F42" s="94">
        <f t="shared" si="1"/>
        <v>1</v>
      </c>
      <c r="G42" s="67">
        <f t="shared" ref="G42:O42" si="20">IF(G41=0,0,G41/$F41)</f>
        <v>0</v>
      </c>
      <c r="H42" s="37">
        <f t="shared" si="20"/>
        <v>0</v>
      </c>
      <c r="I42" s="37">
        <f t="shared" si="20"/>
        <v>0</v>
      </c>
      <c r="J42" s="37">
        <f t="shared" si="20"/>
        <v>0</v>
      </c>
      <c r="K42" s="37">
        <f t="shared" si="20"/>
        <v>0</v>
      </c>
      <c r="L42" s="37">
        <f t="shared" si="20"/>
        <v>0</v>
      </c>
      <c r="M42" s="37">
        <f t="shared" si="20"/>
        <v>0</v>
      </c>
      <c r="N42" s="37">
        <f t="shared" si="20"/>
        <v>0</v>
      </c>
      <c r="O42" s="37">
        <f t="shared" si="20"/>
        <v>1</v>
      </c>
      <c r="P42" s="438"/>
      <c r="AA42" s="154"/>
      <c r="AB42" s="154"/>
    </row>
    <row r="43" spans="1:28" ht="12" customHeight="1">
      <c r="A43" s="254"/>
      <c r="B43" s="254"/>
      <c r="C43" s="43"/>
      <c r="D43" s="305" t="s">
        <v>30</v>
      </c>
      <c r="E43" s="42"/>
      <c r="F43" s="93">
        <f t="shared" si="1"/>
        <v>2</v>
      </c>
      <c r="G43" s="69">
        <v>0</v>
      </c>
      <c r="H43" s="41">
        <v>1</v>
      </c>
      <c r="I43" s="41">
        <v>0</v>
      </c>
      <c r="J43" s="41">
        <v>0</v>
      </c>
      <c r="K43" s="41">
        <v>0</v>
      </c>
      <c r="L43" s="41">
        <v>0</v>
      </c>
      <c r="M43" s="41">
        <v>0</v>
      </c>
      <c r="N43" s="41">
        <v>0</v>
      </c>
      <c r="O43" s="41">
        <v>1</v>
      </c>
      <c r="P43" s="437">
        <v>147000</v>
      </c>
      <c r="AA43" s="155">
        <v>2</v>
      </c>
      <c r="AB43" s="155" t="str">
        <f>IF(F43=AA43,"",1)</f>
        <v/>
      </c>
    </row>
    <row r="44" spans="1:28" ht="12" customHeight="1">
      <c r="A44" s="254"/>
      <c r="B44" s="254"/>
      <c r="C44" s="40"/>
      <c r="D44" s="306"/>
      <c r="E44" s="39"/>
      <c r="F44" s="94">
        <f t="shared" si="1"/>
        <v>1</v>
      </c>
      <c r="G44" s="67">
        <f t="shared" ref="G44:O44" si="21">IF(G43=0,0,G43/$F43)</f>
        <v>0</v>
      </c>
      <c r="H44" s="37">
        <f t="shared" si="21"/>
        <v>0.5</v>
      </c>
      <c r="I44" s="37">
        <f t="shared" si="21"/>
        <v>0</v>
      </c>
      <c r="J44" s="37">
        <f t="shared" si="21"/>
        <v>0</v>
      </c>
      <c r="K44" s="37">
        <f t="shared" si="21"/>
        <v>0</v>
      </c>
      <c r="L44" s="37">
        <f t="shared" si="21"/>
        <v>0</v>
      </c>
      <c r="M44" s="37">
        <f t="shared" si="21"/>
        <v>0</v>
      </c>
      <c r="N44" s="37">
        <f t="shared" si="21"/>
        <v>0</v>
      </c>
      <c r="O44" s="37">
        <f t="shared" si="21"/>
        <v>0.5</v>
      </c>
      <c r="P44" s="438"/>
      <c r="AA44" s="154"/>
      <c r="AB44" s="154"/>
    </row>
    <row r="45" spans="1:28" ht="12" customHeight="1">
      <c r="A45" s="254"/>
      <c r="B45" s="254"/>
      <c r="C45" s="43"/>
      <c r="D45" s="305" t="s">
        <v>29</v>
      </c>
      <c r="E45" s="42"/>
      <c r="F45" s="93">
        <f t="shared" si="1"/>
        <v>9</v>
      </c>
      <c r="G45" s="69">
        <v>0</v>
      </c>
      <c r="H45" s="41">
        <v>0</v>
      </c>
      <c r="I45" s="41">
        <v>2</v>
      </c>
      <c r="J45" s="41">
        <v>0</v>
      </c>
      <c r="K45" s="41">
        <v>0</v>
      </c>
      <c r="L45" s="41">
        <v>0</v>
      </c>
      <c r="M45" s="41">
        <v>0</v>
      </c>
      <c r="N45" s="41">
        <v>0</v>
      </c>
      <c r="O45" s="41">
        <v>7</v>
      </c>
      <c r="P45" s="437">
        <v>177500</v>
      </c>
      <c r="AA45" s="155">
        <v>9</v>
      </c>
      <c r="AB45" s="155" t="str">
        <f>IF(F45=AA45,"",1)</f>
        <v/>
      </c>
    </row>
    <row r="46" spans="1:28" ht="12" customHeight="1">
      <c r="A46" s="254"/>
      <c r="B46" s="254"/>
      <c r="C46" s="40"/>
      <c r="D46" s="306"/>
      <c r="E46" s="39"/>
      <c r="F46" s="94">
        <f t="shared" si="1"/>
        <v>1</v>
      </c>
      <c r="G46" s="67">
        <f t="shared" ref="G46:O46" si="22">IF(G45=0,0,G45/$F45)</f>
        <v>0</v>
      </c>
      <c r="H46" s="37">
        <f t="shared" si="22"/>
        <v>0</v>
      </c>
      <c r="I46" s="37">
        <f t="shared" si="22"/>
        <v>0.22222222222222221</v>
      </c>
      <c r="J46" s="37">
        <f t="shared" si="22"/>
        <v>0</v>
      </c>
      <c r="K46" s="37">
        <f t="shared" si="22"/>
        <v>0</v>
      </c>
      <c r="L46" s="37">
        <f t="shared" si="22"/>
        <v>0</v>
      </c>
      <c r="M46" s="37">
        <f t="shared" si="22"/>
        <v>0</v>
      </c>
      <c r="N46" s="37">
        <f t="shared" si="22"/>
        <v>0</v>
      </c>
      <c r="O46" s="37">
        <f t="shared" si="22"/>
        <v>0.77777777777777779</v>
      </c>
      <c r="P46" s="438"/>
      <c r="AA46" s="154"/>
      <c r="AB46" s="154"/>
    </row>
    <row r="47" spans="1:28" ht="12" customHeight="1">
      <c r="A47" s="254"/>
      <c r="B47" s="254"/>
      <c r="C47" s="43"/>
      <c r="D47" s="305" t="s">
        <v>28</v>
      </c>
      <c r="E47" s="42"/>
      <c r="F47" s="93">
        <f t="shared" si="1"/>
        <v>5</v>
      </c>
      <c r="G47" s="69">
        <v>0</v>
      </c>
      <c r="H47" s="41">
        <v>2</v>
      </c>
      <c r="I47" s="41">
        <v>0</v>
      </c>
      <c r="J47" s="41">
        <v>0</v>
      </c>
      <c r="K47" s="41">
        <v>0</v>
      </c>
      <c r="L47" s="41">
        <v>0</v>
      </c>
      <c r="M47" s="41">
        <v>0</v>
      </c>
      <c r="N47" s="41">
        <v>0</v>
      </c>
      <c r="O47" s="41">
        <v>3</v>
      </c>
      <c r="P47" s="437">
        <v>145000</v>
      </c>
      <c r="AA47" s="155">
        <v>5</v>
      </c>
      <c r="AB47" s="155" t="str">
        <f>IF(F47=AA47,"",1)</f>
        <v/>
      </c>
    </row>
    <row r="48" spans="1:28" ht="12" customHeight="1">
      <c r="A48" s="254"/>
      <c r="B48" s="254"/>
      <c r="C48" s="40"/>
      <c r="D48" s="306"/>
      <c r="E48" s="39"/>
      <c r="F48" s="94">
        <f t="shared" si="1"/>
        <v>1</v>
      </c>
      <c r="G48" s="67">
        <f t="shared" ref="G48:O48" si="23">IF(G47=0,0,G47/$F47)</f>
        <v>0</v>
      </c>
      <c r="H48" s="37">
        <f t="shared" si="23"/>
        <v>0.4</v>
      </c>
      <c r="I48" s="37">
        <f t="shared" si="23"/>
        <v>0</v>
      </c>
      <c r="J48" s="37">
        <f t="shared" si="23"/>
        <v>0</v>
      </c>
      <c r="K48" s="37">
        <f t="shared" si="23"/>
        <v>0</v>
      </c>
      <c r="L48" s="37">
        <f t="shared" si="23"/>
        <v>0</v>
      </c>
      <c r="M48" s="37">
        <f t="shared" si="23"/>
        <v>0</v>
      </c>
      <c r="N48" s="37">
        <f t="shared" si="23"/>
        <v>0</v>
      </c>
      <c r="O48" s="37">
        <f t="shared" si="23"/>
        <v>0.6</v>
      </c>
      <c r="P48" s="438"/>
      <c r="AA48" s="154"/>
      <c r="AB48" s="154"/>
    </row>
    <row r="49" spans="1:28" ht="12" customHeight="1">
      <c r="A49" s="254"/>
      <c r="B49" s="254"/>
      <c r="C49" s="43"/>
      <c r="D49" s="305" t="s">
        <v>27</v>
      </c>
      <c r="E49" s="42"/>
      <c r="F49" s="93">
        <f t="shared" si="1"/>
        <v>5</v>
      </c>
      <c r="G49" s="69">
        <v>0</v>
      </c>
      <c r="H49" s="41">
        <v>0</v>
      </c>
      <c r="I49" s="41">
        <v>0</v>
      </c>
      <c r="J49" s="41">
        <v>0</v>
      </c>
      <c r="K49" s="41">
        <v>0</v>
      </c>
      <c r="L49" s="41">
        <v>0</v>
      </c>
      <c r="M49" s="41">
        <v>0</v>
      </c>
      <c r="N49" s="41">
        <v>0</v>
      </c>
      <c r="O49" s="41">
        <v>5</v>
      </c>
      <c r="P49" s="437" t="s">
        <v>409</v>
      </c>
      <c r="AA49" s="155">
        <v>5</v>
      </c>
      <c r="AB49" s="155" t="str">
        <f>IF(F49=AA49,"",1)</f>
        <v/>
      </c>
    </row>
    <row r="50" spans="1:28" ht="12" customHeight="1">
      <c r="A50" s="254"/>
      <c r="B50" s="254"/>
      <c r="C50" s="40"/>
      <c r="D50" s="306"/>
      <c r="E50" s="39"/>
      <c r="F50" s="94">
        <f t="shared" si="1"/>
        <v>1</v>
      </c>
      <c r="G50" s="67">
        <f t="shared" ref="G50:O50" si="24">IF(G49=0,0,G49/$F49)</f>
        <v>0</v>
      </c>
      <c r="H50" s="37">
        <f t="shared" si="24"/>
        <v>0</v>
      </c>
      <c r="I50" s="37">
        <f t="shared" si="24"/>
        <v>0</v>
      </c>
      <c r="J50" s="37">
        <f t="shared" si="24"/>
        <v>0</v>
      </c>
      <c r="K50" s="37">
        <f t="shared" si="24"/>
        <v>0</v>
      </c>
      <c r="L50" s="37">
        <f t="shared" si="24"/>
        <v>0</v>
      </c>
      <c r="M50" s="37">
        <f t="shared" si="24"/>
        <v>0</v>
      </c>
      <c r="N50" s="37">
        <f t="shared" si="24"/>
        <v>0</v>
      </c>
      <c r="O50" s="37">
        <f t="shared" si="24"/>
        <v>1</v>
      </c>
      <c r="P50" s="438"/>
      <c r="AA50" s="154"/>
      <c r="AB50" s="154"/>
    </row>
    <row r="51" spans="1:28" ht="12" customHeight="1">
      <c r="A51" s="254"/>
      <c r="B51" s="254"/>
      <c r="C51" s="43"/>
      <c r="D51" s="305" t="s">
        <v>26</v>
      </c>
      <c r="E51" s="42"/>
      <c r="F51" s="93">
        <f t="shared" si="1"/>
        <v>15</v>
      </c>
      <c r="G51" s="69">
        <v>0</v>
      </c>
      <c r="H51" s="41">
        <v>1</v>
      </c>
      <c r="I51" s="41">
        <v>1</v>
      </c>
      <c r="J51" s="41">
        <v>0</v>
      </c>
      <c r="K51" s="41">
        <v>0</v>
      </c>
      <c r="L51" s="41">
        <v>0</v>
      </c>
      <c r="M51" s="41">
        <v>0</v>
      </c>
      <c r="N51" s="41">
        <v>0</v>
      </c>
      <c r="O51" s="41">
        <v>13</v>
      </c>
      <c r="P51" s="437">
        <v>159500</v>
      </c>
      <c r="AA51" s="155">
        <v>15</v>
      </c>
      <c r="AB51" s="155" t="str">
        <f>IF(F51=AA51,"",1)</f>
        <v/>
      </c>
    </row>
    <row r="52" spans="1:28" ht="12" customHeight="1">
      <c r="A52" s="254"/>
      <c r="B52" s="254"/>
      <c r="C52" s="40"/>
      <c r="D52" s="306"/>
      <c r="E52" s="39"/>
      <c r="F52" s="94">
        <f t="shared" si="1"/>
        <v>1</v>
      </c>
      <c r="G52" s="67">
        <f t="shared" ref="G52:O52" si="25">IF(G51=0,0,G51/$F51)</f>
        <v>0</v>
      </c>
      <c r="H52" s="37">
        <f t="shared" si="25"/>
        <v>6.6666666666666666E-2</v>
      </c>
      <c r="I52" s="37">
        <f t="shared" si="25"/>
        <v>6.6666666666666666E-2</v>
      </c>
      <c r="J52" s="37">
        <f t="shared" si="25"/>
        <v>0</v>
      </c>
      <c r="K52" s="37">
        <f t="shared" si="25"/>
        <v>0</v>
      </c>
      <c r="L52" s="37">
        <f t="shared" si="25"/>
        <v>0</v>
      </c>
      <c r="M52" s="37">
        <f t="shared" si="25"/>
        <v>0</v>
      </c>
      <c r="N52" s="37">
        <f t="shared" si="25"/>
        <v>0</v>
      </c>
      <c r="O52" s="37">
        <f t="shared" si="25"/>
        <v>0.8666666666666667</v>
      </c>
      <c r="P52" s="438"/>
      <c r="AA52" s="154"/>
      <c r="AB52" s="154"/>
    </row>
    <row r="53" spans="1:28" ht="12" customHeight="1">
      <c r="A53" s="254"/>
      <c r="B53" s="254"/>
      <c r="C53" s="43"/>
      <c r="D53" s="305" t="s">
        <v>25</v>
      </c>
      <c r="E53" s="42"/>
      <c r="F53" s="93">
        <f t="shared" si="1"/>
        <v>6</v>
      </c>
      <c r="G53" s="69">
        <v>0</v>
      </c>
      <c r="H53" s="41">
        <v>1</v>
      </c>
      <c r="I53" s="41">
        <v>0</v>
      </c>
      <c r="J53" s="41">
        <v>0</v>
      </c>
      <c r="K53" s="41">
        <v>0</v>
      </c>
      <c r="L53" s="41">
        <v>0</v>
      </c>
      <c r="M53" s="41">
        <v>0</v>
      </c>
      <c r="N53" s="41">
        <v>0</v>
      </c>
      <c r="O53" s="41">
        <v>5</v>
      </c>
      <c r="P53" s="437">
        <v>149600</v>
      </c>
      <c r="AA53" s="155">
        <v>6</v>
      </c>
      <c r="AB53" s="155" t="str">
        <f>IF(F53=AA53,"",1)</f>
        <v/>
      </c>
    </row>
    <row r="54" spans="1:28" ht="12" customHeight="1">
      <c r="A54" s="254"/>
      <c r="B54" s="254"/>
      <c r="C54" s="40"/>
      <c r="D54" s="306"/>
      <c r="E54" s="39"/>
      <c r="F54" s="94">
        <f t="shared" si="1"/>
        <v>1</v>
      </c>
      <c r="G54" s="67">
        <f t="shared" ref="G54:O54" si="26">IF(G53=0,0,G53/$F53)</f>
        <v>0</v>
      </c>
      <c r="H54" s="37">
        <f t="shared" si="26"/>
        <v>0.16666666666666666</v>
      </c>
      <c r="I54" s="37">
        <f t="shared" si="26"/>
        <v>0</v>
      </c>
      <c r="J54" s="37">
        <f t="shared" si="26"/>
        <v>0</v>
      </c>
      <c r="K54" s="37">
        <f t="shared" si="26"/>
        <v>0</v>
      </c>
      <c r="L54" s="37">
        <f t="shared" si="26"/>
        <v>0</v>
      </c>
      <c r="M54" s="37">
        <f t="shared" si="26"/>
        <v>0</v>
      </c>
      <c r="N54" s="37">
        <f t="shared" si="26"/>
        <v>0</v>
      </c>
      <c r="O54" s="37">
        <f t="shared" si="26"/>
        <v>0.83333333333333337</v>
      </c>
      <c r="P54" s="438"/>
      <c r="AA54" s="154"/>
      <c r="AB54" s="154"/>
    </row>
    <row r="55" spans="1:28" ht="12" customHeight="1">
      <c r="A55" s="254"/>
      <c r="B55" s="254"/>
      <c r="C55" s="43"/>
      <c r="D55" s="305" t="s">
        <v>24</v>
      </c>
      <c r="E55" s="42"/>
      <c r="F55" s="93">
        <f t="shared" si="1"/>
        <v>33</v>
      </c>
      <c r="G55" s="69">
        <v>0</v>
      </c>
      <c r="H55" s="41">
        <v>1</v>
      </c>
      <c r="I55" s="41">
        <v>0</v>
      </c>
      <c r="J55" s="41">
        <v>0</v>
      </c>
      <c r="K55" s="41">
        <v>0</v>
      </c>
      <c r="L55" s="41">
        <v>0</v>
      </c>
      <c r="M55" s="41">
        <v>0</v>
      </c>
      <c r="N55" s="41">
        <v>0</v>
      </c>
      <c r="O55" s="41">
        <v>32</v>
      </c>
      <c r="P55" s="437">
        <v>142000</v>
      </c>
      <c r="AA55" s="155">
        <v>33</v>
      </c>
      <c r="AB55" s="155" t="str">
        <f>IF(F55=AA55,"",1)</f>
        <v/>
      </c>
    </row>
    <row r="56" spans="1:28" ht="12" customHeight="1">
      <c r="A56" s="254"/>
      <c r="B56" s="254"/>
      <c r="C56" s="40"/>
      <c r="D56" s="306"/>
      <c r="E56" s="39"/>
      <c r="F56" s="94">
        <f t="shared" si="1"/>
        <v>1</v>
      </c>
      <c r="G56" s="67">
        <f t="shared" ref="G56:O56" si="27">IF(G55=0,0,G55/$F55)</f>
        <v>0</v>
      </c>
      <c r="H56" s="37">
        <f t="shared" si="27"/>
        <v>3.0303030303030304E-2</v>
      </c>
      <c r="I56" s="37">
        <f t="shared" si="27"/>
        <v>0</v>
      </c>
      <c r="J56" s="37">
        <f t="shared" si="27"/>
        <v>0</v>
      </c>
      <c r="K56" s="37">
        <f t="shared" si="27"/>
        <v>0</v>
      </c>
      <c r="L56" s="37">
        <f t="shared" si="27"/>
        <v>0</v>
      </c>
      <c r="M56" s="37">
        <f t="shared" si="27"/>
        <v>0</v>
      </c>
      <c r="N56" s="37">
        <f t="shared" si="27"/>
        <v>0</v>
      </c>
      <c r="O56" s="37">
        <f t="shared" si="27"/>
        <v>0.96969696969696972</v>
      </c>
      <c r="P56" s="438"/>
      <c r="AA56" s="154"/>
      <c r="AB56" s="154"/>
    </row>
    <row r="57" spans="1:28" ht="12" customHeight="1">
      <c r="A57" s="254"/>
      <c r="B57" s="254"/>
      <c r="C57" s="43"/>
      <c r="D57" s="305" t="s">
        <v>23</v>
      </c>
      <c r="E57" s="42"/>
      <c r="F57" s="93">
        <f t="shared" si="1"/>
        <v>7</v>
      </c>
      <c r="G57" s="69">
        <v>0</v>
      </c>
      <c r="H57" s="41">
        <v>0</v>
      </c>
      <c r="I57" s="41">
        <v>0</v>
      </c>
      <c r="J57" s="41">
        <v>0</v>
      </c>
      <c r="K57" s="41">
        <v>0</v>
      </c>
      <c r="L57" s="41">
        <v>0</v>
      </c>
      <c r="M57" s="41">
        <v>0</v>
      </c>
      <c r="N57" s="41">
        <v>0</v>
      </c>
      <c r="O57" s="41">
        <v>7</v>
      </c>
      <c r="P57" s="437" t="s">
        <v>409</v>
      </c>
      <c r="AA57" s="155">
        <v>7</v>
      </c>
      <c r="AB57" s="155" t="str">
        <f>IF(F57=AA57,"",1)</f>
        <v/>
      </c>
    </row>
    <row r="58" spans="1:28" ht="12" customHeight="1">
      <c r="A58" s="254"/>
      <c r="B58" s="254"/>
      <c r="C58" s="40"/>
      <c r="D58" s="306"/>
      <c r="E58" s="39"/>
      <c r="F58" s="94">
        <f t="shared" si="1"/>
        <v>1</v>
      </c>
      <c r="G58" s="67">
        <f t="shared" ref="G58:O58" si="28">IF(G57=0,0,G57/$F57)</f>
        <v>0</v>
      </c>
      <c r="H58" s="37">
        <f t="shared" si="28"/>
        <v>0</v>
      </c>
      <c r="I58" s="37">
        <f t="shared" si="28"/>
        <v>0</v>
      </c>
      <c r="J58" s="37">
        <f t="shared" si="28"/>
        <v>0</v>
      </c>
      <c r="K58" s="37">
        <f t="shared" si="28"/>
        <v>0</v>
      </c>
      <c r="L58" s="37">
        <f t="shared" si="28"/>
        <v>0</v>
      </c>
      <c r="M58" s="37">
        <f t="shared" si="28"/>
        <v>0</v>
      </c>
      <c r="N58" s="37">
        <f t="shared" si="28"/>
        <v>0</v>
      </c>
      <c r="O58" s="37">
        <f t="shared" si="28"/>
        <v>1</v>
      </c>
      <c r="P58" s="438"/>
      <c r="AA58" s="154"/>
      <c r="AB58" s="154"/>
    </row>
    <row r="59" spans="1:28" ht="12.75" customHeight="1">
      <c r="A59" s="254"/>
      <c r="B59" s="254"/>
      <c r="C59" s="43"/>
      <c r="D59" s="305" t="s">
        <v>22</v>
      </c>
      <c r="E59" s="42"/>
      <c r="F59" s="93">
        <f t="shared" si="1"/>
        <v>29</v>
      </c>
      <c r="G59" s="69">
        <v>0</v>
      </c>
      <c r="H59" s="41">
        <v>1</v>
      </c>
      <c r="I59" s="41">
        <v>0</v>
      </c>
      <c r="J59" s="41">
        <v>0</v>
      </c>
      <c r="K59" s="41">
        <v>0</v>
      </c>
      <c r="L59" s="41">
        <v>0</v>
      </c>
      <c r="M59" s="41">
        <v>0</v>
      </c>
      <c r="N59" s="41">
        <v>0</v>
      </c>
      <c r="O59" s="41">
        <v>28</v>
      </c>
      <c r="P59" s="437">
        <v>145000</v>
      </c>
      <c r="AA59" s="155">
        <v>29</v>
      </c>
      <c r="AB59" s="155" t="str">
        <f>IF(F59=AA59,"",1)</f>
        <v/>
      </c>
    </row>
    <row r="60" spans="1:28" ht="12.75" customHeight="1">
      <c r="A60" s="254"/>
      <c r="B60" s="254"/>
      <c r="C60" s="40"/>
      <c r="D60" s="306"/>
      <c r="E60" s="39"/>
      <c r="F60" s="94">
        <f t="shared" si="1"/>
        <v>1</v>
      </c>
      <c r="G60" s="67">
        <f t="shared" ref="G60:O60" si="29">IF(G59=0,0,G59/$F59)</f>
        <v>0</v>
      </c>
      <c r="H60" s="37">
        <f t="shared" si="29"/>
        <v>3.4482758620689655E-2</v>
      </c>
      <c r="I60" s="37">
        <f t="shared" si="29"/>
        <v>0</v>
      </c>
      <c r="J60" s="37">
        <f t="shared" si="29"/>
        <v>0</v>
      </c>
      <c r="K60" s="37">
        <f t="shared" si="29"/>
        <v>0</v>
      </c>
      <c r="L60" s="37">
        <f t="shared" si="29"/>
        <v>0</v>
      </c>
      <c r="M60" s="37">
        <f t="shared" si="29"/>
        <v>0</v>
      </c>
      <c r="N60" s="37">
        <f t="shared" si="29"/>
        <v>0</v>
      </c>
      <c r="O60" s="37">
        <f t="shared" si="29"/>
        <v>0.96551724137931039</v>
      </c>
      <c r="P60" s="438"/>
      <c r="AA60" s="154"/>
      <c r="AB60" s="154"/>
    </row>
    <row r="61" spans="1:28" ht="12" customHeight="1">
      <c r="A61" s="254"/>
      <c r="B61" s="254"/>
      <c r="C61" s="43"/>
      <c r="D61" s="305" t="s">
        <v>21</v>
      </c>
      <c r="E61" s="42"/>
      <c r="F61" s="93">
        <f t="shared" si="1"/>
        <v>15</v>
      </c>
      <c r="G61" s="69">
        <v>0</v>
      </c>
      <c r="H61" s="41">
        <v>1</v>
      </c>
      <c r="I61" s="41">
        <v>1</v>
      </c>
      <c r="J61" s="41">
        <v>0</v>
      </c>
      <c r="K61" s="41">
        <v>0</v>
      </c>
      <c r="L61" s="41">
        <v>0</v>
      </c>
      <c r="M61" s="41">
        <v>0</v>
      </c>
      <c r="N61" s="41">
        <v>0</v>
      </c>
      <c r="O61" s="41">
        <v>13</v>
      </c>
      <c r="P61" s="437">
        <v>144515</v>
      </c>
      <c r="AA61" s="155">
        <v>15</v>
      </c>
      <c r="AB61" s="155" t="str">
        <f>IF(F61=AA61,"",1)</f>
        <v/>
      </c>
    </row>
    <row r="62" spans="1:28" ht="12" customHeight="1">
      <c r="A62" s="254"/>
      <c r="B62" s="254"/>
      <c r="C62" s="40"/>
      <c r="D62" s="306"/>
      <c r="E62" s="39"/>
      <c r="F62" s="94">
        <f t="shared" si="1"/>
        <v>1</v>
      </c>
      <c r="G62" s="67">
        <f t="shared" ref="G62:O62" si="30">IF(G61=0,0,G61/$F61)</f>
        <v>0</v>
      </c>
      <c r="H62" s="37">
        <f t="shared" si="30"/>
        <v>6.6666666666666666E-2</v>
      </c>
      <c r="I62" s="37">
        <f t="shared" si="30"/>
        <v>6.6666666666666666E-2</v>
      </c>
      <c r="J62" s="37">
        <f t="shared" si="30"/>
        <v>0</v>
      </c>
      <c r="K62" s="37">
        <f t="shared" si="30"/>
        <v>0</v>
      </c>
      <c r="L62" s="37">
        <f t="shared" si="30"/>
        <v>0</v>
      </c>
      <c r="M62" s="37">
        <f t="shared" si="30"/>
        <v>0</v>
      </c>
      <c r="N62" s="37">
        <f t="shared" si="30"/>
        <v>0</v>
      </c>
      <c r="O62" s="37">
        <f t="shared" si="30"/>
        <v>0.8666666666666667</v>
      </c>
      <c r="P62" s="438"/>
      <c r="AA62" s="154"/>
      <c r="AB62" s="154"/>
    </row>
    <row r="63" spans="1:28" ht="12" customHeight="1">
      <c r="A63" s="254"/>
      <c r="B63" s="254"/>
      <c r="C63" s="43"/>
      <c r="D63" s="305" t="s">
        <v>20</v>
      </c>
      <c r="E63" s="42"/>
      <c r="F63" s="93">
        <f t="shared" si="1"/>
        <v>7</v>
      </c>
      <c r="G63" s="69">
        <v>0</v>
      </c>
      <c r="H63" s="41">
        <v>2</v>
      </c>
      <c r="I63" s="41">
        <v>0</v>
      </c>
      <c r="J63" s="41">
        <v>0</v>
      </c>
      <c r="K63" s="41">
        <v>0</v>
      </c>
      <c r="L63" s="41">
        <v>0</v>
      </c>
      <c r="M63" s="41">
        <v>0</v>
      </c>
      <c r="N63" s="41">
        <v>0</v>
      </c>
      <c r="O63" s="41">
        <v>5</v>
      </c>
      <c r="P63" s="437">
        <v>137000</v>
      </c>
      <c r="AA63" s="155">
        <v>7</v>
      </c>
      <c r="AB63" s="155" t="str">
        <f>IF(F63=AA63,"",1)</f>
        <v/>
      </c>
    </row>
    <row r="64" spans="1:28" ht="12" customHeight="1">
      <c r="A64" s="254"/>
      <c r="B64" s="254"/>
      <c r="C64" s="40"/>
      <c r="D64" s="306"/>
      <c r="E64" s="39"/>
      <c r="F64" s="94">
        <f t="shared" si="1"/>
        <v>1</v>
      </c>
      <c r="G64" s="67">
        <f t="shared" ref="G64:O64" si="31">IF(G63=0,0,G63/$F63)</f>
        <v>0</v>
      </c>
      <c r="H64" s="37">
        <f t="shared" si="31"/>
        <v>0.2857142857142857</v>
      </c>
      <c r="I64" s="37">
        <f t="shared" si="31"/>
        <v>0</v>
      </c>
      <c r="J64" s="37">
        <f t="shared" si="31"/>
        <v>0</v>
      </c>
      <c r="K64" s="37">
        <f t="shared" si="31"/>
        <v>0</v>
      </c>
      <c r="L64" s="37">
        <f t="shared" si="31"/>
        <v>0</v>
      </c>
      <c r="M64" s="37">
        <f t="shared" si="31"/>
        <v>0</v>
      </c>
      <c r="N64" s="37">
        <f t="shared" si="31"/>
        <v>0</v>
      </c>
      <c r="O64" s="37">
        <f t="shared" si="31"/>
        <v>0.7142857142857143</v>
      </c>
      <c r="P64" s="438"/>
      <c r="AA64" s="154"/>
      <c r="AB64" s="154"/>
    </row>
    <row r="65" spans="1:28" ht="12" customHeight="1">
      <c r="A65" s="254"/>
      <c r="B65" s="254"/>
      <c r="C65" s="43"/>
      <c r="D65" s="305" t="s">
        <v>19</v>
      </c>
      <c r="E65" s="42"/>
      <c r="F65" s="93">
        <f t="shared" si="1"/>
        <v>17</v>
      </c>
      <c r="G65" s="69">
        <v>0</v>
      </c>
      <c r="H65" s="41">
        <v>0</v>
      </c>
      <c r="I65" s="41">
        <v>2</v>
      </c>
      <c r="J65" s="41">
        <v>0</v>
      </c>
      <c r="K65" s="41">
        <v>0</v>
      </c>
      <c r="L65" s="41">
        <v>0</v>
      </c>
      <c r="M65" s="41">
        <v>0</v>
      </c>
      <c r="N65" s="41">
        <v>0</v>
      </c>
      <c r="O65" s="41">
        <v>15</v>
      </c>
      <c r="P65" s="437">
        <v>153750</v>
      </c>
      <c r="AA65" s="155">
        <v>17</v>
      </c>
      <c r="AB65" s="155" t="str">
        <f>IF(F65=AA65,"",1)</f>
        <v/>
      </c>
    </row>
    <row r="66" spans="1:28" ht="12" customHeight="1">
      <c r="A66" s="254"/>
      <c r="B66" s="254"/>
      <c r="C66" s="40"/>
      <c r="D66" s="306"/>
      <c r="E66" s="39"/>
      <c r="F66" s="94">
        <f t="shared" si="1"/>
        <v>1</v>
      </c>
      <c r="G66" s="67">
        <f t="shared" ref="G66:O66" si="32">IF(G65=0,0,G65/$F65)</f>
        <v>0</v>
      </c>
      <c r="H66" s="37">
        <f t="shared" si="32"/>
        <v>0</v>
      </c>
      <c r="I66" s="37">
        <f t="shared" si="32"/>
        <v>0.11764705882352941</v>
      </c>
      <c r="J66" s="37">
        <f t="shared" si="32"/>
        <v>0</v>
      </c>
      <c r="K66" s="37">
        <f t="shared" si="32"/>
        <v>0</v>
      </c>
      <c r="L66" s="37">
        <f t="shared" si="32"/>
        <v>0</v>
      </c>
      <c r="M66" s="37">
        <f t="shared" si="32"/>
        <v>0</v>
      </c>
      <c r="N66" s="37">
        <f t="shared" si="32"/>
        <v>0</v>
      </c>
      <c r="O66" s="37">
        <f t="shared" si="32"/>
        <v>0.88235294117647056</v>
      </c>
      <c r="P66" s="438"/>
      <c r="AA66" s="154"/>
      <c r="AB66" s="154"/>
    </row>
    <row r="67" spans="1:28" ht="12" customHeight="1">
      <c r="A67" s="254"/>
      <c r="B67" s="254"/>
      <c r="C67" s="43"/>
      <c r="D67" s="305" t="s">
        <v>18</v>
      </c>
      <c r="E67" s="42"/>
      <c r="F67" s="93">
        <f t="shared" si="1"/>
        <v>6</v>
      </c>
      <c r="G67" s="69">
        <v>0</v>
      </c>
      <c r="H67" s="41">
        <v>0</v>
      </c>
      <c r="I67" s="41">
        <v>0</v>
      </c>
      <c r="J67" s="41">
        <v>0</v>
      </c>
      <c r="K67" s="41">
        <v>0</v>
      </c>
      <c r="L67" s="41">
        <v>0</v>
      </c>
      <c r="M67" s="41">
        <v>0</v>
      </c>
      <c r="N67" s="41">
        <v>0</v>
      </c>
      <c r="O67" s="41">
        <v>6</v>
      </c>
      <c r="P67" s="437" t="s">
        <v>409</v>
      </c>
      <c r="AA67" s="155">
        <v>6</v>
      </c>
      <c r="AB67" s="155" t="str">
        <f>IF(F67=AA67,"",1)</f>
        <v/>
      </c>
    </row>
    <row r="68" spans="1:28" ht="12" customHeight="1">
      <c r="A68" s="254"/>
      <c r="B68" s="255"/>
      <c r="C68" s="40"/>
      <c r="D68" s="306"/>
      <c r="E68" s="39"/>
      <c r="F68" s="94">
        <f t="shared" si="1"/>
        <v>1</v>
      </c>
      <c r="G68" s="67">
        <f t="shared" ref="G68:O68" si="33">IF(G67=0,0,G67/$F67)</f>
        <v>0</v>
      </c>
      <c r="H68" s="37">
        <f t="shared" si="33"/>
        <v>0</v>
      </c>
      <c r="I68" s="37">
        <f t="shared" si="33"/>
        <v>0</v>
      </c>
      <c r="J68" s="37">
        <f t="shared" si="33"/>
        <v>0</v>
      </c>
      <c r="K68" s="37">
        <f t="shared" si="33"/>
        <v>0</v>
      </c>
      <c r="L68" s="37">
        <f t="shared" si="33"/>
        <v>0</v>
      </c>
      <c r="M68" s="37">
        <f t="shared" si="33"/>
        <v>0</v>
      </c>
      <c r="N68" s="37">
        <f t="shared" si="33"/>
        <v>0</v>
      </c>
      <c r="O68" s="37">
        <f t="shared" si="33"/>
        <v>1</v>
      </c>
      <c r="P68" s="438"/>
      <c r="AA68" s="154"/>
      <c r="AB68" s="154"/>
    </row>
    <row r="69" spans="1:28" ht="12" customHeight="1">
      <c r="A69" s="254"/>
      <c r="B69" s="253" t="s">
        <v>17</v>
      </c>
      <c r="C69" s="43"/>
      <c r="D69" s="305" t="s">
        <v>16</v>
      </c>
      <c r="E69" s="42"/>
      <c r="F69" s="93">
        <f t="shared" si="1"/>
        <v>724</v>
      </c>
      <c r="G69" s="69">
        <f t="shared" ref="G69:O69" si="34">SUM(G71,G73,G75,G77,G79,G81,G83,G85,G87,G89,G91,G93,G95,G97,G99)</f>
        <v>0</v>
      </c>
      <c r="H69" s="41">
        <f t="shared" si="34"/>
        <v>50</v>
      </c>
      <c r="I69" s="41">
        <f t="shared" si="34"/>
        <v>40</v>
      </c>
      <c r="J69" s="41">
        <f t="shared" si="34"/>
        <v>1</v>
      </c>
      <c r="K69" s="41">
        <f t="shared" si="34"/>
        <v>0</v>
      </c>
      <c r="L69" s="41">
        <f t="shared" si="34"/>
        <v>0</v>
      </c>
      <c r="M69" s="41">
        <f t="shared" si="34"/>
        <v>0</v>
      </c>
      <c r="N69" s="41">
        <f t="shared" si="34"/>
        <v>0</v>
      </c>
      <c r="O69" s="41">
        <f t="shared" si="34"/>
        <v>633</v>
      </c>
      <c r="P69" s="437"/>
      <c r="AA69" s="155">
        <v>724</v>
      </c>
      <c r="AB69" s="155" t="str">
        <f>IF(F69=AA69,"",1)</f>
        <v/>
      </c>
    </row>
    <row r="70" spans="1:28" ht="12" customHeight="1">
      <c r="A70" s="254"/>
      <c r="B70" s="254"/>
      <c r="C70" s="40"/>
      <c r="D70" s="306"/>
      <c r="E70" s="39"/>
      <c r="F70" s="94">
        <f t="shared" si="1"/>
        <v>1</v>
      </c>
      <c r="G70" s="67">
        <f t="shared" ref="G70:O70" si="35">IF(G69=0,0,G69/$F69)</f>
        <v>0</v>
      </c>
      <c r="H70" s="37">
        <f t="shared" si="35"/>
        <v>6.9060773480662987E-2</v>
      </c>
      <c r="I70" s="37">
        <f t="shared" si="35"/>
        <v>5.5248618784530384E-2</v>
      </c>
      <c r="J70" s="37">
        <f t="shared" si="35"/>
        <v>1.3812154696132596E-3</v>
      </c>
      <c r="K70" s="37">
        <f t="shared" si="35"/>
        <v>0</v>
      </c>
      <c r="L70" s="37">
        <f t="shared" si="35"/>
        <v>0</v>
      </c>
      <c r="M70" s="37">
        <f t="shared" si="35"/>
        <v>0</v>
      </c>
      <c r="N70" s="37">
        <f t="shared" si="35"/>
        <v>0</v>
      </c>
      <c r="O70" s="37">
        <f t="shared" si="35"/>
        <v>0.87430939226519333</v>
      </c>
      <c r="P70" s="438"/>
      <c r="AA70" s="154"/>
      <c r="AB70" s="154"/>
    </row>
    <row r="71" spans="1:28" ht="12" customHeight="1">
      <c r="A71" s="254"/>
      <c r="B71" s="254"/>
      <c r="C71" s="43"/>
      <c r="D71" s="305" t="s">
        <v>122</v>
      </c>
      <c r="E71" s="42"/>
      <c r="F71" s="93">
        <f t="shared" si="1"/>
        <v>4</v>
      </c>
      <c r="G71" s="69">
        <v>0</v>
      </c>
      <c r="H71" s="41">
        <v>0</v>
      </c>
      <c r="I71" s="41">
        <v>1</v>
      </c>
      <c r="J71" s="41">
        <v>0</v>
      </c>
      <c r="K71" s="41">
        <v>0</v>
      </c>
      <c r="L71" s="41">
        <v>0</v>
      </c>
      <c r="M71" s="41">
        <v>0</v>
      </c>
      <c r="N71" s="41">
        <v>0</v>
      </c>
      <c r="O71" s="41">
        <v>3</v>
      </c>
      <c r="P71" s="437">
        <v>158000</v>
      </c>
      <c r="AA71" s="155">
        <v>4</v>
      </c>
      <c r="AB71" s="155" t="str">
        <f>IF(F71=AA71,"",1)</f>
        <v/>
      </c>
    </row>
    <row r="72" spans="1:28" ht="12" customHeight="1">
      <c r="A72" s="254"/>
      <c r="B72" s="254"/>
      <c r="C72" s="40"/>
      <c r="D72" s="306"/>
      <c r="E72" s="39"/>
      <c r="F72" s="94">
        <f t="shared" ref="F72:F100" si="36">SUM(G72:O72)</f>
        <v>1</v>
      </c>
      <c r="G72" s="67">
        <f t="shared" ref="G72:O72" si="37">IF(G71=0,0,G71/$F71)</f>
        <v>0</v>
      </c>
      <c r="H72" s="37">
        <f t="shared" si="37"/>
        <v>0</v>
      </c>
      <c r="I72" s="37">
        <f t="shared" si="37"/>
        <v>0.25</v>
      </c>
      <c r="J72" s="37">
        <f t="shared" si="37"/>
        <v>0</v>
      </c>
      <c r="K72" s="37">
        <f t="shared" si="37"/>
        <v>0</v>
      </c>
      <c r="L72" s="37">
        <f t="shared" si="37"/>
        <v>0</v>
      </c>
      <c r="M72" s="37">
        <f t="shared" si="37"/>
        <v>0</v>
      </c>
      <c r="N72" s="37">
        <f t="shared" si="37"/>
        <v>0</v>
      </c>
      <c r="O72" s="37">
        <f t="shared" si="37"/>
        <v>0.75</v>
      </c>
      <c r="P72" s="438"/>
      <c r="AA72" s="154"/>
      <c r="AB72" s="154"/>
    </row>
    <row r="73" spans="1:28" ht="12" customHeight="1">
      <c r="A73" s="254"/>
      <c r="B73" s="254"/>
      <c r="C73" s="43"/>
      <c r="D73" s="305" t="s">
        <v>14</v>
      </c>
      <c r="E73" s="42"/>
      <c r="F73" s="93">
        <f t="shared" si="36"/>
        <v>91</v>
      </c>
      <c r="G73" s="69">
        <v>0</v>
      </c>
      <c r="H73" s="41">
        <v>4</v>
      </c>
      <c r="I73" s="41">
        <v>10</v>
      </c>
      <c r="J73" s="41">
        <v>0</v>
      </c>
      <c r="K73" s="41">
        <v>0</v>
      </c>
      <c r="L73" s="41">
        <v>0</v>
      </c>
      <c r="M73" s="41">
        <v>0</v>
      </c>
      <c r="N73" s="41">
        <v>0</v>
      </c>
      <c r="O73" s="41">
        <v>77</v>
      </c>
      <c r="P73" s="437">
        <v>163678.57142857142</v>
      </c>
      <c r="AA73" s="155">
        <v>91</v>
      </c>
      <c r="AB73" s="155" t="str">
        <f>IF(F73=AA73,"",1)</f>
        <v/>
      </c>
    </row>
    <row r="74" spans="1:28" ht="12" customHeight="1">
      <c r="A74" s="254"/>
      <c r="B74" s="254"/>
      <c r="C74" s="40"/>
      <c r="D74" s="306"/>
      <c r="E74" s="39"/>
      <c r="F74" s="94">
        <f t="shared" si="36"/>
        <v>1</v>
      </c>
      <c r="G74" s="67">
        <f t="shared" ref="G74:O74" si="38">IF(G73=0,0,G73/$F73)</f>
        <v>0</v>
      </c>
      <c r="H74" s="37">
        <f t="shared" si="38"/>
        <v>4.3956043956043959E-2</v>
      </c>
      <c r="I74" s="37">
        <f t="shared" si="38"/>
        <v>0.10989010989010989</v>
      </c>
      <c r="J74" s="37">
        <f t="shared" si="38"/>
        <v>0</v>
      </c>
      <c r="K74" s="37">
        <f t="shared" si="38"/>
        <v>0</v>
      </c>
      <c r="L74" s="37">
        <f t="shared" si="38"/>
        <v>0</v>
      </c>
      <c r="M74" s="37">
        <f t="shared" si="38"/>
        <v>0</v>
      </c>
      <c r="N74" s="37">
        <f t="shared" si="38"/>
        <v>0</v>
      </c>
      <c r="O74" s="37">
        <f t="shared" si="38"/>
        <v>0.84615384615384615</v>
      </c>
      <c r="P74" s="438"/>
      <c r="AA74" s="154"/>
      <c r="AB74" s="154"/>
    </row>
    <row r="75" spans="1:28" ht="12" customHeight="1">
      <c r="A75" s="254"/>
      <c r="B75" s="254"/>
      <c r="C75" s="43"/>
      <c r="D75" s="305" t="s">
        <v>13</v>
      </c>
      <c r="E75" s="42"/>
      <c r="F75" s="93">
        <f t="shared" si="36"/>
        <v>19</v>
      </c>
      <c r="G75" s="69">
        <v>0</v>
      </c>
      <c r="H75" s="41">
        <v>1</v>
      </c>
      <c r="I75" s="41">
        <v>0</v>
      </c>
      <c r="J75" s="41">
        <v>0</v>
      </c>
      <c r="K75" s="41">
        <v>0</v>
      </c>
      <c r="L75" s="41">
        <v>0</v>
      </c>
      <c r="M75" s="41">
        <v>0</v>
      </c>
      <c r="N75" s="41">
        <v>0</v>
      </c>
      <c r="O75" s="41">
        <v>18</v>
      </c>
      <c r="P75" s="437">
        <v>139164</v>
      </c>
      <c r="AA75" s="155">
        <v>19</v>
      </c>
      <c r="AB75" s="155" t="str">
        <f>IF(F75=AA75,"",1)</f>
        <v/>
      </c>
    </row>
    <row r="76" spans="1:28" ht="12" customHeight="1">
      <c r="A76" s="254"/>
      <c r="B76" s="254"/>
      <c r="C76" s="40"/>
      <c r="D76" s="306"/>
      <c r="E76" s="39"/>
      <c r="F76" s="94">
        <f t="shared" si="36"/>
        <v>1</v>
      </c>
      <c r="G76" s="67">
        <f t="shared" ref="G76:O76" si="39">IF(G75=0,0,G75/$F75)</f>
        <v>0</v>
      </c>
      <c r="H76" s="37">
        <f t="shared" si="39"/>
        <v>5.2631578947368418E-2</v>
      </c>
      <c r="I76" s="37">
        <f t="shared" si="39"/>
        <v>0</v>
      </c>
      <c r="J76" s="37">
        <f t="shared" si="39"/>
        <v>0</v>
      </c>
      <c r="K76" s="37">
        <f t="shared" si="39"/>
        <v>0</v>
      </c>
      <c r="L76" s="37">
        <f t="shared" si="39"/>
        <v>0</v>
      </c>
      <c r="M76" s="37">
        <f t="shared" si="39"/>
        <v>0</v>
      </c>
      <c r="N76" s="37">
        <f t="shared" si="39"/>
        <v>0</v>
      </c>
      <c r="O76" s="37">
        <f t="shared" si="39"/>
        <v>0.94736842105263153</v>
      </c>
      <c r="P76" s="438"/>
      <c r="AA76" s="154"/>
      <c r="AB76" s="154"/>
    </row>
    <row r="77" spans="1:28" ht="12" customHeight="1">
      <c r="A77" s="254"/>
      <c r="B77" s="254"/>
      <c r="C77" s="43"/>
      <c r="D77" s="305" t="s">
        <v>12</v>
      </c>
      <c r="E77" s="42"/>
      <c r="F77" s="93">
        <f t="shared" si="36"/>
        <v>14</v>
      </c>
      <c r="G77" s="69">
        <v>0</v>
      </c>
      <c r="H77" s="41">
        <v>0</v>
      </c>
      <c r="I77" s="41">
        <v>2</v>
      </c>
      <c r="J77" s="41">
        <v>0</v>
      </c>
      <c r="K77" s="41">
        <v>0</v>
      </c>
      <c r="L77" s="41">
        <v>0</v>
      </c>
      <c r="M77" s="41">
        <v>0</v>
      </c>
      <c r="N77" s="41">
        <v>0</v>
      </c>
      <c r="O77" s="41">
        <v>12</v>
      </c>
      <c r="P77" s="437">
        <v>156500</v>
      </c>
      <c r="AA77" s="155">
        <v>14</v>
      </c>
      <c r="AB77" s="155" t="str">
        <f>IF(F77=AA77,"",1)</f>
        <v/>
      </c>
    </row>
    <row r="78" spans="1:28" ht="12" customHeight="1">
      <c r="A78" s="254"/>
      <c r="B78" s="254"/>
      <c r="C78" s="40"/>
      <c r="D78" s="306"/>
      <c r="E78" s="39"/>
      <c r="F78" s="94">
        <f t="shared" si="36"/>
        <v>1</v>
      </c>
      <c r="G78" s="67">
        <f t="shared" ref="G78:O78" si="40">IF(G77=0,0,G77/$F77)</f>
        <v>0</v>
      </c>
      <c r="H78" s="37">
        <f t="shared" si="40"/>
        <v>0</v>
      </c>
      <c r="I78" s="37">
        <f t="shared" si="40"/>
        <v>0.14285714285714285</v>
      </c>
      <c r="J78" s="37">
        <f t="shared" si="40"/>
        <v>0</v>
      </c>
      <c r="K78" s="37">
        <f t="shared" si="40"/>
        <v>0</v>
      </c>
      <c r="L78" s="37">
        <f t="shared" si="40"/>
        <v>0</v>
      </c>
      <c r="M78" s="37">
        <f t="shared" si="40"/>
        <v>0</v>
      </c>
      <c r="N78" s="37">
        <f t="shared" si="40"/>
        <v>0</v>
      </c>
      <c r="O78" s="37">
        <f t="shared" si="40"/>
        <v>0.8571428571428571</v>
      </c>
      <c r="P78" s="438"/>
      <c r="AA78" s="154"/>
      <c r="AB78" s="154"/>
    </row>
    <row r="79" spans="1:28" ht="12" customHeight="1">
      <c r="A79" s="254"/>
      <c r="B79" s="254"/>
      <c r="C79" s="43"/>
      <c r="D79" s="305" t="s">
        <v>11</v>
      </c>
      <c r="E79" s="42"/>
      <c r="F79" s="93">
        <f t="shared" si="36"/>
        <v>32</v>
      </c>
      <c r="G79" s="69">
        <v>0</v>
      </c>
      <c r="H79" s="41">
        <v>5</v>
      </c>
      <c r="I79" s="41">
        <v>5</v>
      </c>
      <c r="J79" s="41">
        <v>0</v>
      </c>
      <c r="K79" s="41">
        <v>0</v>
      </c>
      <c r="L79" s="41">
        <v>0</v>
      </c>
      <c r="M79" s="41">
        <v>0</v>
      </c>
      <c r="N79" s="41">
        <v>0</v>
      </c>
      <c r="O79" s="41">
        <v>22</v>
      </c>
      <c r="P79" s="437">
        <v>158920</v>
      </c>
      <c r="AA79" s="155">
        <v>32</v>
      </c>
      <c r="AB79" s="155" t="str">
        <f>IF(F79=AA79,"",1)</f>
        <v/>
      </c>
    </row>
    <row r="80" spans="1:28" ht="12" customHeight="1">
      <c r="A80" s="254"/>
      <c r="B80" s="254"/>
      <c r="C80" s="40"/>
      <c r="D80" s="306"/>
      <c r="E80" s="39"/>
      <c r="F80" s="94">
        <f t="shared" si="36"/>
        <v>1</v>
      </c>
      <c r="G80" s="67">
        <f t="shared" ref="G80:O80" si="41">IF(G79=0,0,G79/$F79)</f>
        <v>0</v>
      </c>
      <c r="H80" s="37">
        <f t="shared" si="41"/>
        <v>0.15625</v>
      </c>
      <c r="I80" s="37">
        <f t="shared" si="41"/>
        <v>0.15625</v>
      </c>
      <c r="J80" s="37">
        <f t="shared" si="41"/>
        <v>0</v>
      </c>
      <c r="K80" s="37">
        <f t="shared" si="41"/>
        <v>0</v>
      </c>
      <c r="L80" s="37">
        <f t="shared" si="41"/>
        <v>0</v>
      </c>
      <c r="M80" s="37">
        <f t="shared" si="41"/>
        <v>0</v>
      </c>
      <c r="N80" s="37">
        <f t="shared" si="41"/>
        <v>0</v>
      </c>
      <c r="O80" s="37">
        <f t="shared" si="41"/>
        <v>0.6875</v>
      </c>
      <c r="P80" s="438"/>
      <c r="AA80" s="154"/>
      <c r="AB80" s="154"/>
    </row>
    <row r="81" spans="1:28" ht="12" customHeight="1">
      <c r="A81" s="254"/>
      <c r="B81" s="254"/>
      <c r="C81" s="43"/>
      <c r="D81" s="305" t="s">
        <v>10</v>
      </c>
      <c r="E81" s="42"/>
      <c r="F81" s="93">
        <f t="shared" si="36"/>
        <v>176</v>
      </c>
      <c r="G81" s="69">
        <v>0</v>
      </c>
      <c r="H81" s="41">
        <v>8</v>
      </c>
      <c r="I81" s="41">
        <v>4</v>
      </c>
      <c r="J81" s="41">
        <v>1</v>
      </c>
      <c r="K81" s="41">
        <v>0</v>
      </c>
      <c r="L81" s="41">
        <v>0</v>
      </c>
      <c r="M81" s="41">
        <v>0</v>
      </c>
      <c r="N81" s="41">
        <v>0</v>
      </c>
      <c r="O81" s="41">
        <v>163</v>
      </c>
      <c r="P81" s="437">
        <v>158929.53846153847</v>
      </c>
      <c r="AA81" s="155">
        <v>176</v>
      </c>
      <c r="AB81" s="155" t="str">
        <f>IF(F81=AA81,"",1)</f>
        <v/>
      </c>
    </row>
    <row r="82" spans="1:28" ht="12" customHeight="1">
      <c r="A82" s="254"/>
      <c r="B82" s="254"/>
      <c r="C82" s="40"/>
      <c r="D82" s="306"/>
      <c r="E82" s="39"/>
      <c r="F82" s="94">
        <f t="shared" si="36"/>
        <v>1</v>
      </c>
      <c r="G82" s="67">
        <f t="shared" ref="G82:O82" si="42">IF(G81=0,0,G81/$F81)</f>
        <v>0</v>
      </c>
      <c r="H82" s="37">
        <f t="shared" si="42"/>
        <v>4.5454545454545456E-2</v>
      </c>
      <c r="I82" s="37">
        <f t="shared" si="42"/>
        <v>2.2727272727272728E-2</v>
      </c>
      <c r="J82" s="37">
        <f t="shared" si="42"/>
        <v>5.681818181818182E-3</v>
      </c>
      <c r="K82" s="37">
        <f t="shared" si="42"/>
        <v>0</v>
      </c>
      <c r="L82" s="37">
        <f t="shared" si="42"/>
        <v>0</v>
      </c>
      <c r="M82" s="37">
        <f t="shared" si="42"/>
        <v>0</v>
      </c>
      <c r="N82" s="37">
        <f t="shared" si="42"/>
        <v>0</v>
      </c>
      <c r="O82" s="37">
        <f t="shared" si="42"/>
        <v>0.92613636363636365</v>
      </c>
      <c r="P82" s="438"/>
      <c r="AA82" s="154"/>
      <c r="AB82" s="154"/>
    </row>
    <row r="83" spans="1:28" ht="12" customHeight="1">
      <c r="A83" s="254"/>
      <c r="B83" s="254"/>
      <c r="C83" s="43"/>
      <c r="D83" s="305" t="s">
        <v>9</v>
      </c>
      <c r="E83" s="42"/>
      <c r="F83" s="93">
        <f t="shared" si="36"/>
        <v>21</v>
      </c>
      <c r="G83" s="69">
        <v>0</v>
      </c>
      <c r="H83" s="41">
        <v>0</v>
      </c>
      <c r="I83" s="41">
        <v>0</v>
      </c>
      <c r="J83" s="41">
        <v>0</v>
      </c>
      <c r="K83" s="41">
        <v>0</v>
      </c>
      <c r="L83" s="41">
        <v>0</v>
      </c>
      <c r="M83" s="41">
        <v>0</v>
      </c>
      <c r="N83" s="41">
        <v>0</v>
      </c>
      <c r="O83" s="41">
        <v>21</v>
      </c>
      <c r="P83" s="437" t="s">
        <v>409</v>
      </c>
      <c r="AA83" s="155">
        <v>21</v>
      </c>
      <c r="AB83" s="155" t="str">
        <f>IF(F83=AA83,"",1)</f>
        <v/>
      </c>
    </row>
    <row r="84" spans="1:28" ht="12" customHeight="1">
      <c r="A84" s="254"/>
      <c r="B84" s="254"/>
      <c r="C84" s="40"/>
      <c r="D84" s="306"/>
      <c r="E84" s="39"/>
      <c r="F84" s="94">
        <f t="shared" si="36"/>
        <v>1</v>
      </c>
      <c r="G84" s="67">
        <f t="shared" ref="G84:O84" si="43">IF(G83=0,0,G83/$F83)</f>
        <v>0</v>
      </c>
      <c r="H84" s="37">
        <f t="shared" si="43"/>
        <v>0</v>
      </c>
      <c r="I84" s="37">
        <f t="shared" si="43"/>
        <v>0</v>
      </c>
      <c r="J84" s="37">
        <f t="shared" si="43"/>
        <v>0</v>
      </c>
      <c r="K84" s="37">
        <f t="shared" si="43"/>
        <v>0</v>
      </c>
      <c r="L84" s="37">
        <f t="shared" si="43"/>
        <v>0</v>
      </c>
      <c r="M84" s="37">
        <f t="shared" si="43"/>
        <v>0</v>
      </c>
      <c r="N84" s="37">
        <f t="shared" si="43"/>
        <v>0</v>
      </c>
      <c r="O84" s="37">
        <f t="shared" si="43"/>
        <v>1</v>
      </c>
      <c r="P84" s="438"/>
      <c r="AA84" s="154"/>
      <c r="AB84" s="154"/>
    </row>
    <row r="85" spans="1:28" ht="12" customHeight="1">
      <c r="A85" s="254"/>
      <c r="B85" s="254"/>
      <c r="C85" s="43"/>
      <c r="D85" s="305" t="s">
        <v>8</v>
      </c>
      <c r="E85" s="42"/>
      <c r="F85" s="93">
        <f t="shared" si="36"/>
        <v>9</v>
      </c>
      <c r="G85" s="69">
        <v>0</v>
      </c>
      <c r="H85" s="41">
        <v>2</v>
      </c>
      <c r="I85" s="41">
        <v>1</v>
      </c>
      <c r="J85" s="41">
        <v>0</v>
      </c>
      <c r="K85" s="41">
        <v>0</v>
      </c>
      <c r="L85" s="41">
        <v>0</v>
      </c>
      <c r="M85" s="41">
        <v>0</v>
      </c>
      <c r="N85" s="41">
        <v>0</v>
      </c>
      <c r="O85" s="41">
        <v>6</v>
      </c>
      <c r="P85" s="437">
        <v>157693.33333333334</v>
      </c>
      <c r="AA85" s="155">
        <v>9</v>
      </c>
      <c r="AB85" s="155" t="str">
        <f>IF(F85=AA85,"",1)</f>
        <v/>
      </c>
    </row>
    <row r="86" spans="1:28" ht="12" customHeight="1">
      <c r="A86" s="254"/>
      <c r="B86" s="254"/>
      <c r="C86" s="40"/>
      <c r="D86" s="306"/>
      <c r="E86" s="39"/>
      <c r="F86" s="94">
        <f t="shared" si="36"/>
        <v>1</v>
      </c>
      <c r="G86" s="67">
        <f t="shared" ref="G86:O86" si="44">IF(G85=0,0,G85/$F85)</f>
        <v>0</v>
      </c>
      <c r="H86" s="37">
        <f t="shared" si="44"/>
        <v>0.22222222222222221</v>
      </c>
      <c r="I86" s="37">
        <f t="shared" si="44"/>
        <v>0.1111111111111111</v>
      </c>
      <c r="J86" s="37">
        <f t="shared" si="44"/>
        <v>0</v>
      </c>
      <c r="K86" s="37">
        <f t="shared" si="44"/>
        <v>0</v>
      </c>
      <c r="L86" s="37">
        <f t="shared" si="44"/>
        <v>0</v>
      </c>
      <c r="M86" s="37">
        <f t="shared" si="44"/>
        <v>0</v>
      </c>
      <c r="N86" s="37">
        <f t="shared" si="44"/>
        <v>0</v>
      </c>
      <c r="O86" s="37">
        <f t="shared" si="44"/>
        <v>0.66666666666666663</v>
      </c>
      <c r="P86" s="438"/>
      <c r="AA86" s="154"/>
      <c r="AB86" s="154"/>
    </row>
    <row r="87" spans="1:28" ht="13.5" customHeight="1">
      <c r="A87" s="254"/>
      <c r="B87" s="254"/>
      <c r="C87" s="43"/>
      <c r="D87" s="307" t="s">
        <v>121</v>
      </c>
      <c r="E87" s="42"/>
      <c r="F87" s="93">
        <f t="shared" si="36"/>
        <v>18</v>
      </c>
      <c r="G87" s="69">
        <v>0</v>
      </c>
      <c r="H87" s="41">
        <v>0</v>
      </c>
      <c r="I87" s="41">
        <v>1</v>
      </c>
      <c r="J87" s="41">
        <v>0</v>
      </c>
      <c r="K87" s="41">
        <v>0</v>
      </c>
      <c r="L87" s="41">
        <v>0</v>
      </c>
      <c r="M87" s="41">
        <v>0</v>
      </c>
      <c r="N87" s="41">
        <v>0</v>
      </c>
      <c r="O87" s="41">
        <v>17</v>
      </c>
      <c r="P87" s="437">
        <v>162300</v>
      </c>
      <c r="AA87" s="155">
        <v>18</v>
      </c>
      <c r="AB87" s="155" t="str">
        <f>IF(F87=AA87,"",1)</f>
        <v/>
      </c>
    </row>
    <row r="88" spans="1:28" ht="13.5" customHeight="1">
      <c r="A88" s="254"/>
      <c r="B88" s="254"/>
      <c r="C88" s="40"/>
      <c r="D88" s="306"/>
      <c r="E88" s="39"/>
      <c r="F88" s="94">
        <f t="shared" si="36"/>
        <v>1</v>
      </c>
      <c r="G88" s="67">
        <f t="shared" ref="G88:O88" si="45">IF(G87=0,0,G87/$F87)</f>
        <v>0</v>
      </c>
      <c r="H88" s="37">
        <f t="shared" si="45"/>
        <v>0</v>
      </c>
      <c r="I88" s="37">
        <f t="shared" si="45"/>
        <v>5.5555555555555552E-2</v>
      </c>
      <c r="J88" s="37">
        <f t="shared" si="45"/>
        <v>0</v>
      </c>
      <c r="K88" s="37">
        <f t="shared" si="45"/>
        <v>0</v>
      </c>
      <c r="L88" s="37">
        <f t="shared" si="45"/>
        <v>0</v>
      </c>
      <c r="M88" s="37">
        <f t="shared" si="45"/>
        <v>0</v>
      </c>
      <c r="N88" s="37">
        <f t="shared" si="45"/>
        <v>0</v>
      </c>
      <c r="O88" s="37">
        <f t="shared" si="45"/>
        <v>0.94444444444444442</v>
      </c>
      <c r="P88" s="438"/>
      <c r="AA88" s="154"/>
      <c r="AB88" s="154"/>
    </row>
    <row r="89" spans="1:28" ht="12" customHeight="1">
      <c r="A89" s="254"/>
      <c r="B89" s="254"/>
      <c r="C89" s="43"/>
      <c r="D89" s="305" t="s">
        <v>6</v>
      </c>
      <c r="E89" s="42"/>
      <c r="F89" s="93">
        <f t="shared" si="36"/>
        <v>49</v>
      </c>
      <c r="G89" s="69">
        <v>0</v>
      </c>
      <c r="H89" s="41">
        <v>3</v>
      </c>
      <c r="I89" s="41">
        <v>2</v>
      </c>
      <c r="J89" s="41">
        <v>0</v>
      </c>
      <c r="K89" s="41">
        <v>0</v>
      </c>
      <c r="L89" s="41">
        <v>0</v>
      </c>
      <c r="M89" s="41">
        <v>0</v>
      </c>
      <c r="N89" s="41">
        <v>0</v>
      </c>
      <c r="O89" s="41">
        <v>44</v>
      </c>
      <c r="P89" s="437">
        <v>149080</v>
      </c>
      <c r="AA89" s="155">
        <v>49</v>
      </c>
      <c r="AB89" s="155" t="str">
        <f>IF(F89=AA89,"",1)</f>
        <v/>
      </c>
    </row>
    <row r="90" spans="1:28" ht="12" customHeight="1">
      <c r="A90" s="254"/>
      <c r="B90" s="254"/>
      <c r="C90" s="40"/>
      <c r="D90" s="306"/>
      <c r="E90" s="39"/>
      <c r="F90" s="94">
        <f t="shared" si="36"/>
        <v>1</v>
      </c>
      <c r="G90" s="67">
        <f t="shared" ref="G90:O90" si="46">IF(G89=0,0,G89/$F89)</f>
        <v>0</v>
      </c>
      <c r="H90" s="37">
        <f t="shared" si="46"/>
        <v>6.1224489795918366E-2</v>
      </c>
      <c r="I90" s="37">
        <f t="shared" si="46"/>
        <v>4.0816326530612242E-2</v>
      </c>
      <c r="J90" s="37">
        <f t="shared" si="46"/>
        <v>0</v>
      </c>
      <c r="K90" s="37">
        <f t="shared" si="46"/>
        <v>0</v>
      </c>
      <c r="L90" s="37">
        <f t="shared" si="46"/>
        <v>0</v>
      </c>
      <c r="M90" s="37">
        <f t="shared" si="46"/>
        <v>0</v>
      </c>
      <c r="N90" s="37">
        <f t="shared" si="46"/>
        <v>0</v>
      </c>
      <c r="O90" s="37">
        <f t="shared" si="46"/>
        <v>0.89795918367346939</v>
      </c>
      <c r="P90" s="438"/>
      <c r="AA90" s="154"/>
      <c r="AB90" s="154"/>
    </row>
    <row r="91" spans="1:28" ht="12" customHeight="1">
      <c r="A91" s="254"/>
      <c r="B91" s="254"/>
      <c r="C91" s="43"/>
      <c r="D91" s="305" t="s">
        <v>5</v>
      </c>
      <c r="E91" s="42"/>
      <c r="F91" s="93">
        <f t="shared" si="36"/>
        <v>24</v>
      </c>
      <c r="G91" s="69">
        <v>0</v>
      </c>
      <c r="H91" s="41">
        <v>2</v>
      </c>
      <c r="I91" s="41">
        <v>3</v>
      </c>
      <c r="J91" s="41">
        <v>0</v>
      </c>
      <c r="K91" s="41">
        <v>0</v>
      </c>
      <c r="L91" s="41">
        <v>0</v>
      </c>
      <c r="M91" s="41">
        <v>0</v>
      </c>
      <c r="N91" s="41">
        <v>0</v>
      </c>
      <c r="O91" s="41">
        <v>19</v>
      </c>
      <c r="P91" s="437">
        <v>151440</v>
      </c>
      <c r="AA91" s="155">
        <v>24</v>
      </c>
      <c r="AB91" s="155" t="str">
        <f>IF(F91=AA91,"",1)</f>
        <v/>
      </c>
    </row>
    <row r="92" spans="1:28" ht="12" customHeight="1">
      <c r="A92" s="254"/>
      <c r="B92" s="254"/>
      <c r="C92" s="40"/>
      <c r="D92" s="306"/>
      <c r="E92" s="39"/>
      <c r="F92" s="94">
        <f t="shared" si="36"/>
        <v>1</v>
      </c>
      <c r="G92" s="67">
        <f t="shared" ref="G92:O92" si="47">IF(G91=0,0,G91/$F91)</f>
        <v>0</v>
      </c>
      <c r="H92" s="37">
        <f t="shared" si="47"/>
        <v>8.3333333333333329E-2</v>
      </c>
      <c r="I92" s="37">
        <f t="shared" si="47"/>
        <v>0.125</v>
      </c>
      <c r="J92" s="37">
        <f t="shared" si="47"/>
        <v>0</v>
      </c>
      <c r="K92" s="37">
        <f t="shared" si="47"/>
        <v>0</v>
      </c>
      <c r="L92" s="37">
        <f t="shared" si="47"/>
        <v>0</v>
      </c>
      <c r="M92" s="37">
        <f t="shared" si="47"/>
        <v>0</v>
      </c>
      <c r="N92" s="37">
        <f t="shared" si="47"/>
        <v>0</v>
      </c>
      <c r="O92" s="37">
        <f t="shared" si="47"/>
        <v>0.79166666666666663</v>
      </c>
      <c r="P92" s="438"/>
      <c r="AA92" s="154"/>
      <c r="AB92" s="154"/>
    </row>
    <row r="93" spans="1:28" ht="12" customHeight="1">
      <c r="A93" s="254"/>
      <c r="B93" s="254"/>
      <c r="C93" s="43"/>
      <c r="D93" s="305" t="s">
        <v>4</v>
      </c>
      <c r="E93" s="42"/>
      <c r="F93" s="93">
        <f t="shared" si="36"/>
        <v>22</v>
      </c>
      <c r="G93" s="69">
        <v>0</v>
      </c>
      <c r="H93" s="41">
        <v>2</v>
      </c>
      <c r="I93" s="41">
        <v>0</v>
      </c>
      <c r="J93" s="41">
        <v>0</v>
      </c>
      <c r="K93" s="41">
        <v>0</v>
      </c>
      <c r="L93" s="41">
        <v>0</v>
      </c>
      <c r="M93" s="41">
        <v>0</v>
      </c>
      <c r="N93" s="41">
        <v>0</v>
      </c>
      <c r="O93" s="41">
        <v>20</v>
      </c>
      <c r="P93" s="437">
        <v>145550</v>
      </c>
      <c r="AA93" s="155">
        <v>22</v>
      </c>
      <c r="AB93" s="155" t="str">
        <f>IF(F93=AA93,"",1)</f>
        <v/>
      </c>
    </row>
    <row r="94" spans="1:28" ht="12" customHeight="1">
      <c r="A94" s="254"/>
      <c r="B94" s="254"/>
      <c r="C94" s="40"/>
      <c r="D94" s="306"/>
      <c r="E94" s="39"/>
      <c r="F94" s="94">
        <f t="shared" si="36"/>
        <v>1</v>
      </c>
      <c r="G94" s="67">
        <f t="shared" ref="G94:O94" si="48">IF(G93=0,0,G93/$F93)</f>
        <v>0</v>
      </c>
      <c r="H94" s="37">
        <f t="shared" si="48"/>
        <v>9.0909090909090912E-2</v>
      </c>
      <c r="I94" s="37">
        <f t="shared" si="48"/>
        <v>0</v>
      </c>
      <c r="J94" s="37">
        <f t="shared" si="48"/>
        <v>0</v>
      </c>
      <c r="K94" s="37">
        <f t="shared" si="48"/>
        <v>0</v>
      </c>
      <c r="L94" s="37">
        <f t="shared" si="48"/>
        <v>0</v>
      </c>
      <c r="M94" s="37">
        <f t="shared" si="48"/>
        <v>0</v>
      </c>
      <c r="N94" s="37">
        <f t="shared" si="48"/>
        <v>0</v>
      </c>
      <c r="O94" s="37">
        <f t="shared" si="48"/>
        <v>0.90909090909090906</v>
      </c>
      <c r="P94" s="438"/>
      <c r="AA94" s="154"/>
      <c r="AB94" s="154"/>
    </row>
    <row r="95" spans="1:28" ht="12" customHeight="1">
      <c r="A95" s="254"/>
      <c r="B95" s="254"/>
      <c r="C95" s="43"/>
      <c r="D95" s="305" t="s">
        <v>3</v>
      </c>
      <c r="E95" s="42"/>
      <c r="F95" s="93">
        <f t="shared" si="36"/>
        <v>168</v>
      </c>
      <c r="G95" s="69">
        <v>0</v>
      </c>
      <c r="H95" s="41">
        <v>19</v>
      </c>
      <c r="I95" s="41">
        <v>5</v>
      </c>
      <c r="J95" s="41">
        <v>0</v>
      </c>
      <c r="K95" s="41">
        <v>0</v>
      </c>
      <c r="L95" s="41">
        <v>0</v>
      </c>
      <c r="M95" s="41">
        <v>0</v>
      </c>
      <c r="N95" s="41">
        <v>0</v>
      </c>
      <c r="O95" s="41">
        <v>144</v>
      </c>
      <c r="P95" s="437">
        <v>143464.58333333334</v>
      </c>
      <c r="AA95" s="155">
        <v>168</v>
      </c>
      <c r="AB95" s="155" t="str">
        <f>IF(F95=AA95,"",1)</f>
        <v/>
      </c>
    </row>
    <row r="96" spans="1:28" ht="12" customHeight="1">
      <c r="A96" s="254"/>
      <c r="B96" s="254"/>
      <c r="C96" s="40"/>
      <c r="D96" s="306"/>
      <c r="E96" s="39"/>
      <c r="F96" s="94">
        <f t="shared" si="36"/>
        <v>1</v>
      </c>
      <c r="G96" s="67">
        <f t="shared" ref="G96:O96" si="49">IF(G95=0,0,G95/$F95)</f>
        <v>0</v>
      </c>
      <c r="H96" s="37">
        <f t="shared" si="49"/>
        <v>0.1130952380952381</v>
      </c>
      <c r="I96" s="37">
        <f t="shared" si="49"/>
        <v>2.976190476190476E-2</v>
      </c>
      <c r="J96" s="37">
        <f t="shared" si="49"/>
        <v>0</v>
      </c>
      <c r="K96" s="37">
        <f t="shared" si="49"/>
        <v>0</v>
      </c>
      <c r="L96" s="37">
        <f t="shared" si="49"/>
        <v>0</v>
      </c>
      <c r="M96" s="37">
        <f t="shared" si="49"/>
        <v>0</v>
      </c>
      <c r="N96" s="37">
        <f t="shared" si="49"/>
        <v>0</v>
      </c>
      <c r="O96" s="37">
        <f t="shared" si="49"/>
        <v>0.8571428571428571</v>
      </c>
      <c r="P96" s="438"/>
      <c r="AA96" s="154"/>
      <c r="AB96" s="154"/>
    </row>
    <row r="97" spans="1:30" ht="12" customHeight="1">
      <c r="A97" s="254"/>
      <c r="B97" s="254"/>
      <c r="C97" s="43"/>
      <c r="D97" s="305" t="s">
        <v>2</v>
      </c>
      <c r="E97" s="42"/>
      <c r="F97" s="93">
        <f t="shared" si="36"/>
        <v>21</v>
      </c>
      <c r="G97" s="69">
        <v>0</v>
      </c>
      <c r="H97" s="41">
        <v>0</v>
      </c>
      <c r="I97" s="41">
        <v>2</v>
      </c>
      <c r="J97" s="41">
        <v>0</v>
      </c>
      <c r="K97" s="41">
        <v>0</v>
      </c>
      <c r="L97" s="41">
        <v>0</v>
      </c>
      <c r="M97" s="41">
        <v>0</v>
      </c>
      <c r="N97" s="41">
        <v>0</v>
      </c>
      <c r="O97" s="41">
        <v>19</v>
      </c>
      <c r="P97" s="437">
        <v>169100</v>
      </c>
      <c r="AA97" s="155">
        <v>21</v>
      </c>
      <c r="AB97" s="155" t="str">
        <f>IF(F97=AA97,"",1)</f>
        <v/>
      </c>
    </row>
    <row r="98" spans="1:30" ht="12" customHeight="1">
      <c r="A98" s="254"/>
      <c r="B98" s="254"/>
      <c r="C98" s="40"/>
      <c r="D98" s="306"/>
      <c r="E98" s="39"/>
      <c r="F98" s="94">
        <f t="shared" si="36"/>
        <v>1</v>
      </c>
      <c r="G98" s="67">
        <f t="shared" ref="G98:O98" si="50">IF(G97=0,0,G97/$F97)</f>
        <v>0</v>
      </c>
      <c r="H98" s="37">
        <f t="shared" si="50"/>
        <v>0</v>
      </c>
      <c r="I98" s="37">
        <f t="shared" si="50"/>
        <v>9.5238095238095233E-2</v>
      </c>
      <c r="J98" s="37">
        <f t="shared" si="50"/>
        <v>0</v>
      </c>
      <c r="K98" s="37">
        <f t="shared" si="50"/>
        <v>0</v>
      </c>
      <c r="L98" s="37">
        <f t="shared" si="50"/>
        <v>0</v>
      </c>
      <c r="M98" s="37">
        <f t="shared" si="50"/>
        <v>0</v>
      </c>
      <c r="N98" s="37">
        <f t="shared" si="50"/>
        <v>0</v>
      </c>
      <c r="O98" s="37">
        <f t="shared" si="50"/>
        <v>0.90476190476190477</v>
      </c>
      <c r="P98" s="438"/>
      <c r="AA98" s="154"/>
      <c r="AB98" s="154"/>
    </row>
    <row r="99" spans="1:30" ht="12.75" customHeight="1">
      <c r="A99" s="254"/>
      <c r="B99" s="254"/>
      <c r="C99" s="43"/>
      <c r="D99" s="305" t="s">
        <v>1</v>
      </c>
      <c r="E99" s="42"/>
      <c r="F99" s="93">
        <f t="shared" si="36"/>
        <v>56</v>
      </c>
      <c r="G99" s="69">
        <v>0</v>
      </c>
      <c r="H99" s="41">
        <v>4</v>
      </c>
      <c r="I99" s="41">
        <v>4</v>
      </c>
      <c r="J99" s="41">
        <v>0</v>
      </c>
      <c r="K99" s="41">
        <v>0</v>
      </c>
      <c r="L99" s="41">
        <v>0</v>
      </c>
      <c r="M99" s="41">
        <v>0</v>
      </c>
      <c r="N99" s="41">
        <v>0</v>
      </c>
      <c r="O99" s="41">
        <v>48</v>
      </c>
      <c r="P99" s="437">
        <v>159487.5</v>
      </c>
      <c r="AA99" s="155">
        <v>56</v>
      </c>
      <c r="AB99" s="155" t="str">
        <f>IF(F99=AA99,"",1)</f>
        <v/>
      </c>
    </row>
    <row r="100" spans="1:30" ht="12.75" customHeight="1" thickBot="1">
      <c r="A100" s="255"/>
      <c r="B100" s="255"/>
      <c r="C100" s="40"/>
      <c r="D100" s="306"/>
      <c r="E100" s="39"/>
      <c r="F100" s="128">
        <f t="shared" si="36"/>
        <v>1</v>
      </c>
      <c r="G100" s="67">
        <f t="shared" ref="G100:O100" si="51">IF(G99=0,0,G99/$F99)</f>
        <v>0</v>
      </c>
      <c r="H100" s="37">
        <f t="shared" si="51"/>
        <v>7.1428571428571425E-2</v>
      </c>
      <c r="I100" s="37">
        <f t="shared" si="51"/>
        <v>7.1428571428571425E-2</v>
      </c>
      <c r="J100" s="37">
        <f t="shared" si="51"/>
        <v>0</v>
      </c>
      <c r="K100" s="37">
        <f t="shared" si="51"/>
        <v>0</v>
      </c>
      <c r="L100" s="37">
        <f t="shared" si="51"/>
        <v>0</v>
      </c>
      <c r="M100" s="37">
        <f t="shared" si="51"/>
        <v>0</v>
      </c>
      <c r="N100" s="37">
        <f t="shared" si="51"/>
        <v>0</v>
      </c>
      <c r="O100" s="37">
        <f t="shared" si="51"/>
        <v>0.8571428571428571</v>
      </c>
      <c r="P100" s="438"/>
      <c r="AA100" s="157"/>
      <c r="AB100" s="158"/>
    </row>
    <row r="101" spans="1:30">
      <c r="P101" s="230" t="s">
        <v>680</v>
      </c>
    </row>
    <row r="110" spans="1:30">
      <c r="D110" s="166" t="s">
        <v>490</v>
      </c>
      <c r="E110" s="164"/>
      <c r="F110" s="165">
        <v>967</v>
      </c>
      <c r="G110" s="165">
        <v>0</v>
      </c>
      <c r="H110" s="165">
        <v>67</v>
      </c>
      <c r="I110" s="165">
        <v>48</v>
      </c>
      <c r="J110" s="165">
        <v>1</v>
      </c>
      <c r="K110" s="165">
        <v>0</v>
      </c>
      <c r="L110" s="165">
        <v>0</v>
      </c>
      <c r="M110" s="165">
        <v>0</v>
      </c>
      <c r="N110" s="165">
        <v>0</v>
      </c>
      <c r="O110" s="165">
        <v>851</v>
      </c>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2">IF(G110="","",SUM(G9,G11,G13,G15,G17))</f>
        <v>0</v>
      </c>
      <c r="H111" s="168">
        <f t="shared" si="52"/>
        <v>67</v>
      </c>
      <c r="I111" s="168">
        <f t="shared" si="52"/>
        <v>48</v>
      </c>
      <c r="J111" s="168">
        <f t="shared" si="52"/>
        <v>1</v>
      </c>
      <c r="K111" s="168">
        <f t="shared" si="52"/>
        <v>0</v>
      </c>
      <c r="L111" s="168">
        <f t="shared" si="52"/>
        <v>0</v>
      </c>
      <c r="M111" s="168">
        <f t="shared" si="52"/>
        <v>0</v>
      </c>
      <c r="N111" s="168">
        <f t="shared" si="52"/>
        <v>0</v>
      </c>
      <c r="O111" s="168">
        <f t="shared" si="52"/>
        <v>851</v>
      </c>
      <c r="P111" s="168"/>
      <c r="Q111" s="168" t="str">
        <f t="shared" si="52"/>
        <v/>
      </c>
      <c r="R111" s="168" t="str">
        <f t="shared" si="52"/>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3">IF(G110="","",SUM(G19,G69))</f>
        <v>0</v>
      </c>
      <c r="H112" s="168">
        <f t="shared" si="53"/>
        <v>67</v>
      </c>
      <c r="I112" s="168">
        <f t="shared" si="53"/>
        <v>48</v>
      </c>
      <c r="J112" s="168">
        <f t="shared" si="53"/>
        <v>1</v>
      </c>
      <c r="K112" s="168">
        <f t="shared" si="53"/>
        <v>0</v>
      </c>
      <c r="L112" s="168">
        <f t="shared" si="53"/>
        <v>0</v>
      </c>
      <c r="M112" s="168">
        <f t="shared" si="53"/>
        <v>0</v>
      </c>
      <c r="N112" s="168">
        <f t="shared" si="53"/>
        <v>0</v>
      </c>
      <c r="O112" s="168">
        <f t="shared" si="53"/>
        <v>851</v>
      </c>
      <c r="P112" s="168"/>
      <c r="Q112" s="168" t="str">
        <f t="shared" si="53"/>
        <v/>
      </c>
      <c r="R112" s="168" t="str">
        <f t="shared" si="53"/>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4">IF(G110="","",SUM(G21,G23,G25,G27,G29,G31,G33,G35,G37,G39,G41,G43,G45,G47,G49,G51,G53,G55,G57,G59,G61,G63,G65,G67))</f>
        <v>0</v>
      </c>
      <c r="H113" s="168">
        <f t="shared" si="54"/>
        <v>17</v>
      </c>
      <c r="I113" s="168">
        <f t="shared" si="54"/>
        <v>8</v>
      </c>
      <c r="J113" s="168">
        <f t="shared" si="54"/>
        <v>0</v>
      </c>
      <c r="K113" s="168">
        <f t="shared" si="54"/>
        <v>0</v>
      </c>
      <c r="L113" s="168">
        <f t="shared" si="54"/>
        <v>0</v>
      </c>
      <c r="M113" s="168">
        <f t="shared" si="54"/>
        <v>0</v>
      </c>
      <c r="N113" s="168">
        <f t="shared" si="54"/>
        <v>0</v>
      </c>
      <c r="O113" s="168">
        <f t="shared" si="54"/>
        <v>218</v>
      </c>
      <c r="P113" s="168"/>
      <c r="Q113" s="168" t="str">
        <f t="shared" si="54"/>
        <v/>
      </c>
      <c r="R113" s="168" t="str">
        <f t="shared" si="54"/>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5">IF(G110="","",SUM(G71,G73,G75,G77,G79,G81,G83,G85,G87,G89,G91,G93,G95,G97,G99))</f>
        <v>0</v>
      </c>
      <c r="H114" s="168">
        <f t="shared" si="55"/>
        <v>50</v>
      </c>
      <c r="I114" s="168">
        <f t="shared" si="55"/>
        <v>40</v>
      </c>
      <c r="J114" s="168">
        <f t="shared" si="55"/>
        <v>1</v>
      </c>
      <c r="K114" s="168">
        <f t="shared" si="55"/>
        <v>0</v>
      </c>
      <c r="L114" s="168">
        <f t="shared" si="55"/>
        <v>0</v>
      </c>
      <c r="M114" s="168">
        <f t="shared" si="55"/>
        <v>0</v>
      </c>
      <c r="N114" s="168">
        <f t="shared" si="55"/>
        <v>0</v>
      </c>
      <c r="O114" s="168">
        <f t="shared" si="55"/>
        <v>633</v>
      </c>
      <c r="P114" s="168"/>
      <c r="Q114" s="168" t="str">
        <f t="shared" si="55"/>
        <v/>
      </c>
      <c r="R114" s="168" t="str">
        <f t="shared" si="55"/>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c r="Q116" s="165" t="str">
        <f t="shared" si="56"/>
        <v/>
      </c>
      <c r="R116" s="165" t="str">
        <f t="shared" si="56"/>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c r="Q117" s="165" t="str">
        <f t="shared" si="57"/>
        <v/>
      </c>
      <c r="R117" s="165" t="str">
        <f t="shared" si="57"/>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c r="Q118" s="165" t="str">
        <f t="shared" si="58"/>
        <v/>
      </c>
      <c r="R118" s="165" t="str">
        <f t="shared" si="58"/>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c r="Q119" s="165" t="str">
        <f t="shared" si="59"/>
        <v/>
      </c>
      <c r="R119" s="165" t="str">
        <f t="shared" si="59"/>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c r="Q120" s="165" t="str">
        <f t="shared" si="60"/>
        <v/>
      </c>
      <c r="R120" s="165" t="str">
        <f t="shared" si="60"/>
        <v/>
      </c>
      <c r="S120" s="72"/>
      <c r="T120" s="72"/>
      <c r="U120" s="72"/>
      <c r="V120" s="72"/>
      <c r="W120" s="72"/>
      <c r="X120" s="72"/>
      <c r="Y120" s="72"/>
      <c r="Z120" s="72"/>
      <c r="AA120" s="72"/>
      <c r="AB120" s="72"/>
      <c r="AC120" s="72"/>
      <c r="AD120" s="72"/>
    </row>
  </sheetData>
  <mergeCells count="110">
    <mergeCell ref="P97:P98"/>
    <mergeCell ref="P99:P100"/>
    <mergeCell ref="P87:P88"/>
    <mergeCell ref="P89:P90"/>
    <mergeCell ref="P91:P92"/>
    <mergeCell ref="P93:P94"/>
    <mergeCell ref="P95:P96"/>
    <mergeCell ref="P77:P78"/>
    <mergeCell ref="P79:P80"/>
    <mergeCell ref="P81:P82"/>
    <mergeCell ref="P83:P84"/>
    <mergeCell ref="P85:P86"/>
    <mergeCell ref="P67:P68"/>
    <mergeCell ref="P69:P70"/>
    <mergeCell ref="P71:P72"/>
    <mergeCell ref="P73:P74"/>
    <mergeCell ref="P75:P76"/>
    <mergeCell ref="P57:P58"/>
    <mergeCell ref="P59:P60"/>
    <mergeCell ref="P61:P62"/>
    <mergeCell ref="P63:P64"/>
    <mergeCell ref="P65:P66"/>
    <mergeCell ref="P47:P48"/>
    <mergeCell ref="P49:P50"/>
    <mergeCell ref="P51:P52"/>
    <mergeCell ref="P53:P54"/>
    <mergeCell ref="P55:P56"/>
    <mergeCell ref="P37:P38"/>
    <mergeCell ref="P39:P40"/>
    <mergeCell ref="P41:P42"/>
    <mergeCell ref="P43:P44"/>
    <mergeCell ref="P45:P46"/>
    <mergeCell ref="P27:P28"/>
    <mergeCell ref="P29:P30"/>
    <mergeCell ref="P31:P32"/>
    <mergeCell ref="P33:P34"/>
    <mergeCell ref="P35:P36"/>
    <mergeCell ref="P17:P18"/>
    <mergeCell ref="P19:P20"/>
    <mergeCell ref="P21:P22"/>
    <mergeCell ref="P23:P24"/>
    <mergeCell ref="P25:P26"/>
    <mergeCell ref="P7:P8"/>
    <mergeCell ref="P9:P10"/>
    <mergeCell ref="P11:P12"/>
    <mergeCell ref="P13:P14"/>
    <mergeCell ref="P15:P16"/>
    <mergeCell ref="P3:P6"/>
    <mergeCell ref="A3:E6"/>
    <mergeCell ref="F3:F6"/>
    <mergeCell ref="G3:G6"/>
    <mergeCell ref="H3:H6"/>
    <mergeCell ref="I3:I6"/>
    <mergeCell ref="J3:J6"/>
    <mergeCell ref="K3:K6"/>
    <mergeCell ref="L3:L6"/>
    <mergeCell ref="M3:M6"/>
    <mergeCell ref="N3:N6"/>
    <mergeCell ref="O3:O6"/>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G3" sqref="G3:G6"/>
    </sheetView>
  </sheetViews>
  <sheetFormatPr defaultRowHeight="13.5"/>
  <cols>
    <col min="1" max="2" width="2.625" style="4" customWidth="1"/>
    <col min="3" max="3" width="1.375" style="4" customWidth="1"/>
    <col min="4" max="4" width="27.625" style="4" customWidth="1"/>
    <col min="5" max="5" width="1.375" style="4" customWidth="1"/>
    <col min="6" max="6" width="9.125" style="3" customWidth="1"/>
    <col min="7" max="16" width="9.875" style="3" customWidth="1"/>
    <col min="17" max="26" width="9" style="3"/>
    <col min="27" max="27" width="9" style="84"/>
    <col min="28" max="28" width="11.25" style="84" customWidth="1"/>
    <col min="29" max="16384" width="9" style="3"/>
  </cols>
  <sheetData>
    <row r="1" spans="1:28" ht="14.25">
      <c r="A1" s="18" t="s">
        <v>573</v>
      </c>
    </row>
    <row r="2" spans="1:28">
      <c r="P2" s="46" t="s">
        <v>633</v>
      </c>
    </row>
    <row r="3" spans="1:28" ht="15" customHeight="1">
      <c r="A3" s="314" t="s">
        <v>64</v>
      </c>
      <c r="B3" s="315"/>
      <c r="C3" s="315"/>
      <c r="D3" s="315"/>
      <c r="E3" s="316"/>
      <c r="F3" s="440" t="s">
        <v>131</v>
      </c>
      <c r="G3" s="442" t="s">
        <v>546</v>
      </c>
      <c r="H3" s="412" t="s">
        <v>547</v>
      </c>
      <c r="I3" s="412" t="s">
        <v>548</v>
      </c>
      <c r="J3" s="412" t="s">
        <v>549</v>
      </c>
      <c r="K3" s="412" t="s">
        <v>550</v>
      </c>
      <c r="L3" s="412" t="s">
        <v>551</v>
      </c>
      <c r="M3" s="412" t="s">
        <v>552</v>
      </c>
      <c r="N3" s="412" t="s">
        <v>553</v>
      </c>
      <c r="O3" s="412" t="s">
        <v>146</v>
      </c>
      <c r="P3" s="412" t="s">
        <v>554</v>
      </c>
    </row>
    <row r="4" spans="1:28" ht="15" customHeight="1">
      <c r="A4" s="317"/>
      <c r="B4" s="318"/>
      <c r="C4" s="318"/>
      <c r="D4" s="318"/>
      <c r="E4" s="319"/>
      <c r="F4" s="441"/>
      <c r="G4" s="443"/>
      <c r="H4" s="439"/>
      <c r="I4" s="439"/>
      <c r="J4" s="439"/>
      <c r="K4" s="439"/>
      <c r="L4" s="439"/>
      <c r="M4" s="439"/>
      <c r="N4" s="439"/>
      <c r="O4" s="439"/>
      <c r="P4" s="439"/>
    </row>
    <row r="5" spans="1:28" ht="15" customHeight="1" thickBot="1">
      <c r="A5" s="317"/>
      <c r="B5" s="318"/>
      <c r="C5" s="318"/>
      <c r="D5" s="318"/>
      <c r="E5" s="319"/>
      <c r="F5" s="441"/>
      <c r="G5" s="443"/>
      <c r="H5" s="439"/>
      <c r="I5" s="439"/>
      <c r="J5" s="439"/>
      <c r="K5" s="439"/>
      <c r="L5" s="439"/>
      <c r="M5" s="439"/>
      <c r="N5" s="439"/>
      <c r="O5" s="439"/>
      <c r="P5" s="439"/>
    </row>
    <row r="6" spans="1:28" ht="15" customHeight="1" thickBot="1">
      <c r="A6" s="320"/>
      <c r="B6" s="321"/>
      <c r="C6" s="321"/>
      <c r="D6" s="321"/>
      <c r="E6" s="322"/>
      <c r="F6" s="441"/>
      <c r="G6" s="444"/>
      <c r="H6" s="413"/>
      <c r="I6" s="413"/>
      <c r="J6" s="413"/>
      <c r="K6" s="413"/>
      <c r="L6" s="413"/>
      <c r="M6" s="413"/>
      <c r="N6" s="413"/>
      <c r="O6" s="413"/>
      <c r="P6" s="413"/>
      <c r="AA6" s="159">
        <f>SUM(AB7:AB100,F116:R120)</f>
        <v>0</v>
      </c>
      <c r="AB6" s="92"/>
    </row>
    <row r="7" spans="1:28" ht="12" customHeight="1">
      <c r="A7" s="240" t="s">
        <v>50</v>
      </c>
      <c r="B7" s="241"/>
      <c r="C7" s="241"/>
      <c r="D7" s="241"/>
      <c r="E7" s="242"/>
      <c r="F7" s="93">
        <f>SUM(G7:O7)</f>
        <v>967</v>
      </c>
      <c r="G7" s="69">
        <f t="shared" ref="G7:O7" si="0">SUM(G9,G11,G13,G15,G17)</f>
        <v>0</v>
      </c>
      <c r="H7" s="41">
        <f t="shared" si="0"/>
        <v>74</v>
      </c>
      <c r="I7" s="41">
        <f t="shared" si="0"/>
        <v>34</v>
      </c>
      <c r="J7" s="41">
        <f t="shared" si="0"/>
        <v>1</v>
      </c>
      <c r="K7" s="41">
        <f t="shared" si="0"/>
        <v>0</v>
      </c>
      <c r="L7" s="41">
        <f t="shared" si="0"/>
        <v>0</v>
      </c>
      <c r="M7" s="41">
        <f t="shared" si="0"/>
        <v>0</v>
      </c>
      <c r="N7" s="41">
        <f t="shared" si="0"/>
        <v>0</v>
      </c>
      <c r="O7" s="41">
        <f t="shared" si="0"/>
        <v>858</v>
      </c>
      <c r="P7" s="437">
        <v>149568.6972</v>
      </c>
      <c r="AA7" s="153">
        <v>967</v>
      </c>
      <c r="AB7" s="153" t="str">
        <f>IF(F7=AA7,"",1)</f>
        <v/>
      </c>
    </row>
    <row r="8" spans="1:28" ht="12" customHeight="1">
      <c r="A8" s="243"/>
      <c r="B8" s="244"/>
      <c r="C8" s="244"/>
      <c r="D8" s="244"/>
      <c r="E8" s="245"/>
      <c r="F8" s="94">
        <f t="shared" ref="F8:F71" si="1">SUM(G8:O8)</f>
        <v>1</v>
      </c>
      <c r="G8" s="67">
        <f t="shared" ref="G8:O8" si="2">IF(G7=0,0,G7/$F7)</f>
        <v>0</v>
      </c>
      <c r="H8" s="37">
        <f t="shared" si="2"/>
        <v>7.6525336091003107E-2</v>
      </c>
      <c r="I8" s="37">
        <f t="shared" si="2"/>
        <v>3.5160289555325748E-2</v>
      </c>
      <c r="J8" s="37">
        <f t="shared" si="2"/>
        <v>1.0341261633919339E-3</v>
      </c>
      <c r="K8" s="37">
        <f t="shared" si="2"/>
        <v>0</v>
      </c>
      <c r="L8" s="37">
        <f t="shared" si="2"/>
        <v>0</v>
      </c>
      <c r="M8" s="37">
        <f t="shared" si="2"/>
        <v>0</v>
      </c>
      <c r="N8" s="37">
        <f t="shared" si="2"/>
        <v>0</v>
      </c>
      <c r="O8" s="37">
        <f t="shared" si="2"/>
        <v>0.88728024819027917</v>
      </c>
      <c r="P8" s="438"/>
      <c r="AA8" s="154"/>
      <c r="AB8" s="154"/>
    </row>
    <row r="9" spans="1:28" ht="12" customHeight="1">
      <c r="A9" s="256" t="s">
        <v>49</v>
      </c>
      <c r="B9" s="323" t="s">
        <v>48</v>
      </c>
      <c r="C9" s="324"/>
      <c r="D9" s="324"/>
      <c r="E9" s="325"/>
      <c r="F9" s="93">
        <f t="shared" si="1"/>
        <v>323</v>
      </c>
      <c r="G9" s="69">
        <v>0</v>
      </c>
      <c r="H9" s="41">
        <v>28</v>
      </c>
      <c r="I9" s="41">
        <v>10</v>
      </c>
      <c r="J9" s="41">
        <v>0</v>
      </c>
      <c r="K9" s="41">
        <v>0</v>
      </c>
      <c r="L9" s="41">
        <v>0</v>
      </c>
      <c r="M9" s="41">
        <v>0</v>
      </c>
      <c r="N9" s="41">
        <v>0</v>
      </c>
      <c r="O9" s="41">
        <v>285</v>
      </c>
      <c r="P9" s="437">
        <v>147596.31578947368</v>
      </c>
      <c r="AA9" s="155">
        <v>323</v>
      </c>
      <c r="AB9" s="155" t="str">
        <f>IF(F9=AA9,"",1)</f>
        <v/>
      </c>
    </row>
    <row r="10" spans="1:28" ht="12" customHeight="1">
      <c r="A10" s="257"/>
      <c r="B10" s="326"/>
      <c r="C10" s="327"/>
      <c r="D10" s="327"/>
      <c r="E10" s="328"/>
      <c r="F10" s="94">
        <f t="shared" si="1"/>
        <v>1</v>
      </c>
      <c r="G10" s="67">
        <f t="shared" ref="G10:O10" si="3">IF(G9=0,0,G9/$F9)</f>
        <v>0</v>
      </c>
      <c r="H10" s="37">
        <f t="shared" si="3"/>
        <v>8.6687306501547989E-2</v>
      </c>
      <c r="I10" s="37">
        <f t="shared" si="3"/>
        <v>3.0959752321981424E-2</v>
      </c>
      <c r="J10" s="37">
        <f t="shared" si="3"/>
        <v>0</v>
      </c>
      <c r="K10" s="37">
        <f t="shared" si="3"/>
        <v>0</v>
      </c>
      <c r="L10" s="37">
        <f t="shared" si="3"/>
        <v>0</v>
      </c>
      <c r="M10" s="37">
        <f t="shared" si="3"/>
        <v>0</v>
      </c>
      <c r="N10" s="37">
        <f t="shared" si="3"/>
        <v>0</v>
      </c>
      <c r="O10" s="37">
        <f t="shared" si="3"/>
        <v>0.88235294117647056</v>
      </c>
      <c r="P10" s="438"/>
      <c r="AA10" s="154"/>
      <c r="AB10" s="154"/>
    </row>
    <row r="11" spans="1:28" ht="12" customHeight="1">
      <c r="A11" s="257"/>
      <c r="B11" s="323" t="s">
        <v>47</v>
      </c>
      <c r="C11" s="324"/>
      <c r="D11" s="324"/>
      <c r="E11" s="325"/>
      <c r="F11" s="93">
        <f t="shared" si="1"/>
        <v>145</v>
      </c>
      <c r="G11" s="69">
        <v>0</v>
      </c>
      <c r="H11" s="41">
        <v>19</v>
      </c>
      <c r="I11" s="41">
        <v>5</v>
      </c>
      <c r="J11" s="41">
        <v>1</v>
      </c>
      <c r="K11" s="41">
        <v>0</v>
      </c>
      <c r="L11" s="41">
        <v>0</v>
      </c>
      <c r="M11" s="41">
        <v>0</v>
      </c>
      <c r="N11" s="41">
        <v>0</v>
      </c>
      <c r="O11" s="41">
        <v>120</v>
      </c>
      <c r="P11" s="437">
        <v>147689.92000000001</v>
      </c>
      <c r="AA11" s="155">
        <v>145</v>
      </c>
      <c r="AB11" s="155" t="str">
        <f>IF(F11=AA11,"",1)</f>
        <v/>
      </c>
    </row>
    <row r="12" spans="1:28" ht="12" customHeight="1">
      <c r="A12" s="257"/>
      <c r="B12" s="326"/>
      <c r="C12" s="327"/>
      <c r="D12" s="327"/>
      <c r="E12" s="328"/>
      <c r="F12" s="94">
        <f t="shared" si="1"/>
        <v>1</v>
      </c>
      <c r="G12" s="67">
        <f t="shared" ref="G12:O12" si="4">IF(G11=0,0,G11/$F11)</f>
        <v>0</v>
      </c>
      <c r="H12" s="37">
        <f t="shared" si="4"/>
        <v>0.1310344827586207</v>
      </c>
      <c r="I12" s="37">
        <f t="shared" si="4"/>
        <v>3.4482758620689655E-2</v>
      </c>
      <c r="J12" s="37">
        <f t="shared" si="4"/>
        <v>6.8965517241379309E-3</v>
      </c>
      <c r="K12" s="37">
        <f t="shared" si="4"/>
        <v>0</v>
      </c>
      <c r="L12" s="37">
        <f t="shared" si="4"/>
        <v>0</v>
      </c>
      <c r="M12" s="37">
        <f t="shared" si="4"/>
        <v>0</v>
      </c>
      <c r="N12" s="37">
        <f t="shared" si="4"/>
        <v>0</v>
      </c>
      <c r="O12" s="37">
        <f t="shared" si="4"/>
        <v>0.82758620689655171</v>
      </c>
      <c r="P12" s="438"/>
      <c r="AA12" s="154"/>
      <c r="AB12" s="154"/>
    </row>
    <row r="13" spans="1:28" ht="12" customHeight="1">
      <c r="A13" s="257"/>
      <c r="B13" s="323" t="s">
        <v>46</v>
      </c>
      <c r="C13" s="324"/>
      <c r="D13" s="324"/>
      <c r="E13" s="325"/>
      <c r="F13" s="93">
        <f t="shared" si="1"/>
        <v>218</v>
      </c>
      <c r="G13" s="69">
        <v>0</v>
      </c>
      <c r="H13" s="41">
        <v>15</v>
      </c>
      <c r="I13" s="41">
        <v>7</v>
      </c>
      <c r="J13" s="41">
        <v>0</v>
      </c>
      <c r="K13" s="41">
        <v>0</v>
      </c>
      <c r="L13" s="41">
        <v>0</v>
      </c>
      <c r="M13" s="41">
        <v>0</v>
      </c>
      <c r="N13" s="41">
        <v>0</v>
      </c>
      <c r="O13" s="41">
        <v>196</v>
      </c>
      <c r="P13" s="437">
        <v>149460.45454545456</v>
      </c>
      <c r="AA13" s="155">
        <v>218</v>
      </c>
      <c r="AB13" s="155" t="str">
        <f>IF(F13=AA13,"",1)</f>
        <v/>
      </c>
    </row>
    <row r="14" spans="1:28" ht="12" customHeight="1">
      <c r="A14" s="257"/>
      <c r="B14" s="326"/>
      <c r="C14" s="327"/>
      <c r="D14" s="327"/>
      <c r="E14" s="328"/>
      <c r="F14" s="94">
        <f t="shared" si="1"/>
        <v>1</v>
      </c>
      <c r="G14" s="67">
        <f t="shared" ref="G14:O14" si="5">IF(G13=0,0,G13/$F13)</f>
        <v>0</v>
      </c>
      <c r="H14" s="37">
        <f t="shared" si="5"/>
        <v>6.8807339449541288E-2</v>
      </c>
      <c r="I14" s="37">
        <f t="shared" si="5"/>
        <v>3.2110091743119268E-2</v>
      </c>
      <c r="J14" s="37">
        <f t="shared" si="5"/>
        <v>0</v>
      </c>
      <c r="K14" s="37">
        <f t="shared" si="5"/>
        <v>0</v>
      </c>
      <c r="L14" s="37">
        <f t="shared" si="5"/>
        <v>0</v>
      </c>
      <c r="M14" s="37">
        <f t="shared" si="5"/>
        <v>0</v>
      </c>
      <c r="N14" s="37">
        <f t="shared" si="5"/>
        <v>0</v>
      </c>
      <c r="O14" s="37">
        <f t="shared" si="5"/>
        <v>0.8990825688073395</v>
      </c>
      <c r="P14" s="438"/>
      <c r="AA14" s="154"/>
      <c r="AB14" s="154"/>
    </row>
    <row r="15" spans="1:28" ht="12" customHeight="1">
      <c r="A15" s="257"/>
      <c r="B15" s="323" t="s">
        <v>45</v>
      </c>
      <c r="C15" s="324"/>
      <c r="D15" s="324"/>
      <c r="E15" s="325"/>
      <c r="F15" s="93">
        <f t="shared" si="1"/>
        <v>66</v>
      </c>
      <c r="G15" s="69">
        <v>0</v>
      </c>
      <c r="H15" s="41">
        <v>4</v>
      </c>
      <c r="I15" s="41">
        <v>5</v>
      </c>
      <c r="J15" s="41">
        <v>0</v>
      </c>
      <c r="K15" s="41">
        <v>0</v>
      </c>
      <c r="L15" s="41">
        <v>0</v>
      </c>
      <c r="M15" s="41">
        <v>0</v>
      </c>
      <c r="N15" s="41">
        <v>0</v>
      </c>
      <c r="O15" s="41">
        <v>57</v>
      </c>
      <c r="P15" s="437">
        <v>159022.22222222222</v>
      </c>
      <c r="AA15" s="155">
        <v>66</v>
      </c>
      <c r="AB15" s="155" t="str">
        <f>IF(F15=AA15,"",1)</f>
        <v/>
      </c>
    </row>
    <row r="16" spans="1:28" ht="12" customHeight="1">
      <c r="A16" s="257"/>
      <c r="B16" s="326"/>
      <c r="C16" s="327"/>
      <c r="D16" s="327"/>
      <c r="E16" s="328"/>
      <c r="F16" s="94">
        <f t="shared" si="1"/>
        <v>1</v>
      </c>
      <c r="G16" s="67">
        <f t="shared" ref="G16:O16" si="6">IF(G15=0,0,G15/$F15)</f>
        <v>0</v>
      </c>
      <c r="H16" s="37">
        <f t="shared" si="6"/>
        <v>6.0606060606060608E-2</v>
      </c>
      <c r="I16" s="37">
        <f t="shared" si="6"/>
        <v>7.575757575757576E-2</v>
      </c>
      <c r="J16" s="37">
        <f t="shared" si="6"/>
        <v>0</v>
      </c>
      <c r="K16" s="37">
        <f t="shared" si="6"/>
        <v>0</v>
      </c>
      <c r="L16" s="37">
        <f t="shared" si="6"/>
        <v>0</v>
      </c>
      <c r="M16" s="37">
        <f t="shared" si="6"/>
        <v>0</v>
      </c>
      <c r="N16" s="37">
        <f t="shared" si="6"/>
        <v>0</v>
      </c>
      <c r="O16" s="37">
        <f t="shared" si="6"/>
        <v>0.86363636363636365</v>
      </c>
      <c r="P16" s="438"/>
      <c r="AA16" s="154"/>
      <c r="AB16" s="154"/>
    </row>
    <row r="17" spans="1:28" ht="12" customHeight="1">
      <c r="A17" s="257"/>
      <c r="B17" s="323" t="s">
        <v>44</v>
      </c>
      <c r="C17" s="324"/>
      <c r="D17" s="324"/>
      <c r="E17" s="325"/>
      <c r="F17" s="93">
        <f t="shared" si="1"/>
        <v>215</v>
      </c>
      <c r="G17" s="69">
        <v>0</v>
      </c>
      <c r="H17" s="41">
        <v>8</v>
      </c>
      <c r="I17" s="41">
        <v>7</v>
      </c>
      <c r="J17" s="41">
        <v>0</v>
      </c>
      <c r="K17" s="41">
        <v>0</v>
      </c>
      <c r="L17" s="41">
        <v>0</v>
      </c>
      <c r="M17" s="41">
        <v>0</v>
      </c>
      <c r="N17" s="41">
        <v>0</v>
      </c>
      <c r="O17" s="41">
        <v>200</v>
      </c>
      <c r="P17" s="437">
        <v>152183.33333333334</v>
      </c>
      <c r="AA17" s="155">
        <v>215</v>
      </c>
      <c r="AB17" s="155" t="str">
        <f>IF(F17=AA17,"",1)</f>
        <v/>
      </c>
    </row>
    <row r="18" spans="1:28" ht="12" customHeight="1">
      <c r="A18" s="258"/>
      <c r="B18" s="326"/>
      <c r="C18" s="327"/>
      <c r="D18" s="327"/>
      <c r="E18" s="328"/>
      <c r="F18" s="94">
        <f t="shared" si="1"/>
        <v>1</v>
      </c>
      <c r="G18" s="67">
        <f t="shared" ref="G18:O18" si="7">IF(G17=0,0,G17/$F17)</f>
        <v>0</v>
      </c>
      <c r="H18" s="37">
        <f t="shared" si="7"/>
        <v>3.7209302325581395E-2</v>
      </c>
      <c r="I18" s="37">
        <f t="shared" si="7"/>
        <v>3.255813953488372E-2</v>
      </c>
      <c r="J18" s="37">
        <f t="shared" si="7"/>
        <v>0</v>
      </c>
      <c r="K18" s="37">
        <f t="shared" si="7"/>
        <v>0</v>
      </c>
      <c r="L18" s="37">
        <f t="shared" si="7"/>
        <v>0</v>
      </c>
      <c r="M18" s="37">
        <f t="shared" si="7"/>
        <v>0</v>
      </c>
      <c r="N18" s="37">
        <f t="shared" si="7"/>
        <v>0</v>
      </c>
      <c r="O18" s="37">
        <f t="shared" si="7"/>
        <v>0.93023255813953487</v>
      </c>
      <c r="P18" s="438"/>
      <c r="AA18" s="156"/>
      <c r="AB18" s="154"/>
    </row>
    <row r="19" spans="1:28" ht="12" customHeight="1">
      <c r="A19" s="253" t="s">
        <v>43</v>
      </c>
      <c r="B19" s="253" t="s">
        <v>42</v>
      </c>
      <c r="C19" s="43"/>
      <c r="D19" s="305" t="s">
        <v>16</v>
      </c>
      <c r="E19" s="42"/>
      <c r="F19" s="93">
        <f t="shared" si="1"/>
        <v>243</v>
      </c>
      <c r="G19" s="69">
        <f t="shared" ref="G19:O19" si="8">SUM(G21,G23,G25,G27,G29,G31,G33,G35,G37,G39,G41,G43,G45,G47,G49,G51,G53,G55,G57,G59,G61,G63,G65,G67)</f>
        <v>0</v>
      </c>
      <c r="H19" s="41">
        <f t="shared" si="8"/>
        <v>20</v>
      </c>
      <c r="I19" s="41">
        <f t="shared" si="8"/>
        <v>6</v>
      </c>
      <c r="J19" s="41">
        <f t="shared" si="8"/>
        <v>0</v>
      </c>
      <c r="K19" s="41">
        <f t="shared" si="8"/>
        <v>0</v>
      </c>
      <c r="L19" s="41">
        <f t="shared" si="8"/>
        <v>0</v>
      </c>
      <c r="M19" s="41">
        <f t="shared" si="8"/>
        <v>0</v>
      </c>
      <c r="N19" s="41">
        <f t="shared" si="8"/>
        <v>0</v>
      </c>
      <c r="O19" s="41">
        <f t="shared" si="8"/>
        <v>217</v>
      </c>
      <c r="P19" s="437">
        <v>146642.6923</v>
      </c>
      <c r="AA19" s="155">
        <v>243</v>
      </c>
      <c r="AB19" s="155" t="str">
        <f>IF(F19=AA19,"",1)</f>
        <v/>
      </c>
    </row>
    <row r="20" spans="1:28" ht="12" customHeight="1">
      <c r="A20" s="254"/>
      <c r="B20" s="254"/>
      <c r="C20" s="40"/>
      <c r="D20" s="306"/>
      <c r="E20" s="39"/>
      <c r="F20" s="94">
        <f t="shared" si="1"/>
        <v>1</v>
      </c>
      <c r="G20" s="67">
        <f t="shared" ref="G20:O20" si="9">IF(G19=0,0,G19/$F19)</f>
        <v>0</v>
      </c>
      <c r="H20" s="37">
        <f t="shared" si="9"/>
        <v>8.2304526748971193E-2</v>
      </c>
      <c r="I20" s="37">
        <f t="shared" si="9"/>
        <v>2.4691358024691357E-2</v>
      </c>
      <c r="J20" s="37">
        <f t="shared" si="9"/>
        <v>0</v>
      </c>
      <c r="K20" s="37">
        <f t="shared" si="9"/>
        <v>0</v>
      </c>
      <c r="L20" s="37">
        <f t="shared" si="9"/>
        <v>0</v>
      </c>
      <c r="M20" s="37">
        <f t="shared" si="9"/>
        <v>0</v>
      </c>
      <c r="N20" s="37">
        <f t="shared" si="9"/>
        <v>0</v>
      </c>
      <c r="O20" s="37">
        <f t="shared" si="9"/>
        <v>0.89300411522633749</v>
      </c>
      <c r="P20" s="438"/>
      <c r="AA20" s="154"/>
      <c r="AB20" s="154"/>
    </row>
    <row r="21" spans="1:28" ht="12" customHeight="1">
      <c r="A21" s="254"/>
      <c r="B21" s="254"/>
      <c r="C21" s="43"/>
      <c r="D21" s="305" t="s">
        <v>41</v>
      </c>
      <c r="E21" s="42"/>
      <c r="F21" s="93">
        <f t="shared" si="1"/>
        <v>32</v>
      </c>
      <c r="G21" s="69">
        <v>0</v>
      </c>
      <c r="H21" s="41">
        <v>4</v>
      </c>
      <c r="I21" s="41">
        <v>1</v>
      </c>
      <c r="J21" s="41">
        <v>0</v>
      </c>
      <c r="K21" s="41">
        <v>0</v>
      </c>
      <c r="L21" s="41">
        <v>0</v>
      </c>
      <c r="M21" s="41">
        <v>0</v>
      </c>
      <c r="N21" s="41">
        <v>0</v>
      </c>
      <c r="O21" s="41">
        <v>27</v>
      </c>
      <c r="P21" s="437">
        <v>147600</v>
      </c>
      <c r="AA21" s="155">
        <v>32</v>
      </c>
      <c r="AB21" s="155" t="str">
        <f>IF(F21=AA21,"",1)</f>
        <v/>
      </c>
    </row>
    <row r="22" spans="1:28" ht="12" customHeight="1">
      <c r="A22" s="254"/>
      <c r="B22" s="254"/>
      <c r="C22" s="40"/>
      <c r="D22" s="306"/>
      <c r="E22" s="39"/>
      <c r="F22" s="94">
        <f t="shared" si="1"/>
        <v>1</v>
      </c>
      <c r="G22" s="67">
        <f t="shared" ref="G22:O22" si="10">IF(G21=0,0,G21/$F21)</f>
        <v>0</v>
      </c>
      <c r="H22" s="37">
        <f t="shared" si="10"/>
        <v>0.125</v>
      </c>
      <c r="I22" s="37">
        <f t="shared" si="10"/>
        <v>3.125E-2</v>
      </c>
      <c r="J22" s="37">
        <f t="shared" si="10"/>
        <v>0</v>
      </c>
      <c r="K22" s="37">
        <f t="shared" si="10"/>
        <v>0</v>
      </c>
      <c r="L22" s="37">
        <f t="shared" si="10"/>
        <v>0</v>
      </c>
      <c r="M22" s="37">
        <f t="shared" si="10"/>
        <v>0</v>
      </c>
      <c r="N22" s="37">
        <f t="shared" si="10"/>
        <v>0</v>
      </c>
      <c r="O22" s="37">
        <f t="shared" si="10"/>
        <v>0.84375</v>
      </c>
      <c r="P22" s="438"/>
      <c r="AA22" s="154"/>
      <c r="AB22" s="154"/>
    </row>
    <row r="23" spans="1:28" ht="12" customHeight="1">
      <c r="A23" s="254"/>
      <c r="B23" s="254"/>
      <c r="C23" s="43"/>
      <c r="D23" s="308" t="s">
        <v>40</v>
      </c>
      <c r="E23" s="115"/>
      <c r="F23" s="93">
        <f t="shared" si="1"/>
        <v>4</v>
      </c>
      <c r="G23" s="103">
        <v>0</v>
      </c>
      <c r="H23" s="104">
        <v>0</v>
      </c>
      <c r="I23" s="41">
        <v>0</v>
      </c>
      <c r="J23" s="41">
        <v>0</v>
      </c>
      <c r="K23" s="41">
        <v>0</v>
      </c>
      <c r="L23" s="41">
        <v>0</v>
      </c>
      <c r="M23" s="41">
        <v>0</v>
      </c>
      <c r="N23" s="41">
        <v>0</v>
      </c>
      <c r="O23" s="41">
        <v>4</v>
      </c>
      <c r="P23" s="437" t="s">
        <v>409</v>
      </c>
      <c r="AA23" s="155">
        <v>4</v>
      </c>
      <c r="AB23" s="155" t="str">
        <f>IF(F23=AA23,"",1)</f>
        <v/>
      </c>
    </row>
    <row r="24" spans="1:28" ht="12" customHeight="1">
      <c r="A24" s="254"/>
      <c r="B24" s="254"/>
      <c r="C24" s="40"/>
      <c r="D24" s="309"/>
      <c r="E24" s="116"/>
      <c r="F24" s="94">
        <f t="shared" si="1"/>
        <v>1</v>
      </c>
      <c r="G24" s="106">
        <f t="shared" ref="G24:O24" si="11">IF(G23=0,0,G23/$F23)</f>
        <v>0</v>
      </c>
      <c r="H24" s="107">
        <f t="shared" si="11"/>
        <v>0</v>
      </c>
      <c r="I24" s="37">
        <f t="shared" si="11"/>
        <v>0</v>
      </c>
      <c r="J24" s="37">
        <f t="shared" si="11"/>
        <v>0</v>
      </c>
      <c r="K24" s="37">
        <f t="shared" si="11"/>
        <v>0</v>
      </c>
      <c r="L24" s="37">
        <f t="shared" si="11"/>
        <v>0</v>
      </c>
      <c r="M24" s="37">
        <f t="shared" si="11"/>
        <v>0</v>
      </c>
      <c r="N24" s="37">
        <f t="shared" si="11"/>
        <v>0</v>
      </c>
      <c r="O24" s="37">
        <f t="shared" si="11"/>
        <v>1</v>
      </c>
      <c r="P24" s="438"/>
      <c r="AA24" s="154"/>
      <c r="AB24" s="154"/>
    </row>
    <row r="25" spans="1:28" ht="12" customHeight="1">
      <c r="A25" s="254"/>
      <c r="B25" s="254"/>
      <c r="C25" s="43"/>
      <c r="D25" s="308" t="s">
        <v>39</v>
      </c>
      <c r="E25" s="115"/>
      <c r="F25" s="93">
        <f t="shared" si="1"/>
        <v>16</v>
      </c>
      <c r="G25" s="103">
        <v>0</v>
      </c>
      <c r="H25" s="104">
        <v>2</v>
      </c>
      <c r="I25" s="41">
        <v>0</v>
      </c>
      <c r="J25" s="41">
        <v>0</v>
      </c>
      <c r="K25" s="41">
        <v>0</v>
      </c>
      <c r="L25" s="41">
        <v>0</v>
      </c>
      <c r="M25" s="41">
        <v>0</v>
      </c>
      <c r="N25" s="41">
        <v>0</v>
      </c>
      <c r="O25" s="41">
        <v>14</v>
      </c>
      <c r="P25" s="437">
        <v>141150</v>
      </c>
      <c r="AA25" s="155">
        <v>16</v>
      </c>
      <c r="AB25" s="155" t="str">
        <f>IF(F25=AA25,"",1)</f>
        <v/>
      </c>
    </row>
    <row r="26" spans="1:28" ht="12" customHeight="1">
      <c r="A26" s="254"/>
      <c r="B26" s="254"/>
      <c r="C26" s="40"/>
      <c r="D26" s="309"/>
      <c r="E26" s="116"/>
      <c r="F26" s="94">
        <f t="shared" si="1"/>
        <v>1</v>
      </c>
      <c r="G26" s="106">
        <f t="shared" ref="G26:O26" si="12">IF(G25=0,0,G25/$F25)</f>
        <v>0</v>
      </c>
      <c r="H26" s="107">
        <f>IF(H25=0,0,H25/$F25)</f>
        <v>0.125</v>
      </c>
      <c r="I26" s="37">
        <f>IF(I25=0,0,I25/$F25)</f>
        <v>0</v>
      </c>
      <c r="J26" s="37">
        <f t="shared" si="12"/>
        <v>0</v>
      </c>
      <c r="K26" s="37">
        <f t="shared" si="12"/>
        <v>0</v>
      </c>
      <c r="L26" s="37">
        <f t="shared" si="12"/>
        <v>0</v>
      </c>
      <c r="M26" s="37">
        <f t="shared" si="12"/>
        <v>0</v>
      </c>
      <c r="N26" s="37">
        <f t="shared" si="12"/>
        <v>0</v>
      </c>
      <c r="O26" s="37">
        <f t="shared" si="12"/>
        <v>0.875</v>
      </c>
      <c r="P26" s="438"/>
      <c r="AA26" s="154"/>
      <c r="AB26" s="154"/>
    </row>
    <row r="27" spans="1:28" ht="12" customHeight="1">
      <c r="A27" s="254"/>
      <c r="B27" s="254"/>
      <c r="C27" s="43"/>
      <c r="D27" s="305" t="s">
        <v>38</v>
      </c>
      <c r="E27" s="42"/>
      <c r="F27" s="93">
        <f t="shared" si="1"/>
        <v>3</v>
      </c>
      <c r="G27" s="69">
        <v>0</v>
      </c>
      <c r="H27" s="41">
        <v>1</v>
      </c>
      <c r="I27" s="41">
        <v>0</v>
      </c>
      <c r="J27" s="41">
        <v>0</v>
      </c>
      <c r="K27" s="41">
        <v>0</v>
      </c>
      <c r="L27" s="41">
        <v>0</v>
      </c>
      <c r="M27" s="41">
        <v>0</v>
      </c>
      <c r="N27" s="41">
        <v>0</v>
      </c>
      <c r="O27" s="41">
        <v>2</v>
      </c>
      <c r="P27" s="437">
        <v>126880</v>
      </c>
      <c r="AA27" s="155">
        <v>3</v>
      </c>
      <c r="AB27" s="155" t="str">
        <f>IF(F27=AA27,"",1)</f>
        <v/>
      </c>
    </row>
    <row r="28" spans="1:28" ht="12" customHeight="1">
      <c r="A28" s="254"/>
      <c r="B28" s="254"/>
      <c r="C28" s="40"/>
      <c r="D28" s="306"/>
      <c r="E28" s="39"/>
      <c r="F28" s="94">
        <f t="shared" si="1"/>
        <v>1</v>
      </c>
      <c r="G28" s="67">
        <f t="shared" ref="G28:O28" si="13">IF(G27=0,0,G27/$F27)</f>
        <v>0</v>
      </c>
      <c r="H28" s="37">
        <f t="shared" si="13"/>
        <v>0.33333333333333331</v>
      </c>
      <c r="I28" s="37">
        <f t="shared" si="13"/>
        <v>0</v>
      </c>
      <c r="J28" s="37">
        <f t="shared" si="13"/>
        <v>0</v>
      </c>
      <c r="K28" s="37">
        <f t="shared" si="13"/>
        <v>0</v>
      </c>
      <c r="L28" s="37">
        <f t="shared" si="13"/>
        <v>0</v>
      </c>
      <c r="M28" s="37">
        <f t="shared" si="13"/>
        <v>0</v>
      </c>
      <c r="N28" s="37">
        <f t="shared" si="13"/>
        <v>0</v>
      </c>
      <c r="O28" s="37">
        <f t="shared" si="13"/>
        <v>0.66666666666666663</v>
      </c>
      <c r="P28" s="438"/>
      <c r="AA28" s="154"/>
      <c r="AB28" s="154"/>
    </row>
    <row r="29" spans="1:28" ht="12" customHeight="1">
      <c r="A29" s="254"/>
      <c r="B29" s="254"/>
      <c r="C29" s="43"/>
      <c r="D29" s="305" t="s">
        <v>37</v>
      </c>
      <c r="E29" s="42"/>
      <c r="F29" s="93">
        <f t="shared" si="1"/>
        <v>7</v>
      </c>
      <c r="G29" s="69">
        <v>0</v>
      </c>
      <c r="H29" s="41">
        <v>2</v>
      </c>
      <c r="I29" s="41">
        <v>0</v>
      </c>
      <c r="J29" s="41">
        <v>0</v>
      </c>
      <c r="K29" s="41">
        <v>0</v>
      </c>
      <c r="L29" s="41">
        <v>0</v>
      </c>
      <c r="M29" s="41">
        <v>0</v>
      </c>
      <c r="N29" s="41">
        <v>0</v>
      </c>
      <c r="O29" s="41">
        <v>5</v>
      </c>
      <c r="P29" s="437">
        <v>150000</v>
      </c>
      <c r="AA29" s="155">
        <v>7</v>
      </c>
      <c r="AB29" s="155" t="str">
        <f>IF(F29=AA29,"",1)</f>
        <v/>
      </c>
    </row>
    <row r="30" spans="1:28" ht="12" customHeight="1">
      <c r="A30" s="254"/>
      <c r="B30" s="254"/>
      <c r="C30" s="40"/>
      <c r="D30" s="306"/>
      <c r="E30" s="39"/>
      <c r="F30" s="94">
        <f t="shared" si="1"/>
        <v>1</v>
      </c>
      <c r="G30" s="67">
        <f t="shared" ref="G30:O30" si="14">IF(G29=0,0,G29/$F29)</f>
        <v>0</v>
      </c>
      <c r="H30" s="37">
        <f t="shared" si="14"/>
        <v>0.2857142857142857</v>
      </c>
      <c r="I30" s="37">
        <f t="shared" si="14"/>
        <v>0</v>
      </c>
      <c r="J30" s="37">
        <f t="shared" si="14"/>
        <v>0</v>
      </c>
      <c r="K30" s="37">
        <f t="shared" si="14"/>
        <v>0</v>
      </c>
      <c r="L30" s="37">
        <f t="shared" si="14"/>
        <v>0</v>
      </c>
      <c r="M30" s="37">
        <f t="shared" si="14"/>
        <v>0</v>
      </c>
      <c r="N30" s="37">
        <f t="shared" si="14"/>
        <v>0</v>
      </c>
      <c r="O30" s="37">
        <f t="shared" si="14"/>
        <v>0.7142857142857143</v>
      </c>
      <c r="P30" s="438"/>
      <c r="AA30" s="154"/>
      <c r="AB30" s="154"/>
    </row>
    <row r="31" spans="1:28" ht="12" customHeight="1">
      <c r="A31" s="254"/>
      <c r="B31" s="254"/>
      <c r="C31" s="43"/>
      <c r="D31" s="305" t="s">
        <v>36</v>
      </c>
      <c r="E31" s="42"/>
      <c r="F31" s="93">
        <f t="shared" si="1"/>
        <v>2</v>
      </c>
      <c r="G31" s="69">
        <v>0</v>
      </c>
      <c r="H31" s="41">
        <v>0</v>
      </c>
      <c r="I31" s="41">
        <v>0</v>
      </c>
      <c r="J31" s="41">
        <v>0</v>
      </c>
      <c r="K31" s="41">
        <v>0</v>
      </c>
      <c r="L31" s="41">
        <v>0</v>
      </c>
      <c r="M31" s="41">
        <v>0</v>
      </c>
      <c r="N31" s="41">
        <v>0</v>
      </c>
      <c r="O31" s="41">
        <v>2</v>
      </c>
      <c r="P31" s="437" t="s">
        <v>409</v>
      </c>
      <c r="AA31" s="155">
        <v>2</v>
      </c>
      <c r="AB31" s="155" t="str">
        <f>IF(F31=AA31,"",1)</f>
        <v/>
      </c>
    </row>
    <row r="32" spans="1:28" ht="12" customHeight="1">
      <c r="A32" s="254"/>
      <c r="B32" s="254"/>
      <c r="C32" s="40"/>
      <c r="D32" s="306"/>
      <c r="E32" s="39"/>
      <c r="F32" s="94">
        <f t="shared" si="1"/>
        <v>1</v>
      </c>
      <c r="G32" s="67">
        <f t="shared" ref="G32:O32" si="15">IF(G31=0,0,G31/$F31)</f>
        <v>0</v>
      </c>
      <c r="H32" s="37">
        <f t="shared" si="15"/>
        <v>0</v>
      </c>
      <c r="I32" s="37">
        <f t="shared" si="15"/>
        <v>0</v>
      </c>
      <c r="J32" s="37">
        <f t="shared" si="15"/>
        <v>0</v>
      </c>
      <c r="K32" s="37">
        <f t="shared" si="15"/>
        <v>0</v>
      </c>
      <c r="L32" s="37">
        <f t="shared" si="15"/>
        <v>0</v>
      </c>
      <c r="M32" s="37">
        <f t="shared" si="15"/>
        <v>0</v>
      </c>
      <c r="N32" s="37">
        <f t="shared" si="15"/>
        <v>0</v>
      </c>
      <c r="O32" s="37">
        <f t="shared" si="15"/>
        <v>1</v>
      </c>
      <c r="P32" s="438"/>
      <c r="AA32" s="154"/>
      <c r="AB32" s="154"/>
    </row>
    <row r="33" spans="1:28" ht="12" customHeight="1">
      <c r="A33" s="254"/>
      <c r="B33" s="254"/>
      <c r="C33" s="43"/>
      <c r="D33" s="305" t="s">
        <v>35</v>
      </c>
      <c r="E33" s="42"/>
      <c r="F33" s="93">
        <f t="shared" si="1"/>
        <v>5</v>
      </c>
      <c r="G33" s="69">
        <v>0</v>
      </c>
      <c r="H33" s="41">
        <v>0</v>
      </c>
      <c r="I33" s="41">
        <v>0</v>
      </c>
      <c r="J33" s="41">
        <v>0</v>
      </c>
      <c r="K33" s="41">
        <v>0</v>
      </c>
      <c r="L33" s="41">
        <v>0</v>
      </c>
      <c r="M33" s="41">
        <v>0</v>
      </c>
      <c r="N33" s="41">
        <v>0</v>
      </c>
      <c r="O33" s="41">
        <v>5</v>
      </c>
      <c r="P33" s="437" t="s">
        <v>409</v>
      </c>
      <c r="AA33" s="155">
        <v>5</v>
      </c>
      <c r="AB33" s="155" t="str">
        <f>IF(F33=AA33,"",1)</f>
        <v/>
      </c>
    </row>
    <row r="34" spans="1:28" ht="12" customHeight="1">
      <c r="A34" s="254"/>
      <c r="B34" s="254"/>
      <c r="C34" s="40"/>
      <c r="D34" s="306"/>
      <c r="E34" s="39"/>
      <c r="F34" s="94">
        <f t="shared" si="1"/>
        <v>1</v>
      </c>
      <c r="G34" s="67">
        <f t="shared" ref="G34:O34" si="16">IF(G33=0,0,G33/$F33)</f>
        <v>0</v>
      </c>
      <c r="H34" s="37">
        <f t="shared" si="16"/>
        <v>0</v>
      </c>
      <c r="I34" s="37">
        <f t="shared" si="16"/>
        <v>0</v>
      </c>
      <c r="J34" s="37">
        <f t="shared" si="16"/>
        <v>0</v>
      </c>
      <c r="K34" s="37">
        <f t="shared" si="16"/>
        <v>0</v>
      </c>
      <c r="L34" s="37">
        <f t="shared" si="16"/>
        <v>0</v>
      </c>
      <c r="M34" s="37">
        <f t="shared" si="16"/>
        <v>0</v>
      </c>
      <c r="N34" s="37">
        <f t="shared" si="16"/>
        <v>0</v>
      </c>
      <c r="O34" s="37">
        <f t="shared" si="16"/>
        <v>1</v>
      </c>
      <c r="P34" s="438"/>
      <c r="AA34" s="154"/>
      <c r="AB34" s="154"/>
    </row>
    <row r="35" spans="1:28" ht="12" customHeight="1">
      <c r="A35" s="254"/>
      <c r="B35" s="254"/>
      <c r="C35" s="43"/>
      <c r="D35" s="305" t="s">
        <v>34</v>
      </c>
      <c r="E35" s="42"/>
      <c r="F35" s="93">
        <f t="shared" si="1"/>
        <v>10</v>
      </c>
      <c r="G35" s="69">
        <v>0</v>
      </c>
      <c r="H35" s="41">
        <v>0</v>
      </c>
      <c r="I35" s="41">
        <v>0</v>
      </c>
      <c r="J35" s="41">
        <v>0</v>
      </c>
      <c r="K35" s="41">
        <v>0</v>
      </c>
      <c r="L35" s="41">
        <v>0</v>
      </c>
      <c r="M35" s="41">
        <v>0</v>
      </c>
      <c r="N35" s="41">
        <v>0</v>
      </c>
      <c r="O35" s="41">
        <v>10</v>
      </c>
      <c r="P35" s="437" t="s">
        <v>409</v>
      </c>
      <c r="AA35" s="155">
        <v>10</v>
      </c>
      <c r="AB35" s="155" t="str">
        <f>IF(F35=AA35,"",1)</f>
        <v/>
      </c>
    </row>
    <row r="36" spans="1:28" ht="12" customHeight="1">
      <c r="A36" s="254"/>
      <c r="B36" s="254"/>
      <c r="C36" s="40"/>
      <c r="D36" s="306"/>
      <c r="E36" s="39"/>
      <c r="F36" s="94">
        <f t="shared" si="1"/>
        <v>1</v>
      </c>
      <c r="G36" s="67">
        <f t="shared" ref="G36:O36" si="17">IF(G35=0,0,G35/$F35)</f>
        <v>0</v>
      </c>
      <c r="H36" s="37">
        <f t="shared" si="17"/>
        <v>0</v>
      </c>
      <c r="I36" s="37">
        <f t="shared" si="17"/>
        <v>0</v>
      </c>
      <c r="J36" s="37">
        <f t="shared" si="17"/>
        <v>0</v>
      </c>
      <c r="K36" s="37">
        <f t="shared" si="17"/>
        <v>0</v>
      </c>
      <c r="L36" s="37">
        <f t="shared" si="17"/>
        <v>0</v>
      </c>
      <c r="M36" s="37">
        <f t="shared" si="17"/>
        <v>0</v>
      </c>
      <c r="N36" s="37">
        <f t="shared" si="17"/>
        <v>0</v>
      </c>
      <c r="O36" s="37">
        <f t="shared" si="17"/>
        <v>1</v>
      </c>
      <c r="P36" s="438"/>
      <c r="AA36" s="154"/>
      <c r="AB36" s="154"/>
    </row>
    <row r="37" spans="1:28" ht="12" customHeight="1">
      <c r="A37" s="254"/>
      <c r="B37" s="254"/>
      <c r="C37" s="43"/>
      <c r="D37" s="305" t="s">
        <v>33</v>
      </c>
      <c r="E37" s="42"/>
      <c r="F37" s="93">
        <f t="shared" si="1"/>
        <v>1</v>
      </c>
      <c r="G37" s="69">
        <v>0</v>
      </c>
      <c r="H37" s="41">
        <v>0</v>
      </c>
      <c r="I37" s="41">
        <v>0</v>
      </c>
      <c r="J37" s="41">
        <v>0</v>
      </c>
      <c r="K37" s="41">
        <v>0</v>
      </c>
      <c r="L37" s="41">
        <v>0</v>
      </c>
      <c r="M37" s="41">
        <v>0</v>
      </c>
      <c r="N37" s="41">
        <v>0</v>
      </c>
      <c r="O37" s="41">
        <v>1</v>
      </c>
      <c r="P37" s="437" t="s">
        <v>409</v>
      </c>
      <c r="AA37" s="155">
        <v>1</v>
      </c>
      <c r="AB37" s="155" t="str">
        <f>IF(F37=AA37,"",1)</f>
        <v/>
      </c>
    </row>
    <row r="38" spans="1:28" ht="12" customHeight="1">
      <c r="A38" s="254"/>
      <c r="B38" s="254"/>
      <c r="C38" s="40"/>
      <c r="D38" s="306"/>
      <c r="E38" s="39"/>
      <c r="F38" s="94">
        <f t="shared" si="1"/>
        <v>1</v>
      </c>
      <c r="G38" s="67">
        <f t="shared" ref="G38:O38" si="18">IF(G37=0,0,G37/$F37)</f>
        <v>0</v>
      </c>
      <c r="H38" s="37">
        <f t="shared" si="18"/>
        <v>0</v>
      </c>
      <c r="I38" s="37">
        <f t="shared" si="18"/>
        <v>0</v>
      </c>
      <c r="J38" s="37">
        <f t="shared" si="18"/>
        <v>0</v>
      </c>
      <c r="K38" s="37">
        <f t="shared" si="18"/>
        <v>0</v>
      </c>
      <c r="L38" s="37">
        <f t="shared" si="18"/>
        <v>0</v>
      </c>
      <c r="M38" s="37">
        <f t="shared" si="18"/>
        <v>0</v>
      </c>
      <c r="N38" s="37">
        <f t="shared" si="18"/>
        <v>0</v>
      </c>
      <c r="O38" s="37">
        <f t="shared" si="18"/>
        <v>1</v>
      </c>
      <c r="P38" s="438"/>
      <c r="AA38" s="154"/>
      <c r="AB38" s="154"/>
    </row>
    <row r="39" spans="1:28" ht="12" customHeight="1">
      <c r="A39" s="254"/>
      <c r="B39" s="254"/>
      <c r="C39" s="43"/>
      <c r="D39" s="305" t="s">
        <v>32</v>
      </c>
      <c r="E39" s="42"/>
      <c r="F39" s="93">
        <f t="shared" si="1"/>
        <v>6</v>
      </c>
      <c r="G39" s="69">
        <v>0</v>
      </c>
      <c r="H39" s="41">
        <v>0</v>
      </c>
      <c r="I39" s="41">
        <v>0</v>
      </c>
      <c r="J39" s="41">
        <v>0</v>
      </c>
      <c r="K39" s="41">
        <v>0</v>
      </c>
      <c r="L39" s="41">
        <v>0</v>
      </c>
      <c r="M39" s="41">
        <v>0</v>
      </c>
      <c r="N39" s="41">
        <v>0</v>
      </c>
      <c r="O39" s="41">
        <v>6</v>
      </c>
      <c r="P39" s="437" t="s">
        <v>409</v>
      </c>
      <c r="AA39" s="155">
        <v>6</v>
      </c>
      <c r="AB39" s="155" t="str">
        <f>IF(F39=AA39,"",1)</f>
        <v/>
      </c>
    </row>
    <row r="40" spans="1:28" ht="12" customHeight="1">
      <c r="A40" s="254"/>
      <c r="B40" s="254"/>
      <c r="C40" s="40"/>
      <c r="D40" s="306"/>
      <c r="E40" s="39"/>
      <c r="F40" s="94">
        <f t="shared" si="1"/>
        <v>1</v>
      </c>
      <c r="G40" s="67">
        <f t="shared" ref="G40:O40" si="19">IF(G39=0,0,G39/$F39)</f>
        <v>0</v>
      </c>
      <c r="H40" s="37">
        <f t="shared" si="19"/>
        <v>0</v>
      </c>
      <c r="I40" s="37">
        <f t="shared" si="19"/>
        <v>0</v>
      </c>
      <c r="J40" s="37">
        <f t="shared" si="19"/>
        <v>0</v>
      </c>
      <c r="K40" s="37">
        <f t="shared" si="19"/>
        <v>0</v>
      </c>
      <c r="L40" s="37">
        <f t="shared" si="19"/>
        <v>0</v>
      </c>
      <c r="M40" s="37">
        <f t="shared" si="19"/>
        <v>0</v>
      </c>
      <c r="N40" s="37">
        <f t="shared" si="19"/>
        <v>0</v>
      </c>
      <c r="O40" s="37">
        <f t="shared" si="19"/>
        <v>1</v>
      </c>
      <c r="P40" s="438"/>
      <c r="AA40" s="154"/>
      <c r="AB40" s="154"/>
    </row>
    <row r="41" spans="1:28" ht="12" customHeight="1">
      <c r="A41" s="254"/>
      <c r="B41" s="254"/>
      <c r="C41" s="43"/>
      <c r="D41" s="305" t="s">
        <v>31</v>
      </c>
      <c r="E41" s="42"/>
      <c r="F41" s="93">
        <f t="shared" si="1"/>
        <v>1</v>
      </c>
      <c r="G41" s="69">
        <v>0</v>
      </c>
      <c r="H41" s="41">
        <v>0</v>
      </c>
      <c r="I41" s="41">
        <v>0</v>
      </c>
      <c r="J41" s="41">
        <v>0</v>
      </c>
      <c r="K41" s="41">
        <v>0</v>
      </c>
      <c r="L41" s="41">
        <v>0</v>
      </c>
      <c r="M41" s="41">
        <v>0</v>
      </c>
      <c r="N41" s="41">
        <v>0</v>
      </c>
      <c r="O41" s="41">
        <v>1</v>
      </c>
      <c r="P41" s="437" t="s">
        <v>409</v>
      </c>
      <c r="AA41" s="155">
        <v>1</v>
      </c>
      <c r="AB41" s="155" t="str">
        <f>IF(F41=AA41,"",1)</f>
        <v/>
      </c>
    </row>
    <row r="42" spans="1:28" ht="12" customHeight="1">
      <c r="A42" s="254"/>
      <c r="B42" s="254"/>
      <c r="C42" s="40"/>
      <c r="D42" s="306"/>
      <c r="E42" s="39"/>
      <c r="F42" s="94">
        <f t="shared" si="1"/>
        <v>1</v>
      </c>
      <c r="G42" s="67">
        <f t="shared" ref="G42:O42" si="20">IF(G41=0,0,G41/$F41)</f>
        <v>0</v>
      </c>
      <c r="H42" s="37">
        <f t="shared" si="20"/>
        <v>0</v>
      </c>
      <c r="I42" s="37">
        <f t="shared" si="20"/>
        <v>0</v>
      </c>
      <c r="J42" s="37">
        <f t="shared" si="20"/>
        <v>0</v>
      </c>
      <c r="K42" s="37">
        <f t="shared" si="20"/>
        <v>0</v>
      </c>
      <c r="L42" s="37">
        <f t="shared" si="20"/>
        <v>0</v>
      </c>
      <c r="M42" s="37">
        <f t="shared" si="20"/>
        <v>0</v>
      </c>
      <c r="N42" s="37">
        <f t="shared" si="20"/>
        <v>0</v>
      </c>
      <c r="O42" s="37">
        <f t="shared" si="20"/>
        <v>1</v>
      </c>
      <c r="P42" s="438"/>
      <c r="AA42" s="154"/>
      <c r="AB42" s="154"/>
    </row>
    <row r="43" spans="1:28" ht="12" customHeight="1">
      <c r="A43" s="254"/>
      <c r="B43" s="254"/>
      <c r="C43" s="43"/>
      <c r="D43" s="305" t="s">
        <v>30</v>
      </c>
      <c r="E43" s="42"/>
      <c r="F43" s="93">
        <f t="shared" si="1"/>
        <v>2</v>
      </c>
      <c r="G43" s="69">
        <v>0</v>
      </c>
      <c r="H43" s="41">
        <v>1</v>
      </c>
      <c r="I43" s="41">
        <v>0</v>
      </c>
      <c r="J43" s="41">
        <v>0</v>
      </c>
      <c r="K43" s="41">
        <v>0</v>
      </c>
      <c r="L43" s="41">
        <v>0</v>
      </c>
      <c r="M43" s="41">
        <v>0</v>
      </c>
      <c r="N43" s="41">
        <v>0</v>
      </c>
      <c r="O43" s="41">
        <v>1</v>
      </c>
      <c r="P43" s="437">
        <v>134400</v>
      </c>
      <c r="AA43" s="155">
        <v>2</v>
      </c>
      <c r="AB43" s="155" t="str">
        <f>IF(F43=AA43,"",1)</f>
        <v/>
      </c>
    </row>
    <row r="44" spans="1:28" ht="12" customHeight="1">
      <c r="A44" s="254"/>
      <c r="B44" s="254"/>
      <c r="C44" s="40"/>
      <c r="D44" s="306"/>
      <c r="E44" s="39"/>
      <c r="F44" s="94">
        <f t="shared" si="1"/>
        <v>1</v>
      </c>
      <c r="G44" s="67">
        <f t="shared" ref="G44:O44" si="21">IF(G43=0,0,G43/$F43)</f>
        <v>0</v>
      </c>
      <c r="H44" s="37">
        <f t="shared" si="21"/>
        <v>0.5</v>
      </c>
      <c r="I44" s="37">
        <f t="shared" si="21"/>
        <v>0</v>
      </c>
      <c r="J44" s="37">
        <f t="shared" si="21"/>
        <v>0</v>
      </c>
      <c r="K44" s="37">
        <f t="shared" si="21"/>
        <v>0</v>
      </c>
      <c r="L44" s="37">
        <f t="shared" si="21"/>
        <v>0</v>
      </c>
      <c r="M44" s="37">
        <f t="shared" si="21"/>
        <v>0</v>
      </c>
      <c r="N44" s="37">
        <f t="shared" si="21"/>
        <v>0</v>
      </c>
      <c r="O44" s="37">
        <f t="shared" si="21"/>
        <v>0.5</v>
      </c>
      <c r="P44" s="438"/>
      <c r="AA44" s="154"/>
      <c r="AB44" s="154"/>
    </row>
    <row r="45" spans="1:28" ht="12" customHeight="1">
      <c r="A45" s="254"/>
      <c r="B45" s="254"/>
      <c r="C45" s="43"/>
      <c r="D45" s="305" t="s">
        <v>29</v>
      </c>
      <c r="E45" s="42"/>
      <c r="F45" s="93">
        <f t="shared" si="1"/>
        <v>9</v>
      </c>
      <c r="G45" s="69">
        <v>0</v>
      </c>
      <c r="H45" s="41">
        <v>1</v>
      </c>
      <c r="I45" s="41">
        <v>1</v>
      </c>
      <c r="J45" s="41">
        <v>0</v>
      </c>
      <c r="K45" s="41">
        <v>0</v>
      </c>
      <c r="L45" s="41">
        <v>0</v>
      </c>
      <c r="M45" s="41">
        <v>0</v>
      </c>
      <c r="N45" s="41">
        <v>0</v>
      </c>
      <c r="O45" s="41">
        <v>7</v>
      </c>
      <c r="P45" s="437">
        <v>157500</v>
      </c>
      <c r="AA45" s="155">
        <v>9</v>
      </c>
      <c r="AB45" s="155" t="str">
        <f>IF(F45=AA45,"",1)</f>
        <v/>
      </c>
    </row>
    <row r="46" spans="1:28" ht="12" customHeight="1">
      <c r="A46" s="254"/>
      <c r="B46" s="254"/>
      <c r="C46" s="40"/>
      <c r="D46" s="306"/>
      <c r="E46" s="39"/>
      <c r="F46" s="94">
        <f t="shared" si="1"/>
        <v>1</v>
      </c>
      <c r="G46" s="67">
        <f t="shared" ref="G46:O46" si="22">IF(G45=0,0,G45/$F45)</f>
        <v>0</v>
      </c>
      <c r="H46" s="37">
        <f t="shared" si="22"/>
        <v>0.1111111111111111</v>
      </c>
      <c r="I46" s="37">
        <f t="shared" si="22"/>
        <v>0.1111111111111111</v>
      </c>
      <c r="J46" s="37">
        <f t="shared" si="22"/>
        <v>0</v>
      </c>
      <c r="K46" s="37">
        <f t="shared" si="22"/>
        <v>0</v>
      </c>
      <c r="L46" s="37">
        <f t="shared" si="22"/>
        <v>0</v>
      </c>
      <c r="M46" s="37">
        <f t="shared" si="22"/>
        <v>0</v>
      </c>
      <c r="N46" s="37">
        <f t="shared" si="22"/>
        <v>0</v>
      </c>
      <c r="O46" s="37">
        <f t="shared" si="22"/>
        <v>0.77777777777777779</v>
      </c>
      <c r="P46" s="438"/>
      <c r="AA46" s="154"/>
      <c r="AB46" s="154"/>
    </row>
    <row r="47" spans="1:28" ht="12" customHeight="1">
      <c r="A47" s="254"/>
      <c r="B47" s="254"/>
      <c r="C47" s="43"/>
      <c r="D47" s="305" t="s">
        <v>28</v>
      </c>
      <c r="E47" s="42"/>
      <c r="F47" s="93">
        <f t="shared" si="1"/>
        <v>5</v>
      </c>
      <c r="G47" s="69">
        <v>0</v>
      </c>
      <c r="H47" s="41">
        <v>2</v>
      </c>
      <c r="I47" s="41">
        <v>0</v>
      </c>
      <c r="J47" s="41">
        <v>0</v>
      </c>
      <c r="K47" s="41">
        <v>0</v>
      </c>
      <c r="L47" s="41">
        <v>0</v>
      </c>
      <c r="M47" s="41">
        <v>0</v>
      </c>
      <c r="N47" s="41">
        <v>0</v>
      </c>
      <c r="O47" s="41">
        <v>3</v>
      </c>
      <c r="P47" s="437">
        <v>145000</v>
      </c>
      <c r="AA47" s="155">
        <v>5</v>
      </c>
      <c r="AB47" s="155" t="str">
        <f>IF(F47=AA47,"",1)</f>
        <v/>
      </c>
    </row>
    <row r="48" spans="1:28" ht="12" customHeight="1">
      <c r="A48" s="254"/>
      <c r="B48" s="254"/>
      <c r="C48" s="40"/>
      <c r="D48" s="306"/>
      <c r="E48" s="39"/>
      <c r="F48" s="94">
        <f t="shared" si="1"/>
        <v>1</v>
      </c>
      <c r="G48" s="67">
        <f t="shared" ref="G48:O48" si="23">IF(G47=0,0,G47/$F47)</f>
        <v>0</v>
      </c>
      <c r="H48" s="37">
        <f t="shared" si="23"/>
        <v>0.4</v>
      </c>
      <c r="I48" s="37">
        <f t="shared" si="23"/>
        <v>0</v>
      </c>
      <c r="J48" s="37">
        <f t="shared" si="23"/>
        <v>0</v>
      </c>
      <c r="K48" s="37">
        <f t="shared" si="23"/>
        <v>0</v>
      </c>
      <c r="L48" s="37">
        <f t="shared" si="23"/>
        <v>0</v>
      </c>
      <c r="M48" s="37">
        <f t="shared" si="23"/>
        <v>0</v>
      </c>
      <c r="N48" s="37">
        <f t="shared" si="23"/>
        <v>0</v>
      </c>
      <c r="O48" s="37">
        <f t="shared" si="23"/>
        <v>0.6</v>
      </c>
      <c r="P48" s="438"/>
      <c r="AA48" s="154"/>
      <c r="AB48" s="154"/>
    </row>
    <row r="49" spans="1:28" ht="12" customHeight="1">
      <c r="A49" s="254"/>
      <c r="B49" s="254"/>
      <c r="C49" s="43"/>
      <c r="D49" s="305" t="s">
        <v>27</v>
      </c>
      <c r="E49" s="42"/>
      <c r="F49" s="93">
        <f t="shared" si="1"/>
        <v>5</v>
      </c>
      <c r="G49" s="69">
        <v>0</v>
      </c>
      <c r="H49" s="41">
        <v>0</v>
      </c>
      <c r="I49" s="41">
        <v>0</v>
      </c>
      <c r="J49" s="41">
        <v>0</v>
      </c>
      <c r="K49" s="41">
        <v>0</v>
      </c>
      <c r="L49" s="41">
        <v>0</v>
      </c>
      <c r="M49" s="41">
        <v>0</v>
      </c>
      <c r="N49" s="41">
        <v>0</v>
      </c>
      <c r="O49" s="41">
        <v>5</v>
      </c>
      <c r="P49" s="437" t="s">
        <v>409</v>
      </c>
      <c r="AA49" s="155">
        <v>5</v>
      </c>
      <c r="AB49" s="155" t="str">
        <f>IF(F49=AA49,"",1)</f>
        <v/>
      </c>
    </row>
    <row r="50" spans="1:28" ht="12" customHeight="1">
      <c r="A50" s="254"/>
      <c r="B50" s="254"/>
      <c r="C50" s="40"/>
      <c r="D50" s="306"/>
      <c r="E50" s="39"/>
      <c r="F50" s="94">
        <f t="shared" si="1"/>
        <v>1</v>
      </c>
      <c r="G50" s="67">
        <f t="shared" ref="G50:O50" si="24">IF(G49=0,0,G49/$F49)</f>
        <v>0</v>
      </c>
      <c r="H50" s="37">
        <f t="shared" si="24"/>
        <v>0</v>
      </c>
      <c r="I50" s="37">
        <f t="shared" si="24"/>
        <v>0</v>
      </c>
      <c r="J50" s="37">
        <f t="shared" si="24"/>
        <v>0</v>
      </c>
      <c r="K50" s="37">
        <f t="shared" si="24"/>
        <v>0</v>
      </c>
      <c r="L50" s="37">
        <f t="shared" si="24"/>
        <v>0</v>
      </c>
      <c r="M50" s="37">
        <f t="shared" si="24"/>
        <v>0</v>
      </c>
      <c r="N50" s="37">
        <f t="shared" si="24"/>
        <v>0</v>
      </c>
      <c r="O50" s="37">
        <f t="shared" si="24"/>
        <v>1</v>
      </c>
      <c r="P50" s="438"/>
      <c r="AA50" s="154"/>
      <c r="AB50" s="154"/>
    </row>
    <row r="51" spans="1:28" ht="12" customHeight="1">
      <c r="A51" s="254"/>
      <c r="B51" s="254"/>
      <c r="C51" s="43"/>
      <c r="D51" s="305" t="s">
        <v>26</v>
      </c>
      <c r="E51" s="42"/>
      <c r="F51" s="93">
        <f t="shared" si="1"/>
        <v>15</v>
      </c>
      <c r="G51" s="69">
        <v>0</v>
      </c>
      <c r="H51" s="41">
        <v>1</v>
      </c>
      <c r="I51" s="41">
        <v>1</v>
      </c>
      <c r="J51" s="41">
        <v>0</v>
      </c>
      <c r="K51" s="41">
        <v>0</v>
      </c>
      <c r="L51" s="41">
        <v>0</v>
      </c>
      <c r="M51" s="41">
        <v>0</v>
      </c>
      <c r="N51" s="41">
        <v>0</v>
      </c>
      <c r="O51" s="41">
        <v>13</v>
      </c>
      <c r="P51" s="437">
        <v>159500</v>
      </c>
      <c r="AA51" s="155">
        <v>15</v>
      </c>
      <c r="AB51" s="155" t="str">
        <f>IF(F51=AA51,"",1)</f>
        <v/>
      </c>
    </row>
    <row r="52" spans="1:28" ht="12" customHeight="1">
      <c r="A52" s="254"/>
      <c r="B52" s="254"/>
      <c r="C52" s="40"/>
      <c r="D52" s="306"/>
      <c r="E52" s="39"/>
      <c r="F52" s="94">
        <f t="shared" si="1"/>
        <v>1</v>
      </c>
      <c r="G52" s="67">
        <f t="shared" ref="G52:O52" si="25">IF(G51=0,0,G51/$F51)</f>
        <v>0</v>
      </c>
      <c r="H52" s="37">
        <f t="shared" si="25"/>
        <v>6.6666666666666666E-2</v>
      </c>
      <c r="I52" s="37">
        <f t="shared" si="25"/>
        <v>6.6666666666666666E-2</v>
      </c>
      <c r="J52" s="37">
        <f t="shared" si="25"/>
        <v>0</v>
      </c>
      <c r="K52" s="37">
        <f t="shared" si="25"/>
        <v>0</v>
      </c>
      <c r="L52" s="37">
        <f t="shared" si="25"/>
        <v>0</v>
      </c>
      <c r="M52" s="37">
        <f t="shared" si="25"/>
        <v>0</v>
      </c>
      <c r="N52" s="37">
        <f t="shared" si="25"/>
        <v>0</v>
      </c>
      <c r="O52" s="37">
        <f t="shared" si="25"/>
        <v>0.8666666666666667</v>
      </c>
      <c r="P52" s="438"/>
      <c r="AA52" s="154"/>
      <c r="AB52" s="154"/>
    </row>
    <row r="53" spans="1:28" ht="12" customHeight="1">
      <c r="A53" s="254"/>
      <c r="B53" s="254"/>
      <c r="C53" s="43"/>
      <c r="D53" s="305" t="s">
        <v>25</v>
      </c>
      <c r="E53" s="42"/>
      <c r="F53" s="93">
        <f t="shared" si="1"/>
        <v>6</v>
      </c>
      <c r="G53" s="69">
        <v>0</v>
      </c>
      <c r="H53" s="41">
        <v>1</v>
      </c>
      <c r="I53" s="41">
        <v>0</v>
      </c>
      <c r="J53" s="41">
        <v>0</v>
      </c>
      <c r="K53" s="41">
        <v>0</v>
      </c>
      <c r="L53" s="41">
        <v>0</v>
      </c>
      <c r="M53" s="41">
        <v>0</v>
      </c>
      <c r="N53" s="41">
        <v>0</v>
      </c>
      <c r="O53" s="41">
        <v>5</v>
      </c>
      <c r="P53" s="437">
        <v>149600</v>
      </c>
      <c r="AA53" s="155">
        <v>6</v>
      </c>
      <c r="AB53" s="155" t="str">
        <f>IF(F53=AA53,"",1)</f>
        <v/>
      </c>
    </row>
    <row r="54" spans="1:28" ht="12" customHeight="1">
      <c r="A54" s="254"/>
      <c r="B54" s="254"/>
      <c r="C54" s="40"/>
      <c r="D54" s="306"/>
      <c r="E54" s="39"/>
      <c r="F54" s="94">
        <f t="shared" si="1"/>
        <v>1</v>
      </c>
      <c r="G54" s="67">
        <f t="shared" ref="G54:O54" si="26">IF(G53=0,0,G53/$F53)</f>
        <v>0</v>
      </c>
      <c r="H54" s="37">
        <f t="shared" si="26"/>
        <v>0.16666666666666666</v>
      </c>
      <c r="I54" s="37">
        <f t="shared" si="26"/>
        <v>0</v>
      </c>
      <c r="J54" s="37">
        <f t="shared" si="26"/>
        <v>0</v>
      </c>
      <c r="K54" s="37">
        <f t="shared" si="26"/>
        <v>0</v>
      </c>
      <c r="L54" s="37">
        <f t="shared" si="26"/>
        <v>0</v>
      </c>
      <c r="M54" s="37">
        <f t="shared" si="26"/>
        <v>0</v>
      </c>
      <c r="N54" s="37">
        <f t="shared" si="26"/>
        <v>0</v>
      </c>
      <c r="O54" s="37">
        <f t="shared" si="26"/>
        <v>0.83333333333333337</v>
      </c>
      <c r="P54" s="438"/>
      <c r="AA54" s="154"/>
      <c r="AB54" s="154"/>
    </row>
    <row r="55" spans="1:28" ht="12" customHeight="1">
      <c r="A55" s="254"/>
      <c r="B55" s="254"/>
      <c r="C55" s="43"/>
      <c r="D55" s="305" t="s">
        <v>24</v>
      </c>
      <c r="E55" s="42"/>
      <c r="F55" s="93">
        <f t="shared" si="1"/>
        <v>33</v>
      </c>
      <c r="G55" s="69">
        <v>0</v>
      </c>
      <c r="H55" s="41">
        <v>1</v>
      </c>
      <c r="I55" s="41">
        <v>0</v>
      </c>
      <c r="J55" s="41">
        <v>0</v>
      </c>
      <c r="K55" s="41">
        <v>0</v>
      </c>
      <c r="L55" s="41">
        <v>0</v>
      </c>
      <c r="M55" s="41">
        <v>0</v>
      </c>
      <c r="N55" s="41">
        <v>0</v>
      </c>
      <c r="O55" s="41">
        <v>32</v>
      </c>
      <c r="P55" s="437">
        <v>142000</v>
      </c>
      <c r="AA55" s="155">
        <v>33</v>
      </c>
      <c r="AB55" s="155" t="str">
        <f>IF(F55=AA55,"",1)</f>
        <v/>
      </c>
    </row>
    <row r="56" spans="1:28" ht="12" customHeight="1">
      <c r="A56" s="254"/>
      <c r="B56" s="254"/>
      <c r="C56" s="40"/>
      <c r="D56" s="306"/>
      <c r="E56" s="39"/>
      <c r="F56" s="94">
        <f t="shared" si="1"/>
        <v>1</v>
      </c>
      <c r="G56" s="67">
        <f t="shared" ref="G56:O56" si="27">IF(G55=0,0,G55/$F55)</f>
        <v>0</v>
      </c>
      <c r="H56" s="37">
        <f t="shared" si="27"/>
        <v>3.0303030303030304E-2</v>
      </c>
      <c r="I56" s="37">
        <f t="shared" si="27"/>
        <v>0</v>
      </c>
      <c r="J56" s="37">
        <f t="shared" si="27"/>
        <v>0</v>
      </c>
      <c r="K56" s="37">
        <f t="shared" si="27"/>
        <v>0</v>
      </c>
      <c r="L56" s="37">
        <f t="shared" si="27"/>
        <v>0</v>
      </c>
      <c r="M56" s="37">
        <f t="shared" si="27"/>
        <v>0</v>
      </c>
      <c r="N56" s="37">
        <f t="shared" si="27"/>
        <v>0</v>
      </c>
      <c r="O56" s="37">
        <f t="shared" si="27"/>
        <v>0.96969696969696972</v>
      </c>
      <c r="P56" s="438"/>
      <c r="AA56" s="154"/>
      <c r="AB56" s="154"/>
    </row>
    <row r="57" spans="1:28" ht="12" customHeight="1">
      <c r="A57" s="254"/>
      <c r="B57" s="254"/>
      <c r="C57" s="43"/>
      <c r="D57" s="305" t="s">
        <v>23</v>
      </c>
      <c r="E57" s="42"/>
      <c r="F57" s="93">
        <f t="shared" si="1"/>
        <v>7</v>
      </c>
      <c r="G57" s="69">
        <v>0</v>
      </c>
      <c r="H57" s="41">
        <v>0</v>
      </c>
      <c r="I57" s="41">
        <v>0</v>
      </c>
      <c r="J57" s="41">
        <v>0</v>
      </c>
      <c r="K57" s="41">
        <v>0</v>
      </c>
      <c r="L57" s="41">
        <v>0</v>
      </c>
      <c r="M57" s="41">
        <v>0</v>
      </c>
      <c r="N57" s="41">
        <v>0</v>
      </c>
      <c r="O57" s="41">
        <v>7</v>
      </c>
      <c r="P57" s="437" t="s">
        <v>409</v>
      </c>
      <c r="AA57" s="155">
        <v>7</v>
      </c>
      <c r="AB57" s="155" t="str">
        <f>IF(F57=AA57,"",1)</f>
        <v/>
      </c>
    </row>
    <row r="58" spans="1:28" ht="12" customHeight="1">
      <c r="A58" s="254"/>
      <c r="B58" s="254"/>
      <c r="C58" s="40"/>
      <c r="D58" s="306"/>
      <c r="E58" s="39"/>
      <c r="F58" s="94">
        <f t="shared" si="1"/>
        <v>1</v>
      </c>
      <c r="G58" s="67">
        <f t="shared" ref="G58:O58" si="28">IF(G57=0,0,G57/$F57)</f>
        <v>0</v>
      </c>
      <c r="H58" s="37">
        <f t="shared" si="28"/>
        <v>0</v>
      </c>
      <c r="I58" s="37">
        <f t="shared" si="28"/>
        <v>0</v>
      </c>
      <c r="J58" s="37">
        <f t="shared" si="28"/>
        <v>0</v>
      </c>
      <c r="K58" s="37">
        <f t="shared" si="28"/>
        <v>0</v>
      </c>
      <c r="L58" s="37">
        <f t="shared" si="28"/>
        <v>0</v>
      </c>
      <c r="M58" s="37">
        <f t="shared" si="28"/>
        <v>0</v>
      </c>
      <c r="N58" s="37">
        <f t="shared" si="28"/>
        <v>0</v>
      </c>
      <c r="O58" s="37">
        <f t="shared" si="28"/>
        <v>1</v>
      </c>
      <c r="P58" s="438"/>
      <c r="AA58" s="154"/>
      <c r="AB58" s="154"/>
    </row>
    <row r="59" spans="1:28" ht="12.75" customHeight="1">
      <c r="A59" s="254"/>
      <c r="B59" s="254"/>
      <c r="C59" s="43"/>
      <c r="D59" s="305" t="s">
        <v>22</v>
      </c>
      <c r="E59" s="42"/>
      <c r="F59" s="93">
        <f t="shared" si="1"/>
        <v>29</v>
      </c>
      <c r="G59" s="69">
        <v>0</v>
      </c>
      <c r="H59" s="41">
        <v>1</v>
      </c>
      <c r="I59" s="41">
        <v>0</v>
      </c>
      <c r="J59" s="41">
        <v>0</v>
      </c>
      <c r="K59" s="41">
        <v>0</v>
      </c>
      <c r="L59" s="41">
        <v>0</v>
      </c>
      <c r="M59" s="41">
        <v>0</v>
      </c>
      <c r="N59" s="41">
        <v>0</v>
      </c>
      <c r="O59" s="41">
        <v>28</v>
      </c>
      <c r="P59" s="437">
        <v>145000</v>
      </c>
      <c r="AA59" s="155">
        <v>29</v>
      </c>
      <c r="AB59" s="155" t="str">
        <f>IF(F59=AA59,"",1)</f>
        <v/>
      </c>
    </row>
    <row r="60" spans="1:28" ht="12.75" customHeight="1">
      <c r="A60" s="254"/>
      <c r="B60" s="254"/>
      <c r="C60" s="40"/>
      <c r="D60" s="306"/>
      <c r="E60" s="39"/>
      <c r="F60" s="94">
        <f t="shared" si="1"/>
        <v>1</v>
      </c>
      <c r="G60" s="67">
        <f t="shared" ref="G60:O60" si="29">IF(G59=0,0,G59/$F59)</f>
        <v>0</v>
      </c>
      <c r="H60" s="37">
        <f t="shared" si="29"/>
        <v>3.4482758620689655E-2</v>
      </c>
      <c r="I60" s="37">
        <f t="shared" si="29"/>
        <v>0</v>
      </c>
      <c r="J60" s="37">
        <f t="shared" si="29"/>
        <v>0</v>
      </c>
      <c r="K60" s="37">
        <f t="shared" si="29"/>
        <v>0</v>
      </c>
      <c r="L60" s="37">
        <f t="shared" si="29"/>
        <v>0</v>
      </c>
      <c r="M60" s="37">
        <f t="shared" si="29"/>
        <v>0</v>
      </c>
      <c r="N60" s="37">
        <f t="shared" si="29"/>
        <v>0</v>
      </c>
      <c r="O60" s="37">
        <f t="shared" si="29"/>
        <v>0.96551724137931039</v>
      </c>
      <c r="P60" s="438"/>
      <c r="AA60" s="154"/>
      <c r="AB60" s="154"/>
    </row>
    <row r="61" spans="1:28" ht="12" customHeight="1">
      <c r="A61" s="254"/>
      <c r="B61" s="254"/>
      <c r="C61" s="43"/>
      <c r="D61" s="305" t="s">
        <v>21</v>
      </c>
      <c r="E61" s="42"/>
      <c r="F61" s="93">
        <f t="shared" si="1"/>
        <v>15</v>
      </c>
      <c r="G61" s="69">
        <v>0</v>
      </c>
      <c r="H61" s="41">
        <v>1</v>
      </c>
      <c r="I61" s="41">
        <v>1</v>
      </c>
      <c r="J61" s="41">
        <v>0</v>
      </c>
      <c r="K61" s="41">
        <v>0</v>
      </c>
      <c r="L61" s="41">
        <v>0</v>
      </c>
      <c r="M61" s="41">
        <v>0</v>
      </c>
      <c r="N61" s="41">
        <v>0</v>
      </c>
      <c r="O61" s="41">
        <v>13</v>
      </c>
      <c r="P61" s="437">
        <v>144515</v>
      </c>
      <c r="AA61" s="155">
        <v>15</v>
      </c>
      <c r="AB61" s="155" t="str">
        <f>IF(F61=AA61,"",1)</f>
        <v/>
      </c>
    </row>
    <row r="62" spans="1:28" ht="12" customHeight="1">
      <c r="A62" s="254"/>
      <c r="B62" s="254"/>
      <c r="C62" s="40"/>
      <c r="D62" s="306"/>
      <c r="E62" s="39"/>
      <c r="F62" s="94">
        <f t="shared" si="1"/>
        <v>1</v>
      </c>
      <c r="G62" s="67">
        <f t="shared" ref="G62:O62" si="30">IF(G61=0,0,G61/$F61)</f>
        <v>0</v>
      </c>
      <c r="H62" s="37">
        <f t="shared" si="30"/>
        <v>6.6666666666666666E-2</v>
      </c>
      <c r="I62" s="37">
        <f t="shared" si="30"/>
        <v>6.6666666666666666E-2</v>
      </c>
      <c r="J62" s="37">
        <f t="shared" si="30"/>
        <v>0</v>
      </c>
      <c r="K62" s="37">
        <f t="shared" si="30"/>
        <v>0</v>
      </c>
      <c r="L62" s="37">
        <f t="shared" si="30"/>
        <v>0</v>
      </c>
      <c r="M62" s="37">
        <f t="shared" si="30"/>
        <v>0</v>
      </c>
      <c r="N62" s="37">
        <f t="shared" si="30"/>
        <v>0</v>
      </c>
      <c r="O62" s="37">
        <f t="shared" si="30"/>
        <v>0.8666666666666667</v>
      </c>
      <c r="P62" s="438"/>
      <c r="AA62" s="154"/>
      <c r="AB62" s="154"/>
    </row>
    <row r="63" spans="1:28" ht="12" customHeight="1">
      <c r="A63" s="254"/>
      <c r="B63" s="254"/>
      <c r="C63" s="43"/>
      <c r="D63" s="305" t="s">
        <v>20</v>
      </c>
      <c r="E63" s="42"/>
      <c r="F63" s="93">
        <f t="shared" si="1"/>
        <v>7</v>
      </c>
      <c r="G63" s="69">
        <v>0</v>
      </c>
      <c r="H63" s="41">
        <v>2</v>
      </c>
      <c r="I63" s="41">
        <v>0</v>
      </c>
      <c r="J63" s="41">
        <v>0</v>
      </c>
      <c r="K63" s="41">
        <v>0</v>
      </c>
      <c r="L63" s="41">
        <v>0</v>
      </c>
      <c r="M63" s="41">
        <v>0</v>
      </c>
      <c r="N63" s="41">
        <v>0</v>
      </c>
      <c r="O63" s="41">
        <v>5</v>
      </c>
      <c r="P63" s="437">
        <v>137000</v>
      </c>
      <c r="AA63" s="155">
        <v>7</v>
      </c>
      <c r="AB63" s="155" t="str">
        <f>IF(F63=AA63,"",1)</f>
        <v/>
      </c>
    </row>
    <row r="64" spans="1:28" ht="12" customHeight="1">
      <c r="A64" s="254"/>
      <c r="B64" s="254"/>
      <c r="C64" s="40"/>
      <c r="D64" s="306"/>
      <c r="E64" s="39"/>
      <c r="F64" s="94">
        <f t="shared" si="1"/>
        <v>1</v>
      </c>
      <c r="G64" s="67">
        <f t="shared" ref="G64:O64" si="31">IF(G63=0,0,G63/$F63)</f>
        <v>0</v>
      </c>
      <c r="H64" s="37">
        <f t="shared" si="31"/>
        <v>0.2857142857142857</v>
      </c>
      <c r="I64" s="37">
        <f t="shared" si="31"/>
        <v>0</v>
      </c>
      <c r="J64" s="37">
        <f t="shared" si="31"/>
        <v>0</v>
      </c>
      <c r="K64" s="37">
        <f t="shared" si="31"/>
        <v>0</v>
      </c>
      <c r="L64" s="37">
        <f t="shared" si="31"/>
        <v>0</v>
      </c>
      <c r="M64" s="37">
        <f t="shared" si="31"/>
        <v>0</v>
      </c>
      <c r="N64" s="37">
        <f t="shared" si="31"/>
        <v>0</v>
      </c>
      <c r="O64" s="37">
        <f t="shared" si="31"/>
        <v>0.7142857142857143</v>
      </c>
      <c r="P64" s="438"/>
      <c r="AA64" s="154"/>
      <c r="AB64" s="154"/>
    </row>
    <row r="65" spans="1:28" ht="12" customHeight="1">
      <c r="A65" s="254"/>
      <c r="B65" s="254"/>
      <c r="C65" s="43"/>
      <c r="D65" s="305" t="s">
        <v>19</v>
      </c>
      <c r="E65" s="42"/>
      <c r="F65" s="93">
        <f t="shared" si="1"/>
        <v>17</v>
      </c>
      <c r="G65" s="69">
        <v>0</v>
      </c>
      <c r="H65" s="41">
        <v>0</v>
      </c>
      <c r="I65" s="41">
        <v>2</v>
      </c>
      <c r="J65" s="41">
        <v>0</v>
      </c>
      <c r="K65" s="41">
        <v>0</v>
      </c>
      <c r="L65" s="41">
        <v>0</v>
      </c>
      <c r="M65" s="41">
        <v>0</v>
      </c>
      <c r="N65" s="41">
        <v>0</v>
      </c>
      <c r="O65" s="41">
        <v>15</v>
      </c>
      <c r="P65" s="437">
        <v>153750</v>
      </c>
      <c r="AA65" s="155">
        <v>17</v>
      </c>
      <c r="AB65" s="155" t="str">
        <f>IF(F65=AA65,"",1)</f>
        <v/>
      </c>
    </row>
    <row r="66" spans="1:28" ht="12" customHeight="1">
      <c r="A66" s="254"/>
      <c r="B66" s="254"/>
      <c r="C66" s="40"/>
      <c r="D66" s="306"/>
      <c r="E66" s="39"/>
      <c r="F66" s="94">
        <f t="shared" si="1"/>
        <v>1</v>
      </c>
      <c r="G66" s="67">
        <f t="shared" ref="G66:O66" si="32">IF(G65=0,0,G65/$F65)</f>
        <v>0</v>
      </c>
      <c r="H66" s="37">
        <f t="shared" si="32"/>
        <v>0</v>
      </c>
      <c r="I66" s="37">
        <f t="shared" si="32"/>
        <v>0.11764705882352941</v>
      </c>
      <c r="J66" s="37">
        <f t="shared" si="32"/>
        <v>0</v>
      </c>
      <c r="K66" s="37">
        <f t="shared" si="32"/>
        <v>0</v>
      </c>
      <c r="L66" s="37">
        <f t="shared" si="32"/>
        <v>0</v>
      </c>
      <c r="M66" s="37">
        <f t="shared" si="32"/>
        <v>0</v>
      </c>
      <c r="N66" s="37">
        <f t="shared" si="32"/>
        <v>0</v>
      </c>
      <c r="O66" s="37">
        <f t="shared" si="32"/>
        <v>0.88235294117647056</v>
      </c>
      <c r="P66" s="438"/>
      <c r="AA66" s="154"/>
      <c r="AB66" s="154"/>
    </row>
    <row r="67" spans="1:28" ht="12" customHeight="1">
      <c r="A67" s="254"/>
      <c r="B67" s="254"/>
      <c r="C67" s="43"/>
      <c r="D67" s="305" t="s">
        <v>18</v>
      </c>
      <c r="E67" s="42"/>
      <c r="F67" s="93">
        <f t="shared" si="1"/>
        <v>6</v>
      </c>
      <c r="G67" s="69">
        <v>0</v>
      </c>
      <c r="H67" s="41">
        <v>0</v>
      </c>
      <c r="I67" s="41">
        <v>0</v>
      </c>
      <c r="J67" s="41">
        <v>0</v>
      </c>
      <c r="K67" s="41">
        <v>0</v>
      </c>
      <c r="L67" s="41">
        <v>0</v>
      </c>
      <c r="M67" s="41">
        <v>0</v>
      </c>
      <c r="N67" s="41">
        <v>0</v>
      </c>
      <c r="O67" s="41">
        <v>6</v>
      </c>
      <c r="P67" s="437" t="s">
        <v>409</v>
      </c>
      <c r="AA67" s="155">
        <v>6</v>
      </c>
      <c r="AB67" s="155" t="str">
        <f>IF(F67=AA67,"",1)</f>
        <v/>
      </c>
    </row>
    <row r="68" spans="1:28" ht="12" customHeight="1">
      <c r="A68" s="254"/>
      <c r="B68" s="255"/>
      <c r="C68" s="40"/>
      <c r="D68" s="306"/>
      <c r="E68" s="39"/>
      <c r="F68" s="94">
        <f t="shared" si="1"/>
        <v>1</v>
      </c>
      <c r="G68" s="67">
        <f t="shared" ref="G68:O68" si="33">IF(G67=0,0,G67/$F67)</f>
        <v>0</v>
      </c>
      <c r="H68" s="37">
        <f t="shared" si="33"/>
        <v>0</v>
      </c>
      <c r="I68" s="37">
        <f t="shared" si="33"/>
        <v>0</v>
      </c>
      <c r="J68" s="37">
        <f t="shared" si="33"/>
        <v>0</v>
      </c>
      <c r="K68" s="37">
        <f t="shared" si="33"/>
        <v>0</v>
      </c>
      <c r="L68" s="37">
        <f t="shared" si="33"/>
        <v>0</v>
      </c>
      <c r="M68" s="37">
        <f t="shared" si="33"/>
        <v>0</v>
      </c>
      <c r="N68" s="37">
        <f t="shared" si="33"/>
        <v>0</v>
      </c>
      <c r="O68" s="37">
        <f t="shared" si="33"/>
        <v>1</v>
      </c>
      <c r="P68" s="438"/>
      <c r="AA68" s="154"/>
      <c r="AB68" s="154"/>
    </row>
    <row r="69" spans="1:28" ht="12" customHeight="1">
      <c r="A69" s="254"/>
      <c r="B69" s="253" t="s">
        <v>17</v>
      </c>
      <c r="C69" s="43"/>
      <c r="D69" s="305" t="s">
        <v>16</v>
      </c>
      <c r="E69" s="42"/>
      <c r="F69" s="93">
        <f t="shared" si="1"/>
        <v>724</v>
      </c>
      <c r="G69" s="69">
        <f t="shared" ref="G69:O69" si="34">SUM(G71,G73,G75,G77,G79,G81,G83,G85,G87,G89,G91,G93,G95,G97,G99)</f>
        <v>0</v>
      </c>
      <c r="H69" s="41">
        <f t="shared" si="34"/>
        <v>54</v>
      </c>
      <c r="I69" s="41">
        <f t="shared" si="34"/>
        <v>28</v>
      </c>
      <c r="J69" s="41">
        <f t="shared" si="34"/>
        <v>1</v>
      </c>
      <c r="K69" s="41">
        <f t="shared" si="34"/>
        <v>0</v>
      </c>
      <c r="L69" s="41">
        <f t="shared" si="34"/>
        <v>0</v>
      </c>
      <c r="M69" s="41">
        <f t="shared" si="34"/>
        <v>0</v>
      </c>
      <c r="N69" s="41">
        <f t="shared" si="34"/>
        <v>0</v>
      </c>
      <c r="O69" s="41">
        <f t="shared" si="34"/>
        <v>641</v>
      </c>
      <c r="P69" s="437">
        <v>150485.27710000001</v>
      </c>
      <c r="AA69" s="155">
        <v>724</v>
      </c>
      <c r="AB69" s="155" t="str">
        <f>IF(F69=AA69,"",1)</f>
        <v/>
      </c>
    </row>
    <row r="70" spans="1:28" ht="12" customHeight="1">
      <c r="A70" s="254"/>
      <c r="B70" s="254"/>
      <c r="C70" s="40"/>
      <c r="D70" s="306"/>
      <c r="E70" s="39"/>
      <c r="F70" s="94">
        <f t="shared" si="1"/>
        <v>1</v>
      </c>
      <c r="G70" s="67">
        <f t="shared" ref="G70:O70" si="35">IF(G69=0,0,G69/$F69)</f>
        <v>0</v>
      </c>
      <c r="H70" s="37">
        <f t="shared" si="35"/>
        <v>7.4585635359116026E-2</v>
      </c>
      <c r="I70" s="37">
        <f t="shared" si="35"/>
        <v>3.8674033149171269E-2</v>
      </c>
      <c r="J70" s="37">
        <f t="shared" si="35"/>
        <v>1.3812154696132596E-3</v>
      </c>
      <c r="K70" s="37">
        <f t="shared" si="35"/>
        <v>0</v>
      </c>
      <c r="L70" s="37">
        <f t="shared" si="35"/>
        <v>0</v>
      </c>
      <c r="M70" s="37">
        <f t="shared" si="35"/>
        <v>0</v>
      </c>
      <c r="N70" s="37">
        <f t="shared" si="35"/>
        <v>0</v>
      </c>
      <c r="O70" s="37">
        <f t="shared" si="35"/>
        <v>0.88535911602209949</v>
      </c>
      <c r="P70" s="438"/>
      <c r="AA70" s="154"/>
      <c r="AB70" s="154"/>
    </row>
    <row r="71" spans="1:28" ht="12" customHeight="1">
      <c r="A71" s="254"/>
      <c r="B71" s="254"/>
      <c r="C71" s="43"/>
      <c r="D71" s="305" t="s">
        <v>122</v>
      </c>
      <c r="E71" s="42"/>
      <c r="F71" s="93">
        <f t="shared" si="1"/>
        <v>4</v>
      </c>
      <c r="G71" s="69">
        <v>0</v>
      </c>
      <c r="H71" s="41">
        <v>1</v>
      </c>
      <c r="I71" s="41">
        <v>0</v>
      </c>
      <c r="J71" s="41">
        <v>0</v>
      </c>
      <c r="K71" s="41">
        <v>0</v>
      </c>
      <c r="L71" s="41">
        <v>0</v>
      </c>
      <c r="M71" s="41">
        <v>0</v>
      </c>
      <c r="N71" s="41">
        <v>0</v>
      </c>
      <c r="O71" s="41">
        <v>3</v>
      </c>
      <c r="P71" s="437">
        <v>135000</v>
      </c>
      <c r="AA71" s="155">
        <v>4</v>
      </c>
      <c r="AB71" s="155" t="str">
        <f>IF(F71=AA71,"",1)</f>
        <v/>
      </c>
    </row>
    <row r="72" spans="1:28" ht="12" customHeight="1">
      <c r="A72" s="254"/>
      <c r="B72" s="254"/>
      <c r="C72" s="40"/>
      <c r="D72" s="306"/>
      <c r="E72" s="39"/>
      <c r="F72" s="94">
        <f t="shared" ref="F72:F100" si="36">SUM(G72:O72)</f>
        <v>1</v>
      </c>
      <c r="G72" s="67">
        <f t="shared" ref="G72:O72" si="37">IF(G71=0,0,G71/$F71)</f>
        <v>0</v>
      </c>
      <c r="H72" s="37">
        <f t="shared" si="37"/>
        <v>0.25</v>
      </c>
      <c r="I72" s="37">
        <f t="shared" si="37"/>
        <v>0</v>
      </c>
      <c r="J72" s="37">
        <f t="shared" si="37"/>
        <v>0</v>
      </c>
      <c r="K72" s="37">
        <f t="shared" si="37"/>
        <v>0</v>
      </c>
      <c r="L72" s="37">
        <f t="shared" si="37"/>
        <v>0</v>
      </c>
      <c r="M72" s="37">
        <f t="shared" si="37"/>
        <v>0</v>
      </c>
      <c r="N72" s="37">
        <f t="shared" si="37"/>
        <v>0</v>
      </c>
      <c r="O72" s="37">
        <f t="shared" si="37"/>
        <v>0.75</v>
      </c>
      <c r="P72" s="438"/>
      <c r="AA72" s="154"/>
      <c r="AB72" s="154"/>
    </row>
    <row r="73" spans="1:28" ht="12" customHeight="1">
      <c r="A73" s="254"/>
      <c r="B73" s="254"/>
      <c r="C73" s="43"/>
      <c r="D73" s="305" t="s">
        <v>14</v>
      </c>
      <c r="E73" s="42"/>
      <c r="F73" s="93">
        <f t="shared" si="36"/>
        <v>91</v>
      </c>
      <c r="G73" s="69">
        <v>0</v>
      </c>
      <c r="H73" s="41">
        <v>4</v>
      </c>
      <c r="I73" s="41">
        <v>3</v>
      </c>
      <c r="J73" s="41">
        <v>0</v>
      </c>
      <c r="K73" s="41">
        <v>0</v>
      </c>
      <c r="L73" s="41">
        <v>0</v>
      </c>
      <c r="M73" s="41">
        <v>0</v>
      </c>
      <c r="N73" s="41">
        <v>0</v>
      </c>
      <c r="O73" s="41">
        <v>84</v>
      </c>
      <c r="P73" s="437">
        <v>151571.42857142858</v>
      </c>
      <c r="AA73" s="155">
        <v>91</v>
      </c>
      <c r="AB73" s="155" t="str">
        <f>IF(F73=AA73,"",1)</f>
        <v/>
      </c>
    </row>
    <row r="74" spans="1:28" ht="12" customHeight="1">
      <c r="A74" s="254"/>
      <c r="B74" s="254"/>
      <c r="C74" s="40"/>
      <c r="D74" s="306"/>
      <c r="E74" s="39"/>
      <c r="F74" s="94">
        <f t="shared" si="36"/>
        <v>1</v>
      </c>
      <c r="G74" s="67">
        <f t="shared" ref="G74:O74" si="38">IF(G73=0,0,G73/$F73)</f>
        <v>0</v>
      </c>
      <c r="H74" s="37">
        <f t="shared" si="38"/>
        <v>4.3956043956043959E-2</v>
      </c>
      <c r="I74" s="37">
        <f t="shared" si="38"/>
        <v>3.2967032967032968E-2</v>
      </c>
      <c r="J74" s="37">
        <f t="shared" si="38"/>
        <v>0</v>
      </c>
      <c r="K74" s="37">
        <f t="shared" si="38"/>
        <v>0</v>
      </c>
      <c r="L74" s="37">
        <f t="shared" si="38"/>
        <v>0</v>
      </c>
      <c r="M74" s="37">
        <f t="shared" si="38"/>
        <v>0</v>
      </c>
      <c r="N74" s="37">
        <f t="shared" si="38"/>
        <v>0</v>
      </c>
      <c r="O74" s="37">
        <f t="shared" si="38"/>
        <v>0.92307692307692313</v>
      </c>
      <c r="P74" s="438"/>
      <c r="AA74" s="154"/>
      <c r="AB74" s="154"/>
    </row>
    <row r="75" spans="1:28" ht="12" customHeight="1">
      <c r="A75" s="254"/>
      <c r="B75" s="254"/>
      <c r="C75" s="43"/>
      <c r="D75" s="305" t="s">
        <v>13</v>
      </c>
      <c r="E75" s="42"/>
      <c r="F75" s="93">
        <f t="shared" si="36"/>
        <v>19</v>
      </c>
      <c r="G75" s="69">
        <v>0</v>
      </c>
      <c r="H75" s="41">
        <v>1</v>
      </c>
      <c r="I75" s="41">
        <v>0</v>
      </c>
      <c r="J75" s="41">
        <v>0</v>
      </c>
      <c r="K75" s="41">
        <v>0</v>
      </c>
      <c r="L75" s="41">
        <v>0</v>
      </c>
      <c r="M75" s="41">
        <v>0</v>
      </c>
      <c r="N75" s="41">
        <v>0</v>
      </c>
      <c r="O75" s="41">
        <v>18</v>
      </c>
      <c r="P75" s="437">
        <v>139164</v>
      </c>
      <c r="AA75" s="155">
        <v>19</v>
      </c>
      <c r="AB75" s="155" t="str">
        <f>IF(F75=AA75,"",1)</f>
        <v/>
      </c>
    </row>
    <row r="76" spans="1:28" ht="12" customHeight="1">
      <c r="A76" s="254"/>
      <c r="B76" s="254"/>
      <c r="C76" s="40"/>
      <c r="D76" s="306"/>
      <c r="E76" s="39"/>
      <c r="F76" s="94">
        <f t="shared" si="36"/>
        <v>1</v>
      </c>
      <c r="G76" s="67">
        <f t="shared" ref="G76:O76" si="39">IF(G75=0,0,G75/$F75)</f>
        <v>0</v>
      </c>
      <c r="H76" s="37">
        <f t="shared" si="39"/>
        <v>5.2631578947368418E-2</v>
      </c>
      <c r="I76" s="37">
        <f t="shared" si="39"/>
        <v>0</v>
      </c>
      <c r="J76" s="37">
        <f t="shared" si="39"/>
        <v>0</v>
      </c>
      <c r="K76" s="37">
        <f t="shared" si="39"/>
        <v>0</v>
      </c>
      <c r="L76" s="37">
        <f t="shared" si="39"/>
        <v>0</v>
      </c>
      <c r="M76" s="37">
        <f t="shared" si="39"/>
        <v>0</v>
      </c>
      <c r="N76" s="37">
        <f t="shared" si="39"/>
        <v>0</v>
      </c>
      <c r="O76" s="37">
        <f t="shared" si="39"/>
        <v>0.94736842105263153</v>
      </c>
      <c r="P76" s="438"/>
      <c r="AA76" s="154"/>
      <c r="AB76" s="154"/>
    </row>
    <row r="77" spans="1:28" ht="12" customHeight="1">
      <c r="A77" s="254"/>
      <c r="B77" s="254"/>
      <c r="C77" s="43"/>
      <c r="D77" s="305" t="s">
        <v>12</v>
      </c>
      <c r="E77" s="42"/>
      <c r="F77" s="93">
        <f t="shared" si="36"/>
        <v>14</v>
      </c>
      <c r="G77" s="69">
        <v>0</v>
      </c>
      <c r="H77" s="41">
        <v>0</v>
      </c>
      <c r="I77" s="41">
        <v>2</v>
      </c>
      <c r="J77" s="41">
        <v>0</v>
      </c>
      <c r="K77" s="41">
        <v>0</v>
      </c>
      <c r="L77" s="41">
        <v>0</v>
      </c>
      <c r="M77" s="41">
        <v>0</v>
      </c>
      <c r="N77" s="41">
        <v>0</v>
      </c>
      <c r="O77" s="41">
        <v>12</v>
      </c>
      <c r="P77" s="437">
        <v>156500</v>
      </c>
      <c r="AA77" s="155">
        <v>14</v>
      </c>
      <c r="AB77" s="155" t="str">
        <f>IF(F77=AA77,"",1)</f>
        <v/>
      </c>
    </row>
    <row r="78" spans="1:28" ht="12" customHeight="1">
      <c r="A78" s="254"/>
      <c r="B78" s="254"/>
      <c r="C78" s="40"/>
      <c r="D78" s="306"/>
      <c r="E78" s="39"/>
      <c r="F78" s="94">
        <f t="shared" si="36"/>
        <v>1</v>
      </c>
      <c r="G78" s="67">
        <f t="shared" ref="G78:O78" si="40">IF(G77=0,0,G77/$F77)</f>
        <v>0</v>
      </c>
      <c r="H78" s="37">
        <f t="shared" si="40"/>
        <v>0</v>
      </c>
      <c r="I78" s="37">
        <f t="shared" si="40"/>
        <v>0.14285714285714285</v>
      </c>
      <c r="J78" s="37">
        <f t="shared" si="40"/>
        <v>0</v>
      </c>
      <c r="K78" s="37">
        <f t="shared" si="40"/>
        <v>0</v>
      </c>
      <c r="L78" s="37">
        <f t="shared" si="40"/>
        <v>0</v>
      </c>
      <c r="M78" s="37">
        <f t="shared" si="40"/>
        <v>0</v>
      </c>
      <c r="N78" s="37">
        <f t="shared" si="40"/>
        <v>0</v>
      </c>
      <c r="O78" s="37">
        <f t="shared" si="40"/>
        <v>0.8571428571428571</v>
      </c>
      <c r="P78" s="438"/>
      <c r="AA78" s="154"/>
      <c r="AB78" s="154"/>
    </row>
    <row r="79" spans="1:28" ht="12" customHeight="1">
      <c r="A79" s="254"/>
      <c r="B79" s="254"/>
      <c r="C79" s="43"/>
      <c r="D79" s="305" t="s">
        <v>11</v>
      </c>
      <c r="E79" s="42"/>
      <c r="F79" s="93">
        <f t="shared" si="36"/>
        <v>32</v>
      </c>
      <c r="G79" s="69">
        <v>0</v>
      </c>
      <c r="H79" s="41">
        <v>6</v>
      </c>
      <c r="I79" s="41">
        <v>4</v>
      </c>
      <c r="J79" s="41">
        <v>0</v>
      </c>
      <c r="K79" s="41">
        <v>0</v>
      </c>
      <c r="L79" s="41">
        <v>0</v>
      </c>
      <c r="M79" s="41">
        <v>0</v>
      </c>
      <c r="N79" s="41">
        <v>0</v>
      </c>
      <c r="O79" s="41">
        <v>22</v>
      </c>
      <c r="P79" s="437">
        <v>153920</v>
      </c>
      <c r="AA79" s="155">
        <v>32</v>
      </c>
      <c r="AB79" s="155" t="str">
        <f>IF(F79=AA79,"",1)</f>
        <v/>
      </c>
    </row>
    <row r="80" spans="1:28" ht="12" customHeight="1">
      <c r="A80" s="254"/>
      <c r="B80" s="254"/>
      <c r="C80" s="40"/>
      <c r="D80" s="306"/>
      <c r="E80" s="39"/>
      <c r="F80" s="94">
        <f t="shared" si="36"/>
        <v>1</v>
      </c>
      <c r="G80" s="67">
        <f t="shared" ref="G80:O80" si="41">IF(G79=0,0,G79/$F79)</f>
        <v>0</v>
      </c>
      <c r="H80" s="37">
        <f t="shared" si="41"/>
        <v>0.1875</v>
      </c>
      <c r="I80" s="37">
        <f t="shared" si="41"/>
        <v>0.125</v>
      </c>
      <c r="J80" s="37">
        <f t="shared" si="41"/>
        <v>0</v>
      </c>
      <c r="K80" s="37">
        <f t="shared" si="41"/>
        <v>0</v>
      </c>
      <c r="L80" s="37">
        <f t="shared" si="41"/>
        <v>0</v>
      </c>
      <c r="M80" s="37">
        <f t="shared" si="41"/>
        <v>0</v>
      </c>
      <c r="N80" s="37">
        <f t="shared" si="41"/>
        <v>0</v>
      </c>
      <c r="O80" s="37">
        <f t="shared" si="41"/>
        <v>0.6875</v>
      </c>
      <c r="P80" s="438"/>
      <c r="AA80" s="154"/>
      <c r="AB80" s="154"/>
    </row>
    <row r="81" spans="1:28" ht="12" customHeight="1">
      <c r="A81" s="254"/>
      <c r="B81" s="254"/>
      <c r="C81" s="43"/>
      <c r="D81" s="305" t="s">
        <v>10</v>
      </c>
      <c r="E81" s="42"/>
      <c r="F81" s="93">
        <f t="shared" si="36"/>
        <v>176</v>
      </c>
      <c r="G81" s="69">
        <v>0</v>
      </c>
      <c r="H81" s="41">
        <v>8</v>
      </c>
      <c r="I81" s="41">
        <v>3</v>
      </c>
      <c r="J81" s="41">
        <v>1</v>
      </c>
      <c r="K81" s="41">
        <v>0</v>
      </c>
      <c r="L81" s="41">
        <v>0</v>
      </c>
      <c r="M81" s="41">
        <v>0</v>
      </c>
      <c r="N81" s="41">
        <v>0</v>
      </c>
      <c r="O81" s="41">
        <v>164</v>
      </c>
      <c r="P81" s="437">
        <v>161632</v>
      </c>
      <c r="AA81" s="155">
        <v>176</v>
      </c>
      <c r="AB81" s="155" t="str">
        <f>IF(F81=AA81,"",1)</f>
        <v/>
      </c>
    </row>
    <row r="82" spans="1:28" ht="12" customHeight="1">
      <c r="A82" s="254"/>
      <c r="B82" s="254"/>
      <c r="C82" s="40"/>
      <c r="D82" s="306"/>
      <c r="E82" s="39"/>
      <c r="F82" s="94">
        <f t="shared" si="36"/>
        <v>1</v>
      </c>
      <c r="G82" s="67">
        <f t="shared" ref="G82:O82" si="42">IF(G81=0,0,G81/$F81)</f>
        <v>0</v>
      </c>
      <c r="H82" s="37">
        <f t="shared" si="42"/>
        <v>4.5454545454545456E-2</v>
      </c>
      <c r="I82" s="37">
        <f t="shared" si="42"/>
        <v>1.7045454545454544E-2</v>
      </c>
      <c r="J82" s="37">
        <f t="shared" si="42"/>
        <v>5.681818181818182E-3</v>
      </c>
      <c r="K82" s="37">
        <f t="shared" si="42"/>
        <v>0</v>
      </c>
      <c r="L82" s="37">
        <f t="shared" si="42"/>
        <v>0</v>
      </c>
      <c r="M82" s="37">
        <f t="shared" si="42"/>
        <v>0</v>
      </c>
      <c r="N82" s="37">
        <f t="shared" si="42"/>
        <v>0</v>
      </c>
      <c r="O82" s="37">
        <f t="shared" si="42"/>
        <v>0.93181818181818177</v>
      </c>
      <c r="P82" s="438"/>
      <c r="AA82" s="154"/>
      <c r="AB82" s="154"/>
    </row>
    <row r="83" spans="1:28" ht="12" customHeight="1">
      <c r="A83" s="254"/>
      <c r="B83" s="254"/>
      <c r="C83" s="43"/>
      <c r="D83" s="305" t="s">
        <v>9</v>
      </c>
      <c r="E83" s="42"/>
      <c r="F83" s="93">
        <f t="shared" si="36"/>
        <v>21</v>
      </c>
      <c r="G83" s="69">
        <v>0</v>
      </c>
      <c r="H83" s="41">
        <v>1</v>
      </c>
      <c r="I83" s="41">
        <v>0</v>
      </c>
      <c r="J83" s="41">
        <v>0</v>
      </c>
      <c r="K83" s="41">
        <v>0</v>
      </c>
      <c r="L83" s="41">
        <v>0</v>
      </c>
      <c r="M83" s="41">
        <v>0</v>
      </c>
      <c r="N83" s="41">
        <v>0</v>
      </c>
      <c r="O83" s="41">
        <v>20</v>
      </c>
      <c r="P83" s="437">
        <v>122000</v>
      </c>
      <c r="AA83" s="155">
        <v>21</v>
      </c>
      <c r="AB83" s="155" t="str">
        <f>IF(F83=AA83,"",1)</f>
        <v/>
      </c>
    </row>
    <row r="84" spans="1:28" ht="12" customHeight="1">
      <c r="A84" s="254"/>
      <c r="B84" s="254"/>
      <c r="C84" s="40"/>
      <c r="D84" s="306"/>
      <c r="E84" s="39"/>
      <c r="F84" s="94">
        <f t="shared" si="36"/>
        <v>1</v>
      </c>
      <c r="G84" s="67">
        <f t="shared" ref="G84:O84" si="43">IF(G83=0,0,G83/$F83)</f>
        <v>0</v>
      </c>
      <c r="H84" s="37">
        <f t="shared" si="43"/>
        <v>4.7619047619047616E-2</v>
      </c>
      <c r="I84" s="37">
        <f t="shared" si="43"/>
        <v>0</v>
      </c>
      <c r="J84" s="37">
        <f t="shared" si="43"/>
        <v>0</v>
      </c>
      <c r="K84" s="37">
        <f t="shared" si="43"/>
        <v>0</v>
      </c>
      <c r="L84" s="37">
        <f t="shared" si="43"/>
        <v>0</v>
      </c>
      <c r="M84" s="37">
        <f t="shared" si="43"/>
        <v>0</v>
      </c>
      <c r="N84" s="37">
        <f t="shared" si="43"/>
        <v>0</v>
      </c>
      <c r="O84" s="37">
        <f t="shared" si="43"/>
        <v>0.95238095238095233</v>
      </c>
      <c r="P84" s="438"/>
      <c r="AA84" s="154"/>
      <c r="AB84" s="154"/>
    </row>
    <row r="85" spans="1:28" ht="12" customHeight="1">
      <c r="A85" s="254"/>
      <c r="B85" s="254"/>
      <c r="C85" s="43"/>
      <c r="D85" s="305" t="s">
        <v>8</v>
      </c>
      <c r="E85" s="42"/>
      <c r="F85" s="93">
        <f t="shared" si="36"/>
        <v>9</v>
      </c>
      <c r="G85" s="69">
        <v>0</v>
      </c>
      <c r="H85" s="41">
        <v>2</v>
      </c>
      <c r="I85" s="41">
        <v>1</v>
      </c>
      <c r="J85" s="41">
        <v>0</v>
      </c>
      <c r="K85" s="41">
        <v>0</v>
      </c>
      <c r="L85" s="41">
        <v>0</v>
      </c>
      <c r="M85" s="41">
        <v>0</v>
      </c>
      <c r="N85" s="41">
        <v>0</v>
      </c>
      <c r="O85" s="41">
        <v>6</v>
      </c>
      <c r="P85" s="437">
        <v>157693.33333333334</v>
      </c>
      <c r="AA85" s="155">
        <v>9</v>
      </c>
      <c r="AB85" s="155" t="str">
        <f>IF(F85=AA85,"",1)</f>
        <v/>
      </c>
    </row>
    <row r="86" spans="1:28" ht="12" customHeight="1">
      <c r="A86" s="254"/>
      <c r="B86" s="254"/>
      <c r="C86" s="40"/>
      <c r="D86" s="306"/>
      <c r="E86" s="39"/>
      <c r="F86" s="94">
        <f t="shared" si="36"/>
        <v>1</v>
      </c>
      <c r="G86" s="67">
        <f t="shared" ref="G86:O86" si="44">IF(G85=0,0,G85/$F85)</f>
        <v>0</v>
      </c>
      <c r="H86" s="37">
        <f t="shared" si="44"/>
        <v>0.22222222222222221</v>
      </c>
      <c r="I86" s="37">
        <f t="shared" si="44"/>
        <v>0.1111111111111111</v>
      </c>
      <c r="J86" s="37">
        <f t="shared" si="44"/>
        <v>0</v>
      </c>
      <c r="K86" s="37">
        <f t="shared" si="44"/>
        <v>0</v>
      </c>
      <c r="L86" s="37">
        <f t="shared" si="44"/>
        <v>0</v>
      </c>
      <c r="M86" s="37">
        <f t="shared" si="44"/>
        <v>0</v>
      </c>
      <c r="N86" s="37">
        <f t="shared" si="44"/>
        <v>0</v>
      </c>
      <c r="O86" s="37">
        <f t="shared" si="44"/>
        <v>0.66666666666666663</v>
      </c>
      <c r="P86" s="438"/>
      <c r="AA86" s="154"/>
      <c r="AB86" s="154"/>
    </row>
    <row r="87" spans="1:28" ht="13.5" customHeight="1">
      <c r="A87" s="254"/>
      <c r="B87" s="254"/>
      <c r="C87" s="43"/>
      <c r="D87" s="307" t="s">
        <v>121</v>
      </c>
      <c r="E87" s="42"/>
      <c r="F87" s="93">
        <f t="shared" si="36"/>
        <v>18</v>
      </c>
      <c r="G87" s="69">
        <v>0</v>
      </c>
      <c r="H87" s="41">
        <v>0</v>
      </c>
      <c r="I87" s="41">
        <v>2</v>
      </c>
      <c r="J87" s="41">
        <v>0</v>
      </c>
      <c r="K87" s="41">
        <v>0</v>
      </c>
      <c r="L87" s="41">
        <v>0</v>
      </c>
      <c r="M87" s="41">
        <v>0</v>
      </c>
      <c r="N87" s="41">
        <v>0</v>
      </c>
      <c r="O87" s="41">
        <v>16</v>
      </c>
      <c r="P87" s="437">
        <v>161150</v>
      </c>
      <c r="AA87" s="155">
        <v>18</v>
      </c>
      <c r="AB87" s="155" t="str">
        <f>IF(F87=AA87,"",1)</f>
        <v/>
      </c>
    </row>
    <row r="88" spans="1:28" ht="13.5" customHeight="1">
      <c r="A88" s="254"/>
      <c r="B88" s="254"/>
      <c r="C88" s="40"/>
      <c r="D88" s="306"/>
      <c r="E88" s="39"/>
      <c r="F88" s="94">
        <f t="shared" si="36"/>
        <v>1</v>
      </c>
      <c r="G88" s="67">
        <f t="shared" ref="G88:O88" si="45">IF(G87=0,0,G87/$F87)</f>
        <v>0</v>
      </c>
      <c r="H88" s="37">
        <f t="shared" si="45"/>
        <v>0</v>
      </c>
      <c r="I88" s="37">
        <f t="shared" si="45"/>
        <v>0.1111111111111111</v>
      </c>
      <c r="J88" s="37">
        <f t="shared" si="45"/>
        <v>0</v>
      </c>
      <c r="K88" s="37">
        <f t="shared" si="45"/>
        <v>0</v>
      </c>
      <c r="L88" s="37">
        <f t="shared" si="45"/>
        <v>0</v>
      </c>
      <c r="M88" s="37">
        <f t="shared" si="45"/>
        <v>0</v>
      </c>
      <c r="N88" s="37">
        <f t="shared" si="45"/>
        <v>0</v>
      </c>
      <c r="O88" s="37">
        <f t="shared" si="45"/>
        <v>0.88888888888888884</v>
      </c>
      <c r="P88" s="438"/>
      <c r="AA88" s="154"/>
      <c r="AB88" s="154"/>
    </row>
    <row r="89" spans="1:28" ht="12" customHeight="1">
      <c r="A89" s="254"/>
      <c r="B89" s="254"/>
      <c r="C89" s="43"/>
      <c r="D89" s="305" t="s">
        <v>6</v>
      </c>
      <c r="E89" s="42"/>
      <c r="F89" s="93">
        <f t="shared" si="36"/>
        <v>49</v>
      </c>
      <c r="G89" s="69">
        <v>0</v>
      </c>
      <c r="H89" s="41">
        <v>3</v>
      </c>
      <c r="I89" s="41">
        <v>2</v>
      </c>
      <c r="J89" s="41">
        <v>0</v>
      </c>
      <c r="K89" s="41">
        <v>0</v>
      </c>
      <c r="L89" s="41">
        <v>0</v>
      </c>
      <c r="M89" s="41">
        <v>0</v>
      </c>
      <c r="N89" s="41">
        <v>0</v>
      </c>
      <c r="O89" s="41">
        <v>44</v>
      </c>
      <c r="P89" s="437">
        <v>149080</v>
      </c>
      <c r="AA89" s="155">
        <v>49</v>
      </c>
      <c r="AB89" s="155" t="str">
        <f>IF(F89=AA89,"",1)</f>
        <v/>
      </c>
    </row>
    <row r="90" spans="1:28" ht="12" customHeight="1">
      <c r="A90" s="254"/>
      <c r="B90" s="254"/>
      <c r="C90" s="40"/>
      <c r="D90" s="306"/>
      <c r="E90" s="39"/>
      <c r="F90" s="94">
        <f t="shared" si="36"/>
        <v>1</v>
      </c>
      <c r="G90" s="67">
        <f t="shared" ref="G90:O90" si="46">IF(G89=0,0,G89/$F89)</f>
        <v>0</v>
      </c>
      <c r="H90" s="37">
        <f t="shared" si="46"/>
        <v>6.1224489795918366E-2</v>
      </c>
      <c r="I90" s="37">
        <f t="shared" si="46"/>
        <v>4.0816326530612242E-2</v>
      </c>
      <c r="J90" s="37">
        <f t="shared" si="46"/>
        <v>0</v>
      </c>
      <c r="K90" s="37">
        <f t="shared" si="46"/>
        <v>0</v>
      </c>
      <c r="L90" s="37">
        <f t="shared" si="46"/>
        <v>0</v>
      </c>
      <c r="M90" s="37">
        <f t="shared" si="46"/>
        <v>0</v>
      </c>
      <c r="N90" s="37">
        <f t="shared" si="46"/>
        <v>0</v>
      </c>
      <c r="O90" s="37">
        <f t="shared" si="46"/>
        <v>0.89795918367346939</v>
      </c>
      <c r="P90" s="438"/>
      <c r="AA90" s="154"/>
      <c r="AB90" s="154"/>
    </row>
    <row r="91" spans="1:28" ht="12" customHeight="1">
      <c r="A91" s="254"/>
      <c r="B91" s="254"/>
      <c r="C91" s="43"/>
      <c r="D91" s="305" t="s">
        <v>5</v>
      </c>
      <c r="E91" s="42"/>
      <c r="F91" s="93">
        <f t="shared" si="36"/>
        <v>24</v>
      </c>
      <c r="G91" s="69">
        <v>0</v>
      </c>
      <c r="H91" s="41">
        <v>2</v>
      </c>
      <c r="I91" s="41">
        <v>1</v>
      </c>
      <c r="J91" s="41">
        <v>0</v>
      </c>
      <c r="K91" s="41">
        <v>0</v>
      </c>
      <c r="L91" s="41">
        <v>0</v>
      </c>
      <c r="M91" s="41">
        <v>0</v>
      </c>
      <c r="N91" s="41">
        <v>0</v>
      </c>
      <c r="O91" s="41">
        <v>21</v>
      </c>
      <c r="P91" s="437">
        <v>149066.66666666666</v>
      </c>
      <c r="AA91" s="155">
        <v>24</v>
      </c>
      <c r="AB91" s="155" t="str">
        <f>IF(F91=AA91,"",1)</f>
        <v/>
      </c>
    </row>
    <row r="92" spans="1:28" ht="12" customHeight="1">
      <c r="A92" s="254"/>
      <c r="B92" s="254"/>
      <c r="C92" s="40"/>
      <c r="D92" s="306"/>
      <c r="E92" s="39"/>
      <c r="F92" s="94">
        <f t="shared" si="36"/>
        <v>1</v>
      </c>
      <c r="G92" s="67">
        <f t="shared" ref="G92:O92" si="47">IF(G91=0,0,G91/$F91)</f>
        <v>0</v>
      </c>
      <c r="H92" s="37">
        <f t="shared" si="47"/>
        <v>8.3333333333333329E-2</v>
      </c>
      <c r="I92" s="37">
        <f t="shared" si="47"/>
        <v>4.1666666666666664E-2</v>
      </c>
      <c r="J92" s="37">
        <f t="shared" si="47"/>
        <v>0</v>
      </c>
      <c r="K92" s="37">
        <f t="shared" si="47"/>
        <v>0</v>
      </c>
      <c r="L92" s="37">
        <f t="shared" si="47"/>
        <v>0</v>
      </c>
      <c r="M92" s="37">
        <f t="shared" si="47"/>
        <v>0</v>
      </c>
      <c r="N92" s="37">
        <f t="shared" si="47"/>
        <v>0</v>
      </c>
      <c r="O92" s="37">
        <f t="shared" si="47"/>
        <v>0.875</v>
      </c>
      <c r="P92" s="438"/>
      <c r="AA92" s="154"/>
      <c r="AB92" s="154"/>
    </row>
    <row r="93" spans="1:28" ht="12" customHeight="1">
      <c r="A93" s="254"/>
      <c r="B93" s="254"/>
      <c r="C93" s="43"/>
      <c r="D93" s="305" t="s">
        <v>4</v>
      </c>
      <c r="E93" s="42"/>
      <c r="F93" s="93">
        <f t="shared" si="36"/>
        <v>22</v>
      </c>
      <c r="G93" s="69">
        <v>0</v>
      </c>
      <c r="H93" s="41">
        <v>2</v>
      </c>
      <c r="I93" s="41">
        <v>0</v>
      </c>
      <c r="J93" s="41">
        <v>0</v>
      </c>
      <c r="K93" s="41">
        <v>0</v>
      </c>
      <c r="L93" s="41">
        <v>0</v>
      </c>
      <c r="M93" s="41">
        <v>0</v>
      </c>
      <c r="N93" s="41">
        <v>0</v>
      </c>
      <c r="O93" s="41">
        <v>20</v>
      </c>
      <c r="P93" s="437">
        <v>145550</v>
      </c>
      <c r="AA93" s="155">
        <v>22</v>
      </c>
      <c r="AB93" s="155" t="str">
        <f>IF(F93=AA93,"",1)</f>
        <v/>
      </c>
    </row>
    <row r="94" spans="1:28" ht="12" customHeight="1">
      <c r="A94" s="254"/>
      <c r="B94" s="254"/>
      <c r="C94" s="40"/>
      <c r="D94" s="306"/>
      <c r="E94" s="39"/>
      <c r="F94" s="94">
        <f t="shared" si="36"/>
        <v>1</v>
      </c>
      <c r="G94" s="67">
        <f t="shared" ref="G94:O94" si="48">IF(G93=0,0,G93/$F93)</f>
        <v>0</v>
      </c>
      <c r="H94" s="37">
        <f t="shared" si="48"/>
        <v>9.0909090909090912E-2</v>
      </c>
      <c r="I94" s="37">
        <f t="shared" si="48"/>
        <v>0</v>
      </c>
      <c r="J94" s="37">
        <f t="shared" si="48"/>
        <v>0</v>
      </c>
      <c r="K94" s="37">
        <f t="shared" si="48"/>
        <v>0</v>
      </c>
      <c r="L94" s="37">
        <f t="shared" si="48"/>
        <v>0</v>
      </c>
      <c r="M94" s="37">
        <f t="shared" si="48"/>
        <v>0</v>
      </c>
      <c r="N94" s="37">
        <f t="shared" si="48"/>
        <v>0</v>
      </c>
      <c r="O94" s="37">
        <f t="shared" si="48"/>
        <v>0.90909090909090906</v>
      </c>
      <c r="P94" s="438"/>
      <c r="AA94" s="154"/>
      <c r="AB94" s="154"/>
    </row>
    <row r="95" spans="1:28" ht="12" customHeight="1">
      <c r="A95" s="254"/>
      <c r="B95" s="254"/>
      <c r="C95" s="43"/>
      <c r="D95" s="305" t="s">
        <v>3</v>
      </c>
      <c r="E95" s="42"/>
      <c r="F95" s="93">
        <f t="shared" si="36"/>
        <v>168</v>
      </c>
      <c r="G95" s="69">
        <v>0</v>
      </c>
      <c r="H95" s="41">
        <v>19</v>
      </c>
      <c r="I95" s="41">
        <v>6</v>
      </c>
      <c r="J95" s="41">
        <v>0</v>
      </c>
      <c r="K95" s="41">
        <v>0</v>
      </c>
      <c r="L95" s="41">
        <v>0</v>
      </c>
      <c r="M95" s="41">
        <v>0</v>
      </c>
      <c r="N95" s="41">
        <v>0</v>
      </c>
      <c r="O95" s="41">
        <v>143</v>
      </c>
      <c r="P95" s="437">
        <v>144126</v>
      </c>
      <c r="AA95" s="155">
        <v>168</v>
      </c>
      <c r="AB95" s="155" t="str">
        <f>IF(F95=AA95,"",1)</f>
        <v/>
      </c>
    </row>
    <row r="96" spans="1:28" ht="12" customHeight="1">
      <c r="A96" s="254"/>
      <c r="B96" s="254"/>
      <c r="C96" s="40"/>
      <c r="D96" s="306"/>
      <c r="E96" s="39"/>
      <c r="F96" s="94">
        <f t="shared" si="36"/>
        <v>1</v>
      </c>
      <c r="G96" s="67">
        <f t="shared" ref="G96:O96" si="49">IF(G95=0,0,G95/$F95)</f>
        <v>0</v>
      </c>
      <c r="H96" s="37">
        <f t="shared" si="49"/>
        <v>0.1130952380952381</v>
      </c>
      <c r="I96" s="37">
        <f t="shared" si="49"/>
        <v>3.5714285714285712E-2</v>
      </c>
      <c r="J96" s="37">
        <f t="shared" si="49"/>
        <v>0</v>
      </c>
      <c r="K96" s="37">
        <f t="shared" si="49"/>
        <v>0</v>
      </c>
      <c r="L96" s="37">
        <f t="shared" si="49"/>
        <v>0</v>
      </c>
      <c r="M96" s="37">
        <f t="shared" si="49"/>
        <v>0</v>
      </c>
      <c r="N96" s="37">
        <f t="shared" si="49"/>
        <v>0</v>
      </c>
      <c r="O96" s="37">
        <f t="shared" si="49"/>
        <v>0.85119047619047616</v>
      </c>
      <c r="P96" s="438"/>
      <c r="AA96" s="154"/>
      <c r="AB96" s="154"/>
    </row>
    <row r="97" spans="1:30" ht="12" customHeight="1">
      <c r="A97" s="254"/>
      <c r="B97" s="254"/>
      <c r="C97" s="43"/>
      <c r="D97" s="305" t="s">
        <v>2</v>
      </c>
      <c r="E97" s="42"/>
      <c r="F97" s="93">
        <f t="shared" si="36"/>
        <v>21</v>
      </c>
      <c r="G97" s="69">
        <v>0</v>
      </c>
      <c r="H97" s="41">
        <v>0</v>
      </c>
      <c r="I97" s="41">
        <v>2</v>
      </c>
      <c r="J97" s="41">
        <v>0</v>
      </c>
      <c r="K97" s="41">
        <v>0</v>
      </c>
      <c r="L97" s="41">
        <v>0</v>
      </c>
      <c r="M97" s="41">
        <v>0</v>
      </c>
      <c r="N97" s="41">
        <v>0</v>
      </c>
      <c r="O97" s="41">
        <v>19</v>
      </c>
      <c r="P97" s="437">
        <v>169100</v>
      </c>
      <c r="AA97" s="155">
        <v>21</v>
      </c>
      <c r="AB97" s="155" t="str">
        <f>IF(F97=AA97,"",1)</f>
        <v/>
      </c>
    </row>
    <row r="98" spans="1:30" ht="12" customHeight="1">
      <c r="A98" s="254"/>
      <c r="B98" s="254"/>
      <c r="C98" s="40"/>
      <c r="D98" s="306"/>
      <c r="E98" s="39"/>
      <c r="F98" s="94">
        <f t="shared" si="36"/>
        <v>1</v>
      </c>
      <c r="G98" s="67">
        <f t="shared" ref="G98:O98" si="50">IF(G97=0,0,G97/$F97)</f>
        <v>0</v>
      </c>
      <c r="H98" s="37">
        <f t="shared" si="50"/>
        <v>0</v>
      </c>
      <c r="I98" s="37">
        <f t="shared" si="50"/>
        <v>9.5238095238095233E-2</v>
      </c>
      <c r="J98" s="37">
        <f t="shared" si="50"/>
        <v>0</v>
      </c>
      <c r="K98" s="37">
        <f t="shared" si="50"/>
        <v>0</v>
      </c>
      <c r="L98" s="37">
        <f t="shared" si="50"/>
        <v>0</v>
      </c>
      <c r="M98" s="37">
        <f t="shared" si="50"/>
        <v>0</v>
      </c>
      <c r="N98" s="37">
        <f t="shared" si="50"/>
        <v>0</v>
      </c>
      <c r="O98" s="37">
        <f t="shared" si="50"/>
        <v>0.90476190476190477</v>
      </c>
      <c r="P98" s="438"/>
      <c r="AA98" s="154"/>
      <c r="AB98" s="154"/>
    </row>
    <row r="99" spans="1:30" ht="12.75" customHeight="1">
      <c r="A99" s="254"/>
      <c r="B99" s="254"/>
      <c r="C99" s="43"/>
      <c r="D99" s="305" t="s">
        <v>1</v>
      </c>
      <c r="E99" s="42"/>
      <c r="F99" s="93">
        <f t="shared" si="36"/>
        <v>56</v>
      </c>
      <c r="G99" s="69">
        <v>0</v>
      </c>
      <c r="H99" s="41">
        <v>5</v>
      </c>
      <c r="I99" s="41">
        <v>2</v>
      </c>
      <c r="J99" s="41">
        <v>0</v>
      </c>
      <c r="K99" s="41">
        <v>0</v>
      </c>
      <c r="L99" s="41">
        <v>0</v>
      </c>
      <c r="M99" s="41">
        <v>0</v>
      </c>
      <c r="N99" s="41">
        <v>0</v>
      </c>
      <c r="O99" s="41">
        <v>49</v>
      </c>
      <c r="P99" s="437">
        <v>145842.85714285713</v>
      </c>
      <c r="AA99" s="155">
        <v>56</v>
      </c>
      <c r="AB99" s="155" t="str">
        <f>IF(F99=AA99,"",1)</f>
        <v/>
      </c>
    </row>
    <row r="100" spans="1:30" ht="12.75" customHeight="1" thickBot="1">
      <c r="A100" s="255"/>
      <c r="B100" s="255"/>
      <c r="C100" s="40"/>
      <c r="D100" s="306"/>
      <c r="E100" s="39"/>
      <c r="F100" s="128">
        <f t="shared" si="36"/>
        <v>1</v>
      </c>
      <c r="G100" s="67">
        <f t="shared" ref="G100:O100" si="51">IF(G99=0,0,G99/$F99)</f>
        <v>0</v>
      </c>
      <c r="H100" s="37">
        <f t="shared" si="51"/>
        <v>8.9285714285714288E-2</v>
      </c>
      <c r="I100" s="37">
        <f t="shared" si="51"/>
        <v>3.5714285714285712E-2</v>
      </c>
      <c r="J100" s="37">
        <f t="shared" si="51"/>
        <v>0</v>
      </c>
      <c r="K100" s="37">
        <f t="shared" si="51"/>
        <v>0</v>
      </c>
      <c r="L100" s="37">
        <f t="shared" si="51"/>
        <v>0</v>
      </c>
      <c r="M100" s="37">
        <f t="shared" si="51"/>
        <v>0</v>
      </c>
      <c r="N100" s="37">
        <f t="shared" si="51"/>
        <v>0</v>
      </c>
      <c r="O100" s="37">
        <f t="shared" si="51"/>
        <v>0.875</v>
      </c>
      <c r="P100" s="438"/>
      <c r="AA100" s="157"/>
      <c r="AB100" s="158"/>
    </row>
    <row r="101" spans="1:30">
      <c r="P101" s="230" t="s">
        <v>680</v>
      </c>
    </row>
    <row r="110" spans="1:30">
      <c r="D110" s="166" t="s">
        <v>490</v>
      </c>
      <c r="E110" s="164"/>
      <c r="F110" s="165">
        <v>967</v>
      </c>
      <c r="G110" s="165">
        <v>0</v>
      </c>
      <c r="H110" s="165">
        <v>74</v>
      </c>
      <c r="I110" s="165">
        <v>34</v>
      </c>
      <c r="J110" s="165">
        <v>1</v>
      </c>
      <c r="K110" s="165">
        <v>0</v>
      </c>
      <c r="L110" s="165">
        <v>0</v>
      </c>
      <c r="M110" s="165">
        <v>0</v>
      </c>
      <c r="N110" s="165">
        <v>0</v>
      </c>
      <c r="O110" s="165">
        <v>858</v>
      </c>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2">IF(G110="","",SUM(G9,G11,G13,G15,G17))</f>
        <v>0</v>
      </c>
      <c r="H111" s="168">
        <f t="shared" si="52"/>
        <v>74</v>
      </c>
      <c r="I111" s="168">
        <f t="shared" si="52"/>
        <v>34</v>
      </c>
      <c r="J111" s="168">
        <f t="shared" si="52"/>
        <v>1</v>
      </c>
      <c r="K111" s="168">
        <f t="shared" si="52"/>
        <v>0</v>
      </c>
      <c r="L111" s="168">
        <f t="shared" si="52"/>
        <v>0</v>
      </c>
      <c r="M111" s="168">
        <f t="shared" si="52"/>
        <v>0</v>
      </c>
      <c r="N111" s="168">
        <f t="shared" si="52"/>
        <v>0</v>
      </c>
      <c r="O111" s="168">
        <f t="shared" si="52"/>
        <v>858</v>
      </c>
      <c r="P111" s="168"/>
      <c r="Q111" s="168" t="str">
        <f t="shared" si="52"/>
        <v/>
      </c>
      <c r="R111" s="168" t="str">
        <f t="shared" si="52"/>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3">IF(G110="","",SUM(G19,G69))</f>
        <v>0</v>
      </c>
      <c r="H112" s="168">
        <f t="shared" si="53"/>
        <v>74</v>
      </c>
      <c r="I112" s="168">
        <f t="shared" si="53"/>
        <v>34</v>
      </c>
      <c r="J112" s="168">
        <f t="shared" si="53"/>
        <v>1</v>
      </c>
      <c r="K112" s="168">
        <f t="shared" si="53"/>
        <v>0</v>
      </c>
      <c r="L112" s="168">
        <f t="shared" si="53"/>
        <v>0</v>
      </c>
      <c r="M112" s="168">
        <f t="shared" si="53"/>
        <v>0</v>
      </c>
      <c r="N112" s="168">
        <f t="shared" si="53"/>
        <v>0</v>
      </c>
      <c r="O112" s="168">
        <f t="shared" si="53"/>
        <v>858</v>
      </c>
      <c r="P112" s="168"/>
      <c r="Q112" s="168" t="str">
        <f t="shared" si="53"/>
        <v/>
      </c>
      <c r="R112" s="168" t="str">
        <f t="shared" si="53"/>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4">IF(G110="","",SUM(G21,G23,G25,G27,G29,G31,G33,G35,G37,G39,G41,G43,G45,G47,G49,G51,G53,G55,G57,G59,G61,G63,G65,G67))</f>
        <v>0</v>
      </c>
      <c r="H113" s="168">
        <f t="shared" si="54"/>
        <v>20</v>
      </c>
      <c r="I113" s="168">
        <f t="shared" si="54"/>
        <v>6</v>
      </c>
      <c r="J113" s="168">
        <f t="shared" si="54"/>
        <v>0</v>
      </c>
      <c r="K113" s="168">
        <f t="shared" si="54"/>
        <v>0</v>
      </c>
      <c r="L113" s="168">
        <f t="shared" si="54"/>
        <v>0</v>
      </c>
      <c r="M113" s="168">
        <f t="shared" si="54"/>
        <v>0</v>
      </c>
      <c r="N113" s="168">
        <f t="shared" si="54"/>
        <v>0</v>
      </c>
      <c r="O113" s="168">
        <f t="shared" si="54"/>
        <v>217</v>
      </c>
      <c r="P113" s="168"/>
      <c r="Q113" s="168" t="str">
        <f t="shared" si="54"/>
        <v/>
      </c>
      <c r="R113" s="168" t="str">
        <f t="shared" si="54"/>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5">IF(G110="","",SUM(G71,G73,G75,G77,G79,G81,G83,G85,G87,G89,G91,G93,G95,G97,G99))</f>
        <v>0</v>
      </c>
      <c r="H114" s="168">
        <f t="shared" si="55"/>
        <v>54</v>
      </c>
      <c r="I114" s="168">
        <f t="shared" si="55"/>
        <v>28</v>
      </c>
      <c r="J114" s="168">
        <f t="shared" si="55"/>
        <v>1</v>
      </c>
      <c r="K114" s="168">
        <f t="shared" si="55"/>
        <v>0</v>
      </c>
      <c r="L114" s="168">
        <f t="shared" si="55"/>
        <v>0</v>
      </c>
      <c r="M114" s="168">
        <f t="shared" si="55"/>
        <v>0</v>
      </c>
      <c r="N114" s="168">
        <f t="shared" si="55"/>
        <v>0</v>
      </c>
      <c r="O114" s="168">
        <f t="shared" si="55"/>
        <v>641</v>
      </c>
      <c r="P114" s="168"/>
      <c r="Q114" s="168" t="str">
        <f t="shared" si="55"/>
        <v/>
      </c>
      <c r="R114" s="168" t="str">
        <f t="shared" si="55"/>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c r="Q116" s="165" t="str">
        <f t="shared" si="56"/>
        <v/>
      </c>
      <c r="R116" s="165" t="str">
        <f t="shared" si="56"/>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c r="Q117" s="165" t="str">
        <f t="shared" si="57"/>
        <v/>
      </c>
      <c r="R117" s="165" t="str">
        <f t="shared" si="57"/>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c r="Q118" s="165" t="str">
        <f t="shared" si="58"/>
        <v/>
      </c>
      <c r="R118" s="165" t="str">
        <f t="shared" si="58"/>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c r="Q119" s="165" t="str">
        <f t="shared" si="59"/>
        <v/>
      </c>
      <c r="R119" s="165" t="str">
        <f t="shared" si="59"/>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c r="Q120" s="165" t="str">
        <f t="shared" si="60"/>
        <v/>
      </c>
      <c r="R120" s="165" t="str">
        <f t="shared" si="60"/>
        <v/>
      </c>
      <c r="S120" s="72"/>
      <c r="T120" s="72"/>
      <c r="U120" s="72"/>
      <c r="V120" s="72"/>
      <c r="W120" s="72"/>
      <c r="X120" s="72"/>
      <c r="Y120" s="72"/>
      <c r="Z120" s="72"/>
      <c r="AA120" s="72"/>
      <c r="AB120" s="72"/>
      <c r="AC120" s="72"/>
      <c r="AD120" s="72"/>
    </row>
  </sheetData>
  <mergeCells count="110">
    <mergeCell ref="P97:P98"/>
    <mergeCell ref="P99:P100"/>
    <mergeCell ref="P87:P88"/>
    <mergeCell ref="P89:P90"/>
    <mergeCell ref="P91:P92"/>
    <mergeCell ref="P93:P94"/>
    <mergeCell ref="P95:P96"/>
    <mergeCell ref="P77:P78"/>
    <mergeCell ref="P79:P80"/>
    <mergeCell ref="P81:P82"/>
    <mergeCell ref="P83:P84"/>
    <mergeCell ref="P85:P86"/>
    <mergeCell ref="P67:P68"/>
    <mergeCell ref="P69:P70"/>
    <mergeCell ref="P71:P72"/>
    <mergeCell ref="P73:P74"/>
    <mergeCell ref="P75:P76"/>
    <mergeCell ref="P57:P58"/>
    <mergeCell ref="P59:P60"/>
    <mergeCell ref="P61:P62"/>
    <mergeCell ref="P63:P64"/>
    <mergeCell ref="P65:P66"/>
    <mergeCell ref="P47:P48"/>
    <mergeCell ref="P49:P50"/>
    <mergeCell ref="P51:P52"/>
    <mergeCell ref="P53:P54"/>
    <mergeCell ref="P55:P56"/>
    <mergeCell ref="P37:P38"/>
    <mergeCell ref="P39:P40"/>
    <mergeCell ref="P41:P42"/>
    <mergeCell ref="P43:P44"/>
    <mergeCell ref="P45:P46"/>
    <mergeCell ref="P27:P28"/>
    <mergeCell ref="P29:P30"/>
    <mergeCell ref="P31:P32"/>
    <mergeCell ref="P33:P34"/>
    <mergeCell ref="P35:P36"/>
    <mergeCell ref="P17:P18"/>
    <mergeCell ref="P19:P20"/>
    <mergeCell ref="P21:P22"/>
    <mergeCell ref="P23:P24"/>
    <mergeCell ref="P25:P26"/>
    <mergeCell ref="P7:P8"/>
    <mergeCell ref="P9:P10"/>
    <mergeCell ref="P11:P12"/>
    <mergeCell ref="P13:P14"/>
    <mergeCell ref="P15:P16"/>
    <mergeCell ref="P3:P6"/>
    <mergeCell ref="A3:E6"/>
    <mergeCell ref="F3:F6"/>
    <mergeCell ref="G3:G6"/>
    <mergeCell ref="H3:H6"/>
    <mergeCell ref="I3:I6"/>
    <mergeCell ref="J3:J6"/>
    <mergeCell ref="K3:K6"/>
    <mergeCell ref="L3:L6"/>
    <mergeCell ref="M3:M6"/>
    <mergeCell ref="N3:N6"/>
    <mergeCell ref="O3:O6"/>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G3" sqref="G3:G6"/>
    </sheetView>
  </sheetViews>
  <sheetFormatPr defaultRowHeight="13.5"/>
  <cols>
    <col min="1" max="2" width="2.625" style="4" customWidth="1"/>
    <col min="3" max="3" width="1.375" style="4" customWidth="1"/>
    <col min="4" max="4" width="27.625" style="4" customWidth="1"/>
    <col min="5" max="5" width="1.375" style="4" customWidth="1"/>
    <col min="6" max="6" width="9.125" style="3" customWidth="1"/>
    <col min="7" max="16" width="9.875" style="3" customWidth="1"/>
    <col min="17" max="26" width="9" style="3"/>
    <col min="27" max="27" width="9" style="84"/>
    <col min="28" max="28" width="11.25" style="84" customWidth="1"/>
    <col min="29" max="16384" width="9" style="3"/>
  </cols>
  <sheetData>
    <row r="1" spans="1:28" ht="14.25">
      <c r="A1" s="18" t="s">
        <v>574</v>
      </c>
    </row>
    <row r="2" spans="1:28">
      <c r="P2" s="46" t="s">
        <v>633</v>
      </c>
    </row>
    <row r="3" spans="1:28" ht="15" customHeight="1">
      <c r="A3" s="314" t="s">
        <v>64</v>
      </c>
      <c r="B3" s="315"/>
      <c r="C3" s="315"/>
      <c r="D3" s="315"/>
      <c r="E3" s="316"/>
      <c r="F3" s="440" t="s">
        <v>131</v>
      </c>
      <c r="G3" s="442" t="s">
        <v>546</v>
      </c>
      <c r="H3" s="412" t="s">
        <v>547</v>
      </c>
      <c r="I3" s="412" t="s">
        <v>548</v>
      </c>
      <c r="J3" s="412" t="s">
        <v>549</v>
      </c>
      <c r="K3" s="412" t="s">
        <v>550</v>
      </c>
      <c r="L3" s="412" t="s">
        <v>551</v>
      </c>
      <c r="M3" s="412" t="s">
        <v>552</v>
      </c>
      <c r="N3" s="412" t="s">
        <v>553</v>
      </c>
      <c r="O3" s="412" t="s">
        <v>146</v>
      </c>
      <c r="P3" s="412" t="s">
        <v>554</v>
      </c>
    </row>
    <row r="4" spans="1:28" ht="15" customHeight="1">
      <c r="A4" s="317"/>
      <c r="B4" s="318"/>
      <c r="C4" s="318"/>
      <c r="D4" s="318"/>
      <c r="E4" s="319"/>
      <c r="F4" s="441"/>
      <c r="G4" s="443"/>
      <c r="H4" s="439"/>
      <c r="I4" s="439"/>
      <c r="J4" s="439"/>
      <c r="K4" s="439"/>
      <c r="L4" s="439"/>
      <c r="M4" s="439"/>
      <c r="N4" s="439"/>
      <c r="O4" s="439"/>
      <c r="P4" s="439"/>
    </row>
    <row r="5" spans="1:28" ht="15" customHeight="1" thickBot="1">
      <c r="A5" s="317"/>
      <c r="B5" s="318"/>
      <c r="C5" s="318"/>
      <c r="D5" s="318"/>
      <c r="E5" s="319"/>
      <c r="F5" s="441"/>
      <c r="G5" s="443"/>
      <c r="H5" s="439"/>
      <c r="I5" s="439"/>
      <c r="J5" s="439"/>
      <c r="K5" s="439"/>
      <c r="L5" s="439"/>
      <c r="M5" s="439"/>
      <c r="N5" s="439"/>
      <c r="O5" s="439"/>
      <c r="P5" s="439"/>
    </row>
    <row r="6" spans="1:28" ht="15" customHeight="1" thickBot="1">
      <c r="A6" s="320"/>
      <c r="B6" s="321"/>
      <c r="C6" s="321"/>
      <c r="D6" s="321"/>
      <c r="E6" s="322"/>
      <c r="F6" s="441"/>
      <c r="G6" s="444"/>
      <c r="H6" s="413"/>
      <c r="I6" s="413"/>
      <c r="J6" s="413"/>
      <c r="K6" s="413"/>
      <c r="L6" s="413"/>
      <c r="M6" s="413"/>
      <c r="N6" s="413"/>
      <c r="O6" s="413"/>
      <c r="P6" s="413"/>
      <c r="AA6" s="159">
        <f>SUM(AB7:AB100,F116:R120)</f>
        <v>0</v>
      </c>
      <c r="AB6" s="92"/>
    </row>
    <row r="7" spans="1:28" ht="12" customHeight="1">
      <c r="A7" s="240" t="s">
        <v>50</v>
      </c>
      <c r="B7" s="241"/>
      <c r="C7" s="241"/>
      <c r="D7" s="241"/>
      <c r="E7" s="242"/>
      <c r="F7" s="93">
        <f>SUM(G7:O7)</f>
        <v>967</v>
      </c>
      <c r="G7" s="69">
        <f t="shared" ref="G7:O7" si="0">SUM(G9,G11,G13,G15,G17)</f>
        <v>1</v>
      </c>
      <c r="H7" s="41">
        <f t="shared" si="0"/>
        <v>218</v>
      </c>
      <c r="I7" s="41">
        <f t="shared" si="0"/>
        <v>446</v>
      </c>
      <c r="J7" s="41">
        <f t="shared" si="0"/>
        <v>22</v>
      </c>
      <c r="K7" s="41">
        <f t="shared" si="0"/>
        <v>5</v>
      </c>
      <c r="L7" s="41">
        <f t="shared" si="0"/>
        <v>0</v>
      </c>
      <c r="M7" s="41">
        <f t="shared" si="0"/>
        <v>0</v>
      </c>
      <c r="N7" s="41">
        <f t="shared" si="0"/>
        <v>0</v>
      </c>
      <c r="O7" s="41">
        <f t="shared" si="0"/>
        <v>275</v>
      </c>
      <c r="P7" s="437">
        <v>161407.4032</v>
      </c>
      <c r="AA7" s="153">
        <v>967</v>
      </c>
      <c r="AB7" s="153" t="str">
        <f>IF(F7=AA7,"",1)</f>
        <v/>
      </c>
    </row>
    <row r="8" spans="1:28" ht="12" customHeight="1">
      <c r="A8" s="243"/>
      <c r="B8" s="244"/>
      <c r="C8" s="244"/>
      <c r="D8" s="244"/>
      <c r="E8" s="245"/>
      <c r="F8" s="94">
        <f t="shared" ref="F8:F71" si="1">SUM(G8:O8)</f>
        <v>1</v>
      </c>
      <c r="G8" s="67">
        <f t="shared" ref="G8:O8" si="2">IF(G7=0,0,G7/$F7)</f>
        <v>1.0341261633919339E-3</v>
      </c>
      <c r="H8" s="37">
        <f t="shared" si="2"/>
        <v>0.22543950361944157</v>
      </c>
      <c r="I8" s="37">
        <f t="shared" si="2"/>
        <v>0.46122026887280249</v>
      </c>
      <c r="J8" s="37">
        <f t="shared" si="2"/>
        <v>2.2750775594622543E-2</v>
      </c>
      <c r="K8" s="37">
        <f t="shared" si="2"/>
        <v>5.170630816959669E-3</v>
      </c>
      <c r="L8" s="37">
        <f t="shared" si="2"/>
        <v>0</v>
      </c>
      <c r="M8" s="37">
        <f t="shared" si="2"/>
        <v>0</v>
      </c>
      <c r="N8" s="37">
        <f t="shared" si="2"/>
        <v>0</v>
      </c>
      <c r="O8" s="37">
        <f t="shared" si="2"/>
        <v>0.28438469493278179</v>
      </c>
      <c r="P8" s="438"/>
      <c r="AA8" s="154"/>
      <c r="AB8" s="154"/>
    </row>
    <row r="9" spans="1:28" ht="12" customHeight="1">
      <c r="A9" s="256" t="s">
        <v>49</v>
      </c>
      <c r="B9" s="323" t="s">
        <v>48</v>
      </c>
      <c r="C9" s="324"/>
      <c r="D9" s="324"/>
      <c r="E9" s="325"/>
      <c r="F9" s="93">
        <f t="shared" si="1"/>
        <v>323</v>
      </c>
      <c r="G9" s="69">
        <v>1</v>
      </c>
      <c r="H9" s="41">
        <v>57</v>
      </c>
      <c r="I9" s="41">
        <v>115</v>
      </c>
      <c r="J9" s="41">
        <v>13</v>
      </c>
      <c r="K9" s="41">
        <v>2</v>
      </c>
      <c r="L9" s="41">
        <v>0</v>
      </c>
      <c r="M9" s="41">
        <v>0</v>
      </c>
      <c r="N9" s="41">
        <v>0</v>
      </c>
      <c r="O9" s="41">
        <v>135</v>
      </c>
      <c r="P9" s="437">
        <v>167634.94680851063</v>
      </c>
      <c r="AA9" s="155">
        <v>323</v>
      </c>
      <c r="AB9" s="155" t="str">
        <f>IF(F9=AA9,"",1)</f>
        <v/>
      </c>
    </row>
    <row r="10" spans="1:28" ht="12" customHeight="1">
      <c r="A10" s="257"/>
      <c r="B10" s="326"/>
      <c r="C10" s="327"/>
      <c r="D10" s="327"/>
      <c r="E10" s="328"/>
      <c r="F10" s="94">
        <f t="shared" si="1"/>
        <v>1</v>
      </c>
      <c r="G10" s="67">
        <f t="shared" ref="G10:O10" si="3">IF(G9=0,0,G9/$F9)</f>
        <v>3.0959752321981426E-3</v>
      </c>
      <c r="H10" s="37">
        <f t="shared" si="3"/>
        <v>0.17647058823529413</v>
      </c>
      <c r="I10" s="37">
        <f t="shared" si="3"/>
        <v>0.35603715170278638</v>
      </c>
      <c r="J10" s="37">
        <f t="shared" si="3"/>
        <v>4.0247678018575851E-2</v>
      </c>
      <c r="K10" s="37">
        <f t="shared" si="3"/>
        <v>6.1919504643962852E-3</v>
      </c>
      <c r="L10" s="37">
        <f t="shared" si="3"/>
        <v>0</v>
      </c>
      <c r="M10" s="37">
        <f t="shared" si="3"/>
        <v>0</v>
      </c>
      <c r="N10" s="37">
        <f t="shared" si="3"/>
        <v>0</v>
      </c>
      <c r="O10" s="37">
        <f t="shared" si="3"/>
        <v>0.41795665634674922</v>
      </c>
      <c r="P10" s="438"/>
      <c r="AA10" s="154"/>
      <c r="AB10" s="154"/>
    </row>
    <row r="11" spans="1:28" ht="12" customHeight="1">
      <c r="A11" s="257"/>
      <c r="B11" s="323" t="s">
        <v>47</v>
      </c>
      <c r="C11" s="324"/>
      <c r="D11" s="324"/>
      <c r="E11" s="325"/>
      <c r="F11" s="93">
        <f t="shared" si="1"/>
        <v>145</v>
      </c>
      <c r="G11" s="69">
        <v>0</v>
      </c>
      <c r="H11" s="41">
        <v>42</v>
      </c>
      <c r="I11" s="41">
        <v>65</v>
      </c>
      <c r="J11" s="41">
        <v>2</v>
      </c>
      <c r="K11" s="41">
        <v>0</v>
      </c>
      <c r="L11" s="41">
        <v>0</v>
      </c>
      <c r="M11" s="41">
        <v>0</v>
      </c>
      <c r="N11" s="41">
        <v>0</v>
      </c>
      <c r="O11" s="41">
        <v>36</v>
      </c>
      <c r="P11" s="437">
        <v>156635.10091743121</v>
      </c>
      <c r="AA11" s="155">
        <v>145</v>
      </c>
      <c r="AB11" s="155" t="str">
        <f>IF(F11=AA11,"",1)</f>
        <v/>
      </c>
    </row>
    <row r="12" spans="1:28" ht="12" customHeight="1">
      <c r="A12" s="257"/>
      <c r="B12" s="326"/>
      <c r="C12" s="327"/>
      <c r="D12" s="327"/>
      <c r="E12" s="328"/>
      <c r="F12" s="94">
        <f t="shared" si="1"/>
        <v>1</v>
      </c>
      <c r="G12" s="67">
        <f t="shared" ref="G12:O12" si="4">IF(G11=0,0,G11/$F11)</f>
        <v>0</v>
      </c>
      <c r="H12" s="37">
        <f t="shared" si="4"/>
        <v>0.28965517241379313</v>
      </c>
      <c r="I12" s="37">
        <f t="shared" si="4"/>
        <v>0.44827586206896552</v>
      </c>
      <c r="J12" s="37">
        <f t="shared" si="4"/>
        <v>1.3793103448275862E-2</v>
      </c>
      <c r="K12" s="37">
        <f t="shared" si="4"/>
        <v>0</v>
      </c>
      <c r="L12" s="37">
        <f t="shared" si="4"/>
        <v>0</v>
      </c>
      <c r="M12" s="37">
        <f t="shared" si="4"/>
        <v>0</v>
      </c>
      <c r="N12" s="37">
        <f t="shared" si="4"/>
        <v>0</v>
      </c>
      <c r="O12" s="37">
        <f t="shared" si="4"/>
        <v>0.24827586206896551</v>
      </c>
      <c r="P12" s="438"/>
      <c r="AA12" s="154"/>
      <c r="AB12" s="154"/>
    </row>
    <row r="13" spans="1:28" ht="12" customHeight="1">
      <c r="A13" s="257"/>
      <c r="B13" s="323" t="s">
        <v>46</v>
      </c>
      <c r="C13" s="324"/>
      <c r="D13" s="324"/>
      <c r="E13" s="325"/>
      <c r="F13" s="93">
        <f t="shared" si="1"/>
        <v>218</v>
      </c>
      <c r="G13" s="69">
        <v>0</v>
      </c>
      <c r="H13" s="41">
        <v>65</v>
      </c>
      <c r="I13" s="41">
        <v>116</v>
      </c>
      <c r="J13" s="41">
        <v>1</v>
      </c>
      <c r="K13" s="41">
        <v>1</v>
      </c>
      <c r="L13" s="41">
        <v>0</v>
      </c>
      <c r="M13" s="41">
        <v>0</v>
      </c>
      <c r="N13" s="41">
        <v>0</v>
      </c>
      <c r="O13" s="41">
        <v>35</v>
      </c>
      <c r="P13" s="437">
        <v>157455.59562841529</v>
      </c>
      <c r="AA13" s="155">
        <v>218</v>
      </c>
      <c r="AB13" s="155" t="str">
        <f>IF(F13=AA13,"",1)</f>
        <v/>
      </c>
    </row>
    <row r="14" spans="1:28" ht="12" customHeight="1">
      <c r="A14" s="257"/>
      <c r="B14" s="326"/>
      <c r="C14" s="327"/>
      <c r="D14" s="327"/>
      <c r="E14" s="328"/>
      <c r="F14" s="94">
        <f t="shared" si="1"/>
        <v>1</v>
      </c>
      <c r="G14" s="67">
        <f t="shared" ref="G14:O14" si="5">IF(G13=0,0,G13/$F13)</f>
        <v>0</v>
      </c>
      <c r="H14" s="37">
        <f t="shared" si="5"/>
        <v>0.29816513761467889</v>
      </c>
      <c r="I14" s="37">
        <f t="shared" si="5"/>
        <v>0.5321100917431193</v>
      </c>
      <c r="J14" s="37">
        <f t="shared" si="5"/>
        <v>4.5871559633027525E-3</v>
      </c>
      <c r="K14" s="37">
        <f t="shared" si="5"/>
        <v>4.5871559633027525E-3</v>
      </c>
      <c r="L14" s="37">
        <f t="shared" si="5"/>
        <v>0</v>
      </c>
      <c r="M14" s="37">
        <f t="shared" si="5"/>
        <v>0</v>
      </c>
      <c r="N14" s="37">
        <f t="shared" si="5"/>
        <v>0</v>
      </c>
      <c r="O14" s="37">
        <f t="shared" si="5"/>
        <v>0.16055045871559634</v>
      </c>
      <c r="P14" s="438"/>
      <c r="AA14" s="154"/>
      <c r="AB14" s="154"/>
    </row>
    <row r="15" spans="1:28" ht="12" customHeight="1">
      <c r="A15" s="257"/>
      <c r="B15" s="323" t="s">
        <v>45</v>
      </c>
      <c r="C15" s="324"/>
      <c r="D15" s="324"/>
      <c r="E15" s="325"/>
      <c r="F15" s="93">
        <f t="shared" si="1"/>
        <v>66</v>
      </c>
      <c r="G15" s="69">
        <v>0</v>
      </c>
      <c r="H15" s="41">
        <v>16</v>
      </c>
      <c r="I15" s="41">
        <v>43</v>
      </c>
      <c r="J15" s="41">
        <v>1</v>
      </c>
      <c r="K15" s="41">
        <v>0</v>
      </c>
      <c r="L15" s="41">
        <v>0</v>
      </c>
      <c r="M15" s="41">
        <v>0</v>
      </c>
      <c r="N15" s="41">
        <v>0</v>
      </c>
      <c r="O15" s="41">
        <v>6</v>
      </c>
      <c r="P15" s="437">
        <v>157491.25</v>
      </c>
      <c r="AA15" s="155">
        <v>66</v>
      </c>
      <c r="AB15" s="155" t="str">
        <f>IF(F15=AA15,"",1)</f>
        <v/>
      </c>
    </row>
    <row r="16" spans="1:28" ht="12" customHeight="1">
      <c r="A16" s="257"/>
      <c r="B16" s="326"/>
      <c r="C16" s="327"/>
      <c r="D16" s="327"/>
      <c r="E16" s="328"/>
      <c r="F16" s="94">
        <f t="shared" si="1"/>
        <v>1</v>
      </c>
      <c r="G16" s="67">
        <f t="shared" ref="G16:O16" si="6">IF(G15=0,0,G15/$F15)</f>
        <v>0</v>
      </c>
      <c r="H16" s="37">
        <f t="shared" si="6"/>
        <v>0.24242424242424243</v>
      </c>
      <c r="I16" s="37">
        <f t="shared" si="6"/>
        <v>0.65151515151515149</v>
      </c>
      <c r="J16" s="37">
        <f t="shared" si="6"/>
        <v>1.5151515151515152E-2</v>
      </c>
      <c r="K16" s="37">
        <f t="shared" si="6"/>
        <v>0</v>
      </c>
      <c r="L16" s="37">
        <f t="shared" si="6"/>
        <v>0</v>
      </c>
      <c r="M16" s="37">
        <f t="shared" si="6"/>
        <v>0</v>
      </c>
      <c r="N16" s="37">
        <f t="shared" si="6"/>
        <v>0</v>
      </c>
      <c r="O16" s="37">
        <f t="shared" si="6"/>
        <v>9.0909090909090912E-2</v>
      </c>
      <c r="P16" s="438"/>
      <c r="AA16" s="154"/>
      <c r="AB16" s="154"/>
    </row>
    <row r="17" spans="1:28" ht="12" customHeight="1">
      <c r="A17" s="257"/>
      <c r="B17" s="323" t="s">
        <v>44</v>
      </c>
      <c r="C17" s="324"/>
      <c r="D17" s="324"/>
      <c r="E17" s="325"/>
      <c r="F17" s="93">
        <f t="shared" si="1"/>
        <v>215</v>
      </c>
      <c r="G17" s="69">
        <v>0</v>
      </c>
      <c r="H17" s="41">
        <v>38</v>
      </c>
      <c r="I17" s="41">
        <v>107</v>
      </c>
      <c r="J17" s="41">
        <v>5</v>
      </c>
      <c r="K17" s="41">
        <v>2</v>
      </c>
      <c r="L17" s="41">
        <v>0</v>
      </c>
      <c r="M17" s="41">
        <v>0</v>
      </c>
      <c r="N17" s="41">
        <v>0</v>
      </c>
      <c r="O17" s="41">
        <v>63</v>
      </c>
      <c r="P17" s="437">
        <v>163430.77631578947</v>
      </c>
      <c r="AA17" s="155">
        <v>215</v>
      </c>
      <c r="AB17" s="155" t="str">
        <f>IF(F17=AA17,"",1)</f>
        <v/>
      </c>
    </row>
    <row r="18" spans="1:28" ht="12" customHeight="1">
      <c r="A18" s="258"/>
      <c r="B18" s="326"/>
      <c r="C18" s="327"/>
      <c r="D18" s="327"/>
      <c r="E18" s="328"/>
      <c r="F18" s="94">
        <f t="shared" si="1"/>
        <v>1</v>
      </c>
      <c r="G18" s="67">
        <f t="shared" ref="G18:O18" si="7">IF(G17=0,0,G17/$F17)</f>
        <v>0</v>
      </c>
      <c r="H18" s="37">
        <f t="shared" si="7"/>
        <v>0.17674418604651163</v>
      </c>
      <c r="I18" s="37">
        <f t="shared" si="7"/>
        <v>0.49767441860465117</v>
      </c>
      <c r="J18" s="37">
        <f t="shared" si="7"/>
        <v>2.3255813953488372E-2</v>
      </c>
      <c r="K18" s="37">
        <f t="shared" si="7"/>
        <v>9.3023255813953487E-3</v>
      </c>
      <c r="L18" s="37">
        <f t="shared" si="7"/>
        <v>0</v>
      </c>
      <c r="M18" s="37">
        <f t="shared" si="7"/>
        <v>0</v>
      </c>
      <c r="N18" s="37">
        <f t="shared" si="7"/>
        <v>0</v>
      </c>
      <c r="O18" s="37">
        <f t="shared" si="7"/>
        <v>0.2930232558139535</v>
      </c>
      <c r="P18" s="438"/>
      <c r="AA18" s="156"/>
      <c r="AB18" s="154"/>
    </row>
    <row r="19" spans="1:28" ht="12" customHeight="1">
      <c r="A19" s="253" t="s">
        <v>43</v>
      </c>
      <c r="B19" s="253" t="s">
        <v>42</v>
      </c>
      <c r="C19" s="43"/>
      <c r="D19" s="305" t="s">
        <v>16</v>
      </c>
      <c r="E19" s="42"/>
      <c r="F19" s="93">
        <f t="shared" si="1"/>
        <v>243</v>
      </c>
      <c r="G19" s="69">
        <f t="shared" ref="G19:O19" si="8">SUM(G21,G23,G25,G27,G29,G31,G33,G35,G37,G39,G41,G43,G45,G47,G49,G51,G53,G55,G57,G59,G61,G63,G65,G67)</f>
        <v>0</v>
      </c>
      <c r="H19" s="41">
        <f t="shared" si="8"/>
        <v>54</v>
      </c>
      <c r="I19" s="41">
        <f t="shared" si="8"/>
        <v>146</v>
      </c>
      <c r="J19" s="41">
        <f t="shared" si="8"/>
        <v>3</v>
      </c>
      <c r="K19" s="41">
        <f t="shared" si="8"/>
        <v>0</v>
      </c>
      <c r="L19" s="41">
        <f t="shared" si="8"/>
        <v>0</v>
      </c>
      <c r="M19" s="41">
        <f t="shared" si="8"/>
        <v>0</v>
      </c>
      <c r="N19" s="41">
        <f t="shared" si="8"/>
        <v>0</v>
      </c>
      <c r="O19" s="41">
        <f t="shared" si="8"/>
        <v>40</v>
      </c>
      <c r="P19" s="437">
        <v>159038.133</v>
      </c>
      <c r="AA19" s="155">
        <v>243</v>
      </c>
      <c r="AB19" s="155" t="str">
        <f>IF(F19=AA19,"",1)</f>
        <v/>
      </c>
    </row>
    <row r="20" spans="1:28" ht="12" customHeight="1">
      <c r="A20" s="254"/>
      <c r="B20" s="254"/>
      <c r="C20" s="40"/>
      <c r="D20" s="306"/>
      <c r="E20" s="39"/>
      <c r="F20" s="94">
        <f t="shared" si="1"/>
        <v>1</v>
      </c>
      <c r="G20" s="67">
        <f t="shared" ref="G20:O20" si="9">IF(G19=0,0,G19/$F19)</f>
        <v>0</v>
      </c>
      <c r="H20" s="37">
        <f t="shared" si="9"/>
        <v>0.22222222222222221</v>
      </c>
      <c r="I20" s="37">
        <f t="shared" si="9"/>
        <v>0.60082304526748975</v>
      </c>
      <c r="J20" s="37">
        <f t="shared" si="9"/>
        <v>1.2345679012345678E-2</v>
      </c>
      <c r="K20" s="37">
        <f t="shared" si="9"/>
        <v>0</v>
      </c>
      <c r="L20" s="37">
        <f t="shared" si="9"/>
        <v>0</v>
      </c>
      <c r="M20" s="37">
        <f t="shared" si="9"/>
        <v>0</v>
      </c>
      <c r="N20" s="37">
        <f t="shared" si="9"/>
        <v>0</v>
      </c>
      <c r="O20" s="37">
        <f t="shared" si="9"/>
        <v>0.16460905349794239</v>
      </c>
      <c r="P20" s="438"/>
      <c r="AA20" s="154"/>
      <c r="AB20" s="154"/>
    </row>
    <row r="21" spans="1:28" ht="12" customHeight="1">
      <c r="A21" s="254"/>
      <c r="B21" s="254"/>
      <c r="C21" s="43"/>
      <c r="D21" s="305" t="s">
        <v>41</v>
      </c>
      <c r="E21" s="42"/>
      <c r="F21" s="93">
        <f t="shared" si="1"/>
        <v>32</v>
      </c>
      <c r="G21" s="69">
        <v>0</v>
      </c>
      <c r="H21" s="41">
        <v>9</v>
      </c>
      <c r="I21" s="41">
        <v>19</v>
      </c>
      <c r="J21" s="41">
        <v>0</v>
      </c>
      <c r="K21" s="41">
        <v>0</v>
      </c>
      <c r="L21" s="41">
        <v>0</v>
      </c>
      <c r="M21" s="41">
        <v>0</v>
      </c>
      <c r="N21" s="41">
        <v>0</v>
      </c>
      <c r="O21" s="41">
        <v>4</v>
      </c>
      <c r="P21" s="437">
        <v>157679.21428571429</v>
      </c>
      <c r="AA21" s="155">
        <v>32</v>
      </c>
      <c r="AB21" s="155" t="str">
        <f>IF(F21=AA21,"",1)</f>
        <v/>
      </c>
    </row>
    <row r="22" spans="1:28" ht="12" customHeight="1">
      <c r="A22" s="254"/>
      <c r="B22" s="254"/>
      <c r="C22" s="40"/>
      <c r="D22" s="306"/>
      <c r="E22" s="39"/>
      <c r="F22" s="94">
        <f t="shared" si="1"/>
        <v>1</v>
      </c>
      <c r="G22" s="67">
        <f t="shared" ref="G22:O22" si="10">IF(G21=0,0,G21/$F21)</f>
        <v>0</v>
      </c>
      <c r="H22" s="37">
        <f t="shared" si="10"/>
        <v>0.28125</v>
      </c>
      <c r="I22" s="37">
        <f t="shared" si="10"/>
        <v>0.59375</v>
      </c>
      <c r="J22" s="37">
        <f t="shared" si="10"/>
        <v>0</v>
      </c>
      <c r="K22" s="37">
        <f t="shared" si="10"/>
        <v>0</v>
      </c>
      <c r="L22" s="37">
        <f t="shared" si="10"/>
        <v>0</v>
      </c>
      <c r="M22" s="37">
        <f t="shared" si="10"/>
        <v>0</v>
      </c>
      <c r="N22" s="37">
        <f t="shared" si="10"/>
        <v>0</v>
      </c>
      <c r="O22" s="37">
        <f t="shared" si="10"/>
        <v>0.125</v>
      </c>
      <c r="P22" s="438"/>
      <c r="AA22" s="154"/>
      <c r="AB22" s="154"/>
    </row>
    <row r="23" spans="1:28" ht="12" customHeight="1">
      <c r="A23" s="254"/>
      <c r="B23" s="254"/>
      <c r="C23" s="43"/>
      <c r="D23" s="308" t="s">
        <v>40</v>
      </c>
      <c r="E23" s="115"/>
      <c r="F23" s="93">
        <f t="shared" si="1"/>
        <v>4</v>
      </c>
      <c r="G23" s="103">
        <v>0</v>
      </c>
      <c r="H23" s="104">
        <v>0</v>
      </c>
      <c r="I23" s="41">
        <v>3</v>
      </c>
      <c r="J23" s="41">
        <v>0</v>
      </c>
      <c r="K23" s="41">
        <v>0</v>
      </c>
      <c r="L23" s="41">
        <v>0</v>
      </c>
      <c r="M23" s="41">
        <v>0</v>
      </c>
      <c r="N23" s="41">
        <v>0</v>
      </c>
      <c r="O23" s="41">
        <v>1</v>
      </c>
      <c r="P23" s="437">
        <v>159966.66666666666</v>
      </c>
      <c r="AA23" s="155">
        <v>4</v>
      </c>
      <c r="AB23" s="155" t="str">
        <f>IF(F23=AA23,"",1)</f>
        <v/>
      </c>
    </row>
    <row r="24" spans="1:28" ht="12" customHeight="1">
      <c r="A24" s="254"/>
      <c r="B24" s="254"/>
      <c r="C24" s="40"/>
      <c r="D24" s="309"/>
      <c r="E24" s="116"/>
      <c r="F24" s="94">
        <f t="shared" si="1"/>
        <v>1</v>
      </c>
      <c r="G24" s="106">
        <f t="shared" ref="G24:O24" si="11">IF(G23=0,0,G23/$F23)</f>
        <v>0</v>
      </c>
      <c r="H24" s="107">
        <f t="shared" si="11"/>
        <v>0</v>
      </c>
      <c r="I24" s="37">
        <f t="shared" si="11"/>
        <v>0.75</v>
      </c>
      <c r="J24" s="37">
        <f t="shared" si="11"/>
        <v>0</v>
      </c>
      <c r="K24" s="37">
        <f t="shared" si="11"/>
        <v>0</v>
      </c>
      <c r="L24" s="37">
        <f t="shared" si="11"/>
        <v>0</v>
      </c>
      <c r="M24" s="37">
        <f t="shared" si="11"/>
        <v>0</v>
      </c>
      <c r="N24" s="37">
        <f t="shared" si="11"/>
        <v>0</v>
      </c>
      <c r="O24" s="37">
        <f t="shared" si="11"/>
        <v>0.25</v>
      </c>
      <c r="P24" s="438"/>
      <c r="AA24" s="154"/>
      <c r="AB24" s="154"/>
    </row>
    <row r="25" spans="1:28" ht="12" customHeight="1">
      <c r="A25" s="254"/>
      <c r="B25" s="254"/>
      <c r="C25" s="43"/>
      <c r="D25" s="308" t="s">
        <v>39</v>
      </c>
      <c r="E25" s="115"/>
      <c r="F25" s="93">
        <f t="shared" si="1"/>
        <v>16</v>
      </c>
      <c r="G25" s="103">
        <v>0</v>
      </c>
      <c r="H25" s="104">
        <v>12</v>
      </c>
      <c r="I25" s="41">
        <v>2</v>
      </c>
      <c r="J25" s="41">
        <v>0</v>
      </c>
      <c r="K25" s="41">
        <v>0</v>
      </c>
      <c r="L25" s="41">
        <v>0</v>
      </c>
      <c r="M25" s="41">
        <v>0</v>
      </c>
      <c r="N25" s="41">
        <v>0</v>
      </c>
      <c r="O25" s="41">
        <v>2</v>
      </c>
      <c r="P25" s="437">
        <v>144514.28571428571</v>
      </c>
      <c r="AA25" s="155">
        <v>16</v>
      </c>
      <c r="AB25" s="155" t="str">
        <f>IF(F25=AA25,"",1)</f>
        <v/>
      </c>
    </row>
    <row r="26" spans="1:28" ht="12" customHeight="1">
      <c r="A26" s="254"/>
      <c r="B26" s="254"/>
      <c r="C26" s="40"/>
      <c r="D26" s="309"/>
      <c r="E26" s="116"/>
      <c r="F26" s="94">
        <f t="shared" si="1"/>
        <v>1</v>
      </c>
      <c r="G26" s="106">
        <f t="shared" ref="G26:O26" si="12">IF(G25=0,0,G25/$F25)</f>
        <v>0</v>
      </c>
      <c r="H26" s="107">
        <f>IF(H25=0,0,H25/$F25)</f>
        <v>0.75</v>
      </c>
      <c r="I26" s="37">
        <f>IF(I25=0,0,I25/$F25)</f>
        <v>0.125</v>
      </c>
      <c r="J26" s="37">
        <f t="shared" si="12"/>
        <v>0</v>
      </c>
      <c r="K26" s="37">
        <f t="shared" si="12"/>
        <v>0</v>
      </c>
      <c r="L26" s="37">
        <f t="shared" si="12"/>
        <v>0</v>
      </c>
      <c r="M26" s="37">
        <f t="shared" si="12"/>
        <v>0</v>
      </c>
      <c r="N26" s="37">
        <f t="shared" si="12"/>
        <v>0</v>
      </c>
      <c r="O26" s="37">
        <f t="shared" si="12"/>
        <v>0.125</v>
      </c>
      <c r="P26" s="438"/>
      <c r="AA26" s="154"/>
      <c r="AB26" s="154"/>
    </row>
    <row r="27" spans="1:28" ht="12" customHeight="1">
      <c r="A27" s="254"/>
      <c r="B27" s="254"/>
      <c r="C27" s="43"/>
      <c r="D27" s="305" t="s">
        <v>38</v>
      </c>
      <c r="E27" s="42"/>
      <c r="F27" s="93">
        <f t="shared" si="1"/>
        <v>3</v>
      </c>
      <c r="G27" s="69">
        <v>0</v>
      </c>
      <c r="H27" s="41">
        <v>1</v>
      </c>
      <c r="I27" s="41">
        <v>1</v>
      </c>
      <c r="J27" s="41">
        <v>0</v>
      </c>
      <c r="K27" s="41">
        <v>0</v>
      </c>
      <c r="L27" s="41">
        <v>0</v>
      </c>
      <c r="M27" s="41">
        <v>0</v>
      </c>
      <c r="N27" s="41">
        <v>0</v>
      </c>
      <c r="O27" s="41">
        <v>1</v>
      </c>
      <c r="P27" s="437">
        <v>153440</v>
      </c>
      <c r="AA27" s="155">
        <v>3</v>
      </c>
      <c r="AB27" s="155" t="str">
        <f>IF(F27=AA27,"",1)</f>
        <v/>
      </c>
    </row>
    <row r="28" spans="1:28" ht="12" customHeight="1">
      <c r="A28" s="254"/>
      <c r="B28" s="254"/>
      <c r="C28" s="40"/>
      <c r="D28" s="306"/>
      <c r="E28" s="39"/>
      <c r="F28" s="94">
        <f t="shared" si="1"/>
        <v>1</v>
      </c>
      <c r="G28" s="67">
        <f t="shared" ref="G28:O28" si="13">IF(G27=0,0,G27/$F27)</f>
        <v>0</v>
      </c>
      <c r="H28" s="37">
        <f t="shared" si="13"/>
        <v>0.33333333333333331</v>
      </c>
      <c r="I28" s="37">
        <f t="shared" si="13"/>
        <v>0.33333333333333331</v>
      </c>
      <c r="J28" s="37">
        <f t="shared" si="13"/>
        <v>0</v>
      </c>
      <c r="K28" s="37">
        <f t="shared" si="13"/>
        <v>0</v>
      </c>
      <c r="L28" s="37">
        <f t="shared" si="13"/>
        <v>0</v>
      </c>
      <c r="M28" s="37">
        <f t="shared" si="13"/>
        <v>0</v>
      </c>
      <c r="N28" s="37">
        <f t="shared" si="13"/>
        <v>0</v>
      </c>
      <c r="O28" s="37">
        <f t="shared" si="13"/>
        <v>0.33333333333333331</v>
      </c>
      <c r="P28" s="438"/>
      <c r="AA28" s="154"/>
      <c r="AB28" s="154"/>
    </row>
    <row r="29" spans="1:28" ht="12" customHeight="1">
      <c r="A29" s="254"/>
      <c r="B29" s="254"/>
      <c r="C29" s="43"/>
      <c r="D29" s="305" t="s">
        <v>37</v>
      </c>
      <c r="E29" s="42"/>
      <c r="F29" s="93">
        <f t="shared" si="1"/>
        <v>7</v>
      </c>
      <c r="G29" s="69">
        <v>0</v>
      </c>
      <c r="H29" s="41">
        <v>3</v>
      </c>
      <c r="I29" s="41">
        <v>2</v>
      </c>
      <c r="J29" s="41">
        <v>0</v>
      </c>
      <c r="K29" s="41">
        <v>0</v>
      </c>
      <c r="L29" s="41">
        <v>0</v>
      </c>
      <c r="M29" s="41">
        <v>0</v>
      </c>
      <c r="N29" s="41">
        <v>0</v>
      </c>
      <c r="O29" s="41">
        <v>2</v>
      </c>
      <c r="P29" s="437">
        <v>153540</v>
      </c>
      <c r="AA29" s="155">
        <v>7</v>
      </c>
      <c r="AB29" s="155" t="str">
        <f>IF(F29=AA29,"",1)</f>
        <v/>
      </c>
    </row>
    <row r="30" spans="1:28" ht="12" customHeight="1">
      <c r="A30" s="254"/>
      <c r="B30" s="254"/>
      <c r="C30" s="40"/>
      <c r="D30" s="306"/>
      <c r="E30" s="39"/>
      <c r="F30" s="94">
        <f t="shared" si="1"/>
        <v>0.99999999999999989</v>
      </c>
      <c r="G30" s="67">
        <f t="shared" ref="G30:O30" si="14">IF(G29=0,0,G29/$F29)</f>
        <v>0</v>
      </c>
      <c r="H30" s="37">
        <f t="shared" si="14"/>
        <v>0.42857142857142855</v>
      </c>
      <c r="I30" s="37">
        <f t="shared" si="14"/>
        <v>0.2857142857142857</v>
      </c>
      <c r="J30" s="37">
        <f t="shared" si="14"/>
        <v>0</v>
      </c>
      <c r="K30" s="37">
        <f t="shared" si="14"/>
        <v>0</v>
      </c>
      <c r="L30" s="37">
        <f t="shared" si="14"/>
        <v>0</v>
      </c>
      <c r="M30" s="37">
        <f t="shared" si="14"/>
        <v>0</v>
      </c>
      <c r="N30" s="37">
        <f t="shared" si="14"/>
        <v>0</v>
      </c>
      <c r="O30" s="37">
        <f t="shared" si="14"/>
        <v>0.2857142857142857</v>
      </c>
      <c r="P30" s="438"/>
      <c r="AA30" s="154"/>
      <c r="AB30" s="154"/>
    </row>
    <row r="31" spans="1:28" ht="12" customHeight="1">
      <c r="A31" s="254"/>
      <c r="B31" s="254"/>
      <c r="C31" s="43"/>
      <c r="D31" s="305" t="s">
        <v>36</v>
      </c>
      <c r="E31" s="42"/>
      <c r="F31" s="93">
        <f t="shared" si="1"/>
        <v>2</v>
      </c>
      <c r="G31" s="69">
        <v>0</v>
      </c>
      <c r="H31" s="41">
        <v>1</v>
      </c>
      <c r="I31" s="41">
        <v>0</v>
      </c>
      <c r="J31" s="41">
        <v>0</v>
      </c>
      <c r="K31" s="41">
        <v>0</v>
      </c>
      <c r="L31" s="41">
        <v>0</v>
      </c>
      <c r="M31" s="41">
        <v>0</v>
      </c>
      <c r="N31" s="41">
        <v>0</v>
      </c>
      <c r="O31" s="41">
        <v>1</v>
      </c>
      <c r="P31" s="437">
        <v>150000</v>
      </c>
      <c r="AA31" s="155">
        <v>2</v>
      </c>
      <c r="AB31" s="155" t="str">
        <f>IF(F31=AA31,"",1)</f>
        <v/>
      </c>
    </row>
    <row r="32" spans="1:28" ht="12" customHeight="1">
      <c r="A32" s="254"/>
      <c r="B32" s="254"/>
      <c r="C32" s="40"/>
      <c r="D32" s="306"/>
      <c r="E32" s="39"/>
      <c r="F32" s="94">
        <f t="shared" si="1"/>
        <v>1</v>
      </c>
      <c r="G32" s="67">
        <f t="shared" ref="G32:O32" si="15">IF(G31=0,0,G31/$F31)</f>
        <v>0</v>
      </c>
      <c r="H32" s="37">
        <f t="shared" si="15"/>
        <v>0.5</v>
      </c>
      <c r="I32" s="37">
        <f t="shared" si="15"/>
        <v>0</v>
      </c>
      <c r="J32" s="37">
        <f t="shared" si="15"/>
        <v>0</v>
      </c>
      <c r="K32" s="37">
        <f t="shared" si="15"/>
        <v>0</v>
      </c>
      <c r="L32" s="37">
        <f t="shared" si="15"/>
        <v>0</v>
      </c>
      <c r="M32" s="37">
        <f t="shared" si="15"/>
        <v>0</v>
      </c>
      <c r="N32" s="37">
        <f t="shared" si="15"/>
        <v>0</v>
      </c>
      <c r="O32" s="37">
        <f t="shared" si="15"/>
        <v>0.5</v>
      </c>
      <c r="P32" s="438"/>
      <c r="AA32" s="154"/>
      <c r="AB32" s="154"/>
    </row>
    <row r="33" spans="1:28" ht="12" customHeight="1">
      <c r="A33" s="254"/>
      <c r="B33" s="254"/>
      <c r="C33" s="43"/>
      <c r="D33" s="305" t="s">
        <v>35</v>
      </c>
      <c r="E33" s="42"/>
      <c r="F33" s="93">
        <f t="shared" si="1"/>
        <v>5</v>
      </c>
      <c r="G33" s="69">
        <v>0</v>
      </c>
      <c r="H33" s="41">
        <v>1</v>
      </c>
      <c r="I33" s="41">
        <v>3</v>
      </c>
      <c r="J33" s="41">
        <v>0</v>
      </c>
      <c r="K33" s="41">
        <v>0</v>
      </c>
      <c r="L33" s="41">
        <v>0</v>
      </c>
      <c r="M33" s="41">
        <v>0</v>
      </c>
      <c r="N33" s="41">
        <v>0</v>
      </c>
      <c r="O33" s="41">
        <v>1</v>
      </c>
      <c r="P33" s="437">
        <v>156750</v>
      </c>
      <c r="AA33" s="155">
        <v>5</v>
      </c>
      <c r="AB33" s="155" t="str">
        <f>IF(F33=AA33,"",1)</f>
        <v/>
      </c>
    </row>
    <row r="34" spans="1:28" ht="12" customHeight="1">
      <c r="A34" s="254"/>
      <c r="B34" s="254"/>
      <c r="C34" s="40"/>
      <c r="D34" s="306"/>
      <c r="E34" s="39"/>
      <c r="F34" s="94">
        <f t="shared" si="1"/>
        <v>1</v>
      </c>
      <c r="G34" s="67">
        <f t="shared" ref="G34:O34" si="16">IF(G33=0,0,G33/$F33)</f>
        <v>0</v>
      </c>
      <c r="H34" s="37">
        <f t="shared" si="16"/>
        <v>0.2</v>
      </c>
      <c r="I34" s="37">
        <f t="shared" si="16"/>
        <v>0.6</v>
      </c>
      <c r="J34" s="37">
        <f t="shared" si="16"/>
        <v>0</v>
      </c>
      <c r="K34" s="37">
        <f t="shared" si="16"/>
        <v>0</v>
      </c>
      <c r="L34" s="37">
        <f t="shared" si="16"/>
        <v>0</v>
      </c>
      <c r="M34" s="37">
        <f t="shared" si="16"/>
        <v>0</v>
      </c>
      <c r="N34" s="37">
        <f t="shared" si="16"/>
        <v>0</v>
      </c>
      <c r="O34" s="37">
        <f t="shared" si="16"/>
        <v>0.2</v>
      </c>
      <c r="P34" s="438"/>
      <c r="AA34" s="154"/>
      <c r="AB34" s="154"/>
    </row>
    <row r="35" spans="1:28" ht="12" customHeight="1">
      <c r="A35" s="254"/>
      <c r="B35" s="254"/>
      <c r="C35" s="43"/>
      <c r="D35" s="305" t="s">
        <v>34</v>
      </c>
      <c r="E35" s="42"/>
      <c r="F35" s="93">
        <f t="shared" si="1"/>
        <v>10</v>
      </c>
      <c r="G35" s="69">
        <v>0</v>
      </c>
      <c r="H35" s="41">
        <v>1</v>
      </c>
      <c r="I35" s="41">
        <v>8</v>
      </c>
      <c r="J35" s="41">
        <v>1</v>
      </c>
      <c r="K35" s="41">
        <v>0</v>
      </c>
      <c r="L35" s="41">
        <v>0</v>
      </c>
      <c r="M35" s="41">
        <v>0</v>
      </c>
      <c r="N35" s="41">
        <v>0</v>
      </c>
      <c r="O35" s="41">
        <v>0</v>
      </c>
      <c r="P35" s="437">
        <v>172248</v>
      </c>
      <c r="AA35" s="155">
        <v>10</v>
      </c>
      <c r="AB35" s="155" t="str">
        <f>IF(F35=AA35,"",1)</f>
        <v/>
      </c>
    </row>
    <row r="36" spans="1:28" ht="12" customHeight="1">
      <c r="A36" s="254"/>
      <c r="B36" s="254"/>
      <c r="C36" s="40"/>
      <c r="D36" s="306"/>
      <c r="E36" s="39"/>
      <c r="F36" s="94">
        <f t="shared" si="1"/>
        <v>1</v>
      </c>
      <c r="G36" s="67">
        <f t="shared" ref="G36:O36" si="17">IF(G35=0,0,G35/$F35)</f>
        <v>0</v>
      </c>
      <c r="H36" s="37">
        <f t="shared" si="17"/>
        <v>0.1</v>
      </c>
      <c r="I36" s="37">
        <f t="shared" si="17"/>
        <v>0.8</v>
      </c>
      <c r="J36" s="37">
        <f t="shared" si="17"/>
        <v>0.1</v>
      </c>
      <c r="K36" s="37">
        <f t="shared" si="17"/>
        <v>0</v>
      </c>
      <c r="L36" s="37">
        <f t="shared" si="17"/>
        <v>0</v>
      </c>
      <c r="M36" s="37">
        <f t="shared" si="17"/>
        <v>0</v>
      </c>
      <c r="N36" s="37">
        <f t="shared" si="17"/>
        <v>0</v>
      </c>
      <c r="O36" s="37">
        <f t="shared" si="17"/>
        <v>0</v>
      </c>
      <c r="P36" s="438"/>
      <c r="AA36" s="154"/>
      <c r="AB36" s="154"/>
    </row>
    <row r="37" spans="1:28" ht="12" customHeight="1">
      <c r="A37" s="254"/>
      <c r="B37" s="254"/>
      <c r="C37" s="43"/>
      <c r="D37" s="305" t="s">
        <v>33</v>
      </c>
      <c r="E37" s="42"/>
      <c r="F37" s="93">
        <f t="shared" si="1"/>
        <v>1</v>
      </c>
      <c r="G37" s="69">
        <v>0</v>
      </c>
      <c r="H37" s="41">
        <v>0</v>
      </c>
      <c r="I37" s="41">
        <v>0</v>
      </c>
      <c r="J37" s="41">
        <v>0</v>
      </c>
      <c r="K37" s="41">
        <v>0</v>
      </c>
      <c r="L37" s="41">
        <v>0</v>
      </c>
      <c r="M37" s="41">
        <v>0</v>
      </c>
      <c r="N37" s="41">
        <v>0</v>
      </c>
      <c r="O37" s="41">
        <v>1</v>
      </c>
      <c r="P37" s="437" t="s">
        <v>409</v>
      </c>
      <c r="AA37" s="155">
        <v>1</v>
      </c>
      <c r="AB37" s="155" t="str">
        <f>IF(F37=AA37,"",1)</f>
        <v/>
      </c>
    </row>
    <row r="38" spans="1:28" ht="12" customHeight="1">
      <c r="A38" s="254"/>
      <c r="B38" s="254"/>
      <c r="C38" s="40"/>
      <c r="D38" s="306"/>
      <c r="E38" s="39"/>
      <c r="F38" s="94">
        <f t="shared" si="1"/>
        <v>1</v>
      </c>
      <c r="G38" s="67">
        <f t="shared" ref="G38:O38" si="18">IF(G37=0,0,G37/$F37)</f>
        <v>0</v>
      </c>
      <c r="H38" s="37">
        <f t="shared" si="18"/>
        <v>0</v>
      </c>
      <c r="I38" s="37">
        <f t="shared" si="18"/>
        <v>0</v>
      </c>
      <c r="J38" s="37">
        <f t="shared" si="18"/>
        <v>0</v>
      </c>
      <c r="K38" s="37">
        <f t="shared" si="18"/>
        <v>0</v>
      </c>
      <c r="L38" s="37">
        <f t="shared" si="18"/>
        <v>0</v>
      </c>
      <c r="M38" s="37">
        <f t="shared" si="18"/>
        <v>0</v>
      </c>
      <c r="N38" s="37">
        <f t="shared" si="18"/>
        <v>0</v>
      </c>
      <c r="O38" s="37">
        <f t="shared" si="18"/>
        <v>1</v>
      </c>
      <c r="P38" s="438"/>
      <c r="AA38" s="154"/>
      <c r="AB38" s="154"/>
    </row>
    <row r="39" spans="1:28" ht="12" customHeight="1">
      <c r="A39" s="254"/>
      <c r="B39" s="254"/>
      <c r="C39" s="43"/>
      <c r="D39" s="305" t="s">
        <v>32</v>
      </c>
      <c r="E39" s="42"/>
      <c r="F39" s="93">
        <f t="shared" si="1"/>
        <v>6</v>
      </c>
      <c r="G39" s="69">
        <v>0</v>
      </c>
      <c r="H39" s="41">
        <v>1</v>
      </c>
      <c r="I39" s="41">
        <v>5</v>
      </c>
      <c r="J39" s="41">
        <v>0</v>
      </c>
      <c r="K39" s="41">
        <v>0</v>
      </c>
      <c r="L39" s="41">
        <v>0</v>
      </c>
      <c r="M39" s="41">
        <v>0</v>
      </c>
      <c r="N39" s="41">
        <v>0</v>
      </c>
      <c r="O39" s="41">
        <v>0</v>
      </c>
      <c r="P39" s="437">
        <v>158883.33333333334</v>
      </c>
      <c r="AA39" s="155">
        <v>6</v>
      </c>
      <c r="AB39" s="155" t="str">
        <f>IF(F39=AA39,"",1)</f>
        <v/>
      </c>
    </row>
    <row r="40" spans="1:28" ht="12" customHeight="1">
      <c r="A40" s="254"/>
      <c r="B40" s="254"/>
      <c r="C40" s="40"/>
      <c r="D40" s="306"/>
      <c r="E40" s="39"/>
      <c r="F40" s="94">
        <f t="shared" si="1"/>
        <v>1</v>
      </c>
      <c r="G40" s="67">
        <f t="shared" ref="G40:O40" si="19">IF(G39=0,0,G39/$F39)</f>
        <v>0</v>
      </c>
      <c r="H40" s="37">
        <f t="shared" si="19"/>
        <v>0.16666666666666666</v>
      </c>
      <c r="I40" s="37">
        <f t="shared" si="19"/>
        <v>0.83333333333333337</v>
      </c>
      <c r="J40" s="37">
        <f t="shared" si="19"/>
        <v>0</v>
      </c>
      <c r="K40" s="37">
        <f t="shared" si="19"/>
        <v>0</v>
      </c>
      <c r="L40" s="37">
        <f t="shared" si="19"/>
        <v>0</v>
      </c>
      <c r="M40" s="37">
        <f t="shared" si="19"/>
        <v>0</v>
      </c>
      <c r="N40" s="37">
        <f t="shared" si="19"/>
        <v>0</v>
      </c>
      <c r="O40" s="37">
        <f t="shared" si="19"/>
        <v>0</v>
      </c>
      <c r="P40" s="438"/>
      <c r="AA40" s="154"/>
      <c r="AB40" s="154"/>
    </row>
    <row r="41" spans="1:28" ht="12" customHeight="1">
      <c r="A41" s="254"/>
      <c r="B41" s="254"/>
      <c r="C41" s="43"/>
      <c r="D41" s="305" t="s">
        <v>31</v>
      </c>
      <c r="E41" s="42"/>
      <c r="F41" s="93">
        <f t="shared" si="1"/>
        <v>1</v>
      </c>
      <c r="G41" s="69">
        <v>0</v>
      </c>
      <c r="H41" s="41">
        <v>0</v>
      </c>
      <c r="I41" s="41">
        <v>0</v>
      </c>
      <c r="J41" s="41">
        <v>0</v>
      </c>
      <c r="K41" s="41">
        <v>0</v>
      </c>
      <c r="L41" s="41">
        <v>0</v>
      </c>
      <c r="M41" s="41">
        <v>0</v>
      </c>
      <c r="N41" s="41">
        <v>0</v>
      </c>
      <c r="O41" s="41">
        <v>1</v>
      </c>
      <c r="P41" s="437" t="s">
        <v>409</v>
      </c>
      <c r="AA41" s="155">
        <v>1</v>
      </c>
      <c r="AB41" s="155" t="str">
        <f>IF(F41=AA41,"",1)</f>
        <v/>
      </c>
    </row>
    <row r="42" spans="1:28" ht="12" customHeight="1">
      <c r="A42" s="254"/>
      <c r="B42" s="254"/>
      <c r="C42" s="40"/>
      <c r="D42" s="306"/>
      <c r="E42" s="39"/>
      <c r="F42" s="94">
        <f t="shared" si="1"/>
        <v>1</v>
      </c>
      <c r="G42" s="67">
        <f t="shared" ref="G42:O42" si="20">IF(G41=0,0,G41/$F41)</f>
        <v>0</v>
      </c>
      <c r="H42" s="37">
        <f t="shared" si="20"/>
        <v>0</v>
      </c>
      <c r="I42" s="37">
        <f t="shared" si="20"/>
        <v>0</v>
      </c>
      <c r="J42" s="37">
        <f t="shared" si="20"/>
        <v>0</v>
      </c>
      <c r="K42" s="37">
        <f t="shared" si="20"/>
        <v>0</v>
      </c>
      <c r="L42" s="37">
        <f t="shared" si="20"/>
        <v>0</v>
      </c>
      <c r="M42" s="37">
        <f t="shared" si="20"/>
        <v>0</v>
      </c>
      <c r="N42" s="37">
        <f t="shared" si="20"/>
        <v>0</v>
      </c>
      <c r="O42" s="37">
        <f t="shared" si="20"/>
        <v>1</v>
      </c>
      <c r="P42" s="438"/>
      <c r="AA42" s="154"/>
      <c r="AB42" s="154"/>
    </row>
    <row r="43" spans="1:28" ht="12" customHeight="1">
      <c r="A43" s="254"/>
      <c r="B43" s="254"/>
      <c r="C43" s="43"/>
      <c r="D43" s="305" t="s">
        <v>30</v>
      </c>
      <c r="E43" s="42"/>
      <c r="F43" s="93">
        <f t="shared" si="1"/>
        <v>2</v>
      </c>
      <c r="G43" s="69">
        <v>0</v>
      </c>
      <c r="H43" s="41">
        <v>0</v>
      </c>
      <c r="I43" s="41">
        <v>2</v>
      </c>
      <c r="J43" s="41">
        <v>0</v>
      </c>
      <c r="K43" s="41">
        <v>0</v>
      </c>
      <c r="L43" s="41">
        <v>0</v>
      </c>
      <c r="M43" s="41">
        <v>0</v>
      </c>
      <c r="N43" s="41">
        <v>0</v>
      </c>
      <c r="O43" s="41">
        <v>0</v>
      </c>
      <c r="P43" s="437">
        <v>156350</v>
      </c>
      <c r="AA43" s="155">
        <v>2</v>
      </c>
      <c r="AB43" s="155" t="str">
        <f>IF(F43=AA43,"",1)</f>
        <v/>
      </c>
    </row>
    <row r="44" spans="1:28" ht="12" customHeight="1">
      <c r="A44" s="254"/>
      <c r="B44" s="254"/>
      <c r="C44" s="40"/>
      <c r="D44" s="306"/>
      <c r="E44" s="39"/>
      <c r="F44" s="94">
        <f t="shared" si="1"/>
        <v>1</v>
      </c>
      <c r="G44" s="67">
        <f t="shared" ref="G44:O44" si="21">IF(G43=0,0,G43/$F43)</f>
        <v>0</v>
      </c>
      <c r="H44" s="37">
        <f t="shared" si="21"/>
        <v>0</v>
      </c>
      <c r="I44" s="37">
        <f t="shared" si="21"/>
        <v>1</v>
      </c>
      <c r="J44" s="37">
        <f t="shared" si="21"/>
        <v>0</v>
      </c>
      <c r="K44" s="37">
        <f t="shared" si="21"/>
        <v>0</v>
      </c>
      <c r="L44" s="37">
        <f t="shared" si="21"/>
        <v>0</v>
      </c>
      <c r="M44" s="37">
        <f t="shared" si="21"/>
        <v>0</v>
      </c>
      <c r="N44" s="37">
        <f t="shared" si="21"/>
        <v>0</v>
      </c>
      <c r="O44" s="37">
        <f t="shared" si="21"/>
        <v>0</v>
      </c>
      <c r="P44" s="438"/>
      <c r="AA44" s="154"/>
      <c r="AB44" s="154"/>
    </row>
    <row r="45" spans="1:28" ht="12" customHeight="1">
      <c r="A45" s="254"/>
      <c r="B45" s="254"/>
      <c r="C45" s="43"/>
      <c r="D45" s="305" t="s">
        <v>29</v>
      </c>
      <c r="E45" s="42"/>
      <c r="F45" s="93">
        <f t="shared" si="1"/>
        <v>9</v>
      </c>
      <c r="G45" s="69">
        <v>0</v>
      </c>
      <c r="H45" s="41">
        <v>0</v>
      </c>
      <c r="I45" s="41">
        <v>6</v>
      </c>
      <c r="J45" s="41">
        <v>2</v>
      </c>
      <c r="K45" s="41">
        <v>0</v>
      </c>
      <c r="L45" s="41">
        <v>0</v>
      </c>
      <c r="M45" s="41">
        <v>0</v>
      </c>
      <c r="N45" s="41">
        <v>0</v>
      </c>
      <c r="O45" s="41">
        <v>1</v>
      </c>
      <c r="P45" s="437">
        <v>177334.375</v>
      </c>
      <c r="AA45" s="155">
        <v>9</v>
      </c>
      <c r="AB45" s="155" t="str">
        <f>IF(F45=AA45,"",1)</f>
        <v/>
      </c>
    </row>
    <row r="46" spans="1:28" ht="12" customHeight="1">
      <c r="A46" s="254"/>
      <c r="B46" s="254"/>
      <c r="C46" s="40"/>
      <c r="D46" s="306"/>
      <c r="E46" s="39"/>
      <c r="F46" s="94">
        <f t="shared" si="1"/>
        <v>1</v>
      </c>
      <c r="G46" s="67">
        <f t="shared" ref="G46:O46" si="22">IF(G45=0,0,G45/$F45)</f>
        <v>0</v>
      </c>
      <c r="H46" s="37">
        <f t="shared" si="22"/>
        <v>0</v>
      </c>
      <c r="I46" s="37">
        <f t="shared" si="22"/>
        <v>0.66666666666666663</v>
      </c>
      <c r="J46" s="37">
        <f t="shared" si="22"/>
        <v>0.22222222222222221</v>
      </c>
      <c r="K46" s="37">
        <f t="shared" si="22"/>
        <v>0</v>
      </c>
      <c r="L46" s="37">
        <f t="shared" si="22"/>
        <v>0</v>
      </c>
      <c r="M46" s="37">
        <f t="shared" si="22"/>
        <v>0</v>
      </c>
      <c r="N46" s="37">
        <f t="shared" si="22"/>
        <v>0</v>
      </c>
      <c r="O46" s="37">
        <f t="shared" si="22"/>
        <v>0.1111111111111111</v>
      </c>
      <c r="P46" s="438"/>
      <c r="AA46" s="154"/>
      <c r="AB46" s="154"/>
    </row>
    <row r="47" spans="1:28" ht="12" customHeight="1">
      <c r="A47" s="254"/>
      <c r="B47" s="254"/>
      <c r="C47" s="43"/>
      <c r="D47" s="305" t="s">
        <v>28</v>
      </c>
      <c r="E47" s="42"/>
      <c r="F47" s="93">
        <f t="shared" si="1"/>
        <v>5</v>
      </c>
      <c r="G47" s="69">
        <v>0</v>
      </c>
      <c r="H47" s="41">
        <v>2</v>
      </c>
      <c r="I47" s="41">
        <v>3</v>
      </c>
      <c r="J47" s="41">
        <v>0</v>
      </c>
      <c r="K47" s="41">
        <v>0</v>
      </c>
      <c r="L47" s="41">
        <v>0</v>
      </c>
      <c r="M47" s="41">
        <v>0</v>
      </c>
      <c r="N47" s="41">
        <v>0</v>
      </c>
      <c r="O47" s="41">
        <v>0</v>
      </c>
      <c r="P47" s="437">
        <v>168000</v>
      </c>
      <c r="AA47" s="155">
        <v>5</v>
      </c>
      <c r="AB47" s="155" t="str">
        <f>IF(F47=AA47,"",1)</f>
        <v/>
      </c>
    </row>
    <row r="48" spans="1:28" ht="12" customHeight="1">
      <c r="A48" s="254"/>
      <c r="B48" s="254"/>
      <c r="C48" s="40"/>
      <c r="D48" s="306"/>
      <c r="E48" s="39"/>
      <c r="F48" s="94">
        <f t="shared" si="1"/>
        <v>1</v>
      </c>
      <c r="G48" s="67">
        <f t="shared" ref="G48:O48" si="23">IF(G47=0,0,G47/$F47)</f>
        <v>0</v>
      </c>
      <c r="H48" s="37">
        <f t="shared" si="23"/>
        <v>0.4</v>
      </c>
      <c r="I48" s="37">
        <f t="shared" si="23"/>
        <v>0.6</v>
      </c>
      <c r="J48" s="37">
        <f t="shared" si="23"/>
        <v>0</v>
      </c>
      <c r="K48" s="37">
        <f t="shared" si="23"/>
        <v>0</v>
      </c>
      <c r="L48" s="37">
        <f t="shared" si="23"/>
        <v>0</v>
      </c>
      <c r="M48" s="37">
        <f t="shared" si="23"/>
        <v>0</v>
      </c>
      <c r="N48" s="37">
        <f t="shared" si="23"/>
        <v>0</v>
      </c>
      <c r="O48" s="37">
        <f t="shared" si="23"/>
        <v>0</v>
      </c>
      <c r="P48" s="438"/>
      <c r="AA48" s="154"/>
      <c r="AB48" s="154"/>
    </row>
    <row r="49" spans="1:28" ht="12" customHeight="1">
      <c r="A49" s="254"/>
      <c r="B49" s="254"/>
      <c r="C49" s="43"/>
      <c r="D49" s="305" t="s">
        <v>27</v>
      </c>
      <c r="E49" s="42"/>
      <c r="F49" s="93">
        <f t="shared" si="1"/>
        <v>5</v>
      </c>
      <c r="G49" s="69">
        <v>0</v>
      </c>
      <c r="H49" s="41">
        <v>0</v>
      </c>
      <c r="I49" s="41">
        <v>3</v>
      </c>
      <c r="J49" s="41">
        <v>0</v>
      </c>
      <c r="K49" s="41">
        <v>0</v>
      </c>
      <c r="L49" s="41">
        <v>0</v>
      </c>
      <c r="M49" s="41">
        <v>0</v>
      </c>
      <c r="N49" s="41">
        <v>0</v>
      </c>
      <c r="O49" s="41">
        <v>2</v>
      </c>
      <c r="P49" s="437">
        <v>162166.66666666666</v>
      </c>
      <c r="AA49" s="155">
        <v>5</v>
      </c>
      <c r="AB49" s="155" t="str">
        <f>IF(F49=AA49,"",1)</f>
        <v/>
      </c>
    </row>
    <row r="50" spans="1:28" ht="12" customHeight="1">
      <c r="A50" s="254"/>
      <c r="B50" s="254"/>
      <c r="C50" s="40"/>
      <c r="D50" s="306"/>
      <c r="E50" s="39"/>
      <c r="F50" s="94">
        <f t="shared" si="1"/>
        <v>1</v>
      </c>
      <c r="G50" s="67">
        <f t="shared" ref="G50:O50" si="24">IF(G49=0,0,G49/$F49)</f>
        <v>0</v>
      </c>
      <c r="H50" s="37">
        <f t="shared" si="24"/>
        <v>0</v>
      </c>
      <c r="I50" s="37">
        <f t="shared" si="24"/>
        <v>0.6</v>
      </c>
      <c r="J50" s="37">
        <f t="shared" si="24"/>
        <v>0</v>
      </c>
      <c r="K50" s="37">
        <f t="shared" si="24"/>
        <v>0</v>
      </c>
      <c r="L50" s="37">
        <f t="shared" si="24"/>
        <v>0</v>
      </c>
      <c r="M50" s="37">
        <f t="shared" si="24"/>
        <v>0</v>
      </c>
      <c r="N50" s="37">
        <f t="shared" si="24"/>
        <v>0</v>
      </c>
      <c r="O50" s="37">
        <f t="shared" si="24"/>
        <v>0.4</v>
      </c>
      <c r="P50" s="438"/>
      <c r="AA50" s="154"/>
      <c r="AB50" s="154"/>
    </row>
    <row r="51" spans="1:28" ht="12" customHeight="1">
      <c r="A51" s="254"/>
      <c r="B51" s="254"/>
      <c r="C51" s="43"/>
      <c r="D51" s="305" t="s">
        <v>26</v>
      </c>
      <c r="E51" s="42"/>
      <c r="F51" s="93">
        <f t="shared" si="1"/>
        <v>15</v>
      </c>
      <c r="G51" s="69">
        <v>0</v>
      </c>
      <c r="H51" s="41">
        <v>1</v>
      </c>
      <c r="I51" s="41">
        <v>12</v>
      </c>
      <c r="J51" s="41">
        <v>0</v>
      </c>
      <c r="K51" s="41">
        <v>0</v>
      </c>
      <c r="L51" s="41">
        <v>0</v>
      </c>
      <c r="M51" s="41">
        <v>0</v>
      </c>
      <c r="N51" s="41">
        <v>0</v>
      </c>
      <c r="O51" s="41">
        <v>2</v>
      </c>
      <c r="P51" s="437">
        <v>159350.76923076922</v>
      </c>
      <c r="AA51" s="155">
        <v>15</v>
      </c>
      <c r="AB51" s="155" t="str">
        <f>IF(F51=AA51,"",1)</f>
        <v/>
      </c>
    </row>
    <row r="52" spans="1:28" ht="12" customHeight="1">
      <c r="A52" s="254"/>
      <c r="B52" s="254"/>
      <c r="C52" s="40"/>
      <c r="D52" s="306"/>
      <c r="E52" s="39"/>
      <c r="F52" s="94">
        <f t="shared" si="1"/>
        <v>1</v>
      </c>
      <c r="G52" s="67">
        <f t="shared" ref="G52:O52" si="25">IF(G51=0,0,G51/$F51)</f>
        <v>0</v>
      </c>
      <c r="H52" s="37">
        <f t="shared" si="25"/>
        <v>6.6666666666666666E-2</v>
      </c>
      <c r="I52" s="37">
        <f t="shared" si="25"/>
        <v>0.8</v>
      </c>
      <c r="J52" s="37">
        <f t="shared" si="25"/>
        <v>0</v>
      </c>
      <c r="K52" s="37">
        <f t="shared" si="25"/>
        <v>0</v>
      </c>
      <c r="L52" s="37">
        <f t="shared" si="25"/>
        <v>0</v>
      </c>
      <c r="M52" s="37">
        <f t="shared" si="25"/>
        <v>0</v>
      </c>
      <c r="N52" s="37">
        <f t="shared" si="25"/>
        <v>0</v>
      </c>
      <c r="O52" s="37">
        <f t="shared" si="25"/>
        <v>0.13333333333333333</v>
      </c>
      <c r="P52" s="438"/>
      <c r="AA52" s="154"/>
      <c r="AB52" s="154"/>
    </row>
    <row r="53" spans="1:28" ht="12" customHeight="1">
      <c r="A53" s="254"/>
      <c r="B53" s="254"/>
      <c r="C53" s="43"/>
      <c r="D53" s="305" t="s">
        <v>25</v>
      </c>
      <c r="E53" s="42"/>
      <c r="F53" s="93">
        <f t="shared" si="1"/>
        <v>6</v>
      </c>
      <c r="G53" s="69">
        <v>0</v>
      </c>
      <c r="H53" s="41">
        <v>1</v>
      </c>
      <c r="I53" s="41">
        <v>3</v>
      </c>
      <c r="J53" s="41">
        <v>0</v>
      </c>
      <c r="K53" s="41">
        <v>0</v>
      </c>
      <c r="L53" s="41">
        <v>0</v>
      </c>
      <c r="M53" s="41">
        <v>0</v>
      </c>
      <c r="N53" s="41">
        <v>0</v>
      </c>
      <c r="O53" s="41">
        <v>2</v>
      </c>
      <c r="P53" s="437">
        <v>161025</v>
      </c>
      <c r="AA53" s="155">
        <v>6</v>
      </c>
      <c r="AB53" s="155" t="str">
        <f>IF(F53=AA53,"",1)</f>
        <v/>
      </c>
    </row>
    <row r="54" spans="1:28" ht="12" customHeight="1">
      <c r="A54" s="254"/>
      <c r="B54" s="254"/>
      <c r="C54" s="40"/>
      <c r="D54" s="306"/>
      <c r="E54" s="39"/>
      <c r="F54" s="94">
        <f t="shared" si="1"/>
        <v>1</v>
      </c>
      <c r="G54" s="67">
        <f t="shared" ref="G54:O54" si="26">IF(G53=0,0,G53/$F53)</f>
        <v>0</v>
      </c>
      <c r="H54" s="37">
        <f t="shared" si="26"/>
        <v>0.16666666666666666</v>
      </c>
      <c r="I54" s="37">
        <f t="shared" si="26"/>
        <v>0.5</v>
      </c>
      <c r="J54" s="37">
        <f t="shared" si="26"/>
        <v>0</v>
      </c>
      <c r="K54" s="37">
        <f t="shared" si="26"/>
        <v>0</v>
      </c>
      <c r="L54" s="37">
        <f t="shared" si="26"/>
        <v>0</v>
      </c>
      <c r="M54" s="37">
        <f t="shared" si="26"/>
        <v>0</v>
      </c>
      <c r="N54" s="37">
        <f t="shared" si="26"/>
        <v>0</v>
      </c>
      <c r="O54" s="37">
        <f t="shared" si="26"/>
        <v>0.33333333333333331</v>
      </c>
      <c r="P54" s="438"/>
      <c r="AA54" s="154"/>
      <c r="AB54" s="154"/>
    </row>
    <row r="55" spans="1:28" ht="12" customHeight="1">
      <c r="A55" s="254"/>
      <c r="B55" s="254"/>
      <c r="C55" s="43"/>
      <c r="D55" s="305" t="s">
        <v>24</v>
      </c>
      <c r="E55" s="42"/>
      <c r="F55" s="93">
        <f t="shared" si="1"/>
        <v>33</v>
      </c>
      <c r="G55" s="69">
        <v>0</v>
      </c>
      <c r="H55" s="41">
        <v>3</v>
      </c>
      <c r="I55" s="41">
        <v>24</v>
      </c>
      <c r="J55" s="41">
        <v>0</v>
      </c>
      <c r="K55" s="41">
        <v>0</v>
      </c>
      <c r="L55" s="41">
        <v>0</v>
      </c>
      <c r="M55" s="41">
        <v>0</v>
      </c>
      <c r="N55" s="41">
        <v>0</v>
      </c>
      <c r="O55" s="41">
        <v>6</v>
      </c>
      <c r="P55" s="437">
        <v>160438.44444444444</v>
      </c>
      <c r="AA55" s="155">
        <v>33</v>
      </c>
      <c r="AB55" s="155" t="str">
        <f>IF(F55=AA55,"",1)</f>
        <v/>
      </c>
    </row>
    <row r="56" spans="1:28" ht="12" customHeight="1">
      <c r="A56" s="254"/>
      <c r="B56" s="254"/>
      <c r="C56" s="40"/>
      <c r="D56" s="306"/>
      <c r="E56" s="39"/>
      <c r="F56" s="94">
        <f t="shared" si="1"/>
        <v>1</v>
      </c>
      <c r="G56" s="67">
        <f t="shared" ref="G56:O56" si="27">IF(G55=0,0,G55/$F55)</f>
        <v>0</v>
      </c>
      <c r="H56" s="37">
        <f t="shared" si="27"/>
        <v>9.0909090909090912E-2</v>
      </c>
      <c r="I56" s="37">
        <f t="shared" si="27"/>
        <v>0.72727272727272729</v>
      </c>
      <c r="J56" s="37">
        <f t="shared" si="27"/>
        <v>0</v>
      </c>
      <c r="K56" s="37">
        <f t="shared" si="27"/>
        <v>0</v>
      </c>
      <c r="L56" s="37">
        <f t="shared" si="27"/>
        <v>0</v>
      </c>
      <c r="M56" s="37">
        <f t="shared" si="27"/>
        <v>0</v>
      </c>
      <c r="N56" s="37">
        <f t="shared" si="27"/>
        <v>0</v>
      </c>
      <c r="O56" s="37">
        <f t="shared" si="27"/>
        <v>0.18181818181818182</v>
      </c>
      <c r="P56" s="438"/>
      <c r="AA56" s="154"/>
      <c r="AB56" s="154"/>
    </row>
    <row r="57" spans="1:28" ht="12" customHeight="1">
      <c r="A57" s="254"/>
      <c r="B57" s="254"/>
      <c r="C57" s="43"/>
      <c r="D57" s="305" t="s">
        <v>23</v>
      </c>
      <c r="E57" s="42"/>
      <c r="F57" s="93">
        <f t="shared" si="1"/>
        <v>7</v>
      </c>
      <c r="G57" s="69">
        <v>0</v>
      </c>
      <c r="H57" s="41">
        <v>3</v>
      </c>
      <c r="I57" s="41">
        <v>3</v>
      </c>
      <c r="J57" s="41">
        <v>0</v>
      </c>
      <c r="K57" s="41">
        <v>0</v>
      </c>
      <c r="L57" s="41">
        <v>0</v>
      </c>
      <c r="M57" s="41">
        <v>0</v>
      </c>
      <c r="N57" s="41">
        <v>0</v>
      </c>
      <c r="O57" s="41">
        <v>1</v>
      </c>
      <c r="P57" s="437">
        <v>155916.66666666666</v>
      </c>
      <c r="AA57" s="155">
        <v>7</v>
      </c>
      <c r="AB57" s="155" t="str">
        <f>IF(F57=AA57,"",1)</f>
        <v/>
      </c>
    </row>
    <row r="58" spans="1:28" ht="12" customHeight="1">
      <c r="A58" s="254"/>
      <c r="B58" s="254"/>
      <c r="C58" s="40"/>
      <c r="D58" s="306"/>
      <c r="E58" s="39"/>
      <c r="F58" s="94">
        <f t="shared" si="1"/>
        <v>1</v>
      </c>
      <c r="G58" s="67">
        <f t="shared" ref="G58:O58" si="28">IF(G57=0,0,G57/$F57)</f>
        <v>0</v>
      </c>
      <c r="H58" s="37">
        <f t="shared" si="28"/>
        <v>0.42857142857142855</v>
      </c>
      <c r="I58" s="37">
        <f t="shared" si="28"/>
        <v>0.42857142857142855</v>
      </c>
      <c r="J58" s="37">
        <f t="shared" si="28"/>
        <v>0</v>
      </c>
      <c r="K58" s="37">
        <f t="shared" si="28"/>
        <v>0</v>
      </c>
      <c r="L58" s="37">
        <f t="shared" si="28"/>
        <v>0</v>
      </c>
      <c r="M58" s="37">
        <f t="shared" si="28"/>
        <v>0</v>
      </c>
      <c r="N58" s="37">
        <f t="shared" si="28"/>
        <v>0</v>
      </c>
      <c r="O58" s="37">
        <f t="shared" si="28"/>
        <v>0.14285714285714285</v>
      </c>
      <c r="P58" s="438"/>
      <c r="AA58" s="154"/>
      <c r="AB58" s="154"/>
    </row>
    <row r="59" spans="1:28" ht="12.75" customHeight="1">
      <c r="A59" s="254"/>
      <c r="B59" s="254"/>
      <c r="C59" s="43"/>
      <c r="D59" s="305" t="s">
        <v>22</v>
      </c>
      <c r="E59" s="42"/>
      <c r="F59" s="93">
        <f t="shared" si="1"/>
        <v>29</v>
      </c>
      <c r="G59" s="69">
        <v>0</v>
      </c>
      <c r="H59" s="41">
        <v>4</v>
      </c>
      <c r="I59" s="41">
        <v>19</v>
      </c>
      <c r="J59" s="41">
        <v>0</v>
      </c>
      <c r="K59" s="41">
        <v>0</v>
      </c>
      <c r="L59" s="41">
        <v>0</v>
      </c>
      <c r="M59" s="41">
        <v>0</v>
      </c>
      <c r="N59" s="41">
        <v>0</v>
      </c>
      <c r="O59" s="41">
        <v>6</v>
      </c>
      <c r="P59" s="437">
        <v>161387.82608695651</v>
      </c>
      <c r="AA59" s="155">
        <v>29</v>
      </c>
      <c r="AB59" s="155" t="str">
        <f>IF(F59=AA59,"",1)</f>
        <v/>
      </c>
    </row>
    <row r="60" spans="1:28" ht="12.75" customHeight="1">
      <c r="A60" s="254"/>
      <c r="B60" s="254"/>
      <c r="C60" s="40"/>
      <c r="D60" s="306"/>
      <c r="E60" s="39"/>
      <c r="F60" s="94">
        <f t="shared" si="1"/>
        <v>1</v>
      </c>
      <c r="G60" s="67">
        <f t="shared" ref="G60:O60" si="29">IF(G59=0,0,G59/$F59)</f>
        <v>0</v>
      </c>
      <c r="H60" s="37">
        <f t="shared" si="29"/>
        <v>0.13793103448275862</v>
      </c>
      <c r="I60" s="37">
        <f t="shared" si="29"/>
        <v>0.65517241379310343</v>
      </c>
      <c r="J60" s="37">
        <f t="shared" si="29"/>
        <v>0</v>
      </c>
      <c r="K60" s="37">
        <f t="shared" si="29"/>
        <v>0</v>
      </c>
      <c r="L60" s="37">
        <f t="shared" si="29"/>
        <v>0</v>
      </c>
      <c r="M60" s="37">
        <f t="shared" si="29"/>
        <v>0</v>
      </c>
      <c r="N60" s="37">
        <f t="shared" si="29"/>
        <v>0</v>
      </c>
      <c r="O60" s="37">
        <f t="shared" si="29"/>
        <v>0.20689655172413793</v>
      </c>
      <c r="P60" s="438"/>
      <c r="AA60" s="154"/>
      <c r="AB60" s="154"/>
    </row>
    <row r="61" spans="1:28" ht="12" customHeight="1">
      <c r="A61" s="254"/>
      <c r="B61" s="254"/>
      <c r="C61" s="43"/>
      <c r="D61" s="305" t="s">
        <v>21</v>
      </c>
      <c r="E61" s="42"/>
      <c r="F61" s="93">
        <f t="shared" si="1"/>
        <v>15</v>
      </c>
      <c r="G61" s="69">
        <v>0</v>
      </c>
      <c r="H61" s="41">
        <v>2</v>
      </c>
      <c r="I61" s="41">
        <v>11</v>
      </c>
      <c r="J61" s="41">
        <v>0</v>
      </c>
      <c r="K61" s="41">
        <v>0</v>
      </c>
      <c r="L61" s="41">
        <v>0</v>
      </c>
      <c r="M61" s="41">
        <v>0</v>
      </c>
      <c r="N61" s="41">
        <v>0</v>
      </c>
      <c r="O61" s="41">
        <v>2</v>
      </c>
      <c r="P61" s="437">
        <v>161355.38461538462</v>
      </c>
      <c r="AA61" s="155">
        <v>15</v>
      </c>
      <c r="AB61" s="155" t="str">
        <f>IF(F61=AA61,"",1)</f>
        <v/>
      </c>
    </row>
    <row r="62" spans="1:28" ht="12" customHeight="1">
      <c r="A62" s="254"/>
      <c r="B62" s="254"/>
      <c r="C62" s="40"/>
      <c r="D62" s="306"/>
      <c r="E62" s="39"/>
      <c r="F62" s="94">
        <f t="shared" si="1"/>
        <v>0.99999999999999989</v>
      </c>
      <c r="G62" s="67">
        <f t="shared" ref="G62:O62" si="30">IF(G61=0,0,G61/$F61)</f>
        <v>0</v>
      </c>
      <c r="H62" s="37">
        <f t="shared" si="30"/>
        <v>0.13333333333333333</v>
      </c>
      <c r="I62" s="37">
        <f t="shared" si="30"/>
        <v>0.73333333333333328</v>
      </c>
      <c r="J62" s="37">
        <f t="shared" si="30"/>
        <v>0</v>
      </c>
      <c r="K62" s="37">
        <f t="shared" si="30"/>
        <v>0</v>
      </c>
      <c r="L62" s="37">
        <f t="shared" si="30"/>
        <v>0</v>
      </c>
      <c r="M62" s="37">
        <f t="shared" si="30"/>
        <v>0</v>
      </c>
      <c r="N62" s="37">
        <f t="shared" si="30"/>
        <v>0</v>
      </c>
      <c r="O62" s="37">
        <f t="shared" si="30"/>
        <v>0.13333333333333333</v>
      </c>
      <c r="P62" s="438"/>
      <c r="AA62" s="154"/>
      <c r="AB62" s="154"/>
    </row>
    <row r="63" spans="1:28" ht="12" customHeight="1">
      <c r="A63" s="254"/>
      <c r="B63" s="254"/>
      <c r="C63" s="43"/>
      <c r="D63" s="305" t="s">
        <v>20</v>
      </c>
      <c r="E63" s="42"/>
      <c r="F63" s="93">
        <f t="shared" si="1"/>
        <v>7</v>
      </c>
      <c r="G63" s="69">
        <v>0</v>
      </c>
      <c r="H63" s="41">
        <v>2</v>
      </c>
      <c r="I63" s="41">
        <v>3</v>
      </c>
      <c r="J63" s="41">
        <v>0</v>
      </c>
      <c r="K63" s="41">
        <v>0</v>
      </c>
      <c r="L63" s="41">
        <v>0</v>
      </c>
      <c r="M63" s="41">
        <v>0</v>
      </c>
      <c r="N63" s="41">
        <v>0</v>
      </c>
      <c r="O63" s="41">
        <v>2</v>
      </c>
      <c r="P63" s="437">
        <v>155100</v>
      </c>
      <c r="AA63" s="155">
        <v>7</v>
      </c>
      <c r="AB63" s="155" t="str">
        <f>IF(F63=AA63,"",1)</f>
        <v/>
      </c>
    </row>
    <row r="64" spans="1:28" ht="12" customHeight="1">
      <c r="A64" s="254"/>
      <c r="B64" s="254"/>
      <c r="C64" s="40"/>
      <c r="D64" s="306"/>
      <c r="E64" s="39"/>
      <c r="F64" s="94">
        <f t="shared" si="1"/>
        <v>0.99999999999999989</v>
      </c>
      <c r="G64" s="67">
        <f t="shared" ref="G64:O64" si="31">IF(G63=0,0,G63/$F63)</f>
        <v>0</v>
      </c>
      <c r="H64" s="37">
        <f t="shared" si="31"/>
        <v>0.2857142857142857</v>
      </c>
      <c r="I64" s="37">
        <f t="shared" si="31"/>
        <v>0.42857142857142855</v>
      </c>
      <c r="J64" s="37">
        <f t="shared" si="31"/>
        <v>0</v>
      </c>
      <c r="K64" s="37">
        <f t="shared" si="31"/>
        <v>0</v>
      </c>
      <c r="L64" s="37">
        <f t="shared" si="31"/>
        <v>0</v>
      </c>
      <c r="M64" s="37">
        <f t="shared" si="31"/>
        <v>0</v>
      </c>
      <c r="N64" s="37">
        <f t="shared" si="31"/>
        <v>0</v>
      </c>
      <c r="O64" s="37">
        <f t="shared" si="31"/>
        <v>0.2857142857142857</v>
      </c>
      <c r="P64" s="438"/>
      <c r="AA64" s="154"/>
      <c r="AB64" s="154"/>
    </row>
    <row r="65" spans="1:28" ht="12" customHeight="1">
      <c r="A65" s="254"/>
      <c r="B65" s="254"/>
      <c r="C65" s="43"/>
      <c r="D65" s="305" t="s">
        <v>19</v>
      </c>
      <c r="E65" s="42"/>
      <c r="F65" s="93">
        <f t="shared" si="1"/>
        <v>17</v>
      </c>
      <c r="G65" s="69">
        <v>0</v>
      </c>
      <c r="H65" s="41">
        <v>4</v>
      </c>
      <c r="I65" s="41">
        <v>12</v>
      </c>
      <c r="J65" s="41">
        <v>0</v>
      </c>
      <c r="K65" s="41">
        <v>0</v>
      </c>
      <c r="L65" s="41">
        <v>0</v>
      </c>
      <c r="M65" s="41">
        <v>0</v>
      </c>
      <c r="N65" s="41">
        <v>0</v>
      </c>
      <c r="O65" s="41">
        <v>1</v>
      </c>
      <c r="P65" s="437">
        <v>155021.875</v>
      </c>
      <c r="AA65" s="155">
        <v>17</v>
      </c>
      <c r="AB65" s="155" t="str">
        <f>IF(F65=AA65,"",1)</f>
        <v/>
      </c>
    </row>
    <row r="66" spans="1:28" ht="12" customHeight="1">
      <c r="A66" s="254"/>
      <c r="B66" s="254"/>
      <c r="C66" s="40"/>
      <c r="D66" s="306"/>
      <c r="E66" s="39"/>
      <c r="F66" s="94">
        <f t="shared" si="1"/>
        <v>1</v>
      </c>
      <c r="G66" s="67">
        <f t="shared" ref="G66:O66" si="32">IF(G65=0,0,G65/$F65)</f>
        <v>0</v>
      </c>
      <c r="H66" s="37">
        <f t="shared" si="32"/>
        <v>0.23529411764705882</v>
      </c>
      <c r="I66" s="37">
        <f t="shared" si="32"/>
        <v>0.70588235294117652</v>
      </c>
      <c r="J66" s="37">
        <f t="shared" si="32"/>
        <v>0</v>
      </c>
      <c r="K66" s="37">
        <f t="shared" si="32"/>
        <v>0</v>
      </c>
      <c r="L66" s="37">
        <f t="shared" si="32"/>
        <v>0</v>
      </c>
      <c r="M66" s="37">
        <f t="shared" si="32"/>
        <v>0</v>
      </c>
      <c r="N66" s="37">
        <f t="shared" si="32"/>
        <v>0</v>
      </c>
      <c r="O66" s="37">
        <f t="shared" si="32"/>
        <v>5.8823529411764705E-2</v>
      </c>
      <c r="P66" s="438"/>
      <c r="AA66" s="154"/>
      <c r="AB66" s="154"/>
    </row>
    <row r="67" spans="1:28" ht="12" customHeight="1">
      <c r="A67" s="254"/>
      <c r="B67" s="254"/>
      <c r="C67" s="43"/>
      <c r="D67" s="305" t="s">
        <v>18</v>
      </c>
      <c r="E67" s="42"/>
      <c r="F67" s="93">
        <f t="shared" si="1"/>
        <v>6</v>
      </c>
      <c r="G67" s="69">
        <v>0</v>
      </c>
      <c r="H67" s="41">
        <v>3</v>
      </c>
      <c r="I67" s="41">
        <v>2</v>
      </c>
      <c r="J67" s="41">
        <v>0</v>
      </c>
      <c r="K67" s="41">
        <v>0</v>
      </c>
      <c r="L67" s="41">
        <v>0</v>
      </c>
      <c r="M67" s="41">
        <v>0</v>
      </c>
      <c r="N67" s="41">
        <v>0</v>
      </c>
      <c r="O67" s="41">
        <v>1</v>
      </c>
      <c r="P67" s="437">
        <v>146600</v>
      </c>
      <c r="AA67" s="155">
        <v>6</v>
      </c>
      <c r="AB67" s="155" t="str">
        <f>IF(F67=AA67,"",1)</f>
        <v/>
      </c>
    </row>
    <row r="68" spans="1:28" ht="12" customHeight="1">
      <c r="A68" s="254"/>
      <c r="B68" s="255"/>
      <c r="C68" s="40"/>
      <c r="D68" s="306"/>
      <c r="E68" s="39"/>
      <c r="F68" s="94">
        <f t="shared" si="1"/>
        <v>0.99999999999999989</v>
      </c>
      <c r="G68" s="67">
        <f t="shared" ref="G68:O68" si="33">IF(G67=0,0,G67/$F67)</f>
        <v>0</v>
      </c>
      <c r="H68" s="37">
        <f t="shared" si="33"/>
        <v>0.5</v>
      </c>
      <c r="I68" s="37">
        <f t="shared" si="33"/>
        <v>0.33333333333333331</v>
      </c>
      <c r="J68" s="37">
        <f t="shared" si="33"/>
        <v>0</v>
      </c>
      <c r="K68" s="37">
        <f t="shared" si="33"/>
        <v>0</v>
      </c>
      <c r="L68" s="37">
        <f t="shared" si="33"/>
        <v>0</v>
      </c>
      <c r="M68" s="37">
        <f t="shared" si="33"/>
        <v>0</v>
      </c>
      <c r="N68" s="37">
        <f t="shared" si="33"/>
        <v>0</v>
      </c>
      <c r="O68" s="37">
        <f t="shared" si="33"/>
        <v>0.16666666666666666</v>
      </c>
      <c r="P68" s="438"/>
      <c r="AA68" s="154"/>
      <c r="AB68" s="154"/>
    </row>
    <row r="69" spans="1:28" ht="12" customHeight="1">
      <c r="A69" s="254"/>
      <c r="B69" s="253" t="s">
        <v>17</v>
      </c>
      <c r="C69" s="43"/>
      <c r="D69" s="305" t="s">
        <v>16</v>
      </c>
      <c r="E69" s="42"/>
      <c r="F69" s="93">
        <f t="shared" si="1"/>
        <v>724</v>
      </c>
      <c r="G69" s="69">
        <f t="shared" ref="G69:O69" si="34">SUM(G71,G73,G75,G77,G79,G81,G83,G85,G87,G89,G91,G93,G95,G97,G99)</f>
        <v>1</v>
      </c>
      <c r="H69" s="41">
        <f t="shared" si="34"/>
        <v>164</v>
      </c>
      <c r="I69" s="41">
        <f t="shared" si="34"/>
        <v>300</v>
      </c>
      <c r="J69" s="41">
        <f t="shared" si="34"/>
        <v>19</v>
      </c>
      <c r="K69" s="41">
        <f t="shared" si="34"/>
        <v>5</v>
      </c>
      <c r="L69" s="41">
        <f t="shared" si="34"/>
        <v>0</v>
      </c>
      <c r="M69" s="41">
        <f t="shared" si="34"/>
        <v>0</v>
      </c>
      <c r="N69" s="41">
        <f t="shared" si="34"/>
        <v>0</v>
      </c>
      <c r="O69" s="41">
        <f t="shared" si="34"/>
        <v>235</v>
      </c>
      <c r="P69" s="437">
        <v>162390.96520000001</v>
      </c>
      <c r="AA69" s="155">
        <v>724</v>
      </c>
      <c r="AB69" s="155" t="str">
        <f>IF(F69=AA69,"",1)</f>
        <v/>
      </c>
    </row>
    <row r="70" spans="1:28" ht="12" customHeight="1">
      <c r="A70" s="254"/>
      <c r="B70" s="254"/>
      <c r="C70" s="40"/>
      <c r="D70" s="306"/>
      <c r="E70" s="39"/>
      <c r="F70" s="94">
        <f t="shared" si="1"/>
        <v>0.99999999999999989</v>
      </c>
      <c r="G70" s="67">
        <f t="shared" ref="G70:O70" si="35">IF(G69=0,0,G69/$F69)</f>
        <v>1.3812154696132596E-3</v>
      </c>
      <c r="H70" s="37">
        <f t="shared" si="35"/>
        <v>0.22651933701657459</v>
      </c>
      <c r="I70" s="37">
        <f t="shared" si="35"/>
        <v>0.4143646408839779</v>
      </c>
      <c r="J70" s="37">
        <f t="shared" si="35"/>
        <v>2.6243093922651933E-2</v>
      </c>
      <c r="K70" s="37">
        <f t="shared" si="35"/>
        <v>6.9060773480662981E-3</v>
      </c>
      <c r="L70" s="37">
        <f t="shared" si="35"/>
        <v>0</v>
      </c>
      <c r="M70" s="37">
        <f t="shared" si="35"/>
        <v>0</v>
      </c>
      <c r="N70" s="37">
        <f t="shared" si="35"/>
        <v>0</v>
      </c>
      <c r="O70" s="37">
        <f t="shared" si="35"/>
        <v>0.324585635359116</v>
      </c>
      <c r="P70" s="438"/>
      <c r="AA70" s="154"/>
      <c r="AB70" s="154"/>
    </row>
    <row r="71" spans="1:28" ht="12" customHeight="1">
      <c r="A71" s="254"/>
      <c r="B71" s="254"/>
      <c r="C71" s="43"/>
      <c r="D71" s="305" t="s">
        <v>122</v>
      </c>
      <c r="E71" s="42"/>
      <c r="F71" s="93">
        <f t="shared" si="1"/>
        <v>4</v>
      </c>
      <c r="G71" s="69">
        <v>0</v>
      </c>
      <c r="H71" s="41">
        <v>0</v>
      </c>
      <c r="I71" s="41">
        <v>3</v>
      </c>
      <c r="J71" s="41">
        <v>0</v>
      </c>
      <c r="K71" s="41">
        <v>0</v>
      </c>
      <c r="L71" s="41">
        <v>0</v>
      </c>
      <c r="M71" s="41">
        <v>0</v>
      </c>
      <c r="N71" s="41">
        <v>0</v>
      </c>
      <c r="O71" s="41">
        <v>1</v>
      </c>
      <c r="P71" s="437">
        <v>162666.66666666666</v>
      </c>
      <c r="AA71" s="155">
        <v>4</v>
      </c>
      <c r="AB71" s="155" t="str">
        <f>IF(F71=AA71,"",1)</f>
        <v/>
      </c>
    </row>
    <row r="72" spans="1:28" ht="12" customHeight="1">
      <c r="A72" s="254"/>
      <c r="B72" s="254"/>
      <c r="C72" s="40"/>
      <c r="D72" s="306"/>
      <c r="E72" s="39"/>
      <c r="F72" s="94">
        <f t="shared" ref="F72:F100" si="36">SUM(G72:O72)</f>
        <v>1</v>
      </c>
      <c r="G72" s="67">
        <f t="shared" ref="G72:O72" si="37">IF(G71=0,0,G71/$F71)</f>
        <v>0</v>
      </c>
      <c r="H72" s="37">
        <f t="shared" si="37"/>
        <v>0</v>
      </c>
      <c r="I72" s="37">
        <f t="shared" si="37"/>
        <v>0.75</v>
      </c>
      <c r="J72" s="37">
        <f t="shared" si="37"/>
        <v>0</v>
      </c>
      <c r="K72" s="37">
        <f t="shared" si="37"/>
        <v>0</v>
      </c>
      <c r="L72" s="37">
        <f t="shared" si="37"/>
        <v>0</v>
      </c>
      <c r="M72" s="37">
        <f t="shared" si="37"/>
        <v>0</v>
      </c>
      <c r="N72" s="37">
        <f t="shared" si="37"/>
        <v>0</v>
      </c>
      <c r="O72" s="37">
        <f t="shared" si="37"/>
        <v>0.25</v>
      </c>
      <c r="P72" s="438"/>
      <c r="AA72" s="154"/>
      <c r="AB72" s="154"/>
    </row>
    <row r="73" spans="1:28" ht="12" customHeight="1">
      <c r="A73" s="254"/>
      <c r="B73" s="254"/>
      <c r="C73" s="43"/>
      <c r="D73" s="305" t="s">
        <v>14</v>
      </c>
      <c r="E73" s="42"/>
      <c r="F73" s="93">
        <f t="shared" si="36"/>
        <v>91</v>
      </c>
      <c r="G73" s="69">
        <v>0</v>
      </c>
      <c r="H73" s="41">
        <v>8</v>
      </c>
      <c r="I73" s="41">
        <v>53</v>
      </c>
      <c r="J73" s="41">
        <v>9</v>
      </c>
      <c r="K73" s="41">
        <v>0</v>
      </c>
      <c r="L73" s="41">
        <v>0</v>
      </c>
      <c r="M73" s="41">
        <v>0</v>
      </c>
      <c r="N73" s="41">
        <v>0</v>
      </c>
      <c r="O73" s="41">
        <v>21</v>
      </c>
      <c r="P73" s="437">
        <v>174945.14285714287</v>
      </c>
      <c r="AA73" s="155">
        <v>91</v>
      </c>
      <c r="AB73" s="155" t="str">
        <f>IF(F73=AA73,"",1)</f>
        <v/>
      </c>
    </row>
    <row r="74" spans="1:28" ht="12" customHeight="1">
      <c r="A74" s="254"/>
      <c r="B74" s="254"/>
      <c r="C74" s="40"/>
      <c r="D74" s="306"/>
      <c r="E74" s="39"/>
      <c r="F74" s="94">
        <f t="shared" si="36"/>
        <v>1</v>
      </c>
      <c r="G74" s="67">
        <f t="shared" ref="G74:O74" si="38">IF(G73=0,0,G73/$F73)</f>
        <v>0</v>
      </c>
      <c r="H74" s="37">
        <f t="shared" si="38"/>
        <v>8.7912087912087919E-2</v>
      </c>
      <c r="I74" s="37">
        <f t="shared" si="38"/>
        <v>0.58241758241758246</v>
      </c>
      <c r="J74" s="37">
        <f t="shared" si="38"/>
        <v>9.8901098901098897E-2</v>
      </c>
      <c r="K74" s="37">
        <f t="shared" si="38"/>
        <v>0</v>
      </c>
      <c r="L74" s="37">
        <f t="shared" si="38"/>
        <v>0</v>
      </c>
      <c r="M74" s="37">
        <f t="shared" si="38"/>
        <v>0</v>
      </c>
      <c r="N74" s="37">
        <f t="shared" si="38"/>
        <v>0</v>
      </c>
      <c r="O74" s="37">
        <f t="shared" si="38"/>
        <v>0.23076923076923078</v>
      </c>
      <c r="P74" s="438"/>
      <c r="AA74" s="154"/>
      <c r="AB74" s="154"/>
    </row>
    <row r="75" spans="1:28" ht="12" customHeight="1">
      <c r="A75" s="254"/>
      <c r="B75" s="254"/>
      <c r="C75" s="43"/>
      <c r="D75" s="305" t="s">
        <v>13</v>
      </c>
      <c r="E75" s="42"/>
      <c r="F75" s="93">
        <f t="shared" si="36"/>
        <v>19</v>
      </c>
      <c r="G75" s="69">
        <v>0</v>
      </c>
      <c r="H75" s="41">
        <v>3</v>
      </c>
      <c r="I75" s="41">
        <v>13</v>
      </c>
      <c r="J75" s="41">
        <v>0</v>
      </c>
      <c r="K75" s="41">
        <v>0</v>
      </c>
      <c r="L75" s="41">
        <v>0</v>
      </c>
      <c r="M75" s="41">
        <v>0</v>
      </c>
      <c r="N75" s="41">
        <v>0</v>
      </c>
      <c r="O75" s="41">
        <v>3</v>
      </c>
      <c r="P75" s="437">
        <v>163006.25</v>
      </c>
      <c r="AA75" s="155">
        <v>19</v>
      </c>
      <c r="AB75" s="155" t="str">
        <f>IF(F75=AA75,"",1)</f>
        <v/>
      </c>
    </row>
    <row r="76" spans="1:28" ht="12" customHeight="1">
      <c r="A76" s="254"/>
      <c r="B76" s="254"/>
      <c r="C76" s="40"/>
      <c r="D76" s="306"/>
      <c r="E76" s="39"/>
      <c r="F76" s="94">
        <f t="shared" si="36"/>
        <v>1</v>
      </c>
      <c r="G76" s="67">
        <f t="shared" ref="G76:O76" si="39">IF(G75=0,0,G75/$F75)</f>
        <v>0</v>
      </c>
      <c r="H76" s="37">
        <f t="shared" si="39"/>
        <v>0.15789473684210525</v>
      </c>
      <c r="I76" s="37">
        <f t="shared" si="39"/>
        <v>0.68421052631578949</v>
      </c>
      <c r="J76" s="37">
        <f t="shared" si="39"/>
        <v>0</v>
      </c>
      <c r="K76" s="37">
        <f t="shared" si="39"/>
        <v>0</v>
      </c>
      <c r="L76" s="37">
        <f t="shared" si="39"/>
        <v>0</v>
      </c>
      <c r="M76" s="37">
        <f t="shared" si="39"/>
        <v>0</v>
      </c>
      <c r="N76" s="37">
        <f t="shared" si="39"/>
        <v>0</v>
      </c>
      <c r="O76" s="37">
        <f t="shared" si="39"/>
        <v>0.15789473684210525</v>
      </c>
      <c r="P76" s="438"/>
      <c r="AA76" s="154"/>
      <c r="AB76" s="154"/>
    </row>
    <row r="77" spans="1:28" ht="12" customHeight="1">
      <c r="A77" s="254"/>
      <c r="B77" s="254"/>
      <c r="C77" s="43"/>
      <c r="D77" s="305" t="s">
        <v>12</v>
      </c>
      <c r="E77" s="42"/>
      <c r="F77" s="93">
        <f t="shared" si="36"/>
        <v>14</v>
      </c>
      <c r="G77" s="69">
        <v>0</v>
      </c>
      <c r="H77" s="41">
        <v>1</v>
      </c>
      <c r="I77" s="41">
        <v>11</v>
      </c>
      <c r="J77" s="41">
        <v>0</v>
      </c>
      <c r="K77" s="41">
        <v>0</v>
      </c>
      <c r="L77" s="41">
        <v>0</v>
      </c>
      <c r="M77" s="41">
        <v>0</v>
      </c>
      <c r="N77" s="41">
        <v>0</v>
      </c>
      <c r="O77" s="41">
        <v>2</v>
      </c>
      <c r="P77" s="437">
        <v>170356.66666666666</v>
      </c>
      <c r="AA77" s="155">
        <v>14</v>
      </c>
      <c r="AB77" s="155" t="str">
        <f>IF(F77=AA77,"",1)</f>
        <v/>
      </c>
    </row>
    <row r="78" spans="1:28" ht="12" customHeight="1">
      <c r="A78" s="254"/>
      <c r="B78" s="254"/>
      <c r="C78" s="40"/>
      <c r="D78" s="306"/>
      <c r="E78" s="39"/>
      <c r="F78" s="94">
        <f t="shared" si="36"/>
        <v>1</v>
      </c>
      <c r="G78" s="67">
        <f t="shared" ref="G78:O78" si="40">IF(G77=0,0,G77/$F77)</f>
        <v>0</v>
      </c>
      <c r="H78" s="37">
        <f t="shared" si="40"/>
        <v>7.1428571428571425E-2</v>
      </c>
      <c r="I78" s="37">
        <f t="shared" si="40"/>
        <v>0.7857142857142857</v>
      </c>
      <c r="J78" s="37">
        <f t="shared" si="40"/>
        <v>0</v>
      </c>
      <c r="K78" s="37">
        <f t="shared" si="40"/>
        <v>0</v>
      </c>
      <c r="L78" s="37">
        <f t="shared" si="40"/>
        <v>0</v>
      </c>
      <c r="M78" s="37">
        <f t="shared" si="40"/>
        <v>0</v>
      </c>
      <c r="N78" s="37">
        <f t="shared" si="40"/>
        <v>0</v>
      </c>
      <c r="O78" s="37">
        <f t="shared" si="40"/>
        <v>0.14285714285714285</v>
      </c>
      <c r="P78" s="438"/>
      <c r="AA78" s="154"/>
      <c r="AB78" s="154"/>
    </row>
    <row r="79" spans="1:28" ht="12" customHeight="1">
      <c r="A79" s="254"/>
      <c r="B79" s="254"/>
      <c r="C79" s="43"/>
      <c r="D79" s="305" t="s">
        <v>11</v>
      </c>
      <c r="E79" s="42"/>
      <c r="F79" s="93">
        <f t="shared" si="36"/>
        <v>32</v>
      </c>
      <c r="G79" s="69">
        <v>0</v>
      </c>
      <c r="H79" s="41">
        <v>8</v>
      </c>
      <c r="I79" s="41">
        <v>17</v>
      </c>
      <c r="J79" s="41">
        <v>3</v>
      </c>
      <c r="K79" s="41">
        <v>1</v>
      </c>
      <c r="L79" s="41">
        <v>0</v>
      </c>
      <c r="M79" s="41">
        <v>0</v>
      </c>
      <c r="N79" s="41">
        <v>0</v>
      </c>
      <c r="O79" s="41">
        <v>3</v>
      </c>
      <c r="P79" s="437">
        <v>171952.75862068965</v>
      </c>
      <c r="AA79" s="155">
        <v>32</v>
      </c>
      <c r="AB79" s="155" t="str">
        <f>IF(F79=AA79,"",1)</f>
        <v/>
      </c>
    </row>
    <row r="80" spans="1:28" ht="12" customHeight="1">
      <c r="A80" s="254"/>
      <c r="B80" s="254"/>
      <c r="C80" s="40"/>
      <c r="D80" s="306"/>
      <c r="E80" s="39"/>
      <c r="F80" s="94">
        <f t="shared" si="36"/>
        <v>1</v>
      </c>
      <c r="G80" s="67">
        <f t="shared" ref="G80:O80" si="41">IF(G79=0,0,G79/$F79)</f>
        <v>0</v>
      </c>
      <c r="H80" s="37">
        <f t="shared" si="41"/>
        <v>0.25</v>
      </c>
      <c r="I80" s="37">
        <f t="shared" si="41"/>
        <v>0.53125</v>
      </c>
      <c r="J80" s="37">
        <f t="shared" si="41"/>
        <v>9.375E-2</v>
      </c>
      <c r="K80" s="37">
        <f t="shared" si="41"/>
        <v>3.125E-2</v>
      </c>
      <c r="L80" s="37">
        <f t="shared" si="41"/>
        <v>0</v>
      </c>
      <c r="M80" s="37">
        <f t="shared" si="41"/>
        <v>0</v>
      </c>
      <c r="N80" s="37">
        <f t="shared" si="41"/>
        <v>0</v>
      </c>
      <c r="O80" s="37">
        <f t="shared" si="41"/>
        <v>9.375E-2</v>
      </c>
      <c r="P80" s="438"/>
      <c r="AA80" s="154"/>
      <c r="AB80" s="154"/>
    </row>
    <row r="81" spans="1:28" ht="12" customHeight="1">
      <c r="A81" s="254"/>
      <c r="B81" s="254"/>
      <c r="C81" s="43"/>
      <c r="D81" s="305" t="s">
        <v>10</v>
      </c>
      <c r="E81" s="42"/>
      <c r="F81" s="93">
        <f t="shared" si="36"/>
        <v>176</v>
      </c>
      <c r="G81" s="69">
        <v>1</v>
      </c>
      <c r="H81" s="41">
        <v>27</v>
      </c>
      <c r="I81" s="41">
        <v>83</v>
      </c>
      <c r="J81" s="41">
        <v>3</v>
      </c>
      <c r="K81" s="41">
        <v>1</v>
      </c>
      <c r="L81" s="41">
        <v>0</v>
      </c>
      <c r="M81" s="41">
        <v>0</v>
      </c>
      <c r="N81" s="41">
        <v>0</v>
      </c>
      <c r="O81" s="41">
        <v>61</v>
      </c>
      <c r="P81" s="437">
        <v>163654.12173913044</v>
      </c>
      <c r="AA81" s="155">
        <v>176</v>
      </c>
      <c r="AB81" s="155" t="str">
        <f>IF(F81=AA81,"",1)</f>
        <v/>
      </c>
    </row>
    <row r="82" spans="1:28" ht="12" customHeight="1">
      <c r="A82" s="254"/>
      <c r="B82" s="254"/>
      <c r="C82" s="40"/>
      <c r="D82" s="306"/>
      <c r="E82" s="39"/>
      <c r="F82" s="94">
        <f t="shared" si="36"/>
        <v>1.0000000000000002</v>
      </c>
      <c r="G82" s="67">
        <f t="shared" ref="G82:O82" si="42">IF(G81=0,0,G81/$F81)</f>
        <v>5.681818181818182E-3</v>
      </c>
      <c r="H82" s="37">
        <f t="shared" si="42"/>
        <v>0.15340909090909091</v>
      </c>
      <c r="I82" s="37">
        <f t="shared" si="42"/>
        <v>0.47159090909090912</v>
      </c>
      <c r="J82" s="37">
        <f t="shared" si="42"/>
        <v>1.7045454545454544E-2</v>
      </c>
      <c r="K82" s="37">
        <f t="shared" si="42"/>
        <v>5.681818181818182E-3</v>
      </c>
      <c r="L82" s="37">
        <f t="shared" si="42"/>
        <v>0</v>
      </c>
      <c r="M82" s="37">
        <f t="shared" si="42"/>
        <v>0</v>
      </c>
      <c r="N82" s="37">
        <f t="shared" si="42"/>
        <v>0</v>
      </c>
      <c r="O82" s="37">
        <f t="shared" si="42"/>
        <v>0.34659090909090912</v>
      </c>
      <c r="P82" s="438"/>
      <c r="AA82" s="154"/>
      <c r="AB82" s="154"/>
    </row>
    <row r="83" spans="1:28" ht="12" customHeight="1">
      <c r="A83" s="254"/>
      <c r="B83" s="254"/>
      <c r="C83" s="43"/>
      <c r="D83" s="305" t="s">
        <v>9</v>
      </c>
      <c r="E83" s="42"/>
      <c r="F83" s="93">
        <f t="shared" si="36"/>
        <v>21</v>
      </c>
      <c r="G83" s="69">
        <v>0</v>
      </c>
      <c r="H83" s="41">
        <v>2</v>
      </c>
      <c r="I83" s="41">
        <v>5</v>
      </c>
      <c r="J83" s="41">
        <v>0</v>
      </c>
      <c r="K83" s="41">
        <v>0</v>
      </c>
      <c r="L83" s="41">
        <v>0</v>
      </c>
      <c r="M83" s="41">
        <v>0</v>
      </c>
      <c r="N83" s="41">
        <v>0</v>
      </c>
      <c r="O83" s="41">
        <v>14</v>
      </c>
      <c r="P83" s="437">
        <v>155557.14285714287</v>
      </c>
      <c r="AA83" s="155">
        <v>21</v>
      </c>
      <c r="AB83" s="155" t="str">
        <f>IF(F83=AA83,"",1)</f>
        <v/>
      </c>
    </row>
    <row r="84" spans="1:28" ht="12" customHeight="1">
      <c r="A84" s="254"/>
      <c r="B84" s="254"/>
      <c r="C84" s="40"/>
      <c r="D84" s="306"/>
      <c r="E84" s="39"/>
      <c r="F84" s="94">
        <f t="shared" si="36"/>
        <v>1</v>
      </c>
      <c r="G84" s="67">
        <f t="shared" ref="G84:O84" si="43">IF(G83=0,0,G83/$F83)</f>
        <v>0</v>
      </c>
      <c r="H84" s="37">
        <f t="shared" si="43"/>
        <v>9.5238095238095233E-2</v>
      </c>
      <c r="I84" s="37">
        <f t="shared" si="43"/>
        <v>0.23809523809523808</v>
      </c>
      <c r="J84" s="37">
        <f t="shared" si="43"/>
        <v>0</v>
      </c>
      <c r="K84" s="37">
        <f t="shared" si="43"/>
        <v>0</v>
      </c>
      <c r="L84" s="37">
        <f t="shared" si="43"/>
        <v>0</v>
      </c>
      <c r="M84" s="37">
        <f t="shared" si="43"/>
        <v>0</v>
      </c>
      <c r="N84" s="37">
        <f t="shared" si="43"/>
        <v>0</v>
      </c>
      <c r="O84" s="37">
        <f t="shared" si="43"/>
        <v>0.66666666666666663</v>
      </c>
      <c r="P84" s="438"/>
      <c r="AA84" s="154"/>
      <c r="AB84" s="154"/>
    </row>
    <row r="85" spans="1:28" ht="12" customHeight="1">
      <c r="A85" s="254"/>
      <c r="B85" s="254"/>
      <c r="C85" s="43"/>
      <c r="D85" s="305" t="s">
        <v>8</v>
      </c>
      <c r="E85" s="42"/>
      <c r="F85" s="93">
        <f t="shared" si="36"/>
        <v>9</v>
      </c>
      <c r="G85" s="69">
        <v>0</v>
      </c>
      <c r="H85" s="41">
        <v>3</v>
      </c>
      <c r="I85" s="41">
        <v>3</v>
      </c>
      <c r="J85" s="41">
        <v>0</v>
      </c>
      <c r="K85" s="41">
        <v>0</v>
      </c>
      <c r="L85" s="41">
        <v>0</v>
      </c>
      <c r="M85" s="41">
        <v>0</v>
      </c>
      <c r="N85" s="41">
        <v>0</v>
      </c>
      <c r="O85" s="41">
        <v>3</v>
      </c>
      <c r="P85" s="437">
        <v>158766.66666666666</v>
      </c>
      <c r="AA85" s="155">
        <v>9</v>
      </c>
      <c r="AB85" s="155" t="str">
        <f>IF(F85=AA85,"",1)</f>
        <v/>
      </c>
    </row>
    <row r="86" spans="1:28" ht="12" customHeight="1">
      <c r="A86" s="254"/>
      <c r="B86" s="254"/>
      <c r="C86" s="40"/>
      <c r="D86" s="306"/>
      <c r="E86" s="39"/>
      <c r="F86" s="94">
        <f t="shared" si="36"/>
        <v>1</v>
      </c>
      <c r="G86" s="67">
        <f t="shared" ref="G86:O86" si="44">IF(G85=0,0,G85/$F85)</f>
        <v>0</v>
      </c>
      <c r="H86" s="37">
        <f t="shared" si="44"/>
        <v>0.33333333333333331</v>
      </c>
      <c r="I86" s="37">
        <f t="shared" si="44"/>
        <v>0.33333333333333331</v>
      </c>
      <c r="J86" s="37">
        <f t="shared" si="44"/>
        <v>0</v>
      </c>
      <c r="K86" s="37">
        <f t="shared" si="44"/>
        <v>0</v>
      </c>
      <c r="L86" s="37">
        <f t="shared" si="44"/>
        <v>0</v>
      </c>
      <c r="M86" s="37">
        <f t="shared" si="44"/>
        <v>0</v>
      </c>
      <c r="N86" s="37">
        <f t="shared" si="44"/>
        <v>0</v>
      </c>
      <c r="O86" s="37">
        <f t="shared" si="44"/>
        <v>0.33333333333333331</v>
      </c>
      <c r="P86" s="438"/>
      <c r="AA86" s="154"/>
      <c r="AB86" s="154"/>
    </row>
    <row r="87" spans="1:28" ht="13.5" customHeight="1">
      <c r="A87" s="254"/>
      <c r="B87" s="254"/>
      <c r="C87" s="43"/>
      <c r="D87" s="307" t="s">
        <v>121</v>
      </c>
      <c r="E87" s="42"/>
      <c r="F87" s="93">
        <f t="shared" si="36"/>
        <v>18</v>
      </c>
      <c r="G87" s="69">
        <v>0</v>
      </c>
      <c r="H87" s="41">
        <v>4</v>
      </c>
      <c r="I87" s="41">
        <v>7</v>
      </c>
      <c r="J87" s="41">
        <v>1</v>
      </c>
      <c r="K87" s="41">
        <v>0</v>
      </c>
      <c r="L87" s="41">
        <v>0</v>
      </c>
      <c r="M87" s="41">
        <v>0</v>
      </c>
      <c r="N87" s="41">
        <v>0</v>
      </c>
      <c r="O87" s="41">
        <v>6</v>
      </c>
      <c r="P87" s="437">
        <v>164335.83333333334</v>
      </c>
      <c r="AA87" s="155">
        <v>18</v>
      </c>
      <c r="AB87" s="155" t="str">
        <f>IF(F87=AA87,"",1)</f>
        <v/>
      </c>
    </row>
    <row r="88" spans="1:28" ht="13.5" customHeight="1">
      <c r="A88" s="254"/>
      <c r="B88" s="254"/>
      <c r="C88" s="40"/>
      <c r="D88" s="306"/>
      <c r="E88" s="39"/>
      <c r="F88" s="94">
        <f t="shared" si="36"/>
        <v>1</v>
      </c>
      <c r="G88" s="67">
        <f t="shared" ref="G88:O88" si="45">IF(G87=0,0,G87/$F87)</f>
        <v>0</v>
      </c>
      <c r="H88" s="37">
        <f t="shared" si="45"/>
        <v>0.22222222222222221</v>
      </c>
      <c r="I88" s="37">
        <f t="shared" si="45"/>
        <v>0.3888888888888889</v>
      </c>
      <c r="J88" s="37">
        <f t="shared" si="45"/>
        <v>5.5555555555555552E-2</v>
      </c>
      <c r="K88" s="37">
        <f t="shared" si="45"/>
        <v>0</v>
      </c>
      <c r="L88" s="37">
        <f t="shared" si="45"/>
        <v>0</v>
      </c>
      <c r="M88" s="37">
        <f t="shared" si="45"/>
        <v>0</v>
      </c>
      <c r="N88" s="37">
        <f t="shared" si="45"/>
        <v>0</v>
      </c>
      <c r="O88" s="37">
        <f t="shared" si="45"/>
        <v>0.33333333333333331</v>
      </c>
      <c r="P88" s="438"/>
      <c r="AA88" s="154"/>
      <c r="AB88" s="154"/>
    </row>
    <row r="89" spans="1:28" ht="12" customHeight="1">
      <c r="A89" s="254"/>
      <c r="B89" s="254"/>
      <c r="C89" s="43"/>
      <c r="D89" s="305" t="s">
        <v>6</v>
      </c>
      <c r="E89" s="42"/>
      <c r="F89" s="93">
        <f t="shared" si="36"/>
        <v>49</v>
      </c>
      <c r="G89" s="69">
        <v>0</v>
      </c>
      <c r="H89" s="41">
        <v>17</v>
      </c>
      <c r="I89" s="41">
        <v>15</v>
      </c>
      <c r="J89" s="41">
        <v>0</v>
      </c>
      <c r="K89" s="41">
        <v>0</v>
      </c>
      <c r="L89" s="41">
        <v>0</v>
      </c>
      <c r="M89" s="41">
        <v>0</v>
      </c>
      <c r="N89" s="41">
        <v>0</v>
      </c>
      <c r="O89" s="41">
        <v>17</v>
      </c>
      <c r="P89" s="437">
        <v>153768.5</v>
      </c>
      <c r="AA89" s="155">
        <v>49</v>
      </c>
      <c r="AB89" s="155" t="str">
        <f>IF(F89=AA89,"",1)</f>
        <v/>
      </c>
    </row>
    <row r="90" spans="1:28" ht="12" customHeight="1">
      <c r="A90" s="254"/>
      <c r="B90" s="254"/>
      <c r="C90" s="40"/>
      <c r="D90" s="306"/>
      <c r="E90" s="39"/>
      <c r="F90" s="94">
        <f t="shared" si="36"/>
        <v>1</v>
      </c>
      <c r="G90" s="67">
        <f t="shared" ref="G90:O90" si="46">IF(G89=0,0,G89/$F89)</f>
        <v>0</v>
      </c>
      <c r="H90" s="37">
        <f t="shared" si="46"/>
        <v>0.34693877551020408</v>
      </c>
      <c r="I90" s="37">
        <f t="shared" si="46"/>
        <v>0.30612244897959184</v>
      </c>
      <c r="J90" s="37">
        <f t="shared" si="46"/>
        <v>0</v>
      </c>
      <c r="K90" s="37">
        <f t="shared" si="46"/>
        <v>0</v>
      </c>
      <c r="L90" s="37">
        <f t="shared" si="46"/>
        <v>0</v>
      </c>
      <c r="M90" s="37">
        <f t="shared" si="46"/>
        <v>0</v>
      </c>
      <c r="N90" s="37">
        <f t="shared" si="46"/>
        <v>0</v>
      </c>
      <c r="O90" s="37">
        <f t="shared" si="46"/>
        <v>0.34693877551020408</v>
      </c>
      <c r="P90" s="438"/>
      <c r="AA90" s="154"/>
      <c r="AB90" s="154"/>
    </row>
    <row r="91" spans="1:28" ht="12" customHeight="1">
      <c r="A91" s="254"/>
      <c r="B91" s="254"/>
      <c r="C91" s="43"/>
      <c r="D91" s="305" t="s">
        <v>5</v>
      </c>
      <c r="E91" s="42"/>
      <c r="F91" s="93">
        <f t="shared" si="36"/>
        <v>24</v>
      </c>
      <c r="G91" s="69">
        <v>0</v>
      </c>
      <c r="H91" s="41">
        <v>5</v>
      </c>
      <c r="I91" s="41">
        <v>12</v>
      </c>
      <c r="J91" s="41">
        <v>2</v>
      </c>
      <c r="K91" s="41">
        <v>0</v>
      </c>
      <c r="L91" s="41">
        <v>0</v>
      </c>
      <c r="M91" s="41">
        <v>0</v>
      </c>
      <c r="N91" s="41">
        <v>0</v>
      </c>
      <c r="O91" s="41">
        <v>5</v>
      </c>
      <c r="P91" s="437">
        <v>165426.31578947368</v>
      </c>
      <c r="AA91" s="155">
        <v>24</v>
      </c>
      <c r="AB91" s="155" t="str">
        <f>IF(F91=AA91,"",1)</f>
        <v/>
      </c>
    </row>
    <row r="92" spans="1:28" ht="12" customHeight="1">
      <c r="A92" s="254"/>
      <c r="B92" s="254"/>
      <c r="C92" s="40"/>
      <c r="D92" s="306"/>
      <c r="E92" s="39"/>
      <c r="F92" s="94">
        <f t="shared" si="36"/>
        <v>1</v>
      </c>
      <c r="G92" s="67">
        <f t="shared" ref="G92:O92" si="47">IF(G91=0,0,G91/$F91)</f>
        <v>0</v>
      </c>
      <c r="H92" s="37">
        <f t="shared" si="47"/>
        <v>0.20833333333333334</v>
      </c>
      <c r="I92" s="37">
        <f t="shared" si="47"/>
        <v>0.5</v>
      </c>
      <c r="J92" s="37">
        <f t="shared" si="47"/>
        <v>8.3333333333333329E-2</v>
      </c>
      <c r="K92" s="37">
        <f t="shared" si="47"/>
        <v>0</v>
      </c>
      <c r="L92" s="37">
        <f t="shared" si="47"/>
        <v>0</v>
      </c>
      <c r="M92" s="37">
        <f t="shared" si="47"/>
        <v>0</v>
      </c>
      <c r="N92" s="37">
        <f t="shared" si="47"/>
        <v>0</v>
      </c>
      <c r="O92" s="37">
        <f t="shared" si="47"/>
        <v>0.20833333333333334</v>
      </c>
      <c r="P92" s="438"/>
      <c r="AA92" s="154"/>
      <c r="AB92" s="154"/>
    </row>
    <row r="93" spans="1:28" ht="12" customHeight="1">
      <c r="A93" s="254"/>
      <c r="B93" s="254"/>
      <c r="C93" s="43"/>
      <c r="D93" s="305" t="s">
        <v>4</v>
      </c>
      <c r="E93" s="42"/>
      <c r="F93" s="93">
        <f t="shared" si="36"/>
        <v>22</v>
      </c>
      <c r="G93" s="69">
        <v>0</v>
      </c>
      <c r="H93" s="41">
        <v>6</v>
      </c>
      <c r="I93" s="41">
        <v>5</v>
      </c>
      <c r="J93" s="41">
        <v>0</v>
      </c>
      <c r="K93" s="41">
        <v>0</v>
      </c>
      <c r="L93" s="41">
        <v>0</v>
      </c>
      <c r="M93" s="41">
        <v>0</v>
      </c>
      <c r="N93" s="41">
        <v>0</v>
      </c>
      <c r="O93" s="41">
        <v>11</v>
      </c>
      <c r="P93" s="437">
        <v>147190.90909090909</v>
      </c>
      <c r="AA93" s="155">
        <v>22</v>
      </c>
      <c r="AB93" s="155" t="str">
        <f>IF(F93=AA93,"",1)</f>
        <v/>
      </c>
    </row>
    <row r="94" spans="1:28" ht="12" customHeight="1">
      <c r="A94" s="254"/>
      <c r="B94" s="254"/>
      <c r="C94" s="40"/>
      <c r="D94" s="306"/>
      <c r="E94" s="39"/>
      <c r="F94" s="94">
        <f t="shared" si="36"/>
        <v>1</v>
      </c>
      <c r="G94" s="67">
        <f t="shared" ref="G94:O94" si="48">IF(G93=0,0,G93/$F93)</f>
        <v>0</v>
      </c>
      <c r="H94" s="37">
        <f t="shared" si="48"/>
        <v>0.27272727272727271</v>
      </c>
      <c r="I94" s="37">
        <f t="shared" si="48"/>
        <v>0.22727272727272727</v>
      </c>
      <c r="J94" s="37">
        <f t="shared" si="48"/>
        <v>0</v>
      </c>
      <c r="K94" s="37">
        <f t="shared" si="48"/>
        <v>0</v>
      </c>
      <c r="L94" s="37">
        <f t="shared" si="48"/>
        <v>0</v>
      </c>
      <c r="M94" s="37">
        <f t="shared" si="48"/>
        <v>0</v>
      </c>
      <c r="N94" s="37">
        <f t="shared" si="48"/>
        <v>0</v>
      </c>
      <c r="O94" s="37">
        <f t="shared" si="48"/>
        <v>0.5</v>
      </c>
      <c r="P94" s="438"/>
      <c r="AA94" s="154"/>
      <c r="AB94" s="154"/>
    </row>
    <row r="95" spans="1:28" ht="12" customHeight="1">
      <c r="A95" s="254"/>
      <c r="B95" s="254"/>
      <c r="C95" s="43"/>
      <c r="D95" s="305" t="s">
        <v>3</v>
      </c>
      <c r="E95" s="42"/>
      <c r="F95" s="93">
        <f t="shared" si="36"/>
        <v>168</v>
      </c>
      <c r="G95" s="69">
        <v>0</v>
      </c>
      <c r="H95" s="41">
        <v>60</v>
      </c>
      <c r="I95" s="41">
        <v>34</v>
      </c>
      <c r="J95" s="41">
        <v>1</v>
      </c>
      <c r="K95" s="41">
        <v>0</v>
      </c>
      <c r="L95" s="41">
        <v>0</v>
      </c>
      <c r="M95" s="41">
        <v>0</v>
      </c>
      <c r="N95" s="41">
        <v>0</v>
      </c>
      <c r="O95" s="41">
        <v>73</v>
      </c>
      <c r="P95" s="437">
        <v>150954.57894736843</v>
      </c>
      <c r="AA95" s="155">
        <v>168</v>
      </c>
      <c r="AB95" s="155" t="str">
        <f>IF(F95=AA95,"",1)</f>
        <v/>
      </c>
    </row>
    <row r="96" spans="1:28" ht="12" customHeight="1">
      <c r="A96" s="254"/>
      <c r="B96" s="254"/>
      <c r="C96" s="40"/>
      <c r="D96" s="306"/>
      <c r="E96" s="39"/>
      <c r="F96" s="94">
        <f t="shared" si="36"/>
        <v>1</v>
      </c>
      <c r="G96" s="67">
        <f t="shared" ref="G96:O96" si="49">IF(G95=0,0,G95/$F95)</f>
        <v>0</v>
      </c>
      <c r="H96" s="37">
        <f t="shared" si="49"/>
        <v>0.35714285714285715</v>
      </c>
      <c r="I96" s="37">
        <f t="shared" si="49"/>
        <v>0.20238095238095238</v>
      </c>
      <c r="J96" s="37">
        <f t="shared" si="49"/>
        <v>5.9523809523809521E-3</v>
      </c>
      <c r="K96" s="37">
        <f t="shared" si="49"/>
        <v>0</v>
      </c>
      <c r="L96" s="37">
        <f t="shared" si="49"/>
        <v>0</v>
      </c>
      <c r="M96" s="37">
        <f t="shared" si="49"/>
        <v>0</v>
      </c>
      <c r="N96" s="37">
        <f t="shared" si="49"/>
        <v>0</v>
      </c>
      <c r="O96" s="37">
        <f t="shared" si="49"/>
        <v>0.43452380952380953</v>
      </c>
      <c r="P96" s="438"/>
      <c r="AA96" s="154"/>
      <c r="AB96" s="154"/>
    </row>
    <row r="97" spans="1:30" ht="12" customHeight="1">
      <c r="A97" s="254"/>
      <c r="B97" s="254"/>
      <c r="C97" s="43"/>
      <c r="D97" s="305" t="s">
        <v>2</v>
      </c>
      <c r="E97" s="42"/>
      <c r="F97" s="93">
        <f t="shared" si="36"/>
        <v>21</v>
      </c>
      <c r="G97" s="69">
        <v>0</v>
      </c>
      <c r="H97" s="41">
        <v>11</v>
      </c>
      <c r="I97" s="41">
        <v>8</v>
      </c>
      <c r="J97" s="41">
        <v>0</v>
      </c>
      <c r="K97" s="41">
        <v>0</v>
      </c>
      <c r="L97" s="41">
        <v>0</v>
      </c>
      <c r="M97" s="41">
        <v>0</v>
      </c>
      <c r="N97" s="41">
        <v>0</v>
      </c>
      <c r="O97" s="41">
        <v>2</v>
      </c>
      <c r="P97" s="437">
        <v>151203.68421052632</v>
      </c>
      <c r="AA97" s="155">
        <v>21</v>
      </c>
      <c r="AB97" s="155" t="str">
        <f>IF(F97=AA97,"",1)</f>
        <v/>
      </c>
    </row>
    <row r="98" spans="1:30" ht="12" customHeight="1">
      <c r="A98" s="254"/>
      <c r="B98" s="254"/>
      <c r="C98" s="40"/>
      <c r="D98" s="306"/>
      <c r="E98" s="39"/>
      <c r="F98" s="94">
        <f t="shared" si="36"/>
        <v>1</v>
      </c>
      <c r="G98" s="67">
        <f t="shared" ref="G98:O98" si="50">IF(G97=0,0,G97/$F97)</f>
        <v>0</v>
      </c>
      <c r="H98" s="37">
        <f t="shared" si="50"/>
        <v>0.52380952380952384</v>
      </c>
      <c r="I98" s="37">
        <f t="shared" si="50"/>
        <v>0.38095238095238093</v>
      </c>
      <c r="J98" s="37">
        <f t="shared" si="50"/>
        <v>0</v>
      </c>
      <c r="K98" s="37">
        <f t="shared" si="50"/>
        <v>0</v>
      </c>
      <c r="L98" s="37">
        <f t="shared" si="50"/>
        <v>0</v>
      </c>
      <c r="M98" s="37">
        <f t="shared" si="50"/>
        <v>0</v>
      </c>
      <c r="N98" s="37">
        <f t="shared" si="50"/>
        <v>0</v>
      </c>
      <c r="O98" s="37">
        <f t="shared" si="50"/>
        <v>9.5238095238095233E-2</v>
      </c>
      <c r="P98" s="438"/>
      <c r="AA98" s="154"/>
      <c r="AB98" s="154"/>
    </row>
    <row r="99" spans="1:30" ht="12.75" customHeight="1">
      <c r="A99" s="254"/>
      <c r="B99" s="254"/>
      <c r="C99" s="43"/>
      <c r="D99" s="305" t="s">
        <v>1</v>
      </c>
      <c r="E99" s="42"/>
      <c r="F99" s="93">
        <f t="shared" si="36"/>
        <v>56</v>
      </c>
      <c r="G99" s="69">
        <v>0</v>
      </c>
      <c r="H99" s="41">
        <v>9</v>
      </c>
      <c r="I99" s="41">
        <v>31</v>
      </c>
      <c r="J99" s="41">
        <v>0</v>
      </c>
      <c r="K99" s="41">
        <v>3</v>
      </c>
      <c r="L99" s="41">
        <v>0</v>
      </c>
      <c r="M99" s="41">
        <v>0</v>
      </c>
      <c r="N99" s="41">
        <v>0</v>
      </c>
      <c r="O99" s="41">
        <v>13</v>
      </c>
      <c r="P99" s="437">
        <v>169904.90697674418</v>
      </c>
      <c r="AA99" s="155">
        <v>56</v>
      </c>
      <c r="AB99" s="155" t="str">
        <f>IF(F99=AA99,"",1)</f>
        <v/>
      </c>
    </row>
    <row r="100" spans="1:30" ht="12.75" customHeight="1" thickBot="1">
      <c r="A100" s="255"/>
      <c r="B100" s="255"/>
      <c r="C100" s="40"/>
      <c r="D100" s="306"/>
      <c r="E100" s="39"/>
      <c r="F100" s="128">
        <f t="shared" si="36"/>
        <v>1</v>
      </c>
      <c r="G100" s="67">
        <f t="shared" ref="G100:O100" si="51">IF(G99=0,0,G99/$F99)</f>
        <v>0</v>
      </c>
      <c r="H100" s="37">
        <f t="shared" si="51"/>
        <v>0.16071428571428573</v>
      </c>
      <c r="I100" s="37">
        <f t="shared" si="51"/>
        <v>0.5535714285714286</v>
      </c>
      <c r="J100" s="37">
        <f t="shared" si="51"/>
        <v>0</v>
      </c>
      <c r="K100" s="37">
        <f t="shared" si="51"/>
        <v>5.3571428571428568E-2</v>
      </c>
      <c r="L100" s="37">
        <f t="shared" si="51"/>
        <v>0</v>
      </c>
      <c r="M100" s="37">
        <f t="shared" si="51"/>
        <v>0</v>
      </c>
      <c r="N100" s="37">
        <f t="shared" si="51"/>
        <v>0</v>
      </c>
      <c r="O100" s="37">
        <f t="shared" si="51"/>
        <v>0.23214285714285715</v>
      </c>
      <c r="P100" s="438"/>
      <c r="AA100" s="157"/>
      <c r="AB100" s="158"/>
    </row>
    <row r="101" spans="1:30">
      <c r="P101" s="230" t="s">
        <v>680</v>
      </c>
    </row>
    <row r="110" spans="1:30">
      <c r="D110" s="166" t="s">
        <v>490</v>
      </c>
      <c r="E110" s="164"/>
      <c r="F110" s="165">
        <v>967</v>
      </c>
      <c r="G110" s="165">
        <v>1</v>
      </c>
      <c r="H110" s="165">
        <v>218</v>
      </c>
      <c r="I110" s="165">
        <v>446</v>
      </c>
      <c r="J110" s="165">
        <v>22</v>
      </c>
      <c r="K110" s="165">
        <v>5</v>
      </c>
      <c r="L110" s="165">
        <v>0</v>
      </c>
      <c r="M110" s="165">
        <v>0</v>
      </c>
      <c r="N110" s="165">
        <v>0</v>
      </c>
      <c r="O110" s="165">
        <v>275</v>
      </c>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2">IF(G110="","",SUM(G9,G11,G13,G15,G17))</f>
        <v>1</v>
      </c>
      <c r="H111" s="168">
        <f t="shared" si="52"/>
        <v>218</v>
      </c>
      <c r="I111" s="168">
        <f t="shared" si="52"/>
        <v>446</v>
      </c>
      <c r="J111" s="168">
        <f t="shared" si="52"/>
        <v>22</v>
      </c>
      <c r="K111" s="168">
        <f t="shared" si="52"/>
        <v>5</v>
      </c>
      <c r="L111" s="168">
        <f t="shared" si="52"/>
        <v>0</v>
      </c>
      <c r="M111" s="168">
        <f t="shared" si="52"/>
        <v>0</v>
      </c>
      <c r="N111" s="168">
        <f t="shared" si="52"/>
        <v>0</v>
      </c>
      <c r="O111" s="168">
        <f t="shared" si="52"/>
        <v>275</v>
      </c>
      <c r="P111" s="168"/>
      <c r="Q111" s="168" t="str">
        <f t="shared" si="52"/>
        <v/>
      </c>
      <c r="R111" s="168" t="str">
        <f t="shared" si="52"/>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3">IF(G110="","",SUM(G19,G69))</f>
        <v>1</v>
      </c>
      <c r="H112" s="168">
        <f t="shared" si="53"/>
        <v>218</v>
      </c>
      <c r="I112" s="168">
        <f t="shared" si="53"/>
        <v>446</v>
      </c>
      <c r="J112" s="168">
        <f t="shared" si="53"/>
        <v>22</v>
      </c>
      <c r="K112" s="168">
        <f t="shared" si="53"/>
        <v>5</v>
      </c>
      <c r="L112" s="168">
        <f t="shared" si="53"/>
        <v>0</v>
      </c>
      <c r="M112" s="168">
        <f t="shared" si="53"/>
        <v>0</v>
      </c>
      <c r="N112" s="168">
        <f t="shared" si="53"/>
        <v>0</v>
      </c>
      <c r="O112" s="168">
        <f t="shared" si="53"/>
        <v>275</v>
      </c>
      <c r="P112" s="168"/>
      <c r="Q112" s="168" t="str">
        <f t="shared" si="53"/>
        <v/>
      </c>
      <c r="R112" s="168" t="str">
        <f t="shared" si="53"/>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4">IF(G110="","",SUM(G21,G23,G25,G27,G29,G31,G33,G35,G37,G39,G41,G43,G45,G47,G49,G51,G53,G55,G57,G59,G61,G63,G65,G67))</f>
        <v>0</v>
      </c>
      <c r="H113" s="168">
        <f t="shared" si="54"/>
        <v>54</v>
      </c>
      <c r="I113" s="168">
        <f t="shared" si="54"/>
        <v>146</v>
      </c>
      <c r="J113" s="168">
        <f t="shared" si="54"/>
        <v>3</v>
      </c>
      <c r="K113" s="168">
        <f t="shared" si="54"/>
        <v>0</v>
      </c>
      <c r="L113" s="168">
        <f t="shared" si="54"/>
        <v>0</v>
      </c>
      <c r="M113" s="168">
        <f t="shared" si="54"/>
        <v>0</v>
      </c>
      <c r="N113" s="168">
        <f t="shared" si="54"/>
        <v>0</v>
      </c>
      <c r="O113" s="168">
        <f t="shared" si="54"/>
        <v>40</v>
      </c>
      <c r="P113" s="168"/>
      <c r="Q113" s="168" t="str">
        <f t="shared" si="54"/>
        <v/>
      </c>
      <c r="R113" s="168" t="str">
        <f t="shared" si="54"/>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5">IF(G110="","",SUM(G71,G73,G75,G77,G79,G81,G83,G85,G87,G89,G91,G93,G95,G97,G99))</f>
        <v>1</v>
      </c>
      <c r="H114" s="168">
        <f t="shared" si="55"/>
        <v>164</v>
      </c>
      <c r="I114" s="168">
        <f t="shared" si="55"/>
        <v>300</v>
      </c>
      <c r="J114" s="168">
        <f t="shared" si="55"/>
        <v>19</v>
      </c>
      <c r="K114" s="168">
        <f t="shared" si="55"/>
        <v>5</v>
      </c>
      <c r="L114" s="168">
        <f t="shared" si="55"/>
        <v>0</v>
      </c>
      <c r="M114" s="168">
        <f t="shared" si="55"/>
        <v>0</v>
      </c>
      <c r="N114" s="168">
        <f t="shared" si="55"/>
        <v>0</v>
      </c>
      <c r="O114" s="168">
        <f t="shared" si="55"/>
        <v>235</v>
      </c>
      <c r="P114" s="168"/>
      <c r="Q114" s="168" t="str">
        <f t="shared" si="55"/>
        <v/>
      </c>
      <c r="R114" s="168" t="str">
        <f t="shared" si="55"/>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c r="Q116" s="165" t="str">
        <f t="shared" si="56"/>
        <v/>
      </c>
      <c r="R116" s="165" t="str">
        <f t="shared" si="56"/>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c r="Q117" s="165" t="str">
        <f t="shared" si="57"/>
        <v/>
      </c>
      <c r="R117" s="165" t="str">
        <f t="shared" si="57"/>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c r="Q118" s="165" t="str">
        <f t="shared" si="58"/>
        <v/>
      </c>
      <c r="R118" s="165" t="str">
        <f t="shared" si="58"/>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c r="Q119" s="165" t="str">
        <f t="shared" si="59"/>
        <v/>
      </c>
      <c r="R119" s="165" t="str">
        <f t="shared" si="59"/>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c r="Q120" s="165" t="str">
        <f t="shared" si="60"/>
        <v/>
      </c>
      <c r="R120" s="165" t="str">
        <f t="shared" si="60"/>
        <v/>
      </c>
      <c r="S120" s="72"/>
      <c r="T120" s="72"/>
      <c r="U120" s="72"/>
      <c r="V120" s="72"/>
      <c r="W120" s="72"/>
      <c r="X120" s="72"/>
      <c r="Y120" s="72"/>
      <c r="Z120" s="72"/>
      <c r="AA120" s="72"/>
      <c r="AB120" s="72"/>
      <c r="AC120" s="72"/>
      <c r="AD120" s="72"/>
    </row>
  </sheetData>
  <mergeCells count="110">
    <mergeCell ref="P97:P98"/>
    <mergeCell ref="P99:P100"/>
    <mergeCell ref="P87:P88"/>
    <mergeCell ref="P89:P90"/>
    <mergeCell ref="P91:P92"/>
    <mergeCell ref="P93:P94"/>
    <mergeCell ref="P95:P96"/>
    <mergeCell ref="P77:P78"/>
    <mergeCell ref="P79:P80"/>
    <mergeCell ref="P81:P82"/>
    <mergeCell ref="P83:P84"/>
    <mergeCell ref="P85:P86"/>
    <mergeCell ref="P67:P68"/>
    <mergeCell ref="P69:P70"/>
    <mergeCell ref="P71:P72"/>
    <mergeCell ref="P73:P74"/>
    <mergeCell ref="P75:P76"/>
    <mergeCell ref="P57:P58"/>
    <mergeCell ref="P59:P60"/>
    <mergeCell ref="P61:P62"/>
    <mergeCell ref="P63:P64"/>
    <mergeCell ref="P65:P66"/>
    <mergeCell ref="P47:P48"/>
    <mergeCell ref="P49:P50"/>
    <mergeCell ref="P51:P52"/>
    <mergeCell ref="P53:P54"/>
    <mergeCell ref="P55:P56"/>
    <mergeCell ref="P37:P38"/>
    <mergeCell ref="P39:P40"/>
    <mergeCell ref="P41:P42"/>
    <mergeCell ref="P43:P44"/>
    <mergeCell ref="P45:P46"/>
    <mergeCell ref="P27:P28"/>
    <mergeCell ref="P29:P30"/>
    <mergeCell ref="P31:P32"/>
    <mergeCell ref="P33:P34"/>
    <mergeCell ref="P35:P36"/>
    <mergeCell ref="P17:P18"/>
    <mergeCell ref="P19:P20"/>
    <mergeCell ref="P21:P22"/>
    <mergeCell ref="P23:P24"/>
    <mergeCell ref="P25:P26"/>
    <mergeCell ref="P7:P8"/>
    <mergeCell ref="P9:P10"/>
    <mergeCell ref="P11:P12"/>
    <mergeCell ref="P13:P14"/>
    <mergeCell ref="P15:P16"/>
    <mergeCell ref="P3:P6"/>
    <mergeCell ref="A3:E6"/>
    <mergeCell ref="F3:F6"/>
    <mergeCell ref="G3:G6"/>
    <mergeCell ref="H3:H6"/>
    <mergeCell ref="I3:I6"/>
    <mergeCell ref="J3:J6"/>
    <mergeCell ref="K3:K6"/>
    <mergeCell ref="L3:L6"/>
    <mergeCell ref="M3:M6"/>
    <mergeCell ref="N3:N6"/>
    <mergeCell ref="O3:O6"/>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6"/>
  <sheetViews>
    <sheetView view="pageBreakPreview" zoomScaleNormal="100" zoomScaleSheetLayoutView="100" workbookViewId="0">
      <selection activeCell="G3" sqref="G3:P3"/>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29" ht="14.25">
      <c r="A1" s="18" t="s">
        <v>614</v>
      </c>
    </row>
    <row r="3" spans="1:29" ht="18" customHeight="1">
      <c r="A3" s="240" t="s">
        <v>64</v>
      </c>
      <c r="B3" s="241"/>
      <c r="C3" s="241"/>
      <c r="D3" s="241"/>
      <c r="E3" s="242"/>
      <c r="F3" s="249" t="s">
        <v>131</v>
      </c>
      <c r="G3" s="262" t="s">
        <v>694</v>
      </c>
      <c r="H3" s="262"/>
      <c r="I3" s="262"/>
      <c r="J3" s="262"/>
      <c r="K3" s="262"/>
      <c r="L3" s="262"/>
      <c r="M3" s="262"/>
      <c r="N3" s="262"/>
      <c r="O3" s="262"/>
      <c r="P3" s="262"/>
    </row>
    <row r="4" spans="1:29" ht="31.5" customHeight="1">
      <c r="A4" s="243"/>
      <c r="B4" s="244"/>
      <c r="C4" s="244"/>
      <c r="D4" s="244"/>
      <c r="E4" s="245"/>
      <c r="F4" s="232"/>
      <c r="G4" s="262" t="s">
        <v>67</v>
      </c>
      <c r="H4" s="262"/>
      <c r="I4" s="262" t="s">
        <v>59</v>
      </c>
      <c r="J4" s="262"/>
      <c r="K4" s="262" t="s">
        <v>58</v>
      </c>
      <c r="L4" s="262"/>
      <c r="M4" s="262" t="s">
        <v>57</v>
      </c>
      <c r="N4" s="262"/>
      <c r="O4" s="262" t="s">
        <v>56</v>
      </c>
      <c r="P4" s="262"/>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10">
        <f>SUM(F8:F12)</f>
        <v>967</v>
      </c>
      <c r="G7" s="9">
        <f>SUM(G8:G12)</f>
        <v>900</v>
      </c>
      <c r="H7" s="8">
        <f t="shared" ref="H7:H53" si="0">IF(G7=0,0,G7/$F7*100)</f>
        <v>93.071354705274047</v>
      </c>
      <c r="I7" s="15">
        <f>SUM(I8:I12)</f>
        <v>55</v>
      </c>
      <c r="J7" s="8">
        <f t="shared" ref="J7:J53" si="1">IF(I7=0,0,I7/$F7*100)</f>
        <v>5.6876938986556356</v>
      </c>
      <c r="K7" s="15">
        <f>SUM(K8:K12)</f>
        <v>12</v>
      </c>
      <c r="L7" s="8">
        <f t="shared" ref="L7:L53" si="2">IF(K7=0,0,K7/$F7*100)</f>
        <v>1.2409513960703205</v>
      </c>
      <c r="M7" s="15">
        <f>SUM(M8:M12)</f>
        <v>0</v>
      </c>
      <c r="N7" s="8">
        <f t="shared" ref="N7:N53" si="3">IF(M7=0,0,M7/$F7*100)</f>
        <v>0</v>
      </c>
      <c r="O7" s="15">
        <f>SUM(O8:O12)</f>
        <v>0</v>
      </c>
      <c r="P7" s="8">
        <f t="shared" ref="P7:P53" si="4">IF(O7=0,0,O7/$F7*100)</f>
        <v>0</v>
      </c>
      <c r="AA7" s="10">
        <f>SUM(AA8:AA12)</f>
        <v>967</v>
      </c>
      <c r="AB7" s="139" t="str">
        <f>IF(F7=AA7,"",1)</f>
        <v/>
      </c>
      <c r="AC7" s="175" t="str">
        <f>IF(SUM(H7,J7,L7,N7,P7)=100,"",1)</f>
        <v/>
      </c>
    </row>
    <row r="8" spans="1:29" ht="23.1" customHeight="1">
      <c r="A8" s="256" t="s">
        <v>49</v>
      </c>
      <c r="B8" s="259" t="s">
        <v>48</v>
      </c>
      <c r="C8" s="260"/>
      <c r="D8" s="260"/>
      <c r="E8" s="261"/>
      <c r="F8" s="10">
        <f t="shared" ref="F8:F53" si="5">SUM(G8,I8,K8,M8,O8)</f>
        <v>323</v>
      </c>
      <c r="G8" s="9">
        <v>323</v>
      </c>
      <c r="H8" s="8">
        <f t="shared" si="0"/>
        <v>100</v>
      </c>
      <c r="I8" s="15">
        <v>0</v>
      </c>
      <c r="J8" s="8">
        <f t="shared" si="1"/>
        <v>0</v>
      </c>
      <c r="K8" s="15">
        <v>0</v>
      </c>
      <c r="L8" s="8">
        <f t="shared" si="2"/>
        <v>0</v>
      </c>
      <c r="M8" s="15">
        <v>0</v>
      </c>
      <c r="N8" s="8">
        <f t="shared" si="3"/>
        <v>0</v>
      </c>
      <c r="O8" s="15">
        <v>0</v>
      </c>
      <c r="P8" s="8">
        <f t="shared" si="4"/>
        <v>0</v>
      </c>
      <c r="AA8" s="10">
        <v>323</v>
      </c>
      <c r="AB8" s="140" t="str">
        <f t="shared" ref="AB8:AB53" si="6">IF(F8=AA8,"",1)</f>
        <v/>
      </c>
      <c r="AC8" s="140" t="str">
        <f t="shared" ref="AC8:AC53" si="7">IF(SUM(H8,J8,L8,N8,P8)=100,"",1)</f>
        <v/>
      </c>
    </row>
    <row r="9" spans="1:29" ht="23.1" customHeight="1">
      <c r="A9" s="257"/>
      <c r="B9" s="259" t="s">
        <v>47</v>
      </c>
      <c r="C9" s="260"/>
      <c r="D9" s="260"/>
      <c r="E9" s="261"/>
      <c r="F9" s="10">
        <f t="shared" si="5"/>
        <v>145</v>
      </c>
      <c r="G9" s="9">
        <v>145</v>
      </c>
      <c r="H9" s="8">
        <f t="shared" si="0"/>
        <v>100</v>
      </c>
      <c r="I9" s="15">
        <v>0</v>
      </c>
      <c r="J9" s="8">
        <f t="shared" si="1"/>
        <v>0</v>
      </c>
      <c r="K9" s="15">
        <v>0</v>
      </c>
      <c r="L9" s="8">
        <f t="shared" si="2"/>
        <v>0</v>
      </c>
      <c r="M9" s="15">
        <v>0</v>
      </c>
      <c r="N9" s="8">
        <f t="shared" si="3"/>
        <v>0</v>
      </c>
      <c r="O9" s="15">
        <v>0</v>
      </c>
      <c r="P9" s="8">
        <f t="shared" si="4"/>
        <v>0</v>
      </c>
      <c r="AA9" s="10">
        <v>145</v>
      </c>
      <c r="AB9" s="140" t="str">
        <f t="shared" si="6"/>
        <v/>
      </c>
      <c r="AC9" s="140" t="str">
        <f t="shared" si="7"/>
        <v/>
      </c>
    </row>
    <row r="10" spans="1:29" ht="23.1" customHeight="1">
      <c r="A10" s="257"/>
      <c r="B10" s="259" t="s">
        <v>46</v>
      </c>
      <c r="C10" s="260"/>
      <c r="D10" s="260"/>
      <c r="E10" s="261"/>
      <c r="F10" s="10">
        <f t="shared" si="5"/>
        <v>218</v>
      </c>
      <c r="G10" s="9">
        <v>201</v>
      </c>
      <c r="H10" s="8">
        <f t="shared" si="0"/>
        <v>92.201834862385326</v>
      </c>
      <c r="I10" s="15">
        <v>17</v>
      </c>
      <c r="J10" s="8">
        <f t="shared" si="1"/>
        <v>7.7981651376146797</v>
      </c>
      <c r="K10" s="15">
        <v>0</v>
      </c>
      <c r="L10" s="8">
        <f t="shared" si="2"/>
        <v>0</v>
      </c>
      <c r="M10" s="15">
        <v>0</v>
      </c>
      <c r="N10" s="8">
        <f t="shared" si="3"/>
        <v>0</v>
      </c>
      <c r="O10" s="15">
        <v>0</v>
      </c>
      <c r="P10" s="8">
        <f t="shared" si="4"/>
        <v>0</v>
      </c>
      <c r="AA10" s="10">
        <v>218</v>
      </c>
      <c r="AB10" s="140" t="str">
        <f t="shared" si="6"/>
        <v/>
      </c>
      <c r="AC10" s="140" t="str">
        <f t="shared" si="7"/>
        <v/>
      </c>
    </row>
    <row r="11" spans="1:29" ht="23.1" customHeight="1">
      <c r="A11" s="257"/>
      <c r="B11" s="259" t="s">
        <v>45</v>
      </c>
      <c r="C11" s="260"/>
      <c r="D11" s="260"/>
      <c r="E11" s="261"/>
      <c r="F11" s="10">
        <f t="shared" si="5"/>
        <v>66</v>
      </c>
      <c r="G11" s="9">
        <v>53</v>
      </c>
      <c r="H11" s="8">
        <f t="shared" si="0"/>
        <v>80.303030303030297</v>
      </c>
      <c r="I11" s="15">
        <v>11</v>
      </c>
      <c r="J11" s="8">
        <f t="shared" si="1"/>
        <v>16.666666666666664</v>
      </c>
      <c r="K11" s="15">
        <v>2</v>
      </c>
      <c r="L11" s="8">
        <f t="shared" si="2"/>
        <v>3.0303030303030303</v>
      </c>
      <c r="M11" s="15">
        <v>0</v>
      </c>
      <c r="N11" s="8">
        <f t="shared" si="3"/>
        <v>0</v>
      </c>
      <c r="O11" s="15">
        <v>0</v>
      </c>
      <c r="P11" s="8">
        <f t="shared" si="4"/>
        <v>0</v>
      </c>
      <c r="AA11" s="10">
        <v>66</v>
      </c>
      <c r="AB11" s="140" t="str">
        <f t="shared" si="6"/>
        <v/>
      </c>
      <c r="AC11" s="140" t="str">
        <f t="shared" si="7"/>
        <v/>
      </c>
    </row>
    <row r="12" spans="1:29" ht="23.1" customHeight="1">
      <c r="A12" s="258"/>
      <c r="B12" s="259" t="s">
        <v>44</v>
      </c>
      <c r="C12" s="260"/>
      <c r="D12" s="260"/>
      <c r="E12" s="261"/>
      <c r="F12" s="10">
        <f t="shared" si="5"/>
        <v>215</v>
      </c>
      <c r="G12" s="9">
        <v>178</v>
      </c>
      <c r="H12" s="8">
        <f t="shared" si="0"/>
        <v>82.790697674418595</v>
      </c>
      <c r="I12" s="15">
        <v>27</v>
      </c>
      <c r="J12" s="8">
        <f t="shared" si="1"/>
        <v>12.558139534883722</v>
      </c>
      <c r="K12" s="15">
        <v>10</v>
      </c>
      <c r="L12" s="8">
        <f t="shared" si="2"/>
        <v>4.6511627906976747</v>
      </c>
      <c r="M12" s="15">
        <v>0</v>
      </c>
      <c r="N12" s="8">
        <f t="shared" si="3"/>
        <v>0</v>
      </c>
      <c r="O12" s="15">
        <v>0</v>
      </c>
      <c r="P12" s="8">
        <f t="shared" si="4"/>
        <v>0</v>
      </c>
      <c r="AA12" s="10">
        <v>215</v>
      </c>
      <c r="AB12" s="140" t="str">
        <f t="shared" si="6"/>
        <v/>
      </c>
      <c r="AC12" s="140" t="str">
        <f t="shared" si="7"/>
        <v/>
      </c>
    </row>
    <row r="13" spans="1:29" ht="23.1" customHeight="1">
      <c r="A13" s="253" t="s">
        <v>43</v>
      </c>
      <c r="B13" s="253" t="s">
        <v>42</v>
      </c>
      <c r="C13" s="13"/>
      <c r="D13" s="14" t="s">
        <v>16</v>
      </c>
      <c r="E13" s="11"/>
      <c r="F13" s="10">
        <f t="shared" si="5"/>
        <v>243</v>
      </c>
      <c r="G13" s="9">
        <f>SUM(G14:G37)</f>
        <v>214</v>
      </c>
      <c r="H13" s="8">
        <f>IF(G13=0,0,G13/$F13*100)</f>
        <v>88.065843621399182</v>
      </c>
      <c r="I13" s="9">
        <f>SUM(I14:I37)</f>
        <v>24</v>
      </c>
      <c r="J13" s="8">
        <f t="shared" si="1"/>
        <v>9.8765432098765427</v>
      </c>
      <c r="K13" s="9">
        <f>SUM(K14:K37)</f>
        <v>5</v>
      </c>
      <c r="L13" s="8">
        <f t="shared" si="2"/>
        <v>2.0576131687242798</v>
      </c>
      <c r="M13" s="9">
        <f>SUM(M14:M37)</f>
        <v>0</v>
      </c>
      <c r="N13" s="8">
        <f t="shared" si="3"/>
        <v>0</v>
      </c>
      <c r="O13" s="9">
        <f>SUM(O14:O37)</f>
        <v>0</v>
      </c>
      <c r="P13" s="8">
        <f t="shared" si="4"/>
        <v>0</v>
      </c>
      <c r="AA13" s="10">
        <f>SUM(AA14:AA37)</f>
        <v>243</v>
      </c>
      <c r="AB13" s="140" t="str">
        <f>IF(F13=AA13,"",1)</f>
        <v/>
      </c>
      <c r="AC13" s="140" t="str">
        <f t="shared" si="7"/>
        <v/>
      </c>
    </row>
    <row r="14" spans="1:29" ht="23.1" customHeight="1">
      <c r="A14" s="254"/>
      <c r="B14" s="254"/>
      <c r="C14" s="13"/>
      <c r="D14" s="14" t="s">
        <v>41</v>
      </c>
      <c r="E14" s="11"/>
      <c r="F14" s="10">
        <f t="shared" si="5"/>
        <v>32</v>
      </c>
      <c r="G14" s="9">
        <v>24</v>
      </c>
      <c r="H14" s="8">
        <f t="shared" si="0"/>
        <v>75</v>
      </c>
      <c r="I14" s="15">
        <v>6</v>
      </c>
      <c r="J14" s="8">
        <f t="shared" si="1"/>
        <v>18.75</v>
      </c>
      <c r="K14" s="15">
        <v>2</v>
      </c>
      <c r="L14" s="8">
        <f t="shared" si="2"/>
        <v>6.25</v>
      </c>
      <c r="M14" s="15">
        <v>0</v>
      </c>
      <c r="N14" s="8">
        <f t="shared" si="3"/>
        <v>0</v>
      </c>
      <c r="O14" s="15">
        <v>0</v>
      </c>
      <c r="P14" s="8">
        <f t="shared" si="4"/>
        <v>0</v>
      </c>
      <c r="AA14" s="10">
        <v>32</v>
      </c>
      <c r="AB14" s="140" t="str">
        <f t="shared" si="6"/>
        <v/>
      </c>
      <c r="AC14" s="140" t="str">
        <f t="shared" si="7"/>
        <v/>
      </c>
    </row>
    <row r="15" spans="1:29" ht="23.1" customHeight="1">
      <c r="A15" s="254"/>
      <c r="B15" s="254"/>
      <c r="C15" s="13"/>
      <c r="D15" s="14" t="s">
        <v>40</v>
      </c>
      <c r="E15" s="11"/>
      <c r="F15" s="10">
        <f t="shared" si="5"/>
        <v>4</v>
      </c>
      <c r="G15" s="9">
        <v>4</v>
      </c>
      <c r="H15" s="8">
        <f t="shared" si="0"/>
        <v>100</v>
      </c>
      <c r="I15" s="15">
        <v>0</v>
      </c>
      <c r="J15" s="8">
        <f t="shared" si="1"/>
        <v>0</v>
      </c>
      <c r="K15" s="15">
        <v>0</v>
      </c>
      <c r="L15" s="8">
        <f t="shared" si="2"/>
        <v>0</v>
      </c>
      <c r="M15" s="15">
        <v>0</v>
      </c>
      <c r="N15" s="8">
        <f t="shared" si="3"/>
        <v>0</v>
      </c>
      <c r="O15" s="15">
        <v>0</v>
      </c>
      <c r="P15" s="8">
        <f t="shared" si="4"/>
        <v>0</v>
      </c>
      <c r="AA15" s="10">
        <v>4</v>
      </c>
      <c r="AB15" s="140" t="str">
        <f t="shared" si="6"/>
        <v/>
      </c>
      <c r="AC15" s="140" t="str">
        <f t="shared" si="7"/>
        <v/>
      </c>
    </row>
    <row r="16" spans="1:29" ht="23.1" customHeight="1">
      <c r="A16" s="254"/>
      <c r="B16" s="254"/>
      <c r="C16" s="13"/>
      <c r="D16" s="14" t="s">
        <v>39</v>
      </c>
      <c r="E16" s="11"/>
      <c r="F16" s="10">
        <f t="shared" si="5"/>
        <v>16</v>
      </c>
      <c r="G16" s="9">
        <v>16</v>
      </c>
      <c r="H16" s="8">
        <f t="shared" si="0"/>
        <v>100</v>
      </c>
      <c r="I16" s="15">
        <v>0</v>
      </c>
      <c r="J16" s="8">
        <f t="shared" si="1"/>
        <v>0</v>
      </c>
      <c r="K16" s="15">
        <v>0</v>
      </c>
      <c r="L16" s="8">
        <f t="shared" si="2"/>
        <v>0</v>
      </c>
      <c r="M16" s="15">
        <v>0</v>
      </c>
      <c r="N16" s="8">
        <f t="shared" si="3"/>
        <v>0</v>
      </c>
      <c r="O16" s="15">
        <v>0</v>
      </c>
      <c r="P16" s="8">
        <f t="shared" si="4"/>
        <v>0</v>
      </c>
      <c r="AA16" s="10">
        <v>16</v>
      </c>
      <c r="AB16" s="140" t="str">
        <f t="shared" si="6"/>
        <v/>
      </c>
      <c r="AC16" s="140" t="str">
        <f t="shared" si="7"/>
        <v/>
      </c>
    </row>
    <row r="17" spans="1:29" ht="23.1" customHeight="1">
      <c r="A17" s="254"/>
      <c r="B17" s="254"/>
      <c r="C17" s="13"/>
      <c r="D17" s="14" t="s">
        <v>38</v>
      </c>
      <c r="E17" s="11"/>
      <c r="F17" s="10">
        <f t="shared" si="5"/>
        <v>3</v>
      </c>
      <c r="G17" s="9">
        <v>3</v>
      </c>
      <c r="H17" s="8">
        <f t="shared" si="0"/>
        <v>100</v>
      </c>
      <c r="I17" s="15">
        <v>0</v>
      </c>
      <c r="J17" s="8">
        <f t="shared" si="1"/>
        <v>0</v>
      </c>
      <c r="K17" s="15">
        <v>0</v>
      </c>
      <c r="L17" s="8">
        <f t="shared" si="2"/>
        <v>0</v>
      </c>
      <c r="M17" s="15">
        <v>0</v>
      </c>
      <c r="N17" s="8">
        <f t="shared" si="3"/>
        <v>0</v>
      </c>
      <c r="O17" s="15">
        <v>0</v>
      </c>
      <c r="P17" s="8">
        <f t="shared" si="4"/>
        <v>0</v>
      </c>
      <c r="AA17" s="10">
        <v>3</v>
      </c>
      <c r="AB17" s="140" t="str">
        <f t="shared" si="6"/>
        <v/>
      </c>
      <c r="AC17" s="140" t="str">
        <f t="shared" si="7"/>
        <v/>
      </c>
    </row>
    <row r="18" spans="1:29" ht="23.1" customHeight="1">
      <c r="A18" s="254"/>
      <c r="B18" s="254"/>
      <c r="C18" s="13"/>
      <c r="D18" s="14" t="s">
        <v>37</v>
      </c>
      <c r="E18" s="11"/>
      <c r="F18" s="10">
        <f t="shared" si="5"/>
        <v>7</v>
      </c>
      <c r="G18" s="9">
        <v>7</v>
      </c>
      <c r="H18" s="8">
        <f t="shared" si="0"/>
        <v>100</v>
      </c>
      <c r="I18" s="15">
        <v>0</v>
      </c>
      <c r="J18" s="8">
        <f t="shared" si="1"/>
        <v>0</v>
      </c>
      <c r="K18" s="15">
        <v>0</v>
      </c>
      <c r="L18" s="8">
        <f t="shared" si="2"/>
        <v>0</v>
      </c>
      <c r="M18" s="15">
        <v>0</v>
      </c>
      <c r="N18" s="8">
        <f t="shared" si="3"/>
        <v>0</v>
      </c>
      <c r="O18" s="15">
        <v>0</v>
      </c>
      <c r="P18" s="8">
        <f t="shared" si="4"/>
        <v>0</v>
      </c>
      <c r="AA18" s="10">
        <v>7</v>
      </c>
      <c r="AB18" s="140" t="str">
        <f t="shared" si="6"/>
        <v/>
      </c>
      <c r="AC18" s="140" t="str">
        <f t="shared" si="7"/>
        <v/>
      </c>
    </row>
    <row r="19" spans="1:29" ht="23.1" customHeight="1">
      <c r="A19" s="254"/>
      <c r="B19" s="254"/>
      <c r="C19" s="13"/>
      <c r="D19" s="14" t="s">
        <v>36</v>
      </c>
      <c r="E19" s="11"/>
      <c r="F19" s="10">
        <f t="shared" si="5"/>
        <v>2</v>
      </c>
      <c r="G19" s="9">
        <v>2</v>
      </c>
      <c r="H19" s="8">
        <f t="shared" si="0"/>
        <v>100</v>
      </c>
      <c r="I19" s="15">
        <v>0</v>
      </c>
      <c r="J19" s="8">
        <f t="shared" si="1"/>
        <v>0</v>
      </c>
      <c r="K19" s="15">
        <v>0</v>
      </c>
      <c r="L19" s="8">
        <f t="shared" si="2"/>
        <v>0</v>
      </c>
      <c r="M19" s="15">
        <v>0</v>
      </c>
      <c r="N19" s="8">
        <f t="shared" si="3"/>
        <v>0</v>
      </c>
      <c r="O19" s="15">
        <v>0</v>
      </c>
      <c r="P19" s="8">
        <f t="shared" si="4"/>
        <v>0</v>
      </c>
      <c r="AA19" s="10">
        <v>2</v>
      </c>
      <c r="AB19" s="140" t="str">
        <f t="shared" si="6"/>
        <v/>
      </c>
      <c r="AC19" s="140" t="str">
        <f t="shared" si="7"/>
        <v/>
      </c>
    </row>
    <row r="20" spans="1:29" ht="23.1" customHeight="1">
      <c r="A20" s="254"/>
      <c r="B20" s="254"/>
      <c r="C20" s="13"/>
      <c r="D20" s="14" t="s">
        <v>35</v>
      </c>
      <c r="E20" s="11"/>
      <c r="F20" s="10">
        <f t="shared" si="5"/>
        <v>5</v>
      </c>
      <c r="G20" s="9">
        <v>5</v>
      </c>
      <c r="H20" s="8">
        <f t="shared" si="0"/>
        <v>100</v>
      </c>
      <c r="I20" s="15">
        <v>0</v>
      </c>
      <c r="J20" s="8">
        <f t="shared" si="1"/>
        <v>0</v>
      </c>
      <c r="K20" s="15">
        <v>0</v>
      </c>
      <c r="L20" s="8">
        <f t="shared" si="2"/>
        <v>0</v>
      </c>
      <c r="M20" s="15">
        <v>0</v>
      </c>
      <c r="N20" s="8">
        <f t="shared" si="3"/>
        <v>0</v>
      </c>
      <c r="O20" s="15">
        <v>0</v>
      </c>
      <c r="P20" s="8">
        <f t="shared" si="4"/>
        <v>0</v>
      </c>
      <c r="AA20" s="10">
        <v>5</v>
      </c>
      <c r="AB20" s="140" t="str">
        <f t="shared" si="6"/>
        <v/>
      </c>
      <c r="AC20" s="140" t="str">
        <f t="shared" si="7"/>
        <v/>
      </c>
    </row>
    <row r="21" spans="1:29" ht="23.1" customHeight="1">
      <c r="A21" s="254"/>
      <c r="B21" s="254"/>
      <c r="C21" s="13"/>
      <c r="D21" s="14" t="s">
        <v>34</v>
      </c>
      <c r="E21" s="11"/>
      <c r="F21" s="10">
        <f t="shared" si="5"/>
        <v>10</v>
      </c>
      <c r="G21" s="9">
        <v>8</v>
      </c>
      <c r="H21" s="8">
        <f t="shared" si="0"/>
        <v>80</v>
      </c>
      <c r="I21" s="15">
        <v>2</v>
      </c>
      <c r="J21" s="8">
        <f t="shared" si="1"/>
        <v>20</v>
      </c>
      <c r="K21" s="15">
        <v>0</v>
      </c>
      <c r="L21" s="8">
        <f t="shared" si="2"/>
        <v>0</v>
      </c>
      <c r="M21" s="15">
        <v>0</v>
      </c>
      <c r="N21" s="8">
        <f t="shared" si="3"/>
        <v>0</v>
      </c>
      <c r="O21" s="15">
        <v>0</v>
      </c>
      <c r="P21" s="8">
        <f t="shared" si="4"/>
        <v>0</v>
      </c>
      <c r="AA21" s="10">
        <v>10</v>
      </c>
      <c r="AB21" s="140" t="str">
        <f t="shared" si="6"/>
        <v/>
      </c>
      <c r="AC21" s="140" t="str">
        <f t="shared" si="7"/>
        <v/>
      </c>
    </row>
    <row r="22" spans="1:29" ht="23.1" customHeight="1">
      <c r="A22" s="254"/>
      <c r="B22" s="254"/>
      <c r="C22" s="13"/>
      <c r="D22" s="14" t="s">
        <v>33</v>
      </c>
      <c r="E22" s="11"/>
      <c r="F22" s="10">
        <f t="shared" si="5"/>
        <v>1</v>
      </c>
      <c r="G22" s="9">
        <v>1</v>
      </c>
      <c r="H22" s="8">
        <f t="shared" si="0"/>
        <v>100</v>
      </c>
      <c r="I22" s="15">
        <v>0</v>
      </c>
      <c r="J22" s="8">
        <f t="shared" si="1"/>
        <v>0</v>
      </c>
      <c r="K22" s="15">
        <v>0</v>
      </c>
      <c r="L22" s="8">
        <f t="shared" si="2"/>
        <v>0</v>
      </c>
      <c r="M22" s="15">
        <v>0</v>
      </c>
      <c r="N22" s="8">
        <f t="shared" si="3"/>
        <v>0</v>
      </c>
      <c r="O22" s="15">
        <v>0</v>
      </c>
      <c r="P22" s="8">
        <f t="shared" si="4"/>
        <v>0</v>
      </c>
      <c r="AA22" s="10">
        <v>1</v>
      </c>
      <c r="AB22" s="140" t="str">
        <f t="shared" si="6"/>
        <v/>
      </c>
      <c r="AC22" s="140" t="str">
        <f t="shared" si="7"/>
        <v/>
      </c>
    </row>
    <row r="23" spans="1:29" ht="23.1" customHeight="1">
      <c r="A23" s="254"/>
      <c r="B23" s="254"/>
      <c r="C23" s="13"/>
      <c r="D23" s="14" t="s">
        <v>32</v>
      </c>
      <c r="E23" s="11"/>
      <c r="F23" s="10">
        <f t="shared" si="5"/>
        <v>6</v>
      </c>
      <c r="G23" s="9">
        <v>5</v>
      </c>
      <c r="H23" s="8">
        <f t="shared" si="0"/>
        <v>83.333333333333343</v>
      </c>
      <c r="I23" s="15">
        <v>1</v>
      </c>
      <c r="J23" s="8">
        <f t="shared" si="1"/>
        <v>16.666666666666664</v>
      </c>
      <c r="K23" s="15">
        <v>0</v>
      </c>
      <c r="L23" s="8">
        <f t="shared" si="2"/>
        <v>0</v>
      </c>
      <c r="M23" s="15">
        <v>0</v>
      </c>
      <c r="N23" s="8">
        <f t="shared" si="3"/>
        <v>0</v>
      </c>
      <c r="O23" s="15">
        <v>0</v>
      </c>
      <c r="P23" s="8">
        <f t="shared" si="4"/>
        <v>0</v>
      </c>
      <c r="AA23" s="10">
        <v>6</v>
      </c>
      <c r="AB23" s="140" t="str">
        <f t="shared" si="6"/>
        <v/>
      </c>
      <c r="AC23" s="140" t="str">
        <f t="shared" si="7"/>
        <v/>
      </c>
    </row>
    <row r="24" spans="1:29" ht="23.1" customHeight="1">
      <c r="A24" s="254"/>
      <c r="B24" s="254"/>
      <c r="C24" s="13"/>
      <c r="D24" s="14" t="s">
        <v>31</v>
      </c>
      <c r="E24" s="11"/>
      <c r="F24" s="10">
        <f t="shared" si="5"/>
        <v>1</v>
      </c>
      <c r="G24" s="33">
        <v>1</v>
      </c>
      <c r="H24" s="8">
        <f t="shared" si="0"/>
        <v>100</v>
      </c>
      <c r="I24" s="34">
        <v>0</v>
      </c>
      <c r="J24" s="8">
        <f t="shared" si="1"/>
        <v>0</v>
      </c>
      <c r="K24" s="34">
        <v>0</v>
      </c>
      <c r="L24" s="8">
        <f t="shared" si="2"/>
        <v>0</v>
      </c>
      <c r="M24" s="34">
        <v>0</v>
      </c>
      <c r="N24" s="8">
        <f t="shared" si="3"/>
        <v>0</v>
      </c>
      <c r="O24" s="34">
        <v>0</v>
      </c>
      <c r="P24" s="8">
        <f t="shared" si="4"/>
        <v>0</v>
      </c>
      <c r="AA24" s="10">
        <v>1</v>
      </c>
      <c r="AB24" s="140" t="str">
        <f t="shared" si="6"/>
        <v/>
      </c>
      <c r="AC24" s="140" t="str">
        <f t="shared" si="7"/>
        <v/>
      </c>
    </row>
    <row r="25" spans="1:29" ht="23.1" customHeight="1">
      <c r="A25" s="254"/>
      <c r="B25" s="254"/>
      <c r="C25" s="13"/>
      <c r="D25" s="12" t="s">
        <v>30</v>
      </c>
      <c r="E25" s="11"/>
      <c r="F25" s="10">
        <f t="shared" si="5"/>
        <v>2</v>
      </c>
      <c r="G25" s="9">
        <v>2</v>
      </c>
      <c r="H25" s="8">
        <f t="shared" si="0"/>
        <v>100</v>
      </c>
      <c r="I25" s="15">
        <v>0</v>
      </c>
      <c r="J25" s="8">
        <f t="shared" si="1"/>
        <v>0</v>
      </c>
      <c r="K25" s="15">
        <v>0</v>
      </c>
      <c r="L25" s="8">
        <f t="shared" si="2"/>
        <v>0</v>
      </c>
      <c r="M25" s="15">
        <v>0</v>
      </c>
      <c r="N25" s="8">
        <f t="shared" si="3"/>
        <v>0</v>
      </c>
      <c r="O25" s="15">
        <v>0</v>
      </c>
      <c r="P25" s="8">
        <f t="shared" si="4"/>
        <v>0</v>
      </c>
      <c r="AA25" s="10">
        <v>2</v>
      </c>
      <c r="AB25" s="140" t="str">
        <f t="shared" si="6"/>
        <v/>
      </c>
      <c r="AC25" s="140" t="str">
        <f t="shared" si="7"/>
        <v/>
      </c>
    </row>
    <row r="26" spans="1:29" ht="23.1" customHeight="1">
      <c r="A26" s="254"/>
      <c r="B26" s="254"/>
      <c r="C26" s="13"/>
      <c r="D26" s="109" t="s">
        <v>29</v>
      </c>
      <c r="E26" s="110"/>
      <c r="F26" s="31">
        <f t="shared" si="5"/>
        <v>9</v>
      </c>
      <c r="G26" s="30">
        <v>9</v>
      </c>
      <c r="H26" s="111">
        <f t="shared" si="0"/>
        <v>100</v>
      </c>
      <c r="I26" s="15">
        <v>0</v>
      </c>
      <c r="J26" s="8">
        <f t="shared" si="1"/>
        <v>0</v>
      </c>
      <c r="K26" s="15">
        <v>0</v>
      </c>
      <c r="L26" s="8">
        <f t="shared" si="2"/>
        <v>0</v>
      </c>
      <c r="M26" s="15">
        <v>0</v>
      </c>
      <c r="N26" s="8">
        <f t="shared" si="3"/>
        <v>0</v>
      </c>
      <c r="O26" s="15">
        <v>0</v>
      </c>
      <c r="P26" s="8">
        <f t="shared" si="4"/>
        <v>0</v>
      </c>
      <c r="AA26" s="31">
        <v>9</v>
      </c>
      <c r="AB26" s="140" t="str">
        <f t="shared" si="6"/>
        <v/>
      </c>
      <c r="AC26" s="140" t="str">
        <f t="shared" si="7"/>
        <v/>
      </c>
    </row>
    <row r="27" spans="1:29" ht="23.1" customHeight="1">
      <c r="A27" s="254"/>
      <c r="B27" s="254"/>
      <c r="C27" s="13"/>
      <c r="D27" s="14" t="s">
        <v>28</v>
      </c>
      <c r="E27" s="11"/>
      <c r="F27" s="10">
        <f t="shared" si="5"/>
        <v>5</v>
      </c>
      <c r="G27" s="9">
        <v>5</v>
      </c>
      <c r="H27" s="8">
        <f t="shared" si="0"/>
        <v>100</v>
      </c>
      <c r="I27" s="15">
        <v>0</v>
      </c>
      <c r="J27" s="8">
        <f t="shared" si="1"/>
        <v>0</v>
      </c>
      <c r="K27" s="15">
        <v>0</v>
      </c>
      <c r="L27" s="8">
        <f t="shared" si="2"/>
        <v>0</v>
      </c>
      <c r="M27" s="15">
        <v>0</v>
      </c>
      <c r="N27" s="8">
        <f t="shared" si="3"/>
        <v>0</v>
      </c>
      <c r="O27" s="15">
        <v>0</v>
      </c>
      <c r="P27" s="8">
        <f t="shared" si="4"/>
        <v>0</v>
      </c>
      <c r="AA27" s="10">
        <v>5</v>
      </c>
      <c r="AB27" s="140" t="str">
        <f t="shared" si="6"/>
        <v/>
      </c>
      <c r="AC27" s="140" t="str">
        <f t="shared" si="7"/>
        <v/>
      </c>
    </row>
    <row r="28" spans="1:29" ht="23.1" customHeight="1">
      <c r="A28" s="254"/>
      <c r="B28" s="254"/>
      <c r="C28" s="13"/>
      <c r="D28" s="14" t="s">
        <v>27</v>
      </c>
      <c r="E28" s="11"/>
      <c r="F28" s="10">
        <f t="shared" si="5"/>
        <v>5</v>
      </c>
      <c r="G28" s="9">
        <v>4</v>
      </c>
      <c r="H28" s="8">
        <f t="shared" si="0"/>
        <v>80</v>
      </c>
      <c r="I28" s="15">
        <v>1</v>
      </c>
      <c r="J28" s="8">
        <f t="shared" si="1"/>
        <v>20</v>
      </c>
      <c r="K28" s="15">
        <v>0</v>
      </c>
      <c r="L28" s="8">
        <f t="shared" si="2"/>
        <v>0</v>
      </c>
      <c r="M28" s="15">
        <v>0</v>
      </c>
      <c r="N28" s="8">
        <f t="shared" si="3"/>
        <v>0</v>
      </c>
      <c r="O28" s="15">
        <v>0</v>
      </c>
      <c r="P28" s="8">
        <f t="shared" si="4"/>
        <v>0</v>
      </c>
      <c r="AA28" s="10">
        <v>5</v>
      </c>
      <c r="AB28" s="140" t="str">
        <f t="shared" si="6"/>
        <v/>
      </c>
      <c r="AC28" s="140" t="str">
        <f t="shared" si="7"/>
        <v/>
      </c>
    </row>
    <row r="29" spans="1:29" ht="23.1" customHeight="1">
      <c r="A29" s="254"/>
      <c r="B29" s="254"/>
      <c r="C29" s="13"/>
      <c r="D29" s="14" t="s">
        <v>26</v>
      </c>
      <c r="E29" s="11"/>
      <c r="F29" s="10">
        <f t="shared" si="5"/>
        <v>15</v>
      </c>
      <c r="G29" s="9">
        <v>15</v>
      </c>
      <c r="H29" s="8">
        <f t="shared" si="0"/>
        <v>100</v>
      </c>
      <c r="I29" s="15">
        <v>0</v>
      </c>
      <c r="J29" s="8">
        <f t="shared" si="1"/>
        <v>0</v>
      </c>
      <c r="K29" s="15">
        <v>0</v>
      </c>
      <c r="L29" s="8">
        <f t="shared" si="2"/>
        <v>0</v>
      </c>
      <c r="M29" s="15">
        <v>0</v>
      </c>
      <c r="N29" s="8">
        <f t="shared" si="3"/>
        <v>0</v>
      </c>
      <c r="O29" s="15">
        <v>0</v>
      </c>
      <c r="P29" s="8">
        <f t="shared" si="4"/>
        <v>0</v>
      </c>
      <c r="AA29" s="10">
        <v>15</v>
      </c>
      <c r="AB29" s="140" t="str">
        <f t="shared" si="6"/>
        <v/>
      </c>
      <c r="AC29" s="140" t="str">
        <f t="shared" si="7"/>
        <v/>
      </c>
    </row>
    <row r="30" spans="1:29" ht="23.1" customHeight="1">
      <c r="A30" s="254"/>
      <c r="B30" s="254"/>
      <c r="C30" s="13"/>
      <c r="D30" s="14" t="s">
        <v>25</v>
      </c>
      <c r="E30" s="11"/>
      <c r="F30" s="10">
        <f t="shared" si="5"/>
        <v>6</v>
      </c>
      <c r="G30" s="9">
        <v>6</v>
      </c>
      <c r="H30" s="8">
        <f t="shared" si="0"/>
        <v>100</v>
      </c>
      <c r="I30" s="15">
        <v>0</v>
      </c>
      <c r="J30" s="8">
        <f t="shared" si="1"/>
        <v>0</v>
      </c>
      <c r="K30" s="15">
        <v>0</v>
      </c>
      <c r="L30" s="8">
        <f t="shared" si="2"/>
        <v>0</v>
      </c>
      <c r="M30" s="15">
        <v>0</v>
      </c>
      <c r="N30" s="8">
        <f t="shared" si="3"/>
        <v>0</v>
      </c>
      <c r="O30" s="15">
        <v>0</v>
      </c>
      <c r="P30" s="8">
        <f t="shared" si="4"/>
        <v>0</v>
      </c>
      <c r="AA30" s="10">
        <v>6</v>
      </c>
      <c r="AB30" s="140" t="str">
        <f t="shared" si="6"/>
        <v/>
      </c>
      <c r="AC30" s="140" t="str">
        <f t="shared" si="7"/>
        <v/>
      </c>
    </row>
    <row r="31" spans="1:29" ht="23.1" customHeight="1">
      <c r="A31" s="254"/>
      <c r="B31" s="254"/>
      <c r="C31" s="13"/>
      <c r="D31" s="14" t="s">
        <v>24</v>
      </c>
      <c r="E31" s="11"/>
      <c r="F31" s="10">
        <f t="shared" si="5"/>
        <v>33</v>
      </c>
      <c r="G31" s="9">
        <v>30</v>
      </c>
      <c r="H31" s="8">
        <f t="shared" si="0"/>
        <v>90.909090909090907</v>
      </c>
      <c r="I31" s="15">
        <v>1</v>
      </c>
      <c r="J31" s="8">
        <f t="shared" si="1"/>
        <v>3.0303030303030303</v>
      </c>
      <c r="K31" s="15">
        <v>2</v>
      </c>
      <c r="L31" s="8">
        <f t="shared" si="2"/>
        <v>6.0606060606060606</v>
      </c>
      <c r="M31" s="15">
        <v>0</v>
      </c>
      <c r="N31" s="8">
        <f t="shared" si="3"/>
        <v>0</v>
      </c>
      <c r="O31" s="15">
        <v>0</v>
      </c>
      <c r="P31" s="8">
        <f t="shared" si="4"/>
        <v>0</v>
      </c>
      <c r="AA31" s="10">
        <v>33</v>
      </c>
      <c r="AB31" s="140" t="str">
        <f t="shared" si="6"/>
        <v/>
      </c>
      <c r="AC31" s="140" t="str">
        <f t="shared" si="7"/>
        <v/>
      </c>
    </row>
    <row r="32" spans="1:29" ht="23.1" customHeight="1">
      <c r="A32" s="254"/>
      <c r="B32" s="254"/>
      <c r="C32" s="13"/>
      <c r="D32" s="14" t="s">
        <v>23</v>
      </c>
      <c r="E32" s="11"/>
      <c r="F32" s="10">
        <f t="shared" si="5"/>
        <v>7</v>
      </c>
      <c r="G32" s="9">
        <v>7</v>
      </c>
      <c r="H32" s="8">
        <f t="shared" si="0"/>
        <v>100</v>
      </c>
      <c r="I32" s="15">
        <v>0</v>
      </c>
      <c r="J32" s="8">
        <f t="shared" si="1"/>
        <v>0</v>
      </c>
      <c r="K32" s="15">
        <v>0</v>
      </c>
      <c r="L32" s="8">
        <f t="shared" si="2"/>
        <v>0</v>
      </c>
      <c r="M32" s="15">
        <v>0</v>
      </c>
      <c r="N32" s="8">
        <f t="shared" si="3"/>
        <v>0</v>
      </c>
      <c r="O32" s="15">
        <v>0</v>
      </c>
      <c r="P32" s="8">
        <f t="shared" si="4"/>
        <v>0</v>
      </c>
      <c r="AA32" s="10">
        <v>7</v>
      </c>
      <c r="AB32" s="140" t="str">
        <f t="shared" si="6"/>
        <v/>
      </c>
      <c r="AC32" s="140" t="str">
        <f t="shared" si="7"/>
        <v/>
      </c>
    </row>
    <row r="33" spans="1:29" ht="24" customHeight="1">
      <c r="A33" s="254"/>
      <c r="B33" s="254"/>
      <c r="C33" s="13"/>
      <c r="D33" s="14" t="s">
        <v>22</v>
      </c>
      <c r="E33" s="11"/>
      <c r="F33" s="10">
        <f t="shared" si="5"/>
        <v>29</v>
      </c>
      <c r="G33" s="9">
        <v>25</v>
      </c>
      <c r="H33" s="8">
        <f t="shared" si="0"/>
        <v>86.206896551724128</v>
      </c>
      <c r="I33" s="15">
        <v>3</v>
      </c>
      <c r="J33" s="8">
        <f t="shared" si="1"/>
        <v>10.344827586206897</v>
      </c>
      <c r="K33" s="15">
        <v>1</v>
      </c>
      <c r="L33" s="8">
        <f t="shared" si="2"/>
        <v>3.4482758620689653</v>
      </c>
      <c r="M33" s="15">
        <v>0</v>
      </c>
      <c r="N33" s="8">
        <f t="shared" si="3"/>
        <v>0</v>
      </c>
      <c r="O33" s="15">
        <v>0</v>
      </c>
      <c r="P33" s="8">
        <f t="shared" si="4"/>
        <v>0</v>
      </c>
      <c r="AA33" s="10">
        <v>29</v>
      </c>
      <c r="AB33" s="140" t="str">
        <f t="shared" si="6"/>
        <v/>
      </c>
      <c r="AC33" s="140" t="str">
        <f t="shared" si="7"/>
        <v/>
      </c>
    </row>
    <row r="34" spans="1:29" ht="23.1" customHeight="1">
      <c r="A34" s="254"/>
      <c r="B34" s="254"/>
      <c r="C34" s="13"/>
      <c r="D34" s="14" t="s">
        <v>21</v>
      </c>
      <c r="E34" s="11"/>
      <c r="F34" s="10">
        <f t="shared" si="5"/>
        <v>15</v>
      </c>
      <c r="G34" s="9">
        <v>14</v>
      </c>
      <c r="H34" s="8">
        <f t="shared" si="0"/>
        <v>93.333333333333329</v>
      </c>
      <c r="I34" s="15">
        <v>1</v>
      </c>
      <c r="J34" s="8">
        <f t="shared" si="1"/>
        <v>6.666666666666667</v>
      </c>
      <c r="K34" s="15">
        <v>0</v>
      </c>
      <c r="L34" s="8">
        <f t="shared" si="2"/>
        <v>0</v>
      </c>
      <c r="M34" s="15">
        <v>0</v>
      </c>
      <c r="N34" s="8">
        <f t="shared" si="3"/>
        <v>0</v>
      </c>
      <c r="O34" s="15">
        <v>0</v>
      </c>
      <c r="P34" s="8">
        <f t="shared" si="4"/>
        <v>0</v>
      </c>
      <c r="AA34" s="10">
        <v>15</v>
      </c>
      <c r="AB34" s="140" t="str">
        <f t="shared" si="6"/>
        <v/>
      </c>
      <c r="AC34" s="140" t="str">
        <f t="shared" si="7"/>
        <v/>
      </c>
    </row>
    <row r="35" spans="1:29" ht="23.1" customHeight="1">
      <c r="A35" s="254"/>
      <c r="B35" s="254"/>
      <c r="C35" s="13"/>
      <c r="D35" s="14" t="s">
        <v>20</v>
      </c>
      <c r="E35" s="11"/>
      <c r="F35" s="10">
        <f t="shared" si="5"/>
        <v>7</v>
      </c>
      <c r="G35" s="9">
        <v>6</v>
      </c>
      <c r="H35" s="8">
        <f t="shared" si="0"/>
        <v>85.714285714285708</v>
      </c>
      <c r="I35" s="15">
        <v>1</v>
      </c>
      <c r="J35" s="8">
        <f t="shared" si="1"/>
        <v>14.285714285714285</v>
      </c>
      <c r="K35" s="15">
        <v>0</v>
      </c>
      <c r="L35" s="8">
        <f t="shared" si="2"/>
        <v>0</v>
      </c>
      <c r="M35" s="15">
        <v>0</v>
      </c>
      <c r="N35" s="8">
        <f t="shared" si="3"/>
        <v>0</v>
      </c>
      <c r="O35" s="15">
        <v>0</v>
      </c>
      <c r="P35" s="8">
        <f t="shared" si="4"/>
        <v>0</v>
      </c>
      <c r="AA35" s="10">
        <v>7</v>
      </c>
      <c r="AB35" s="140" t="str">
        <f t="shared" si="6"/>
        <v/>
      </c>
      <c r="AC35" s="140" t="str">
        <f t="shared" si="7"/>
        <v/>
      </c>
    </row>
    <row r="36" spans="1:29" ht="23.1" customHeight="1">
      <c r="A36" s="254"/>
      <c r="B36" s="254"/>
      <c r="C36" s="13"/>
      <c r="D36" s="14" t="s">
        <v>19</v>
      </c>
      <c r="E36" s="11"/>
      <c r="F36" s="10">
        <f t="shared" si="5"/>
        <v>17</v>
      </c>
      <c r="G36" s="9">
        <v>9</v>
      </c>
      <c r="H36" s="8">
        <f t="shared" si="0"/>
        <v>52.941176470588239</v>
      </c>
      <c r="I36" s="15">
        <v>8</v>
      </c>
      <c r="J36" s="8">
        <f t="shared" si="1"/>
        <v>47.058823529411761</v>
      </c>
      <c r="K36" s="15">
        <v>0</v>
      </c>
      <c r="L36" s="8">
        <f t="shared" si="2"/>
        <v>0</v>
      </c>
      <c r="M36" s="15">
        <v>0</v>
      </c>
      <c r="N36" s="8">
        <f t="shared" si="3"/>
        <v>0</v>
      </c>
      <c r="O36" s="15">
        <v>0</v>
      </c>
      <c r="P36" s="8">
        <f t="shared" si="4"/>
        <v>0</v>
      </c>
      <c r="AA36" s="10">
        <v>17</v>
      </c>
      <c r="AB36" s="140" t="str">
        <f t="shared" si="6"/>
        <v/>
      </c>
      <c r="AC36" s="140" t="str">
        <f t="shared" si="7"/>
        <v/>
      </c>
    </row>
    <row r="37" spans="1:29" ht="23.1" customHeight="1">
      <c r="A37" s="254"/>
      <c r="B37" s="255"/>
      <c r="C37" s="13"/>
      <c r="D37" s="14" t="s">
        <v>18</v>
      </c>
      <c r="E37" s="11"/>
      <c r="F37" s="10">
        <f t="shared" si="5"/>
        <v>6</v>
      </c>
      <c r="G37" s="9">
        <v>6</v>
      </c>
      <c r="H37" s="8">
        <f t="shared" si="0"/>
        <v>100</v>
      </c>
      <c r="I37" s="15">
        <v>0</v>
      </c>
      <c r="J37" s="8">
        <f t="shared" si="1"/>
        <v>0</v>
      </c>
      <c r="K37" s="15">
        <v>0</v>
      </c>
      <c r="L37" s="8">
        <f t="shared" si="2"/>
        <v>0</v>
      </c>
      <c r="M37" s="15">
        <v>0</v>
      </c>
      <c r="N37" s="8">
        <f t="shared" si="3"/>
        <v>0</v>
      </c>
      <c r="O37" s="15">
        <v>0</v>
      </c>
      <c r="P37" s="8">
        <f t="shared" si="4"/>
        <v>0</v>
      </c>
      <c r="AA37" s="10">
        <v>6</v>
      </c>
      <c r="AB37" s="140" t="str">
        <f t="shared" si="6"/>
        <v/>
      </c>
      <c r="AC37" s="140" t="str">
        <f t="shared" si="7"/>
        <v/>
      </c>
    </row>
    <row r="38" spans="1:29" ht="23.1" customHeight="1">
      <c r="A38" s="254"/>
      <c r="B38" s="253" t="s">
        <v>17</v>
      </c>
      <c r="C38" s="13"/>
      <c r="D38" s="14" t="s">
        <v>16</v>
      </c>
      <c r="E38" s="11"/>
      <c r="F38" s="10">
        <f t="shared" si="5"/>
        <v>724</v>
      </c>
      <c r="G38" s="9">
        <f>SUM(G39:G53)</f>
        <v>686</v>
      </c>
      <c r="H38" s="8">
        <f t="shared" si="0"/>
        <v>94.751381215469607</v>
      </c>
      <c r="I38" s="9">
        <f>SUM(I39:I53)</f>
        <v>31</v>
      </c>
      <c r="J38" s="8">
        <f t="shared" si="1"/>
        <v>4.2817679558011053</v>
      </c>
      <c r="K38" s="9">
        <f>SUM(K39:K53)</f>
        <v>7</v>
      </c>
      <c r="L38" s="8">
        <f t="shared" si="2"/>
        <v>0.96685082872928174</v>
      </c>
      <c r="M38" s="9">
        <f>SUM(M39:M53)</f>
        <v>0</v>
      </c>
      <c r="N38" s="8">
        <f t="shared" si="3"/>
        <v>0</v>
      </c>
      <c r="O38" s="9">
        <f>SUM(O39:O53)</f>
        <v>0</v>
      </c>
      <c r="P38" s="8">
        <f t="shared" si="4"/>
        <v>0</v>
      </c>
      <c r="AA38" s="10">
        <f>SUM(AA39:AA53)</f>
        <v>724</v>
      </c>
      <c r="AB38" s="140" t="str">
        <f t="shared" si="6"/>
        <v/>
      </c>
      <c r="AC38" s="140" t="str">
        <f t="shared" si="7"/>
        <v/>
      </c>
    </row>
    <row r="39" spans="1:29" ht="23.1" customHeight="1">
      <c r="A39" s="254"/>
      <c r="B39" s="254"/>
      <c r="C39" s="13"/>
      <c r="D39" s="14" t="s">
        <v>15</v>
      </c>
      <c r="E39" s="11"/>
      <c r="F39" s="10">
        <f t="shared" si="5"/>
        <v>4</v>
      </c>
      <c r="G39" s="9">
        <v>4</v>
      </c>
      <c r="H39" s="8">
        <f t="shared" si="0"/>
        <v>100</v>
      </c>
      <c r="I39" s="15">
        <v>0</v>
      </c>
      <c r="J39" s="8">
        <f t="shared" si="1"/>
        <v>0</v>
      </c>
      <c r="K39" s="15">
        <v>0</v>
      </c>
      <c r="L39" s="8">
        <f t="shared" si="2"/>
        <v>0</v>
      </c>
      <c r="M39" s="15">
        <v>0</v>
      </c>
      <c r="N39" s="8">
        <f t="shared" si="3"/>
        <v>0</v>
      </c>
      <c r="O39" s="15">
        <v>0</v>
      </c>
      <c r="P39" s="8">
        <f t="shared" si="4"/>
        <v>0</v>
      </c>
      <c r="AA39" s="10">
        <v>4</v>
      </c>
      <c r="AB39" s="140" t="str">
        <f t="shared" si="6"/>
        <v/>
      </c>
      <c r="AC39" s="140" t="str">
        <f t="shared" si="7"/>
        <v/>
      </c>
    </row>
    <row r="40" spans="1:29" ht="23.1" customHeight="1">
      <c r="A40" s="254"/>
      <c r="B40" s="254"/>
      <c r="C40" s="13"/>
      <c r="D40" s="14" t="s">
        <v>14</v>
      </c>
      <c r="E40" s="11"/>
      <c r="F40" s="10">
        <f t="shared" si="5"/>
        <v>91</v>
      </c>
      <c r="G40" s="9">
        <v>90</v>
      </c>
      <c r="H40" s="8">
        <f t="shared" si="0"/>
        <v>98.901098901098905</v>
      </c>
      <c r="I40" s="15">
        <v>1</v>
      </c>
      <c r="J40" s="8">
        <f t="shared" si="1"/>
        <v>1.098901098901099</v>
      </c>
      <c r="K40" s="15">
        <v>0</v>
      </c>
      <c r="L40" s="8">
        <f t="shared" si="2"/>
        <v>0</v>
      </c>
      <c r="M40" s="15">
        <v>0</v>
      </c>
      <c r="N40" s="8">
        <f t="shared" si="3"/>
        <v>0</v>
      </c>
      <c r="O40" s="15">
        <v>0</v>
      </c>
      <c r="P40" s="8">
        <f t="shared" si="4"/>
        <v>0</v>
      </c>
      <c r="AA40" s="10">
        <v>91</v>
      </c>
      <c r="AB40" s="140" t="str">
        <f t="shared" si="6"/>
        <v/>
      </c>
      <c r="AC40" s="140" t="str">
        <f t="shared" si="7"/>
        <v/>
      </c>
    </row>
    <row r="41" spans="1:29" ht="23.1" customHeight="1">
      <c r="A41" s="254"/>
      <c r="B41" s="254"/>
      <c r="C41" s="13"/>
      <c r="D41" s="14" t="s">
        <v>13</v>
      </c>
      <c r="E41" s="11"/>
      <c r="F41" s="10">
        <f t="shared" si="5"/>
        <v>19</v>
      </c>
      <c r="G41" s="9">
        <v>19</v>
      </c>
      <c r="H41" s="8">
        <f t="shared" si="0"/>
        <v>100</v>
      </c>
      <c r="I41" s="15">
        <v>0</v>
      </c>
      <c r="J41" s="8">
        <f t="shared" si="1"/>
        <v>0</v>
      </c>
      <c r="K41" s="15">
        <v>0</v>
      </c>
      <c r="L41" s="8">
        <f t="shared" si="2"/>
        <v>0</v>
      </c>
      <c r="M41" s="15">
        <v>0</v>
      </c>
      <c r="N41" s="8">
        <f t="shared" si="3"/>
        <v>0</v>
      </c>
      <c r="O41" s="15">
        <v>0</v>
      </c>
      <c r="P41" s="8">
        <f t="shared" si="4"/>
        <v>0</v>
      </c>
      <c r="AA41" s="10">
        <v>19</v>
      </c>
      <c r="AB41" s="140" t="str">
        <f t="shared" si="6"/>
        <v/>
      </c>
      <c r="AC41" s="140" t="str">
        <f t="shared" si="7"/>
        <v/>
      </c>
    </row>
    <row r="42" spans="1:29" ht="23.1" customHeight="1">
      <c r="A42" s="254"/>
      <c r="B42" s="254"/>
      <c r="C42" s="13"/>
      <c r="D42" s="14" t="s">
        <v>12</v>
      </c>
      <c r="E42" s="11"/>
      <c r="F42" s="10">
        <f t="shared" si="5"/>
        <v>14</v>
      </c>
      <c r="G42" s="9">
        <v>13</v>
      </c>
      <c r="H42" s="8">
        <f t="shared" si="0"/>
        <v>92.857142857142861</v>
      </c>
      <c r="I42" s="15">
        <v>1</v>
      </c>
      <c r="J42" s="8">
        <f t="shared" si="1"/>
        <v>7.1428571428571423</v>
      </c>
      <c r="K42" s="15">
        <v>0</v>
      </c>
      <c r="L42" s="8">
        <f t="shared" si="2"/>
        <v>0</v>
      </c>
      <c r="M42" s="15">
        <v>0</v>
      </c>
      <c r="N42" s="8">
        <f t="shared" si="3"/>
        <v>0</v>
      </c>
      <c r="O42" s="15">
        <v>0</v>
      </c>
      <c r="P42" s="8">
        <f t="shared" si="4"/>
        <v>0</v>
      </c>
      <c r="AA42" s="10">
        <v>14</v>
      </c>
      <c r="AB42" s="140" t="str">
        <f t="shared" si="6"/>
        <v/>
      </c>
      <c r="AC42" s="140" t="str">
        <f t="shared" si="7"/>
        <v/>
      </c>
    </row>
    <row r="43" spans="1:29" ht="23.1" customHeight="1">
      <c r="A43" s="254"/>
      <c r="B43" s="254"/>
      <c r="C43" s="13"/>
      <c r="D43" s="14" t="s">
        <v>11</v>
      </c>
      <c r="E43" s="11"/>
      <c r="F43" s="10">
        <f t="shared" si="5"/>
        <v>32</v>
      </c>
      <c r="G43" s="9">
        <v>29</v>
      </c>
      <c r="H43" s="8">
        <f t="shared" si="0"/>
        <v>90.625</v>
      </c>
      <c r="I43" s="15">
        <v>2</v>
      </c>
      <c r="J43" s="8">
        <f t="shared" si="1"/>
        <v>6.25</v>
      </c>
      <c r="K43" s="15">
        <v>1</v>
      </c>
      <c r="L43" s="8">
        <f t="shared" si="2"/>
        <v>3.125</v>
      </c>
      <c r="M43" s="15">
        <v>0</v>
      </c>
      <c r="N43" s="8">
        <f t="shared" si="3"/>
        <v>0</v>
      </c>
      <c r="O43" s="15">
        <v>0</v>
      </c>
      <c r="P43" s="8">
        <f t="shared" si="4"/>
        <v>0</v>
      </c>
      <c r="AA43" s="10">
        <v>32</v>
      </c>
      <c r="AB43" s="140" t="str">
        <f t="shared" si="6"/>
        <v/>
      </c>
      <c r="AC43" s="140" t="str">
        <f t="shared" si="7"/>
        <v/>
      </c>
    </row>
    <row r="44" spans="1:29" ht="23.1" customHeight="1">
      <c r="A44" s="254"/>
      <c r="B44" s="254"/>
      <c r="C44" s="13"/>
      <c r="D44" s="14" t="s">
        <v>10</v>
      </c>
      <c r="E44" s="11"/>
      <c r="F44" s="10">
        <f t="shared" si="5"/>
        <v>176</v>
      </c>
      <c r="G44" s="9">
        <v>173</v>
      </c>
      <c r="H44" s="8">
        <f t="shared" si="0"/>
        <v>98.295454545454547</v>
      </c>
      <c r="I44" s="15">
        <v>3</v>
      </c>
      <c r="J44" s="8">
        <f t="shared" si="1"/>
        <v>1.7045454545454544</v>
      </c>
      <c r="K44" s="15">
        <v>0</v>
      </c>
      <c r="L44" s="8">
        <f t="shared" si="2"/>
        <v>0</v>
      </c>
      <c r="M44" s="15">
        <v>0</v>
      </c>
      <c r="N44" s="8">
        <f t="shared" si="3"/>
        <v>0</v>
      </c>
      <c r="O44" s="15">
        <v>0</v>
      </c>
      <c r="P44" s="8">
        <f t="shared" si="4"/>
        <v>0</v>
      </c>
      <c r="AA44" s="10">
        <v>176</v>
      </c>
      <c r="AB44" s="140" t="str">
        <f t="shared" si="6"/>
        <v/>
      </c>
      <c r="AC44" s="140" t="str">
        <f t="shared" si="7"/>
        <v/>
      </c>
    </row>
    <row r="45" spans="1:29" ht="23.1" customHeight="1">
      <c r="A45" s="254"/>
      <c r="B45" s="254"/>
      <c r="C45" s="13"/>
      <c r="D45" s="14" t="s">
        <v>9</v>
      </c>
      <c r="E45" s="11"/>
      <c r="F45" s="10">
        <f t="shared" si="5"/>
        <v>21</v>
      </c>
      <c r="G45" s="9">
        <v>21</v>
      </c>
      <c r="H45" s="8">
        <f t="shared" si="0"/>
        <v>100</v>
      </c>
      <c r="I45" s="15">
        <v>0</v>
      </c>
      <c r="J45" s="8">
        <f t="shared" si="1"/>
        <v>0</v>
      </c>
      <c r="K45" s="15">
        <v>0</v>
      </c>
      <c r="L45" s="8">
        <f t="shared" si="2"/>
        <v>0</v>
      </c>
      <c r="M45" s="15">
        <v>0</v>
      </c>
      <c r="N45" s="8">
        <f t="shared" si="3"/>
        <v>0</v>
      </c>
      <c r="O45" s="15">
        <v>0</v>
      </c>
      <c r="P45" s="8">
        <f t="shared" si="4"/>
        <v>0</v>
      </c>
      <c r="AA45" s="10">
        <v>21</v>
      </c>
      <c r="AB45" s="140" t="str">
        <f t="shared" si="6"/>
        <v/>
      </c>
      <c r="AC45" s="140" t="str">
        <f t="shared" si="7"/>
        <v/>
      </c>
    </row>
    <row r="46" spans="1:29" ht="23.1" customHeight="1">
      <c r="A46" s="254"/>
      <c r="B46" s="254"/>
      <c r="C46" s="13"/>
      <c r="D46" s="14" t="s">
        <v>8</v>
      </c>
      <c r="E46" s="11"/>
      <c r="F46" s="10">
        <f t="shared" si="5"/>
        <v>9</v>
      </c>
      <c r="G46" s="9">
        <v>9</v>
      </c>
      <c r="H46" s="8">
        <f t="shared" si="0"/>
        <v>100</v>
      </c>
      <c r="I46" s="15">
        <v>0</v>
      </c>
      <c r="J46" s="8">
        <f t="shared" si="1"/>
        <v>0</v>
      </c>
      <c r="K46" s="15">
        <v>0</v>
      </c>
      <c r="L46" s="8">
        <f t="shared" si="2"/>
        <v>0</v>
      </c>
      <c r="M46" s="15">
        <v>0</v>
      </c>
      <c r="N46" s="8">
        <f t="shared" si="3"/>
        <v>0</v>
      </c>
      <c r="O46" s="15">
        <v>0</v>
      </c>
      <c r="P46" s="8">
        <f t="shared" si="4"/>
        <v>0</v>
      </c>
      <c r="AA46" s="10">
        <v>9</v>
      </c>
      <c r="AB46" s="140" t="str">
        <f t="shared" si="6"/>
        <v/>
      </c>
      <c r="AC46" s="140" t="str">
        <f t="shared" si="7"/>
        <v/>
      </c>
    </row>
    <row r="47" spans="1:29" ht="24" customHeight="1">
      <c r="A47" s="254"/>
      <c r="B47" s="254"/>
      <c r="C47" s="13"/>
      <c r="D47" s="12" t="s">
        <v>7</v>
      </c>
      <c r="E47" s="11"/>
      <c r="F47" s="10">
        <f t="shared" si="5"/>
        <v>18</v>
      </c>
      <c r="G47" s="9">
        <v>18</v>
      </c>
      <c r="H47" s="8">
        <f t="shared" si="0"/>
        <v>100</v>
      </c>
      <c r="I47" s="15">
        <v>0</v>
      </c>
      <c r="J47" s="8">
        <f t="shared" si="1"/>
        <v>0</v>
      </c>
      <c r="K47" s="15">
        <v>0</v>
      </c>
      <c r="L47" s="8">
        <f t="shared" si="2"/>
        <v>0</v>
      </c>
      <c r="M47" s="15">
        <v>0</v>
      </c>
      <c r="N47" s="8">
        <f t="shared" si="3"/>
        <v>0</v>
      </c>
      <c r="O47" s="15">
        <v>0</v>
      </c>
      <c r="P47" s="8">
        <f t="shared" si="4"/>
        <v>0</v>
      </c>
      <c r="AA47" s="10">
        <v>18</v>
      </c>
      <c r="AB47" s="140" t="str">
        <f t="shared" si="6"/>
        <v/>
      </c>
      <c r="AC47" s="140" t="str">
        <f t="shared" si="7"/>
        <v/>
      </c>
    </row>
    <row r="48" spans="1:29" ht="23.1" customHeight="1">
      <c r="A48" s="254"/>
      <c r="B48" s="254"/>
      <c r="C48" s="13"/>
      <c r="D48" s="14" t="s">
        <v>6</v>
      </c>
      <c r="E48" s="11"/>
      <c r="F48" s="10">
        <f t="shared" si="5"/>
        <v>49</v>
      </c>
      <c r="G48" s="9">
        <v>47</v>
      </c>
      <c r="H48" s="8">
        <f t="shared" si="0"/>
        <v>95.918367346938766</v>
      </c>
      <c r="I48" s="15">
        <v>2</v>
      </c>
      <c r="J48" s="8">
        <f t="shared" si="1"/>
        <v>4.0816326530612246</v>
      </c>
      <c r="K48" s="15">
        <v>0</v>
      </c>
      <c r="L48" s="8">
        <f t="shared" si="2"/>
        <v>0</v>
      </c>
      <c r="M48" s="15">
        <v>0</v>
      </c>
      <c r="N48" s="8">
        <f t="shared" si="3"/>
        <v>0</v>
      </c>
      <c r="O48" s="15">
        <v>0</v>
      </c>
      <c r="P48" s="8">
        <f t="shared" si="4"/>
        <v>0</v>
      </c>
      <c r="AA48" s="10">
        <v>49</v>
      </c>
      <c r="AB48" s="140" t="str">
        <f t="shared" si="6"/>
        <v/>
      </c>
      <c r="AC48" s="140" t="str">
        <f t="shared" si="7"/>
        <v/>
      </c>
    </row>
    <row r="49" spans="1:30" ht="23.1" customHeight="1">
      <c r="A49" s="254"/>
      <c r="B49" s="254"/>
      <c r="C49" s="13"/>
      <c r="D49" s="14" t="s">
        <v>5</v>
      </c>
      <c r="E49" s="11"/>
      <c r="F49" s="10">
        <f t="shared" si="5"/>
        <v>24</v>
      </c>
      <c r="G49" s="9">
        <v>24</v>
      </c>
      <c r="H49" s="8">
        <f t="shared" si="0"/>
        <v>100</v>
      </c>
      <c r="I49" s="15">
        <v>0</v>
      </c>
      <c r="J49" s="8">
        <f t="shared" si="1"/>
        <v>0</v>
      </c>
      <c r="K49" s="15">
        <v>0</v>
      </c>
      <c r="L49" s="8">
        <f t="shared" si="2"/>
        <v>0</v>
      </c>
      <c r="M49" s="15">
        <v>0</v>
      </c>
      <c r="N49" s="8">
        <f t="shared" si="3"/>
        <v>0</v>
      </c>
      <c r="O49" s="15">
        <v>0</v>
      </c>
      <c r="P49" s="8">
        <f t="shared" si="4"/>
        <v>0</v>
      </c>
      <c r="AA49" s="10">
        <v>24</v>
      </c>
      <c r="AB49" s="140" t="str">
        <f t="shared" si="6"/>
        <v/>
      </c>
      <c r="AC49" s="140" t="str">
        <f t="shared" si="7"/>
        <v/>
      </c>
    </row>
    <row r="50" spans="1:30" ht="23.1" customHeight="1">
      <c r="A50" s="254"/>
      <c r="B50" s="254"/>
      <c r="C50" s="13"/>
      <c r="D50" s="14" t="s">
        <v>4</v>
      </c>
      <c r="E50" s="11"/>
      <c r="F50" s="10">
        <f t="shared" si="5"/>
        <v>22</v>
      </c>
      <c r="G50" s="9">
        <v>19</v>
      </c>
      <c r="H50" s="8">
        <f t="shared" si="0"/>
        <v>86.36363636363636</v>
      </c>
      <c r="I50" s="15">
        <v>2</v>
      </c>
      <c r="J50" s="8">
        <f t="shared" si="1"/>
        <v>9.0909090909090917</v>
      </c>
      <c r="K50" s="15">
        <v>1</v>
      </c>
      <c r="L50" s="8">
        <f t="shared" si="2"/>
        <v>4.5454545454545459</v>
      </c>
      <c r="M50" s="15">
        <v>0</v>
      </c>
      <c r="N50" s="8">
        <f t="shared" si="3"/>
        <v>0</v>
      </c>
      <c r="O50" s="15">
        <v>0</v>
      </c>
      <c r="P50" s="8">
        <f t="shared" si="4"/>
        <v>0</v>
      </c>
      <c r="AA50" s="10">
        <v>22</v>
      </c>
      <c r="AB50" s="140" t="str">
        <f t="shared" si="6"/>
        <v/>
      </c>
      <c r="AC50" s="140" t="str">
        <f t="shared" si="7"/>
        <v/>
      </c>
    </row>
    <row r="51" spans="1:30" ht="23.1" customHeight="1">
      <c r="A51" s="254"/>
      <c r="B51" s="254"/>
      <c r="C51" s="13"/>
      <c r="D51" s="14" t="s">
        <v>3</v>
      </c>
      <c r="E51" s="11"/>
      <c r="F51" s="10">
        <f t="shared" si="5"/>
        <v>168</v>
      </c>
      <c r="G51" s="9">
        <v>166</v>
      </c>
      <c r="H51" s="8">
        <f t="shared" si="0"/>
        <v>98.80952380952381</v>
      </c>
      <c r="I51" s="15">
        <v>2</v>
      </c>
      <c r="J51" s="8">
        <f t="shared" si="1"/>
        <v>1.1904761904761905</v>
      </c>
      <c r="K51" s="15">
        <v>0</v>
      </c>
      <c r="L51" s="8">
        <f t="shared" si="2"/>
        <v>0</v>
      </c>
      <c r="M51" s="15">
        <v>0</v>
      </c>
      <c r="N51" s="8">
        <f t="shared" si="3"/>
        <v>0</v>
      </c>
      <c r="O51" s="15">
        <v>0</v>
      </c>
      <c r="P51" s="8">
        <f t="shared" si="4"/>
        <v>0</v>
      </c>
      <c r="AA51" s="10">
        <v>168</v>
      </c>
      <c r="AB51" s="140" t="str">
        <f t="shared" si="6"/>
        <v/>
      </c>
      <c r="AC51" s="140" t="str">
        <f t="shared" si="7"/>
        <v/>
      </c>
    </row>
    <row r="52" spans="1:30" ht="23.1" customHeight="1">
      <c r="A52" s="254"/>
      <c r="B52" s="254"/>
      <c r="C52" s="13"/>
      <c r="D52" s="14" t="s">
        <v>2</v>
      </c>
      <c r="E52" s="11"/>
      <c r="F52" s="10">
        <f t="shared" si="5"/>
        <v>21</v>
      </c>
      <c r="G52" s="9">
        <v>16</v>
      </c>
      <c r="H52" s="8">
        <f t="shared" si="0"/>
        <v>76.19047619047619</v>
      </c>
      <c r="I52" s="15">
        <v>5</v>
      </c>
      <c r="J52" s="8">
        <f t="shared" si="1"/>
        <v>23.809523809523807</v>
      </c>
      <c r="K52" s="15">
        <v>0</v>
      </c>
      <c r="L52" s="8">
        <f t="shared" si="2"/>
        <v>0</v>
      </c>
      <c r="M52" s="15">
        <v>0</v>
      </c>
      <c r="N52" s="8">
        <f t="shared" si="3"/>
        <v>0</v>
      </c>
      <c r="O52" s="15">
        <v>0</v>
      </c>
      <c r="P52" s="8">
        <f t="shared" si="4"/>
        <v>0</v>
      </c>
      <c r="AA52" s="10">
        <v>21</v>
      </c>
      <c r="AB52" s="140" t="str">
        <f t="shared" si="6"/>
        <v/>
      </c>
      <c r="AC52" s="140" t="str">
        <f t="shared" si="7"/>
        <v/>
      </c>
    </row>
    <row r="53" spans="1:30" ht="24" customHeight="1" thickBot="1">
      <c r="A53" s="255"/>
      <c r="B53" s="255"/>
      <c r="C53" s="13"/>
      <c r="D53" s="12" t="s">
        <v>1</v>
      </c>
      <c r="E53" s="11"/>
      <c r="F53" s="10">
        <f t="shared" si="5"/>
        <v>56</v>
      </c>
      <c r="G53" s="9">
        <v>38</v>
      </c>
      <c r="H53" s="8">
        <f t="shared" si="0"/>
        <v>67.857142857142861</v>
      </c>
      <c r="I53" s="15">
        <v>13</v>
      </c>
      <c r="J53" s="8">
        <f t="shared" si="1"/>
        <v>23.214285714285715</v>
      </c>
      <c r="K53" s="15">
        <v>5</v>
      </c>
      <c r="L53" s="8">
        <f t="shared" si="2"/>
        <v>8.9285714285714288</v>
      </c>
      <c r="M53" s="15">
        <v>0</v>
      </c>
      <c r="N53" s="8">
        <f t="shared" si="3"/>
        <v>0</v>
      </c>
      <c r="O53" s="15">
        <v>0</v>
      </c>
      <c r="P53" s="8">
        <f t="shared" si="4"/>
        <v>0</v>
      </c>
      <c r="AA53" s="10">
        <v>56</v>
      </c>
      <c r="AB53" s="141" t="str">
        <f t="shared" si="6"/>
        <v/>
      </c>
      <c r="AC53" s="141" t="str">
        <f t="shared" si="7"/>
        <v/>
      </c>
    </row>
    <row r="55" spans="1:30" ht="12.75" customHeight="1"/>
    <row r="56" spans="1:30" ht="12.75" customHeight="1"/>
    <row r="57" spans="1:30">
      <c r="D57" s="5"/>
    </row>
    <row r="60" spans="1:30">
      <c r="D60" s="166" t="s">
        <v>490</v>
      </c>
      <c r="E60" s="164"/>
      <c r="F60" s="165">
        <v>967</v>
      </c>
      <c r="G60" s="165">
        <v>900</v>
      </c>
      <c r="H60" s="165"/>
      <c r="I60" s="165">
        <v>55</v>
      </c>
      <c r="J60" s="165"/>
      <c r="K60" s="165">
        <v>12</v>
      </c>
      <c r="L60" s="165"/>
      <c r="M60" s="165">
        <v>0</v>
      </c>
      <c r="N60" s="165"/>
      <c r="O60" s="165">
        <v>0</v>
      </c>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900</v>
      </c>
      <c r="H61" s="165"/>
      <c r="I61" s="168">
        <f>IF(I60="","",SUM(I8:I12))</f>
        <v>55</v>
      </c>
      <c r="J61" s="165"/>
      <c r="K61" s="168">
        <f>IF(K60="","",SUM(K8:K12))</f>
        <v>12</v>
      </c>
      <c r="L61" s="165"/>
      <c r="M61" s="168">
        <f>IF(M60="","",SUM(M8:M12))</f>
        <v>0</v>
      </c>
      <c r="N61" s="165"/>
      <c r="O61" s="168">
        <f>IF(O60="","",SUM(O8:O12))</f>
        <v>0</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900</v>
      </c>
      <c r="H62" s="165"/>
      <c r="I62" s="168">
        <f>IF(I60="","",SUM(I13,I38))</f>
        <v>55</v>
      </c>
      <c r="J62" s="165"/>
      <c r="K62" s="168">
        <f>IF(K60="","",SUM(K13,K38))</f>
        <v>12</v>
      </c>
      <c r="L62" s="165"/>
      <c r="M62" s="168">
        <f>IF(M60="","",SUM(M13,M38))</f>
        <v>0</v>
      </c>
      <c r="N62" s="165"/>
      <c r="O62" s="168">
        <f>IF(O60="","",SUM(O13,O38))</f>
        <v>0</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214</v>
      </c>
      <c r="H63" s="165"/>
      <c r="I63" s="168">
        <f>IF(I60="","",SUM(I14:I37))</f>
        <v>24</v>
      </c>
      <c r="J63" s="165"/>
      <c r="K63" s="168">
        <f>IF(K60="","",SUM(K14:K37))</f>
        <v>5</v>
      </c>
      <c r="L63" s="165"/>
      <c r="M63" s="168">
        <f>IF(M60="","",SUM(M14:M37))</f>
        <v>0</v>
      </c>
      <c r="N63" s="165"/>
      <c r="O63" s="168">
        <f>IF(O60="","",SUM(O14:O37))</f>
        <v>0</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686</v>
      </c>
      <c r="H64" s="165"/>
      <c r="I64" s="168">
        <f>IF(I60="","",SUM(I39:I53))</f>
        <v>31</v>
      </c>
      <c r="J64" s="165"/>
      <c r="K64" s="168">
        <f>IF(K60="","",SUM(K39:K53))</f>
        <v>7</v>
      </c>
      <c r="L64" s="165"/>
      <c r="M64" s="168">
        <f>IF(M60="","",SUM(M39:M53))</f>
        <v>0</v>
      </c>
      <c r="N64" s="165"/>
      <c r="O64" s="168">
        <f>IF(O60="","",SUM(O39:O53))</f>
        <v>0</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1" spans="4:30">
      <c r="D71" s="5"/>
    </row>
    <row r="75" spans="4:30">
      <c r="D75" s="5"/>
    </row>
    <row r="77" spans="4:30">
      <c r="D77" s="5"/>
    </row>
    <row r="79" spans="4:30">
      <c r="D79" s="5"/>
    </row>
    <row r="81" spans="4:4">
      <c r="D81" s="5"/>
    </row>
    <row r="83" spans="4:4" ht="13.5" customHeight="1">
      <c r="D83" s="6"/>
    </row>
    <row r="84" spans="4:4" ht="13.5" customHeight="1"/>
    <row r="85" spans="4:4">
      <c r="D85" s="5"/>
    </row>
    <row r="87" spans="4:4">
      <c r="D87" s="5"/>
    </row>
    <row r="89" spans="4:4">
      <c r="D89" s="5"/>
    </row>
    <row r="91" spans="4:4">
      <c r="D91" s="5"/>
    </row>
    <row r="95" spans="4:4" ht="12.75" customHeight="1"/>
    <row r="96" spans="4:4" ht="12.75" customHeight="1"/>
  </sheetData>
  <mergeCells count="28">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 ref="M5:M6"/>
    <mergeCell ref="N5:N6"/>
    <mergeCell ref="A3:E6"/>
    <mergeCell ref="F3:F6"/>
    <mergeCell ref="G3:P3"/>
    <mergeCell ref="G4:H4"/>
    <mergeCell ref="I4:J4"/>
    <mergeCell ref="K4:L4"/>
    <mergeCell ref="M4:N4"/>
    <mergeCell ref="O4:P4"/>
    <mergeCell ref="G5:G6"/>
    <mergeCell ref="H5:H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G3" sqref="G3:G6"/>
    </sheetView>
  </sheetViews>
  <sheetFormatPr defaultRowHeight="13.5"/>
  <cols>
    <col min="1" max="2" width="2.625" style="4" customWidth="1"/>
    <col min="3" max="3" width="1.375" style="4" customWidth="1"/>
    <col min="4" max="4" width="27.625" style="4" customWidth="1"/>
    <col min="5" max="5" width="1.375" style="4" customWidth="1"/>
    <col min="6" max="6" width="9.125" style="3" customWidth="1"/>
    <col min="7" max="16" width="9.875" style="3" customWidth="1"/>
    <col min="17" max="26" width="9" style="3"/>
    <col min="27" max="27" width="9" style="84"/>
    <col min="28" max="28" width="11.25" style="84" customWidth="1"/>
    <col min="29" max="16384" width="9" style="3"/>
  </cols>
  <sheetData>
    <row r="1" spans="1:28" ht="14.25">
      <c r="A1" s="18" t="s">
        <v>575</v>
      </c>
    </row>
    <row r="2" spans="1:28">
      <c r="P2" s="46" t="s">
        <v>633</v>
      </c>
    </row>
    <row r="3" spans="1:28" ht="15" customHeight="1">
      <c r="A3" s="314" t="s">
        <v>64</v>
      </c>
      <c r="B3" s="315"/>
      <c r="C3" s="315"/>
      <c r="D3" s="315"/>
      <c r="E3" s="316"/>
      <c r="F3" s="440" t="s">
        <v>131</v>
      </c>
      <c r="G3" s="442" t="s">
        <v>546</v>
      </c>
      <c r="H3" s="412" t="s">
        <v>547</v>
      </c>
      <c r="I3" s="412" t="s">
        <v>548</v>
      </c>
      <c r="J3" s="412" t="s">
        <v>549</v>
      </c>
      <c r="K3" s="412" t="s">
        <v>550</v>
      </c>
      <c r="L3" s="412" t="s">
        <v>551</v>
      </c>
      <c r="M3" s="412" t="s">
        <v>552</v>
      </c>
      <c r="N3" s="412" t="s">
        <v>553</v>
      </c>
      <c r="O3" s="412" t="s">
        <v>146</v>
      </c>
      <c r="P3" s="412" t="s">
        <v>554</v>
      </c>
    </row>
    <row r="4" spans="1:28" ht="15" customHeight="1">
      <c r="A4" s="317"/>
      <c r="B4" s="318"/>
      <c r="C4" s="318"/>
      <c r="D4" s="318"/>
      <c r="E4" s="319"/>
      <c r="F4" s="441"/>
      <c r="G4" s="443"/>
      <c r="H4" s="439"/>
      <c r="I4" s="439"/>
      <c r="J4" s="439"/>
      <c r="K4" s="439"/>
      <c r="L4" s="439"/>
      <c r="M4" s="439"/>
      <c r="N4" s="439"/>
      <c r="O4" s="439"/>
      <c r="P4" s="439"/>
    </row>
    <row r="5" spans="1:28" ht="15" customHeight="1" thickBot="1">
      <c r="A5" s="317"/>
      <c r="B5" s="318"/>
      <c r="C5" s="318"/>
      <c r="D5" s="318"/>
      <c r="E5" s="319"/>
      <c r="F5" s="441"/>
      <c r="G5" s="443"/>
      <c r="H5" s="439"/>
      <c r="I5" s="439"/>
      <c r="J5" s="439"/>
      <c r="K5" s="439"/>
      <c r="L5" s="439"/>
      <c r="M5" s="439"/>
      <c r="N5" s="439"/>
      <c r="O5" s="439"/>
      <c r="P5" s="439"/>
    </row>
    <row r="6" spans="1:28" ht="15" customHeight="1" thickBot="1">
      <c r="A6" s="320"/>
      <c r="B6" s="321"/>
      <c r="C6" s="321"/>
      <c r="D6" s="321"/>
      <c r="E6" s="322"/>
      <c r="F6" s="441"/>
      <c r="G6" s="444"/>
      <c r="H6" s="413"/>
      <c r="I6" s="413"/>
      <c r="J6" s="413"/>
      <c r="K6" s="413"/>
      <c r="L6" s="413"/>
      <c r="M6" s="413"/>
      <c r="N6" s="413"/>
      <c r="O6" s="413"/>
      <c r="P6" s="413"/>
      <c r="AA6" s="159">
        <f>SUM(AB7:AB100,F116:R120)</f>
        <v>0</v>
      </c>
      <c r="AB6" s="92"/>
    </row>
    <row r="7" spans="1:28" ht="12" customHeight="1">
      <c r="A7" s="240" t="s">
        <v>50</v>
      </c>
      <c r="B7" s="241"/>
      <c r="C7" s="241"/>
      <c r="D7" s="241"/>
      <c r="E7" s="242"/>
      <c r="F7" s="93">
        <f>SUM(G7:O7)</f>
        <v>967</v>
      </c>
      <c r="G7" s="69">
        <f t="shared" ref="G7:O7" si="0">SUM(G9,G11,G13,G15,G17)</f>
        <v>1</v>
      </c>
      <c r="H7" s="41">
        <f t="shared" si="0"/>
        <v>259</v>
      </c>
      <c r="I7" s="41">
        <f t="shared" si="0"/>
        <v>408</v>
      </c>
      <c r="J7" s="41">
        <f t="shared" si="0"/>
        <v>11</v>
      </c>
      <c r="K7" s="41">
        <f t="shared" si="0"/>
        <v>3</v>
      </c>
      <c r="L7" s="41">
        <f t="shared" si="0"/>
        <v>0</v>
      </c>
      <c r="M7" s="41">
        <f t="shared" si="0"/>
        <v>0</v>
      </c>
      <c r="N7" s="41">
        <f t="shared" si="0"/>
        <v>0</v>
      </c>
      <c r="O7" s="41">
        <f t="shared" si="0"/>
        <v>285</v>
      </c>
      <c r="P7" s="437">
        <v>157636.59239999999</v>
      </c>
      <c r="AA7" s="153">
        <v>967</v>
      </c>
      <c r="AB7" s="153" t="str">
        <f>IF(F7=AA7,"",1)</f>
        <v/>
      </c>
    </row>
    <row r="8" spans="1:28" ht="12" customHeight="1">
      <c r="A8" s="243"/>
      <c r="B8" s="244"/>
      <c r="C8" s="244"/>
      <c r="D8" s="244"/>
      <c r="E8" s="245"/>
      <c r="F8" s="94">
        <f t="shared" ref="F8:F71" si="1">SUM(G8:O8)</f>
        <v>1</v>
      </c>
      <c r="G8" s="67">
        <f t="shared" ref="G8:O8" si="2">IF(G7=0,0,G7/$F7)</f>
        <v>1.0341261633919339E-3</v>
      </c>
      <c r="H8" s="37">
        <f t="shared" si="2"/>
        <v>0.26783867631851088</v>
      </c>
      <c r="I8" s="37">
        <f t="shared" si="2"/>
        <v>0.421923474663909</v>
      </c>
      <c r="J8" s="37">
        <f t="shared" si="2"/>
        <v>1.1375387797311272E-2</v>
      </c>
      <c r="K8" s="37">
        <f t="shared" si="2"/>
        <v>3.1023784901758012E-3</v>
      </c>
      <c r="L8" s="37">
        <f t="shared" si="2"/>
        <v>0</v>
      </c>
      <c r="M8" s="37">
        <f t="shared" si="2"/>
        <v>0</v>
      </c>
      <c r="N8" s="37">
        <f t="shared" si="2"/>
        <v>0</v>
      </c>
      <c r="O8" s="37">
        <f t="shared" si="2"/>
        <v>0.29472595656670114</v>
      </c>
      <c r="P8" s="438"/>
      <c r="AA8" s="154"/>
      <c r="AB8" s="154"/>
    </row>
    <row r="9" spans="1:28" ht="12" customHeight="1">
      <c r="A9" s="256" t="s">
        <v>49</v>
      </c>
      <c r="B9" s="323" t="s">
        <v>48</v>
      </c>
      <c r="C9" s="324"/>
      <c r="D9" s="324"/>
      <c r="E9" s="325"/>
      <c r="F9" s="93">
        <f t="shared" si="1"/>
        <v>323</v>
      </c>
      <c r="G9" s="69">
        <v>1</v>
      </c>
      <c r="H9" s="41">
        <v>87</v>
      </c>
      <c r="I9" s="41">
        <v>95</v>
      </c>
      <c r="J9" s="41">
        <v>3</v>
      </c>
      <c r="K9" s="41">
        <v>0</v>
      </c>
      <c r="L9" s="41">
        <v>0</v>
      </c>
      <c r="M9" s="41">
        <v>0</v>
      </c>
      <c r="N9" s="41">
        <v>0</v>
      </c>
      <c r="O9" s="41">
        <v>137</v>
      </c>
      <c r="P9" s="437">
        <v>156491.2365591398</v>
      </c>
      <c r="AA9" s="155">
        <v>323</v>
      </c>
      <c r="AB9" s="155" t="str">
        <f>IF(F9=AA9,"",1)</f>
        <v/>
      </c>
    </row>
    <row r="10" spans="1:28" ht="12" customHeight="1">
      <c r="A10" s="257"/>
      <c r="B10" s="326"/>
      <c r="C10" s="327"/>
      <c r="D10" s="327"/>
      <c r="E10" s="328"/>
      <c r="F10" s="94">
        <f t="shared" si="1"/>
        <v>1</v>
      </c>
      <c r="G10" s="67">
        <f t="shared" ref="G10:O10" si="3">IF(G9=0,0,G9/$F9)</f>
        <v>3.0959752321981426E-3</v>
      </c>
      <c r="H10" s="37">
        <f t="shared" si="3"/>
        <v>0.26934984520123839</v>
      </c>
      <c r="I10" s="37">
        <f t="shared" si="3"/>
        <v>0.29411764705882354</v>
      </c>
      <c r="J10" s="37">
        <f t="shared" si="3"/>
        <v>9.2879256965944269E-3</v>
      </c>
      <c r="K10" s="37">
        <f t="shared" si="3"/>
        <v>0</v>
      </c>
      <c r="L10" s="37">
        <f t="shared" si="3"/>
        <v>0</v>
      </c>
      <c r="M10" s="37">
        <f t="shared" si="3"/>
        <v>0</v>
      </c>
      <c r="N10" s="37">
        <f t="shared" si="3"/>
        <v>0</v>
      </c>
      <c r="O10" s="37">
        <f t="shared" si="3"/>
        <v>0.42414860681114552</v>
      </c>
      <c r="P10" s="438"/>
      <c r="AA10" s="154"/>
      <c r="AB10" s="154"/>
    </row>
    <row r="11" spans="1:28" ht="12" customHeight="1">
      <c r="A11" s="257"/>
      <c r="B11" s="323" t="s">
        <v>47</v>
      </c>
      <c r="C11" s="324"/>
      <c r="D11" s="324"/>
      <c r="E11" s="325"/>
      <c r="F11" s="93">
        <f t="shared" si="1"/>
        <v>145</v>
      </c>
      <c r="G11" s="69">
        <v>0</v>
      </c>
      <c r="H11" s="41">
        <v>47</v>
      </c>
      <c r="I11" s="41">
        <v>60</v>
      </c>
      <c r="J11" s="41">
        <v>1</v>
      </c>
      <c r="K11" s="41">
        <v>0</v>
      </c>
      <c r="L11" s="41">
        <v>0</v>
      </c>
      <c r="M11" s="41">
        <v>0</v>
      </c>
      <c r="N11" s="41">
        <v>0</v>
      </c>
      <c r="O11" s="41">
        <v>37</v>
      </c>
      <c r="P11" s="437">
        <v>153564.4351851852</v>
      </c>
      <c r="AA11" s="155">
        <v>145</v>
      </c>
      <c r="AB11" s="155" t="str">
        <f>IF(F11=AA11,"",1)</f>
        <v/>
      </c>
    </row>
    <row r="12" spans="1:28" ht="12" customHeight="1">
      <c r="A12" s="257"/>
      <c r="B12" s="326"/>
      <c r="C12" s="327"/>
      <c r="D12" s="327"/>
      <c r="E12" s="328"/>
      <c r="F12" s="94">
        <f t="shared" si="1"/>
        <v>1</v>
      </c>
      <c r="G12" s="67">
        <f t="shared" ref="G12:O12" si="4">IF(G11=0,0,G11/$F11)</f>
        <v>0</v>
      </c>
      <c r="H12" s="37">
        <f t="shared" si="4"/>
        <v>0.32413793103448274</v>
      </c>
      <c r="I12" s="37">
        <f t="shared" si="4"/>
        <v>0.41379310344827586</v>
      </c>
      <c r="J12" s="37">
        <f t="shared" si="4"/>
        <v>6.8965517241379309E-3</v>
      </c>
      <c r="K12" s="37">
        <f t="shared" si="4"/>
        <v>0</v>
      </c>
      <c r="L12" s="37">
        <f t="shared" si="4"/>
        <v>0</v>
      </c>
      <c r="M12" s="37">
        <f t="shared" si="4"/>
        <v>0</v>
      </c>
      <c r="N12" s="37">
        <f t="shared" si="4"/>
        <v>0</v>
      </c>
      <c r="O12" s="37">
        <f t="shared" si="4"/>
        <v>0.25517241379310346</v>
      </c>
      <c r="P12" s="438"/>
      <c r="AA12" s="154"/>
      <c r="AB12" s="154"/>
    </row>
    <row r="13" spans="1:28" ht="12" customHeight="1">
      <c r="A13" s="257"/>
      <c r="B13" s="323" t="s">
        <v>46</v>
      </c>
      <c r="C13" s="324"/>
      <c r="D13" s="324"/>
      <c r="E13" s="325"/>
      <c r="F13" s="93">
        <f t="shared" si="1"/>
        <v>218</v>
      </c>
      <c r="G13" s="69">
        <v>0</v>
      </c>
      <c r="H13" s="41">
        <v>67</v>
      </c>
      <c r="I13" s="41">
        <v>108</v>
      </c>
      <c r="J13" s="41">
        <v>1</v>
      </c>
      <c r="K13" s="41">
        <v>1</v>
      </c>
      <c r="L13" s="41">
        <v>0</v>
      </c>
      <c r="M13" s="41">
        <v>0</v>
      </c>
      <c r="N13" s="41">
        <v>0</v>
      </c>
      <c r="O13" s="41">
        <v>41</v>
      </c>
      <c r="P13" s="437">
        <v>157194.76836158193</v>
      </c>
      <c r="AA13" s="155">
        <v>218</v>
      </c>
      <c r="AB13" s="155" t="str">
        <f>IF(F13=AA13,"",1)</f>
        <v/>
      </c>
    </row>
    <row r="14" spans="1:28" ht="12" customHeight="1">
      <c r="A14" s="257"/>
      <c r="B14" s="326"/>
      <c r="C14" s="327"/>
      <c r="D14" s="327"/>
      <c r="E14" s="328"/>
      <c r="F14" s="94">
        <f t="shared" si="1"/>
        <v>0.99999999999999989</v>
      </c>
      <c r="G14" s="67">
        <f t="shared" ref="G14:O14" si="5">IF(G13=0,0,G13/$F13)</f>
        <v>0</v>
      </c>
      <c r="H14" s="37">
        <f t="shared" si="5"/>
        <v>0.30733944954128439</v>
      </c>
      <c r="I14" s="37">
        <f t="shared" si="5"/>
        <v>0.49541284403669728</v>
      </c>
      <c r="J14" s="37">
        <f t="shared" si="5"/>
        <v>4.5871559633027525E-3</v>
      </c>
      <c r="K14" s="37">
        <f t="shared" si="5"/>
        <v>4.5871559633027525E-3</v>
      </c>
      <c r="L14" s="37">
        <f t="shared" si="5"/>
        <v>0</v>
      </c>
      <c r="M14" s="37">
        <f t="shared" si="5"/>
        <v>0</v>
      </c>
      <c r="N14" s="37">
        <f t="shared" si="5"/>
        <v>0</v>
      </c>
      <c r="O14" s="37">
        <f t="shared" si="5"/>
        <v>0.18807339449541285</v>
      </c>
      <c r="P14" s="438"/>
      <c r="AA14" s="154"/>
      <c r="AB14" s="154"/>
    </row>
    <row r="15" spans="1:28" ht="12" customHeight="1">
      <c r="A15" s="257"/>
      <c r="B15" s="323" t="s">
        <v>45</v>
      </c>
      <c r="C15" s="324"/>
      <c r="D15" s="324"/>
      <c r="E15" s="325"/>
      <c r="F15" s="93">
        <f t="shared" si="1"/>
        <v>66</v>
      </c>
      <c r="G15" s="69">
        <v>0</v>
      </c>
      <c r="H15" s="41">
        <v>19</v>
      </c>
      <c r="I15" s="41">
        <v>40</v>
      </c>
      <c r="J15" s="41">
        <v>1</v>
      </c>
      <c r="K15" s="41">
        <v>0</v>
      </c>
      <c r="L15" s="41">
        <v>0</v>
      </c>
      <c r="M15" s="41">
        <v>0</v>
      </c>
      <c r="N15" s="41">
        <v>0</v>
      </c>
      <c r="O15" s="41">
        <v>6</v>
      </c>
      <c r="P15" s="437">
        <v>157091.25</v>
      </c>
      <c r="AA15" s="155">
        <v>66</v>
      </c>
      <c r="AB15" s="155" t="str">
        <f>IF(F15=AA15,"",1)</f>
        <v/>
      </c>
    </row>
    <row r="16" spans="1:28" ht="12" customHeight="1">
      <c r="A16" s="257"/>
      <c r="B16" s="326"/>
      <c r="C16" s="327"/>
      <c r="D16" s="327"/>
      <c r="E16" s="328"/>
      <c r="F16" s="94">
        <f t="shared" si="1"/>
        <v>1</v>
      </c>
      <c r="G16" s="67">
        <f t="shared" ref="G16:O16" si="6">IF(G15=0,0,G15/$F15)</f>
        <v>0</v>
      </c>
      <c r="H16" s="37">
        <f t="shared" si="6"/>
        <v>0.2878787878787879</v>
      </c>
      <c r="I16" s="37">
        <f t="shared" si="6"/>
        <v>0.60606060606060608</v>
      </c>
      <c r="J16" s="37">
        <f t="shared" si="6"/>
        <v>1.5151515151515152E-2</v>
      </c>
      <c r="K16" s="37">
        <f t="shared" si="6"/>
        <v>0</v>
      </c>
      <c r="L16" s="37">
        <f t="shared" si="6"/>
        <v>0</v>
      </c>
      <c r="M16" s="37">
        <f t="shared" si="6"/>
        <v>0</v>
      </c>
      <c r="N16" s="37">
        <f t="shared" si="6"/>
        <v>0</v>
      </c>
      <c r="O16" s="37">
        <f t="shared" si="6"/>
        <v>9.0909090909090912E-2</v>
      </c>
      <c r="P16" s="438"/>
      <c r="AA16" s="154"/>
      <c r="AB16" s="154"/>
    </row>
    <row r="17" spans="1:28" ht="12" customHeight="1">
      <c r="A17" s="257"/>
      <c r="B17" s="323" t="s">
        <v>44</v>
      </c>
      <c r="C17" s="324"/>
      <c r="D17" s="324"/>
      <c r="E17" s="325"/>
      <c r="F17" s="93">
        <f t="shared" si="1"/>
        <v>215</v>
      </c>
      <c r="G17" s="69">
        <v>0</v>
      </c>
      <c r="H17" s="41">
        <v>39</v>
      </c>
      <c r="I17" s="41">
        <v>105</v>
      </c>
      <c r="J17" s="41">
        <v>5</v>
      </c>
      <c r="K17" s="41">
        <v>2</v>
      </c>
      <c r="L17" s="41">
        <v>0</v>
      </c>
      <c r="M17" s="41">
        <v>0</v>
      </c>
      <c r="N17" s="41">
        <v>0</v>
      </c>
      <c r="O17" s="41">
        <v>64</v>
      </c>
      <c r="P17" s="437">
        <v>162694.55629139073</v>
      </c>
      <c r="AA17" s="155">
        <v>215</v>
      </c>
      <c r="AB17" s="155" t="str">
        <f>IF(F17=AA17,"",1)</f>
        <v/>
      </c>
    </row>
    <row r="18" spans="1:28" ht="12" customHeight="1">
      <c r="A18" s="258"/>
      <c r="B18" s="326"/>
      <c r="C18" s="327"/>
      <c r="D18" s="327"/>
      <c r="E18" s="328"/>
      <c r="F18" s="94">
        <f t="shared" si="1"/>
        <v>1</v>
      </c>
      <c r="G18" s="67">
        <f t="shared" ref="G18:O18" si="7">IF(G17=0,0,G17/$F17)</f>
        <v>0</v>
      </c>
      <c r="H18" s="37">
        <f t="shared" si="7"/>
        <v>0.18139534883720931</v>
      </c>
      <c r="I18" s="37">
        <f t="shared" si="7"/>
        <v>0.48837209302325579</v>
      </c>
      <c r="J18" s="37">
        <f t="shared" si="7"/>
        <v>2.3255813953488372E-2</v>
      </c>
      <c r="K18" s="37">
        <f t="shared" si="7"/>
        <v>9.3023255813953487E-3</v>
      </c>
      <c r="L18" s="37">
        <f t="shared" si="7"/>
        <v>0</v>
      </c>
      <c r="M18" s="37">
        <f t="shared" si="7"/>
        <v>0</v>
      </c>
      <c r="N18" s="37">
        <f t="shared" si="7"/>
        <v>0</v>
      </c>
      <c r="O18" s="37">
        <f t="shared" si="7"/>
        <v>0.29767441860465116</v>
      </c>
      <c r="P18" s="438"/>
      <c r="AA18" s="156"/>
      <c r="AB18" s="154"/>
    </row>
    <row r="19" spans="1:28" ht="12" customHeight="1">
      <c r="A19" s="253" t="s">
        <v>43</v>
      </c>
      <c r="B19" s="253" t="s">
        <v>42</v>
      </c>
      <c r="C19" s="43"/>
      <c r="D19" s="305" t="s">
        <v>16</v>
      </c>
      <c r="E19" s="42"/>
      <c r="F19" s="93">
        <f t="shared" si="1"/>
        <v>243</v>
      </c>
      <c r="G19" s="69">
        <f t="shared" ref="G19:O19" si="8">SUM(G21,G23,G25,G27,G29,G31,G33,G35,G37,G39,G41,G43,G45,G47,G49,G51,G53,G55,G57,G59,G61,G63,G65,G67)</f>
        <v>0</v>
      </c>
      <c r="H19" s="41">
        <f t="shared" si="8"/>
        <v>61</v>
      </c>
      <c r="I19" s="41">
        <f t="shared" si="8"/>
        <v>138</v>
      </c>
      <c r="J19" s="41">
        <f t="shared" si="8"/>
        <v>1</v>
      </c>
      <c r="K19" s="41">
        <f t="shared" si="8"/>
        <v>0</v>
      </c>
      <c r="L19" s="41">
        <f t="shared" si="8"/>
        <v>0</v>
      </c>
      <c r="M19" s="41">
        <f t="shared" si="8"/>
        <v>0</v>
      </c>
      <c r="N19" s="41">
        <f t="shared" si="8"/>
        <v>0</v>
      </c>
      <c r="O19" s="41">
        <f t="shared" si="8"/>
        <v>43</v>
      </c>
      <c r="P19" s="437">
        <v>157092.20499999999</v>
      </c>
      <c r="AA19" s="155">
        <v>243</v>
      </c>
      <c r="AB19" s="155" t="str">
        <f>IF(F19=AA19,"",1)</f>
        <v/>
      </c>
    </row>
    <row r="20" spans="1:28" ht="12" customHeight="1">
      <c r="A20" s="254"/>
      <c r="B20" s="254"/>
      <c r="C20" s="40"/>
      <c r="D20" s="306"/>
      <c r="E20" s="39"/>
      <c r="F20" s="94">
        <f t="shared" si="1"/>
        <v>0.99999999999999989</v>
      </c>
      <c r="G20" s="67">
        <f t="shared" ref="G20:O20" si="9">IF(G19=0,0,G19/$F19)</f>
        <v>0</v>
      </c>
      <c r="H20" s="37">
        <f t="shared" si="9"/>
        <v>0.25102880658436216</v>
      </c>
      <c r="I20" s="37">
        <f t="shared" si="9"/>
        <v>0.5679012345679012</v>
      </c>
      <c r="J20" s="37">
        <f t="shared" si="9"/>
        <v>4.11522633744856E-3</v>
      </c>
      <c r="K20" s="37">
        <f t="shared" si="9"/>
        <v>0</v>
      </c>
      <c r="L20" s="37">
        <f t="shared" si="9"/>
        <v>0</v>
      </c>
      <c r="M20" s="37">
        <f t="shared" si="9"/>
        <v>0</v>
      </c>
      <c r="N20" s="37">
        <f t="shared" si="9"/>
        <v>0</v>
      </c>
      <c r="O20" s="37">
        <f t="shared" si="9"/>
        <v>0.17695473251028807</v>
      </c>
      <c r="P20" s="438"/>
      <c r="AA20" s="154"/>
      <c r="AB20" s="154"/>
    </row>
    <row r="21" spans="1:28" ht="12" customHeight="1">
      <c r="A21" s="254"/>
      <c r="B21" s="254"/>
      <c r="C21" s="43"/>
      <c r="D21" s="305" t="s">
        <v>41</v>
      </c>
      <c r="E21" s="42"/>
      <c r="F21" s="93">
        <f t="shared" si="1"/>
        <v>32</v>
      </c>
      <c r="G21" s="69">
        <v>0</v>
      </c>
      <c r="H21" s="41">
        <v>10</v>
      </c>
      <c r="I21" s="41">
        <v>19</v>
      </c>
      <c r="J21" s="41">
        <v>0</v>
      </c>
      <c r="K21" s="41">
        <v>0</v>
      </c>
      <c r="L21" s="41">
        <v>0</v>
      </c>
      <c r="M21" s="41">
        <v>0</v>
      </c>
      <c r="N21" s="41">
        <v>0</v>
      </c>
      <c r="O21" s="41">
        <v>3</v>
      </c>
      <c r="P21" s="437">
        <v>156138.55172413794</v>
      </c>
      <c r="AA21" s="155">
        <v>32</v>
      </c>
      <c r="AB21" s="155" t="str">
        <f>IF(F21=AA21,"",1)</f>
        <v/>
      </c>
    </row>
    <row r="22" spans="1:28" ht="12" customHeight="1">
      <c r="A22" s="254"/>
      <c r="B22" s="254"/>
      <c r="C22" s="40"/>
      <c r="D22" s="306"/>
      <c r="E22" s="39"/>
      <c r="F22" s="94">
        <f t="shared" si="1"/>
        <v>1</v>
      </c>
      <c r="G22" s="67">
        <f t="shared" ref="G22:O22" si="10">IF(G21=0,0,G21/$F21)</f>
        <v>0</v>
      </c>
      <c r="H22" s="37">
        <f t="shared" si="10"/>
        <v>0.3125</v>
      </c>
      <c r="I22" s="37">
        <f t="shared" si="10"/>
        <v>0.59375</v>
      </c>
      <c r="J22" s="37">
        <f t="shared" si="10"/>
        <v>0</v>
      </c>
      <c r="K22" s="37">
        <f t="shared" si="10"/>
        <v>0</v>
      </c>
      <c r="L22" s="37">
        <f t="shared" si="10"/>
        <v>0</v>
      </c>
      <c r="M22" s="37">
        <f t="shared" si="10"/>
        <v>0</v>
      </c>
      <c r="N22" s="37">
        <f t="shared" si="10"/>
        <v>0</v>
      </c>
      <c r="O22" s="37">
        <f t="shared" si="10"/>
        <v>9.375E-2</v>
      </c>
      <c r="P22" s="438"/>
      <c r="AA22" s="154"/>
      <c r="AB22" s="154"/>
    </row>
    <row r="23" spans="1:28" ht="12" customHeight="1">
      <c r="A23" s="254"/>
      <c r="B23" s="254"/>
      <c r="C23" s="43"/>
      <c r="D23" s="308" t="s">
        <v>40</v>
      </c>
      <c r="E23" s="115"/>
      <c r="F23" s="93">
        <f t="shared" si="1"/>
        <v>4</v>
      </c>
      <c r="G23" s="103">
        <v>0</v>
      </c>
      <c r="H23" s="104">
        <v>0</v>
      </c>
      <c r="I23" s="41">
        <v>3</v>
      </c>
      <c r="J23" s="41">
        <v>0</v>
      </c>
      <c r="K23" s="41">
        <v>0</v>
      </c>
      <c r="L23" s="41">
        <v>0</v>
      </c>
      <c r="M23" s="41">
        <v>0</v>
      </c>
      <c r="N23" s="41">
        <v>0</v>
      </c>
      <c r="O23" s="41">
        <v>1</v>
      </c>
      <c r="P23" s="437">
        <v>159966.66666666666</v>
      </c>
      <c r="AA23" s="155">
        <v>4</v>
      </c>
      <c r="AB23" s="155" t="str">
        <f>IF(F23=AA23,"",1)</f>
        <v/>
      </c>
    </row>
    <row r="24" spans="1:28" ht="12" customHeight="1">
      <c r="A24" s="254"/>
      <c r="B24" s="254"/>
      <c r="C24" s="40"/>
      <c r="D24" s="309"/>
      <c r="E24" s="116"/>
      <c r="F24" s="94">
        <f t="shared" si="1"/>
        <v>1</v>
      </c>
      <c r="G24" s="106">
        <f t="shared" ref="G24:O24" si="11">IF(G23=0,0,G23/$F23)</f>
        <v>0</v>
      </c>
      <c r="H24" s="107">
        <f t="shared" si="11"/>
        <v>0</v>
      </c>
      <c r="I24" s="37">
        <f t="shared" si="11"/>
        <v>0.75</v>
      </c>
      <c r="J24" s="37">
        <f t="shared" si="11"/>
        <v>0</v>
      </c>
      <c r="K24" s="37">
        <f t="shared" si="11"/>
        <v>0</v>
      </c>
      <c r="L24" s="37">
        <f t="shared" si="11"/>
        <v>0</v>
      </c>
      <c r="M24" s="37">
        <f t="shared" si="11"/>
        <v>0</v>
      </c>
      <c r="N24" s="37">
        <f t="shared" si="11"/>
        <v>0</v>
      </c>
      <c r="O24" s="37">
        <f t="shared" si="11"/>
        <v>0.25</v>
      </c>
      <c r="P24" s="438"/>
      <c r="AA24" s="154"/>
      <c r="AB24" s="154"/>
    </row>
    <row r="25" spans="1:28" ht="12" customHeight="1">
      <c r="A25" s="254"/>
      <c r="B25" s="254"/>
      <c r="C25" s="43"/>
      <c r="D25" s="308" t="s">
        <v>39</v>
      </c>
      <c r="E25" s="115"/>
      <c r="F25" s="93">
        <f t="shared" si="1"/>
        <v>16</v>
      </c>
      <c r="G25" s="103">
        <v>0</v>
      </c>
      <c r="H25" s="104">
        <v>12</v>
      </c>
      <c r="I25" s="41">
        <v>2</v>
      </c>
      <c r="J25" s="41">
        <v>0</v>
      </c>
      <c r="K25" s="41">
        <v>0</v>
      </c>
      <c r="L25" s="41">
        <v>0</v>
      </c>
      <c r="M25" s="41">
        <v>0</v>
      </c>
      <c r="N25" s="41">
        <v>0</v>
      </c>
      <c r="O25" s="41">
        <v>2</v>
      </c>
      <c r="P25" s="437">
        <v>143442.85714285713</v>
      </c>
      <c r="AA25" s="155">
        <v>16</v>
      </c>
      <c r="AB25" s="155" t="str">
        <f>IF(F25=AA25,"",1)</f>
        <v/>
      </c>
    </row>
    <row r="26" spans="1:28" ht="12" customHeight="1">
      <c r="A26" s="254"/>
      <c r="B26" s="254"/>
      <c r="C26" s="40"/>
      <c r="D26" s="309"/>
      <c r="E26" s="116"/>
      <c r="F26" s="94">
        <f t="shared" si="1"/>
        <v>1</v>
      </c>
      <c r="G26" s="106">
        <f t="shared" ref="G26:O26" si="12">IF(G25=0,0,G25/$F25)</f>
        <v>0</v>
      </c>
      <c r="H26" s="107">
        <f>IF(H25=0,0,H25/$F25)</f>
        <v>0.75</v>
      </c>
      <c r="I26" s="37">
        <f>IF(I25=0,0,I25/$F25)</f>
        <v>0.125</v>
      </c>
      <c r="J26" s="37">
        <f t="shared" si="12"/>
        <v>0</v>
      </c>
      <c r="K26" s="37">
        <f t="shared" si="12"/>
        <v>0</v>
      </c>
      <c r="L26" s="37">
        <f t="shared" si="12"/>
        <v>0</v>
      </c>
      <c r="M26" s="37">
        <f t="shared" si="12"/>
        <v>0</v>
      </c>
      <c r="N26" s="37">
        <f t="shared" si="12"/>
        <v>0</v>
      </c>
      <c r="O26" s="37">
        <f t="shared" si="12"/>
        <v>0.125</v>
      </c>
      <c r="P26" s="438"/>
      <c r="AA26" s="154"/>
      <c r="AB26" s="154"/>
    </row>
    <row r="27" spans="1:28" ht="12" customHeight="1">
      <c r="A27" s="254"/>
      <c r="B27" s="254"/>
      <c r="C27" s="43"/>
      <c r="D27" s="305" t="s">
        <v>38</v>
      </c>
      <c r="E27" s="42"/>
      <c r="F27" s="93">
        <f t="shared" si="1"/>
        <v>3</v>
      </c>
      <c r="G27" s="69">
        <v>0</v>
      </c>
      <c r="H27" s="41">
        <v>1</v>
      </c>
      <c r="I27" s="41">
        <v>1</v>
      </c>
      <c r="J27" s="41">
        <v>0</v>
      </c>
      <c r="K27" s="41">
        <v>0</v>
      </c>
      <c r="L27" s="41">
        <v>0</v>
      </c>
      <c r="M27" s="41">
        <v>0</v>
      </c>
      <c r="N27" s="41">
        <v>0</v>
      </c>
      <c r="O27" s="41">
        <v>1</v>
      </c>
      <c r="P27" s="437">
        <v>153440</v>
      </c>
      <c r="AA27" s="155">
        <v>3</v>
      </c>
      <c r="AB27" s="155" t="str">
        <f>IF(F27=AA27,"",1)</f>
        <v/>
      </c>
    </row>
    <row r="28" spans="1:28" ht="12" customHeight="1">
      <c r="A28" s="254"/>
      <c r="B28" s="254"/>
      <c r="C28" s="40"/>
      <c r="D28" s="306"/>
      <c r="E28" s="39"/>
      <c r="F28" s="94">
        <f t="shared" si="1"/>
        <v>1</v>
      </c>
      <c r="G28" s="67">
        <f t="shared" ref="G28:O28" si="13">IF(G27=0,0,G27/$F27)</f>
        <v>0</v>
      </c>
      <c r="H28" s="37">
        <f t="shared" si="13"/>
        <v>0.33333333333333331</v>
      </c>
      <c r="I28" s="37">
        <f t="shared" si="13"/>
        <v>0.33333333333333331</v>
      </c>
      <c r="J28" s="37">
        <f t="shared" si="13"/>
        <v>0</v>
      </c>
      <c r="K28" s="37">
        <f t="shared" si="13"/>
        <v>0</v>
      </c>
      <c r="L28" s="37">
        <f t="shared" si="13"/>
        <v>0</v>
      </c>
      <c r="M28" s="37">
        <f t="shared" si="13"/>
        <v>0</v>
      </c>
      <c r="N28" s="37">
        <f t="shared" si="13"/>
        <v>0</v>
      </c>
      <c r="O28" s="37">
        <f t="shared" si="13"/>
        <v>0.33333333333333331</v>
      </c>
      <c r="P28" s="438"/>
      <c r="AA28" s="154"/>
      <c r="AB28" s="154"/>
    </row>
    <row r="29" spans="1:28" ht="12" customHeight="1">
      <c r="A29" s="254"/>
      <c r="B29" s="254"/>
      <c r="C29" s="43"/>
      <c r="D29" s="305" t="s">
        <v>37</v>
      </c>
      <c r="E29" s="42"/>
      <c r="F29" s="93">
        <f t="shared" si="1"/>
        <v>7</v>
      </c>
      <c r="G29" s="69">
        <v>0</v>
      </c>
      <c r="H29" s="41">
        <v>3</v>
      </c>
      <c r="I29" s="41">
        <v>2</v>
      </c>
      <c r="J29" s="41">
        <v>0</v>
      </c>
      <c r="K29" s="41">
        <v>0</v>
      </c>
      <c r="L29" s="41">
        <v>0</v>
      </c>
      <c r="M29" s="41">
        <v>0</v>
      </c>
      <c r="N29" s="41">
        <v>0</v>
      </c>
      <c r="O29" s="41">
        <v>2</v>
      </c>
      <c r="P29" s="437">
        <v>153540</v>
      </c>
      <c r="AA29" s="155">
        <v>7</v>
      </c>
      <c r="AB29" s="155" t="str">
        <f>IF(F29=AA29,"",1)</f>
        <v/>
      </c>
    </row>
    <row r="30" spans="1:28" ht="12" customHeight="1">
      <c r="A30" s="254"/>
      <c r="B30" s="254"/>
      <c r="C30" s="40"/>
      <c r="D30" s="306"/>
      <c r="E30" s="39"/>
      <c r="F30" s="94">
        <f t="shared" si="1"/>
        <v>0.99999999999999989</v>
      </c>
      <c r="G30" s="67">
        <f t="shared" ref="G30:O30" si="14">IF(G29=0,0,G29/$F29)</f>
        <v>0</v>
      </c>
      <c r="H30" s="37">
        <f t="shared" si="14"/>
        <v>0.42857142857142855</v>
      </c>
      <c r="I30" s="37">
        <f t="shared" si="14"/>
        <v>0.2857142857142857</v>
      </c>
      <c r="J30" s="37">
        <f t="shared" si="14"/>
        <v>0</v>
      </c>
      <c r="K30" s="37">
        <f t="shared" si="14"/>
        <v>0</v>
      </c>
      <c r="L30" s="37">
        <f t="shared" si="14"/>
        <v>0</v>
      </c>
      <c r="M30" s="37">
        <f t="shared" si="14"/>
        <v>0</v>
      </c>
      <c r="N30" s="37">
        <f t="shared" si="14"/>
        <v>0</v>
      </c>
      <c r="O30" s="37">
        <f t="shared" si="14"/>
        <v>0.2857142857142857</v>
      </c>
      <c r="P30" s="438"/>
      <c r="AA30" s="154"/>
      <c r="AB30" s="154"/>
    </row>
    <row r="31" spans="1:28" ht="12" customHeight="1">
      <c r="A31" s="254"/>
      <c r="B31" s="254"/>
      <c r="C31" s="43"/>
      <c r="D31" s="305" t="s">
        <v>36</v>
      </c>
      <c r="E31" s="42"/>
      <c r="F31" s="93">
        <f t="shared" si="1"/>
        <v>2</v>
      </c>
      <c r="G31" s="69">
        <v>0</v>
      </c>
      <c r="H31" s="41">
        <v>1</v>
      </c>
      <c r="I31" s="41">
        <v>0</v>
      </c>
      <c r="J31" s="41">
        <v>0</v>
      </c>
      <c r="K31" s="41">
        <v>0</v>
      </c>
      <c r="L31" s="41">
        <v>0</v>
      </c>
      <c r="M31" s="41">
        <v>0</v>
      </c>
      <c r="N31" s="41">
        <v>0</v>
      </c>
      <c r="O31" s="41">
        <v>1</v>
      </c>
      <c r="P31" s="437">
        <v>150000</v>
      </c>
      <c r="AA31" s="155">
        <v>2</v>
      </c>
      <c r="AB31" s="155" t="str">
        <f>IF(F31=AA31,"",1)</f>
        <v/>
      </c>
    </row>
    <row r="32" spans="1:28" ht="12" customHeight="1">
      <c r="A32" s="254"/>
      <c r="B32" s="254"/>
      <c r="C32" s="40"/>
      <c r="D32" s="306"/>
      <c r="E32" s="39"/>
      <c r="F32" s="94">
        <f t="shared" si="1"/>
        <v>1</v>
      </c>
      <c r="G32" s="67">
        <f t="shared" ref="G32:O32" si="15">IF(G31=0,0,G31/$F31)</f>
        <v>0</v>
      </c>
      <c r="H32" s="37">
        <f t="shared" si="15"/>
        <v>0.5</v>
      </c>
      <c r="I32" s="37">
        <f t="shared" si="15"/>
        <v>0</v>
      </c>
      <c r="J32" s="37">
        <f t="shared" si="15"/>
        <v>0</v>
      </c>
      <c r="K32" s="37">
        <f t="shared" si="15"/>
        <v>0</v>
      </c>
      <c r="L32" s="37">
        <f t="shared" si="15"/>
        <v>0</v>
      </c>
      <c r="M32" s="37">
        <f t="shared" si="15"/>
        <v>0</v>
      </c>
      <c r="N32" s="37">
        <f t="shared" si="15"/>
        <v>0</v>
      </c>
      <c r="O32" s="37">
        <f t="shared" si="15"/>
        <v>0.5</v>
      </c>
      <c r="P32" s="438"/>
      <c r="AA32" s="154"/>
      <c r="AB32" s="154"/>
    </row>
    <row r="33" spans="1:28" ht="12" customHeight="1">
      <c r="A33" s="254"/>
      <c r="B33" s="254"/>
      <c r="C33" s="43"/>
      <c r="D33" s="305" t="s">
        <v>35</v>
      </c>
      <c r="E33" s="42"/>
      <c r="F33" s="93">
        <f t="shared" si="1"/>
        <v>5</v>
      </c>
      <c r="G33" s="69">
        <v>0</v>
      </c>
      <c r="H33" s="41">
        <v>2</v>
      </c>
      <c r="I33" s="41">
        <v>3</v>
      </c>
      <c r="J33" s="41">
        <v>0</v>
      </c>
      <c r="K33" s="41">
        <v>0</v>
      </c>
      <c r="L33" s="41">
        <v>0</v>
      </c>
      <c r="M33" s="41">
        <v>0</v>
      </c>
      <c r="N33" s="41">
        <v>0</v>
      </c>
      <c r="O33" s="41">
        <v>0</v>
      </c>
      <c r="P33" s="437">
        <v>153400</v>
      </c>
      <c r="AA33" s="155">
        <v>5</v>
      </c>
      <c r="AB33" s="155" t="str">
        <f>IF(F33=AA33,"",1)</f>
        <v/>
      </c>
    </row>
    <row r="34" spans="1:28" ht="12" customHeight="1">
      <c r="A34" s="254"/>
      <c r="B34" s="254"/>
      <c r="C34" s="40"/>
      <c r="D34" s="306"/>
      <c r="E34" s="39"/>
      <c r="F34" s="94">
        <f t="shared" si="1"/>
        <v>1</v>
      </c>
      <c r="G34" s="67">
        <f t="shared" ref="G34:O34" si="16">IF(G33=0,0,G33/$F33)</f>
        <v>0</v>
      </c>
      <c r="H34" s="37">
        <f t="shared" si="16"/>
        <v>0.4</v>
      </c>
      <c r="I34" s="37">
        <f t="shared" si="16"/>
        <v>0.6</v>
      </c>
      <c r="J34" s="37">
        <f t="shared" si="16"/>
        <v>0</v>
      </c>
      <c r="K34" s="37">
        <f t="shared" si="16"/>
        <v>0</v>
      </c>
      <c r="L34" s="37">
        <f t="shared" si="16"/>
        <v>0</v>
      </c>
      <c r="M34" s="37">
        <f t="shared" si="16"/>
        <v>0</v>
      </c>
      <c r="N34" s="37">
        <f t="shared" si="16"/>
        <v>0</v>
      </c>
      <c r="O34" s="37">
        <f t="shared" si="16"/>
        <v>0</v>
      </c>
      <c r="P34" s="438"/>
      <c r="AA34" s="154"/>
      <c r="AB34" s="154"/>
    </row>
    <row r="35" spans="1:28" ht="12" customHeight="1">
      <c r="A35" s="254"/>
      <c r="B35" s="254"/>
      <c r="C35" s="43"/>
      <c r="D35" s="305" t="s">
        <v>34</v>
      </c>
      <c r="E35" s="42"/>
      <c r="F35" s="93">
        <f t="shared" si="1"/>
        <v>10</v>
      </c>
      <c r="G35" s="69">
        <v>0</v>
      </c>
      <c r="H35" s="41">
        <v>1</v>
      </c>
      <c r="I35" s="41">
        <v>8</v>
      </c>
      <c r="J35" s="41">
        <v>1</v>
      </c>
      <c r="K35" s="41">
        <v>0</v>
      </c>
      <c r="L35" s="41">
        <v>0</v>
      </c>
      <c r="M35" s="41">
        <v>0</v>
      </c>
      <c r="N35" s="41">
        <v>0</v>
      </c>
      <c r="O35" s="41">
        <v>0</v>
      </c>
      <c r="P35" s="437">
        <v>172248</v>
      </c>
      <c r="AA35" s="155">
        <v>10</v>
      </c>
      <c r="AB35" s="155" t="str">
        <f>IF(F35=AA35,"",1)</f>
        <v/>
      </c>
    </row>
    <row r="36" spans="1:28" ht="12" customHeight="1">
      <c r="A36" s="254"/>
      <c r="B36" s="254"/>
      <c r="C36" s="40"/>
      <c r="D36" s="306"/>
      <c r="E36" s="39"/>
      <c r="F36" s="94">
        <f t="shared" si="1"/>
        <v>1</v>
      </c>
      <c r="G36" s="67">
        <f t="shared" ref="G36:O36" si="17">IF(G35=0,0,G35/$F35)</f>
        <v>0</v>
      </c>
      <c r="H36" s="37">
        <f t="shared" si="17"/>
        <v>0.1</v>
      </c>
      <c r="I36" s="37">
        <f t="shared" si="17"/>
        <v>0.8</v>
      </c>
      <c r="J36" s="37">
        <f t="shared" si="17"/>
        <v>0.1</v>
      </c>
      <c r="K36" s="37">
        <f t="shared" si="17"/>
        <v>0</v>
      </c>
      <c r="L36" s="37">
        <f t="shared" si="17"/>
        <v>0</v>
      </c>
      <c r="M36" s="37">
        <f t="shared" si="17"/>
        <v>0</v>
      </c>
      <c r="N36" s="37">
        <f t="shared" si="17"/>
        <v>0</v>
      </c>
      <c r="O36" s="37">
        <f t="shared" si="17"/>
        <v>0</v>
      </c>
      <c r="P36" s="438"/>
      <c r="AA36" s="154"/>
      <c r="AB36" s="154"/>
    </row>
    <row r="37" spans="1:28" ht="12" customHeight="1">
      <c r="A37" s="254"/>
      <c r="B37" s="254"/>
      <c r="C37" s="43"/>
      <c r="D37" s="305" t="s">
        <v>33</v>
      </c>
      <c r="E37" s="42"/>
      <c r="F37" s="93">
        <f t="shared" si="1"/>
        <v>1</v>
      </c>
      <c r="G37" s="69">
        <v>0</v>
      </c>
      <c r="H37" s="41">
        <v>0</v>
      </c>
      <c r="I37" s="41">
        <v>0</v>
      </c>
      <c r="J37" s="41">
        <v>0</v>
      </c>
      <c r="K37" s="41">
        <v>0</v>
      </c>
      <c r="L37" s="41">
        <v>0</v>
      </c>
      <c r="M37" s="41">
        <v>0</v>
      </c>
      <c r="N37" s="41">
        <v>0</v>
      </c>
      <c r="O37" s="41">
        <v>1</v>
      </c>
      <c r="P37" s="437" t="s">
        <v>409</v>
      </c>
      <c r="AA37" s="155">
        <v>1</v>
      </c>
      <c r="AB37" s="155" t="str">
        <f>IF(F37=AA37,"",1)</f>
        <v/>
      </c>
    </row>
    <row r="38" spans="1:28" ht="12" customHeight="1">
      <c r="A38" s="254"/>
      <c r="B38" s="254"/>
      <c r="C38" s="40"/>
      <c r="D38" s="306"/>
      <c r="E38" s="39"/>
      <c r="F38" s="94">
        <f t="shared" si="1"/>
        <v>1</v>
      </c>
      <c r="G38" s="67">
        <f t="shared" ref="G38:O38" si="18">IF(G37=0,0,G37/$F37)</f>
        <v>0</v>
      </c>
      <c r="H38" s="37">
        <f t="shared" si="18"/>
        <v>0</v>
      </c>
      <c r="I38" s="37">
        <f t="shared" si="18"/>
        <v>0</v>
      </c>
      <c r="J38" s="37">
        <f t="shared" si="18"/>
        <v>0</v>
      </c>
      <c r="K38" s="37">
        <f t="shared" si="18"/>
        <v>0</v>
      </c>
      <c r="L38" s="37">
        <f t="shared" si="18"/>
        <v>0</v>
      </c>
      <c r="M38" s="37">
        <f t="shared" si="18"/>
        <v>0</v>
      </c>
      <c r="N38" s="37">
        <f t="shared" si="18"/>
        <v>0</v>
      </c>
      <c r="O38" s="37">
        <f t="shared" si="18"/>
        <v>1</v>
      </c>
      <c r="P38" s="438"/>
      <c r="AA38" s="154"/>
      <c r="AB38" s="154"/>
    </row>
    <row r="39" spans="1:28" ht="12" customHeight="1">
      <c r="A39" s="254"/>
      <c r="B39" s="254"/>
      <c r="C39" s="43"/>
      <c r="D39" s="305" t="s">
        <v>32</v>
      </c>
      <c r="E39" s="42"/>
      <c r="F39" s="93">
        <f t="shared" si="1"/>
        <v>6</v>
      </c>
      <c r="G39" s="69">
        <v>0</v>
      </c>
      <c r="H39" s="41">
        <v>2</v>
      </c>
      <c r="I39" s="41">
        <v>4</v>
      </c>
      <c r="J39" s="41">
        <v>0</v>
      </c>
      <c r="K39" s="41">
        <v>0</v>
      </c>
      <c r="L39" s="41">
        <v>0</v>
      </c>
      <c r="M39" s="41">
        <v>0</v>
      </c>
      <c r="N39" s="41">
        <v>0</v>
      </c>
      <c r="O39" s="41">
        <v>0</v>
      </c>
      <c r="P39" s="437">
        <v>155550</v>
      </c>
      <c r="AA39" s="155">
        <v>6</v>
      </c>
      <c r="AB39" s="155" t="str">
        <f>IF(F39=AA39,"",1)</f>
        <v/>
      </c>
    </row>
    <row r="40" spans="1:28" ht="12" customHeight="1">
      <c r="A40" s="254"/>
      <c r="B40" s="254"/>
      <c r="C40" s="40"/>
      <c r="D40" s="306"/>
      <c r="E40" s="39"/>
      <c r="F40" s="94">
        <f t="shared" si="1"/>
        <v>1</v>
      </c>
      <c r="G40" s="67">
        <f t="shared" ref="G40:O40" si="19">IF(G39=0,0,G39/$F39)</f>
        <v>0</v>
      </c>
      <c r="H40" s="37">
        <f t="shared" si="19"/>
        <v>0.33333333333333331</v>
      </c>
      <c r="I40" s="37">
        <f t="shared" si="19"/>
        <v>0.66666666666666663</v>
      </c>
      <c r="J40" s="37">
        <f t="shared" si="19"/>
        <v>0</v>
      </c>
      <c r="K40" s="37">
        <f t="shared" si="19"/>
        <v>0</v>
      </c>
      <c r="L40" s="37">
        <f t="shared" si="19"/>
        <v>0</v>
      </c>
      <c r="M40" s="37">
        <f t="shared" si="19"/>
        <v>0</v>
      </c>
      <c r="N40" s="37">
        <f t="shared" si="19"/>
        <v>0</v>
      </c>
      <c r="O40" s="37">
        <f t="shared" si="19"/>
        <v>0</v>
      </c>
      <c r="P40" s="438"/>
      <c r="AA40" s="154"/>
      <c r="AB40" s="154"/>
    </row>
    <row r="41" spans="1:28" ht="12" customHeight="1">
      <c r="A41" s="254"/>
      <c r="B41" s="254"/>
      <c r="C41" s="43"/>
      <c r="D41" s="305" t="s">
        <v>31</v>
      </c>
      <c r="E41" s="42"/>
      <c r="F41" s="93">
        <f t="shared" si="1"/>
        <v>1</v>
      </c>
      <c r="G41" s="69">
        <v>0</v>
      </c>
      <c r="H41" s="41">
        <v>0</v>
      </c>
      <c r="I41" s="41">
        <v>0</v>
      </c>
      <c r="J41" s="41">
        <v>0</v>
      </c>
      <c r="K41" s="41">
        <v>0</v>
      </c>
      <c r="L41" s="41">
        <v>0</v>
      </c>
      <c r="M41" s="41">
        <v>0</v>
      </c>
      <c r="N41" s="41">
        <v>0</v>
      </c>
      <c r="O41" s="41">
        <v>1</v>
      </c>
      <c r="P41" s="437" t="s">
        <v>409</v>
      </c>
      <c r="AA41" s="155">
        <v>1</v>
      </c>
      <c r="AB41" s="155" t="str">
        <f>IF(F41=AA41,"",1)</f>
        <v/>
      </c>
    </row>
    <row r="42" spans="1:28" ht="12" customHeight="1">
      <c r="A42" s="254"/>
      <c r="B42" s="254"/>
      <c r="C42" s="40"/>
      <c r="D42" s="306"/>
      <c r="E42" s="39"/>
      <c r="F42" s="94">
        <f t="shared" si="1"/>
        <v>1</v>
      </c>
      <c r="G42" s="67">
        <f t="shared" ref="G42:O42" si="20">IF(G41=0,0,G41/$F41)</f>
        <v>0</v>
      </c>
      <c r="H42" s="37">
        <f t="shared" si="20"/>
        <v>0</v>
      </c>
      <c r="I42" s="37">
        <f t="shared" si="20"/>
        <v>0</v>
      </c>
      <c r="J42" s="37">
        <f t="shared" si="20"/>
        <v>0</v>
      </c>
      <c r="K42" s="37">
        <f t="shared" si="20"/>
        <v>0</v>
      </c>
      <c r="L42" s="37">
        <f t="shared" si="20"/>
        <v>0</v>
      </c>
      <c r="M42" s="37">
        <f t="shared" si="20"/>
        <v>0</v>
      </c>
      <c r="N42" s="37">
        <f t="shared" si="20"/>
        <v>0</v>
      </c>
      <c r="O42" s="37">
        <f t="shared" si="20"/>
        <v>1</v>
      </c>
      <c r="P42" s="438"/>
      <c r="AA42" s="154"/>
      <c r="AB42" s="154"/>
    </row>
    <row r="43" spans="1:28" ht="12" customHeight="1">
      <c r="A43" s="254"/>
      <c r="B43" s="254"/>
      <c r="C43" s="43"/>
      <c r="D43" s="305" t="s">
        <v>30</v>
      </c>
      <c r="E43" s="42"/>
      <c r="F43" s="93">
        <f t="shared" si="1"/>
        <v>2</v>
      </c>
      <c r="G43" s="69">
        <v>0</v>
      </c>
      <c r="H43" s="41">
        <v>1</v>
      </c>
      <c r="I43" s="41">
        <v>1</v>
      </c>
      <c r="J43" s="41">
        <v>0</v>
      </c>
      <c r="K43" s="41">
        <v>0</v>
      </c>
      <c r="L43" s="41">
        <v>0</v>
      </c>
      <c r="M43" s="41">
        <v>0</v>
      </c>
      <c r="N43" s="41">
        <v>0</v>
      </c>
      <c r="O43" s="41">
        <v>0</v>
      </c>
      <c r="P43" s="437">
        <v>147950</v>
      </c>
      <c r="AA43" s="155">
        <v>2</v>
      </c>
      <c r="AB43" s="155" t="str">
        <f>IF(F43=AA43,"",1)</f>
        <v/>
      </c>
    </row>
    <row r="44" spans="1:28" ht="12" customHeight="1">
      <c r="A44" s="254"/>
      <c r="B44" s="254"/>
      <c r="C44" s="40"/>
      <c r="D44" s="306"/>
      <c r="E44" s="39"/>
      <c r="F44" s="94">
        <f t="shared" si="1"/>
        <v>1</v>
      </c>
      <c r="G44" s="67">
        <f t="shared" ref="G44:O44" si="21">IF(G43=0,0,G43/$F43)</f>
        <v>0</v>
      </c>
      <c r="H44" s="37">
        <f t="shared" si="21"/>
        <v>0.5</v>
      </c>
      <c r="I44" s="37">
        <f t="shared" si="21"/>
        <v>0.5</v>
      </c>
      <c r="J44" s="37">
        <f t="shared" si="21"/>
        <v>0</v>
      </c>
      <c r="K44" s="37">
        <f t="shared" si="21"/>
        <v>0</v>
      </c>
      <c r="L44" s="37">
        <f t="shared" si="21"/>
        <v>0</v>
      </c>
      <c r="M44" s="37">
        <f t="shared" si="21"/>
        <v>0</v>
      </c>
      <c r="N44" s="37">
        <f t="shared" si="21"/>
        <v>0</v>
      </c>
      <c r="O44" s="37">
        <f t="shared" si="21"/>
        <v>0</v>
      </c>
      <c r="P44" s="438"/>
      <c r="AA44" s="154"/>
      <c r="AB44" s="154"/>
    </row>
    <row r="45" spans="1:28" ht="12" customHeight="1">
      <c r="A45" s="254"/>
      <c r="B45" s="254"/>
      <c r="C45" s="43"/>
      <c r="D45" s="305" t="s">
        <v>29</v>
      </c>
      <c r="E45" s="42"/>
      <c r="F45" s="93">
        <f t="shared" si="1"/>
        <v>9</v>
      </c>
      <c r="G45" s="69">
        <v>0</v>
      </c>
      <c r="H45" s="41">
        <v>1</v>
      </c>
      <c r="I45" s="41">
        <v>6</v>
      </c>
      <c r="J45" s="41">
        <v>0</v>
      </c>
      <c r="K45" s="41">
        <v>0</v>
      </c>
      <c r="L45" s="41">
        <v>0</v>
      </c>
      <c r="M45" s="41">
        <v>0</v>
      </c>
      <c r="N45" s="41">
        <v>0</v>
      </c>
      <c r="O45" s="41">
        <v>2</v>
      </c>
      <c r="P45" s="437">
        <v>159810.71428571429</v>
      </c>
      <c r="AA45" s="155">
        <v>9</v>
      </c>
      <c r="AB45" s="155" t="str">
        <f>IF(F45=AA45,"",1)</f>
        <v/>
      </c>
    </row>
    <row r="46" spans="1:28" ht="12" customHeight="1">
      <c r="A46" s="254"/>
      <c r="B46" s="254"/>
      <c r="C46" s="40"/>
      <c r="D46" s="306"/>
      <c r="E46" s="39"/>
      <c r="F46" s="94">
        <f t="shared" si="1"/>
        <v>0.99999999999999989</v>
      </c>
      <c r="G46" s="67">
        <f t="shared" ref="G46:O46" si="22">IF(G45=0,0,G45/$F45)</f>
        <v>0</v>
      </c>
      <c r="H46" s="37">
        <f t="shared" si="22"/>
        <v>0.1111111111111111</v>
      </c>
      <c r="I46" s="37">
        <f t="shared" si="22"/>
        <v>0.66666666666666663</v>
      </c>
      <c r="J46" s="37">
        <f t="shared" si="22"/>
        <v>0</v>
      </c>
      <c r="K46" s="37">
        <f t="shared" si="22"/>
        <v>0</v>
      </c>
      <c r="L46" s="37">
        <f t="shared" si="22"/>
        <v>0</v>
      </c>
      <c r="M46" s="37">
        <f t="shared" si="22"/>
        <v>0</v>
      </c>
      <c r="N46" s="37">
        <f t="shared" si="22"/>
        <v>0</v>
      </c>
      <c r="O46" s="37">
        <f t="shared" si="22"/>
        <v>0.22222222222222221</v>
      </c>
      <c r="P46" s="438"/>
      <c r="AA46" s="154"/>
      <c r="AB46" s="154"/>
    </row>
    <row r="47" spans="1:28" ht="12" customHeight="1">
      <c r="A47" s="254"/>
      <c r="B47" s="254"/>
      <c r="C47" s="43"/>
      <c r="D47" s="305" t="s">
        <v>28</v>
      </c>
      <c r="E47" s="42"/>
      <c r="F47" s="93">
        <f t="shared" si="1"/>
        <v>5</v>
      </c>
      <c r="G47" s="69">
        <v>0</v>
      </c>
      <c r="H47" s="41">
        <v>2</v>
      </c>
      <c r="I47" s="41">
        <v>2</v>
      </c>
      <c r="J47" s="41">
        <v>0</v>
      </c>
      <c r="K47" s="41">
        <v>0</v>
      </c>
      <c r="L47" s="41">
        <v>0</v>
      </c>
      <c r="M47" s="41">
        <v>0</v>
      </c>
      <c r="N47" s="41">
        <v>0</v>
      </c>
      <c r="O47" s="41">
        <v>1</v>
      </c>
      <c r="P47" s="437">
        <v>167500</v>
      </c>
      <c r="AA47" s="155">
        <v>5</v>
      </c>
      <c r="AB47" s="155" t="str">
        <f>IF(F47=AA47,"",1)</f>
        <v/>
      </c>
    </row>
    <row r="48" spans="1:28" ht="12" customHeight="1">
      <c r="A48" s="254"/>
      <c r="B48" s="254"/>
      <c r="C48" s="40"/>
      <c r="D48" s="306"/>
      <c r="E48" s="39"/>
      <c r="F48" s="94">
        <f t="shared" si="1"/>
        <v>1</v>
      </c>
      <c r="G48" s="67">
        <f t="shared" ref="G48:O48" si="23">IF(G47=0,0,G47/$F47)</f>
        <v>0</v>
      </c>
      <c r="H48" s="37">
        <f t="shared" si="23"/>
        <v>0.4</v>
      </c>
      <c r="I48" s="37">
        <f t="shared" si="23"/>
        <v>0.4</v>
      </c>
      <c r="J48" s="37">
        <f t="shared" si="23"/>
        <v>0</v>
      </c>
      <c r="K48" s="37">
        <f t="shared" si="23"/>
        <v>0</v>
      </c>
      <c r="L48" s="37">
        <f t="shared" si="23"/>
        <v>0</v>
      </c>
      <c r="M48" s="37">
        <f t="shared" si="23"/>
        <v>0</v>
      </c>
      <c r="N48" s="37">
        <f t="shared" si="23"/>
        <v>0</v>
      </c>
      <c r="O48" s="37">
        <f t="shared" si="23"/>
        <v>0.2</v>
      </c>
      <c r="P48" s="438"/>
      <c r="AA48" s="154"/>
      <c r="AB48" s="154"/>
    </row>
    <row r="49" spans="1:28" ht="12" customHeight="1">
      <c r="A49" s="254"/>
      <c r="B49" s="254"/>
      <c r="C49" s="43"/>
      <c r="D49" s="305" t="s">
        <v>27</v>
      </c>
      <c r="E49" s="42"/>
      <c r="F49" s="93">
        <f t="shared" si="1"/>
        <v>5</v>
      </c>
      <c r="G49" s="69">
        <v>0</v>
      </c>
      <c r="H49" s="41">
        <v>0</v>
      </c>
      <c r="I49" s="41">
        <v>3</v>
      </c>
      <c r="J49" s="41">
        <v>0</v>
      </c>
      <c r="K49" s="41">
        <v>0</v>
      </c>
      <c r="L49" s="41">
        <v>0</v>
      </c>
      <c r="M49" s="41">
        <v>0</v>
      </c>
      <c r="N49" s="41">
        <v>0</v>
      </c>
      <c r="O49" s="41">
        <v>2</v>
      </c>
      <c r="P49" s="437">
        <v>162166.66666666666</v>
      </c>
      <c r="AA49" s="155">
        <v>5</v>
      </c>
      <c r="AB49" s="155" t="str">
        <f>IF(F49=AA49,"",1)</f>
        <v/>
      </c>
    </row>
    <row r="50" spans="1:28" ht="12" customHeight="1">
      <c r="A50" s="254"/>
      <c r="B50" s="254"/>
      <c r="C50" s="40"/>
      <c r="D50" s="306"/>
      <c r="E50" s="39"/>
      <c r="F50" s="94">
        <f t="shared" si="1"/>
        <v>1</v>
      </c>
      <c r="G50" s="67">
        <f t="shared" ref="G50:O50" si="24">IF(G49=0,0,G49/$F49)</f>
        <v>0</v>
      </c>
      <c r="H50" s="37">
        <f t="shared" si="24"/>
        <v>0</v>
      </c>
      <c r="I50" s="37">
        <f t="shared" si="24"/>
        <v>0.6</v>
      </c>
      <c r="J50" s="37">
        <f t="shared" si="24"/>
        <v>0</v>
      </c>
      <c r="K50" s="37">
        <f t="shared" si="24"/>
        <v>0</v>
      </c>
      <c r="L50" s="37">
        <f t="shared" si="24"/>
        <v>0</v>
      </c>
      <c r="M50" s="37">
        <f t="shared" si="24"/>
        <v>0</v>
      </c>
      <c r="N50" s="37">
        <f t="shared" si="24"/>
        <v>0</v>
      </c>
      <c r="O50" s="37">
        <f t="shared" si="24"/>
        <v>0.4</v>
      </c>
      <c r="P50" s="438"/>
      <c r="AA50" s="154"/>
      <c r="AB50" s="154"/>
    </row>
    <row r="51" spans="1:28" ht="12" customHeight="1">
      <c r="A51" s="254"/>
      <c r="B51" s="254"/>
      <c r="C51" s="43"/>
      <c r="D51" s="305" t="s">
        <v>26</v>
      </c>
      <c r="E51" s="42"/>
      <c r="F51" s="93">
        <f t="shared" si="1"/>
        <v>15</v>
      </c>
      <c r="G51" s="69">
        <v>0</v>
      </c>
      <c r="H51" s="41">
        <v>1</v>
      </c>
      <c r="I51" s="41">
        <v>10</v>
      </c>
      <c r="J51" s="41">
        <v>0</v>
      </c>
      <c r="K51" s="41">
        <v>0</v>
      </c>
      <c r="L51" s="41">
        <v>0</v>
      </c>
      <c r="M51" s="41">
        <v>0</v>
      </c>
      <c r="N51" s="41">
        <v>0</v>
      </c>
      <c r="O51" s="41">
        <v>4</v>
      </c>
      <c r="P51" s="437">
        <v>158278.18181818182</v>
      </c>
      <c r="AA51" s="155">
        <v>15</v>
      </c>
      <c r="AB51" s="155" t="str">
        <f>IF(F51=AA51,"",1)</f>
        <v/>
      </c>
    </row>
    <row r="52" spans="1:28" ht="12" customHeight="1">
      <c r="A52" s="254"/>
      <c r="B52" s="254"/>
      <c r="C52" s="40"/>
      <c r="D52" s="306"/>
      <c r="E52" s="39"/>
      <c r="F52" s="94">
        <f t="shared" si="1"/>
        <v>1</v>
      </c>
      <c r="G52" s="67">
        <f t="shared" ref="G52:O52" si="25">IF(G51=0,0,G51/$F51)</f>
        <v>0</v>
      </c>
      <c r="H52" s="37">
        <f t="shared" si="25"/>
        <v>6.6666666666666666E-2</v>
      </c>
      <c r="I52" s="37">
        <f t="shared" si="25"/>
        <v>0.66666666666666663</v>
      </c>
      <c r="J52" s="37">
        <f t="shared" si="25"/>
        <v>0</v>
      </c>
      <c r="K52" s="37">
        <f t="shared" si="25"/>
        <v>0</v>
      </c>
      <c r="L52" s="37">
        <f t="shared" si="25"/>
        <v>0</v>
      </c>
      <c r="M52" s="37">
        <f t="shared" si="25"/>
        <v>0</v>
      </c>
      <c r="N52" s="37">
        <f t="shared" si="25"/>
        <v>0</v>
      </c>
      <c r="O52" s="37">
        <f t="shared" si="25"/>
        <v>0.26666666666666666</v>
      </c>
      <c r="P52" s="438"/>
      <c r="AA52" s="154"/>
      <c r="AB52" s="154"/>
    </row>
    <row r="53" spans="1:28" ht="12" customHeight="1">
      <c r="A53" s="254"/>
      <c r="B53" s="254"/>
      <c r="C53" s="43"/>
      <c r="D53" s="305" t="s">
        <v>25</v>
      </c>
      <c r="E53" s="42"/>
      <c r="F53" s="93">
        <f t="shared" si="1"/>
        <v>6</v>
      </c>
      <c r="G53" s="69">
        <v>0</v>
      </c>
      <c r="H53" s="41">
        <v>1</v>
      </c>
      <c r="I53" s="41">
        <v>2</v>
      </c>
      <c r="J53" s="41">
        <v>0</v>
      </c>
      <c r="K53" s="41">
        <v>0</v>
      </c>
      <c r="L53" s="41">
        <v>0</v>
      </c>
      <c r="M53" s="41">
        <v>0</v>
      </c>
      <c r="N53" s="41">
        <v>0</v>
      </c>
      <c r="O53" s="41">
        <v>3</v>
      </c>
      <c r="P53" s="437">
        <v>163033.33333333334</v>
      </c>
      <c r="AA53" s="155">
        <v>6</v>
      </c>
      <c r="AB53" s="155" t="str">
        <f>IF(F53=AA53,"",1)</f>
        <v/>
      </c>
    </row>
    <row r="54" spans="1:28" ht="12" customHeight="1">
      <c r="A54" s="254"/>
      <c r="B54" s="254"/>
      <c r="C54" s="40"/>
      <c r="D54" s="306"/>
      <c r="E54" s="39"/>
      <c r="F54" s="94">
        <f t="shared" si="1"/>
        <v>1</v>
      </c>
      <c r="G54" s="67">
        <f t="shared" ref="G54:O54" si="26">IF(G53=0,0,G53/$F53)</f>
        <v>0</v>
      </c>
      <c r="H54" s="37">
        <f t="shared" si="26"/>
        <v>0.16666666666666666</v>
      </c>
      <c r="I54" s="37">
        <f t="shared" si="26"/>
        <v>0.33333333333333331</v>
      </c>
      <c r="J54" s="37">
        <f t="shared" si="26"/>
        <v>0</v>
      </c>
      <c r="K54" s="37">
        <f t="shared" si="26"/>
        <v>0</v>
      </c>
      <c r="L54" s="37">
        <f t="shared" si="26"/>
        <v>0</v>
      </c>
      <c r="M54" s="37">
        <f t="shared" si="26"/>
        <v>0</v>
      </c>
      <c r="N54" s="37">
        <f t="shared" si="26"/>
        <v>0</v>
      </c>
      <c r="O54" s="37">
        <f t="shared" si="26"/>
        <v>0.5</v>
      </c>
      <c r="P54" s="438"/>
      <c r="AA54" s="154"/>
      <c r="AB54" s="154"/>
    </row>
    <row r="55" spans="1:28" ht="12" customHeight="1">
      <c r="A55" s="254"/>
      <c r="B55" s="254"/>
      <c r="C55" s="43"/>
      <c r="D55" s="305" t="s">
        <v>24</v>
      </c>
      <c r="E55" s="42"/>
      <c r="F55" s="93">
        <f t="shared" si="1"/>
        <v>33</v>
      </c>
      <c r="G55" s="69">
        <v>0</v>
      </c>
      <c r="H55" s="41">
        <v>2</v>
      </c>
      <c r="I55" s="41">
        <v>24</v>
      </c>
      <c r="J55" s="41">
        <v>0</v>
      </c>
      <c r="K55" s="41">
        <v>0</v>
      </c>
      <c r="L55" s="41">
        <v>0</v>
      </c>
      <c r="M55" s="41">
        <v>0</v>
      </c>
      <c r="N55" s="41">
        <v>0</v>
      </c>
      <c r="O55" s="41">
        <v>7</v>
      </c>
      <c r="P55" s="437">
        <v>160639.92307692306</v>
      </c>
      <c r="AA55" s="155">
        <v>33</v>
      </c>
      <c r="AB55" s="155" t="str">
        <f>IF(F55=AA55,"",1)</f>
        <v/>
      </c>
    </row>
    <row r="56" spans="1:28" ht="12" customHeight="1">
      <c r="A56" s="254"/>
      <c r="B56" s="254"/>
      <c r="C56" s="40"/>
      <c r="D56" s="306"/>
      <c r="E56" s="39"/>
      <c r="F56" s="94">
        <f t="shared" si="1"/>
        <v>1</v>
      </c>
      <c r="G56" s="67">
        <f t="shared" ref="G56:O56" si="27">IF(G55=0,0,G55/$F55)</f>
        <v>0</v>
      </c>
      <c r="H56" s="37">
        <f t="shared" si="27"/>
        <v>6.0606060606060608E-2</v>
      </c>
      <c r="I56" s="37">
        <f t="shared" si="27"/>
        <v>0.72727272727272729</v>
      </c>
      <c r="J56" s="37">
        <f t="shared" si="27"/>
        <v>0</v>
      </c>
      <c r="K56" s="37">
        <f t="shared" si="27"/>
        <v>0</v>
      </c>
      <c r="L56" s="37">
        <f t="shared" si="27"/>
        <v>0</v>
      </c>
      <c r="M56" s="37">
        <f t="shared" si="27"/>
        <v>0</v>
      </c>
      <c r="N56" s="37">
        <f t="shared" si="27"/>
        <v>0</v>
      </c>
      <c r="O56" s="37">
        <f t="shared" si="27"/>
        <v>0.21212121212121213</v>
      </c>
      <c r="P56" s="438"/>
      <c r="AA56" s="154"/>
      <c r="AB56" s="154"/>
    </row>
    <row r="57" spans="1:28" ht="12" customHeight="1">
      <c r="A57" s="254"/>
      <c r="B57" s="254"/>
      <c r="C57" s="43"/>
      <c r="D57" s="305" t="s">
        <v>23</v>
      </c>
      <c r="E57" s="42"/>
      <c r="F57" s="93">
        <f t="shared" si="1"/>
        <v>7</v>
      </c>
      <c r="G57" s="69">
        <v>0</v>
      </c>
      <c r="H57" s="41">
        <v>3</v>
      </c>
      <c r="I57" s="41">
        <v>3</v>
      </c>
      <c r="J57" s="41">
        <v>0</v>
      </c>
      <c r="K57" s="41">
        <v>0</v>
      </c>
      <c r="L57" s="41">
        <v>0</v>
      </c>
      <c r="M57" s="41">
        <v>0</v>
      </c>
      <c r="N57" s="41">
        <v>0</v>
      </c>
      <c r="O57" s="41">
        <v>1</v>
      </c>
      <c r="P57" s="437">
        <v>152583.33333333334</v>
      </c>
      <c r="AA57" s="155">
        <v>7</v>
      </c>
      <c r="AB57" s="155" t="str">
        <f>IF(F57=AA57,"",1)</f>
        <v/>
      </c>
    </row>
    <row r="58" spans="1:28" ht="12" customHeight="1">
      <c r="A58" s="254"/>
      <c r="B58" s="254"/>
      <c r="C58" s="40"/>
      <c r="D58" s="306"/>
      <c r="E58" s="39"/>
      <c r="F58" s="94">
        <f t="shared" si="1"/>
        <v>1</v>
      </c>
      <c r="G58" s="67">
        <f t="shared" ref="G58:O58" si="28">IF(G57=0,0,G57/$F57)</f>
        <v>0</v>
      </c>
      <c r="H58" s="37">
        <f t="shared" si="28"/>
        <v>0.42857142857142855</v>
      </c>
      <c r="I58" s="37">
        <f t="shared" si="28"/>
        <v>0.42857142857142855</v>
      </c>
      <c r="J58" s="37">
        <f t="shared" si="28"/>
        <v>0</v>
      </c>
      <c r="K58" s="37">
        <f t="shared" si="28"/>
        <v>0</v>
      </c>
      <c r="L58" s="37">
        <f t="shared" si="28"/>
        <v>0</v>
      </c>
      <c r="M58" s="37">
        <f t="shared" si="28"/>
        <v>0</v>
      </c>
      <c r="N58" s="37">
        <f t="shared" si="28"/>
        <v>0</v>
      </c>
      <c r="O58" s="37">
        <f t="shared" si="28"/>
        <v>0.14285714285714285</v>
      </c>
      <c r="P58" s="438"/>
      <c r="AA58" s="154"/>
      <c r="AB58" s="154"/>
    </row>
    <row r="59" spans="1:28" ht="12.75" customHeight="1">
      <c r="A59" s="254"/>
      <c r="B59" s="254"/>
      <c r="C59" s="43"/>
      <c r="D59" s="305" t="s">
        <v>22</v>
      </c>
      <c r="E59" s="42"/>
      <c r="F59" s="93">
        <f t="shared" si="1"/>
        <v>29</v>
      </c>
      <c r="G59" s="69">
        <v>0</v>
      </c>
      <c r="H59" s="41">
        <v>6</v>
      </c>
      <c r="I59" s="41">
        <v>17</v>
      </c>
      <c r="J59" s="41">
        <v>0</v>
      </c>
      <c r="K59" s="41">
        <v>0</v>
      </c>
      <c r="L59" s="41">
        <v>0</v>
      </c>
      <c r="M59" s="41">
        <v>0</v>
      </c>
      <c r="N59" s="41">
        <v>0</v>
      </c>
      <c r="O59" s="41">
        <v>6</v>
      </c>
      <c r="P59" s="437">
        <v>159222.60869565216</v>
      </c>
      <c r="AA59" s="155">
        <v>29</v>
      </c>
      <c r="AB59" s="155" t="str">
        <f>IF(F59=AA59,"",1)</f>
        <v/>
      </c>
    </row>
    <row r="60" spans="1:28" ht="12.75" customHeight="1">
      <c r="A60" s="254"/>
      <c r="B60" s="254"/>
      <c r="C60" s="40"/>
      <c r="D60" s="306"/>
      <c r="E60" s="39"/>
      <c r="F60" s="94">
        <f t="shared" si="1"/>
        <v>0.99999999999999989</v>
      </c>
      <c r="G60" s="67">
        <f t="shared" ref="G60:O60" si="29">IF(G59=0,0,G59/$F59)</f>
        <v>0</v>
      </c>
      <c r="H60" s="37">
        <f t="shared" si="29"/>
        <v>0.20689655172413793</v>
      </c>
      <c r="I60" s="37">
        <f t="shared" si="29"/>
        <v>0.58620689655172409</v>
      </c>
      <c r="J60" s="37">
        <f t="shared" si="29"/>
        <v>0</v>
      </c>
      <c r="K60" s="37">
        <f t="shared" si="29"/>
        <v>0</v>
      </c>
      <c r="L60" s="37">
        <f t="shared" si="29"/>
        <v>0</v>
      </c>
      <c r="M60" s="37">
        <f t="shared" si="29"/>
        <v>0</v>
      </c>
      <c r="N60" s="37">
        <f t="shared" si="29"/>
        <v>0</v>
      </c>
      <c r="O60" s="37">
        <f t="shared" si="29"/>
        <v>0.20689655172413793</v>
      </c>
      <c r="P60" s="438"/>
      <c r="AA60" s="154"/>
      <c r="AB60" s="154"/>
    </row>
    <row r="61" spans="1:28" ht="12" customHeight="1">
      <c r="A61" s="254"/>
      <c r="B61" s="254"/>
      <c r="C61" s="43"/>
      <c r="D61" s="305" t="s">
        <v>21</v>
      </c>
      <c r="E61" s="42"/>
      <c r="F61" s="93">
        <f t="shared" si="1"/>
        <v>15</v>
      </c>
      <c r="G61" s="69">
        <v>0</v>
      </c>
      <c r="H61" s="41">
        <v>3</v>
      </c>
      <c r="I61" s="41">
        <v>10</v>
      </c>
      <c r="J61" s="41">
        <v>0</v>
      </c>
      <c r="K61" s="41">
        <v>0</v>
      </c>
      <c r="L61" s="41">
        <v>0</v>
      </c>
      <c r="M61" s="41">
        <v>0</v>
      </c>
      <c r="N61" s="41">
        <v>0</v>
      </c>
      <c r="O61" s="41">
        <v>2</v>
      </c>
      <c r="P61" s="437">
        <v>158124.61538461538</v>
      </c>
      <c r="AA61" s="155">
        <v>15</v>
      </c>
      <c r="AB61" s="155" t="str">
        <f>IF(F61=AA61,"",1)</f>
        <v/>
      </c>
    </row>
    <row r="62" spans="1:28" ht="12" customHeight="1">
      <c r="A62" s="254"/>
      <c r="B62" s="254"/>
      <c r="C62" s="40"/>
      <c r="D62" s="306"/>
      <c r="E62" s="39"/>
      <c r="F62" s="94">
        <f t="shared" si="1"/>
        <v>1</v>
      </c>
      <c r="G62" s="67">
        <f t="shared" ref="G62:O62" si="30">IF(G61=0,0,G61/$F61)</f>
        <v>0</v>
      </c>
      <c r="H62" s="37">
        <f t="shared" si="30"/>
        <v>0.2</v>
      </c>
      <c r="I62" s="37">
        <f t="shared" si="30"/>
        <v>0.66666666666666663</v>
      </c>
      <c r="J62" s="37">
        <f t="shared" si="30"/>
        <v>0</v>
      </c>
      <c r="K62" s="37">
        <f t="shared" si="30"/>
        <v>0</v>
      </c>
      <c r="L62" s="37">
        <f t="shared" si="30"/>
        <v>0</v>
      </c>
      <c r="M62" s="37">
        <f t="shared" si="30"/>
        <v>0</v>
      </c>
      <c r="N62" s="37">
        <f t="shared" si="30"/>
        <v>0</v>
      </c>
      <c r="O62" s="37">
        <f t="shared" si="30"/>
        <v>0.13333333333333333</v>
      </c>
      <c r="P62" s="438"/>
      <c r="AA62" s="154"/>
      <c r="AB62" s="154"/>
    </row>
    <row r="63" spans="1:28" ht="12" customHeight="1">
      <c r="A63" s="254"/>
      <c r="B63" s="254"/>
      <c r="C63" s="43"/>
      <c r="D63" s="305" t="s">
        <v>20</v>
      </c>
      <c r="E63" s="42"/>
      <c r="F63" s="93">
        <f t="shared" si="1"/>
        <v>7</v>
      </c>
      <c r="G63" s="69">
        <v>0</v>
      </c>
      <c r="H63" s="41">
        <v>2</v>
      </c>
      <c r="I63" s="41">
        <v>4</v>
      </c>
      <c r="J63" s="41">
        <v>0</v>
      </c>
      <c r="K63" s="41">
        <v>0</v>
      </c>
      <c r="L63" s="41">
        <v>0</v>
      </c>
      <c r="M63" s="41">
        <v>0</v>
      </c>
      <c r="N63" s="41">
        <v>0</v>
      </c>
      <c r="O63" s="41">
        <v>1</v>
      </c>
      <c r="P63" s="437">
        <v>155916.66666666666</v>
      </c>
      <c r="AA63" s="155">
        <v>7</v>
      </c>
      <c r="AB63" s="155" t="str">
        <f>IF(F63=AA63,"",1)</f>
        <v/>
      </c>
    </row>
    <row r="64" spans="1:28" ht="12" customHeight="1">
      <c r="A64" s="254"/>
      <c r="B64" s="254"/>
      <c r="C64" s="40"/>
      <c r="D64" s="306"/>
      <c r="E64" s="39"/>
      <c r="F64" s="94">
        <f t="shared" si="1"/>
        <v>1</v>
      </c>
      <c r="G64" s="67">
        <f t="shared" ref="G64:O64" si="31">IF(G63=0,0,G63/$F63)</f>
        <v>0</v>
      </c>
      <c r="H64" s="37">
        <f t="shared" si="31"/>
        <v>0.2857142857142857</v>
      </c>
      <c r="I64" s="37">
        <f t="shared" si="31"/>
        <v>0.5714285714285714</v>
      </c>
      <c r="J64" s="37">
        <f t="shared" si="31"/>
        <v>0</v>
      </c>
      <c r="K64" s="37">
        <f t="shared" si="31"/>
        <v>0</v>
      </c>
      <c r="L64" s="37">
        <f t="shared" si="31"/>
        <v>0</v>
      </c>
      <c r="M64" s="37">
        <f t="shared" si="31"/>
        <v>0</v>
      </c>
      <c r="N64" s="37">
        <f t="shared" si="31"/>
        <v>0</v>
      </c>
      <c r="O64" s="37">
        <f t="shared" si="31"/>
        <v>0.14285714285714285</v>
      </c>
      <c r="P64" s="438"/>
      <c r="AA64" s="154"/>
      <c r="AB64" s="154"/>
    </row>
    <row r="65" spans="1:28" ht="12" customHeight="1">
      <c r="A65" s="254"/>
      <c r="B65" s="254"/>
      <c r="C65" s="43"/>
      <c r="D65" s="305" t="s">
        <v>19</v>
      </c>
      <c r="E65" s="42"/>
      <c r="F65" s="93">
        <f t="shared" si="1"/>
        <v>17</v>
      </c>
      <c r="G65" s="69">
        <v>0</v>
      </c>
      <c r="H65" s="41">
        <v>4</v>
      </c>
      <c r="I65" s="41">
        <v>12</v>
      </c>
      <c r="J65" s="41">
        <v>0</v>
      </c>
      <c r="K65" s="41">
        <v>0</v>
      </c>
      <c r="L65" s="41">
        <v>0</v>
      </c>
      <c r="M65" s="41">
        <v>0</v>
      </c>
      <c r="N65" s="41">
        <v>0</v>
      </c>
      <c r="O65" s="41">
        <v>1</v>
      </c>
      <c r="P65" s="437">
        <v>154709.375</v>
      </c>
      <c r="AA65" s="155">
        <v>17</v>
      </c>
      <c r="AB65" s="155" t="str">
        <f>IF(F65=AA65,"",1)</f>
        <v/>
      </c>
    </row>
    <row r="66" spans="1:28" ht="12" customHeight="1">
      <c r="A66" s="254"/>
      <c r="B66" s="254"/>
      <c r="C66" s="40"/>
      <c r="D66" s="306"/>
      <c r="E66" s="39"/>
      <c r="F66" s="94">
        <f t="shared" si="1"/>
        <v>1</v>
      </c>
      <c r="G66" s="67">
        <f t="shared" ref="G66:O66" si="32">IF(G65=0,0,G65/$F65)</f>
        <v>0</v>
      </c>
      <c r="H66" s="37">
        <f t="shared" si="32"/>
        <v>0.23529411764705882</v>
      </c>
      <c r="I66" s="37">
        <f t="shared" si="32"/>
        <v>0.70588235294117652</v>
      </c>
      <c r="J66" s="37">
        <f t="shared" si="32"/>
        <v>0</v>
      </c>
      <c r="K66" s="37">
        <f t="shared" si="32"/>
        <v>0</v>
      </c>
      <c r="L66" s="37">
        <f t="shared" si="32"/>
        <v>0</v>
      </c>
      <c r="M66" s="37">
        <f t="shared" si="32"/>
        <v>0</v>
      </c>
      <c r="N66" s="37">
        <f t="shared" si="32"/>
        <v>0</v>
      </c>
      <c r="O66" s="37">
        <f t="shared" si="32"/>
        <v>5.8823529411764705E-2</v>
      </c>
      <c r="P66" s="438"/>
      <c r="AA66" s="154"/>
      <c r="AB66" s="154"/>
    </row>
    <row r="67" spans="1:28" ht="12" customHeight="1">
      <c r="A67" s="254"/>
      <c r="B67" s="254"/>
      <c r="C67" s="43"/>
      <c r="D67" s="305" t="s">
        <v>18</v>
      </c>
      <c r="E67" s="42"/>
      <c r="F67" s="93">
        <f t="shared" si="1"/>
        <v>6</v>
      </c>
      <c r="G67" s="69">
        <v>0</v>
      </c>
      <c r="H67" s="41">
        <v>3</v>
      </c>
      <c r="I67" s="41">
        <v>2</v>
      </c>
      <c r="J67" s="41">
        <v>0</v>
      </c>
      <c r="K67" s="41">
        <v>0</v>
      </c>
      <c r="L67" s="41">
        <v>0</v>
      </c>
      <c r="M67" s="41">
        <v>0</v>
      </c>
      <c r="N67" s="41">
        <v>0</v>
      </c>
      <c r="O67" s="41">
        <v>1</v>
      </c>
      <c r="P67" s="437">
        <v>146600</v>
      </c>
      <c r="AA67" s="155">
        <v>6</v>
      </c>
      <c r="AB67" s="155" t="str">
        <f>IF(F67=AA67,"",1)</f>
        <v/>
      </c>
    </row>
    <row r="68" spans="1:28" ht="12" customHeight="1">
      <c r="A68" s="254"/>
      <c r="B68" s="255"/>
      <c r="C68" s="40"/>
      <c r="D68" s="306"/>
      <c r="E68" s="39"/>
      <c r="F68" s="94">
        <f t="shared" si="1"/>
        <v>0.99999999999999989</v>
      </c>
      <c r="G68" s="67">
        <f t="shared" ref="G68:O68" si="33">IF(G67=0,0,G67/$F67)</f>
        <v>0</v>
      </c>
      <c r="H68" s="37">
        <f t="shared" si="33"/>
        <v>0.5</v>
      </c>
      <c r="I68" s="37">
        <f t="shared" si="33"/>
        <v>0.33333333333333331</v>
      </c>
      <c r="J68" s="37">
        <f t="shared" si="33"/>
        <v>0</v>
      </c>
      <c r="K68" s="37">
        <f t="shared" si="33"/>
        <v>0</v>
      </c>
      <c r="L68" s="37">
        <f t="shared" si="33"/>
        <v>0</v>
      </c>
      <c r="M68" s="37">
        <f t="shared" si="33"/>
        <v>0</v>
      </c>
      <c r="N68" s="37">
        <f t="shared" si="33"/>
        <v>0</v>
      </c>
      <c r="O68" s="37">
        <f t="shared" si="33"/>
        <v>0.16666666666666666</v>
      </c>
      <c r="P68" s="438"/>
      <c r="AA68" s="154"/>
      <c r="AB68" s="154"/>
    </row>
    <row r="69" spans="1:28" ht="12" customHeight="1">
      <c r="A69" s="254"/>
      <c r="B69" s="253" t="s">
        <v>17</v>
      </c>
      <c r="C69" s="43"/>
      <c r="D69" s="305" t="s">
        <v>16</v>
      </c>
      <c r="E69" s="42"/>
      <c r="F69" s="93">
        <f t="shared" si="1"/>
        <v>724</v>
      </c>
      <c r="G69" s="69">
        <f t="shared" ref="G69:O69" si="34">SUM(G71,G73,G75,G77,G79,G81,G83,G85,G87,G89,G91,G93,G95,G97,G99)</f>
        <v>1</v>
      </c>
      <c r="H69" s="41">
        <f t="shared" si="34"/>
        <v>198</v>
      </c>
      <c r="I69" s="41">
        <f t="shared" si="34"/>
        <v>270</v>
      </c>
      <c r="J69" s="41">
        <f t="shared" si="34"/>
        <v>10</v>
      </c>
      <c r="K69" s="41">
        <f t="shared" si="34"/>
        <v>3</v>
      </c>
      <c r="L69" s="41">
        <f t="shared" si="34"/>
        <v>0</v>
      </c>
      <c r="M69" s="41">
        <f t="shared" si="34"/>
        <v>0</v>
      </c>
      <c r="N69" s="41">
        <f t="shared" si="34"/>
        <v>0</v>
      </c>
      <c r="O69" s="41">
        <f t="shared" si="34"/>
        <v>242</v>
      </c>
      <c r="P69" s="437">
        <v>157862.47930000001</v>
      </c>
      <c r="AA69" s="155">
        <v>724</v>
      </c>
      <c r="AB69" s="155" t="str">
        <f>IF(F69=AA69,"",1)</f>
        <v/>
      </c>
    </row>
    <row r="70" spans="1:28" ht="12" customHeight="1">
      <c r="A70" s="254"/>
      <c r="B70" s="254"/>
      <c r="C70" s="40"/>
      <c r="D70" s="306"/>
      <c r="E70" s="39"/>
      <c r="F70" s="94">
        <f t="shared" si="1"/>
        <v>1</v>
      </c>
      <c r="G70" s="67">
        <f t="shared" ref="G70:O70" si="35">IF(G69=0,0,G69/$F69)</f>
        <v>1.3812154696132596E-3</v>
      </c>
      <c r="H70" s="37">
        <f t="shared" si="35"/>
        <v>0.27348066298342544</v>
      </c>
      <c r="I70" s="37">
        <f t="shared" si="35"/>
        <v>0.3729281767955801</v>
      </c>
      <c r="J70" s="37">
        <f t="shared" si="35"/>
        <v>1.3812154696132596E-2</v>
      </c>
      <c r="K70" s="37">
        <f t="shared" si="35"/>
        <v>4.1436464088397788E-3</v>
      </c>
      <c r="L70" s="37">
        <f t="shared" si="35"/>
        <v>0</v>
      </c>
      <c r="M70" s="37">
        <f t="shared" si="35"/>
        <v>0</v>
      </c>
      <c r="N70" s="37">
        <f t="shared" si="35"/>
        <v>0</v>
      </c>
      <c r="O70" s="37">
        <f t="shared" si="35"/>
        <v>0.33425414364640882</v>
      </c>
      <c r="P70" s="438"/>
      <c r="AA70" s="154"/>
      <c r="AB70" s="154"/>
    </row>
    <row r="71" spans="1:28" ht="12" customHeight="1">
      <c r="A71" s="254"/>
      <c r="B71" s="254"/>
      <c r="C71" s="43"/>
      <c r="D71" s="305" t="s">
        <v>122</v>
      </c>
      <c r="E71" s="42"/>
      <c r="F71" s="93">
        <f t="shared" si="1"/>
        <v>4</v>
      </c>
      <c r="G71" s="69">
        <v>0</v>
      </c>
      <c r="H71" s="41">
        <v>2</v>
      </c>
      <c r="I71" s="41">
        <v>1</v>
      </c>
      <c r="J71" s="41">
        <v>0</v>
      </c>
      <c r="K71" s="41">
        <v>0</v>
      </c>
      <c r="L71" s="41">
        <v>0</v>
      </c>
      <c r="M71" s="41">
        <v>0</v>
      </c>
      <c r="N71" s="41">
        <v>0</v>
      </c>
      <c r="O71" s="41">
        <v>1</v>
      </c>
      <c r="P71" s="437">
        <v>145000</v>
      </c>
      <c r="AA71" s="155">
        <v>4</v>
      </c>
      <c r="AB71" s="155" t="str">
        <f>IF(F71=AA71,"",1)</f>
        <v/>
      </c>
    </row>
    <row r="72" spans="1:28" ht="12" customHeight="1">
      <c r="A72" s="254"/>
      <c r="B72" s="254"/>
      <c r="C72" s="40"/>
      <c r="D72" s="306"/>
      <c r="E72" s="39"/>
      <c r="F72" s="94">
        <f t="shared" ref="F72:F100" si="36">SUM(G72:O72)</f>
        <v>1</v>
      </c>
      <c r="G72" s="67">
        <f t="shared" ref="G72:O72" si="37">IF(G71=0,0,G71/$F71)</f>
        <v>0</v>
      </c>
      <c r="H72" s="37">
        <f t="shared" si="37"/>
        <v>0.5</v>
      </c>
      <c r="I72" s="37">
        <f t="shared" si="37"/>
        <v>0.25</v>
      </c>
      <c r="J72" s="37">
        <f t="shared" si="37"/>
        <v>0</v>
      </c>
      <c r="K72" s="37">
        <f t="shared" si="37"/>
        <v>0</v>
      </c>
      <c r="L72" s="37">
        <f t="shared" si="37"/>
        <v>0</v>
      </c>
      <c r="M72" s="37">
        <f t="shared" si="37"/>
        <v>0</v>
      </c>
      <c r="N72" s="37">
        <f t="shared" si="37"/>
        <v>0</v>
      </c>
      <c r="O72" s="37">
        <f t="shared" si="37"/>
        <v>0.25</v>
      </c>
      <c r="P72" s="438"/>
      <c r="AA72" s="154"/>
      <c r="AB72" s="154"/>
    </row>
    <row r="73" spans="1:28" ht="12" customHeight="1">
      <c r="A73" s="254"/>
      <c r="B73" s="254"/>
      <c r="C73" s="43"/>
      <c r="D73" s="305" t="s">
        <v>14</v>
      </c>
      <c r="E73" s="42"/>
      <c r="F73" s="93">
        <f t="shared" si="36"/>
        <v>91</v>
      </c>
      <c r="G73" s="69">
        <v>0</v>
      </c>
      <c r="H73" s="41">
        <v>15</v>
      </c>
      <c r="I73" s="41">
        <v>34</v>
      </c>
      <c r="J73" s="41">
        <v>1</v>
      </c>
      <c r="K73" s="41">
        <v>0</v>
      </c>
      <c r="L73" s="41">
        <v>0</v>
      </c>
      <c r="M73" s="41">
        <v>0</v>
      </c>
      <c r="N73" s="41">
        <v>0</v>
      </c>
      <c r="O73" s="41">
        <v>41</v>
      </c>
      <c r="P73" s="437">
        <v>162945.20000000001</v>
      </c>
      <c r="AA73" s="155">
        <v>91</v>
      </c>
      <c r="AB73" s="155" t="str">
        <f>IF(F73=AA73,"",1)</f>
        <v/>
      </c>
    </row>
    <row r="74" spans="1:28" ht="12" customHeight="1">
      <c r="A74" s="254"/>
      <c r="B74" s="254"/>
      <c r="C74" s="40"/>
      <c r="D74" s="306"/>
      <c r="E74" s="39"/>
      <c r="F74" s="94">
        <f t="shared" si="36"/>
        <v>1</v>
      </c>
      <c r="G74" s="67">
        <f t="shared" ref="G74:O74" si="38">IF(G73=0,0,G73/$F73)</f>
        <v>0</v>
      </c>
      <c r="H74" s="37">
        <f t="shared" si="38"/>
        <v>0.16483516483516483</v>
      </c>
      <c r="I74" s="37">
        <f t="shared" si="38"/>
        <v>0.37362637362637363</v>
      </c>
      <c r="J74" s="37">
        <f t="shared" si="38"/>
        <v>1.098901098901099E-2</v>
      </c>
      <c r="K74" s="37">
        <f t="shared" si="38"/>
        <v>0</v>
      </c>
      <c r="L74" s="37">
        <f t="shared" si="38"/>
        <v>0</v>
      </c>
      <c r="M74" s="37">
        <f t="shared" si="38"/>
        <v>0</v>
      </c>
      <c r="N74" s="37">
        <f t="shared" si="38"/>
        <v>0</v>
      </c>
      <c r="O74" s="37">
        <f t="shared" si="38"/>
        <v>0.45054945054945056</v>
      </c>
      <c r="P74" s="438"/>
      <c r="AA74" s="154"/>
      <c r="AB74" s="154"/>
    </row>
    <row r="75" spans="1:28" ht="12" customHeight="1">
      <c r="A75" s="254"/>
      <c r="B75" s="254"/>
      <c r="C75" s="43"/>
      <c r="D75" s="305" t="s">
        <v>13</v>
      </c>
      <c r="E75" s="42"/>
      <c r="F75" s="93">
        <f t="shared" si="36"/>
        <v>19</v>
      </c>
      <c r="G75" s="69">
        <v>0</v>
      </c>
      <c r="H75" s="41">
        <v>3</v>
      </c>
      <c r="I75" s="41">
        <v>13</v>
      </c>
      <c r="J75" s="41">
        <v>0</v>
      </c>
      <c r="K75" s="41">
        <v>0</v>
      </c>
      <c r="L75" s="41">
        <v>0</v>
      </c>
      <c r="M75" s="41">
        <v>0</v>
      </c>
      <c r="N75" s="41">
        <v>0</v>
      </c>
      <c r="O75" s="41">
        <v>3</v>
      </c>
      <c r="P75" s="437">
        <v>161131.25</v>
      </c>
      <c r="AA75" s="155">
        <v>19</v>
      </c>
      <c r="AB75" s="155" t="str">
        <f>IF(F75=AA75,"",1)</f>
        <v/>
      </c>
    </row>
    <row r="76" spans="1:28" ht="12" customHeight="1">
      <c r="A76" s="254"/>
      <c r="B76" s="254"/>
      <c r="C76" s="40"/>
      <c r="D76" s="306"/>
      <c r="E76" s="39"/>
      <c r="F76" s="94">
        <f t="shared" si="36"/>
        <v>1</v>
      </c>
      <c r="G76" s="67">
        <f t="shared" ref="G76:O76" si="39">IF(G75=0,0,G75/$F75)</f>
        <v>0</v>
      </c>
      <c r="H76" s="37">
        <f t="shared" si="39"/>
        <v>0.15789473684210525</v>
      </c>
      <c r="I76" s="37">
        <f t="shared" si="39"/>
        <v>0.68421052631578949</v>
      </c>
      <c r="J76" s="37">
        <f t="shared" si="39"/>
        <v>0</v>
      </c>
      <c r="K76" s="37">
        <f t="shared" si="39"/>
        <v>0</v>
      </c>
      <c r="L76" s="37">
        <f t="shared" si="39"/>
        <v>0</v>
      </c>
      <c r="M76" s="37">
        <f t="shared" si="39"/>
        <v>0</v>
      </c>
      <c r="N76" s="37">
        <f t="shared" si="39"/>
        <v>0</v>
      </c>
      <c r="O76" s="37">
        <f t="shared" si="39"/>
        <v>0.15789473684210525</v>
      </c>
      <c r="P76" s="438"/>
      <c r="AA76" s="154"/>
      <c r="AB76" s="154"/>
    </row>
    <row r="77" spans="1:28" ht="12" customHeight="1">
      <c r="A77" s="254"/>
      <c r="B77" s="254"/>
      <c r="C77" s="43"/>
      <c r="D77" s="305" t="s">
        <v>12</v>
      </c>
      <c r="E77" s="42"/>
      <c r="F77" s="93">
        <f t="shared" si="36"/>
        <v>14</v>
      </c>
      <c r="G77" s="69">
        <v>0</v>
      </c>
      <c r="H77" s="41">
        <v>1</v>
      </c>
      <c r="I77" s="41">
        <v>11</v>
      </c>
      <c r="J77" s="41">
        <v>0</v>
      </c>
      <c r="K77" s="41">
        <v>0</v>
      </c>
      <c r="L77" s="41">
        <v>0</v>
      </c>
      <c r="M77" s="41">
        <v>0</v>
      </c>
      <c r="N77" s="41">
        <v>0</v>
      </c>
      <c r="O77" s="41">
        <v>2</v>
      </c>
      <c r="P77" s="437">
        <v>170356.66666666666</v>
      </c>
      <c r="AA77" s="155">
        <v>14</v>
      </c>
      <c r="AB77" s="155" t="str">
        <f>IF(F77=AA77,"",1)</f>
        <v/>
      </c>
    </row>
    <row r="78" spans="1:28" ht="12" customHeight="1">
      <c r="A78" s="254"/>
      <c r="B78" s="254"/>
      <c r="C78" s="40"/>
      <c r="D78" s="306"/>
      <c r="E78" s="39"/>
      <c r="F78" s="94">
        <f t="shared" si="36"/>
        <v>1</v>
      </c>
      <c r="G78" s="67">
        <f t="shared" ref="G78:O78" si="40">IF(G77=0,0,G77/$F77)</f>
        <v>0</v>
      </c>
      <c r="H78" s="37">
        <f t="shared" si="40"/>
        <v>7.1428571428571425E-2</v>
      </c>
      <c r="I78" s="37">
        <f t="shared" si="40"/>
        <v>0.7857142857142857</v>
      </c>
      <c r="J78" s="37">
        <f t="shared" si="40"/>
        <v>0</v>
      </c>
      <c r="K78" s="37">
        <f t="shared" si="40"/>
        <v>0</v>
      </c>
      <c r="L78" s="37">
        <f t="shared" si="40"/>
        <v>0</v>
      </c>
      <c r="M78" s="37">
        <f t="shared" si="40"/>
        <v>0</v>
      </c>
      <c r="N78" s="37">
        <f t="shared" si="40"/>
        <v>0</v>
      </c>
      <c r="O78" s="37">
        <f t="shared" si="40"/>
        <v>0.14285714285714285</v>
      </c>
      <c r="P78" s="438"/>
      <c r="AA78" s="154"/>
      <c r="AB78" s="154"/>
    </row>
    <row r="79" spans="1:28" ht="12" customHeight="1">
      <c r="A79" s="254"/>
      <c r="B79" s="254"/>
      <c r="C79" s="43"/>
      <c r="D79" s="305" t="s">
        <v>11</v>
      </c>
      <c r="E79" s="42"/>
      <c r="F79" s="93">
        <f t="shared" si="36"/>
        <v>32</v>
      </c>
      <c r="G79" s="69">
        <v>0</v>
      </c>
      <c r="H79" s="41">
        <v>11</v>
      </c>
      <c r="I79" s="41">
        <v>12</v>
      </c>
      <c r="J79" s="41">
        <v>1</v>
      </c>
      <c r="K79" s="41">
        <v>0</v>
      </c>
      <c r="L79" s="41">
        <v>0</v>
      </c>
      <c r="M79" s="41">
        <v>0</v>
      </c>
      <c r="N79" s="41">
        <v>0</v>
      </c>
      <c r="O79" s="41">
        <v>8</v>
      </c>
      <c r="P79" s="437">
        <v>157109.58333333334</v>
      </c>
      <c r="AA79" s="155">
        <v>32</v>
      </c>
      <c r="AB79" s="155" t="str">
        <f>IF(F79=AA79,"",1)</f>
        <v/>
      </c>
    </row>
    <row r="80" spans="1:28" ht="12" customHeight="1">
      <c r="A80" s="254"/>
      <c r="B80" s="254"/>
      <c r="C80" s="40"/>
      <c r="D80" s="306"/>
      <c r="E80" s="39"/>
      <c r="F80" s="94">
        <f t="shared" si="36"/>
        <v>1</v>
      </c>
      <c r="G80" s="67">
        <f t="shared" ref="G80:O80" si="41">IF(G79=0,0,G79/$F79)</f>
        <v>0</v>
      </c>
      <c r="H80" s="37">
        <f t="shared" si="41"/>
        <v>0.34375</v>
      </c>
      <c r="I80" s="37">
        <f t="shared" si="41"/>
        <v>0.375</v>
      </c>
      <c r="J80" s="37">
        <f t="shared" si="41"/>
        <v>3.125E-2</v>
      </c>
      <c r="K80" s="37">
        <f t="shared" si="41"/>
        <v>0</v>
      </c>
      <c r="L80" s="37">
        <f t="shared" si="41"/>
        <v>0</v>
      </c>
      <c r="M80" s="37">
        <f t="shared" si="41"/>
        <v>0</v>
      </c>
      <c r="N80" s="37">
        <f t="shared" si="41"/>
        <v>0</v>
      </c>
      <c r="O80" s="37">
        <f t="shared" si="41"/>
        <v>0.25</v>
      </c>
      <c r="P80" s="438"/>
      <c r="AA80" s="154"/>
      <c r="AB80" s="154"/>
    </row>
    <row r="81" spans="1:28" ht="12" customHeight="1">
      <c r="A81" s="254"/>
      <c r="B81" s="254"/>
      <c r="C81" s="43"/>
      <c r="D81" s="305" t="s">
        <v>10</v>
      </c>
      <c r="E81" s="42"/>
      <c r="F81" s="93">
        <f t="shared" si="36"/>
        <v>176</v>
      </c>
      <c r="G81" s="69">
        <v>1</v>
      </c>
      <c r="H81" s="41">
        <v>37</v>
      </c>
      <c r="I81" s="41">
        <v>70</v>
      </c>
      <c r="J81" s="41">
        <v>4</v>
      </c>
      <c r="K81" s="41">
        <v>0</v>
      </c>
      <c r="L81" s="41">
        <v>0</v>
      </c>
      <c r="M81" s="41">
        <v>0</v>
      </c>
      <c r="N81" s="41">
        <v>0</v>
      </c>
      <c r="O81" s="41">
        <v>64</v>
      </c>
      <c r="P81" s="437">
        <v>159585.92857142858</v>
      </c>
      <c r="AA81" s="155">
        <v>176</v>
      </c>
      <c r="AB81" s="155" t="str">
        <f>IF(F81=AA81,"",1)</f>
        <v/>
      </c>
    </row>
    <row r="82" spans="1:28" ht="12" customHeight="1">
      <c r="A82" s="254"/>
      <c r="B82" s="254"/>
      <c r="C82" s="40"/>
      <c r="D82" s="306"/>
      <c r="E82" s="39"/>
      <c r="F82" s="94">
        <f t="shared" si="36"/>
        <v>1</v>
      </c>
      <c r="G82" s="67">
        <f t="shared" ref="G82:O82" si="42">IF(G81=0,0,G81/$F81)</f>
        <v>5.681818181818182E-3</v>
      </c>
      <c r="H82" s="37">
        <f t="shared" si="42"/>
        <v>0.21022727272727273</v>
      </c>
      <c r="I82" s="37">
        <f t="shared" si="42"/>
        <v>0.39772727272727271</v>
      </c>
      <c r="J82" s="37">
        <f t="shared" si="42"/>
        <v>2.2727272727272728E-2</v>
      </c>
      <c r="K82" s="37">
        <f t="shared" si="42"/>
        <v>0</v>
      </c>
      <c r="L82" s="37">
        <f t="shared" si="42"/>
        <v>0</v>
      </c>
      <c r="M82" s="37">
        <f t="shared" si="42"/>
        <v>0</v>
      </c>
      <c r="N82" s="37">
        <f t="shared" si="42"/>
        <v>0</v>
      </c>
      <c r="O82" s="37">
        <f t="shared" si="42"/>
        <v>0.36363636363636365</v>
      </c>
      <c r="P82" s="438"/>
      <c r="AA82" s="154"/>
      <c r="AB82" s="154"/>
    </row>
    <row r="83" spans="1:28" ht="12" customHeight="1">
      <c r="A83" s="254"/>
      <c r="B83" s="254"/>
      <c r="C83" s="43"/>
      <c r="D83" s="305" t="s">
        <v>9</v>
      </c>
      <c r="E83" s="42"/>
      <c r="F83" s="93">
        <f t="shared" si="36"/>
        <v>21</v>
      </c>
      <c r="G83" s="69">
        <v>0</v>
      </c>
      <c r="H83" s="41">
        <v>3</v>
      </c>
      <c r="I83" s="41">
        <v>5</v>
      </c>
      <c r="J83" s="41">
        <v>0</v>
      </c>
      <c r="K83" s="41">
        <v>0</v>
      </c>
      <c r="L83" s="41">
        <v>0</v>
      </c>
      <c r="M83" s="41">
        <v>0</v>
      </c>
      <c r="N83" s="41">
        <v>0</v>
      </c>
      <c r="O83" s="41">
        <v>13</v>
      </c>
      <c r="P83" s="437">
        <v>151362.5</v>
      </c>
      <c r="AA83" s="155">
        <v>21</v>
      </c>
      <c r="AB83" s="155" t="str">
        <f>IF(F83=AA83,"",1)</f>
        <v/>
      </c>
    </row>
    <row r="84" spans="1:28" ht="12" customHeight="1">
      <c r="A84" s="254"/>
      <c r="B84" s="254"/>
      <c r="C84" s="40"/>
      <c r="D84" s="306"/>
      <c r="E84" s="39"/>
      <c r="F84" s="94">
        <f t="shared" si="36"/>
        <v>1</v>
      </c>
      <c r="G84" s="67">
        <f t="shared" ref="G84:O84" si="43">IF(G83=0,0,G83/$F83)</f>
        <v>0</v>
      </c>
      <c r="H84" s="37">
        <f t="shared" si="43"/>
        <v>0.14285714285714285</v>
      </c>
      <c r="I84" s="37">
        <f t="shared" si="43"/>
        <v>0.23809523809523808</v>
      </c>
      <c r="J84" s="37">
        <f t="shared" si="43"/>
        <v>0</v>
      </c>
      <c r="K84" s="37">
        <f t="shared" si="43"/>
        <v>0</v>
      </c>
      <c r="L84" s="37">
        <f t="shared" si="43"/>
        <v>0</v>
      </c>
      <c r="M84" s="37">
        <f t="shared" si="43"/>
        <v>0</v>
      </c>
      <c r="N84" s="37">
        <f t="shared" si="43"/>
        <v>0</v>
      </c>
      <c r="O84" s="37">
        <f t="shared" si="43"/>
        <v>0.61904761904761907</v>
      </c>
      <c r="P84" s="438"/>
      <c r="AA84" s="154"/>
      <c r="AB84" s="154"/>
    </row>
    <row r="85" spans="1:28" ht="12" customHeight="1">
      <c r="A85" s="254"/>
      <c r="B85" s="254"/>
      <c r="C85" s="43"/>
      <c r="D85" s="305" t="s">
        <v>8</v>
      </c>
      <c r="E85" s="42"/>
      <c r="F85" s="93">
        <f t="shared" si="36"/>
        <v>9</v>
      </c>
      <c r="G85" s="69">
        <v>0</v>
      </c>
      <c r="H85" s="41">
        <v>3</v>
      </c>
      <c r="I85" s="41">
        <v>4</v>
      </c>
      <c r="J85" s="41">
        <v>0</v>
      </c>
      <c r="K85" s="41">
        <v>0</v>
      </c>
      <c r="L85" s="41">
        <v>0</v>
      </c>
      <c r="M85" s="41">
        <v>0</v>
      </c>
      <c r="N85" s="41">
        <v>0</v>
      </c>
      <c r="O85" s="41">
        <v>2</v>
      </c>
      <c r="P85" s="437">
        <v>160371.42857142858</v>
      </c>
      <c r="AA85" s="155">
        <v>9</v>
      </c>
      <c r="AB85" s="155" t="str">
        <f>IF(F85=AA85,"",1)</f>
        <v/>
      </c>
    </row>
    <row r="86" spans="1:28" ht="12" customHeight="1">
      <c r="A86" s="254"/>
      <c r="B86" s="254"/>
      <c r="C86" s="40"/>
      <c r="D86" s="306"/>
      <c r="E86" s="39"/>
      <c r="F86" s="94">
        <f t="shared" si="36"/>
        <v>0.99999999999999989</v>
      </c>
      <c r="G86" s="67">
        <f t="shared" ref="G86:O86" si="44">IF(G85=0,0,G85/$F85)</f>
        <v>0</v>
      </c>
      <c r="H86" s="37">
        <f t="shared" si="44"/>
        <v>0.33333333333333331</v>
      </c>
      <c r="I86" s="37">
        <f t="shared" si="44"/>
        <v>0.44444444444444442</v>
      </c>
      <c r="J86" s="37">
        <f t="shared" si="44"/>
        <v>0</v>
      </c>
      <c r="K86" s="37">
        <f t="shared" si="44"/>
        <v>0</v>
      </c>
      <c r="L86" s="37">
        <f t="shared" si="44"/>
        <v>0</v>
      </c>
      <c r="M86" s="37">
        <f t="shared" si="44"/>
        <v>0</v>
      </c>
      <c r="N86" s="37">
        <f t="shared" si="44"/>
        <v>0</v>
      </c>
      <c r="O86" s="37">
        <f t="shared" si="44"/>
        <v>0.22222222222222221</v>
      </c>
      <c r="P86" s="438"/>
      <c r="AA86" s="154"/>
      <c r="AB86" s="154"/>
    </row>
    <row r="87" spans="1:28" ht="13.5" customHeight="1">
      <c r="A87" s="254"/>
      <c r="B87" s="254"/>
      <c r="C87" s="43"/>
      <c r="D87" s="307" t="s">
        <v>121</v>
      </c>
      <c r="E87" s="42"/>
      <c r="F87" s="93">
        <f t="shared" si="36"/>
        <v>18</v>
      </c>
      <c r="G87" s="69">
        <v>0</v>
      </c>
      <c r="H87" s="41">
        <v>5</v>
      </c>
      <c r="I87" s="41">
        <v>9</v>
      </c>
      <c r="J87" s="41">
        <v>0</v>
      </c>
      <c r="K87" s="41">
        <v>0</v>
      </c>
      <c r="L87" s="41">
        <v>0</v>
      </c>
      <c r="M87" s="41">
        <v>0</v>
      </c>
      <c r="N87" s="41">
        <v>0</v>
      </c>
      <c r="O87" s="41">
        <v>4</v>
      </c>
      <c r="P87" s="437">
        <v>159787.85714285713</v>
      </c>
      <c r="AA87" s="155">
        <v>18</v>
      </c>
      <c r="AB87" s="155" t="str">
        <f>IF(F87=AA87,"",1)</f>
        <v/>
      </c>
    </row>
    <row r="88" spans="1:28" ht="13.5" customHeight="1">
      <c r="A88" s="254"/>
      <c r="B88" s="254"/>
      <c r="C88" s="40"/>
      <c r="D88" s="306"/>
      <c r="E88" s="39"/>
      <c r="F88" s="94">
        <f t="shared" si="36"/>
        <v>1</v>
      </c>
      <c r="G88" s="67">
        <f t="shared" ref="G88:O88" si="45">IF(G87=0,0,G87/$F87)</f>
        <v>0</v>
      </c>
      <c r="H88" s="37">
        <f t="shared" si="45"/>
        <v>0.27777777777777779</v>
      </c>
      <c r="I88" s="37">
        <f t="shared" si="45"/>
        <v>0.5</v>
      </c>
      <c r="J88" s="37">
        <f t="shared" si="45"/>
        <v>0</v>
      </c>
      <c r="K88" s="37">
        <f t="shared" si="45"/>
        <v>0</v>
      </c>
      <c r="L88" s="37">
        <f t="shared" si="45"/>
        <v>0</v>
      </c>
      <c r="M88" s="37">
        <f t="shared" si="45"/>
        <v>0</v>
      </c>
      <c r="N88" s="37">
        <f t="shared" si="45"/>
        <v>0</v>
      </c>
      <c r="O88" s="37">
        <f t="shared" si="45"/>
        <v>0.22222222222222221</v>
      </c>
      <c r="P88" s="438"/>
      <c r="AA88" s="154"/>
      <c r="AB88" s="154"/>
    </row>
    <row r="89" spans="1:28" ht="12" customHeight="1">
      <c r="A89" s="254"/>
      <c r="B89" s="254"/>
      <c r="C89" s="43"/>
      <c r="D89" s="305" t="s">
        <v>6</v>
      </c>
      <c r="E89" s="42"/>
      <c r="F89" s="93">
        <f t="shared" si="36"/>
        <v>49</v>
      </c>
      <c r="G89" s="69">
        <v>0</v>
      </c>
      <c r="H89" s="41">
        <v>17</v>
      </c>
      <c r="I89" s="41">
        <v>18</v>
      </c>
      <c r="J89" s="41">
        <v>0</v>
      </c>
      <c r="K89" s="41">
        <v>0</v>
      </c>
      <c r="L89" s="41">
        <v>0</v>
      </c>
      <c r="M89" s="41">
        <v>0</v>
      </c>
      <c r="N89" s="41">
        <v>0</v>
      </c>
      <c r="O89" s="41">
        <v>14</v>
      </c>
      <c r="P89" s="437">
        <v>153645.48571428572</v>
      </c>
      <c r="AA89" s="155">
        <v>49</v>
      </c>
      <c r="AB89" s="155" t="str">
        <f>IF(F89=AA89,"",1)</f>
        <v/>
      </c>
    </row>
    <row r="90" spans="1:28" ht="12" customHeight="1">
      <c r="A90" s="254"/>
      <c r="B90" s="254"/>
      <c r="C90" s="40"/>
      <c r="D90" s="306"/>
      <c r="E90" s="39"/>
      <c r="F90" s="94">
        <f t="shared" si="36"/>
        <v>1</v>
      </c>
      <c r="G90" s="67">
        <f t="shared" ref="G90:O90" si="46">IF(G89=0,0,G89/$F89)</f>
        <v>0</v>
      </c>
      <c r="H90" s="37">
        <f t="shared" si="46"/>
        <v>0.34693877551020408</v>
      </c>
      <c r="I90" s="37">
        <f t="shared" si="46"/>
        <v>0.36734693877551022</v>
      </c>
      <c r="J90" s="37">
        <f t="shared" si="46"/>
        <v>0</v>
      </c>
      <c r="K90" s="37">
        <f t="shared" si="46"/>
        <v>0</v>
      </c>
      <c r="L90" s="37">
        <f t="shared" si="46"/>
        <v>0</v>
      </c>
      <c r="M90" s="37">
        <f t="shared" si="46"/>
        <v>0</v>
      </c>
      <c r="N90" s="37">
        <f t="shared" si="46"/>
        <v>0</v>
      </c>
      <c r="O90" s="37">
        <f t="shared" si="46"/>
        <v>0.2857142857142857</v>
      </c>
      <c r="P90" s="438"/>
      <c r="AA90" s="154"/>
      <c r="AB90" s="154"/>
    </row>
    <row r="91" spans="1:28" ht="12" customHeight="1">
      <c r="A91" s="254"/>
      <c r="B91" s="254"/>
      <c r="C91" s="43"/>
      <c r="D91" s="305" t="s">
        <v>5</v>
      </c>
      <c r="E91" s="42"/>
      <c r="F91" s="93">
        <f t="shared" si="36"/>
        <v>24</v>
      </c>
      <c r="G91" s="69">
        <v>0</v>
      </c>
      <c r="H91" s="41">
        <v>5</v>
      </c>
      <c r="I91" s="41">
        <v>11</v>
      </c>
      <c r="J91" s="41">
        <v>2</v>
      </c>
      <c r="K91" s="41">
        <v>0</v>
      </c>
      <c r="L91" s="41">
        <v>0</v>
      </c>
      <c r="M91" s="41">
        <v>0</v>
      </c>
      <c r="N91" s="41">
        <v>0</v>
      </c>
      <c r="O91" s="41">
        <v>6</v>
      </c>
      <c r="P91" s="437">
        <v>166577.77777777778</v>
      </c>
      <c r="AA91" s="155">
        <v>24</v>
      </c>
      <c r="AB91" s="155" t="str">
        <f>IF(F91=AA91,"",1)</f>
        <v/>
      </c>
    </row>
    <row r="92" spans="1:28" ht="12" customHeight="1">
      <c r="A92" s="254"/>
      <c r="B92" s="254"/>
      <c r="C92" s="40"/>
      <c r="D92" s="306"/>
      <c r="E92" s="39"/>
      <c r="F92" s="94">
        <f t="shared" si="36"/>
        <v>1</v>
      </c>
      <c r="G92" s="67">
        <f t="shared" ref="G92:O92" si="47">IF(G91=0,0,G91/$F91)</f>
        <v>0</v>
      </c>
      <c r="H92" s="37">
        <f t="shared" si="47"/>
        <v>0.20833333333333334</v>
      </c>
      <c r="I92" s="37">
        <f t="shared" si="47"/>
        <v>0.45833333333333331</v>
      </c>
      <c r="J92" s="37">
        <f t="shared" si="47"/>
        <v>8.3333333333333329E-2</v>
      </c>
      <c r="K92" s="37">
        <f t="shared" si="47"/>
        <v>0</v>
      </c>
      <c r="L92" s="37">
        <f t="shared" si="47"/>
        <v>0</v>
      </c>
      <c r="M92" s="37">
        <f t="shared" si="47"/>
        <v>0</v>
      </c>
      <c r="N92" s="37">
        <f t="shared" si="47"/>
        <v>0</v>
      </c>
      <c r="O92" s="37">
        <f t="shared" si="47"/>
        <v>0.25</v>
      </c>
      <c r="P92" s="438"/>
      <c r="AA92" s="154"/>
      <c r="AB92" s="154"/>
    </row>
    <row r="93" spans="1:28" ht="12" customHeight="1">
      <c r="A93" s="254"/>
      <c r="B93" s="254"/>
      <c r="C93" s="43"/>
      <c r="D93" s="305" t="s">
        <v>4</v>
      </c>
      <c r="E93" s="42"/>
      <c r="F93" s="93">
        <f t="shared" si="36"/>
        <v>22</v>
      </c>
      <c r="G93" s="69">
        <v>0</v>
      </c>
      <c r="H93" s="41">
        <v>9</v>
      </c>
      <c r="I93" s="41">
        <v>5</v>
      </c>
      <c r="J93" s="41">
        <v>0</v>
      </c>
      <c r="K93" s="41">
        <v>0</v>
      </c>
      <c r="L93" s="41">
        <v>0</v>
      </c>
      <c r="M93" s="41">
        <v>0</v>
      </c>
      <c r="N93" s="41">
        <v>0</v>
      </c>
      <c r="O93" s="41">
        <v>8</v>
      </c>
      <c r="P93" s="437">
        <v>144221.42857142858</v>
      </c>
      <c r="AA93" s="155">
        <v>22</v>
      </c>
      <c r="AB93" s="155" t="str">
        <f>IF(F93=AA93,"",1)</f>
        <v/>
      </c>
    </row>
    <row r="94" spans="1:28" ht="12" customHeight="1">
      <c r="A94" s="254"/>
      <c r="B94" s="254"/>
      <c r="C94" s="40"/>
      <c r="D94" s="306"/>
      <c r="E94" s="39"/>
      <c r="F94" s="94">
        <f t="shared" si="36"/>
        <v>1</v>
      </c>
      <c r="G94" s="67">
        <f t="shared" ref="G94:O94" si="48">IF(G93=0,0,G93/$F93)</f>
        <v>0</v>
      </c>
      <c r="H94" s="37">
        <f t="shared" si="48"/>
        <v>0.40909090909090912</v>
      </c>
      <c r="I94" s="37">
        <f t="shared" si="48"/>
        <v>0.22727272727272727</v>
      </c>
      <c r="J94" s="37">
        <f t="shared" si="48"/>
        <v>0</v>
      </c>
      <c r="K94" s="37">
        <f t="shared" si="48"/>
        <v>0</v>
      </c>
      <c r="L94" s="37">
        <f t="shared" si="48"/>
        <v>0</v>
      </c>
      <c r="M94" s="37">
        <f t="shared" si="48"/>
        <v>0</v>
      </c>
      <c r="N94" s="37">
        <f t="shared" si="48"/>
        <v>0</v>
      </c>
      <c r="O94" s="37">
        <f t="shared" si="48"/>
        <v>0.36363636363636365</v>
      </c>
      <c r="P94" s="438"/>
      <c r="AA94" s="154"/>
      <c r="AB94" s="154"/>
    </row>
    <row r="95" spans="1:28" ht="12" customHeight="1">
      <c r="A95" s="254"/>
      <c r="B95" s="254"/>
      <c r="C95" s="43"/>
      <c r="D95" s="305" t="s">
        <v>3</v>
      </c>
      <c r="E95" s="42"/>
      <c r="F95" s="93">
        <f t="shared" si="36"/>
        <v>168</v>
      </c>
      <c r="G95" s="69">
        <v>0</v>
      </c>
      <c r="H95" s="41">
        <v>67</v>
      </c>
      <c r="I95" s="41">
        <v>44</v>
      </c>
      <c r="J95" s="41">
        <v>2</v>
      </c>
      <c r="K95" s="41">
        <v>0</v>
      </c>
      <c r="L95" s="41">
        <v>0</v>
      </c>
      <c r="M95" s="41">
        <v>0</v>
      </c>
      <c r="N95" s="41">
        <v>0</v>
      </c>
      <c r="O95" s="41">
        <v>55</v>
      </c>
      <c r="P95" s="437">
        <v>152192.19469026549</v>
      </c>
      <c r="AA95" s="155">
        <v>168</v>
      </c>
      <c r="AB95" s="155" t="str">
        <f>IF(F95=AA95,"",1)</f>
        <v/>
      </c>
    </row>
    <row r="96" spans="1:28" ht="12" customHeight="1">
      <c r="A96" s="254"/>
      <c r="B96" s="254"/>
      <c r="C96" s="40"/>
      <c r="D96" s="306"/>
      <c r="E96" s="39"/>
      <c r="F96" s="94">
        <f t="shared" si="36"/>
        <v>1</v>
      </c>
      <c r="G96" s="67">
        <f t="shared" ref="G96:O96" si="49">IF(G95=0,0,G95/$F95)</f>
        <v>0</v>
      </c>
      <c r="H96" s="37">
        <f t="shared" si="49"/>
        <v>0.39880952380952384</v>
      </c>
      <c r="I96" s="37">
        <f t="shared" si="49"/>
        <v>0.26190476190476192</v>
      </c>
      <c r="J96" s="37">
        <f t="shared" si="49"/>
        <v>1.1904761904761904E-2</v>
      </c>
      <c r="K96" s="37">
        <f t="shared" si="49"/>
        <v>0</v>
      </c>
      <c r="L96" s="37">
        <f t="shared" si="49"/>
        <v>0</v>
      </c>
      <c r="M96" s="37">
        <f t="shared" si="49"/>
        <v>0</v>
      </c>
      <c r="N96" s="37">
        <f t="shared" si="49"/>
        <v>0</v>
      </c>
      <c r="O96" s="37">
        <f t="shared" si="49"/>
        <v>0.32738095238095238</v>
      </c>
      <c r="P96" s="438"/>
      <c r="AA96" s="154"/>
      <c r="AB96" s="154"/>
    </row>
    <row r="97" spans="1:30" ht="12" customHeight="1">
      <c r="A97" s="254"/>
      <c r="B97" s="254"/>
      <c r="C97" s="43"/>
      <c r="D97" s="305" t="s">
        <v>2</v>
      </c>
      <c r="E97" s="42"/>
      <c r="F97" s="93">
        <f t="shared" si="36"/>
        <v>21</v>
      </c>
      <c r="G97" s="69">
        <v>0</v>
      </c>
      <c r="H97" s="41">
        <v>11</v>
      </c>
      <c r="I97" s="41">
        <v>8</v>
      </c>
      <c r="J97" s="41">
        <v>0</v>
      </c>
      <c r="K97" s="41">
        <v>0</v>
      </c>
      <c r="L97" s="41">
        <v>0</v>
      </c>
      <c r="M97" s="41">
        <v>0</v>
      </c>
      <c r="N97" s="41">
        <v>0</v>
      </c>
      <c r="O97" s="41">
        <v>2</v>
      </c>
      <c r="P97" s="437">
        <v>150608.94736842104</v>
      </c>
      <c r="AA97" s="155">
        <v>21</v>
      </c>
      <c r="AB97" s="155" t="str">
        <f>IF(F97=AA97,"",1)</f>
        <v/>
      </c>
    </row>
    <row r="98" spans="1:30" ht="12" customHeight="1">
      <c r="A98" s="254"/>
      <c r="B98" s="254"/>
      <c r="C98" s="40"/>
      <c r="D98" s="306"/>
      <c r="E98" s="39"/>
      <c r="F98" s="94">
        <f t="shared" si="36"/>
        <v>1</v>
      </c>
      <c r="G98" s="67">
        <f t="shared" ref="G98:O98" si="50">IF(G97=0,0,G97/$F97)</f>
        <v>0</v>
      </c>
      <c r="H98" s="37">
        <f t="shared" si="50"/>
        <v>0.52380952380952384</v>
      </c>
      <c r="I98" s="37">
        <f t="shared" si="50"/>
        <v>0.38095238095238093</v>
      </c>
      <c r="J98" s="37">
        <f t="shared" si="50"/>
        <v>0</v>
      </c>
      <c r="K98" s="37">
        <f t="shared" si="50"/>
        <v>0</v>
      </c>
      <c r="L98" s="37">
        <f t="shared" si="50"/>
        <v>0</v>
      </c>
      <c r="M98" s="37">
        <f t="shared" si="50"/>
        <v>0</v>
      </c>
      <c r="N98" s="37">
        <f t="shared" si="50"/>
        <v>0</v>
      </c>
      <c r="O98" s="37">
        <f t="shared" si="50"/>
        <v>9.5238095238095233E-2</v>
      </c>
      <c r="P98" s="438"/>
      <c r="AA98" s="154"/>
      <c r="AB98" s="154"/>
    </row>
    <row r="99" spans="1:30" ht="12.75" customHeight="1">
      <c r="A99" s="254"/>
      <c r="B99" s="254"/>
      <c r="C99" s="43"/>
      <c r="D99" s="305" t="s">
        <v>1</v>
      </c>
      <c r="E99" s="42"/>
      <c r="F99" s="93">
        <f t="shared" si="36"/>
        <v>56</v>
      </c>
      <c r="G99" s="69">
        <v>0</v>
      </c>
      <c r="H99" s="41">
        <v>9</v>
      </c>
      <c r="I99" s="41">
        <v>25</v>
      </c>
      <c r="J99" s="41">
        <v>0</v>
      </c>
      <c r="K99" s="41">
        <v>3</v>
      </c>
      <c r="L99" s="41">
        <v>0</v>
      </c>
      <c r="M99" s="41">
        <v>0</v>
      </c>
      <c r="N99" s="41">
        <v>0</v>
      </c>
      <c r="O99" s="41">
        <v>19</v>
      </c>
      <c r="P99" s="437">
        <v>167997.59459459459</v>
      </c>
      <c r="AA99" s="155">
        <v>56</v>
      </c>
      <c r="AB99" s="155" t="str">
        <f>IF(F99=AA99,"",1)</f>
        <v/>
      </c>
    </row>
    <row r="100" spans="1:30" ht="12.75" customHeight="1" thickBot="1">
      <c r="A100" s="255"/>
      <c r="B100" s="255"/>
      <c r="C100" s="40"/>
      <c r="D100" s="306"/>
      <c r="E100" s="39"/>
      <c r="F100" s="128">
        <f t="shared" si="36"/>
        <v>1</v>
      </c>
      <c r="G100" s="67">
        <f t="shared" ref="G100:O100" si="51">IF(G99=0,0,G99/$F99)</f>
        <v>0</v>
      </c>
      <c r="H100" s="37">
        <f t="shared" si="51"/>
        <v>0.16071428571428573</v>
      </c>
      <c r="I100" s="37">
        <f t="shared" si="51"/>
        <v>0.44642857142857145</v>
      </c>
      <c r="J100" s="37">
        <f t="shared" si="51"/>
        <v>0</v>
      </c>
      <c r="K100" s="37">
        <f t="shared" si="51"/>
        <v>5.3571428571428568E-2</v>
      </c>
      <c r="L100" s="37">
        <f t="shared" si="51"/>
        <v>0</v>
      </c>
      <c r="M100" s="37">
        <f t="shared" si="51"/>
        <v>0</v>
      </c>
      <c r="N100" s="37">
        <f t="shared" si="51"/>
        <v>0</v>
      </c>
      <c r="O100" s="37">
        <f t="shared" si="51"/>
        <v>0.3392857142857143</v>
      </c>
      <c r="P100" s="438"/>
      <c r="AA100" s="157"/>
      <c r="AB100" s="158"/>
    </row>
    <row r="101" spans="1:30">
      <c r="P101" s="230" t="s">
        <v>680</v>
      </c>
    </row>
    <row r="110" spans="1:30">
      <c r="D110" s="166" t="s">
        <v>490</v>
      </c>
      <c r="E110" s="164"/>
      <c r="F110" s="165">
        <v>967</v>
      </c>
      <c r="G110" s="165">
        <v>1</v>
      </c>
      <c r="H110" s="165">
        <v>259</v>
      </c>
      <c r="I110" s="165">
        <v>408</v>
      </c>
      <c r="J110" s="165">
        <v>11</v>
      </c>
      <c r="K110" s="165">
        <v>3</v>
      </c>
      <c r="L110" s="165">
        <v>0</v>
      </c>
      <c r="M110" s="165">
        <v>0</v>
      </c>
      <c r="N110" s="165">
        <v>0</v>
      </c>
      <c r="O110" s="165">
        <v>285</v>
      </c>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2">IF(G110="","",SUM(G9,G11,G13,G15,G17))</f>
        <v>1</v>
      </c>
      <c r="H111" s="168">
        <f t="shared" si="52"/>
        <v>259</v>
      </c>
      <c r="I111" s="168">
        <f t="shared" si="52"/>
        <v>408</v>
      </c>
      <c r="J111" s="168">
        <f t="shared" si="52"/>
        <v>11</v>
      </c>
      <c r="K111" s="168">
        <f t="shared" si="52"/>
        <v>3</v>
      </c>
      <c r="L111" s="168">
        <f t="shared" si="52"/>
        <v>0</v>
      </c>
      <c r="M111" s="168">
        <f t="shared" si="52"/>
        <v>0</v>
      </c>
      <c r="N111" s="168">
        <f t="shared" si="52"/>
        <v>0</v>
      </c>
      <c r="O111" s="168">
        <f t="shared" si="52"/>
        <v>285</v>
      </c>
      <c r="P111" s="168"/>
      <c r="Q111" s="168" t="str">
        <f t="shared" si="52"/>
        <v/>
      </c>
      <c r="R111" s="168" t="str">
        <f t="shared" si="52"/>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3">IF(G110="","",SUM(G19,G69))</f>
        <v>1</v>
      </c>
      <c r="H112" s="168">
        <f t="shared" si="53"/>
        <v>259</v>
      </c>
      <c r="I112" s="168">
        <f t="shared" si="53"/>
        <v>408</v>
      </c>
      <c r="J112" s="168">
        <f t="shared" si="53"/>
        <v>11</v>
      </c>
      <c r="K112" s="168">
        <f t="shared" si="53"/>
        <v>3</v>
      </c>
      <c r="L112" s="168">
        <f t="shared" si="53"/>
        <v>0</v>
      </c>
      <c r="M112" s="168">
        <f t="shared" si="53"/>
        <v>0</v>
      </c>
      <c r="N112" s="168">
        <f t="shared" si="53"/>
        <v>0</v>
      </c>
      <c r="O112" s="168">
        <f t="shared" si="53"/>
        <v>285</v>
      </c>
      <c r="P112" s="168"/>
      <c r="Q112" s="168" t="str">
        <f t="shared" si="53"/>
        <v/>
      </c>
      <c r="R112" s="168" t="str">
        <f t="shared" si="53"/>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4">IF(G110="","",SUM(G21,G23,G25,G27,G29,G31,G33,G35,G37,G39,G41,G43,G45,G47,G49,G51,G53,G55,G57,G59,G61,G63,G65,G67))</f>
        <v>0</v>
      </c>
      <c r="H113" s="168">
        <f t="shared" si="54"/>
        <v>61</v>
      </c>
      <c r="I113" s="168">
        <f t="shared" si="54"/>
        <v>138</v>
      </c>
      <c r="J113" s="168">
        <f t="shared" si="54"/>
        <v>1</v>
      </c>
      <c r="K113" s="168">
        <f t="shared" si="54"/>
        <v>0</v>
      </c>
      <c r="L113" s="168">
        <f t="shared" si="54"/>
        <v>0</v>
      </c>
      <c r="M113" s="168">
        <f t="shared" si="54"/>
        <v>0</v>
      </c>
      <c r="N113" s="168">
        <f t="shared" si="54"/>
        <v>0</v>
      </c>
      <c r="O113" s="168">
        <f t="shared" si="54"/>
        <v>43</v>
      </c>
      <c r="P113" s="168"/>
      <c r="Q113" s="168" t="str">
        <f t="shared" si="54"/>
        <v/>
      </c>
      <c r="R113" s="168" t="str">
        <f t="shared" si="54"/>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5">IF(G110="","",SUM(G71,G73,G75,G77,G79,G81,G83,G85,G87,G89,G91,G93,G95,G97,G99))</f>
        <v>1</v>
      </c>
      <c r="H114" s="168">
        <f t="shared" si="55"/>
        <v>198</v>
      </c>
      <c r="I114" s="168">
        <f t="shared" si="55"/>
        <v>270</v>
      </c>
      <c r="J114" s="168">
        <f t="shared" si="55"/>
        <v>10</v>
      </c>
      <c r="K114" s="168">
        <f t="shared" si="55"/>
        <v>3</v>
      </c>
      <c r="L114" s="168">
        <f t="shared" si="55"/>
        <v>0</v>
      </c>
      <c r="M114" s="168">
        <f t="shared" si="55"/>
        <v>0</v>
      </c>
      <c r="N114" s="168">
        <f t="shared" si="55"/>
        <v>0</v>
      </c>
      <c r="O114" s="168">
        <f t="shared" si="55"/>
        <v>242</v>
      </c>
      <c r="P114" s="168"/>
      <c r="Q114" s="168" t="str">
        <f t="shared" si="55"/>
        <v/>
      </c>
      <c r="R114" s="168" t="str">
        <f t="shared" si="55"/>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c r="Q116" s="165" t="str">
        <f t="shared" si="56"/>
        <v/>
      </c>
      <c r="R116" s="165" t="str">
        <f t="shared" si="56"/>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c r="Q117" s="165" t="str">
        <f t="shared" si="57"/>
        <v/>
      </c>
      <c r="R117" s="165" t="str">
        <f t="shared" si="57"/>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c r="Q118" s="165" t="str">
        <f t="shared" si="58"/>
        <v/>
      </c>
      <c r="R118" s="165" t="str">
        <f t="shared" si="58"/>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c r="Q119" s="165" t="str">
        <f t="shared" si="59"/>
        <v/>
      </c>
      <c r="R119" s="165" t="str">
        <f t="shared" si="59"/>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c r="Q120" s="165" t="str">
        <f t="shared" si="60"/>
        <v/>
      </c>
      <c r="R120" s="165" t="str">
        <f t="shared" si="60"/>
        <v/>
      </c>
      <c r="S120" s="72"/>
      <c r="T120" s="72"/>
      <c r="U120" s="72"/>
      <c r="V120" s="72"/>
      <c r="W120" s="72"/>
      <c r="X120" s="72"/>
      <c r="Y120" s="72"/>
      <c r="Z120" s="72"/>
      <c r="AA120" s="72"/>
      <c r="AB120" s="72"/>
      <c r="AC120" s="72"/>
      <c r="AD120" s="72"/>
    </row>
  </sheetData>
  <mergeCells count="110">
    <mergeCell ref="P97:P98"/>
    <mergeCell ref="P99:P100"/>
    <mergeCell ref="P87:P88"/>
    <mergeCell ref="P89:P90"/>
    <mergeCell ref="P91:P92"/>
    <mergeCell ref="P93:P94"/>
    <mergeCell ref="P95:P96"/>
    <mergeCell ref="P77:P78"/>
    <mergeCell ref="P79:P80"/>
    <mergeCell ref="P81:P82"/>
    <mergeCell ref="P83:P84"/>
    <mergeCell ref="P85:P86"/>
    <mergeCell ref="P67:P68"/>
    <mergeCell ref="P69:P70"/>
    <mergeCell ref="P71:P72"/>
    <mergeCell ref="P73:P74"/>
    <mergeCell ref="P75:P76"/>
    <mergeCell ref="P57:P58"/>
    <mergeCell ref="P59:P60"/>
    <mergeCell ref="P61:P62"/>
    <mergeCell ref="P63:P64"/>
    <mergeCell ref="P65:P66"/>
    <mergeCell ref="P47:P48"/>
    <mergeCell ref="P49:P50"/>
    <mergeCell ref="P51:P52"/>
    <mergeCell ref="P53:P54"/>
    <mergeCell ref="P55:P56"/>
    <mergeCell ref="P37:P38"/>
    <mergeCell ref="P39:P40"/>
    <mergeCell ref="P41:P42"/>
    <mergeCell ref="P43:P44"/>
    <mergeCell ref="P45:P46"/>
    <mergeCell ref="P27:P28"/>
    <mergeCell ref="P29:P30"/>
    <mergeCell ref="P31:P32"/>
    <mergeCell ref="P33:P34"/>
    <mergeCell ref="P35:P36"/>
    <mergeCell ref="P17:P18"/>
    <mergeCell ref="P19:P20"/>
    <mergeCell ref="P21:P22"/>
    <mergeCell ref="P23:P24"/>
    <mergeCell ref="P25:P26"/>
    <mergeCell ref="P7:P8"/>
    <mergeCell ref="P9:P10"/>
    <mergeCell ref="P11:P12"/>
    <mergeCell ref="P13:P14"/>
    <mergeCell ref="P15:P16"/>
    <mergeCell ref="P3:P6"/>
    <mergeCell ref="A3:E6"/>
    <mergeCell ref="F3:F6"/>
    <mergeCell ref="G3:G6"/>
    <mergeCell ref="H3:H6"/>
    <mergeCell ref="I3:I6"/>
    <mergeCell ref="J3:J6"/>
    <mergeCell ref="K3:K6"/>
    <mergeCell ref="L3:L6"/>
    <mergeCell ref="M3:M6"/>
    <mergeCell ref="N3:N6"/>
    <mergeCell ref="O3:O6"/>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G3" sqref="G3:G6"/>
    </sheetView>
  </sheetViews>
  <sheetFormatPr defaultRowHeight="13.5"/>
  <cols>
    <col min="1" max="2" width="2.625" style="4" customWidth="1"/>
    <col min="3" max="3" width="1.375" style="4" customWidth="1"/>
    <col min="4" max="4" width="27.625" style="4" customWidth="1"/>
    <col min="5" max="5" width="1.375" style="4" customWidth="1"/>
    <col min="6" max="6" width="9.125" style="3" customWidth="1"/>
    <col min="7" max="16" width="9.875" style="3" customWidth="1"/>
    <col min="17" max="26" width="9" style="3"/>
    <col min="27" max="27" width="9" style="84"/>
    <col min="28" max="28" width="11.25" style="84" customWidth="1"/>
    <col min="29" max="16384" width="9" style="3"/>
  </cols>
  <sheetData>
    <row r="1" spans="1:28" ht="14.25">
      <c r="A1" s="18" t="s">
        <v>576</v>
      </c>
    </row>
    <row r="2" spans="1:28">
      <c r="P2" s="46" t="s">
        <v>633</v>
      </c>
    </row>
    <row r="3" spans="1:28" ht="15" customHeight="1">
      <c r="A3" s="314" t="s">
        <v>64</v>
      </c>
      <c r="B3" s="315"/>
      <c r="C3" s="315"/>
      <c r="D3" s="315"/>
      <c r="E3" s="316"/>
      <c r="F3" s="440" t="s">
        <v>131</v>
      </c>
      <c r="G3" s="442" t="s">
        <v>546</v>
      </c>
      <c r="H3" s="412" t="s">
        <v>547</v>
      </c>
      <c r="I3" s="412" t="s">
        <v>548</v>
      </c>
      <c r="J3" s="412" t="s">
        <v>549</v>
      </c>
      <c r="K3" s="412" t="s">
        <v>550</v>
      </c>
      <c r="L3" s="412" t="s">
        <v>551</v>
      </c>
      <c r="M3" s="412" t="s">
        <v>552</v>
      </c>
      <c r="N3" s="412" t="s">
        <v>553</v>
      </c>
      <c r="O3" s="412" t="s">
        <v>146</v>
      </c>
      <c r="P3" s="412" t="s">
        <v>554</v>
      </c>
    </row>
    <row r="4" spans="1:28" ht="15" customHeight="1">
      <c r="A4" s="317"/>
      <c r="B4" s="318"/>
      <c r="C4" s="318"/>
      <c r="D4" s="318"/>
      <c r="E4" s="319"/>
      <c r="F4" s="441"/>
      <c r="G4" s="443"/>
      <c r="H4" s="439"/>
      <c r="I4" s="439"/>
      <c r="J4" s="439"/>
      <c r="K4" s="439"/>
      <c r="L4" s="439"/>
      <c r="M4" s="439"/>
      <c r="N4" s="439"/>
      <c r="O4" s="439"/>
      <c r="P4" s="439"/>
    </row>
    <row r="5" spans="1:28" ht="15" customHeight="1" thickBot="1">
      <c r="A5" s="317"/>
      <c r="B5" s="318"/>
      <c r="C5" s="318"/>
      <c r="D5" s="318"/>
      <c r="E5" s="319"/>
      <c r="F5" s="441"/>
      <c r="G5" s="443"/>
      <c r="H5" s="439"/>
      <c r="I5" s="439"/>
      <c r="J5" s="439"/>
      <c r="K5" s="439"/>
      <c r="L5" s="439"/>
      <c r="M5" s="439"/>
      <c r="N5" s="439"/>
      <c r="O5" s="439"/>
      <c r="P5" s="439"/>
    </row>
    <row r="6" spans="1:28" ht="15" customHeight="1" thickBot="1">
      <c r="A6" s="320"/>
      <c r="B6" s="321"/>
      <c r="C6" s="321"/>
      <c r="D6" s="321"/>
      <c r="E6" s="322"/>
      <c r="F6" s="441"/>
      <c r="G6" s="444"/>
      <c r="H6" s="413"/>
      <c r="I6" s="413"/>
      <c r="J6" s="413"/>
      <c r="K6" s="413"/>
      <c r="L6" s="413"/>
      <c r="M6" s="413"/>
      <c r="N6" s="413"/>
      <c r="O6" s="413"/>
      <c r="P6" s="413"/>
      <c r="AA6" s="159">
        <f>SUM(AB7:AB100,F116:R120)</f>
        <v>0</v>
      </c>
      <c r="AB6" s="92"/>
    </row>
    <row r="7" spans="1:28" ht="12" customHeight="1">
      <c r="A7" s="240" t="s">
        <v>50</v>
      </c>
      <c r="B7" s="241"/>
      <c r="C7" s="241"/>
      <c r="D7" s="241"/>
      <c r="E7" s="242"/>
      <c r="F7" s="93">
        <f>SUM(G7:O7)</f>
        <v>967</v>
      </c>
      <c r="G7" s="69">
        <f t="shared" ref="G7:O7" si="0">SUM(G9,G11,G13,G15,G17)</f>
        <v>0</v>
      </c>
      <c r="H7" s="41">
        <f t="shared" si="0"/>
        <v>60</v>
      </c>
      <c r="I7" s="41">
        <f t="shared" si="0"/>
        <v>437</v>
      </c>
      <c r="J7" s="41">
        <f t="shared" si="0"/>
        <v>29</v>
      </c>
      <c r="K7" s="41">
        <f t="shared" si="0"/>
        <v>4</v>
      </c>
      <c r="L7" s="41">
        <f t="shared" si="0"/>
        <v>0</v>
      </c>
      <c r="M7" s="41">
        <f t="shared" si="0"/>
        <v>0</v>
      </c>
      <c r="N7" s="41">
        <f t="shared" si="0"/>
        <v>0</v>
      </c>
      <c r="O7" s="41">
        <f t="shared" si="0"/>
        <v>437</v>
      </c>
      <c r="P7" s="437">
        <v>171036.0453</v>
      </c>
      <c r="AA7" s="153">
        <v>967</v>
      </c>
      <c r="AB7" s="153" t="str">
        <f>IF(F7=AA7,"",1)</f>
        <v/>
      </c>
    </row>
    <row r="8" spans="1:28" ht="12" customHeight="1">
      <c r="A8" s="243"/>
      <c r="B8" s="244"/>
      <c r="C8" s="244"/>
      <c r="D8" s="244"/>
      <c r="E8" s="245"/>
      <c r="F8" s="94">
        <f t="shared" ref="F8:F71" si="1">SUM(G8:O8)</f>
        <v>1</v>
      </c>
      <c r="G8" s="67">
        <f t="shared" ref="G8:O8" si="2">IF(G7=0,0,G7/$F7)</f>
        <v>0</v>
      </c>
      <c r="H8" s="37">
        <f t="shared" si="2"/>
        <v>6.2047569803516028E-2</v>
      </c>
      <c r="I8" s="37">
        <f t="shared" si="2"/>
        <v>0.45191313340227507</v>
      </c>
      <c r="J8" s="37">
        <f t="shared" si="2"/>
        <v>2.9989658738366079E-2</v>
      </c>
      <c r="K8" s="37">
        <f t="shared" si="2"/>
        <v>4.1365046535677356E-3</v>
      </c>
      <c r="L8" s="37">
        <f t="shared" si="2"/>
        <v>0</v>
      </c>
      <c r="M8" s="37">
        <f t="shared" si="2"/>
        <v>0</v>
      </c>
      <c r="N8" s="37">
        <f t="shared" si="2"/>
        <v>0</v>
      </c>
      <c r="O8" s="37">
        <f t="shared" si="2"/>
        <v>0.45191313340227507</v>
      </c>
      <c r="P8" s="438"/>
      <c r="AA8" s="154"/>
      <c r="AB8" s="154"/>
    </row>
    <row r="9" spans="1:28" ht="12" customHeight="1">
      <c r="A9" s="256" t="s">
        <v>49</v>
      </c>
      <c r="B9" s="323" t="s">
        <v>48</v>
      </c>
      <c r="C9" s="324"/>
      <c r="D9" s="324"/>
      <c r="E9" s="325"/>
      <c r="F9" s="93">
        <f t="shared" si="1"/>
        <v>323</v>
      </c>
      <c r="G9" s="69">
        <v>0</v>
      </c>
      <c r="H9" s="41">
        <v>15</v>
      </c>
      <c r="I9" s="41">
        <v>81</v>
      </c>
      <c r="J9" s="41">
        <v>5</v>
      </c>
      <c r="K9" s="41">
        <v>0</v>
      </c>
      <c r="L9" s="41">
        <v>0</v>
      </c>
      <c r="M9" s="41">
        <v>0</v>
      </c>
      <c r="N9" s="41">
        <v>0</v>
      </c>
      <c r="O9" s="41">
        <v>222</v>
      </c>
      <c r="P9" s="437">
        <v>171241.9801980198</v>
      </c>
      <c r="AA9" s="155">
        <v>323</v>
      </c>
      <c r="AB9" s="155" t="str">
        <f>IF(F9=AA9,"",1)</f>
        <v/>
      </c>
    </row>
    <row r="10" spans="1:28" ht="12" customHeight="1">
      <c r="A10" s="257"/>
      <c r="B10" s="326"/>
      <c r="C10" s="327"/>
      <c r="D10" s="327"/>
      <c r="E10" s="328"/>
      <c r="F10" s="94">
        <f t="shared" si="1"/>
        <v>1</v>
      </c>
      <c r="G10" s="67">
        <f t="shared" ref="G10:O10" si="3">IF(G9=0,0,G9/$F9)</f>
        <v>0</v>
      </c>
      <c r="H10" s="37">
        <f t="shared" si="3"/>
        <v>4.6439628482972138E-2</v>
      </c>
      <c r="I10" s="37">
        <f t="shared" si="3"/>
        <v>0.25077399380804954</v>
      </c>
      <c r="J10" s="37">
        <f t="shared" si="3"/>
        <v>1.5479876160990712E-2</v>
      </c>
      <c r="K10" s="37">
        <f t="shared" si="3"/>
        <v>0</v>
      </c>
      <c r="L10" s="37">
        <f t="shared" si="3"/>
        <v>0</v>
      </c>
      <c r="M10" s="37">
        <f t="shared" si="3"/>
        <v>0</v>
      </c>
      <c r="N10" s="37">
        <f t="shared" si="3"/>
        <v>0</v>
      </c>
      <c r="O10" s="37">
        <f t="shared" si="3"/>
        <v>0.68730650154798767</v>
      </c>
      <c r="P10" s="438"/>
      <c r="AA10" s="154"/>
      <c r="AB10" s="154"/>
    </row>
    <row r="11" spans="1:28" ht="12" customHeight="1">
      <c r="A11" s="257"/>
      <c r="B11" s="323" t="s">
        <v>47</v>
      </c>
      <c r="C11" s="324"/>
      <c r="D11" s="324"/>
      <c r="E11" s="325"/>
      <c r="F11" s="93">
        <f t="shared" si="1"/>
        <v>145</v>
      </c>
      <c r="G11" s="69">
        <v>0</v>
      </c>
      <c r="H11" s="41">
        <v>17</v>
      </c>
      <c r="I11" s="41">
        <v>58</v>
      </c>
      <c r="J11" s="41">
        <v>3</v>
      </c>
      <c r="K11" s="41">
        <v>0</v>
      </c>
      <c r="L11" s="41">
        <v>0</v>
      </c>
      <c r="M11" s="41">
        <v>0</v>
      </c>
      <c r="N11" s="41">
        <v>0</v>
      </c>
      <c r="O11" s="41">
        <v>67</v>
      </c>
      <c r="P11" s="437">
        <v>163255.06410256409</v>
      </c>
      <c r="AA11" s="155">
        <v>145</v>
      </c>
      <c r="AB11" s="155" t="str">
        <f>IF(F11=AA11,"",1)</f>
        <v/>
      </c>
    </row>
    <row r="12" spans="1:28" ht="12" customHeight="1">
      <c r="A12" s="257"/>
      <c r="B12" s="326"/>
      <c r="C12" s="327"/>
      <c r="D12" s="327"/>
      <c r="E12" s="328"/>
      <c r="F12" s="94">
        <f t="shared" si="1"/>
        <v>1</v>
      </c>
      <c r="G12" s="67">
        <f t="shared" ref="G12:O12" si="4">IF(G11=0,0,G11/$F11)</f>
        <v>0</v>
      </c>
      <c r="H12" s="37">
        <f t="shared" si="4"/>
        <v>0.11724137931034483</v>
      </c>
      <c r="I12" s="37">
        <f t="shared" si="4"/>
        <v>0.4</v>
      </c>
      <c r="J12" s="37">
        <f t="shared" si="4"/>
        <v>2.0689655172413793E-2</v>
      </c>
      <c r="K12" s="37">
        <f t="shared" si="4"/>
        <v>0</v>
      </c>
      <c r="L12" s="37">
        <f t="shared" si="4"/>
        <v>0</v>
      </c>
      <c r="M12" s="37">
        <f t="shared" si="4"/>
        <v>0</v>
      </c>
      <c r="N12" s="37">
        <f t="shared" si="4"/>
        <v>0</v>
      </c>
      <c r="O12" s="37">
        <f t="shared" si="4"/>
        <v>0.46206896551724136</v>
      </c>
      <c r="P12" s="438"/>
      <c r="AA12" s="154"/>
      <c r="AB12" s="154"/>
    </row>
    <row r="13" spans="1:28" ht="12" customHeight="1">
      <c r="A13" s="257"/>
      <c r="B13" s="323" t="s">
        <v>46</v>
      </c>
      <c r="C13" s="324"/>
      <c r="D13" s="324"/>
      <c r="E13" s="325"/>
      <c r="F13" s="93">
        <f t="shared" si="1"/>
        <v>218</v>
      </c>
      <c r="G13" s="69">
        <v>0</v>
      </c>
      <c r="H13" s="41">
        <v>14</v>
      </c>
      <c r="I13" s="41">
        <v>132</v>
      </c>
      <c r="J13" s="41">
        <v>6</v>
      </c>
      <c r="K13" s="41">
        <v>1</v>
      </c>
      <c r="L13" s="41">
        <v>0</v>
      </c>
      <c r="M13" s="41">
        <v>0</v>
      </c>
      <c r="N13" s="41">
        <v>0</v>
      </c>
      <c r="O13" s="41">
        <v>65</v>
      </c>
      <c r="P13" s="437">
        <v>170301.15686274509</v>
      </c>
      <c r="AA13" s="155">
        <v>218</v>
      </c>
      <c r="AB13" s="155" t="str">
        <f>IF(F13=AA13,"",1)</f>
        <v/>
      </c>
    </row>
    <row r="14" spans="1:28" ht="12" customHeight="1">
      <c r="A14" s="257"/>
      <c r="B14" s="326"/>
      <c r="C14" s="327"/>
      <c r="D14" s="327"/>
      <c r="E14" s="328"/>
      <c r="F14" s="94">
        <f t="shared" si="1"/>
        <v>1</v>
      </c>
      <c r="G14" s="67">
        <f t="shared" ref="G14:O14" si="5">IF(G13=0,0,G13/$F13)</f>
        <v>0</v>
      </c>
      <c r="H14" s="37">
        <f t="shared" si="5"/>
        <v>6.4220183486238536E-2</v>
      </c>
      <c r="I14" s="37">
        <f t="shared" si="5"/>
        <v>0.60550458715596334</v>
      </c>
      <c r="J14" s="37">
        <f t="shared" si="5"/>
        <v>2.7522935779816515E-2</v>
      </c>
      <c r="K14" s="37">
        <f t="shared" si="5"/>
        <v>4.5871559633027525E-3</v>
      </c>
      <c r="L14" s="37">
        <f t="shared" si="5"/>
        <v>0</v>
      </c>
      <c r="M14" s="37">
        <f t="shared" si="5"/>
        <v>0</v>
      </c>
      <c r="N14" s="37">
        <f t="shared" si="5"/>
        <v>0</v>
      </c>
      <c r="O14" s="37">
        <f t="shared" si="5"/>
        <v>0.29816513761467889</v>
      </c>
      <c r="P14" s="438"/>
      <c r="AA14" s="154"/>
      <c r="AB14" s="154"/>
    </row>
    <row r="15" spans="1:28" ht="12" customHeight="1">
      <c r="A15" s="257"/>
      <c r="B15" s="323" t="s">
        <v>45</v>
      </c>
      <c r="C15" s="324"/>
      <c r="D15" s="324"/>
      <c r="E15" s="325"/>
      <c r="F15" s="93">
        <f t="shared" si="1"/>
        <v>66</v>
      </c>
      <c r="G15" s="69">
        <v>0</v>
      </c>
      <c r="H15" s="41">
        <v>0</v>
      </c>
      <c r="I15" s="41">
        <v>54</v>
      </c>
      <c r="J15" s="41">
        <v>2</v>
      </c>
      <c r="K15" s="41">
        <v>0</v>
      </c>
      <c r="L15" s="41">
        <v>0</v>
      </c>
      <c r="M15" s="41">
        <v>0</v>
      </c>
      <c r="N15" s="41">
        <v>0</v>
      </c>
      <c r="O15" s="41">
        <v>10</v>
      </c>
      <c r="P15" s="437">
        <v>171795.17857142858</v>
      </c>
      <c r="AA15" s="155">
        <v>66</v>
      </c>
      <c r="AB15" s="155" t="str">
        <f>IF(F15=AA15,"",1)</f>
        <v/>
      </c>
    </row>
    <row r="16" spans="1:28" ht="12" customHeight="1">
      <c r="A16" s="257"/>
      <c r="B16" s="326"/>
      <c r="C16" s="327"/>
      <c r="D16" s="327"/>
      <c r="E16" s="328"/>
      <c r="F16" s="94">
        <f t="shared" si="1"/>
        <v>1</v>
      </c>
      <c r="G16" s="67">
        <f t="shared" ref="G16:O16" si="6">IF(G15=0,0,G15/$F15)</f>
        <v>0</v>
      </c>
      <c r="H16" s="37">
        <f t="shared" si="6"/>
        <v>0</v>
      </c>
      <c r="I16" s="37">
        <f t="shared" si="6"/>
        <v>0.81818181818181823</v>
      </c>
      <c r="J16" s="37">
        <f t="shared" si="6"/>
        <v>3.0303030303030304E-2</v>
      </c>
      <c r="K16" s="37">
        <f t="shared" si="6"/>
        <v>0</v>
      </c>
      <c r="L16" s="37">
        <f t="shared" si="6"/>
        <v>0</v>
      </c>
      <c r="M16" s="37">
        <f t="shared" si="6"/>
        <v>0</v>
      </c>
      <c r="N16" s="37">
        <f t="shared" si="6"/>
        <v>0</v>
      </c>
      <c r="O16" s="37">
        <f t="shared" si="6"/>
        <v>0.15151515151515152</v>
      </c>
      <c r="P16" s="438"/>
      <c r="AA16" s="154"/>
      <c r="AB16" s="154"/>
    </row>
    <row r="17" spans="1:28" ht="12" customHeight="1">
      <c r="A17" s="257"/>
      <c r="B17" s="323" t="s">
        <v>44</v>
      </c>
      <c r="C17" s="324"/>
      <c r="D17" s="324"/>
      <c r="E17" s="325"/>
      <c r="F17" s="93">
        <f t="shared" si="1"/>
        <v>215</v>
      </c>
      <c r="G17" s="69">
        <v>0</v>
      </c>
      <c r="H17" s="41">
        <v>14</v>
      </c>
      <c r="I17" s="41">
        <v>112</v>
      </c>
      <c r="J17" s="41">
        <v>13</v>
      </c>
      <c r="K17" s="41">
        <v>3</v>
      </c>
      <c r="L17" s="41">
        <v>0</v>
      </c>
      <c r="M17" s="41">
        <v>0</v>
      </c>
      <c r="N17" s="41">
        <v>0</v>
      </c>
      <c r="O17" s="41">
        <v>73</v>
      </c>
      <c r="P17" s="437">
        <v>175656.07042253521</v>
      </c>
      <c r="AA17" s="155">
        <v>215</v>
      </c>
      <c r="AB17" s="155" t="str">
        <f>IF(F17=AA17,"",1)</f>
        <v/>
      </c>
    </row>
    <row r="18" spans="1:28" ht="12" customHeight="1">
      <c r="A18" s="258"/>
      <c r="B18" s="326"/>
      <c r="C18" s="327"/>
      <c r="D18" s="327"/>
      <c r="E18" s="328"/>
      <c r="F18" s="94">
        <f t="shared" si="1"/>
        <v>1</v>
      </c>
      <c r="G18" s="67">
        <f t="shared" ref="G18:O18" si="7">IF(G17=0,0,G17/$F17)</f>
        <v>0</v>
      </c>
      <c r="H18" s="37">
        <f t="shared" si="7"/>
        <v>6.5116279069767441E-2</v>
      </c>
      <c r="I18" s="37">
        <f t="shared" si="7"/>
        <v>0.52093023255813953</v>
      </c>
      <c r="J18" s="37">
        <f t="shared" si="7"/>
        <v>6.0465116279069767E-2</v>
      </c>
      <c r="K18" s="37">
        <f t="shared" si="7"/>
        <v>1.3953488372093023E-2</v>
      </c>
      <c r="L18" s="37">
        <f t="shared" si="7"/>
        <v>0</v>
      </c>
      <c r="M18" s="37">
        <f t="shared" si="7"/>
        <v>0</v>
      </c>
      <c r="N18" s="37">
        <f t="shared" si="7"/>
        <v>0</v>
      </c>
      <c r="O18" s="37">
        <f t="shared" si="7"/>
        <v>0.33953488372093021</v>
      </c>
      <c r="P18" s="438"/>
      <c r="AA18" s="156"/>
      <c r="AB18" s="154"/>
    </row>
    <row r="19" spans="1:28" ht="12" customHeight="1">
      <c r="A19" s="253" t="s">
        <v>43</v>
      </c>
      <c r="B19" s="253" t="s">
        <v>42</v>
      </c>
      <c r="C19" s="43"/>
      <c r="D19" s="305" t="s">
        <v>16</v>
      </c>
      <c r="E19" s="42"/>
      <c r="F19" s="93">
        <f t="shared" si="1"/>
        <v>243</v>
      </c>
      <c r="G19" s="69">
        <f t="shared" ref="G19:O19" si="8">SUM(G21,G23,G25,G27,G29,G31,G33,G35,G37,G39,G41,G43,G45,G47,G49,G51,G53,G55,G57,G59,G61,G63,G65,G67)</f>
        <v>0</v>
      </c>
      <c r="H19" s="41">
        <f t="shared" si="8"/>
        <v>7</v>
      </c>
      <c r="I19" s="41">
        <f t="shared" si="8"/>
        <v>125</v>
      </c>
      <c r="J19" s="41">
        <f t="shared" si="8"/>
        <v>1</v>
      </c>
      <c r="K19" s="41">
        <f t="shared" si="8"/>
        <v>0</v>
      </c>
      <c r="L19" s="41">
        <f t="shared" si="8"/>
        <v>0</v>
      </c>
      <c r="M19" s="41">
        <f t="shared" si="8"/>
        <v>0</v>
      </c>
      <c r="N19" s="41">
        <f t="shared" si="8"/>
        <v>0</v>
      </c>
      <c r="O19" s="41">
        <f t="shared" si="8"/>
        <v>110</v>
      </c>
      <c r="P19" s="437">
        <v>172114.1128</v>
      </c>
      <c r="AA19" s="155">
        <v>243</v>
      </c>
      <c r="AB19" s="155" t="str">
        <f>IF(F19=AA19,"",1)</f>
        <v/>
      </c>
    </row>
    <row r="20" spans="1:28" ht="12" customHeight="1">
      <c r="A20" s="254"/>
      <c r="B20" s="254"/>
      <c r="C20" s="40"/>
      <c r="D20" s="306"/>
      <c r="E20" s="39"/>
      <c r="F20" s="94">
        <f t="shared" si="1"/>
        <v>1</v>
      </c>
      <c r="G20" s="67">
        <f t="shared" ref="G20:O20" si="9">IF(G19=0,0,G19/$F19)</f>
        <v>0</v>
      </c>
      <c r="H20" s="37">
        <f t="shared" si="9"/>
        <v>2.8806584362139918E-2</v>
      </c>
      <c r="I20" s="37">
        <f t="shared" si="9"/>
        <v>0.51440329218106995</v>
      </c>
      <c r="J20" s="37">
        <f t="shared" si="9"/>
        <v>4.11522633744856E-3</v>
      </c>
      <c r="K20" s="37">
        <f t="shared" si="9"/>
        <v>0</v>
      </c>
      <c r="L20" s="37">
        <f t="shared" si="9"/>
        <v>0</v>
      </c>
      <c r="M20" s="37">
        <f t="shared" si="9"/>
        <v>0</v>
      </c>
      <c r="N20" s="37">
        <f t="shared" si="9"/>
        <v>0</v>
      </c>
      <c r="O20" s="37">
        <f t="shared" si="9"/>
        <v>0.45267489711934156</v>
      </c>
      <c r="P20" s="438"/>
      <c r="AA20" s="154"/>
      <c r="AB20" s="154"/>
    </row>
    <row r="21" spans="1:28" ht="12" customHeight="1">
      <c r="A21" s="254"/>
      <c r="B21" s="254"/>
      <c r="C21" s="43"/>
      <c r="D21" s="305" t="s">
        <v>41</v>
      </c>
      <c r="E21" s="42"/>
      <c r="F21" s="93">
        <f t="shared" si="1"/>
        <v>32</v>
      </c>
      <c r="G21" s="69">
        <v>0</v>
      </c>
      <c r="H21" s="41">
        <v>1</v>
      </c>
      <c r="I21" s="41">
        <v>18</v>
      </c>
      <c r="J21" s="41">
        <v>0</v>
      </c>
      <c r="K21" s="41">
        <v>0</v>
      </c>
      <c r="L21" s="41">
        <v>0</v>
      </c>
      <c r="M21" s="41">
        <v>0</v>
      </c>
      <c r="N21" s="41">
        <v>0</v>
      </c>
      <c r="O21" s="41">
        <v>13</v>
      </c>
      <c r="P21" s="437">
        <v>165859.57894736843</v>
      </c>
      <c r="AA21" s="155">
        <v>32</v>
      </c>
      <c r="AB21" s="155" t="str">
        <f>IF(F21=AA21,"",1)</f>
        <v/>
      </c>
    </row>
    <row r="22" spans="1:28" ht="12" customHeight="1">
      <c r="A22" s="254"/>
      <c r="B22" s="254"/>
      <c r="C22" s="40"/>
      <c r="D22" s="306"/>
      <c r="E22" s="39"/>
      <c r="F22" s="94">
        <f t="shared" si="1"/>
        <v>1</v>
      </c>
      <c r="G22" s="67">
        <f t="shared" ref="G22:O22" si="10">IF(G21=0,0,G21/$F21)</f>
        <v>0</v>
      </c>
      <c r="H22" s="37">
        <f t="shared" si="10"/>
        <v>3.125E-2</v>
      </c>
      <c r="I22" s="37">
        <f t="shared" si="10"/>
        <v>0.5625</v>
      </c>
      <c r="J22" s="37">
        <f t="shared" si="10"/>
        <v>0</v>
      </c>
      <c r="K22" s="37">
        <f t="shared" si="10"/>
        <v>0</v>
      </c>
      <c r="L22" s="37">
        <f t="shared" si="10"/>
        <v>0</v>
      </c>
      <c r="M22" s="37">
        <f t="shared" si="10"/>
        <v>0</v>
      </c>
      <c r="N22" s="37">
        <f t="shared" si="10"/>
        <v>0</v>
      </c>
      <c r="O22" s="37">
        <f t="shared" si="10"/>
        <v>0.40625</v>
      </c>
      <c r="P22" s="438"/>
      <c r="AA22" s="154"/>
      <c r="AB22" s="154"/>
    </row>
    <row r="23" spans="1:28" ht="12" customHeight="1">
      <c r="A23" s="254"/>
      <c r="B23" s="254"/>
      <c r="C23" s="43"/>
      <c r="D23" s="308" t="s">
        <v>40</v>
      </c>
      <c r="E23" s="115"/>
      <c r="F23" s="93">
        <f t="shared" si="1"/>
        <v>4</v>
      </c>
      <c r="G23" s="103">
        <v>0</v>
      </c>
      <c r="H23" s="104">
        <v>0</v>
      </c>
      <c r="I23" s="41">
        <v>2</v>
      </c>
      <c r="J23" s="41">
        <v>0</v>
      </c>
      <c r="K23" s="41">
        <v>0</v>
      </c>
      <c r="L23" s="41">
        <v>0</v>
      </c>
      <c r="M23" s="41">
        <v>0</v>
      </c>
      <c r="N23" s="41">
        <v>0</v>
      </c>
      <c r="O23" s="41">
        <v>2</v>
      </c>
      <c r="P23" s="437">
        <v>171200</v>
      </c>
      <c r="AA23" s="155">
        <v>4</v>
      </c>
      <c r="AB23" s="155" t="str">
        <f>IF(F23=AA23,"",1)</f>
        <v/>
      </c>
    </row>
    <row r="24" spans="1:28" ht="12" customHeight="1">
      <c r="A24" s="254"/>
      <c r="B24" s="254"/>
      <c r="C24" s="40"/>
      <c r="D24" s="309"/>
      <c r="E24" s="116"/>
      <c r="F24" s="94">
        <f t="shared" si="1"/>
        <v>1</v>
      </c>
      <c r="G24" s="106">
        <f t="shared" ref="G24:O24" si="11">IF(G23=0,0,G23/$F23)</f>
        <v>0</v>
      </c>
      <c r="H24" s="107">
        <f t="shared" si="11"/>
        <v>0</v>
      </c>
      <c r="I24" s="37">
        <f t="shared" si="11"/>
        <v>0.5</v>
      </c>
      <c r="J24" s="37">
        <f t="shared" si="11"/>
        <v>0</v>
      </c>
      <c r="K24" s="37">
        <f t="shared" si="11"/>
        <v>0</v>
      </c>
      <c r="L24" s="37">
        <f t="shared" si="11"/>
        <v>0</v>
      </c>
      <c r="M24" s="37">
        <f t="shared" si="11"/>
        <v>0</v>
      </c>
      <c r="N24" s="37">
        <f t="shared" si="11"/>
        <v>0</v>
      </c>
      <c r="O24" s="37">
        <f t="shared" si="11"/>
        <v>0.5</v>
      </c>
      <c r="P24" s="438"/>
      <c r="AA24" s="154"/>
      <c r="AB24" s="154"/>
    </row>
    <row r="25" spans="1:28" ht="12" customHeight="1">
      <c r="A25" s="254"/>
      <c r="B25" s="254"/>
      <c r="C25" s="43"/>
      <c r="D25" s="308" t="s">
        <v>39</v>
      </c>
      <c r="E25" s="115"/>
      <c r="F25" s="93">
        <f t="shared" si="1"/>
        <v>16</v>
      </c>
      <c r="G25" s="103">
        <v>0</v>
      </c>
      <c r="H25" s="104">
        <v>2</v>
      </c>
      <c r="I25" s="41">
        <v>0</v>
      </c>
      <c r="J25" s="41">
        <v>0</v>
      </c>
      <c r="K25" s="41">
        <v>0</v>
      </c>
      <c r="L25" s="41">
        <v>0</v>
      </c>
      <c r="M25" s="41">
        <v>0</v>
      </c>
      <c r="N25" s="41">
        <v>0</v>
      </c>
      <c r="O25" s="41">
        <v>14</v>
      </c>
      <c r="P25" s="437">
        <v>146150</v>
      </c>
      <c r="AA25" s="155">
        <v>16</v>
      </c>
      <c r="AB25" s="155" t="str">
        <f>IF(F25=AA25,"",1)</f>
        <v/>
      </c>
    </row>
    <row r="26" spans="1:28" ht="12" customHeight="1">
      <c r="A26" s="254"/>
      <c r="B26" s="254"/>
      <c r="C26" s="40"/>
      <c r="D26" s="309"/>
      <c r="E26" s="116"/>
      <c r="F26" s="94">
        <f t="shared" si="1"/>
        <v>1</v>
      </c>
      <c r="G26" s="106">
        <f t="shared" ref="G26:O26" si="12">IF(G25=0,0,G25/$F25)</f>
        <v>0</v>
      </c>
      <c r="H26" s="107">
        <f>IF(H25=0,0,H25/$F25)</f>
        <v>0.125</v>
      </c>
      <c r="I26" s="37">
        <f>IF(I25=0,0,I25/$F25)</f>
        <v>0</v>
      </c>
      <c r="J26" s="37">
        <f t="shared" si="12"/>
        <v>0</v>
      </c>
      <c r="K26" s="37">
        <f t="shared" si="12"/>
        <v>0</v>
      </c>
      <c r="L26" s="37">
        <f t="shared" si="12"/>
        <v>0</v>
      </c>
      <c r="M26" s="37">
        <f t="shared" si="12"/>
        <v>0</v>
      </c>
      <c r="N26" s="37">
        <f t="shared" si="12"/>
        <v>0</v>
      </c>
      <c r="O26" s="37">
        <f t="shared" si="12"/>
        <v>0.875</v>
      </c>
      <c r="P26" s="438"/>
      <c r="AA26" s="154"/>
      <c r="AB26" s="154"/>
    </row>
    <row r="27" spans="1:28" ht="12" customHeight="1">
      <c r="A27" s="254"/>
      <c r="B27" s="254"/>
      <c r="C27" s="43"/>
      <c r="D27" s="305" t="s">
        <v>38</v>
      </c>
      <c r="E27" s="42"/>
      <c r="F27" s="93">
        <f t="shared" si="1"/>
        <v>3</v>
      </c>
      <c r="G27" s="69">
        <v>0</v>
      </c>
      <c r="H27" s="41">
        <v>1</v>
      </c>
      <c r="I27" s="41">
        <v>0</v>
      </c>
      <c r="J27" s="41">
        <v>0</v>
      </c>
      <c r="K27" s="41">
        <v>0</v>
      </c>
      <c r="L27" s="41">
        <v>0</v>
      </c>
      <c r="M27" s="41">
        <v>0</v>
      </c>
      <c r="N27" s="41">
        <v>0</v>
      </c>
      <c r="O27" s="41">
        <v>2</v>
      </c>
      <c r="P27" s="437">
        <v>146880</v>
      </c>
      <c r="AA27" s="155">
        <v>3</v>
      </c>
      <c r="AB27" s="155" t="str">
        <f>IF(F27=AA27,"",1)</f>
        <v/>
      </c>
    </row>
    <row r="28" spans="1:28" ht="12" customHeight="1">
      <c r="A28" s="254"/>
      <c r="B28" s="254"/>
      <c r="C28" s="40"/>
      <c r="D28" s="306"/>
      <c r="E28" s="39"/>
      <c r="F28" s="94">
        <f t="shared" si="1"/>
        <v>1</v>
      </c>
      <c r="G28" s="67">
        <f t="shared" ref="G28:O28" si="13">IF(G27=0,0,G27/$F27)</f>
        <v>0</v>
      </c>
      <c r="H28" s="37">
        <f t="shared" si="13"/>
        <v>0.33333333333333331</v>
      </c>
      <c r="I28" s="37">
        <f t="shared" si="13"/>
        <v>0</v>
      </c>
      <c r="J28" s="37">
        <f t="shared" si="13"/>
        <v>0</v>
      </c>
      <c r="K28" s="37">
        <f t="shared" si="13"/>
        <v>0</v>
      </c>
      <c r="L28" s="37">
        <f t="shared" si="13"/>
        <v>0</v>
      </c>
      <c r="M28" s="37">
        <f t="shared" si="13"/>
        <v>0</v>
      </c>
      <c r="N28" s="37">
        <f t="shared" si="13"/>
        <v>0</v>
      </c>
      <c r="O28" s="37">
        <f t="shared" si="13"/>
        <v>0.66666666666666663</v>
      </c>
      <c r="P28" s="438"/>
      <c r="AA28" s="154"/>
      <c r="AB28" s="154"/>
    </row>
    <row r="29" spans="1:28" ht="12" customHeight="1">
      <c r="A29" s="254"/>
      <c r="B29" s="254"/>
      <c r="C29" s="43"/>
      <c r="D29" s="305" t="s">
        <v>37</v>
      </c>
      <c r="E29" s="42"/>
      <c r="F29" s="93">
        <f t="shared" si="1"/>
        <v>7</v>
      </c>
      <c r="G29" s="69">
        <v>0</v>
      </c>
      <c r="H29" s="41">
        <v>0</v>
      </c>
      <c r="I29" s="41">
        <v>4</v>
      </c>
      <c r="J29" s="41">
        <v>0</v>
      </c>
      <c r="K29" s="41">
        <v>0</v>
      </c>
      <c r="L29" s="41">
        <v>0</v>
      </c>
      <c r="M29" s="41">
        <v>0</v>
      </c>
      <c r="N29" s="41">
        <v>0</v>
      </c>
      <c r="O29" s="41">
        <v>3</v>
      </c>
      <c r="P29" s="437">
        <v>165700</v>
      </c>
      <c r="AA29" s="155">
        <v>7</v>
      </c>
      <c r="AB29" s="155" t="str">
        <f>IF(F29=AA29,"",1)</f>
        <v/>
      </c>
    </row>
    <row r="30" spans="1:28" ht="12" customHeight="1">
      <c r="A30" s="254"/>
      <c r="B30" s="254"/>
      <c r="C30" s="40"/>
      <c r="D30" s="306"/>
      <c r="E30" s="39"/>
      <c r="F30" s="94">
        <f t="shared" si="1"/>
        <v>1</v>
      </c>
      <c r="G30" s="67">
        <f t="shared" ref="G30:O30" si="14">IF(G29=0,0,G29/$F29)</f>
        <v>0</v>
      </c>
      <c r="H30" s="37">
        <f t="shared" si="14"/>
        <v>0</v>
      </c>
      <c r="I30" s="37">
        <f t="shared" si="14"/>
        <v>0.5714285714285714</v>
      </c>
      <c r="J30" s="37">
        <f t="shared" si="14"/>
        <v>0</v>
      </c>
      <c r="K30" s="37">
        <f t="shared" si="14"/>
        <v>0</v>
      </c>
      <c r="L30" s="37">
        <f t="shared" si="14"/>
        <v>0</v>
      </c>
      <c r="M30" s="37">
        <f t="shared" si="14"/>
        <v>0</v>
      </c>
      <c r="N30" s="37">
        <f t="shared" si="14"/>
        <v>0</v>
      </c>
      <c r="O30" s="37">
        <f t="shared" si="14"/>
        <v>0.42857142857142855</v>
      </c>
      <c r="P30" s="438"/>
      <c r="AA30" s="154"/>
      <c r="AB30" s="154"/>
    </row>
    <row r="31" spans="1:28" ht="12" customHeight="1">
      <c r="A31" s="254"/>
      <c r="B31" s="254"/>
      <c r="C31" s="43"/>
      <c r="D31" s="305" t="s">
        <v>36</v>
      </c>
      <c r="E31" s="42"/>
      <c r="F31" s="93">
        <f t="shared" si="1"/>
        <v>2</v>
      </c>
      <c r="G31" s="69">
        <v>0</v>
      </c>
      <c r="H31" s="41">
        <v>0</v>
      </c>
      <c r="I31" s="41">
        <v>1</v>
      </c>
      <c r="J31" s="41">
        <v>0</v>
      </c>
      <c r="K31" s="41">
        <v>0</v>
      </c>
      <c r="L31" s="41">
        <v>0</v>
      </c>
      <c r="M31" s="41">
        <v>0</v>
      </c>
      <c r="N31" s="41">
        <v>0</v>
      </c>
      <c r="O31" s="41">
        <v>1</v>
      </c>
      <c r="P31" s="437">
        <v>170000</v>
      </c>
      <c r="AA31" s="155">
        <v>2</v>
      </c>
      <c r="AB31" s="155" t="str">
        <f>IF(F31=AA31,"",1)</f>
        <v/>
      </c>
    </row>
    <row r="32" spans="1:28" ht="12" customHeight="1">
      <c r="A32" s="254"/>
      <c r="B32" s="254"/>
      <c r="C32" s="40"/>
      <c r="D32" s="306"/>
      <c r="E32" s="39"/>
      <c r="F32" s="94">
        <f t="shared" si="1"/>
        <v>1</v>
      </c>
      <c r="G32" s="67">
        <f t="shared" ref="G32:O32" si="15">IF(G31=0,0,G31/$F31)</f>
        <v>0</v>
      </c>
      <c r="H32" s="37">
        <f t="shared" si="15"/>
        <v>0</v>
      </c>
      <c r="I32" s="37">
        <f t="shared" si="15"/>
        <v>0.5</v>
      </c>
      <c r="J32" s="37">
        <f t="shared" si="15"/>
        <v>0</v>
      </c>
      <c r="K32" s="37">
        <f t="shared" si="15"/>
        <v>0</v>
      </c>
      <c r="L32" s="37">
        <f t="shared" si="15"/>
        <v>0</v>
      </c>
      <c r="M32" s="37">
        <f t="shared" si="15"/>
        <v>0</v>
      </c>
      <c r="N32" s="37">
        <f t="shared" si="15"/>
        <v>0</v>
      </c>
      <c r="O32" s="37">
        <f t="shared" si="15"/>
        <v>0.5</v>
      </c>
      <c r="P32" s="438"/>
      <c r="AA32" s="154"/>
      <c r="AB32" s="154"/>
    </row>
    <row r="33" spans="1:28" ht="12" customHeight="1">
      <c r="A33" s="254"/>
      <c r="B33" s="254"/>
      <c r="C33" s="43"/>
      <c r="D33" s="305" t="s">
        <v>35</v>
      </c>
      <c r="E33" s="42"/>
      <c r="F33" s="93">
        <f t="shared" si="1"/>
        <v>5</v>
      </c>
      <c r="G33" s="69">
        <v>0</v>
      </c>
      <c r="H33" s="41">
        <v>0</v>
      </c>
      <c r="I33" s="41">
        <v>3</v>
      </c>
      <c r="J33" s="41">
        <v>0</v>
      </c>
      <c r="K33" s="41">
        <v>0</v>
      </c>
      <c r="L33" s="41">
        <v>0</v>
      </c>
      <c r="M33" s="41">
        <v>0</v>
      </c>
      <c r="N33" s="41">
        <v>0</v>
      </c>
      <c r="O33" s="41">
        <v>2</v>
      </c>
      <c r="P33" s="437">
        <v>170000</v>
      </c>
      <c r="AA33" s="155">
        <v>5</v>
      </c>
      <c r="AB33" s="155" t="str">
        <f>IF(F33=AA33,"",1)</f>
        <v/>
      </c>
    </row>
    <row r="34" spans="1:28" ht="12" customHeight="1">
      <c r="A34" s="254"/>
      <c r="B34" s="254"/>
      <c r="C34" s="40"/>
      <c r="D34" s="306"/>
      <c r="E34" s="39"/>
      <c r="F34" s="94">
        <f t="shared" si="1"/>
        <v>1</v>
      </c>
      <c r="G34" s="67">
        <f t="shared" ref="G34:O34" si="16">IF(G33=0,0,G33/$F33)</f>
        <v>0</v>
      </c>
      <c r="H34" s="37">
        <f t="shared" si="16"/>
        <v>0</v>
      </c>
      <c r="I34" s="37">
        <f t="shared" si="16"/>
        <v>0.6</v>
      </c>
      <c r="J34" s="37">
        <f t="shared" si="16"/>
        <v>0</v>
      </c>
      <c r="K34" s="37">
        <f t="shared" si="16"/>
        <v>0</v>
      </c>
      <c r="L34" s="37">
        <f t="shared" si="16"/>
        <v>0</v>
      </c>
      <c r="M34" s="37">
        <f t="shared" si="16"/>
        <v>0</v>
      </c>
      <c r="N34" s="37">
        <f t="shared" si="16"/>
        <v>0</v>
      </c>
      <c r="O34" s="37">
        <f t="shared" si="16"/>
        <v>0.4</v>
      </c>
      <c r="P34" s="438"/>
      <c r="AA34" s="154"/>
      <c r="AB34" s="154"/>
    </row>
    <row r="35" spans="1:28" ht="12" customHeight="1">
      <c r="A35" s="254"/>
      <c r="B35" s="254"/>
      <c r="C35" s="43"/>
      <c r="D35" s="305" t="s">
        <v>34</v>
      </c>
      <c r="E35" s="42"/>
      <c r="F35" s="93">
        <f t="shared" si="1"/>
        <v>10</v>
      </c>
      <c r="G35" s="69">
        <v>0</v>
      </c>
      <c r="H35" s="41">
        <v>0</v>
      </c>
      <c r="I35" s="41">
        <v>7</v>
      </c>
      <c r="J35" s="41">
        <v>0</v>
      </c>
      <c r="K35" s="41">
        <v>0</v>
      </c>
      <c r="L35" s="41">
        <v>0</v>
      </c>
      <c r="M35" s="41">
        <v>0</v>
      </c>
      <c r="N35" s="41">
        <v>0</v>
      </c>
      <c r="O35" s="41">
        <v>3</v>
      </c>
      <c r="P35" s="437">
        <v>175850</v>
      </c>
      <c r="AA35" s="155">
        <v>10</v>
      </c>
      <c r="AB35" s="155" t="str">
        <f>IF(F35=AA35,"",1)</f>
        <v/>
      </c>
    </row>
    <row r="36" spans="1:28" ht="12" customHeight="1">
      <c r="A36" s="254"/>
      <c r="B36" s="254"/>
      <c r="C36" s="40"/>
      <c r="D36" s="306"/>
      <c r="E36" s="39"/>
      <c r="F36" s="94">
        <f t="shared" si="1"/>
        <v>1</v>
      </c>
      <c r="G36" s="67">
        <f t="shared" ref="G36:O36" si="17">IF(G35=0,0,G35/$F35)</f>
        <v>0</v>
      </c>
      <c r="H36" s="37">
        <f t="shared" si="17"/>
        <v>0</v>
      </c>
      <c r="I36" s="37">
        <f t="shared" si="17"/>
        <v>0.7</v>
      </c>
      <c r="J36" s="37">
        <f t="shared" si="17"/>
        <v>0</v>
      </c>
      <c r="K36" s="37">
        <f t="shared" si="17"/>
        <v>0</v>
      </c>
      <c r="L36" s="37">
        <f t="shared" si="17"/>
        <v>0</v>
      </c>
      <c r="M36" s="37">
        <f t="shared" si="17"/>
        <v>0</v>
      </c>
      <c r="N36" s="37">
        <f t="shared" si="17"/>
        <v>0</v>
      </c>
      <c r="O36" s="37">
        <f t="shared" si="17"/>
        <v>0.3</v>
      </c>
      <c r="P36" s="438"/>
      <c r="AA36" s="154"/>
      <c r="AB36" s="154"/>
    </row>
    <row r="37" spans="1:28" ht="12" customHeight="1">
      <c r="A37" s="254"/>
      <c r="B37" s="254"/>
      <c r="C37" s="43"/>
      <c r="D37" s="305" t="s">
        <v>33</v>
      </c>
      <c r="E37" s="42"/>
      <c r="F37" s="93">
        <f t="shared" si="1"/>
        <v>1</v>
      </c>
      <c r="G37" s="69">
        <v>0</v>
      </c>
      <c r="H37" s="41">
        <v>0</v>
      </c>
      <c r="I37" s="41">
        <v>0</v>
      </c>
      <c r="J37" s="41">
        <v>0</v>
      </c>
      <c r="K37" s="41">
        <v>0</v>
      </c>
      <c r="L37" s="41">
        <v>0</v>
      </c>
      <c r="M37" s="41">
        <v>0</v>
      </c>
      <c r="N37" s="41">
        <v>0</v>
      </c>
      <c r="O37" s="41">
        <v>1</v>
      </c>
      <c r="P37" s="437" t="s">
        <v>409</v>
      </c>
      <c r="AA37" s="155">
        <v>1</v>
      </c>
      <c r="AB37" s="155" t="str">
        <f>IF(F37=AA37,"",1)</f>
        <v/>
      </c>
    </row>
    <row r="38" spans="1:28" ht="12" customHeight="1">
      <c r="A38" s="254"/>
      <c r="B38" s="254"/>
      <c r="C38" s="40"/>
      <c r="D38" s="306"/>
      <c r="E38" s="39"/>
      <c r="F38" s="94">
        <f t="shared" si="1"/>
        <v>1</v>
      </c>
      <c r="G38" s="67">
        <f t="shared" ref="G38:O38" si="18">IF(G37=0,0,G37/$F37)</f>
        <v>0</v>
      </c>
      <c r="H38" s="37">
        <f t="shared" si="18"/>
        <v>0</v>
      </c>
      <c r="I38" s="37">
        <f t="shared" si="18"/>
        <v>0</v>
      </c>
      <c r="J38" s="37">
        <f t="shared" si="18"/>
        <v>0</v>
      </c>
      <c r="K38" s="37">
        <f t="shared" si="18"/>
        <v>0</v>
      </c>
      <c r="L38" s="37">
        <f t="shared" si="18"/>
        <v>0</v>
      </c>
      <c r="M38" s="37">
        <f t="shared" si="18"/>
        <v>0</v>
      </c>
      <c r="N38" s="37">
        <f t="shared" si="18"/>
        <v>0</v>
      </c>
      <c r="O38" s="37">
        <f t="shared" si="18"/>
        <v>1</v>
      </c>
      <c r="P38" s="438"/>
      <c r="AA38" s="154"/>
      <c r="AB38" s="154"/>
    </row>
    <row r="39" spans="1:28" ht="12" customHeight="1">
      <c r="A39" s="254"/>
      <c r="B39" s="254"/>
      <c r="C39" s="43"/>
      <c r="D39" s="305" t="s">
        <v>32</v>
      </c>
      <c r="E39" s="42"/>
      <c r="F39" s="93">
        <f t="shared" si="1"/>
        <v>6</v>
      </c>
      <c r="G39" s="69">
        <v>0</v>
      </c>
      <c r="H39" s="41">
        <v>0</v>
      </c>
      <c r="I39" s="41">
        <v>5</v>
      </c>
      <c r="J39" s="41">
        <v>0</v>
      </c>
      <c r="K39" s="41">
        <v>0</v>
      </c>
      <c r="L39" s="41">
        <v>0</v>
      </c>
      <c r="M39" s="41">
        <v>0</v>
      </c>
      <c r="N39" s="41">
        <v>0</v>
      </c>
      <c r="O39" s="41">
        <v>1</v>
      </c>
      <c r="P39" s="437">
        <v>171600</v>
      </c>
      <c r="AA39" s="155">
        <v>6</v>
      </c>
      <c r="AB39" s="155" t="str">
        <f>IF(F39=AA39,"",1)</f>
        <v/>
      </c>
    </row>
    <row r="40" spans="1:28" ht="12" customHeight="1">
      <c r="A40" s="254"/>
      <c r="B40" s="254"/>
      <c r="C40" s="40"/>
      <c r="D40" s="306"/>
      <c r="E40" s="39"/>
      <c r="F40" s="94">
        <f t="shared" si="1"/>
        <v>1</v>
      </c>
      <c r="G40" s="67">
        <f t="shared" ref="G40:O40" si="19">IF(G39=0,0,G39/$F39)</f>
        <v>0</v>
      </c>
      <c r="H40" s="37">
        <f t="shared" si="19"/>
        <v>0</v>
      </c>
      <c r="I40" s="37">
        <f t="shared" si="19"/>
        <v>0.83333333333333337</v>
      </c>
      <c r="J40" s="37">
        <f t="shared" si="19"/>
        <v>0</v>
      </c>
      <c r="K40" s="37">
        <f t="shared" si="19"/>
        <v>0</v>
      </c>
      <c r="L40" s="37">
        <f t="shared" si="19"/>
        <v>0</v>
      </c>
      <c r="M40" s="37">
        <f t="shared" si="19"/>
        <v>0</v>
      </c>
      <c r="N40" s="37">
        <f t="shared" si="19"/>
        <v>0</v>
      </c>
      <c r="O40" s="37">
        <f t="shared" si="19"/>
        <v>0.16666666666666666</v>
      </c>
      <c r="P40" s="438"/>
      <c r="AA40" s="154"/>
      <c r="AB40" s="154"/>
    </row>
    <row r="41" spans="1:28" ht="12" customHeight="1">
      <c r="A41" s="254"/>
      <c r="B41" s="254"/>
      <c r="C41" s="43"/>
      <c r="D41" s="305" t="s">
        <v>31</v>
      </c>
      <c r="E41" s="42"/>
      <c r="F41" s="93">
        <f t="shared" si="1"/>
        <v>1</v>
      </c>
      <c r="G41" s="69">
        <v>0</v>
      </c>
      <c r="H41" s="41">
        <v>0</v>
      </c>
      <c r="I41" s="41">
        <v>0</v>
      </c>
      <c r="J41" s="41">
        <v>0</v>
      </c>
      <c r="K41" s="41">
        <v>0</v>
      </c>
      <c r="L41" s="41">
        <v>0</v>
      </c>
      <c r="M41" s="41">
        <v>0</v>
      </c>
      <c r="N41" s="41">
        <v>0</v>
      </c>
      <c r="O41" s="41">
        <v>1</v>
      </c>
      <c r="P41" s="437" t="s">
        <v>409</v>
      </c>
      <c r="AA41" s="155">
        <v>1</v>
      </c>
      <c r="AB41" s="155" t="str">
        <f>IF(F41=AA41,"",1)</f>
        <v/>
      </c>
    </row>
    <row r="42" spans="1:28" ht="12" customHeight="1">
      <c r="A42" s="254"/>
      <c r="B42" s="254"/>
      <c r="C42" s="40"/>
      <c r="D42" s="306"/>
      <c r="E42" s="39"/>
      <c r="F42" s="94">
        <f t="shared" si="1"/>
        <v>1</v>
      </c>
      <c r="G42" s="67">
        <f t="shared" ref="G42:O42" si="20">IF(G41=0,0,G41/$F41)</f>
        <v>0</v>
      </c>
      <c r="H42" s="37">
        <f t="shared" si="20"/>
        <v>0</v>
      </c>
      <c r="I42" s="37">
        <f t="shared" si="20"/>
        <v>0</v>
      </c>
      <c r="J42" s="37">
        <f t="shared" si="20"/>
        <v>0</v>
      </c>
      <c r="K42" s="37">
        <f t="shared" si="20"/>
        <v>0</v>
      </c>
      <c r="L42" s="37">
        <f t="shared" si="20"/>
        <v>0</v>
      </c>
      <c r="M42" s="37">
        <f t="shared" si="20"/>
        <v>0</v>
      </c>
      <c r="N42" s="37">
        <f t="shared" si="20"/>
        <v>0</v>
      </c>
      <c r="O42" s="37">
        <f t="shared" si="20"/>
        <v>1</v>
      </c>
      <c r="P42" s="438"/>
      <c r="AA42" s="154"/>
      <c r="AB42" s="154"/>
    </row>
    <row r="43" spans="1:28" ht="12" customHeight="1">
      <c r="A43" s="254"/>
      <c r="B43" s="254"/>
      <c r="C43" s="43"/>
      <c r="D43" s="305" t="s">
        <v>30</v>
      </c>
      <c r="E43" s="42"/>
      <c r="F43" s="93">
        <f t="shared" si="1"/>
        <v>2</v>
      </c>
      <c r="G43" s="69">
        <v>0</v>
      </c>
      <c r="H43" s="41">
        <v>0</v>
      </c>
      <c r="I43" s="41">
        <v>1</v>
      </c>
      <c r="J43" s="41">
        <v>0</v>
      </c>
      <c r="K43" s="41">
        <v>0</v>
      </c>
      <c r="L43" s="41">
        <v>0</v>
      </c>
      <c r="M43" s="41">
        <v>0</v>
      </c>
      <c r="N43" s="41">
        <v>0</v>
      </c>
      <c r="O43" s="41">
        <v>1</v>
      </c>
      <c r="P43" s="437">
        <v>193000</v>
      </c>
      <c r="AA43" s="155">
        <v>2</v>
      </c>
      <c r="AB43" s="155" t="str">
        <f>IF(F43=AA43,"",1)</f>
        <v/>
      </c>
    </row>
    <row r="44" spans="1:28" ht="12" customHeight="1">
      <c r="A44" s="254"/>
      <c r="B44" s="254"/>
      <c r="C44" s="40"/>
      <c r="D44" s="306"/>
      <c r="E44" s="39"/>
      <c r="F44" s="94">
        <f t="shared" si="1"/>
        <v>1</v>
      </c>
      <c r="G44" s="67">
        <f t="shared" ref="G44:O44" si="21">IF(G43=0,0,G43/$F43)</f>
        <v>0</v>
      </c>
      <c r="H44" s="37">
        <f t="shared" si="21"/>
        <v>0</v>
      </c>
      <c r="I44" s="37">
        <f t="shared" si="21"/>
        <v>0.5</v>
      </c>
      <c r="J44" s="37">
        <f t="shared" si="21"/>
        <v>0</v>
      </c>
      <c r="K44" s="37">
        <f t="shared" si="21"/>
        <v>0</v>
      </c>
      <c r="L44" s="37">
        <f t="shared" si="21"/>
        <v>0</v>
      </c>
      <c r="M44" s="37">
        <f t="shared" si="21"/>
        <v>0</v>
      </c>
      <c r="N44" s="37">
        <f t="shared" si="21"/>
        <v>0</v>
      </c>
      <c r="O44" s="37">
        <f t="shared" si="21"/>
        <v>0.5</v>
      </c>
      <c r="P44" s="438"/>
      <c r="AA44" s="154"/>
      <c r="AB44" s="154"/>
    </row>
    <row r="45" spans="1:28" ht="12" customHeight="1">
      <c r="A45" s="254"/>
      <c r="B45" s="254"/>
      <c r="C45" s="43"/>
      <c r="D45" s="305" t="s">
        <v>29</v>
      </c>
      <c r="E45" s="42"/>
      <c r="F45" s="93">
        <f t="shared" si="1"/>
        <v>9</v>
      </c>
      <c r="G45" s="69">
        <v>0</v>
      </c>
      <c r="H45" s="41">
        <v>0</v>
      </c>
      <c r="I45" s="41">
        <v>6</v>
      </c>
      <c r="J45" s="41">
        <v>0</v>
      </c>
      <c r="K45" s="41">
        <v>0</v>
      </c>
      <c r="L45" s="41">
        <v>0</v>
      </c>
      <c r="M45" s="41">
        <v>0</v>
      </c>
      <c r="N45" s="41">
        <v>0</v>
      </c>
      <c r="O45" s="41">
        <v>3</v>
      </c>
      <c r="P45" s="437">
        <v>178930.83333333334</v>
      </c>
      <c r="AA45" s="155">
        <v>9</v>
      </c>
      <c r="AB45" s="155" t="str">
        <f>IF(F45=AA45,"",1)</f>
        <v/>
      </c>
    </row>
    <row r="46" spans="1:28" ht="12" customHeight="1">
      <c r="A46" s="254"/>
      <c r="B46" s="254"/>
      <c r="C46" s="40"/>
      <c r="D46" s="306"/>
      <c r="E46" s="39"/>
      <c r="F46" s="94">
        <f t="shared" si="1"/>
        <v>1</v>
      </c>
      <c r="G46" s="67">
        <f t="shared" ref="G46:O46" si="22">IF(G45=0,0,G45/$F45)</f>
        <v>0</v>
      </c>
      <c r="H46" s="37">
        <f t="shared" si="22"/>
        <v>0</v>
      </c>
      <c r="I46" s="37">
        <f t="shared" si="22"/>
        <v>0.66666666666666663</v>
      </c>
      <c r="J46" s="37">
        <f t="shared" si="22"/>
        <v>0</v>
      </c>
      <c r="K46" s="37">
        <f t="shared" si="22"/>
        <v>0</v>
      </c>
      <c r="L46" s="37">
        <f t="shared" si="22"/>
        <v>0</v>
      </c>
      <c r="M46" s="37">
        <f t="shared" si="22"/>
        <v>0</v>
      </c>
      <c r="N46" s="37">
        <f t="shared" si="22"/>
        <v>0</v>
      </c>
      <c r="O46" s="37">
        <f t="shared" si="22"/>
        <v>0.33333333333333331</v>
      </c>
      <c r="P46" s="438"/>
      <c r="AA46" s="154"/>
      <c r="AB46" s="154"/>
    </row>
    <row r="47" spans="1:28" ht="12" customHeight="1">
      <c r="A47" s="254"/>
      <c r="B47" s="254"/>
      <c r="C47" s="43"/>
      <c r="D47" s="305" t="s">
        <v>28</v>
      </c>
      <c r="E47" s="42"/>
      <c r="F47" s="93">
        <f t="shared" si="1"/>
        <v>5</v>
      </c>
      <c r="G47" s="69">
        <v>0</v>
      </c>
      <c r="H47" s="41">
        <v>0</v>
      </c>
      <c r="I47" s="41">
        <v>2</v>
      </c>
      <c r="J47" s="41">
        <v>0</v>
      </c>
      <c r="K47" s="41">
        <v>0</v>
      </c>
      <c r="L47" s="41">
        <v>0</v>
      </c>
      <c r="M47" s="41">
        <v>0</v>
      </c>
      <c r="N47" s="41">
        <v>0</v>
      </c>
      <c r="O47" s="41">
        <v>3</v>
      </c>
      <c r="P47" s="437">
        <v>166000</v>
      </c>
      <c r="AA47" s="155">
        <v>5</v>
      </c>
      <c r="AB47" s="155" t="str">
        <f>IF(F47=AA47,"",1)</f>
        <v/>
      </c>
    </row>
    <row r="48" spans="1:28" ht="12" customHeight="1">
      <c r="A48" s="254"/>
      <c r="B48" s="254"/>
      <c r="C48" s="40"/>
      <c r="D48" s="306"/>
      <c r="E48" s="39"/>
      <c r="F48" s="94">
        <f t="shared" si="1"/>
        <v>1</v>
      </c>
      <c r="G48" s="67">
        <f t="shared" ref="G48:O48" si="23">IF(G47=0,0,G47/$F47)</f>
        <v>0</v>
      </c>
      <c r="H48" s="37">
        <f t="shared" si="23"/>
        <v>0</v>
      </c>
      <c r="I48" s="37">
        <f t="shared" si="23"/>
        <v>0.4</v>
      </c>
      <c r="J48" s="37">
        <f t="shared" si="23"/>
        <v>0</v>
      </c>
      <c r="K48" s="37">
        <f t="shared" si="23"/>
        <v>0</v>
      </c>
      <c r="L48" s="37">
        <f t="shared" si="23"/>
        <v>0</v>
      </c>
      <c r="M48" s="37">
        <f t="shared" si="23"/>
        <v>0</v>
      </c>
      <c r="N48" s="37">
        <f t="shared" si="23"/>
        <v>0</v>
      </c>
      <c r="O48" s="37">
        <f t="shared" si="23"/>
        <v>0.6</v>
      </c>
      <c r="P48" s="438"/>
      <c r="AA48" s="154"/>
      <c r="AB48" s="154"/>
    </row>
    <row r="49" spans="1:28" ht="12" customHeight="1">
      <c r="A49" s="254"/>
      <c r="B49" s="254"/>
      <c r="C49" s="43"/>
      <c r="D49" s="305" t="s">
        <v>27</v>
      </c>
      <c r="E49" s="42"/>
      <c r="F49" s="93">
        <f t="shared" si="1"/>
        <v>5</v>
      </c>
      <c r="G49" s="69">
        <v>0</v>
      </c>
      <c r="H49" s="41">
        <v>0</v>
      </c>
      <c r="I49" s="41">
        <v>2</v>
      </c>
      <c r="J49" s="41">
        <v>0</v>
      </c>
      <c r="K49" s="41">
        <v>0</v>
      </c>
      <c r="L49" s="41">
        <v>0</v>
      </c>
      <c r="M49" s="41">
        <v>0</v>
      </c>
      <c r="N49" s="41">
        <v>0</v>
      </c>
      <c r="O49" s="41">
        <v>3</v>
      </c>
      <c r="P49" s="437">
        <v>179600</v>
      </c>
      <c r="AA49" s="155">
        <v>5</v>
      </c>
      <c r="AB49" s="155" t="str">
        <f>IF(F49=AA49,"",1)</f>
        <v/>
      </c>
    </row>
    <row r="50" spans="1:28" ht="12" customHeight="1">
      <c r="A50" s="254"/>
      <c r="B50" s="254"/>
      <c r="C50" s="40"/>
      <c r="D50" s="306"/>
      <c r="E50" s="39"/>
      <c r="F50" s="94">
        <f t="shared" si="1"/>
        <v>1</v>
      </c>
      <c r="G50" s="67">
        <f t="shared" ref="G50:O50" si="24">IF(G49=0,0,G49/$F49)</f>
        <v>0</v>
      </c>
      <c r="H50" s="37">
        <f t="shared" si="24"/>
        <v>0</v>
      </c>
      <c r="I50" s="37">
        <f t="shared" si="24"/>
        <v>0.4</v>
      </c>
      <c r="J50" s="37">
        <f t="shared" si="24"/>
        <v>0</v>
      </c>
      <c r="K50" s="37">
        <f t="shared" si="24"/>
        <v>0</v>
      </c>
      <c r="L50" s="37">
        <f t="shared" si="24"/>
        <v>0</v>
      </c>
      <c r="M50" s="37">
        <f t="shared" si="24"/>
        <v>0</v>
      </c>
      <c r="N50" s="37">
        <f t="shared" si="24"/>
        <v>0</v>
      </c>
      <c r="O50" s="37">
        <f t="shared" si="24"/>
        <v>0.6</v>
      </c>
      <c r="P50" s="438"/>
      <c r="AA50" s="154"/>
      <c r="AB50" s="154"/>
    </row>
    <row r="51" spans="1:28" ht="12" customHeight="1">
      <c r="A51" s="254"/>
      <c r="B51" s="254"/>
      <c r="C51" s="43"/>
      <c r="D51" s="305" t="s">
        <v>26</v>
      </c>
      <c r="E51" s="42"/>
      <c r="F51" s="93">
        <f t="shared" si="1"/>
        <v>15</v>
      </c>
      <c r="G51" s="69">
        <v>0</v>
      </c>
      <c r="H51" s="41">
        <v>0</v>
      </c>
      <c r="I51" s="41">
        <v>8</v>
      </c>
      <c r="J51" s="41">
        <v>0</v>
      </c>
      <c r="K51" s="41">
        <v>0</v>
      </c>
      <c r="L51" s="41">
        <v>0</v>
      </c>
      <c r="M51" s="41">
        <v>0</v>
      </c>
      <c r="N51" s="41">
        <v>0</v>
      </c>
      <c r="O51" s="41">
        <v>7</v>
      </c>
      <c r="P51" s="437">
        <v>175183.75</v>
      </c>
      <c r="AA51" s="155">
        <v>15</v>
      </c>
      <c r="AB51" s="155" t="str">
        <f>IF(F51=AA51,"",1)</f>
        <v/>
      </c>
    </row>
    <row r="52" spans="1:28" ht="12" customHeight="1">
      <c r="A52" s="254"/>
      <c r="B52" s="254"/>
      <c r="C52" s="40"/>
      <c r="D52" s="306"/>
      <c r="E52" s="39"/>
      <c r="F52" s="94">
        <f t="shared" si="1"/>
        <v>1</v>
      </c>
      <c r="G52" s="67">
        <f t="shared" ref="G52:O52" si="25">IF(G51=0,0,G51/$F51)</f>
        <v>0</v>
      </c>
      <c r="H52" s="37">
        <f t="shared" si="25"/>
        <v>0</v>
      </c>
      <c r="I52" s="37">
        <f t="shared" si="25"/>
        <v>0.53333333333333333</v>
      </c>
      <c r="J52" s="37">
        <f t="shared" si="25"/>
        <v>0</v>
      </c>
      <c r="K52" s="37">
        <f t="shared" si="25"/>
        <v>0</v>
      </c>
      <c r="L52" s="37">
        <f t="shared" si="25"/>
        <v>0</v>
      </c>
      <c r="M52" s="37">
        <f t="shared" si="25"/>
        <v>0</v>
      </c>
      <c r="N52" s="37">
        <f t="shared" si="25"/>
        <v>0</v>
      </c>
      <c r="O52" s="37">
        <f t="shared" si="25"/>
        <v>0.46666666666666667</v>
      </c>
      <c r="P52" s="438"/>
      <c r="AA52" s="154"/>
      <c r="AB52" s="154"/>
    </row>
    <row r="53" spans="1:28" ht="12" customHeight="1">
      <c r="A53" s="254"/>
      <c r="B53" s="254"/>
      <c r="C53" s="43"/>
      <c r="D53" s="305" t="s">
        <v>25</v>
      </c>
      <c r="E53" s="42"/>
      <c r="F53" s="93">
        <f t="shared" si="1"/>
        <v>6</v>
      </c>
      <c r="G53" s="69">
        <v>0</v>
      </c>
      <c r="H53" s="41">
        <v>1</v>
      </c>
      <c r="I53" s="41">
        <v>2</v>
      </c>
      <c r="J53" s="41">
        <v>1</v>
      </c>
      <c r="K53" s="41">
        <v>0</v>
      </c>
      <c r="L53" s="41">
        <v>0</v>
      </c>
      <c r="M53" s="41">
        <v>0</v>
      </c>
      <c r="N53" s="41">
        <v>0</v>
      </c>
      <c r="O53" s="41">
        <v>2</v>
      </c>
      <c r="P53" s="437">
        <v>182175</v>
      </c>
      <c r="AA53" s="155">
        <v>6</v>
      </c>
      <c r="AB53" s="155" t="str">
        <f>IF(F53=AA53,"",1)</f>
        <v/>
      </c>
    </row>
    <row r="54" spans="1:28" ht="12" customHeight="1">
      <c r="A54" s="254"/>
      <c r="B54" s="254"/>
      <c r="C54" s="40"/>
      <c r="D54" s="306"/>
      <c r="E54" s="39"/>
      <c r="F54" s="94">
        <f t="shared" si="1"/>
        <v>1</v>
      </c>
      <c r="G54" s="67">
        <f t="shared" ref="G54:O54" si="26">IF(G53=0,0,G53/$F53)</f>
        <v>0</v>
      </c>
      <c r="H54" s="37">
        <f t="shared" si="26"/>
        <v>0.16666666666666666</v>
      </c>
      <c r="I54" s="37">
        <f t="shared" si="26"/>
        <v>0.33333333333333331</v>
      </c>
      <c r="J54" s="37">
        <f t="shared" si="26"/>
        <v>0.16666666666666666</v>
      </c>
      <c r="K54" s="37">
        <f t="shared" si="26"/>
        <v>0</v>
      </c>
      <c r="L54" s="37">
        <f t="shared" si="26"/>
        <v>0</v>
      </c>
      <c r="M54" s="37">
        <f t="shared" si="26"/>
        <v>0</v>
      </c>
      <c r="N54" s="37">
        <f t="shared" si="26"/>
        <v>0</v>
      </c>
      <c r="O54" s="37">
        <f t="shared" si="26"/>
        <v>0.33333333333333331</v>
      </c>
      <c r="P54" s="438"/>
      <c r="AA54" s="154"/>
      <c r="AB54" s="154"/>
    </row>
    <row r="55" spans="1:28" ht="12" customHeight="1">
      <c r="A55" s="254"/>
      <c r="B55" s="254"/>
      <c r="C55" s="43"/>
      <c r="D55" s="305" t="s">
        <v>24</v>
      </c>
      <c r="E55" s="42"/>
      <c r="F55" s="93">
        <f t="shared" si="1"/>
        <v>33</v>
      </c>
      <c r="G55" s="69">
        <v>0</v>
      </c>
      <c r="H55" s="41">
        <v>0</v>
      </c>
      <c r="I55" s="41">
        <v>20</v>
      </c>
      <c r="J55" s="41">
        <v>0</v>
      </c>
      <c r="K55" s="41">
        <v>0</v>
      </c>
      <c r="L55" s="41">
        <v>0</v>
      </c>
      <c r="M55" s="41">
        <v>0</v>
      </c>
      <c r="N55" s="41">
        <v>0</v>
      </c>
      <c r="O55" s="41">
        <v>13</v>
      </c>
      <c r="P55" s="437">
        <v>175799</v>
      </c>
      <c r="AA55" s="155">
        <v>33</v>
      </c>
      <c r="AB55" s="155" t="str">
        <f>IF(F55=AA55,"",1)</f>
        <v/>
      </c>
    </row>
    <row r="56" spans="1:28" ht="12" customHeight="1">
      <c r="A56" s="254"/>
      <c r="B56" s="254"/>
      <c r="C56" s="40"/>
      <c r="D56" s="306"/>
      <c r="E56" s="39"/>
      <c r="F56" s="94">
        <f t="shared" si="1"/>
        <v>1</v>
      </c>
      <c r="G56" s="67">
        <f t="shared" ref="G56:O56" si="27">IF(G55=0,0,G55/$F55)</f>
        <v>0</v>
      </c>
      <c r="H56" s="37">
        <f t="shared" si="27"/>
        <v>0</v>
      </c>
      <c r="I56" s="37">
        <f t="shared" si="27"/>
        <v>0.60606060606060608</v>
      </c>
      <c r="J56" s="37">
        <f t="shared" si="27"/>
        <v>0</v>
      </c>
      <c r="K56" s="37">
        <f t="shared" si="27"/>
        <v>0</v>
      </c>
      <c r="L56" s="37">
        <f t="shared" si="27"/>
        <v>0</v>
      </c>
      <c r="M56" s="37">
        <f t="shared" si="27"/>
        <v>0</v>
      </c>
      <c r="N56" s="37">
        <f t="shared" si="27"/>
        <v>0</v>
      </c>
      <c r="O56" s="37">
        <f t="shared" si="27"/>
        <v>0.39393939393939392</v>
      </c>
      <c r="P56" s="438"/>
      <c r="AA56" s="154"/>
      <c r="AB56" s="154"/>
    </row>
    <row r="57" spans="1:28" ht="12" customHeight="1">
      <c r="A57" s="254"/>
      <c r="B57" s="254"/>
      <c r="C57" s="43"/>
      <c r="D57" s="305" t="s">
        <v>23</v>
      </c>
      <c r="E57" s="42"/>
      <c r="F57" s="93">
        <f t="shared" si="1"/>
        <v>7</v>
      </c>
      <c r="G57" s="69">
        <v>0</v>
      </c>
      <c r="H57" s="41">
        <v>1</v>
      </c>
      <c r="I57" s="41">
        <v>1</v>
      </c>
      <c r="J57" s="41">
        <v>0</v>
      </c>
      <c r="K57" s="41">
        <v>0</v>
      </c>
      <c r="L57" s="41">
        <v>0</v>
      </c>
      <c r="M57" s="41">
        <v>0</v>
      </c>
      <c r="N57" s="41">
        <v>0</v>
      </c>
      <c r="O57" s="41">
        <v>5</v>
      </c>
      <c r="P57" s="437">
        <v>158700</v>
      </c>
      <c r="AA57" s="155">
        <v>7</v>
      </c>
      <c r="AB57" s="155" t="str">
        <f>IF(F57=AA57,"",1)</f>
        <v/>
      </c>
    </row>
    <row r="58" spans="1:28" ht="12" customHeight="1">
      <c r="A58" s="254"/>
      <c r="B58" s="254"/>
      <c r="C58" s="40"/>
      <c r="D58" s="306"/>
      <c r="E58" s="39"/>
      <c r="F58" s="94">
        <f t="shared" si="1"/>
        <v>1</v>
      </c>
      <c r="G58" s="67">
        <f t="shared" ref="G58:O58" si="28">IF(G57=0,0,G57/$F57)</f>
        <v>0</v>
      </c>
      <c r="H58" s="37">
        <f t="shared" si="28"/>
        <v>0.14285714285714285</v>
      </c>
      <c r="I58" s="37">
        <f t="shared" si="28"/>
        <v>0.14285714285714285</v>
      </c>
      <c r="J58" s="37">
        <f t="shared" si="28"/>
        <v>0</v>
      </c>
      <c r="K58" s="37">
        <f t="shared" si="28"/>
        <v>0</v>
      </c>
      <c r="L58" s="37">
        <f t="shared" si="28"/>
        <v>0</v>
      </c>
      <c r="M58" s="37">
        <f t="shared" si="28"/>
        <v>0</v>
      </c>
      <c r="N58" s="37">
        <f t="shared" si="28"/>
        <v>0</v>
      </c>
      <c r="O58" s="37">
        <f t="shared" si="28"/>
        <v>0.7142857142857143</v>
      </c>
      <c r="P58" s="438"/>
      <c r="AA58" s="154"/>
      <c r="AB58" s="154"/>
    </row>
    <row r="59" spans="1:28" ht="12.75" customHeight="1">
      <c r="A59" s="254"/>
      <c r="B59" s="254"/>
      <c r="C59" s="43"/>
      <c r="D59" s="305" t="s">
        <v>22</v>
      </c>
      <c r="E59" s="42"/>
      <c r="F59" s="93">
        <f t="shared" si="1"/>
        <v>29</v>
      </c>
      <c r="G59" s="69">
        <v>0</v>
      </c>
      <c r="H59" s="41">
        <v>0</v>
      </c>
      <c r="I59" s="41">
        <v>18</v>
      </c>
      <c r="J59" s="41">
        <v>0</v>
      </c>
      <c r="K59" s="41">
        <v>0</v>
      </c>
      <c r="L59" s="41">
        <v>0</v>
      </c>
      <c r="M59" s="41">
        <v>0</v>
      </c>
      <c r="N59" s="41">
        <v>0</v>
      </c>
      <c r="O59" s="41">
        <v>11</v>
      </c>
      <c r="P59" s="437">
        <v>173693.88888888888</v>
      </c>
      <c r="AA59" s="155">
        <v>29</v>
      </c>
      <c r="AB59" s="155" t="str">
        <f>IF(F59=AA59,"",1)</f>
        <v/>
      </c>
    </row>
    <row r="60" spans="1:28" ht="12.75" customHeight="1">
      <c r="A60" s="254"/>
      <c r="B60" s="254"/>
      <c r="C60" s="40"/>
      <c r="D60" s="306"/>
      <c r="E60" s="39"/>
      <c r="F60" s="94">
        <f t="shared" si="1"/>
        <v>1</v>
      </c>
      <c r="G60" s="67">
        <f t="shared" ref="G60:O60" si="29">IF(G59=0,0,G59/$F59)</f>
        <v>0</v>
      </c>
      <c r="H60" s="37">
        <f t="shared" si="29"/>
        <v>0</v>
      </c>
      <c r="I60" s="37">
        <f t="shared" si="29"/>
        <v>0.62068965517241381</v>
      </c>
      <c r="J60" s="37">
        <f t="shared" si="29"/>
        <v>0</v>
      </c>
      <c r="K60" s="37">
        <f t="shared" si="29"/>
        <v>0</v>
      </c>
      <c r="L60" s="37">
        <f t="shared" si="29"/>
        <v>0</v>
      </c>
      <c r="M60" s="37">
        <f t="shared" si="29"/>
        <v>0</v>
      </c>
      <c r="N60" s="37">
        <f t="shared" si="29"/>
        <v>0</v>
      </c>
      <c r="O60" s="37">
        <f t="shared" si="29"/>
        <v>0.37931034482758619</v>
      </c>
      <c r="P60" s="438"/>
      <c r="AA60" s="154"/>
      <c r="AB60" s="154"/>
    </row>
    <row r="61" spans="1:28" ht="12" customHeight="1">
      <c r="A61" s="254"/>
      <c r="B61" s="254"/>
      <c r="C61" s="43"/>
      <c r="D61" s="305" t="s">
        <v>21</v>
      </c>
      <c r="E61" s="42"/>
      <c r="F61" s="93">
        <f t="shared" si="1"/>
        <v>15</v>
      </c>
      <c r="G61" s="69">
        <v>0</v>
      </c>
      <c r="H61" s="41">
        <v>0</v>
      </c>
      <c r="I61" s="41">
        <v>8</v>
      </c>
      <c r="J61" s="41">
        <v>0</v>
      </c>
      <c r="K61" s="41">
        <v>0</v>
      </c>
      <c r="L61" s="41">
        <v>0</v>
      </c>
      <c r="M61" s="41">
        <v>0</v>
      </c>
      <c r="N61" s="41">
        <v>0</v>
      </c>
      <c r="O61" s="41">
        <v>7</v>
      </c>
      <c r="P61" s="437">
        <v>178523.75</v>
      </c>
      <c r="AA61" s="155">
        <v>15</v>
      </c>
      <c r="AB61" s="155" t="str">
        <f>IF(F61=AA61,"",1)</f>
        <v/>
      </c>
    </row>
    <row r="62" spans="1:28" ht="12" customHeight="1">
      <c r="A62" s="254"/>
      <c r="B62" s="254"/>
      <c r="C62" s="40"/>
      <c r="D62" s="306"/>
      <c r="E62" s="39"/>
      <c r="F62" s="94">
        <f t="shared" si="1"/>
        <v>1</v>
      </c>
      <c r="G62" s="67">
        <f t="shared" ref="G62:O62" si="30">IF(G61=0,0,G61/$F61)</f>
        <v>0</v>
      </c>
      <c r="H62" s="37">
        <f t="shared" si="30"/>
        <v>0</v>
      </c>
      <c r="I62" s="37">
        <f t="shared" si="30"/>
        <v>0.53333333333333333</v>
      </c>
      <c r="J62" s="37">
        <f t="shared" si="30"/>
        <v>0</v>
      </c>
      <c r="K62" s="37">
        <f t="shared" si="30"/>
        <v>0</v>
      </c>
      <c r="L62" s="37">
        <f t="shared" si="30"/>
        <v>0</v>
      </c>
      <c r="M62" s="37">
        <f t="shared" si="30"/>
        <v>0</v>
      </c>
      <c r="N62" s="37">
        <f t="shared" si="30"/>
        <v>0</v>
      </c>
      <c r="O62" s="37">
        <f t="shared" si="30"/>
        <v>0.46666666666666667</v>
      </c>
      <c r="P62" s="438"/>
      <c r="AA62" s="154"/>
      <c r="AB62" s="154"/>
    </row>
    <row r="63" spans="1:28" ht="12" customHeight="1">
      <c r="A63" s="254"/>
      <c r="B63" s="254"/>
      <c r="C63" s="43"/>
      <c r="D63" s="305" t="s">
        <v>20</v>
      </c>
      <c r="E63" s="42"/>
      <c r="F63" s="93">
        <f t="shared" si="1"/>
        <v>7</v>
      </c>
      <c r="G63" s="69">
        <v>0</v>
      </c>
      <c r="H63" s="41">
        <v>1</v>
      </c>
      <c r="I63" s="41">
        <v>4</v>
      </c>
      <c r="J63" s="41">
        <v>0</v>
      </c>
      <c r="K63" s="41">
        <v>0</v>
      </c>
      <c r="L63" s="41">
        <v>0</v>
      </c>
      <c r="M63" s="41">
        <v>0</v>
      </c>
      <c r="N63" s="41">
        <v>0</v>
      </c>
      <c r="O63" s="41">
        <v>2</v>
      </c>
      <c r="P63" s="437">
        <v>172200</v>
      </c>
      <c r="AA63" s="155">
        <v>7</v>
      </c>
      <c r="AB63" s="155" t="str">
        <f>IF(F63=AA63,"",1)</f>
        <v/>
      </c>
    </row>
    <row r="64" spans="1:28" ht="12" customHeight="1">
      <c r="A64" s="254"/>
      <c r="B64" s="254"/>
      <c r="C64" s="40"/>
      <c r="D64" s="306"/>
      <c r="E64" s="39"/>
      <c r="F64" s="94">
        <f t="shared" si="1"/>
        <v>0.99999999999999989</v>
      </c>
      <c r="G64" s="67">
        <f t="shared" ref="G64:O64" si="31">IF(G63=0,0,G63/$F63)</f>
        <v>0</v>
      </c>
      <c r="H64" s="37">
        <f t="shared" si="31"/>
        <v>0.14285714285714285</v>
      </c>
      <c r="I64" s="37">
        <f t="shared" si="31"/>
        <v>0.5714285714285714</v>
      </c>
      <c r="J64" s="37">
        <f t="shared" si="31"/>
        <v>0</v>
      </c>
      <c r="K64" s="37">
        <f t="shared" si="31"/>
        <v>0</v>
      </c>
      <c r="L64" s="37">
        <f t="shared" si="31"/>
        <v>0</v>
      </c>
      <c r="M64" s="37">
        <f t="shared" si="31"/>
        <v>0</v>
      </c>
      <c r="N64" s="37">
        <f t="shared" si="31"/>
        <v>0</v>
      </c>
      <c r="O64" s="37">
        <f t="shared" si="31"/>
        <v>0.2857142857142857</v>
      </c>
      <c r="P64" s="438"/>
      <c r="AA64" s="154"/>
      <c r="AB64" s="154"/>
    </row>
    <row r="65" spans="1:28" ht="12" customHeight="1">
      <c r="A65" s="254"/>
      <c r="B65" s="254"/>
      <c r="C65" s="43"/>
      <c r="D65" s="305" t="s">
        <v>19</v>
      </c>
      <c r="E65" s="42"/>
      <c r="F65" s="93">
        <f t="shared" si="1"/>
        <v>17</v>
      </c>
      <c r="G65" s="69">
        <v>0</v>
      </c>
      <c r="H65" s="41">
        <v>0</v>
      </c>
      <c r="I65" s="41">
        <v>11</v>
      </c>
      <c r="J65" s="41">
        <v>0</v>
      </c>
      <c r="K65" s="41">
        <v>0</v>
      </c>
      <c r="L65" s="41">
        <v>0</v>
      </c>
      <c r="M65" s="41">
        <v>0</v>
      </c>
      <c r="N65" s="41">
        <v>0</v>
      </c>
      <c r="O65" s="41">
        <v>6</v>
      </c>
      <c r="P65" s="437">
        <v>170409.09090909091</v>
      </c>
      <c r="AA65" s="155">
        <v>17</v>
      </c>
      <c r="AB65" s="155" t="str">
        <f>IF(F65=AA65,"",1)</f>
        <v/>
      </c>
    </row>
    <row r="66" spans="1:28" ht="12" customHeight="1">
      <c r="A66" s="254"/>
      <c r="B66" s="254"/>
      <c r="C66" s="40"/>
      <c r="D66" s="306"/>
      <c r="E66" s="39"/>
      <c r="F66" s="94">
        <f t="shared" si="1"/>
        <v>1</v>
      </c>
      <c r="G66" s="67">
        <f t="shared" ref="G66:O66" si="32">IF(G65=0,0,G65/$F65)</f>
        <v>0</v>
      </c>
      <c r="H66" s="37">
        <f t="shared" si="32"/>
        <v>0</v>
      </c>
      <c r="I66" s="37">
        <f t="shared" si="32"/>
        <v>0.6470588235294118</v>
      </c>
      <c r="J66" s="37">
        <f t="shared" si="32"/>
        <v>0</v>
      </c>
      <c r="K66" s="37">
        <f t="shared" si="32"/>
        <v>0</v>
      </c>
      <c r="L66" s="37">
        <f t="shared" si="32"/>
        <v>0</v>
      </c>
      <c r="M66" s="37">
        <f t="shared" si="32"/>
        <v>0</v>
      </c>
      <c r="N66" s="37">
        <f t="shared" si="32"/>
        <v>0</v>
      </c>
      <c r="O66" s="37">
        <f t="shared" si="32"/>
        <v>0.35294117647058826</v>
      </c>
      <c r="P66" s="438"/>
      <c r="AA66" s="154"/>
      <c r="AB66" s="154"/>
    </row>
    <row r="67" spans="1:28" ht="12" customHeight="1">
      <c r="A67" s="254"/>
      <c r="B67" s="254"/>
      <c r="C67" s="43"/>
      <c r="D67" s="305" t="s">
        <v>18</v>
      </c>
      <c r="E67" s="42"/>
      <c r="F67" s="93">
        <f t="shared" si="1"/>
        <v>6</v>
      </c>
      <c r="G67" s="69">
        <v>0</v>
      </c>
      <c r="H67" s="41">
        <v>0</v>
      </c>
      <c r="I67" s="41">
        <v>2</v>
      </c>
      <c r="J67" s="41">
        <v>0</v>
      </c>
      <c r="K67" s="41">
        <v>0</v>
      </c>
      <c r="L67" s="41">
        <v>0</v>
      </c>
      <c r="M67" s="41">
        <v>0</v>
      </c>
      <c r="N67" s="41">
        <v>0</v>
      </c>
      <c r="O67" s="41">
        <v>4</v>
      </c>
      <c r="P67" s="437">
        <v>157500</v>
      </c>
      <c r="AA67" s="155">
        <v>6</v>
      </c>
      <c r="AB67" s="155" t="str">
        <f>IF(F67=AA67,"",1)</f>
        <v/>
      </c>
    </row>
    <row r="68" spans="1:28" ht="12" customHeight="1">
      <c r="A68" s="254"/>
      <c r="B68" s="255"/>
      <c r="C68" s="40"/>
      <c r="D68" s="306"/>
      <c r="E68" s="39"/>
      <c r="F68" s="94">
        <f t="shared" si="1"/>
        <v>1</v>
      </c>
      <c r="G68" s="67">
        <f t="shared" ref="G68:O68" si="33">IF(G67=0,0,G67/$F67)</f>
        <v>0</v>
      </c>
      <c r="H68" s="37">
        <f t="shared" si="33"/>
        <v>0</v>
      </c>
      <c r="I68" s="37">
        <f t="shared" si="33"/>
        <v>0.33333333333333331</v>
      </c>
      <c r="J68" s="37">
        <f t="shared" si="33"/>
        <v>0</v>
      </c>
      <c r="K68" s="37">
        <f t="shared" si="33"/>
        <v>0</v>
      </c>
      <c r="L68" s="37">
        <f t="shared" si="33"/>
        <v>0</v>
      </c>
      <c r="M68" s="37">
        <f t="shared" si="33"/>
        <v>0</v>
      </c>
      <c r="N68" s="37">
        <f t="shared" si="33"/>
        <v>0</v>
      </c>
      <c r="O68" s="37">
        <f t="shared" si="33"/>
        <v>0.66666666666666663</v>
      </c>
      <c r="P68" s="438"/>
      <c r="AA68" s="154"/>
      <c r="AB68" s="154"/>
    </row>
    <row r="69" spans="1:28" ht="12" customHeight="1">
      <c r="A69" s="254"/>
      <c r="B69" s="253" t="s">
        <v>17</v>
      </c>
      <c r="C69" s="43"/>
      <c r="D69" s="305" t="s">
        <v>16</v>
      </c>
      <c r="E69" s="42"/>
      <c r="F69" s="93">
        <f t="shared" si="1"/>
        <v>724</v>
      </c>
      <c r="G69" s="69">
        <f t="shared" ref="G69:O69" si="34">SUM(G71,G73,G75,G77,G79,G81,G83,G85,G87,G89,G91,G93,G95,G97,G99)</f>
        <v>0</v>
      </c>
      <c r="H69" s="41">
        <f t="shared" si="34"/>
        <v>53</v>
      </c>
      <c r="I69" s="41">
        <f t="shared" si="34"/>
        <v>312</v>
      </c>
      <c r="J69" s="41">
        <f t="shared" si="34"/>
        <v>28</v>
      </c>
      <c r="K69" s="41">
        <f t="shared" si="34"/>
        <v>4</v>
      </c>
      <c r="L69" s="41">
        <f t="shared" si="34"/>
        <v>0</v>
      </c>
      <c r="M69" s="41">
        <f t="shared" si="34"/>
        <v>0</v>
      </c>
      <c r="N69" s="41">
        <f t="shared" si="34"/>
        <v>0</v>
      </c>
      <c r="O69" s="41">
        <f t="shared" si="34"/>
        <v>327</v>
      </c>
      <c r="P69" s="437">
        <v>170674.87909999999</v>
      </c>
      <c r="AA69" s="155">
        <v>724</v>
      </c>
      <c r="AB69" s="155" t="str">
        <f>IF(F69=AA69,"",1)</f>
        <v/>
      </c>
    </row>
    <row r="70" spans="1:28" ht="12" customHeight="1">
      <c r="A70" s="254"/>
      <c r="B70" s="254"/>
      <c r="C70" s="40"/>
      <c r="D70" s="306"/>
      <c r="E70" s="39"/>
      <c r="F70" s="94">
        <f t="shared" si="1"/>
        <v>1</v>
      </c>
      <c r="G70" s="67">
        <f t="shared" ref="G70:O70" si="35">IF(G69=0,0,G69/$F69)</f>
        <v>0</v>
      </c>
      <c r="H70" s="37">
        <f t="shared" si="35"/>
        <v>7.3204419889502756E-2</v>
      </c>
      <c r="I70" s="37">
        <f t="shared" si="35"/>
        <v>0.43093922651933703</v>
      </c>
      <c r="J70" s="37">
        <f t="shared" si="35"/>
        <v>3.8674033149171269E-2</v>
      </c>
      <c r="K70" s="37">
        <f t="shared" si="35"/>
        <v>5.5248618784530384E-3</v>
      </c>
      <c r="L70" s="37">
        <f t="shared" si="35"/>
        <v>0</v>
      </c>
      <c r="M70" s="37">
        <f t="shared" si="35"/>
        <v>0</v>
      </c>
      <c r="N70" s="37">
        <f t="shared" si="35"/>
        <v>0</v>
      </c>
      <c r="O70" s="37">
        <f t="shared" si="35"/>
        <v>0.4516574585635359</v>
      </c>
      <c r="P70" s="438"/>
      <c r="AA70" s="154"/>
      <c r="AB70" s="154"/>
    </row>
    <row r="71" spans="1:28" ht="12" customHeight="1">
      <c r="A71" s="254"/>
      <c r="B71" s="254"/>
      <c r="C71" s="43"/>
      <c r="D71" s="305" t="s">
        <v>122</v>
      </c>
      <c r="E71" s="42"/>
      <c r="F71" s="93">
        <f t="shared" si="1"/>
        <v>4</v>
      </c>
      <c r="G71" s="69">
        <v>0</v>
      </c>
      <c r="H71" s="41">
        <v>0</v>
      </c>
      <c r="I71" s="41">
        <v>1</v>
      </c>
      <c r="J71" s="41">
        <v>0</v>
      </c>
      <c r="K71" s="41">
        <v>0</v>
      </c>
      <c r="L71" s="41">
        <v>0</v>
      </c>
      <c r="M71" s="41">
        <v>0</v>
      </c>
      <c r="N71" s="41">
        <v>0</v>
      </c>
      <c r="O71" s="41">
        <v>3</v>
      </c>
      <c r="P71" s="437">
        <v>158000</v>
      </c>
      <c r="AA71" s="155">
        <v>4</v>
      </c>
      <c r="AB71" s="155" t="str">
        <f>IF(F71=AA71,"",1)</f>
        <v/>
      </c>
    </row>
    <row r="72" spans="1:28" ht="12" customHeight="1">
      <c r="A72" s="254"/>
      <c r="B72" s="254"/>
      <c r="C72" s="40"/>
      <c r="D72" s="306"/>
      <c r="E72" s="39"/>
      <c r="F72" s="94">
        <f t="shared" ref="F72:F100" si="36">SUM(G72:O72)</f>
        <v>1</v>
      </c>
      <c r="G72" s="67">
        <f t="shared" ref="G72:O72" si="37">IF(G71=0,0,G71/$F71)</f>
        <v>0</v>
      </c>
      <c r="H72" s="37">
        <f t="shared" si="37"/>
        <v>0</v>
      </c>
      <c r="I72" s="37">
        <f t="shared" si="37"/>
        <v>0.25</v>
      </c>
      <c r="J72" s="37">
        <f t="shared" si="37"/>
        <v>0</v>
      </c>
      <c r="K72" s="37">
        <f t="shared" si="37"/>
        <v>0</v>
      </c>
      <c r="L72" s="37">
        <f t="shared" si="37"/>
        <v>0</v>
      </c>
      <c r="M72" s="37">
        <f t="shared" si="37"/>
        <v>0</v>
      </c>
      <c r="N72" s="37">
        <f t="shared" si="37"/>
        <v>0</v>
      </c>
      <c r="O72" s="37">
        <f t="shared" si="37"/>
        <v>0.75</v>
      </c>
      <c r="P72" s="438"/>
      <c r="AA72" s="154"/>
      <c r="AB72" s="154"/>
    </row>
    <row r="73" spans="1:28" ht="12" customHeight="1">
      <c r="A73" s="254"/>
      <c r="B73" s="254"/>
      <c r="C73" s="43"/>
      <c r="D73" s="305" t="s">
        <v>14</v>
      </c>
      <c r="E73" s="42"/>
      <c r="F73" s="93">
        <f t="shared" si="36"/>
        <v>91</v>
      </c>
      <c r="G73" s="69">
        <v>0</v>
      </c>
      <c r="H73" s="41">
        <v>1</v>
      </c>
      <c r="I73" s="41">
        <v>32</v>
      </c>
      <c r="J73" s="41">
        <v>2</v>
      </c>
      <c r="K73" s="41">
        <v>0</v>
      </c>
      <c r="L73" s="41">
        <v>0</v>
      </c>
      <c r="M73" s="41">
        <v>0</v>
      </c>
      <c r="N73" s="41">
        <v>0</v>
      </c>
      <c r="O73" s="41">
        <v>56</v>
      </c>
      <c r="P73" s="437">
        <v>180390.28571428571</v>
      </c>
      <c r="AA73" s="155">
        <v>91</v>
      </c>
      <c r="AB73" s="155" t="str">
        <f>IF(F73=AA73,"",1)</f>
        <v/>
      </c>
    </row>
    <row r="74" spans="1:28" ht="12" customHeight="1">
      <c r="A74" s="254"/>
      <c r="B74" s="254"/>
      <c r="C74" s="40"/>
      <c r="D74" s="306"/>
      <c r="E74" s="39"/>
      <c r="F74" s="94">
        <f t="shared" si="36"/>
        <v>1</v>
      </c>
      <c r="G74" s="67">
        <f t="shared" ref="G74:O74" si="38">IF(G73=0,0,G73/$F73)</f>
        <v>0</v>
      </c>
      <c r="H74" s="37">
        <f t="shared" si="38"/>
        <v>1.098901098901099E-2</v>
      </c>
      <c r="I74" s="37">
        <f t="shared" si="38"/>
        <v>0.35164835164835168</v>
      </c>
      <c r="J74" s="37">
        <f t="shared" si="38"/>
        <v>2.197802197802198E-2</v>
      </c>
      <c r="K74" s="37">
        <f t="shared" si="38"/>
        <v>0</v>
      </c>
      <c r="L74" s="37">
        <f t="shared" si="38"/>
        <v>0</v>
      </c>
      <c r="M74" s="37">
        <f t="shared" si="38"/>
        <v>0</v>
      </c>
      <c r="N74" s="37">
        <f t="shared" si="38"/>
        <v>0</v>
      </c>
      <c r="O74" s="37">
        <f t="shared" si="38"/>
        <v>0.61538461538461542</v>
      </c>
      <c r="P74" s="438"/>
      <c r="AA74" s="154"/>
      <c r="AB74" s="154"/>
    </row>
    <row r="75" spans="1:28" ht="12" customHeight="1">
      <c r="A75" s="254"/>
      <c r="B75" s="254"/>
      <c r="C75" s="43"/>
      <c r="D75" s="305" t="s">
        <v>13</v>
      </c>
      <c r="E75" s="42"/>
      <c r="F75" s="93">
        <f t="shared" si="36"/>
        <v>19</v>
      </c>
      <c r="G75" s="69">
        <v>0</v>
      </c>
      <c r="H75" s="41">
        <v>0</v>
      </c>
      <c r="I75" s="41">
        <v>12</v>
      </c>
      <c r="J75" s="41">
        <v>0</v>
      </c>
      <c r="K75" s="41">
        <v>0</v>
      </c>
      <c r="L75" s="41">
        <v>0</v>
      </c>
      <c r="M75" s="41">
        <v>0</v>
      </c>
      <c r="N75" s="41">
        <v>0</v>
      </c>
      <c r="O75" s="41">
        <v>7</v>
      </c>
      <c r="P75" s="437">
        <v>173807.58333333334</v>
      </c>
      <c r="AA75" s="155">
        <v>19</v>
      </c>
      <c r="AB75" s="155" t="str">
        <f>IF(F75=AA75,"",1)</f>
        <v/>
      </c>
    </row>
    <row r="76" spans="1:28" ht="12" customHeight="1">
      <c r="A76" s="254"/>
      <c r="B76" s="254"/>
      <c r="C76" s="40"/>
      <c r="D76" s="306"/>
      <c r="E76" s="39"/>
      <c r="F76" s="94">
        <f t="shared" si="36"/>
        <v>1</v>
      </c>
      <c r="G76" s="67">
        <f t="shared" ref="G76:O76" si="39">IF(G75=0,0,G75/$F75)</f>
        <v>0</v>
      </c>
      <c r="H76" s="37">
        <f t="shared" si="39"/>
        <v>0</v>
      </c>
      <c r="I76" s="37">
        <f t="shared" si="39"/>
        <v>0.63157894736842102</v>
      </c>
      <c r="J76" s="37">
        <f t="shared" si="39"/>
        <v>0</v>
      </c>
      <c r="K76" s="37">
        <f t="shared" si="39"/>
        <v>0</v>
      </c>
      <c r="L76" s="37">
        <f t="shared" si="39"/>
        <v>0</v>
      </c>
      <c r="M76" s="37">
        <f t="shared" si="39"/>
        <v>0</v>
      </c>
      <c r="N76" s="37">
        <f t="shared" si="39"/>
        <v>0</v>
      </c>
      <c r="O76" s="37">
        <f t="shared" si="39"/>
        <v>0.36842105263157893</v>
      </c>
      <c r="P76" s="438"/>
      <c r="AA76" s="154"/>
      <c r="AB76" s="154"/>
    </row>
    <row r="77" spans="1:28" ht="12" customHeight="1">
      <c r="A77" s="254"/>
      <c r="B77" s="254"/>
      <c r="C77" s="43"/>
      <c r="D77" s="305" t="s">
        <v>12</v>
      </c>
      <c r="E77" s="42"/>
      <c r="F77" s="93">
        <f t="shared" si="36"/>
        <v>14</v>
      </c>
      <c r="G77" s="69">
        <v>0</v>
      </c>
      <c r="H77" s="41">
        <v>0</v>
      </c>
      <c r="I77" s="41">
        <v>9</v>
      </c>
      <c r="J77" s="41">
        <v>3</v>
      </c>
      <c r="K77" s="41">
        <v>0</v>
      </c>
      <c r="L77" s="41">
        <v>0</v>
      </c>
      <c r="M77" s="41">
        <v>0</v>
      </c>
      <c r="N77" s="41">
        <v>0</v>
      </c>
      <c r="O77" s="41">
        <v>2</v>
      </c>
      <c r="P77" s="437">
        <v>185976.66666666666</v>
      </c>
      <c r="AA77" s="155">
        <v>14</v>
      </c>
      <c r="AB77" s="155" t="str">
        <f>IF(F77=AA77,"",1)</f>
        <v/>
      </c>
    </row>
    <row r="78" spans="1:28" ht="12" customHeight="1">
      <c r="A78" s="254"/>
      <c r="B78" s="254"/>
      <c r="C78" s="40"/>
      <c r="D78" s="306"/>
      <c r="E78" s="39"/>
      <c r="F78" s="94">
        <f t="shared" si="36"/>
        <v>1</v>
      </c>
      <c r="G78" s="67">
        <f t="shared" ref="G78:O78" si="40">IF(G77=0,0,G77/$F77)</f>
        <v>0</v>
      </c>
      <c r="H78" s="37">
        <f t="shared" si="40"/>
        <v>0</v>
      </c>
      <c r="I78" s="37">
        <f t="shared" si="40"/>
        <v>0.6428571428571429</v>
      </c>
      <c r="J78" s="37">
        <f t="shared" si="40"/>
        <v>0.21428571428571427</v>
      </c>
      <c r="K78" s="37">
        <f t="shared" si="40"/>
        <v>0</v>
      </c>
      <c r="L78" s="37">
        <f t="shared" si="40"/>
        <v>0</v>
      </c>
      <c r="M78" s="37">
        <f t="shared" si="40"/>
        <v>0</v>
      </c>
      <c r="N78" s="37">
        <f t="shared" si="40"/>
        <v>0</v>
      </c>
      <c r="O78" s="37">
        <f t="shared" si="40"/>
        <v>0.14285714285714285</v>
      </c>
      <c r="P78" s="438"/>
      <c r="AA78" s="154"/>
      <c r="AB78" s="154"/>
    </row>
    <row r="79" spans="1:28" ht="12" customHeight="1">
      <c r="A79" s="254"/>
      <c r="B79" s="254"/>
      <c r="C79" s="43"/>
      <c r="D79" s="305" t="s">
        <v>11</v>
      </c>
      <c r="E79" s="42"/>
      <c r="F79" s="93">
        <f t="shared" si="36"/>
        <v>32</v>
      </c>
      <c r="G79" s="69">
        <v>0</v>
      </c>
      <c r="H79" s="41">
        <v>6</v>
      </c>
      <c r="I79" s="41">
        <v>12</v>
      </c>
      <c r="J79" s="41">
        <v>1</v>
      </c>
      <c r="K79" s="41">
        <v>0</v>
      </c>
      <c r="L79" s="41">
        <v>0</v>
      </c>
      <c r="M79" s="41">
        <v>0</v>
      </c>
      <c r="N79" s="41">
        <v>0</v>
      </c>
      <c r="O79" s="41">
        <v>13</v>
      </c>
      <c r="P79" s="437">
        <v>169248.57894736843</v>
      </c>
      <c r="AA79" s="155">
        <v>32</v>
      </c>
      <c r="AB79" s="155" t="str">
        <f>IF(F79=AA79,"",1)</f>
        <v/>
      </c>
    </row>
    <row r="80" spans="1:28" ht="12" customHeight="1">
      <c r="A80" s="254"/>
      <c r="B80" s="254"/>
      <c r="C80" s="40"/>
      <c r="D80" s="306"/>
      <c r="E80" s="39"/>
      <c r="F80" s="94">
        <f t="shared" si="36"/>
        <v>1</v>
      </c>
      <c r="G80" s="67">
        <f t="shared" ref="G80:O80" si="41">IF(G79=0,0,G79/$F79)</f>
        <v>0</v>
      </c>
      <c r="H80" s="37">
        <f t="shared" si="41"/>
        <v>0.1875</v>
      </c>
      <c r="I80" s="37">
        <f t="shared" si="41"/>
        <v>0.375</v>
      </c>
      <c r="J80" s="37">
        <f t="shared" si="41"/>
        <v>3.125E-2</v>
      </c>
      <c r="K80" s="37">
        <f t="shared" si="41"/>
        <v>0</v>
      </c>
      <c r="L80" s="37">
        <f t="shared" si="41"/>
        <v>0</v>
      </c>
      <c r="M80" s="37">
        <f t="shared" si="41"/>
        <v>0</v>
      </c>
      <c r="N80" s="37">
        <f t="shared" si="41"/>
        <v>0</v>
      </c>
      <c r="O80" s="37">
        <f t="shared" si="41"/>
        <v>0.40625</v>
      </c>
      <c r="P80" s="438"/>
      <c r="AA80" s="154"/>
      <c r="AB80" s="154"/>
    </row>
    <row r="81" spans="1:28" ht="12" customHeight="1">
      <c r="A81" s="254"/>
      <c r="B81" s="254"/>
      <c r="C81" s="43"/>
      <c r="D81" s="305" t="s">
        <v>10</v>
      </c>
      <c r="E81" s="42"/>
      <c r="F81" s="93">
        <f t="shared" si="36"/>
        <v>176</v>
      </c>
      <c r="G81" s="69">
        <v>0</v>
      </c>
      <c r="H81" s="41">
        <v>4</v>
      </c>
      <c r="I81" s="41">
        <v>76</v>
      </c>
      <c r="J81" s="41">
        <v>3</v>
      </c>
      <c r="K81" s="41">
        <v>0</v>
      </c>
      <c r="L81" s="41">
        <v>0</v>
      </c>
      <c r="M81" s="41">
        <v>0</v>
      </c>
      <c r="N81" s="41">
        <v>0</v>
      </c>
      <c r="O81" s="41">
        <v>93</v>
      </c>
      <c r="P81" s="437">
        <v>170276.7951807229</v>
      </c>
      <c r="AA81" s="155">
        <v>176</v>
      </c>
      <c r="AB81" s="155" t="str">
        <f>IF(F81=AA81,"",1)</f>
        <v/>
      </c>
    </row>
    <row r="82" spans="1:28" ht="12" customHeight="1">
      <c r="A82" s="254"/>
      <c r="B82" s="254"/>
      <c r="C82" s="40"/>
      <c r="D82" s="306"/>
      <c r="E82" s="39"/>
      <c r="F82" s="94">
        <f t="shared" si="36"/>
        <v>1</v>
      </c>
      <c r="G82" s="67">
        <f t="shared" ref="G82:O82" si="42">IF(G81=0,0,G81/$F81)</f>
        <v>0</v>
      </c>
      <c r="H82" s="37">
        <f t="shared" si="42"/>
        <v>2.2727272727272728E-2</v>
      </c>
      <c r="I82" s="37">
        <f t="shared" si="42"/>
        <v>0.43181818181818182</v>
      </c>
      <c r="J82" s="37">
        <f t="shared" si="42"/>
        <v>1.7045454545454544E-2</v>
      </c>
      <c r="K82" s="37">
        <f t="shared" si="42"/>
        <v>0</v>
      </c>
      <c r="L82" s="37">
        <f t="shared" si="42"/>
        <v>0</v>
      </c>
      <c r="M82" s="37">
        <f t="shared" si="42"/>
        <v>0</v>
      </c>
      <c r="N82" s="37">
        <f t="shared" si="42"/>
        <v>0</v>
      </c>
      <c r="O82" s="37">
        <f t="shared" si="42"/>
        <v>0.52840909090909094</v>
      </c>
      <c r="P82" s="438"/>
      <c r="AA82" s="154"/>
      <c r="AB82" s="154"/>
    </row>
    <row r="83" spans="1:28" ht="12" customHeight="1">
      <c r="A83" s="254"/>
      <c r="B83" s="254"/>
      <c r="C83" s="43"/>
      <c r="D83" s="305" t="s">
        <v>9</v>
      </c>
      <c r="E83" s="42"/>
      <c r="F83" s="93">
        <f t="shared" si="36"/>
        <v>21</v>
      </c>
      <c r="G83" s="69">
        <v>0</v>
      </c>
      <c r="H83" s="41">
        <v>4</v>
      </c>
      <c r="I83" s="41">
        <v>8</v>
      </c>
      <c r="J83" s="41">
        <v>0</v>
      </c>
      <c r="K83" s="41">
        <v>0</v>
      </c>
      <c r="L83" s="41">
        <v>0</v>
      </c>
      <c r="M83" s="41">
        <v>0</v>
      </c>
      <c r="N83" s="41">
        <v>0</v>
      </c>
      <c r="O83" s="41">
        <v>9</v>
      </c>
      <c r="P83" s="437">
        <v>160500</v>
      </c>
      <c r="AA83" s="155">
        <v>21</v>
      </c>
      <c r="AB83" s="155" t="str">
        <f>IF(F83=AA83,"",1)</f>
        <v/>
      </c>
    </row>
    <row r="84" spans="1:28" ht="12" customHeight="1">
      <c r="A84" s="254"/>
      <c r="B84" s="254"/>
      <c r="C84" s="40"/>
      <c r="D84" s="306"/>
      <c r="E84" s="39"/>
      <c r="F84" s="94">
        <f t="shared" si="36"/>
        <v>1</v>
      </c>
      <c r="G84" s="67">
        <f t="shared" ref="G84:O84" si="43">IF(G83=0,0,G83/$F83)</f>
        <v>0</v>
      </c>
      <c r="H84" s="37">
        <f t="shared" si="43"/>
        <v>0.19047619047619047</v>
      </c>
      <c r="I84" s="37">
        <f t="shared" si="43"/>
        <v>0.38095238095238093</v>
      </c>
      <c r="J84" s="37">
        <f t="shared" si="43"/>
        <v>0</v>
      </c>
      <c r="K84" s="37">
        <f t="shared" si="43"/>
        <v>0</v>
      </c>
      <c r="L84" s="37">
        <f t="shared" si="43"/>
        <v>0</v>
      </c>
      <c r="M84" s="37">
        <f t="shared" si="43"/>
        <v>0</v>
      </c>
      <c r="N84" s="37">
        <f t="shared" si="43"/>
        <v>0</v>
      </c>
      <c r="O84" s="37">
        <f t="shared" si="43"/>
        <v>0.42857142857142855</v>
      </c>
      <c r="P84" s="438"/>
      <c r="AA84" s="154"/>
      <c r="AB84" s="154"/>
    </row>
    <row r="85" spans="1:28" ht="12" customHeight="1">
      <c r="A85" s="254"/>
      <c r="B85" s="254"/>
      <c r="C85" s="43"/>
      <c r="D85" s="305" t="s">
        <v>8</v>
      </c>
      <c r="E85" s="42"/>
      <c r="F85" s="93">
        <f t="shared" si="36"/>
        <v>9</v>
      </c>
      <c r="G85" s="69">
        <v>0</v>
      </c>
      <c r="H85" s="41">
        <v>1</v>
      </c>
      <c r="I85" s="41">
        <v>5</v>
      </c>
      <c r="J85" s="41">
        <v>0</v>
      </c>
      <c r="K85" s="41">
        <v>0</v>
      </c>
      <c r="L85" s="41">
        <v>0</v>
      </c>
      <c r="M85" s="41">
        <v>0</v>
      </c>
      <c r="N85" s="41">
        <v>0</v>
      </c>
      <c r="O85" s="41">
        <v>3</v>
      </c>
      <c r="P85" s="437">
        <v>163733.33333333334</v>
      </c>
      <c r="AA85" s="155">
        <v>9</v>
      </c>
      <c r="AB85" s="155" t="str">
        <f>IF(F85=AA85,"",1)</f>
        <v/>
      </c>
    </row>
    <row r="86" spans="1:28" ht="12" customHeight="1">
      <c r="A86" s="254"/>
      <c r="B86" s="254"/>
      <c r="C86" s="40"/>
      <c r="D86" s="306"/>
      <c r="E86" s="39"/>
      <c r="F86" s="94">
        <f t="shared" si="36"/>
        <v>1</v>
      </c>
      <c r="G86" s="67">
        <f t="shared" ref="G86:O86" si="44">IF(G85=0,0,G85/$F85)</f>
        <v>0</v>
      </c>
      <c r="H86" s="37">
        <f t="shared" si="44"/>
        <v>0.1111111111111111</v>
      </c>
      <c r="I86" s="37">
        <f t="shared" si="44"/>
        <v>0.55555555555555558</v>
      </c>
      <c r="J86" s="37">
        <f t="shared" si="44"/>
        <v>0</v>
      </c>
      <c r="K86" s="37">
        <f t="shared" si="44"/>
        <v>0</v>
      </c>
      <c r="L86" s="37">
        <f t="shared" si="44"/>
        <v>0</v>
      </c>
      <c r="M86" s="37">
        <f t="shared" si="44"/>
        <v>0</v>
      </c>
      <c r="N86" s="37">
        <f t="shared" si="44"/>
        <v>0</v>
      </c>
      <c r="O86" s="37">
        <f t="shared" si="44"/>
        <v>0.33333333333333331</v>
      </c>
      <c r="P86" s="438"/>
      <c r="AA86" s="154"/>
      <c r="AB86" s="154"/>
    </row>
    <row r="87" spans="1:28" ht="13.5" customHeight="1">
      <c r="A87" s="254"/>
      <c r="B87" s="254"/>
      <c r="C87" s="43"/>
      <c r="D87" s="307" t="s">
        <v>121</v>
      </c>
      <c r="E87" s="42"/>
      <c r="F87" s="93">
        <f t="shared" si="36"/>
        <v>18</v>
      </c>
      <c r="G87" s="69">
        <v>0</v>
      </c>
      <c r="H87" s="41">
        <v>1</v>
      </c>
      <c r="I87" s="41">
        <v>8</v>
      </c>
      <c r="J87" s="41">
        <v>0</v>
      </c>
      <c r="K87" s="41">
        <v>0</v>
      </c>
      <c r="L87" s="41">
        <v>0</v>
      </c>
      <c r="M87" s="41">
        <v>0</v>
      </c>
      <c r="N87" s="41">
        <v>0</v>
      </c>
      <c r="O87" s="41">
        <v>9</v>
      </c>
      <c r="P87" s="437">
        <v>167894.44444444444</v>
      </c>
      <c r="AA87" s="155">
        <v>18</v>
      </c>
      <c r="AB87" s="155" t="str">
        <f>IF(F87=AA87,"",1)</f>
        <v/>
      </c>
    </row>
    <row r="88" spans="1:28" ht="13.5" customHeight="1">
      <c r="A88" s="254"/>
      <c r="B88" s="254"/>
      <c r="C88" s="40"/>
      <c r="D88" s="306"/>
      <c r="E88" s="39"/>
      <c r="F88" s="94">
        <f t="shared" si="36"/>
        <v>1</v>
      </c>
      <c r="G88" s="67">
        <f t="shared" ref="G88:O88" si="45">IF(G87=0,0,G87/$F87)</f>
        <v>0</v>
      </c>
      <c r="H88" s="37">
        <f t="shared" si="45"/>
        <v>5.5555555555555552E-2</v>
      </c>
      <c r="I88" s="37">
        <f t="shared" si="45"/>
        <v>0.44444444444444442</v>
      </c>
      <c r="J88" s="37">
        <f t="shared" si="45"/>
        <v>0</v>
      </c>
      <c r="K88" s="37">
        <f t="shared" si="45"/>
        <v>0</v>
      </c>
      <c r="L88" s="37">
        <f t="shared" si="45"/>
        <v>0</v>
      </c>
      <c r="M88" s="37">
        <f t="shared" si="45"/>
        <v>0</v>
      </c>
      <c r="N88" s="37">
        <f t="shared" si="45"/>
        <v>0</v>
      </c>
      <c r="O88" s="37">
        <f t="shared" si="45"/>
        <v>0.5</v>
      </c>
      <c r="P88" s="438"/>
      <c r="AA88" s="154"/>
      <c r="AB88" s="154"/>
    </row>
    <row r="89" spans="1:28" ht="12" customHeight="1">
      <c r="A89" s="254"/>
      <c r="B89" s="254"/>
      <c r="C89" s="43"/>
      <c r="D89" s="305" t="s">
        <v>6</v>
      </c>
      <c r="E89" s="42"/>
      <c r="F89" s="93">
        <f t="shared" si="36"/>
        <v>49</v>
      </c>
      <c r="G89" s="69">
        <v>0</v>
      </c>
      <c r="H89" s="41">
        <v>3</v>
      </c>
      <c r="I89" s="41">
        <v>21</v>
      </c>
      <c r="J89" s="41">
        <v>0</v>
      </c>
      <c r="K89" s="41">
        <v>0</v>
      </c>
      <c r="L89" s="41">
        <v>0</v>
      </c>
      <c r="M89" s="41">
        <v>0</v>
      </c>
      <c r="N89" s="41">
        <v>0</v>
      </c>
      <c r="O89" s="41">
        <v>25</v>
      </c>
      <c r="P89" s="437">
        <v>162816.33333333334</v>
      </c>
      <c r="AA89" s="155">
        <v>49</v>
      </c>
      <c r="AB89" s="155" t="str">
        <f>IF(F89=AA89,"",1)</f>
        <v/>
      </c>
    </row>
    <row r="90" spans="1:28" ht="12" customHeight="1">
      <c r="A90" s="254"/>
      <c r="B90" s="254"/>
      <c r="C90" s="40"/>
      <c r="D90" s="306"/>
      <c r="E90" s="39"/>
      <c r="F90" s="94">
        <f t="shared" si="36"/>
        <v>1</v>
      </c>
      <c r="G90" s="67">
        <f t="shared" ref="G90:O90" si="46">IF(G89=0,0,G89/$F89)</f>
        <v>0</v>
      </c>
      <c r="H90" s="37">
        <f t="shared" si="46"/>
        <v>6.1224489795918366E-2</v>
      </c>
      <c r="I90" s="37">
        <f t="shared" si="46"/>
        <v>0.42857142857142855</v>
      </c>
      <c r="J90" s="37">
        <f t="shared" si="46"/>
        <v>0</v>
      </c>
      <c r="K90" s="37">
        <f t="shared" si="46"/>
        <v>0</v>
      </c>
      <c r="L90" s="37">
        <f t="shared" si="46"/>
        <v>0</v>
      </c>
      <c r="M90" s="37">
        <f t="shared" si="46"/>
        <v>0</v>
      </c>
      <c r="N90" s="37">
        <f t="shared" si="46"/>
        <v>0</v>
      </c>
      <c r="O90" s="37">
        <f t="shared" si="46"/>
        <v>0.51020408163265307</v>
      </c>
      <c r="P90" s="438"/>
      <c r="AA90" s="154"/>
      <c r="AB90" s="154"/>
    </row>
    <row r="91" spans="1:28" ht="12" customHeight="1">
      <c r="A91" s="254"/>
      <c r="B91" s="254"/>
      <c r="C91" s="43"/>
      <c r="D91" s="305" t="s">
        <v>5</v>
      </c>
      <c r="E91" s="42"/>
      <c r="F91" s="93">
        <f t="shared" si="36"/>
        <v>24</v>
      </c>
      <c r="G91" s="69">
        <v>0</v>
      </c>
      <c r="H91" s="41">
        <v>1</v>
      </c>
      <c r="I91" s="41">
        <v>16</v>
      </c>
      <c r="J91" s="41">
        <v>2</v>
      </c>
      <c r="K91" s="41">
        <v>0</v>
      </c>
      <c r="L91" s="41">
        <v>0</v>
      </c>
      <c r="M91" s="41">
        <v>0</v>
      </c>
      <c r="N91" s="41">
        <v>0</v>
      </c>
      <c r="O91" s="41">
        <v>5</v>
      </c>
      <c r="P91" s="437">
        <v>174731.57894736843</v>
      </c>
      <c r="AA91" s="155">
        <v>24</v>
      </c>
      <c r="AB91" s="155" t="str">
        <f>IF(F91=AA91,"",1)</f>
        <v/>
      </c>
    </row>
    <row r="92" spans="1:28" ht="12" customHeight="1">
      <c r="A92" s="254"/>
      <c r="B92" s="254"/>
      <c r="C92" s="40"/>
      <c r="D92" s="306"/>
      <c r="E92" s="39"/>
      <c r="F92" s="94">
        <f t="shared" si="36"/>
        <v>1</v>
      </c>
      <c r="G92" s="67">
        <f t="shared" ref="G92:O92" si="47">IF(G91=0,0,G91/$F91)</f>
        <v>0</v>
      </c>
      <c r="H92" s="37">
        <f t="shared" si="47"/>
        <v>4.1666666666666664E-2</v>
      </c>
      <c r="I92" s="37">
        <f t="shared" si="47"/>
        <v>0.66666666666666663</v>
      </c>
      <c r="J92" s="37">
        <f t="shared" si="47"/>
        <v>8.3333333333333329E-2</v>
      </c>
      <c r="K92" s="37">
        <f t="shared" si="47"/>
        <v>0</v>
      </c>
      <c r="L92" s="37">
        <f t="shared" si="47"/>
        <v>0</v>
      </c>
      <c r="M92" s="37">
        <f t="shared" si="47"/>
        <v>0</v>
      </c>
      <c r="N92" s="37">
        <f t="shared" si="47"/>
        <v>0</v>
      </c>
      <c r="O92" s="37">
        <f t="shared" si="47"/>
        <v>0.20833333333333334</v>
      </c>
      <c r="P92" s="438"/>
      <c r="AA92" s="154"/>
      <c r="AB92" s="154"/>
    </row>
    <row r="93" spans="1:28" ht="12" customHeight="1">
      <c r="A93" s="254"/>
      <c r="B93" s="254"/>
      <c r="C93" s="43"/>
      <c r="D93" s="305" t="s">
        <v>4</v>
      </c>
      <c r="E93" s="42"/>
      <c r="F93" s="93">
        <f t="shared" si="36"/>
        <v>22</v>
      </c>
      <c r="G93" s="69">
        <v>0</v>
      </c>
      <c r="H93" s="41">
        <v>3</v>
      </c>
      <c r="I93" s="41">
        <v>8</v>
      </c>
      <c r="J93" s="41">
        <v>1</v>
      </c>
      <c r="K93" s="41">
        <v>0</v>
      </c>
      <c r="L93" s="41">
        <v>0</v>
      </c>
      <c r="M93" s="41">
        <v>0</v>
      </c>
      <c r="N93" s="41">
        <v>0</v>
      </c>
      <c r="O93" s="41">
        <v>10</v>
      </c>
      <c r="P93" s="437">
        <v>163391.66666666666</v>
      </c>
      <c r="AA93" s="155">
        <v>22</v>
      </c>
      <c r="AB93" s="155" t="str">
        <f>IF(F93=AA93,"",1)</f>
        <v/>
      </c>
    </row>
    <row r="94" spans="1:28" ht="12" customHeight="1">
      <c r="A94" s="254"/>
      <c r="B94" s="254"/>
      <c r="C94" s="40"/>
      <c r="D94" s="306"/>
      <c r="E94" s="39"/>
      <c r="F94" s="94">
        <f t="shared" si="36"/>
        <v>1</v>
      </c>
      <c r="G94" s="67">
        <f t="shared" ref="G94:O94" si="48">IF(G93=0,0,G93/$F93)</f>
        <v>0</v>
      </c>
      <c r="H94" s="37">
        <f t="shared" si="48"/>
        <v>0.13636363636363635</v>
      </c>
      <c r="I94" s="37">
        <f t="shared" si="48"/>
        <v>0.36363636363636365</v>
      </c>
      <c r="J94" s="37">
        <f t="shared" si="48"/>
        <v>4.5454545454545456E-2</v>
      </c>
      <c r="K94" s="37">
        <f t="shared" si="48"/>
        <v>0</v>
      </c>
      <c r="L94" s="37">
        <f t="shared" si="48"/>
        <v>0</v>
      </c>
      <c r="M94" s="37">
        <f t="shared" si="48"/>
        <v>0</v>
      </c>
      <c r="N94" s="37">
        <f t="shared" si="48"/>
        <v>0</v>
      </c>
      <c r="O94" s="37">
        <f t="shared" si="48"/>
        <v>0.45454545454545453</v>
      </c>
      <c r="P94" s="438"/>
      <c r="AA94" s="154"/>
      <c r="AB94" s="154"/>
    </row>
    <row r="95" spans="1:28" ht="12" customHeight="1">
      <c r="A95" s="254"/>
      <c r="B95" s="254"/>
      <c r="C95" s="43"/>
      <c r="D95" s="305" t="s">
        <v>3</v>
      </c>
      <c r="E95" s="42"/>
      <c r="F95" s="93">
        <f t="shared" si="36"/>
        <v>168</v>
      </c>
      <c r="G95" s="69">
        <v>0</v>
      </c>
      <c r="H95" s="41">
        <v>27</v>
      </c>
      <c r="I95" s="41">
        <v>67</v>
      </c>
      <c r="J95" s="41">
        <v>14</v>
      </c>
      <c r="K95" s="41">
        <v>1</v>
      </c>
      <c r="L95" s="41">
        <v>0</v>
      </c>
      <c r="M95" s="41">
        <v>0</v>
      </c>
      <c r="N95" s="41">
        <v>0</v>
      </c>
      <c r="O95" s="41">
        <v>59</v>
      </c>
      <c r="P95" s="437">
        <v>166551.0642201835</v>
      </c>
      <c r="AA95" s="155">
        <v>168</v>
      </c>
      <c r="AB95" s="155" t="str">
        <f>IF(F95=AA95,"",1)</f>
        <v/>
      </c>
    </row>
    <row r="96" spans="1:28" ht="12" customHeight="1">
      <c r="A96" s="254"/>
      <c r="B96" s="254"/>
      <c r="C96" s="40"/>
      <c r="D96" s="306"/>
      <c r="E96" s="39"/>
      <c r="F96" s="94">
        <f t="shared" si="36"/>
        <v>1</v>
      </c>
      <c r="G96" s="67">
        <f t="shared" ref="G96:O96" si="49">IF(G95=0,0,G95/$F95)</f>
        <v>0</v>
      </c>
      <c r="H96" s="37">
        <f t="shared" si="49"/>
        <v>0.16071428571428573</v>
      </c>
      <c r="I96" s="37">
        <f t="shared" si="49"/>
        <v>0.39880952380952384</v>
      </c>
      <c r="J96" s="37">
        <f t="shared" si="49"/>
        <v>8.3333333333333329E-2</v>
      </c>
      <c r="K96" s="37">
        <f t="shared" si="49"/>
        <v>5.9523809523809521E-3</v>
      </c>
      <c r="L96" s="37">
        <f t="shared" si="49"/>
        <v>0</v>
      </c>
      <c r="M96" s="37">
        <f t="shared" si="49"/>
        <v>0</v>
      </c>
      <c r="N96" s="37">
        <f t="shared" si="49"/>
        <v>0</v>
      </c>
      <c r="O96" s="37">
        <f t="shared" si="49"/>
        <v>0.35119047619047616</v>
      </c>
      <c r="P96" s="438"/>
      <c r="AA96" s="154"/>
      <c r="AB96" s="154"/>
    </row>
    <row r="97" spans="1:30" ht="12" customHeight="1">
      <c r="A97" s="254"/>
      <c r="B97" s="254"/>
      <c r="C97" s="43"/>
      <c r="D97" s="305" t="s">
        <v>2</v>
      </c>
      <c r="E97" s="42"/>
      <c r="F97" s="93">
        <f t="shared" si="36"/>
        <v>21</v>
      </c>
      <c r="G97" s="69">
        <v>0</v>
      </c>
      <c r="H97" s="41">
        <v>1</v>
      </c>
      <c r="I97" s="41">
        <v>17</v>
      </c>
      <c r="J97" s="41">
        <v>0</v>
      </c>
      <c r="K97" s="41">
        <v>0</v>
      </c>
      <c r="L97" s="41">
        <v>0</v>
      </c>
      <c r="M97" s="41">
        <v>0</v>
      </c>
      <c r="N97" s="41">
        <v>0</v>
      </c>
      <c r="O97" s="41">
        <v>3</v>
      </c>
      <c r="P97" s="437">
        <v>162447.22222222222</v>
      </c>
      <c r="AA97" s="155">
        <v>21</v>
      </c>
      <c r="AB97" s="155" t="str">
        <f>IF(F97=AA97,"",1)</f>
        <v/>
      </c>
    </row>
    <row r="98" spans="1:30" ht="12" customHeight="1">
      <c r="A98" s="254"/>
      <c r="B98" s="254"/>
      <c r="C98" s="40"/>
      <c r="D98" s="306"/>
      <c r="E98" s="39"/>
      <c r="F98" s="94">
        <f t="shared" si="36"/>
        <v>1</v>
      </c>
      <c r="G98" s="67">
        <f t="shared" ref="G98:O98" si="50">IF(G97=0,0,G97/$F97)</f>
        <v>0</v>
      </c>
      <c r="H98" s="37">
        <f t="shared" si="50"/>
        <v>4.7619047619047616E-2</v>
      </c>
      <c r="I98" s="37">
        <f t="shared" si="50"/>
        <v>0.80952380952380953</v>
      </c>
      <c r="J98" s="37">
        <f t="shared" si="50"/>
        <v>0</v>
      </c>
      <c r="K98" s="37">
        <f t="shared" si="50"/>
        <v>0</v>
      </c>
      <c r="L98" s="37">
        <f t="shared" si="50"/>
        <v>0</v>
      </c>
      <c r="M98" s="37">
        <f t="shared" si="50"/>
        <v>0</v>
      </c>
      <c r="N98" s="37">
        <f t="shared" si="50"/>
        <v>0</v>
      </c>
      <c r="O98" s="37">
        <f t="shared" si="50"/>
        <v>0.14285714285714285</v>
      </c>
      <c r="P98" s="438"/>
      <c r="AA98" s="154"/>
      <c r="AB98" s="154"/>
    </row>
    <row r="99" spans="1:30" ht="12.75" customHeight="1">
      <c r="A99" s="254"/>
      <c r="B99" s="254"/>
      <c r="C99" s="43"/>
      <c r="D99" s="305" t="s">
        <v>1</v>
      </c>
      <c r="E99" s="42"/>
      <c r="F99" s="93">
        <f t="shared" si="36"/>
        <v>56</v>
      </c>
      <c r="G99" s="69">
        <v>0</v>
      </c>
      <c r="H99" s="41">
        <v>1</v>
      </c>
      <c r="I99" s="41">
        <v>20</v>
      </c>
      <c r="J99" s="41">
        <v>2</v>
      </c>
      <c r="K99" s="41">
        <v>3</v>
      </c>
      <c r="L99" s="41">
        <v>0</v>
      </c>
      <c r="M99" s="41">
        <v>0</v>
      </c>
      <c r="N99" s="41">
        <v>0</v>
      </c>
      <c r="O99" s="41">
        <v>30</v>
      </c>
      <c r="P99" s="437">
        <v>189784.65384615384</v>
      </c>
      <c r="AA99" s="155">
        <v>56</v>
      </c>
      <c r="AB99" s="155" t="str">
        <f>IF(F99=AA99,"",1)</f>
        <v/>
      </c>
    </row>
    <row r="100" spans="1:30" ht="12.75" customHeight="1" thickBot="1">
      <c r="A100" s="255"/>
      <c r="B100" s="255"/>
      <c r="C100" s="40"/>
      <c r="D100" s="306"/>
      <c r="E100" s="39"/>
      <c r="F100" s="128">
        <f t="shared" si="36"/>
        <v>1</v>
      </c>
      <c r="G100" s="67">
        <f t="shared" ref="G100:O100" si="51">IF(G99=0,0,G99/$F99)</f>
        <v>0</v>
      </c>
      <c r="H100" s="37">
        <f t="shared" si="51"/>
        <v>1.7857142857142856E-2</v>
      </c>
      <c r="I100" s="37">
        <f t="shared" si="51"/>
        <v>0.35714285714285715</v>
      </c>
      <c r="J100" s="37">
        <f t="shared" si="51"/>
        <v>3.5714285714285712E-2</v>
      </c>
      <c r="K100" s="37">
        <f t="shared" si="51"/>
        <v>5.3571428571428568E-2</v>
      </c>
      <c r="L100" s="37">
        <f t="shared" si="51"/>
        <v>0</v>
      </c>
      <c r="M100" s="37">
        <f t="shared" si="51"/>
        <v>0</v>
      </c>
      <c r="N100" s="37">
        <f t="shared" si="51"/>
        <v>0</v>
      </c>
      <c r="O100" s="37">
        <f t="shared" si="51"/>
        <v>0.5357142857142857</v>
      </c>
      <c r="P100" s="438"/>
      <c r="AA100" s="157"/>
      <c r="AB100" s="158"/>
    </row>
    <row r="101" spans="1:30">
      <c r="P101" s="230" t="s">
        <v>680</v>
      </c>
    </row>
    <row r="110" spans="1:30">
      <c r="D110" s="166" t="s">
        <v>490</v>
      </c>
      <c r="E110" s="164"/>
      <c r="F110" s="165">
        <v>967</v>
      </c>
      <c r="G110" s="165">
        <v>0</v>
      </c>
      <c r="H110" s="165">
        <v>60</v>
      </c>
      <c r="I110" s="165">
        <v>437</v>
      </c>
      <c r="J110" s="165">
        <v>29</v>
      </c>
      <c r="K110" s="165">
        <v>4</v>
      </c>
      <c r="L110" s="165">
        <v>0</v>
      </c>
      <c r="M110" s="165">
        <v>0</v>
      </c>
      <c r="N110" s="165">
        <v>0</v>
      </c>
      <c r="O110" s="165">
        <v>437</v>
      </c>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2">IF(G110="","",SUM(G9,G11,G13,G15,G17))</f>
        <v>0</v>
      </c>
      <c r="H111" s="168">
        <f t="shared" si="52"/>
        <v>60</v>
      </c>
      <c r="I111" s="168">
        <f t="shared" si="52"/>
        <v>437</v>
      </c>
      <c r="J111" s="168">
        <f t="shared" si="52"/>
        <v>29</v>
      </c>
      <c r="K111" s="168">
        <f t="shared" si="52"/>
        <v>4</v>
      </c>
      <c r="L111" s="168">
        <f t="shared" si="52"/>
        <v>0</v>
      </c>
      <c r="M111" s="168">
        <f t="shared" si="52"/>
        <v>0</v>
      </c>
      <c r="N111" s="168">
        <f t="shared" si="52"/>
        <v>0</v>
      </c>
      <c r="O111" s="168">
        <f t="shared" si="52"/>
        <v>437</v>
      </c>
      <c r="P111" s="168"/>
      <c r="Q111" s="168" t="str">
        <f t="shared" si="52"/>
        <v/>
      </c>
      <c r="R111" s="168" t="str">
        <f t="shared" si="52"/>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3">IF(G110="","",SUM(G19,G69))</f>
        <v>0</v>
      </c>
      <c r="H112" s="168">
        <f t="shared" si="53"/>
        <v>60</v>
      </c>
      <c r="I112" s="168">
        <f t="shared" si="53"/>
        <v>437</v>
      </c>
      <c r="J112" s="168">
        <f t="shared" si="53"/>
        <v>29</v>
      </c>
      <c r="K112" s="168">
        <f t="shared" si="53"/>
        <v>4</v>
      </c>
      <c r="L112" s="168">
        <f t="shared" si="53"/>
        <v>0</v>
      </c>
      <c r="M112" s="168">
        <f t="shared" si="53"/>
        <v>0</v>
      </c>
      <c r="N112" s="168">
        <f t="shared" si="53"/>
        <v>0</v>
      </c>
      <c r="O112" s="168">
        <f t="shared" si="53"/>
        <v>437</v>
      </c>
      <c r="P112" s="168"/>
      <c r="Q112" s="168" t="str">
        <f t="shared" si="53"/>
        <v/>
      </c>
      <c r="R112" s="168" t="str">
        <f t="shared" si="53"/>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4">IF(G110="","",SUM(G21,G23,G25,G27,G29,G31,G33,G35,G37,G39,G41,G43,G45,G47,G49,G51,G53,G55,G57,G59,G61,G63,G65,G67))</f>
        <v>0</v>
      </c>
      <c r="H113" s="168">
        <f t="shared" si="54"/>
        <v>7</v>
      </c>
      <c r="I113" s="168">
        <f t="shared" si="54"/>
        <v>125</v>
      </c>
      <c r="J113" s="168">
        <f t="shared" si="54"/>
        <v>1</v>
      </c>
      <c r="K113" s="168">
        <f t="shared" si="54"/>
        <v>0</v>
      </c>
      <c r="L113" s="168">
        <f t="shared" si="54"/>
        <v>0</v>
      </c>
      <c r="M113" s="168">
        <f t="shared" si="54"/>
        <v>0</v>
      </c>
      <c r="N113" s="168">
        <f t="shared" si="54"/>
        <v>0</v>
      </c>
      <c r="O113" s="168">
        <f t="shared" si="54"/>
        <v>110</v>
      </c>
      <c r="P113" s="168"/>
      <c r="Q113" s="168" t="str">
        <f t="shared" si="54"/>
        <v/>
      </c>
      <c r="R113" s="168" t="str">
        <f t="shared" si="54"/>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5">IF(G110="","",SUM(G71,G73,G75,G77,G79,G81,G83,G85,G87,G89,G91,G93,G95,G97,G99))</f>
        <v>0</v>
      </c>
      <c r="H114" s="168">
        <f t="shared" si="55"/>
        <v>53</v>
      </c>
      <c r="I114" s="168">
        <f t="shared" si="55"/>
        <v>312</v>
      </c>
      <c r="J114" s="168">
        <f t="shared" si="55"/>
        <v>28</v>
      </c>
      <c r="K114" s="168">
        <f t="shared" si="55"/>
        <v>4</v>
      </c>
      <c r="L114" s="168">
        <f t="shared" si="55"/>
        <v>0</v>
      </c>
      <c r="M114" s="168">
        <f t="shared" si="55"/>
        <v>0</v>
      </c>
      <c r="N114" s="168">
        <f t="shared" si="55"/>
        <v>0</v>
      </c>
      <c r="O114" s="168">
        <f t="shared" si="55"/>
        <v>327</v>
      </c>
      <c r="P114" s="168"/>
      <c r="Q114" s="168" t="str">
        <f t="shared" si="55"/>
        <v/>
      </c>
      <c r="R114" s="168" t="str">
        <f t="shared" si="55"/>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c r="Q116" s="165" t="str">
        <f t="shared" si="56"/>
        <v/>
      </c>
      <c r="R116" s="165" t="str">
        <f t="shared" si="56"/>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c r="Q117" s="165" t="str">
        <f t="shared" si="57"/>
        <v/>
      </c>
      <c r="R117" s="165" t="str">
        <f t="shared" si="57"/>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c r="Q118" s="165" t="str">
        <f t="shared" si="58"/>
        <v/>
      </c>
      <c r="R118" s="165" t="str">
        <f t="shared" si="58"/>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c r="Q119" s="165" t="str">
        <f t="shared" si="59"/>
        <v/>
      </c>
      <c r="R119" s="165" t="str">
        <f t="shared" si="59"/>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c r="Q120" s="165" t="str">
        <f t="shared" si="60"/>
        <v/>
      </c>
      <c r="R120" s="165" t="str">
        <f t="shared" si="60"/>
        <v/>
      </c>
      <c r="S120" s="72"/>
      <c r="T120" s="72"/>
      <c r="U120" s="72"/>
      <c r="V120" s="72"/>
      <c r="W120" s="72"/>
      <c r="X120" s="72"/>
      <c r="Y120" s="72"/>
      <c r="Z120" s="72"/>
      <c r="AA120" s="72"/>
      <c r="AB120" s="72"/>
      <c r="AC120" s="72"/>
      <c r="AD120" s="72"/>
    </row>
  </sheetData>
  <mergeCells count="110">
    <mergeCell ref="P97:P98"/>
    <mergeCell ref="P99:P100"/>
    <mergeCell ref="P87:P88"/>
    <mergeCell ref="P89:P90"/>
    <mergeCell ref="P91:P92"/>
    <mergeCell ref="P93:P94"/>
    <mergeCell ref="P95:P96"/>
    <mergeCell ref="P77:P78"/>
    <mergeCell ref="P79:P80"/>
    <mergeCell ref="P81:P82"/>
    <mergeCell ref="P83:P84"/>
    <mergeCell ref="P85:P86"/>
    <mergeCell ref="P67:P68"/>
    <mergeCell ref="P69:P70"/>
    <mergeCell ref="P71:P72"/>
    <mergeCell ref="P73:P74"/>
    <mergeCell ref="P75:P76"/>
    <mergeCell ref="P57:P58"/>
    <mergeCell ref="P59:P60"/>
    <mergeCell ref="P61:P62"/>
    <mergeCell ref="P63:P64"/>
    <mergeCell ref="P65:P66"/>
    <mergeCell ref="P47:P48"/>
    <mergeCell ref="P49:P50"/>
    <mergeCell ref="P51:P52"/>
    <mergeCell ref="P53:P54"/>
    <mergeCell ref="P55:P56"/>
    <mergeCell ref="P37:P38"/>
    <mergeCell ref="P39:P40"/>
    <mergeCell ref="P41:P42"/>
    <mergeCell ref="P43:P44"/>
    <mergeCell ref="P45:P46"/>
    <mergeCell ref="P27:P28"/>
    <mergeCell ref="P29:P30"/>
    <mergeCell ref="P31:P32"/>
    <mergeCell ref="P33:P34"/>
    <mergeCell ref="P35:P36"/>
    <mergeCell ref="P17:P18"/>
    <mergeCell ref="P19:P20"/>
    <mergeCell ref="P21:P22"/>
    <mergeCell ref="P23:P24"/>
    <mergeCell ref="P25:P26"/>
    <mergeCell ref="P7:P8"/>
    <mergeCell ref="P9:P10"/>
    <mergeCell ref="P11:P12"/>
    <mergeCell ref="P13:P14"/>
    <mergeCell ref="P15:P16"/>
    <mergeCell ref="P3:P6"/>
    <mergeCell ref="A3:E6"/>
    <mergeCell ref="F3:F6"/>
    <mergeCell ref="G3:G6"/>
    <mergeCell ref="H3:H6"/>
    <mergeCell ref="I3:I6"/>
    <mergeCell ref="J3:J6"/>
    <mergeCell ref="K3:K6"/>
    <mergeCell ref="L3:L6"/>
    <mergeCell ref="M3:M6"/>
    <mergeCell ref="N3:N6"/>
    <mergeCell ref="O3:O6"/>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6" width="9.125" style="3" customWidth="1"/>
    <col min="7" max="16" width="9.875" style="3" customWidth="1"/>
    <col min="17" max="26" width="9" style="3"/>
    <col min="27" max="27" width="9" style="84"/>
    <col min="28" max="28" width="11.25" style="84" customWidth="1"/>
    <col min="29" max="16384" width="9" style="3"/>
  </cols>
  <sheetData>
    <row r="1" spans="1:28" ht="14.25">
      <c r="A1" s="18" t="s">
        <v>577</v>
      </c>
    </row>
    <row r="2" spans="1:28">
      <c r="P2" s="46" t="s">
        <v>633</v>
      </c>
    </row>
    <row r="3" spans="1:28" ht="15" customHeight="1">
      <c r="A3" s="314" t="s">
        <v>64</v>
      </c>
      <c r="B3" s="315"/>
      <c r="C3" s="315"/>
      <c r="D3" s="315"/>
      <c r="E3" s="316"/>
      <c r="F3" s="440" t="s">
        <v>131</v>
      </c>
      <c r="G3" s="442" t="s">
        <v>546</v>
      </c>
      <c r="H3" s="412" t="s">
        <v>547</v>
      </c>
      <c r="I3" s="412" t="s">
        <v>548</v>
      </c>
      <c r="J3" s="412" t="s">
        <v>549</v>
      </c>
      <c r="K3" s="412" t="s">
        <v>550</v>
      </c>
      <c r="L3" s="412" t="s">
        <v>551</v>
      </c>
      <c r="M3" s="412" t="s">
        <v>552</v>
      </c>
      <c r="N3" s="412" t="s">
        <v>553</v>
      </c>
      <c r="O3" s="412" t="s">
        <v>146</v>
      </c>
      <c r="P3" s="412" t="s">
        <v>554</v>
      </c>
    </row>
    <row r="4" spans="1:28" ht="15" customHeight="1">
      <c r="A4" s="317"/>
      <c r="B4" s="318"/>
      <c r="C4" s="318"/>
      <c r="D4" s="318"/>
      <c r="E4" s="319"/>
      <c r="F4" s="441"/>
      <c r="G4" s="443"/>
      <c r="H4" s="439"/>
      <c r="I4" s="439"/>
      <c r="J4" s="439"/>
      <c r="K4" s="439"/>
      <c r="L4" s="439"/>
      <c r="M4" s="439"/>
      <c r="N4" s="439"/>
      <c r="O4" s="439"/>
      <c r="P4" s="439"/>
    </row>
    <row r="5" spans="1:28" ht="15" customHeight="1" thickBot="1">
      <c r="A5" s="317"/>
      <c r="B5" s="318"/>
      <c r="C5" s="318"/>
      <c r="D5" s="318"/>
      <c r="E5" s="319"/>
      <c r="F5" s="441"/>
      <c r="G5" s="443"/>
      <c r="H5" s="439"/>
      <c r="I5" s="439"/>
      <c r="J5" s="439"/>
      <c r="K5" s="439"/>
      <c r="L5" s="439"/>
      <c r="M5" s="439"/>
      <c r="N5" s="439"/>
      <c r="O5" s="439"/>
      <c r="P5" s="439"/>
    </row>
    <row r="6" spans="1:28" ht="15" customHeight="1" thickBot="1">
      <c r="A6" s="320"/>
      <c r="B6" s="321"/>
      <c r="C6" s="321"/>
      <c r="D6" s="321"/>
      <c r="E6" s="322"/>
      <c r="F6" s="441"/>
      <c r="G6" s="444"/>
      <c r="H6" s="413"/>
      <c r="I6" s="413"/>
      <c r="J6" s="413"/>
      <c r="K6" s="413"/>
      <c r="L6" s="413"/>
      <c r="M6" s="413"/>
      <c r="N6" s="413"/>
      <c r="O6" s="413"/>
      <c r="P6" s="413"/>
      <c r="AA6" s="159">
        <f>SUM(AB7:AB100,F116:R120)</f>
        <v>0</v>
      </c>
      <c r="AB6" s="92"/>
    </row>
    <row r="7" spans="1:28" ht="12" customHeight="1">
      <c r="A7" s="240" t="s">
        <v>50</v>
      </c>
      <c r="B7" s="241"/>
      <c r="C7" s="241"/>
      <c r="D7" s="241"/>
      <c r="E7" s="242"/>
      <c r="F7" s="93">
        <f>SUM(G7:O7)</f>
        <v>967</v>
      </c>
      <c r="G7" s="69">
        <f t="shared" ref="G7:O7" si="0">SUM(G9,G11,G13,G15,G17)</f>
        <v>0</v>
      </c>
      <c r="H7" s="41">
        <f t="shared" si="0"/>
        <v>77</v>
      </c>
      <c r="I7" s="41">
        <f t="shared" si="0"/>
        <v>438</v>
      </c>
      <c r="J7" s="41">
        <f t="shared" si="0"/>
        <v>28</v>
      </c>
      <c r="K7" s="41">
        <f t="shared" si="0"/>
        <v>4</v>
      </c>
      <c r="L7" s="41">
        <f t="shared" si="0"/>
        <v>0</v>
      </c>
      <c r="M7" s="41">
        <f t="shared" si="0"/>
        <v>0</v>
      </c>
      <c r="N7" s="41">
        <f t="shared" si="0"/>
        <v>0</v>
      </c>
      <c r="O7" s="41">
        <f t="shared" si="0"/>
        <v>420</v>
      </c>
      <c r="P7" s="437">
        <v>169829.4406</v>
      </c>
      <c r="AA7" s="153">
        <v>967</v>
      </c>
      <c r="AB7" s="153" t="str">
        <f>IF(F7=AA7,"",1)</f>
        <v/>
      </c>
    </row>
    <row r="8" spans="1:28" ht="12" customHeight="1">
      <c r="A8" s="243"/>
      <c r="B8" s="244"/>
      <c r="C8" s="244"/>
      <c r="D8" s="244"/>
      <c r="E8" s="245"/>
      <c r="F8" s="94">
        <f t="shared" ref="F8:F71" si="1">SUM(G8:O8)</f>
        <v>1</v>
      </c>
      <c r="G8" s="67">
        <f t="shared" ref="G8:O8" si="2">IF(G7=0,0,G7/$F7)</f>
        <v>0</v>
      </c>
      <c r="H8" s="37">
        <f t="shared" si="2"/>
        <v>7.9627714581178899E-2</v>
      </c>
      <c r="I8" s="37">
        <f t="shared" si="2"/>
        <v>0.452947259565667</v>
      </c>
      <c r="J8" s="37">
        <f t="shared" si="2"/>
        <v>2.8955532574974147E-2</v>
      </c>
      <c r="K8" s="37">
        <f t="shared" si="2"/>
        <v>4.1365046535677356E-3</v>
      </c>
      <c r="L8" s="37">
        <f t="shared" si="2"/>
        <v>0</v>
      </c>
      <c r="M8" s="37">
        <f t="shared" si="2"/>
        <v>0</v>
      </c>
      <c r="N8" s="37">
        <f t="shared" si="2"/>
        <v>0</v>
      </c>
      <c r="O8" s="37">
        <f t="shared" si="2"/>
        <v>0.43433298862461223</v>
      </c>
      <c r="P8" s="438"/>
      <c r="AA8" s="154"/>
      <c r="AB8" s="154"/>
    </row>
    <row r="9" spans="1:28" ht="12" customHeight="1">
      <c r="A9" s="256" t="s">
        <v>49</v>
      </c>
      <c r="B9" s="323" t="s">
        <v>48</v>
      </c>
      <c r="C9" s="324"/>
      <c r="D9" s="324"/>
      <c r="E9" s="325"/>
      <c r="F9" s="93">
        <f t="shared" si="1"/>
        <v>323</v>
      </c>
      <c r="G9" s="69">
        <v>0</v>
      </c>
      <c r="H9" s="41">
        <v>23</v>
      </c>
      <c r="I9" s="41">
        <v>89</v>
      </c>
      <c r="J9" s="41">
        <v>3</v>
      </c>
      <c r="K9" s="41">
        <v>0</v>
      </c>
      <c r="L9" s="41">
        <v>0</v>
      </c>
      <c r="M9" s="41">
        <v>0</v>
      </c>
      <c r="N9" s="41">
        <v>0</v>
      </c>
      <c r="O9" s="41">
        <v>208</v>
      </c>
      <c r="P9" s="437">
        <v>168266.4347826087</v>
      </c>
      <c r="AA9" s="155">
        <v>323</v>
      </c>
      <c r="AB9" s="155" t="str">
        <f>IF(F9=AA9,"",1)</f>
        <v/>
      </c>
    </row>
    <row r="10" spans="1:28" ht="12" customHeight="1">
      <c r="A10" s="257"/>
      <c r="B10" s="326"/>
      <c r="C10" s="327"/>
      <c r="D10" s="327"/>
      <c r="E10" s="328"/>
      <c r="F10" s="94">
        <f t="shared" si="1"/>
        <v>1</v>
      </c>
      <c r="G10" s="67">
        <f t="shared" ref="G10:O10" si="3">IF(G9=0,0,G9/$F9)</f>
        <v>0</v>
      </c>
      <c r="H10" s="37">
        <f t="shared" si="3"/>
        <v>7.1207430340557279E-2</v>
      </c>
      <c r="I10" s="37">
        <f t="shared" si="3"/>
        <v>0.27554179566563469</v>
      </c>
      <c r="J10" s="37">
        <f t="shared" si="3"/>
        <v>9.2879256965944269E-3</v>
      </c>
      <c r="K10" s="37">
        <f t="shared" si="3"/>
        <v>0</v>
      </c>
      <c r="L10" s="37">
        <f t="shared" si="3"/>
        <v>0</v>
      </c>
      <c r="M10" s="37">
        <f t="shared" si="3"/>
        <v>0</v>
      </c>
      <c r="N10" s="37">
        <f t="shared" si="3"/>
        <v>0</v>
      </c>
      <c r="O10" s="37">
        <f t="shared" si="3"/>
        <v>0.64396284829721362</v>
      </c>
      <c r="P10" s="438"/>
      <c r="AA10" s="154"/>
      <c r="AB10" s="154"/>
    </row>
    <row r="11" spans="1:28" ht="12" customHeight="1">
      <c r="A11" s="257"/>
      <c r="B11" s="323" t="s">
        <v>47</v>
      </c>
      <c r="C11" s="324"/>
      <c r="D11" s="324"/>
      <c r="E11" s="325"/>
      <c r="F11" s="93">
        <f t="shared" si="1"/>
        <v>145</v>
      </c>
      <c r="G11" s="69">
        <v>0</v>
      </c>
      <c r="H11" s="41">
        <v>23</v>
      </c>
      <c r="I11" s="41">
        <v>56</v>
      </c>
      <c r="J11" s="41">
        <v>4</v>
      </c>
      <c r="K11" s="41">
        <v>0</v>
      </c>
      <c r="L11" s="41">
        <v>0</v>
      </c>
      <c r="M11" s="41">
        <v>0</v>
      </c>
      <c r="N11" s="41">
        <v>0</v>
      </c>
      <c r="O11" s="41">
        <v>62</v>
      </c>
      <c r="P11" s="437">
        <v>163321.6265060241</v>
      </c>
      <c r="AA11" s="155">
        <v>145</v>
      </c>
      <c r="AB11" s="155" t="str">
        <f>IF(F11=AA11,"",1)</f>
        <v/>
      </c>
    </row>
    <row r="12" spans="1:28" ht="12" customHeight="1">
      <c r="A12" s="257"/>
      <c r="B12" s="326"/>
      <c r="C12" s="327"/>
      <c r="D12" s="327"/>
      <c r="E12" s="328"/>
      <c r="F12" s="94">
        <f t="shared" si="1"/>
        <v>1</v>
      </c>
      <c r="G12" s="67">
        <f t="shared" ref="G12:O12" si="4">IF(G11=0,0,G11/$F11)</f>
        <v>0</v>
      </c>
      <c r="H12" s="37">
        <f t="shared" si="4"/>
        <v>0.15862068965517243</v>
      </c>
      <c r="I12" s="37">
        <f t="shared" si="4"/>
        <v>0.38620689655172413</v>
      </c>
      <c r="J12" s="37">
        <f t="shared" si="4"/>
        <v>2.7586206896551724E-2</v>
      </c>
      <c r="K12" s="37">
        <f t="shared" si="4"/>
        <v>0</v>
      </c>
      <c r="L12" s="37">
        <f t="shared" si="4"/>
        <v>0</v>
      </c>
      <c r="M12" s="37">
        <f t="shared" si="4"/>
        <v>0</v>
      </c>
      <c r="N12" s="37">
        <f t="shared" si="4"/>
        <v>0</v>
      </c>
      <c r="O12" s="37">
        <f t="shared" si="4"/>
        <v>0.42758620689655175</v>
      </c>
      <c r="P12" s="438"/>
      <c r="AA12" s="154"/>
      <c r="AB12" s="154"/>
    </row>
    <row r="13" spans="1:28" ht="12" customHeight="1">
      <c r="A13" s="257"/>
      <c r="B13" s="323" t="s">
        <v>46</v>
      </c>
      <c r="C13" s="324"/>
      <c r="D13" s="324"/>
      <c r="E13" s="325"/>
      <c r="F13" s="93">
        <f t="shared" si="1"/>
        <v>218</v>
      </c>
      <c r="G13" s="69">
        <v>0</v>
      </c>
      <c r="H13" s="41">
        <v>14</v>
      </c>
      <c r="I13" s="41">
        <v>129</v>
      </c>
      <c r="J13" s="41">
        <v>6</v>
      </c>
      <c r="K13" s="41">
        <v>1</v>
      </c>
      <c r="L13" s="41">
        <v>0</v>
      </c>
      <c r="M13" s="41">
        <v>0</v>
      </c>
      <c r="N13" s="41">
        <v>0</v>
      </c>
      <c r="O13" s="41">
        <v>68</v>
      </c>
      <c r="P13" s="437">
        <v>169816.51333333334</v>
      </c>
      <c r="AA13" s="155">
        <v>218</v>
      </c>
      <c r="AB13" s="155" t="str">
        <f>IF(F13=AA13,"",1)</f>
        <v/>
      </c>
    </row>
    <row r="14" spans="1:28" ht="12" customHeight="1">
      <c r="A14" s="257"/>
      <c r="B14" s="326"/>
      <c r="C14" s="327"/>
      <c r="D14" s="327"/>
      <c r="E14" s="328"/>
      <c r="F14" s="94">
        <f t="shared" si="1"/>
        <v>1</v>
      </c>
      <c r="G14" s="67">
        <f t="shared" ref="G14:O14" si="5">IF(G13=0,0,G13/$F13)</f>
        <v>0</v>
      </c>
      <c r="H14" s="37">
        <f t="shared" si="5"/>
        <v>6.4220183486238536E-2</v>
      </c>
      <c r="I14" s="37">
        <f t="shared" si="5"/>
        <v>0.59174311926605505</v>
      </c>
      <c r="J14" s="37">
        <f t="shared" si="5"/>
        <v>2.7522935779816515E-2</v>
      </c>
      <c r="K14" s="37">
        <f t="shared" si="5"/>
        <v>4.5871559633027525E-3</v>
      </c>
      <c r="L14" s="37">
        <f t="shared" si="5"/>
        <v>0</v>
      </c>
      <c r="M14" s="37">
        <f t="shared" si="5"/>
        <v>0</v>
      </c>
      <c r="N14" s="37">
        <f t="shared" si="5"/>
        <v>0</v>
      </c>
      <c r="O14" s="37">
        <f t="shared" si="5"/>
        <v>0.31192660550458717</v>
      </c>
      <c r="P14" s="438"/>
      <c r="AA14" s="154"/>
      <c r="AB14" s="154"/>
    </row>
    <row r="15" spans="1:28" ht="12" customHeight="1">
      <c r="A15" s="257"/>
      <c r="B15" s="323" t="s">
        <v>45</v>
      </c>
      <c r="C15" s="324"/>
      <c r="D15" s="324"/>
      <c r="E15" s="325"/>
      <c r="F15" s="93">
        <f t="shared" si="1"/>
        <v>66</v>
      </c>
      <c r="G15" s="69">
        <v>0</v>
      </c>
      <c r="H15" s="41">
        <v>0</v>
      </c>
      <c r="I15" s="41">
        <v>54</v>
      </c>
      <c r="J15" s="41">
        <v>2</v>
      </c>
      <c r="K15" s="41">
        <v>0</v>
      </c>
      <c r="L15" s="41">
        <v>0</v>
      </c>
      <c r="M15" s="41">
        <v>0</v>
      </c>
      <c r="N15" s="41">
        <v>0</v>
      </c>
      <c r="O15" s="41">
        <v>10</v>
      </c>
      <c r="P15" s="437">
        <v>170830.89285714287</v>
      </c>
      <c r="AA15" s="155">
        <v>66</v>
      </c>
      <c r="AB15" s="155" t="str">
        <f>IF(F15=AA15,"",1)</f>
        <v/>
      </c>
    </row>
    <row r="16" spans="1:28" ht="12" customHeight="1">
      <c r="A16" s="257"/>
      <c r="B16" s="326"/>
      <c r="C16" s="327"/>
      <c r="D16" s="327"/>
      <c r="E16" s="328"/>
      <c r="F16" s="94">
        <f t="shared" si="1"/>
        <v>1</v>
      </c>
      <c r="G16" s="67">
        <f t="shared" ref="G16:O16" si="6">IF(G15=0,0,G15/$F15)</f>
        <v>0</v>
      </c>
      <c r="H16" s="37">
        <f t="shared" si="6"/>
        <v>0</v>
      </c>
      <c r="I16" s="37">
        <f t="shared" si="6"/>
        <v>0.81818181818181823</v>
      </c>
      <c r="J16" s="37">
        <f t="shared" si="6"/>
        <v>3.0303030303030304E-2</v>
      </c>
      <c r="K16" s="37">
        <f t="shared" si="6"/>
        <v>0</v>
      </c>
      <c r="L16" s="37">
        <f t="shared" si="6"/>
        <v>0</v>
      </c>
      <c r="M16" s="37">
        <f t="shared" si="6"/>
        <v>0</v>
      </c>
      <c r="N16" s="37">
        <f t="shared" si="6"/>
        <v>0</v>
      </c>
      <c r="O16" s="37">
        <f t="shared" si="6"/>
        <v>0.15151515151515152</v>
      </c>
      <c r="P16" s="438"/>
      <c r="AA16" s="154"/>
      <c r="AB16" s="154"/>
    </row>
    <row r="17" spans="1:28" ht="12" customHeight="1">
      <c r="A17" s="257"/>
      <c r="B17" s="323" t="s">
        <v>44</v>
      </c>
      <c r="C17" s="324"/>
      <c r="D17" s="324"/>
      <c r="E17" s="325"/>
      <c r="F17" s="93">
        <f t="shared" si="1"/>
        <v>215</v>
      </c>
      <c r="G17" s="69">
        <v>0</v>
      </c>
      <c r="H17" s="41">
        <v>17</v>
      </c>
      <c r="I17" s="41">
        <v>110</v>
      </c>
      <c r="J17" s="41">
        <v>13</v>
      </c>
      <c r="K17" s="41">
        <v>3</v>
      </c>
      <c r="L17" s="41">
        <v>0</v>
      </c>
      <c r="M17" s="41">
        <v>0</v>
      </c>
      <c r="N17" s="41">
        <v>0</v>
      </c>
      <c r="O17" s="41">
        <v>72</v>
      </c>
      <c r="P17" s="437">
        <v>174485.04895104896</v>
      </c>
      <c r="AA17" s="155">
        <v>215</v>
      </c>
      <c r="AB17" s="155" t="str">
        <f>IF(F17=AA17,"",1)</f>
        <v/>
      </c>
    </row>
    <row r="18" spans="1:28" ht="12" customHeight="1">
      <c r="A18" s="258"/>
      <c r="B18" s="326"/>
      <c r="C18" s="327"/>
      <c r="D18" s="327"/>
      <c r="E18" s="328"/>
      <c r="F18" s="94">
        <f t="shared" si="1"/>
        <v>1</v>
      </c>
      <c r="G18" s="67">
        <f t="shared" ref="G18:O18" si="7">IF(G17=0,0,G17/$F17)</f>
        <v>0</v>
      </c>
      <c r="H18" s="37">
        <f t="shared" si="7"/>
        <v>7.9069767441860464E-2</v>
      </c>
      <c r="I18" s="37">
        <f t="shared" si="7"/>
        <v>0.51162790697674421</v>
      </c>
      <c r="J18" s="37">
        <f t="shared" si="7"/>
        <v>6.0465116279069767E-2</v>
      </c>
      <c r="K18" s="37">
        <f t="shared" si="7"/>
        <v>1.3953488372093023E-2</v>
      </c>
      <c r="L18" s="37">
        <f t="shared" si="7"/>
        <v>0</v>
      </c>
      <c r="M18" s="37">
        <f t="shared" si="7"/>
        <v>0</v>
      </c>
      <c r="N18" s="37">
        <f t="shared" si="7"/>
        <v>0</v>
      </c>
      <c r="O18" s="37">
        <f t="shared" si="7"/>
        <v>0.33488372093023255</v>
      </c>
      <c r="P18" s="438"/>
      <c r="AA18" s="156"/>
      <c r="AB18" s="154"/>
    </row>
    <row r="19" spans="1:28" ht="12" customHeight="1">
      <c r="A19" s="253" t="s">
        <v>43</v>
      </c>
      <c r="B19" s="253" t="s">
        <v>42</v>
      </c>
      <c r="C19" s="43"/>
      <c r="D19" s="305" t="s">
        <v>16</v>
      </c>
      <c r="E19" s="42"/>
      <c r="F19" s="93">
        <f t="shared" si="1"/>
        <v>243</v>
      </c>
      <c r="G19" s="69">
        <f t="shared" ref="G19:O19" si="8">SUM(G21,G23,G25,G27,G29,G31,G33,G35,G37,G39,G41,G43,G45,G47,G49,G51,G53,G55,G57,G59,G61,G63,G65,G67)</f>
        <v>0</v>
      </c>
      <c r="H19" s="41">
        <f t="shared" si="8"/>
        <v>9</v>
      </c>
      <c r="I19" s="41">
        <f t="shared" si="8"/>
        <v>121</v>
      </c>
      <c r="J19" s="41">
        <f t="shared" si="8"/>
        <v>0</v>
      </c>
      <c r="K19" s="41">
        <f t="shared" si="8"/>
        <v>0</v>
      </c>
      <c r="L19" s="41">
        <f t="shared" si="8"/>
        <v>0</v>
      </c>
      <c r="M19" s="41">
        <f t="shared" si="8"/>
        <v>0</v>
      </c>
      <c r="N19" s="41">
        <f t="shared" si="8"/>
        <v>0</v>
      </c>
      <c r="O19" s="41">
        <f t="shared" si="8"/>
        <v>113</v>
      </c>
      <c r="P19" s="437">
        <v>170632.13080000001</v>
      </c>
      <c r="AA19" s="155">
        <v>243</v>
      </c>
      <c r="AB19" s="155" t="str">
        <f>IF(F19=AA19,"",1)</f>
        <v/>
      </c>
    </row>
    <row r="20" spans="1:28" ht="12" customHeight="1">
      <c r="A20" s="254"/>
      <c r="B20" s="254"/>
      <c r="C20" s="40"/>
      <c r="D20" s="306"/>
      <c r="E20" s="39"/>
      <c r="F20" s="94">
        <f t="shared" si="1"/>
        <v>1</v>
      </c>
      <c r="G20" s="67">
        <f t="shared" ref="G20:O20" si="9">IF(G19=0,0,G19/$F19)</f>
        <v>0</v>
      </c>
      <c r="H20" s="37">
        <f t="shared" si="9"/>
        <v>3.7037037037037035E-2</v>
      </c>
      <c r="I20" s="37">
        <f t="shared" si="9"/>
        <v>0.49794238683127573</v>
      </c>
      <c r="J20" s="37">
        <f t="shared" si="9"/>
        <v>0</v>
      </c>
      <c r="K20" s="37">
        <f t="shared" si="9"/>
        <v>0</v>
      </c>
      <c r="L20" s="37">
        <f t="shared" si="9"/>
        <v>0</v>
      </c>
      <c r="M20" s="37">
        <f t="shared" si="9"/>
        <v>0</v>
      </c>
      <c r="N20" s="37">
        <f t="shared" si="9"/>
        <v>0</v>
      </c>
      <c r="O20" s="37">
        <f t="shared" si="9"/>
        <v>0.46502057613168724</v>
      </c>
      <c r="P20" s="438"/>
      <c r="AA20" s="154"/>
      <c r="AB20" s="154"/>
    </row>
    <row r="21" spans="1:28" ht="12" customHeight="1">
      <c r="A21" s="254"/>
      <c r="B21" s="254"/>
      <c r="C21" s="43"/>
      <c r="D21" s="305" t="s">
        <v>41</v>
      </c>
      <c r="E21" s="42"/>
      <c r="F21" s="93">
        <f t="shared" si="1"/>
        <v>32</v>
      </c>
      <c r="G21" s="69">
        <v>0</v>
      </c>
      <c r="H21" s="41">
        <v>2</v>
      </c>
      <c r="I21" s="41">
        <v>17</v>
      </c>
      <c r="J21" s="41">
        <v>0</v>
      </c>
      <c r="K21" s="41">
        <v>0</v>
      </c>
      <c r="L21" s="41">
        <v>0</v>
      </c>
      <c r="M21" s="41">
        <v>0</v>
      </c>
      <c r="N21" s="41">
        <v>0</v>
      </c>
      <c r="O21" s="41">
        <v>13</v>
      </c>
      <c r="P21" s="437">
        <v>163333.26315789475</v>
      </c>
      <c r="AA21" s="155">
        <v>32</v>
      </c>
      <c r="AB21" s="155" t="str">
        <f>IF(F21=AA21,"",1)</f>
        <v/>
      </c>
    </row>
    <row r="22" spans="1:28" ht="12" customHeight="1">
      <c r="A22" s="254"/>
      <c r="B22" s="254"/>
      <c r="C22" s="40"/>
      <c r="D22" s="306"/>
      <c r="E22" s="39"/>
      <c r="F22" s="94">
        <f t="shared" si="1"/>
        <v>1</v>
      </c>
      <c r="G22" s="67">
        <f t="shared" ref="G22:O22" si="10">IF(G21=0,0,G21/$F21)</f>
        <v>0</v>
      </c>
      <c r="H22" s="37">
        <f t="shared" si="10"/>
        <v>6.25E-2</v>
      </c>
      <c r="I22" s="37">
        <f t="shared" si="10"/>
        <v>0.53125</v>
      </c>
      <c r="J22" s="37">
        <f t="shared" si="10"/>
        <v>0</v>
      </c>
      <c r="K22" s="37">
        <f t="shared" si="10"/>
        <v>0</v>
      </c>
      <c r="L22" s="37">
        <f t="shared" si="10"/>
        <v>0</v>
      </c>
      <c r="M22" s="37">
        <f t="shared" si="10"/>
        <v>0</v>
      </c>
      <c r="N22" s="37">
        <f t="shared" si="10"/>
        <v>0</v>
      </c>
      <c r="O22" s="37">
        <f t="shared" si="10"/>
        <v>0.40625</v>
      </c>
      <c r="P22" s="438"/>
      <c r="AA22" s="154"/>
      <c r="AB22" s="154"/>
    </row>
    <row r="23" spans="1:28" ht="12" customHeight="1">
      <c r="A23" s="254"/>
      <c r="B23" s="254"/>
      <c r="C23" s="43"/>
      <c r="D23" s="308" t="s">
        <v>40</v>
      </c>
      <c r="E23" s="115"/>
      <c r="F23" s="93">
        <f t="shared" si="1"/>
        <v>4</v>
      </c>
      <c r="G23" s="103">
        <v>0</v>
      </c>
      <c r="H23" s="104">
        <v>0</v>
      </c>
      <c r="I23" s="41">
        <v>2</v>
      </c>
      <c r="J23" s="41">
        <v>0</v>
      </c>
      <c r="K23" s="41">
        <v>0</v>
      </c>
      <c r="L23" s="41">
        <v>0</v>
      </c>
      <c r="M23" s="41">
        <v>0</v>
      </c>
      <c r="N23" s="41">
        <v>0</v>
      </c>
      <c r="O23" s="41">
        <v>2</v>
      </c>
      <c r="P23" s="437">
        <v>171200</v>
      </c>
      <c r="AA23" s="155">
        <v>4</v>
      </c>
      <c r="AB23" s="155" t="str">
        <f>IF(F23=AA23,"",1)</f>
        <v/>
      </c>
    </row>
    <row r="24" spans="1:28" ht="12" customHeight="1">
      <c r="A24" s="254"/>
      <c r="B24" s="254"/>
      <c r="C24" s="40"/>
      <c r="D24" s="309"/>
      <c r="E24" s="116"/>
      <c r="F24" s="94">
        <f t="shared" si="1"/>
        <v>1</v>
      </c>
      <c r="G24" s="106">
        <f t="shared" ref="G24:O24" si="11">IF(G23=0,0,G23/$F23)</f>
        <v>0</v>
      </c>
      <c r="H24" s="107">
        <f t="shared" si="11"/>
        <v>0</v>
      </c>
      <c r="I24" s="37">
        <f t="shared" si="11"/>
        <v>0.5</v>
      </c>
      <c r="J24" s="37">
        <f t="shared" si="11"/>
        <v>0</v>
      </c>
      <c r="K24" s="37">
        <f t="shared" si="11"/>
        <v>0</v>
      </c>
      <c r="L24" s="37">
        <f t="shared" si="11"/>
        <v>0</v>
      </c>
      <c r="M24" s="37">
        <f t="shared" si="11"/>
        <v>0</v>
      </c>
      <c r="N24" s="37">
        <f t="shared" si="11"/>
        <v>0</v>
      </c>
      <c r="O24" s="37">
        <f t="shared" si="11"/>
        <v>0.5</v>
      </c>
      <c r="P24" s="438"/>
      <c r="AA24" s="154"/>
      <c r="AB24" s="154"/>
    </row>
    <row r="25" spans="1:28" ht="12" customHeight="1">
      <c r="A25" s="254"/>
      <c r="B25" s="254"/>
      <c r="C25" s="43"/>
      <c r="D25" s="308" t="s">
        <v>39</v>
      </c>
      <c r="E25" s="115"/>
      <c r="F25" s="93">
        <f t="shared" si="1"/>
        <v>16</v>
      </c>
      <c r="G25" s="103">
        <v>0</v>
      </c>
      <c r="H25" s="104">
        <v>2</v>
      </c>
      <c r="I25" s="41">
        <v>1</v>
      </c>
      <c r="J25" s="41">
        <v>0</v>
      </c>
      <c r="K25" s="41">
        <v>0</v>
      </c>
      <c r="L25" s="41">
        <v>0</v>
      </c>
      <c r="M25" s="41">
        <v>0</v>
      </c>
      <c r="N25" s="41">
        <v>0</v>
      </c>
      <c r="O25" s="41">
        <v>13</v>
      </c>
      <c r="P25" s="437">
        <v>150766.66666666666</v>
      </c>
      <c r="AA25" s="155">
        <v>16</v>
      </c>
      <c r="AB25" s="155" t="str">
        <f>IF(F25=AA25,"",1)</f>
        <v/>
      </c>
    </row>
    <row r="26" spans="1:28" ht="12" customHeight="1">
      <c r="A26" s="254"/>
      <c r="B26" s="254"/>
      <c r="C26" s="40"/>
      <c r="D26" s="309"/>
      <c r="E26" s="116"/>
      <c r="F26" s="94">
        <f t="shared" si="1"/>
        <v>1</v>
      </c>
      <c r="G26" s="106">
        <f t="shared" ref="G26:O26" si="12">IF(G25=0,0,G25/$F25)</f>
        <v>0</v>
      </c>
      <c r="H26" s="107">
        <f>IF(H25=0,0,H25/$F25)</f>
        <v>0.125</v>
      </c>
      <c r="I26" s="37">
        <f>IF(I25=0,0,I25/$F25)</f>
        <v>6.25E-2</v>
      </c>
      <c r="J26" s="37">
        <f t="shared" si="12"/>
        <v>0</v>
      </c>
      <c r="K26" s="37">
        <f t="shared" si="12"/>
        <v>0</v>
      </c>
      <c r="L26" s="37">
        <f t="shared" si="12"/>
        <v>0</v>
      </c>
      <c r="M26" s="37">
        <f t="shared" si="12"/>
        <v>0</v>
      </c>
      <c r="N26" s="37">
        <f t="shared" si="12"/>
        <v>0</v>
      </c>
      <c r="O26" s="37">
        <f t="shared" si="12"/>
        <v>0.8125</v>
      </c>
      <c r="P26" s="438"/>
      <c r="AA26" s="154"/>
      <c r="AB26" s="154"/>
    </row>
    <row r="27" spans="1:28" ht="12" customHeight="1">
      <c r="A27" s="254"/>
      <c r="B27" s="254"/>
      <c r="C27" s="43"/>
      <c r="D27" s="305" t="s">
        <v>38</v>
      </c>
      <c r="E27" s="42"/>
      <c r="F27" s="93">
        <f t="shared" si="1"/>
        <v>3</v>
      </c>
      <c r="G27" s="69">
        <v>0</v>
      </c>
      <c r="H27" s="41">
        <v>1</v>
      </c>
      <c r="I27" s="41">
        <v>0</v>
      </c>
      <c r="J27" s="41">
        <v>0</v>
      </c>
      <c r="K27" s="41">
        <v>0</v>
      </c>
      <c r="L27" s="41">
        <v>0</v>
      </c>
      <c r="M27" s="41">
        <v>0</v>
      </c>
      <c r="N27" s="41">
        <v>0</v>
      </c>
      <c r="O27" s="41">
        <v>2</v>
      </c>
      <c r="P27" s="437">
        <v>146880</v>
      </c>
      <c r="AA27" s="155">
        <v>3</v>
      </c>
      <c r="AB27" s="155" t="str">
        <f>IF(F27=AA27,"",1)</f>
        <v/>
      </c>
    </row>
    <row r="28" spans="1:28" ht="12" customHeight="1">
      <c r="A28" s="254"/>
      <c r="B28" s="254"/>
      <c r="C28" s="40"/>
      <c r="D28" s="306"/>
      <c r="E28" s="39"/>
      <c r="F28" s="94">
        <f t="shared" si="1"/>
        <v>1</v>
      </c>
      <c r="G28" s="67">
        <f t="shared" ref="G28:O28" si="13">IF(G27=0,0,G27/$F27)</f>
        <v>0</v>
      </c>
      <c r="H28" s="37">
        <f t="shared" si="13"/>
        <v>0.33333333333333331</v>
      </c>
      <c r="I28" s="37">
        <f t="shared" si="13"/>
        <v>0</v>
      </c>
      <c r="J28" s="37">
        <f t="shared" si="13"/>
        <v>0</v>
      </c>
      <c r="K28" s="37">
        <f t="shared" si="13"/>
        <v>0</v>
      </c>
      <c r="L28" s="37">
        <f t="shared" si="13"/>
        <v>0</v>
      </c>
      <c r="M28" s="37">
        <f t="shared" si="13"/>
        <v>0</v>
      </c>
      <c r="N28" s="37">
        <f t="shared" si="13"/>
        <v>0</v>
      </c>
      <c r="O28" s="37">
        <f t="shared" si="13"/>
        <v>0.66666666666666663</v>
      </c>
      <c r="P28" s="438"/>
      <c r="AA28" s="154"/>
      <c r="AB28" s="154"/>
    </row>
    <row r="29" spans="1:28" ht="12" customHeight="1">
      <c r="A29" s="254"/>
      <c r="B29" s="254"/>
      <c r="C29" s="43"/>
      <c r="D29" s="305" t="s">
        <v>37</v>
      </c>
      <c r="E29" s="42"/>
      <c r="F29" s="93">
        <f t="shared" si="1"/>
        <v>7</v>
      </c>
      <c r="G29" s="69">
        <v>0</v>
      </c>
      <c r="H29" s="41">
        <v>0</v>
      </c>
      <c r="I29" s="41">
        <v>4</v>
      </c>
      <c r="J29" s="41">
        <v>0</v>
      </c>
      <c r="K29" s="41">
        <v>0</v>
      </c>
      <c r="L29" s="41">
        <v>0</v>
      </c>
      <c r="M29" s="41">
        <v>0</v>
      </c>
      <c r="N29" s="41">
        <v>0</v>
      </c>
      <c r="O29" s="41">
        <v>3</v>
      </c>
      <c r="P29" s="437">
        <v>165700</v>
      </c>
      <c r="AA29" s="155">
        <v>7</v>
      </c>
      <c r="AB29" s="155" t="str">
        <f>IF(F29=AA29,"",1)</f>
        <v/>
      </c>
    </row>
    <row r="30" spans="1:28" ht="12" customHeight="1">
      <c r="A30" s="254"/>
      <c r="B30" s="254"/>
      <c r="C30" s="40"/>
      <c r="D30" s="306"/>
      <c r="E30" s="39"/>
      <c r="F30" s="94">
        <f t="shared" si="1"/>
        <v>1</v>
      </c>
      <c r="G30" s="67">
        <f t="shared" ref="G30:O30" si="14">IF(G29=0,0,G29/$F29)</f>
        <v>0</v>
      </c>
      <c r="H30" s="37">
        <f t="shared" si="14"/>
        <v>0</v>
      </c>
      <c r="I30" s="37">
        <f t="shared" si="14"/>
        <v>0.5714285714285714</v>
      </c>
      <c r="J30" s="37">
        <f t="shared" si="14"/>
        <v>0</v>
      </c>
      <c r="K30" s="37">
        <f t="shared" si="14"/>
        <v>0</v>
      </c>
      <c r="L30" s="37">
        <f t="shared" si="14"/>
        <v>0</v>
      </c>
      <c r="M30" s="37">
        <f t="shared" si="14"/>
        <v>0</v>
      </c>
      <c r="N30" s="37">
        <f t="shared" si="14"/>
        <v>0</v>
      </c>
      <c r="O30" s="37">
        <f t="shared" si="14"/>
        <v>0.42857142857142855</v>
      </c>
      <c r="P30" s="438"/>
      <c r="AA30" s="154"/>
      <c r="AB30" s="154"/>
    </row>
    <row r="31" spans="1:28" ht="12" customHeight="1">
      <c r="A31" s="254"/>
      <c r="B31" s="254"/>
      <c r="C31" s="43"/>
      <c r="D31" s="305" t="s">
        <v>36</v>
      </c>
      <c r="E31" s="42"/>
      <c r="F31" s="93">
        <f t="shared" si="1"/>
        <v>2</v>
      </c>
      <c r="G31" s="69">
        <v>0</v>
      </c>
      <c r="H31" s="41">
        <v>0</v>
      </c>
      <c r="I31" s="41">
        <v>1</v>
      </c>
      <c r="J31" s="41">
        <v>0</v>
      </c>
      <c r="K31" s="41">
        <v>0</v>
      </c>
      <c r="L31" s="41">
        <v>0</v>
      </c>
      <c r="M31" s="41">
        <v>0</v>
      </c>
      <c r="N31" s="41">
        <v>0</v>
      </c>
      <c r="O31" s="41">
        <v>1</v>
      </c>
      <c r="P31" s="437">
        <v>170000</v>
      </c>
      <c r="AA31" s="155">
        <v>2</v>
      </c>
      <c r="AB31" s="155" t="str">
        <f>IF(F31=AA31,"",1)</f>
        <v/>
      </c>
    </row>
    <row r="32" spans="1:28" ht="12" customHeight="1">
      <c r="A32" s="254"/>
      <c r="B32" s="254"/>
      <c r="C32" s="40"/>
      <c r="D32" s="306"/>
      <c r="E32" s="39"/>
      <c r="F32" s="94">
        <f t="shared" si="1"/>
        <v>1</v>
      </c>
      <c r="G32" s="67">
        <f t="shared" ref="G32:O32" si="15">IF(G31=0,0,G31/$F31)</f>
        <v>0</v>
      </c>
      <c r="H32" s="37">
        <f t="shared" si="15"/>
        <v>0</v>
      </c>
      <c r="I32" s="37">
        <f t="shared" si="15"/>
        <v>0.5</v>
      </c>
      <c r="J32" s="37">
        <f t="shared" si="15"/>
        <v>0</v>
      </c>
      <c r="K32" s="37">
        <f t="shared" si="15"/>
        <v>0</v>
      </c>
      <c r="L32" s="37">
        <f t="shared" si="15"/>
        <v>0</v>
      </c>
      <c r="M32" s="37">
        <f t="shared" si="15"/>
        <v>0</v>
      </c>
      <c r="N32" s="37">
        <f t="shared" si="15"/>
        <v>0</v>
      </c>
      <c r="O32" s="37">
        <f t="shared" si="15"/>
        <v>0.5</v>
      </c>
      <c r="P32" s="438"/>
      <c r="AA32" s="154"/>
      <c r="AB32" s="154"/>
    </row>
    <row r="33" spans="1:28" ht="12" customHeight="1">
      <c r="A33" s="254"/>
      <c r="B33" s="254"/>
      <c r="C33" s="43"/>
      <c r="D33" s="305" t="s">
        <v>35</v>
      </c>
      <c r="E33" s="42"/>
      <c r="F33" s="93">
        <f t="shared" si="1"/>
        <v>5</v>
      </c>
      <c r="G33" s="69">
        <v>0</v>
      </c>
      <c r="H33" s="41">
        <v>0</v>
      </c>
      <c r="I33" s="41">
        <v>3</v>
      </c>
      <c r="J33" s="41">
        <v>0</v>
      </c>
      <c r="K33" s="41">
        <v>0</v>
      </c>
      <c r="L33" s="41">
        <v>0</v>
      </c>
      <c r="M33" s="41">
        <v>0</v>
      </c>
      <c r="N33" s="41">
        <v>0</v>
      </c>
      <c r="O33" s="41">
        <v>2</v>
      </c>
      <c r="P33" s="437">
        <v>170000</v>
      </c>
      <c r="AA33" s="155">
        <v>5</v>
      </c>
      <c r="AB33" s="155" t="str">
        <f>IF(F33=AA33,"",1)</f>
        <v/>
      </c>
    </row>
    <row r="34" spans="1:28" ht="12" customHeight="1">
      <c r="A34" s="254"/>
      <c r="B34" s="254"/>
      <c r="C34" s="40"/>
      <c r="D34" s="306"/>
      <c r="E34" s="39"/>
      <c r="F34" s="94">
        <f t="shared" si="1"/>
        <v>1</v>
      </c>
      <c r="G34" s="67">
        <f t="shared" ref="G34:O34" si="16">IF(G33=0,0,G33/$F33)</f>
        <v>0</v>
      </c>
      <c r="H34" s="37">
        <f t="shared" si="16"/>
        <v>0</v>
      </c>
      <c r="I34" s="37">
        <f t="shared" si="16"/>
        <v>0.6</v>
      </c>
      <c r="J34" s="37">
        <f t="shared" si="16"/>
        <v>0</v>
      </c>
      <c r="K34" s="37">
        <f t="shared" si="16"/>
        <v>0</v>
      </c>
      <c r="L34" s="37">
        <f t="shared" si="16"/>
        <v>0</v>
      </c>
      <c r="M34" s="37">
        <f t="shared" si="16"/>
        <v>0</v>
      </c>
      <c r="N34" s="37">
        <f t="shared" si="16"/>
        <v>0</v>
      </c>
      <c r="O34" s="37">
        <f t="shared" si="16"/>
        <v>0.4</v>
      </c>
      <c r="P34" s="438"/>
      <c r="AA34" s="154"/>
      <c r="AB34" s="154"/>
    </row>
    <row r="35" spans="1:28" ht="12" customHeight="1">
      <c r="A35" s="254"/>
      <c r="B35" s="254"/>
      <c r="C35" s="43"/>
      <c r="D35" s="305" t="s">
        <v>34</v>
      </c>
      <c r="E35" s="42"/>
      <c r="F35" s="93">
        <f t="shared" si="1"/>
        <v>10</v>
      </c>
      <c r="G35" s="69">
        <v>0</v>
      </c>
      <c r="H35" s="41">
        <v>0</v>
      </c>
      <c r="I35" s="41">
        <v>7</v>
      </c>
      <c r="J35" s="41">
        <v>0</v>
      </c>
      <c r="K35" s="41">
        <v>0</v>
      </c>
      <c r="L35" s="41">
        <v>0</v>
      </c>
      <c r="M35" s="41">
        <v>0</v>
      </c>
      <c r="N35" s="41">
        <v>0</v>
      </c>
      <c r="O35" s="41">
        <v>3</v>
      </c>
      <c r="P35" s="437">
        <v>175850</v>
      </c>
      <c r="AA35" s="155">
        <v>10</v>
      </c>
      <c r="AB35" s="155" t="str">
        <f>IF(F35=AA35,"",1)</f>
        <v/>
      </c>
    </row>
    <row r="36" spans="1:28" ht="12" customHeight="1">
      <c r="A36" s="254"/>
      <c r="B36" s="254"/>
      <c r="C36" s="40"/>
      <c r="D36" s="306"/>
      <c r="E36" s="39"/>
      <c r="F36" s="94">
        <f t="shared" si="1"/>
        <v>1</v>
      </c>
      <c r="G36" s="67">
        <f t="shared" ref="G36:O36" si="17">IF(G35=0,0,G35/$F35)</f>
        <v>0</v>
      </c>
      <c r="H36" s="37">
        <f t="shared" si="17"/>
        <v>0</v>
      </c>
      <c r="I36" s="37">
        <f t="shared" si="17"/>
        <v>0.7</v>
      </c>
      <c r="J36" s="37">
        <f t="shared" si="17"/>
        <v>0</v>
      </c>
      <c r="K36" s="37">
        <f t="shared" si="17"/>
        <v>0</v>
      </c>
      <c r="L36" s="37">
        <f t="shared" si="17"/>
        <v>0</v>
      </c>
      <c r="M36" s="37">
        <f t="shared" si="17"/>
        <v>0</v>
      </c>
      <c r="N36" s="37">
        <f t="shared" si="17"/>
        <v>0</v>
      </c>
      <c r="O36" s="37">
        <f t="shared" si="17"/>
        <v>0.3</v>
      </c>
      <c r="P36" s="438"/>
      <c r="AA36" s="154"/>
      <c r="AB36" s="154"/>
    </row>
    <row r="37" spans="1:28" ht="12" customHeight="1">
      <c r="A37" s="254"/>
      <c r="B37" s="254"/>
      <c r="C37" s="43"/>
      <c r="D37" s="305" t="s">
        <v>33</v>
      </c>
      <c r="E37" s="42"/>
      <c r="F37" s="93">
        <f t="shared" si="1"/>
        <v>1</v>
      </c>
      <c r="G37" s="69">
        <v>0</v>
      </c>
      <c r="H37" s="41">
        <v>0</v>
      </c>
      <c r="I37" s="41">
        <v>0</v>
      </c>
      <c r="J37" s="41">
        <v>0</v>
      </c>
      <c r="K37" s="41">
        <v>0</v>
      </c>
      <c r="L37" s="41">
        <v>0</v>
      </c>
      <c r="M37" s="41">
        <v>0</v>
      </c>
      <c r="N37" s="41">
        <v>0</v>
      </c>
      <c r="O37" s="41">
        <v>1</v>
      </c>
      <c r="P37" s="437" t="s">
        <v>409</v>
      </c>
      <c r="AA37" s="155">
        <v>1</v>
      </c>
      <c r="AB37" s="155" t="str">
        <f>IF(F37=AA37,"",1)</f>
        <v/>
      </c>
    </row>
    <row r="38" spans="1:28" ht="12" customHeight="1">
      <c r="A38" s="254"/>
      <c r="B38" s="254"/>
      <c r="C38" s="40"/>
      <c r="D38" s="306"/>
      <c r="E38" s="39"/>
      <c r="F38" s="94">
        <f t="shared" si="1"/>
        <v>1</v>
      </c>
      <c r="G38" s="67">
        <f t="shared" ref="G38:O38" si="18">IF(G37=0,0,G37/$F37)</f>
        <v>0</v>
      </c>
      <c r="H38" s="37">
        <f t="shared" si="18"/>
        <v>0</v>
      </c>
      <c r="I38" s="37">
        <f t="shared" si="18"/>
        <v>0</v>
      </c>
      <c r="J38" s="37">
        <f t="shared" si="18"/>
        <v>0</v>
      </c>
      <c r="K38" s="37">
        <f t="shared" si="18"/>
        <v>0</v>
      </c>
      <c r="L38" s="37">
        <f t="shared" si="18"/>
        <v>0</v>
      </c>
      <c r="M38" s="37">
        <f t="shared" si="18"/>
        <v>0</v>
      </c>
      <c r="N38" s="37">
        <f t="shared" si="18"/>
        <v>0</v>
      </c>
      <c r="O38" s="37">
        <f t="shared" si="18"/>
        <v>1</v>
      </c>
      <c r="P38" s="438"/>
      <c r="AA38" s="154"/>
      <c r="AB38" s="154"/>
    </row>
    <row r="39" spans="1:28" ht="12" customHeight="1">
      <c r="A39" s="254"/>
      <c r="B39" s="254"/>
      <c r="C39" s="43"/>
      <c r="D39" s="305" t="s">
        <v>32</v>
      </c>
      <c r="E39" s="42"/>
      <c r="F39" s="93">
        <f t="shared" si="1"/>
        <v>6</v>
      </c>
      <c r="G39" s="69">
        <v>0</v>
      </c>
      <c r="H39" s="41">
        <v>0</v>
      </c>
      <c r="I39" s="41">
        <v>5</v>
      </c>
      <c r="J39" s="41">
        <v>0</v>
      </c>
      <c r="K39" s="41">
        <v>0</v>
      </c>
      <c r="L39" s="41">
        <v>0</v>
      </c>
      <c r="M39" s="41">
        <v>0</v>
      </c>
      <c r="N39" s="41">
        <v>0</v>
      </c>
      <c r="O39" s="41">
        <v>1</v>
      </c>
      <c r="P39" s="437">
        <v>168600</v>
      </c>
      <c r="AA39" s="155">
        <v>6</v>
      </c>
      <c r="AB39" s="155" t="str">
        <f>IF(F39=AA39,"",1)</f>
        <v/>
      </c>
    </row>
    <row r="40" spans="1:28" ht="12" customHeight="1">
      <c r="A40" s="254"/>
      <c r="B40" s="254"/>
      <c r="C40" s="40"/>
      <c r="D40" s="306"/>
      <c r="E40" s="39"/>
      <c r="F40" s="94">
        <f t="shared" si="1"/>
        <v>1</v>
      </c>
      <c r="G40" s="67">
        <f t="shared" ref="G40:O40" si="19">IF(G39=0,0,G39/$F39)</f>
        <v>0</v>
      </c>
      <c r="H40" s="37">
        <f t="shared" si="19"/>
        <v>0</v>
      </c>
      <c r="I40" s="37">
        <f t="shared" si="19"/>
        <v>0.83333333333333337</v>
      </c>
      <c r="J40" s="37">
        <f t="shared" si="19"/>
        <v>0</v>
      </c>
      <c r="K40" s="37">
        <f t="shared" si="19"/>
        <v>0</v>
      </c>
      <c r="L40" s="37">
        <f t="shared" si="19"/>
        <v>0</v>
      </c>
      <c r="M40" s="37">
        <f t="shared" si="19"/>
        <v>0</v>
      </c>
      <c r="N40" s="37">
        <f t="shared" si="19"/>
        <v>0</v>
      </c>
      <c r="O40" s="37">
        <f t="shared" si="19"/>
        <v>0.16666666666666666</v>
      </c>
      <c r="P40" s="438"/>
      <c r="AA40" s="154"/>
      <c r="AB40" s="154"/>
    </row>
    <row r="41" spans="1:28" ht="12" customHeight="1">
      <c r="A41" s="254"/>
      <c r="B41" s="254"/>
      <c r="C41" s="43"/>
      <c r="D41" s="305" t="s">
        <v>31</v>
      </c>
      <c r="E41" s="42"/>
      <c r="F41" s="93">
        <f t="shared" si="1"/>
        <v>1</v>
      </c>
      <c r="G41" s="69">
        <v>0</v>
      </c>
      <c r="H41" s="41">
        <v>0</v>
      </c>
      <c r="I41" s="41">
        <v>0</v>
      </c>
      <c r="J41" s="41">
        <v>0</v>
      </c>
      <c r="K41" s="41">
        <v>0</v>
      </c>
      <c r="L41" s="41">
        <v>0</v>
      </c>
      <c r="M41" s="41">
        <v>0</v>
      </c>
      <c r="N41" s="41">
        <v>0</v>
      </c>
      <c r="O41" s="41">
        <v>1</v>
      </c>
      <c r="P41" s="437" t="s">
        <v>409</v>
      </c>
      <c r="AA41" s="155">
        <v>1</v>
      </c>
      <c r="AB41" s="155" t="str">
        <f>IF(F41=AA41,"",1)</f>
        <v/>
      </c>
    </row>
    <row r="42" spans="1:28" ht="12" customHeight="1">
      <c r="A42" s="254"/>
      <c r="B42" s="254"/>
      <c r="C42" s="40"/>
      <c r="D42" s="306"/>
      <c r="E42" s="39"/>
      <c r="F42" s="94">
        <f t="shared" si="1"/>
        <v>1</v>
      </c>
      <c r="G42" s="67">
        <f t="shared" ref="G42:O42" si="20">IF(G41=0,0,G41/$F41)</f>
        <v>0</v>
      </c>
      <c r="H42" s="37">
        <f t="shared" si="20"/>
        <v>0</v>
      </c>
      <c r="I42" s="37">
        <f t="shared" si="20"/>
        <v>0</v>
      </c>
      <c r="J42" s="37">
        <f t="shared" si="20"/>
        <v>0</v>
      </c>
      <c r="K42" s="37">
        <f t="shared" si="20"/>
        <v>0</v>
      </c>
      <c r="L42" s="37">
        <f t="shared" si="20"/>
        <v>0</v>
      </c>
      <c r="M42" s="37">
        <f t="shared" si="20"/>
        <v>0</v>
      </c>
      <c r="N42" s="37">
        <f t="shared" si="20"/>
        <v>0</v>
      </c>
      <c r="O42" s="37">
        <f t="shared" si="20"/>
        <v>1</v>
      </c>
      <c r="P42" s="438"/>
      <c r="AA42" s="154"/>
      <c r="AB42" s="154"/>
    </row>
    <row r="43" spans="1:28" ht="12" customHeight="1">
      <c r="A43" s="254"/>
      <c r="B43" s="254"/>
      <c r="C43" s="43"/>
      <c r="D43" s="305" t="s">
        <v>30</v>
      </c>
      <c r="E43" s="42"/>
      <c r="F43" s="93">
        <f t="shared" si="1"/>
        <v>2</v>
      </c>
      <c r="G43" s="69">
        <v>0</v>
      </c>
      <c r="H43" s="41">
        <v>0</v>
      </c>
      <c r="I43" s="41">
        <v>1</v>
      </c>
      <c r="J43" s="41">
        <v>0</v>
      </c>
      <c r="K43" s="41">
        <v>0</v>
      </c>
      <c r="L43" s="41">
        <v>0</v>
      </c>
      <c r="M43" s="41">
        <v>0</v>
      </c>
      <c r="N43" s="41">
        <v>0</v>
      </c>
      <c r="O43" s="41">
        <v>1</v>
      </c>
      <c r="P43" s="437">
        <v>193000</v>
      </c>
      <c r="AA43" s="155">
        <v>2</v>
      </c>
      <c r="AB43" s="155" t="str">
        <f>IF(F43=AA43,"",1)</f>
        <v/>
      </c>
    </row>
    <row r="44" spans="1:28" ht="12" customHeight="1">
      <c r="A44" s="254"/>
      <c r="B44" s="254"/>
      <c r="C44" s="40"/>
      <c r="D44" s="306"/>
      <c r="E44" s="39"/>
      <c r="F44" s="94">
        <f t="shared" si="1"/>
        <v>1</v>
      </c>
      <c r="G44" s="67">
        <f t="shared" ref="G44:O44" si="21">IF(G43=0,0,G43/$F43)</f>
        <v>0</v>
      </c>
      <c r="H44" s="37">
        <f t="shared" si="21"/>
        <v>0</v>
      </c>
      <c r="I44" s="37">
        <f t="shared" si="21"/>
        <v>0.5</v>
      </c>
      <c r="J44" s="37">
        <f t="shared" si="21"/>
        <v>0</v>
      </c>
      <c r="K44" s="37">
        <f t="shared" si="21"/>
        <v>0</v>
      </c>
      <c r="L44" s="37">
        <f t="shared" si="21"/>
        <v>0</v>
      </c>
      <c r="M44" s="37">
        <f t="shared" si="21"/>
        <v>0</v>
      </c>
      <c r="N44" s="37">
        <f t="shared" si="21"/>
        <v>0</v>
      </c>
      <c r="O44" s="37">
        <f t="shared" si="21"/>
        <v>0.5</v>
      </c>
      <c r="P44" s="438"/>
      <c r="AA44" s="154"/>
      <c r="AB44" s="154"/>
    </row>
    <row r="45" spans="1:28" ht="12" customHeight="1">
      <c r="A45" s="254"/>
      <c r="B45" s="254"/>
      <c r="C45" s="43"/>
      <c r="D45" s="305" t="s">
        <v>29</v>
      </c>
      <c r="E45" s="42"/>
      <c r="F45" s="93">
        <f t="shared" si="1"/>
        <v>9</v>
      </c>
      <c r="G45" s="69">
        <v>0</v>
      </c>
      <c r="H45" s="41">
        <v>1</v>
      </c>
      <c r="I45" s="41">
        <v>5</v>
      </c>
      <c r="J45" s="41">
        <v>0</v>
      </c>
      <c r="K45" s="41">
        <v>0</v>
      </c>
      <c r="L45" s="41">
        <v>0</v>
      </c>
      <c r="M45" s="41">
        <v>0</v>
      </c>
      <c r="N45" s="41">
        <v>0</v>
      </c>
      <c r="O45" s="41">
        <v>3</v>
      </c>
      <c r="P45" s="437">
        <v>172264.16666666666</v>
      </c>
      <c r="AA45" s="155">
        <v>9</v>
      </c>
      <c r="AB45" s="155" t="str">
        <f>IF(F45=AA45,"",1)</f>
        <v/>
      </c>
    </row>
    <row r="46" spans="1:28" ht="12" customHeight="1">
      <c r="A46" s="254"/>
      <c r="B46" s="254"/>
      <c r="C46" s="40"/>
      <c r="D46" s="306"/>
      <c r="E46" s="39"/>
      <c r="F46" s="94">
        <f t="shared" si="1"/>
        <v>1</v>
      </c>
      <c r="G46" s="67">
        <f t="shared" ref="G46:O46" si="22">IF(G45=0,0,G45/$F45)</f>
        <v>0</v>
      </c>
      <c r="H46" s="37">
        <f t="shared" si="22"/>
        <v>0.1111111111111111</v>
      </c>
      <c r="I46" s="37">
        <f t="shared" si="22"/>
        <v>0.55555555555555558</v>
      </c>
      <c r="J46" s="37">
        <f t="shared" si="22"/>
        <v>0</v>
      </c>
      <c r="K46" s="37">
        <f t="shared" si="22"/>
        <v>0</v>
      </c>
      <c r="L46" s="37">
        <f t="shared" si="22"/>
        <v>0</v>
      </c>
      <c r="M46" s="37">
        <f t="shared" si="22"/>
        <v>0</v>
      </c>
      <c r="N46" s="37">
        <f t="shared" si="22"/>
        <v>0</v>
      </c>
      <c r="O46" s="37">
        <f t="shared" si="22"/>
        <v>0.33333333333333331</v>
      </c>
      <c r="P46" s="438"/>
      <c r="AA46" s="154"/>
      <c r="AB46" s="154"/>
    </row>
    <row r="47" spans="1:28" ht="12" customHeight="1">
      <c r="A47" s="254"/>
      <c r="B47" s="254"/>
      <c r="C47" s="43"/>
      <c r="D47" s="305" t="s">
        <v>28</v>
      </c>
      <c r="E47" s="42"/>
      <c r="F47" s="93">
        <f t="shared" si="1"/>
        <v>5</v>
      </c>
      <c r="G47" s="69">
        <v>0</v>
      </c>
      <c r="H47" s="41">
        <v>0</v>
      </c>
      <c r="I47" s="41">
        <v>2</v>
      </c>
      <c r="J47" s="41">
        <v>0</v>
      </c>
      <c r="K47" s="41">
        <v>0</v>
      </c>
      <c r="L47" s="41">
        <v>0</v>
      </c>
      <c r="M47" s="41">
        <v>0</v>
      </c>
      <c r="N47" s="41">
        <v>0</v>
      </c>
      <c r="O47" s="41">
        <v>3</v>
      </c>
      <c r="P47" s="437">
        <v>166000</v>
      </c>
      <c r="AA47" s="155">
        <v>5</v>
      </c>
      <c r="AB47" s="155" t="str">
        <f>IF(F47=AA47,"",1)</f>
        <v/>
      </c>
    </row>
    <row r="48" spans="1:28" ht="12" customHeight="1">
      <c r="A48" s="254"/>
      <c r="B48" s="254"/>
      <c r="C48" s="40"/>
      <c r="D48" s="306"/>
      <c r="E48" s="39"/>
      <c r="F48" s="94">
        <f t="shared" si="1"/>
        <v>1</v>
      </c>
      <c r="G48" s="67">
        <f t="shared" ref="G48:O48" si="23">IF(G47=0,0,G47/$F47)</f>
        <v>0</v>
      </c>
      <c r="H48" s="37">
        <f t="shared" si="23"/>
        <v>0</v>
      </c>
      <c r="I48" s="37">
        <f t="shared" si="23"/>
        <v>0.4</v>
      </c>
      <c r="J48" s="37">
        <f t="shared" si="23"/>
        <v>0</v>
      </c>
      <c r="K48" s="37">
        <f t="shared" si="23"/>
        <v>0</v>
      </c>
      <c r="L48" s="37">
        <f t="shared" si="23"/>
        <v>0</v>
      </c>
      <c r="M48" s="37">
        <f t="shared" si="23"/>
        <v>0</v>
      </c>
      <c r="N48" s="37">
        <f t="shared" si="23"/>
        <v>0</v>
      </c>
      <c r="O48" s="37">
        <f t="shared" si="23"/>
        <v>0.6</v>
      </c>
      <c r="P48" s="438"/>
      <c r="AA48" s="154"/>
      <c r="AB48" s="154"/>
    </row>
    <row r="49" spans="1:28" ht="12" customHeight="1">
      <c r="A49" s="254"/>
      <c r="B49" s="254"/>
      <c r="C49" s="43"/>
      <c r="D49" s="305" t="s">
        <v>27</v>
      </c>
      <c r="E49" s="42"/>
      <c r="F49" s="93">
        <f t="shared" si="1"/>
        <v>5</v>
      </c>
      <c r="G49" s="69">
        <v>0</v>
      </c>
      <c r="H49" s="41">
        <v>0</v>
      </c>
      <c r="I49" s="41">
        <v>2</v>
      </c>
      <c r="J49" s="41">
        <v>0</v>
      </c>
      <c r="K49" s="41">
        <v>0</v>
      </c>
      <c r="L49" s="41">
        <v>0</v>
      </c>
      <c r="M49" s="41">
        <v>0</v>
      </c>
      <c r="N49" s="41">
        <v>0</v>
      </c>
      <c r="O49" s="41">
        <v>3</v>
      </c>
      <c r="P49" s="437">
        <v>179600</v>
      </c>
      <c r="AA49" s="155">
        <v>5</v>
      </c>
      <c r="AB49" s="155" t="str">
        <f>IF(F49=AA49,"",1)</f>
        <v/>
      </c>
    </row>
    <row r="50" spans="1:28" ht="12" customHeight="1">
      <c r="A50" s="254"/>
      <c r="B50" s="254"/>
      <c r="C50" s="40"/>
      <c r="D50" s="306"/>
      <c r="E50" s="39"/>
      <c r="F50" s="94">
        <f t="shared" si="1"/>
        <v>1</v>
      </c>
      <c r="G50" s="67">
        <f t="shared" ref="G50:O50" si="24">IF(G49=0,0,G49/$F49)</f>
        <v>0</v>
      </c>
      <c r="H50" s="37">
        <f t="shared" si="24"/>
        <v>0</v>
      </c>
      <c r="I50" s="37">
        <f t="shared" si="24"/>
        <v>0.4</v>
      </c>
      <c r="J50" s="37">
        <f t="shared" si="24"/>
        <v>0</v>
      </c>
      <c r="K50" s="37">
        <f t="shared" si="24"/>
        <v>0</v>
      </c>
      <c r="L50" s="37">
        <f t="shared" si="24"/>
        <v>0</v>
      </c>
      <c r="M50" s="37">
        <f t="shared" si="24"/>
        <v>0</v>
      </c>
      <c r="N50" s="37">
        <f t="shared" si="24"/>
        <v>0</v>
      </c>
      <c r="O50" s="37">
        <f t="shared" si="24"/>
        <v>0.6</v>
      </c>
      <c r="P50" s="438"/>
      <c r="AA50" s="154"/>
      <c r="AB50" s="154"/>
    </row>
    <row r="51" spans="1:28" ht="12" customHeight="1">
      <c r="A51" s="254"/>
      <c r="B51" s="254"/>
      <c r="C51" s="43"/>
      <c r="D51" s="305" t="s">
        <v>26</v>
      </c>
      <c r="E51" s="42"/>
      <c r="F51" s="93">
        <f t="shared" si="1"/>
        <v>15</v>
      </c>
      <c r="G51" s="69">
        <v>0</v>
      </c>
      <c r="H51" s="41">
        <v>0</v>
      </c>
      <c r="I51" s="41">
        <v>8</v>
      </c>
      <c r="J51" s="41">
        <v>0</v>
      </c>
      <c r="K51" s="41">
        <v>0</v>
      </c>
      <c r="L51" s="41">
        <v>0</v>
      </c>
      <c r="M51" s="41">
        <v>0</v>
      </c>
      <c r="N51" s="41">
        <v>0</v>
      </c>
      <c r="O51" s="41">
        <v>7</v>
      </c>
      <c r="P51" s="437">
        <v>175183.75</v>
      </c>
      <c r="AA51" s="155">
        <v>15</v>
      </c>
      <c r="AB51" s="155" t="str">
        <f>IF(F51=AA51,"",1)</f>
        <v/>
      </c>
    </row>
    <row r="52" spans="1:28" ht="12" customHeight="1">
      <c r="A52" s="254"/>
      <c r="B52" s="254"/>
      <c r="C52" s="40"/>
      <c r="D52" s="306"/>
      <c r="E52" s="39"/>
      <c r="F52" s="94">
        <f t="shared" si="1"/>
        <v>1</v>
      </c>
      <c r="G52" s="67">
        <f t="shared" ref="G52:O52" si="25">IF(G51=0,0,G51/$F51)</f>
        <v>0</v>
      </c>
      <c r="H52" s="37">
        <f t="shared" si="25"/>
        <v>0</v>
      </c>
      <c r="I52" s="37">
        <f t="shared" si="25"/>
        <v>0.53333333333333333</v>
      </c>
      <c r="J52" s="37">
        <f t="shared" si="25"/>
        <v>0</v>
      </c>
      <c r="K52" s="37">
        <f t="shared" si="25"/>
        <v>0</v>
      </c>
      <c r="L52" s="37">
        <f t="shared" si="25"/>
        <v>0</v>
      </c>
      <c r="M52" s="37">
        <f t="shared" si="25"/>
        <v>0</v>
      </c>
      <c r="N52" s="37">
        <f t="shared" si="25"/>
        <v>0</v>
      </c>
      <c r="O52" s="37">
        <f t="shared" si="25"/>
        <v>0.46666666666666667</v>
      </c>
      <c r="P52" s="438"/>
      <c r="AA52" s="154"/>
      <c r="AB52" s="154"/>
    </row>
    <row r="53" spans="1:28" ht="12" customHeight="1">
      <c r="A53" s="254"/>
      <c r="B53" s="254"/>
      <c r="C53" s="43"/>
      <c r="D53" s="305" t="s">
        <v>25</v>
      </c>
      <c r="E53" s="42"/>
      <c r="F53" s="93">
        <f t="shared" si="1"/>
        <v>6</v>
      </c>
      <c r="G53" s="69">
        <v>0</v>
      </c>
      <c r="H53" s="41">
        <v>1</v>
      </c>
      <c r="I53" s="41">
        <v>1</v>
      </c>
      <c r="J53" s="41">
        <v>0</v>
      </c>
      <c r="K53" s="41">
        <v>0</v>
      </c>
      <c r="L53" s="41">
        <v>0</v>
      </c>
      <c r="M53" s="41">
        <v>0</v>
      </c>
      <c r="N53" s="41">
        <v>0</v>
      </c>
      <c r="O53" s="41">
        <v>4</v>
      </c>
      <c r="P53" s="437">
        <v>161350</v>
      </c>
      <c r="AA53" s="155">
        <v>6</v>
      </c>
      <c r="AB53" s="155" t="str">
        <f>IF(F53=AA53,"",1)</f>
        <v/>
      </c>
    </row>
    <row r="54" spans="1:28" ht="12" customHeight="1">
      <c r="A54" s="254"/>
      <c r="B54" s="254"/>
      <c r="C54" s="40"/>
      <c r="D54" s="306"/>
      <c r="E54" s="39"/>
      <c r="F54" s="94">
        <f t="shared" si="1"/>
        <v>1</v>
      </c>
      <c r="G54" s="67">
        <f t="shared" ref="G54:O54" si="26">IF(G53=0,0,G53/$F53)</f>
        <v>0</v>
      </c>
      <c r="H54" s="37">
        <f t="shared" si="26"/>
        <v>0.16666666666666666</v>
      </c>
      <c r="I54" s="37">
        <f t="shared" si="26"/>
        <v>0.16666666666666666</v>
      </c>
      <c r="J54" s="37">
        <f t="shared" si="26"/>
        <v>0</v>
      </c>
      <c r="K54" s="37">
        <f t="shared" si="26"/>
        <v>0</v>
      </c>
      <c r="L54" s="37">
        <f t="shared" si="26"/>
        <v>0</v>
      </c>
      <c r="M54" s="37">
        <f t="shared" si="26"/>
        <v>0</v>
      </c>
      <c r="N54" s="37">
        <f t="shared" si="26"/>
        <v>0</v>
      </c>
      <c r="O54" s="37">
        <f t="shared" si="26"/>
        <v>0.66666666666666663</v>
      </c>
      <c r="P54" s="438"/>
      <c r="AA54" s="154"/>
      <c r="AB54" s="154"/>
    </row>
    <row r="55" spans="1:28" ht="12" customHeight="1">
      <c r="A55" s="254"/>
      <c r="B55" s="254"/>
      <c r="C55" s="43"/>
      <c r="D55" s="305" t="s">
        <v>24</v>
      </c>
      <c r="E55" s="42"/>
      <c r="F55" s="93">
        <f t="shared" si="1"/>
        <v>33</v>
      </c>
      <c r="G55" s="69">
        <v>0</v>
      </c>
      <c r="H55" s="41">
        <v>0</v>
      </c>
      <c r="I55" s="41">
        <v>19</v>
      </c>
      <c r="J55" s="41">
        <v>0</v>
      </c>
      <c r="K55" s="41">
        <v>0</v>
      </c>
      <c r="L55" s="41">
        <v>0</v>
      </c>
      <c r="M55" s="41">
        <v>0</v>
      </c>
      <c r="N55" s="41">
        <v>0</v>
      </c>
      <c r="O55" s="41">
        <v>14</v>
      </c>
      <c r="P55" s="437">
        <v>175577.89473684211</v>
      </c>
      <c r="AA55" s="155">
        <v>33</v>
      </c>
      <c r="AB55" s="155" t="str">
        <f>IF(F55=AA55,"",1)</f>
        <v/>
      </c>
    </row>
    <row r="56" spans="1:28" ht="12" customHeight="1">
      <c r="A56" s="254"/>
      <c r="B56" s="254"/>
      <c r="C56" s="40"/>
      <c r="D56" s="306"/>
      <c r="E56" s="39"/>
      <c r="F56" s="94">
        <f t="shared" si="1"/>
        <v>1</v>
      </c>
      <c r="G56" s="67">
        <f t="shared" ref="G56:O56" si="27">IF(G55=0,0,G55/$F55)</f>
        <v>0</v>
      </c>
      <c r="H56" s="37">
        <f t="shared" si="27"/>
        <v>0</v>
      </c>
      <c r="I56" s="37">
        <f t="shared" si="27"/>
        <v>0.5757575757575758</v>
      </c>
      <c r="J56" s="37">
        <f t="shared" si="27"/>
        <v>0</v>
      </c>
      <c r="K56" s="37">
        <f t="shared" si="27"/>
        <v>0</v>
      </c>
      <c r="L56" s="37">
        <f t="shared" si="27"/>
        <v>0</v>
      </c>
      <c r="M56" s="37">
        <f t="shared" si="27"/>
        <v>0</v>
      </c>
      <c r="N56" s="37">
        <f t="shared" si="27"/>
        <v>0</v>
      </c>
      <c r="O56" s="37">
        <f t="shared" si="27"/>
        <v>0.42424242424242425</v>
      </c>
      <c r="P56" s="438"/>
      <c r="AA56" s="154"/>
      <c r="AB56" s="154"/>
    </row>
    <row r="57" spans="1:28" ht="12" customHeight="1">
      <c r="A57" s="254"/>
      <c r="B57" s="254"/>
      <c r="C57" s="43"/>
      <c r="D57" s="305" t="s">
        <v>23</v>
      </c>
      <c r="E57" s="42"/>
      <c r="F57" s="93">
        <f t="shared" si="1"/>
        <v>7</v>
      </c>
      <c r="G57" s="69">
        <v>0</v>
      </c>
      <c r="H57" s="41">
        <v>1</v>
      </c>
      <c r="I57" s="41">
        <v>1</v>
      </c>
      <c r="J57" s="41">
        <v>0</v>
      </c>
      <c r="K57" s="41">
        <v>0</v>
      </c>
      <c r="L57" s="41">
        <v>0</v>
      </c>
      <c r="M57" s="41">
        <v>0</v>
      </c>
      <c r="N57" s="41">
        <v>0</v>
      </c>
      <c r="O57" s="41">
        <v>5</v>
      </c>
      <c r="P57" s="437">
        <v>158700</v>
      </c>
      <c r="AA57" s="155">
        <v>7</v>
      </c>
      <c r="AB57" s="155" t="str">
        <f>IF(F57=AA57,"",1)</f>
        <v/>
      </c>
    </row>
    <row r="58" spans="1:28" ht="12" customHeight="1">
      <c r="A58" s="254"/>
      <c r="B58" s="254"/>
      <c r="C58" s="40"/>
      <c r="D58" s="306"/>
      <c r="E58" s="39"/>
      <c r="F58" s="94">
        <f t="shared" si="1"/>
        <v>1</v>
      </c>
      <c r="G58" s="67">
        <f t="shared" ref="G58:O58" si="28">IF(G57=0,0,G57/$F57)</f>
        <v>0</v>
      </c>
      <c r="H58" s="37">
        <f t="shared" si="28"/>
        <v>0.14285714285714285</v>
      </c>
      <c r="I58" s="37">
        <f t="shared" si="28"/>
        <v>0.14285714285714285</v>
      </c>
      <c r="J58" s="37">
        <f t="shared" si="28"/>
        <v>0</v>
      </c>
      <c r="K58" s="37">
        <f t="shared" si="28"/>
        <v>0</v>
      </c>
      <c r="L58" s="37">
        <f t="shared" si="28"/>
        <v>0</v>
      </c>
      <c r="M58" s="37">
        <f t="shared" si="28"/>
        <v>0</v>
      </c>
      <c r="N58" s="37">
        <f t="shared" si="28"/>
        <v>0</v>
      </c>
      <c r="O58" s="37">
        <f t="shared" si="28"/>
        <v>0.7142857142857143</v>
      </c>
      <c r="P58" s="438"/>
      <c r="AA58" s="154"/>
      <c r="AB58" s="154"/>
    </row>
    <row r="59" spans="1:28" ht="12.75" customHeight="1">
      <c r="A59" s="254"/>
      <c r="B59" s="254"/>
      <c r="C59" s="43"/>
      <c r="D59" s="305" t="s">
        <v>22</v>
      </c>
      <c r="E59" s="42"/>
      <c r="F59" s="93">
        <f t="shared" si="1"/>
        <v>29</v>
      </c>
      <c r="G59" s="69">
        <v>0</v>
      </c>
      <c r="H59" s="41">
        <v>0</v>
      </c>
      <c r="I59" s="41">
        <v>17</v>
      </c>
      <c r="J59" s="41">
        <v>0</v>
      </c>
      <c r="K59" s="41">
        <v>0</v>
      </c>
      <c r="L59" s="41">
        <v>0</v>
      </c>
      <c r="M59" s="41">
        <v>0</v>
      </c>
      <c r="N59" s="41">
        <v>0</v>
      </c>
      <c r="O59" s="41">
        <v>12</v>
      </c>
      <c r="P59" s="437">
        <v>173911.17647058822</v>
      </c>
      <c r="AA59" s="155">
        <v>29</v>
      </c>
      <c r="AB59" s="155" t="str">
        <f>IF(F59=AA59,"",1)</f>
        <v/>
      </c>
    </row>
    <row r="60" spans="1:28" ht="12.75" customHeight="1">
      <c r="A60" s="254"/>
      <c r="B60" s="254"/>
      <c r="C60" s="40"/>
      <c r="D60" s="306"/>
      <c r="E60" s="39"/>
      <c r="F60" s="94">
        <f t="shared" si="1"/>
        <v>1</v>
      </c>
      <c r="G60" s="67">
        <f t="shared" ref="G60:O60" si="29">IF(G59=0,0,G59/$F59)</f>
        <v>0</v>
      </c>
      <c r="H60" s="37">
        <f t="shared" si="29"/>
        <v>0</v>
      </c>
      <c r="I60" s="37">
        <f t="shared" si="29"/>
        <v>0.58620689655172409</v>
      </c>
      <c r="J60" s="37">
        <f t="shared" si="29"/>
        <v>0</v>
      </c>
      <c r="K60" s="37">
        <f t="shared" si="29"/>
        <v>0</v>
      </c>
      <c r="L60" s="37">
        <f t="shared" si="29"/>
        <v>0</v>
      </c>
      <c r="M60" s="37">
        <f t="shared" si="29"/>
        <v>0</v>
      </c>
      <c r="N60" s="37">
        <f t="shared" si="29"/>
        <v>0</v>
      </c>
      <c r="O60" s="37">
        <f t="shared" si="29"/>
        <v>0.41379310344827586</v>
      </c>
      <c r="P60" s="438"/>
      <c r="AA60" s="154"/>
      <c r="AB60" s="154"/>
    </row>
    <row r="61" spans="1:28" ht="12" customHeight="1">
      <c r="A61" s="254"/>
      <c r="B61" s="254"/>
      <c r="C61" s="43"/>
      <c r="D61" s="305" t="s">
        <v>21</v>
      </c>
      <c r="E61" s="42"/>
      <c r="F61" s="93">
        <f t="shared" si="1"/>
        <v>15</v>
      </c>
      <c r="G61" s="69">
        <v>0</v>
      </c>
      <c r="H61" s="41">
        <v>0</v>
      </c>
      <c r="I61" s="41">
        <v>8</v>
      </c>
      <c r="J61" s="41">
        <v>0</v>
      </c>
      <c r="K61" s="41">
        <v>0</v>
      </c>
      <c r="L61" s="41">
        <v>0</v>
      </c>
      <c r="M61" s="41">
        <v>0</v>
      </c>
      <c r="N61" s="41">
        <v>0</v>
      </c>
      <c r="O61" s="41">
        <v>7</v>
      </c>
      <c r="P61" s="437">
        <v>177273.75</v>
      </c>
      <c r="AA61" s="155">
        <v>15</v>
      </c>
      <c r="AB61" s="155" t="str">
        <f>IF(F61=AA61,"",1)</f>
        <v/>
      </c>
    </row>
    <row r="62" spans="1:28" ht="12" customHeight="1">
      <c r="A62" s="254"/>
      <c r="B62" s="254"/>
      <c r="C62" s="40"/>
      <c r="D62" s="306"/>
      <c r="E62" s="39"/>
      <c r="F62" s="94">
        <f t="shared" si="1"/>
        <v>1</v>
      </c>
      <c r="G62" s="67">
        <f t="shared" ref="G62:O62" si="30">IF(G61=0,0,G61/$F61)</f>
        <v>0</v>
      </c>
      <c r="H62" s="37">
        <f t="shared" si="30"/>
        <v>0</v>
      </c>
      <c r="I62" s="37">
        <f t="shared" si="30"/>
        <v>0.53333333333333333</v>
      </c>
      <c r="J62" s="37">
        <f t="shared" si="30"/>
        <v>0</v>
      </c>
      <c r="K62" s="37">
        <f t="shared" si="30"/>
        <v>0</v>
      </c>
      <c r="L62" s="37">
        <f t="shared" si="30"/>
        <v>0</v>
      </c>
      <c r="M62" s="37">
        <f t="shared" si="30"/>
        <v>0</v>
      </c>
      <c r="N62" s="37">
        <f t="shared" si="30"/>
        <v>0</v>
      </c>
      <c r="O62" s="37">
        <f t="shared" si="30"/>
        <v>0.46666666666666667</v>
      </c>
      <c r="P62" s="438"/>
      <c r="AA62" s="154"/>
      <c r="AB62" s="154"/>
    </row>
    <row r="63" spans="1:28" ht="12" customHeight="1">
      <c r="A63" s="254"/>
      <c r="B63" s="254"/>
      <c r="C63" s="43"/>
      <c r="D63" s="305" t="s">
        <v>20</v>
      </c>
      <c r="E63" s="42"/>
      <c r="F63" s="93">
        <f t="shared" si="1"/>
        <v>7</v>
      </c>
      <c r="G63" s="69">
        <v>0</v>
      </c>
      <c r="H63" s="41">
        <v>1</v>
      </c>
      <c r="I63" s="41">
        <v>4</v>
      </c>
      <c r="J63" s="41">
        <v>0</v>
      </c>
      <c r="K63" s="41">
        <v>0</v>
      </c>
      <c r="L63" s="41">
        <v>0</v>
      </c>
      <c r="M63" s="41">
        <v>0</v>
      </c>
      <c r="N63" s="41">
        <v>0</v>
      </c>
      <c r="O63" s="41">
        <v>2</v>
      </c>
      <c r="P63" s="437">
        <v>172200</v>
      </c>
      <c r="AA63" s="155">
        <v>7</v>
      </c>
      <c r="AB63" s="155" t="str">
        <f>IF(F63=AA63,"",1)</f>
        <v/>
      </c>
    </row>
    <row r="64" spans="1:28" ht="12" customHeight="1">
      <c r="A64" s="254"/>
      <c r="B64" s="254"/>
      <c r="C64" s="40"/>
      <c r="D64" s="306"/>
      <c r="E64" s="39"/>
      <c r="F64" s="94">
        <f t="shared" si="1"/>
        <v>0.99999999999999989</v>
      </c>
      <c r="G64" s="67">
        <f t="shared" ref="G64:O64" si="31">IF(G63=0,0,G63/$F63)</f>
        <v>0</v>
      </c>
      <c r="H64" s="37">
        <f t="shared" si="31"/>
        <v>0.14285714285714285</v>
      </c>
      <c r="I64" s="37">
        <f t="shared" si="31"/>
        <v>0.5714285714285714</v>
      </c>
      <c r="J64" s="37">
        <f t="shared" si="31"/>
        <v>0</v>
      </c>
      <c r="K64" s="37">
        <f t="shared" si="31"/>
        <v>0</v>
      </c>
      <c r="L64" s="37">
        <f t="shared" si="31"/>
        <v>0</v>
      </c>
      <c r="M64" s="37">
        <f t="shared" si="31"/>
        <v>0</v>
      </c>
      <c r="N64" s="37">
        <f t="shared" si="31"/>
        <v>0</v>
      </c>
      <c r="O64" s="37">
        <f t="shared" si="31"/>
        <v>0.2857142857142857</v>
      </c>
      <c r="P64" s="438"/>
      <c r="AA64" s="154"/>
      <c r="AB64" s="154"/>
    </row>
    <row r="65" spans="1:28" ht="12" customHeight="1">
      <c r="A65" s="254"/>
      <c r="B65" s="254"/>
      <c r="C65" s="43"/>
      <c r="D65" s="305" t="s">
        <v>19</v>
      </c>
      <c r="E65" s="42"/>
      <c r="F65" s="93">
        <f t="shared" si="1"/>
        <v>17</v>
      </c>
      <c r="G65" s="69">
        <v>0</v>
      </c>
      <c r="H65" s="41">
        <v>0</v>
      </c>
      <c r="I65" s="41">
        <v>11</v>
      </c>
      <c r="J65" s="41">
        <v>0</v>
      </c>
      <c r="K65" s="41">
        <v>0</v>
      </c>
      <c r="L65" s="41">
        <v>0</v>
      </c>
      <c r="M65" s="41">
        <v>0</v>
      </c>
      <c r="N65" s="41">
        <v>0</v>
      </c>
      <c r="O65" s="41">
        <v>6</v>
      </c>
      <c r="P65" s="437">
        <v>170409.09090909091</v>
      </c>
      <c r="AA65" s="155">
        <v>17</v>
      </c>
      <c r="AB65" s="155" t="str">
        <f>IF(F65=AA65,"",1)</f>
        <v/>
      </c>
    </row>
    <row r="66" spans="1:28" ht="12" customHeight="1">
      <c r="A66" s="254"/>
      <c r="B66" s="254"/>
      <c r="C66" s="40"/>
      <c r="D66" s="306"/>
      <c r="E66" s="39"/>
      <c r="F66" s="94">
        <f t="shared" si="1"/>
        <v>1</v>
      </c>
      <c r="G66" s="67">
        <f t="shared" ref="G66:O66" si="32">IF(G65=0,0,G65/$F65)</f>
        <v>0</v>
      </c>
      <c r="H66" s="37">
        <f t="shared" si="32"/>
        <v>0</v>
      </c>
      <c r="I66" s="37">
        <f t="shared" si="32"/>
        <v>0.6470588235294118</v>
      </c>
      <c r="J66" s="37">
        <f t="shared" si="32"/>
        <v>0</v>
      </c>
      <c r="K66" s="37">
        <f t="shared" si="32"/>
        <v>0</v>
      </c>
      <c r="L66" s="37">
        <f t="shared" si="32"/>
        <v>0</v>
      </c>
      <c r="M66" s="37">
        <f t="shared" si="32"/>
        <v>0</v>
      </c>
      <c r="N66" s="37">
        <f t="shared" si="32"/>
        <v>0</v>
      </c>
      <c r="O66" s="37">
        <f t="shared" si="32"/>
        <v>0.35294117647058826</v>
      </c>
      <c r="P66" s="438"/>
      <c r="AA66" s="154"/>
      <c r="AB66" s="154"/>
    </row>
    <row r="67" spans="1:28" ht="12" customHeight="1">
      <c r="A67" s="254"/>
      <c r="B67" s="254"/>
      <c r="C67" s="43"/>
      <c r="D67" s="305" t="s">
        <v>18</v>
      </c>
      <c r="E67" s="42"/>
      <c r="F67" s="93">
        <f t="shared" si="1"/>
        <v>6</v>
      </c>
      <c r="G67" s="69">
        <v>0</v>
      </c>
      <c r="H67" s="41">
        <v>0</v>
      </c>
      <c r="I67" s="41">
        <v>2</v>
      </c>
      <c r="J67" s="41">
        <v>0</v>
      </c>
      <c r="K67" s="41">
        <v>0</v>
      </c>
      <c r="L67" s="41">
        <v>0</v>
      </c>
      <c r="M67" s="41">
        <v>0</v>
      </c>
      <c r="N67" s="41">
        <v>0</v>
      </c>
      <c r="O67" s="41">
        <v>4</v>
      </c>
      <c r="P67" s="437">
        <v>157500</v>
      </c>
      <c r="AA67" s="155">
        <v>6</v>
      </c>
      <c r="AB67" s="155" t="str">
        <f>IF(F67=AA67,"",1)</f>
        <v/>
      </c>
    </row>
    <row r="68" spans="1:28" ht="12" customHeight="1">
      <c r="A68" s="254"/>
      <c r="B68" s="255"/>
      <c r="C68" s="40"/>
      <c r="D68" s="306"/>
      <c r="E68" s="39"/>
      <c r="F68" s="94">
        <f t="shared" si="1"/>
        <v>1</v>
      </c>
      <c r="G68" s="67">
        <f t="shared" ref="G68:O68" si="33">IF(G67=0,0,G67/$F67)</f>
        <v>0</v>
      </c>
      <c r="H68" s="37">
        <f t="shared" si="33"/>
        <v>0</v>
      </c>
      <c r="I68" s="37">
        <f t="shared" si="33"/>
        <v>0.33333333333333331</v>
      </c>
      <c r="J68" s="37">
        <f t="shared" si="33"/>
        <v>0</v>
      </c>
      <c r="K68" s="37">
        <f t="shared" si="33"/>
        <v>0</v>
      </c>
      <c r="L68" s="37">
        <f t="shared" si="33"/>
        <v>0</v>
      </c>
      <c r="M68" s="37">
        <f t="shared" si="33"/>
        <v>0</v>
      </c>
      <c r="N68" s="37">
        <f t="shared" si="33"/>
        <v>0</v>
      </c>
      <c r="O68" s="37">
        <f t="shared" si="33"/>
        <v>0.66666666666666663</v>
      </c>
      <c r="P68" s="438"/>
      <c r="AA68" s="154"/>
      <c r="AB68" s="154"/>
    </row>
    <row r="69" spans="1:28" ht="12" customHeight="1">
      <c r="A69" s="254"/>
      <c r="B69" s="253" t="s">
        <v>17</v>
      </c>
      <c r="C69" s="43"/>
      <c r="D69" s="305" t="s">
        <v>16</v>
      </c>
      <c r="E69" s="42"/>
      <c r="F69" s="93">
        <f t="shared" si="1"/>
        <v>724</v>
      </c>
      <c r="G69" s="69">
        <f t="shared" ref="G69:O69" si="34">SUM(G71,G73,G75,G77,G79,G81,G83,G85,G87,G89,G91,G93,G95,G97,G99)</f>
        <v>0</v>
      </c>
      <c r="H69" s="41">
        <f t="shared" si="34"/>
        <v>68</v>
      </c>
      <c r="I69" s="41">
        <f t="shared" si="34"/>
        <v>317</v>
      </c>
      <c r="J69" s="41">
        <f t="shared" si="34"/>
        <v>28</v>
      </c>
      <c r="K69" s="41">
        <f t="shared" si="34"/>
        <v>4</v>
      </c>
      <c r="L69" s="41">
        <f t="shared" si="34"/>
        <v>0</v>
      </c>
      <c r="M69" s="41">
        <f t="shared" si="34"/>
        <v>0</v>
      </c>
      <c r="N69" s="41">
        <f t="shared" si="34"/>
        <v>0</v>
      </c>
      <c r="O69" s="41">
        <f t="shared" si="34"/>
        <v>307</v>
      </c>
      <c r="P69" s="437">
        <v>169579.20139999999</v>
      </c>
      <c r="AA69" s="155">
        <v>724</v>
      </c>
      <c r="AB69" s="155" t="str">
        <f>IF(F69=AA69,"",1)</f>
        <v/>
      </c>
    </row>
    <row r="70" spans="1:28" ht="12" customHeight="1">
      <c r="A70" s="254"/>
      <c r="B70" s="254"/>
      <c r="C70" s="40"/>
      <c r="D70" s="306"/>
      <c r="E70" s="39"/>
      <c r="F70" s="94">
        <f t="shared" si="1"/>
        <v>1</v>
      </c>
      <c r="G70" s="67">
        <f t="shared" ref="G70:O70" si="35">IF(G69=0,0,G69/$F69)</f>
        <v>0</v>
      </c>
      <c r="H70" s="37">
        <f t="shared" si="35"/>
        <v>9.3922651933701654E-2</v>
      </c>
      <c r="I70" s="37">
        <f t="shared" si="35"/>
        <v>0.43784530386740333</v>
      </c>
      <c r="J70" s="37">
        <f t="shared" si="35"/>
        <v>3.8674033149171269E-2</v>
      </c>
      <c r="K70" s="37">
        <f t="shared" si="35"/>
        <v>5.5248618784530384E-3</v>
      </c>
      <c r="L70" s="37">
        <f t="shared" si="35"/>
        <v>0</v>
      </c>
      <c r="M70" s="37">
        <f t="shared" si="35"/>
        <v>0</v>
      </c>
      <c r="N70" s="37">
        <f t="shared" si="35"/>
        <v>0</v>
      </c>
      <c r="O70" s="37">
        <f t="shared" si="35"/>
        <v>0.42403314917127072</v>
      </c>
      <c r="P70" s="438"/>
      <c r="AA70" s="154"/>
      <c r="AB70" s="154"/>
    </row>
    <row r="71" spans="1:28" ht="12" customHeight="1">
      <c r="A71" s="254"/>
      <c r="B71" s="254"/>
      <c r="C71" s="43"/>
      <c r="D71" s="305" t="s">
        <v>122</v>
      </c>
      <c r="E71" s="42"/>
      <c r="F71" s="93">
        <f t="shared" si="1"/>
        <v>4</v>
      </c>
      <c r="G71" s="69">
        <v>0</v>
      </c>
      <c r="H71" s="41">
        <v>1</v>
      </c>
      <c r="I71" s="41">
        <v>0</v>
      </c>
      <c r="J71" s="41">
        <v>0</v>
      </c>
      <c r="K71" s="41">
        <v>0</v>
      </c>
      <c r="L71" s="41">
        <v>0</v>
      </c>
      <c r="M71" s="41">
        <v>0</v>
      </c>
      <c r="N71" s="41">
        <v>0</v>
      </c>
      <c r="O71" s="41">
        <v>3</v>
      </c>
      <c r="P71" s="437">
        <v>135000</v>
      </c>
      <c r="AA71" s="155">
        <v>4</v>
      </c>
      <c r="AB71" s="155" t="str">
        <f>IF(F71=AA71,"",1)</f>
        <v/>
      </c>
    </row>
    <row r="72" spans="1:28" ht="12" customHeight="1">
      <c r="A72" s="254"/>
      <c r="B72" s="254"/>
      <c r="C72" s="40"/>
      <c r="D72" s="306"/>
      <c r="E72" s="39"/>
      <c r="F72" s="94">
        <f t="shared" ref="F72:F100" si="36">SUM(G72:O72)</f>
        <v>1</v>
      </c>
      <c r="G72" s="67">
        <f t="shared" ref="G72:O72" si="37">IF(G71=0,0,G71/$F71)</f>
        <v>0</v>
      </c>
      <c r="H72" s="37">
        <f t="shared" si="37"/>
        <v>0.25</v>
      </c>
      <c r="I72" s="37">
        <f t="shared" si="37"/>
        <v>0</v>
      </c>
      <c r="J72" s="37">
        <f t="shared" si="37"/>
        <v>0</v>
      </c>
      <c r="K72" s="37">
        <f t="shared" si="37"/>
        <v>0</v>
      </c>
      <c r="L72" s="37">
        <f t="shared" si="37"/>
        <v>0</v>
      </c>
      <c r="M72" s="37">
        <f t="shared" si="37"/>
        <v>0</v>
      </c>
      <c r="N72" s="37">
        <f t="shared" si="37"/>
        <v>0</v>
      </c>
      <c r="O72" s="37">
        <f t="shared" si="37"/>
        <v>0.75</v>
      </c>
      <c r="P72" s="438"/>
      <c r="AA72" s="154"/>
      <c r="AB72" s="154"/>
    </row>
    <row r="73" spans="1:28" ht="12" customHeight="1">
      <c r="A73" s="254"/>
      <c r="B73" s="254"/>
      <c r="C73" s="43"/>
      <c r="D73" s="305" t="s">
        <v>14</v>
      </c>
      <c r="E73" s="42"/>
      <c r="F73" s="93">
        <f t="shared" si="36"/>
        <v>91</v>
      </c>
      <c r="G73" s="69">
        <v>0</v>
      </c>
      <c r="H73" s="41">
        <v>2</v>
      </c>
      <c r="I73" s="41">
        <v>30</v>
      </c>
      <c r="J73" s="41">
        <v>1</v>
      </c>
      <c r="K73" s="41">
        <v>0</v>
      </c>
      <c r="L73" s="41">
        <v>0</v>
      </c>
      <c r="M73" s="41">
        <v>0</v>
      </c>
      <c r="N73" s="41">
        <v>0</v>
      </c>
      <c r="O73" s="41">
        <v>58</v>
      </c>
      <c r="P73" s="437">
        <v>176980.60606060605</v>
      </c>
      <c r="AA73" s="155">
        <v>91</v>
      </c>
      <c r="AB73" s="155" t="str">
        <f>IF(F73=AA73,"",1)</f>
        <v/>
      </c>
    </row>
    <row r="74" spans="1:28" ht="12" customHeight="1">
      <c r="A74" s="254"/>
      <c r="B74" s="254"/>
      <c r="C74" s="40"/>
      <c r="D74" s="306"/>
      <c r="E74" s="39"/>
      <c r="F74" s="94">
        <f t="shared" si="36"/>
        <v>1</v>
      </c>
      <c r="G74" s="67">
        <f t="shared" ref="G74:O74" si="38">IF(G73=0,0,G73/$F73)</f>
        <v>0</v>
      </c>
      <c r="H74" s="37">
        <f t="shared" si="38"/>
        <v>2.197802197802198E-2</v>
      </c>
      <c r="I74" s="37">
        <f t="shared" si="38"/>
        <v>0.32967032967032966</v>
      </c>
      <c r="J74" s="37">
        <f t="shared" si="38"/>
        <v>1.098901098901099E-2</v>
      </c>
      <c r="K74" s="37">
        <f t="shared" si="38"/>
        <v>0</v>
      </c>
      <c r="L74" s="37">
        <f t="shared" si="38"/>
        <v>0</v>
      </c>
      <c r="M74" s="37">
        <f t="shared" si="38"/>
        <v>0</v>
      </c>
      <c r="N74" s="37">
        <f t="shared" si="38"/>
        <v>0</v>
      </c>
      <c r="O74" s="37">
        <f t="shared" si="38"/>
        <v>0.63736263736263732</v>
      </c>
      <c r="P74" s="438"/>
      <c r="AA74" s="154"/>
      <c r="AB74" s="154"/>
    </row>
    <row r="75" spans="1:28" ht="12" customHeight="1">
      <c r="A75" s="254"/>
      <c r="B75" s="254"/>
      <c r="C75" s="43"/>
      <c r="D75" s="305" t="s">
        <v>13</v>
      </c>
      <c r="E75" s="42"/>
      <c r="F75" s="93">
        <f t="shared" si="36"/>
        <v>19</v>
      </c>
      <c r="G75" s="69">
        <v>0</v>
      </c>
      <c r="H75" s="41">
        <v>2</v>
      </c>
      <c r="I75" s="41">
        <v>10</v>
      </c>
      <c r="J75" s="41">
        <v>0</v>
      </c>
      <c r="K75" s="41">
        <v>0</v>
      </c>
      <c r="L75" s="41">
        <v>0</v>
      </c>
      <c r="M75" s="41">
        <v>0</v>
      </c>
      <c r="N75" s="41">
        <v>0</v>
      </c>
      <c r="O75" s="41">
        <v>7</v>
      </c>
      <c r="P75" s="437">
        <v>171307.58333333334</v>
      </c>
      <c r="AA75" s="155">
        <v>19</v>
      </c>
      <c r="AB75" s="155" t="str">
        <f>IF(F75=AA75,"",1)</f>
        <v/>
      </c>
    </row>
    <row r="76" spans="1:28" ht="12" customHeight="1">
      <c r="A76" s="254"/>
      <c r="B76" s="254"/>
      <c r="C76" s="40"/>
      <c r="D76" s="306"/>
      <c r="E76" s="39"/>
      <c r="F76" s="94">
        <f t="shared" si="36"/>
        <v>1</v>
      </c>
      <c r="G76" s="67">
        <f t="shared" ref="G76:O76" si="39">IF(G75=0,0,G75/$F75)</f>
        <v>0</v>
      </c>
      <c r="H76" s="37">
        <f t="shared" si="39"/>
        <v>0.10526315789473684</v>
      </c>
      <c r="I76" s="37">
        <f t="shared" si="39"/>
        <v>0.52631578947368418</v>
      </c>
      <c r="J76" s="37">
        <f t="shared" si="39"/>
        <v>0</v>
      </c>
      <c r="K76" s="37">
        <f t="shared" si="39"/>
        <v>0</v>
      </c>
      <c r="L76" s="37">
        <f t="shared" si="39"/>
        <v>0</v>
      </c>
      <c r="M76" s="37">
        <f t="shared" si="39"/>
        <v>0</v>
      </c>
      <c r="N76" s="37">
        <f t="shared" si="39"/>
        <v>0</v>
      </c>
      <c r="O76" s="37">
        <f t="shared" si="39"/>
        <v>0.36842105263157893</v>
      </c>
      <c r="P76" s="438"/>
      <c r="AA76" s="154"/>
      <c r="AB76" s="154"/>
    </row>
    <row r="77" spans="1:28" ht="12" customHeight="1">
      <c r="A77" s="254"/>
      <c r="B77" s="254"/>
      <c r="C77" s="43"/>
      <c r="D77" s="305" t="s">
        <v>12</v>
      </c>
      <c r="E77" s="42"/>
      <c r="F77" s="93">
        <f t="shared" si="36"/>
        <v>14</v>
      </c>
      <c r="G77" s="69">
        <v>0</v>
      </c>
      <c r="H77" s="41">
        <v>0</v>
      </c>
      <c r="I77" s="41">
        <v>9</v>
      </c>
      <c r="J77" s="41">
        <v>3</v>
      </c>
      <c r="K77" s="41">
        <v>0</v>
      </c>
      <c r="L77" s="41">
        <v>0</v>
      </c>
      <c r="M77" s="41">
        <v>0</v>
      </c>
      <c r="N77" s="41">
        <v>0</v>
      </c>
      <c r="O77" s="41">
        <v>2</v>
      </c>
      <c r="P77" s="437">
        <v>185976.66666666666</v>
      </c>
      <c r="AA77" s="155">
        <v>14</v>
      </c>
      <c r="AB77" s="155" t="str">
        <f>IF(F77=AA77,"",1)</f>
        <v/>
      </c>
    </row>
    <row r="78" spans="1:28" ht="12" customHeight="1">
      <c r="A78" s="254"/>
      <c r="B78" s="254"/>
      <c r="C78" s="40"/>
      <c r="D78" s="306"/>
      <c r="E78" s="39"/>
      <c r="F78" s="94">
        <f t="shared" si="36"/>
        <v>1</v>
      </c>
      <c r="G78" s="67">
        <f t="shared" ref="G78:O78" si="40">IF(G77=0,0,G77/$F77)</f>
        <v>0</v>
      </c>
      <c r="H78" s="37">
        <f t="shared" si="40"/>
        <v>0</v>
      </c>
      <c r="I78" s="37">
        <f t="shared" si="40"/>
        <v>0.6428571428571429</v>
      </c>
      <c r="J78" s="37">
        <f t="shared" si="40"/>
        <v>0.21428571428571427</v>
      </c>
      <c r="K78" s="37">
        <f t="shared" si="40"/>
        <v>0</v>
      </c>
      <c r="L78" s="37">
        <f t="shared" si="40"/>
        <v>0</v>
      </c>
      <c r="M78" s="37">
        <f t="shared" si="40"/>
        <v>0</v>
      </c>
      <c r="N78" s="37">
        <f t="shared" si="40"/>
        <v>0</v>
      </c>
      <c r="O78" s="37">
        <f t="shared" si="40"/>
        <v>0.14285714285714285</v>
      </c>
      <c r="P78" s="438"/>
      <c r="AA78" s="154"/>
      <c r="AB78" s="154"/>
    </row>
    <row r="79" spans="1:28" ht="12" customHeight="1">
      <c r="A79" s="254"/>
      <c r="B79" s="254"/>
      <c r="C79" s="43"/>
      <c r="D79" s="305" t="s">
        <v>11</v>
      </c>
      <c r="E79" s="42"/>
      <c r="F79" s="93">
        <f t="shared" si="36"/>
        <v>32</v>
      </c>
      <c r="G79" s="69">
        <v>0</v>
      </c>
      <c r="H79" s="41">
        <v>7</v>
      </c>
      <c r="I79" s="41">
        <v>10</v>
      </c>
      <c r="J79" s="41">
        <v>1</v>
      </c>
      <c r="K79" s="41">
        <v>0</v>
      </c>
      <c r="L79" s="41">
        <v>0</v>
      </c>
      <c r="M79" s="41">
        <v>0</v>
      </c>
      <c r="N79" s="41">
        <v>0</v>
      </c>
      <c r="O79" s="41">
        <v>14</v>
      </c>
      <c r="P79" s="437">
        <v>164762.38888888888</v>
      </c>
      <c r="AA79" s="155">
        <v>32</v>
      </c>
      <c r="AB79" s="155" t="str">
        <f>IF(F79=AA79,"",1)</f>
        <v/>
      </c>
    </row>
    <row r="80" spans="1:28" ht="12" customHeight="1">
      <c r="A80" s="254"/>
      <c r="B80" s="254"/>
      <c r="C80" s="40"/>
      <c r="D80" s="306"/>
      <c r="E80" s="39"/>
      <c r="F80" s="94">
        <f t="shared" si="36"/>
        <v>1</v>
      </c>
      <c r="G80" s="67">
        <f t="shared" ref="G80:O80" si="41">IF(G79=0,0,G79/$F79)</f>
        <v>0</v>
      </c>
      <c r="H80" s="37">
        <f t="shared" si="41"/>
        <v>0.21875</v>
      </c>
      <c r="I80" s="37">
        <f t="shared" si="41"/>
        <v>0.3125</v>
      </c>
      <c r="J80" s="37">
        <f t="shared" si="41"/>
        <v>3.125E-2</v>
      </c>
      <c r="K80" s="37">
        <f t="shared" si="41"/>
        <v>0</v>
      </c>
      <c r="L80" s="37">
        <f t="shared" si="41"/>
        <v>0</v>
      </c>
      <c r="M80" s="37">
        <f t="shared" si="41"/>
        <v>0</v>
      </c>
      <c r="N80" s="37">
        <f t="shared" si="41"/>
        <v>0</v>
      </c>
      <c r="O80" s="37">
        <f t="shared" si="41"/>
        <v>0.4375</v>
      </c>
      <c r="P80" s="438"/>
      <c r="AA80" s="154"/>
      <c r="AB80" s="154"/>
    </row>
    <row r="81" spans="1:28" ht="12" customHeight="1">
      <c r="A81" s="254"/>
      <c r="B81" s="254"/>
      <c r="C81" s="43"/>
      <c r="D81" s="305" t="s">
        <v>10</v>
      </c>
      <c r="E81" s="42"/>
      <c r="F81" s="93">
        <f t="shared" si="36"/>
        <v>176</v>
      </c>
      <c r="G81" s="69">
        <v>0</v>
      </c>
      <c r="H81" s="41">
        <v>5</v>
      </c>
      <c r="I81" s="41">
        <v>73</v>
      </c>
      <c r="J81" s="41">
        <v>2</v>
      </c>
      <c r="K81" s="41">
        <v>0</v>
      </c>
      <c r="L81" s="41">
        <v>0</v>
      </c>
      <c r="M81" s="41">
        <v>0</v>
      </c>
      <c r="N81" s="41">
        <v>0</v>
      </c>
      <c r="O81" s="41">
        <v>96</v>
      </c>
      <c r="P81" s="437">
        <v>169067.17499999999</v>
      </c>
      <c r="AA81" s="155">
        <v>176</v>
      </c>
      <c r="AB81" s="155" t="str">
        <f>IF(F81=AA81,"",1)</f>
        <v/>
      </c>
    </row>
    <row r="82" spans="1:28" ht="12" customHeight="1">
      <c r="A82" s="254"/>
      <c r="B82" s="254"/>
      <c r="C82" s="40"/>
      <c r="D82" s="306"/>
      <c r="E82" s="39"/>
      <c r="F82" s="94">
        <f t="shared" si="36"/>
        <v>1</v>
      </c>
      <c r="G82" s="67">
        <f t="shared" ref="G82:O82" si="42">IF(G81=0,0,G81/$F81)</f>
        <v>0</v>
      </c>
      <c r="H82" s="37">
        <f t="shared" si="42"/>
        <v>2.8409090909090908E-2</v>
      </c>
      <c r="I82" s="37">
        <f t="shared" si="42"/>
        <v>0.41477272727272729</v>
      </c>
      <c r="J82" s="37">
        <f t="shared" si="42"/>
        <v>1.1363636363636364E-2</v>
      </c>
      <c r="K82" s="37">
        <f t="shared" si="42"/>
        <v>0</v>
      </c>
      <c r="L82" s="37">
        <f t="shared" si="42"/>
        <v>0</v>
      </c>
      <c r="M82" s="37">
        <f t="shared" si="42"/>
        <v>0</v>
      </c>
      <c r="N82" s="37">
        <f t="shared" si="42"/>
        <v>0</v>
      </c>
      <c r="O82" s="37">
        <f t="shared" si="42"/>
        <v>0.54545454545454541</v>
      </c>
      <c r="P82" s="438"/>
      <c r="AA82" s="154"/>
      <c r="AB82" s="154"/>
    </row>
    <row r="83" spans="1:28" ht="12" customHeight="1">
      <c r="A83" s="254"/>
      <c r="B83" s="254"/>
      <c r="C83" s="43"/>
      <c r="D83" s="305" t="s">
        <v>9</v>
      </c>
      <c r="E83" s="42"/>
      <c r="F83" s="93">
        <f t="shared" si="36"/>
        <v>21</v>
      </c>
      <c r="G83" s="69">
        <v>0</v>
      </c>
      <c r="H83" s="41">
        <v>5</v>
      </c>
      <c r="I83" s="41">
        <v>8</v>
      </c>
      <c r="J83" s="41">
        <v>0</v>
      </c>
      <c r="K83" s="41">
        <v>0</v>
      </c>
      <c r="L83" s="41">
        <v>0</v>
      </c>
      <c r="M83" s="41">
        <v>0</v>
      </c>
      <c r="N83" s="41">
        <v>0</v>
      </c>
      <c r="O83" s="41">
        <v>8</v>
      </c>
      <c r="P83" s="437">
        <v>157538.46153846153</v>
      </c>
      <c r="AA83" s="155">
        <v>21</v>
      </c>
      <c r="AB83" s="155" t="str">
        <f>IF(F83=AA83,"",1)</f>
        <v/>
      </c>
    </row>
    <row r="84" spans="1:28" ht="12" customHeight="1">
      <c r="A84" s="254"/>
      <c r="B84" s="254"/>
      <c r="C84" s="40"/>
      <c r="D84" s="306"/>
      <c r="E84" s="39"/>
      <c r="F84" s="94">
        <f t="shared" si="36"/>
        <v>1</v>
      </c>
      <c r="G84" s="67">
        <f t="shared" ref="G84:O84" si="43">IF(G83=0,0,G83/$F83)</f>
        <v>0</v>
      </c>
      <c r="H84" s="37">
        <f t="shared" si="43"/>
        <v>0.23809523809523808</v>
      </c>
      <c r="I84" s="37">
        <f t="shared" si="43"/>
        <v>0.38095238095238093</v>
      </c>
      <c r="J84" s="37">
        <f t="shared" si="43"/>
        <v>0</v>
      </c>
      <c r="K84" s="37">
        <f t="shared" si="43"/>
        <v>0</v>
      </c>
      <c r="L84" s="37">
        <f t="shared" si="43"/>
        <v>0</v>
      </c>
      <c r="M84" s="37">
        <f t="shared" si="43"/>
        <v>0</v>
      </c>
      <c r="N84" s="37">
        <f t="shared" si="43"/>
        <v>0</v>
      </c>
      <c r="O84" s="37">
        <f t="shared" si="43"/>
        <v>0.38095238095238093</v>
      </c>
      <c r="P84" s="438"/>
      <c r="AA84" s="154"/>
      <c r="AB84" s="154"/>
    </row>
    <row r="85" spans="1:28" ht="12" customHeight="1">
      <c r="A85" s="254"/>
      <c r="B85" s="254"/>
      <c r="C85" s="43"/>
      <c r="D85" s="305" t="s">
        <v>8</v>
      </c>
      <c r="E85" s="42"/>
      <c r="F85" s="93">
        <f t="shared" si="36"/>
        <v>9</v>
      </c>
      <c r="G85" s="69">
        <v>0</v>
      </c>
      <c r="H85" s="41">
        <v>1</v>
      </c>
      <c r="I85" s="41">
        <v>5</v>
      </c>
      <c r="J85" s="41">
        <v>0</v>
      </c>
      <c r="K85" s="41">
        <v>0</v>
      </c>
      <c r="L85" s="41">
        <v>0</v>
      </c>
      <c r="M85" s="41">
        <v>0</v>
      </c>
      <c r="N85" s="41">
        <v>0</v>
      </c>
      <c r="O85" s="41">
        <v>3</v>
      </c>
      <c r="P85" s="437">
        <v>163733.33333333334</v>
      </c>
      <c r="AA85" s="155">
        <v>9</v>
      </c>
      <c r="AB85" s="155" t="str">
        <f>IF(F85=AA85,"",1)</f>
        <v/>
      </c>
    </row>
    <row r="86" spans="1:28" ht="12" customHeight="1">
      <c r="A86" s="254"/>
      <c r="B86" s="254"/>
      <c r="C86" s="40"/>
      <c r="D86" s="306"/>
      <c r="E86" s="39"/>
      <c r="F86" s="94">
        <f t="shared" si="36"/>
        <v>1</v>
      </c>
      <c r="G86" s="67">
        <f t="shared" ref="G86:O86" si="44">IF(G85=0,0,G85/$F85)</f>
        <v>0</v>
      </c>
      <c r="H86" s="37">
        <f t="shared" si="44"/>
        <v>0.1111111111111111</v>
      </c>
      <c r="I86" s="37">
        <f t="shared" si="44"/>
        <v>0.55555555555555558</v>
      </c>
      <c r="J86" s="37">
        <f t="shared" si="44"/>
        <v>0</v>
      </c>
      <c r="K86" s="37">
        <f t="shared" si="44"/>
        <v>0</v>
      </c>
      <c r="L86" s="37">
        <f t="shared" si="44"/>
        <v>0</v>
      </c>
      <c r="M86" s="37">
        <f t="shared" si="44"/>
        <v>0</v>
      </c>
      <c r="N86" s="37">
        <f t="shared" si="44"/>
        <v>0</v>
      </c>
      <c r="O86" s="37">
        <f t="shared" si="44"/>
        <v>0.33333333333333331</v>
      </c>
      <c r="P86" s="438"/>
      <c r="AA86" s="154"/>
      <c r="AB86" s="154"/>
    </row>
    <row r="87" spans="1:28" ht="13.5" customHeight="1">
      <c r="A87" s="254"/>
      <c r="B87" s="254"/>
      <c r="C87" s="43"/>
      <c r="D87" s="307" t="s">
        <v>121</v>
      </c>
      <c r="E87" s="42"/>
      <c r="F87" s="93">
        <f t="shared" si="36"/>
        <v>18</v>
      </c>
      <c r="G87" s="69">
        <v>0</v>
      </c>
      <c r="H87" s="41">
        <v>1</v>
      </c>
      <c r="I87" s="41">
        <v>11</v>
      </c>
      <c r="J87" s="41">
        <v>0</v>
      </c>
      <c r="K87" s="41">
        <v>0</v>
      </c>
      <c r="L87" s="41">
        <v>0</v>
      </c>
      <c r="M87" s="41">
        <v>0</v>
      </c>
      <c r="N87" s="41">
        <v>0</v>
      </c>
      <c r="O87" s="41">
        <v>6</v>
      </c>
      <c r="P87" s="437">
        <v>167087.5</v>
      </c>
      <c r="AA87" s="155">
        <v>18</v>
      </c>
      <c r="AB87" s="155" t="str">
        <f>IF(F87=AA87,"",1)</f>
        <v/>
      </c>
    </row>
    <row r="88" spans="1:28" ht="13.5" customHeight="1">
      <c r="A88" s="254"/>
      <c r="B88" s="254"/>
      <c r="C88" s="40"/>
      <c r="D88" s="306"/>
      <c r="E88" s="39"/>
      <c r="F88" s="94">
        <f t="shared" si="36"/>
        <v>1</v>
      </c>
      <c r="G88" s="67">
        <f t="shared" ref="G88:O88" si="45">IF(G87=0,0,G87/$F87)</f>
        <v>0</v>
      </c>
      <c r="H88" s="37">
        <f t="shared" si="45"/>
        <v>5.5555555555555552E-2</v>
      </c>
      <c r="I88" s="37">
        <f t="shared" si="45"/>
        <v>0.61111111111111116</v>
      </c>
      <c r="J88" s="37">
        <f t="shared" si="45"/>
        <v>0</v>
      </c>
      <c r="K88" s="37">
        <f t="shared" si="45"/>
        <v>0</v>
      </c>
      <c r="L88" s="37">
        <f t="shared" si="45"/>
        <v>0</v>
      </c>
      <c r="M88" s="37">
        <f t="shared" si="45"/>
        <v>0</v>
      </c>
      <c r="N88" s="37">
        <f t="shared" si="45"/>
        <v>0</v>
      </c>
      <c r="O88" s="37">
        <f t="shared" si="45"/>
        <v>0.33333333333333331</v>
      </c>
      <c r="P88" s="438"/>
      <c r="AA88" s="154"/>
      <c r="AB88" s="154"/>
    </row>
    <row r="89" spans="1:28" ht="12" customHeight="1">
      <c r="A89" s="254"/>
      <c r="B89" s="254"/>
      <c r="C89" s="43"/>
      <c r="D89" s="305" t="s">
        <v>6</v>
      </c>
      <c r="E89" s="42"/>
      <c r="F89" s="93">
        <f t="shared" si="36"/>
        <v>49</v>
      </c>
      <c r="G89" s="69">
        <v>0</v>
      </c>
      <c r="H89" s="41">
        <v>4</v>
      </c>
      <c r="I89" s="41">
        <v>22</v>
      </c>
      <c r="J89" s="41">
        <v>0</v>
      </c>
      <c r="K89" s="41">
        <v>0</v>
      </c>
      <c r="L89" s="41">
        <v>0</v>
      </c>
      <c r="M89" s="41">
        <v>0</v>
      </c>
      <c r="N89" s="41">
        <v>0</v>
      </c>
      <c r="O89" s="41">
        <v>23</v>
      </c>
      <c r="P89" s="437">
        <v>162215.07692307694</v>
      </c>
      <c r="AA89" s="155">
        <v>49</v>
      </c>
      <c r="AB89" s="155" t="str">
        <f>IF(F89=AA89,"",1)</f>
        <v/>
      </c>
    </row>
    <row r="90" spans="1:28" ht="12" customHeight="1">
      <c r="A90" s="254"/>
      <c r="B90" s="254"/>
      <c r="C90" s="40"/>
      <c r="D90" s="306"/>
      <c r="E90" s="39"/>
      <c r="F90" s="94">
        <f t="shared" si="36"/>
        <v>1</v>
      </c>
      <c r="G90" s="67">
        <f t="shared" ref="G90:O90" si="46">IF(G89=0,0,G89/$F89)</f>
        <v>0</v>
      </c>
      <c r="H90" s="37">
        <f t="shared" si="46"/>
        <v>8.1632653061224483E-2</v>
      </c>
      <c r="I90" s="37">
        <f t="shared" si="46"/>
        <v>0.44897959183673469</v>
      </c>
      <c r="J90" s="37">
        <f t="shared" si="46"/>
        <v>0</v>
      </c>
      <c r="K90" s="37">
        <f t="shared" si="46"/>
        <v>0</v>
      </c>
      <c r="L90" s="37">
        <f t="shared" si="46"/>
        <v>0</v>
      </c>
      <c r="M90" s="37">
        <f t="shared" si="46"/>
        <v>0</v>
      </c>
      <c r="N90" s="37">
        <f t="shared" si="46"/>
        <v>0</v>
      </c>
      <c r="O90" s="37">
        <f t="shared" si="46"/>
        <v>0.46938775510204084</v>
      </c>
      <c r="P90" s="438"/>
      <c r="AA90" s="154"/>
      <c r="AB90" s="154"/>
    </row>
    <row r="91" spans="1:28" ht="12" customHeight="1">
      <c r="A91" s="254"/>
      <c r="B91" s="254"/>
      <c r="C91" s="43"/>
      <c r="D91" s="305" t="s">
        <v>5</v>
      </c>
      <c r="E91" s="42"/>
      <c r="F91" s="93">
        <f t="shared" si="36"/>
        <v>24</v>
      </c>
      <c r="G91" s="69">
        <v>0</v>
      </c>
      <c r="H91" s="41">
        <v>1</v>
      </c>
      <c r="I91" s="41">
        <v>14</v>
      </c>
      <c r="J91" s="41">
        <v>2</v>
      </c>
      <c r="K91" s="41">
        <v>0</v>
      </c>
      <c r="L91" s="41">
        <v>0</v>
      </c>
      <c r="M91" s="41">
        <v>0</v>
      </c>
      <c r="N91" s="41">
        <v>0</v>
      </c>
      <c r="O91" s="41">
        <v>7</v>
      </c>
      <c r="P91" s="437">
        <v>174700</v>
      </c>
      <c r="AA91" s="155">
        <v>24</v>
      </c>
      <c r="AB91" s="155" t="str">
        <f>IF(F91=AA91,"",1)</f>
        <v/>
      </c>
    </row>
    <row r="92" spans="1:28" ht="12" customHeight="1">
      <c r="A92" s="254"/>
      <c r="B92" s="254"/>
      <c r="C92" s="40"/>
      <c r="D92" s="306"/>
      <c r="E92" s="39"/>
      <c r="F92" s="94">
        <f t="shared" si="36"/>
        <v>1</v>
      </c>
      <c r="G92" s="67">
        <f t="shared" ref="G92:O92" si="47">IF(G91=0,0,G91/$F91)</f>
        <v>0</v>
      </c>
      <c r="H92" s="37">
        <f t="shared" si="47"/>
        <v>4.1666666666666664E-2</v>
      </c>
      <c r="I92" s="37">
        <f t="shared" si="47"/>
        <v>0.58333333333333337</v>
      </c>
      <c r="J92" s="37">
        <f t="shared" si="47"/>
        <v>8.3333333333333329E-2</v>
      </c>
      <c r="K92" s="37">
        <f t="shared" si="47"/>
        <v>0</v>
      </c>
      <c r="L92" s="37">
        <f t="shared" si="47"/>
        <v>0</v>
      </c>
      <c r="M92" s="37">
        <f t="shared" si="47"/>
        <v>0</v>
      </c>
      <c r="N92" s="37">
        <f t="shared" si="47"/>
        <v>0</v>
      </c>
      <c r="O92" s="37">
        <f t="shared" si="47"/>
        <v>0.29166666666666669</v>
      </c>
      <c r="P92" s="438"/>
      <c r="AA92" s="154"/>
      <c r="AB92" s="154"/>
    </row>
    <row r="93" spans="1:28" ht="12" customHeight="1">
      <c r="A93" s="254"/>
      <c r="B93" s="254"/>
      <c r="C93" s="43"/>
      <c r="D93" s="305" t="s">
        <v>4</v>
      </c>
      <c r="E93" s="42"/>
      <c r="F93" s="93">
        <f t="shared" si="36"/>
        <v>22</v>
      </c>
      <c r="G93" s="69">
        <v>0</v>
      </c>
      <c r="H93" s="41">
        <v>4</v>
      </c>
      <c r="I93" s="41">
        <v>9</v>
      </c>
      <c r="J93" s="41">
        <v>1</v>
      </c>
      <c r="K93" s="41">
        <v>0</v>
      </c>
      <c r="L93" s="41">
        <v>0</v>
      </c>
      <c r="M93" s="41">
        <v>0</v>
      </c>
      <c r="N93" s="41">
        <v>0</v>
      </c>
      <c r="O93" s="41">
        <v>8</v>
      </c>
      <c r="P93" s="437">
        <v>161264.28571428571</v>
      </c>
      <c r="AA93" s="155">
        <v>22</v>
      </c>
      <c r="AB93" s="155" t="str">
        <f>IF(F93=AA93,"",1)</f>
        <v/>
      </c>
    </row>
    <row r="94" spans="1:28" ht="12" customHeight="1">
      <c r="A94" s="254"/>
      <c r="B94" s="254"/>
      <c r="C94" s="40"/>
      <c r="D94" s="306"/>
      <c r="E94" s="39"/>
      <c r="F94" s="94">
        <f t="shared" si="36"/>
        <v>1</v>
      </c>
      <c r="G94" s="67">
        <f t="shared" ref="G94:O94" si="48">IF(G93=0,0,G93/$F93)</f>
        <v>0</v>
      </c>
      <c r="H94" s="37">
        <f t="shared" si="48"/>
        <v>0.18181818181818182</v>
      </c>
      <c r="I94" s="37">
        <f t="shared" si="48"/>
        <v>0.40909090909090912</v>
      </c>
      <c r="J94" s="37">
        <f t="shared" si="48"/>
        <v>4.5454545454545456E-2</v>
      </c>
      <c r="K94" s="37">
        <f t="shared" si="48"/>
        <v>0</v>
      </c>
      <c r="L94" s="37">
        <f t="shared" si="48"/>
        <v>0</v>
      </c>
      <c r="M94" s="37">
        <f t="shared" si="48"/>
        <v>0</v>
      </c>
      <c r="N94" s="37">
        <f t="shared" si="48"/>
        <v>0</v>
      </c>
      <c r="O94" s="37">
        <f t="shared" si="48"/>
        <v>0.36363636363636365</v>
      </c>
      <c r="P94" s="438"/>
      <c r="AA94" s="154"/>
      <c r="AB94" s="154"/>
    </row>
    <row r="95" spans="1:28" ht="12" customHeight="1">
      <c r="A95" s="254"/>
      <c r="B95" s="254"/>
      <c r="C95" s="43"/>
      <c r="D95" s="305" t="s">
        <v>3</v>
      </c>
      <c r="E95" s="42"/>
      <c r="F95" s="93">
        <f t="shared" si="36"/>
        <v>168</v>
      </c>
      <c r="G95" s="69">
        <v>0</v>
      </c>
      <c r="H95" s="41">
        <v>32</v>
      </c>
      <c r="I95" s="41">
        <v>80</v>
      </c>
      <c r="J95" s="41">
        <v>17</v>
      </c>
      <c r="K95" s="41">
        <v>1</v>
      </c>
      <c r="L95" s="41">
        <v>0</v>
      </c>
      <c r="M95" s="41">
        <v>0</v>
      </c>
      <c r="N95" s="41">
        <v>0</v>
      </c>
      <c r="O95" s="41">
        <v>38</v>
      </c>
      <c r="P95" s="437">
        <v>168435.12307692308</v>
      </c>
      <c r="AA95" s="155">
        <v>168</v>
      </c>
      <c r="AB95" s="155" t="str">
        <f>IF(F95=AA95,"",1)</f>
        <v/>
      </c>
    </row>
    <row r="96" spans="1:28" ht="12" customHeight="1">
      <c r="A96" s="254"/>
      <c r="B96" s="254"/>
      <c r="C96" s="40"/>
      <c r="D96" s="306"/>
      <c r="E96" s="39"/>
      <c r="F96" s="94">
        <f t="shared" si="36"/>
        <v>0.99999999999999989</v>
      </c>
      <c r="G96" s="67">
        <f t="shared" ref="G96:O96" si="49">IF(G95=0,0,G95/$F95)</f>
        <v>0</v>
      </c>
      <c r="H96" s="37">
        <f t="shared" si="49"/>
        <v>0.19047619047619047</v>
      </c>
      <c r="I96" s="37">
        <f t="shared" si="49"/>
        <v>0.47619047619047616</v>
      </c>
      <c r="J96" s="37">
        <f t="shared" si="49"/>
        <v>0.10119047619047619</v>
      </c>
      <c r="K96" s="37">
        <f t="shared" si="49"/>
        <v>5.9523809523809521E-3</v>
      </c>
      <c r="L96" s="37">
        <f t="shared" si="49"/>
        <v>0</v>
      </c>
      <c r="M96" s="37">
        <f t="shared" si="49"/>
        <v>0</v>
      </c>
      <c r="N96" s="37">
        <f t="shared" si="49"/>
        <v>0</v>
      </c>
      <c r="O96" s="37">
        <f t="shared" si="49"/>
        <v>0.22619047619047619</v>
      </c>
      <c r="P96" s="438"/>
      <c r="AA96" s="154"/>
      <c r="AB96" s="154"/>
    </row>
    <row r="97" spans="1:30" ht="12" customHeight="1">
      <c r="A97" s="254"/>
      <c r="B97" s="254"/>
      <c r="C97" s="43"/>
      <c r="D97" s="305" t="s">
        <v>2</v>
      </c>
      <c r="E97" s="42"/>
      <c r="F97" s="93">
        <f t="shared" si="36"/>
        <v>21</v>
      </c>
      <c r="G97" s="69">
        <v>0</v>
      </c>
      <c r="H97" s="41">
        <v>1</v>
      </c>
      <c r="I97" s="41">
        <v>17</v>
      </c>
      <c r="J97" s="41">
        <v>0</v>
      </c>
      <c r="K97" s="41">
        <v>0</v>
      </c>
      <c r="L97" s="41">
        <v>0</v>
      </c>
      <c r="M97" s="41">
        <v>0</v>
      </c>
      <c r="N97" s="41">
        <v>0</v>
      </c>
      <c r="O97" s="41">
        <v>3</v>
      </c>
      <c r="P97" s="437">
        <v>162447.22222222222</v>
      </c>
      <c r="AA97" s="155">
        <v>21</v>
      </c>
      <c r="AB97" s="155" t="str">
        <f>IF(F97=AA97,"",1)</f>
        <v/>
      </c>
    </row>
    <row r="98" spans="1:30" ht="12" customHeight="1">
      <c r="A98" s="254"/>
      <c r="B98" s="254"/>
      <c r="C98" s="40"/>
      <c r="D98" s="306"/>
      <c r="E98" s="39"/>
      <c r="F98" s="94">
        <f t="shared" si="36"/>
        <v>1</v>
      </c>
      <c r="G98" s="67">
        <f t="shared" ref="G98:O98" si="50">IF(G97=0,0,G97/$F97)</f>
        <v>0</v>
      </c>
      <c r="H98" s="37">
        <f t="shared" si="50"/>
        <v>4.7619047619047616E-2</v>
      </c>
      <c r="I98" s="37">
        <f t="shared" si="50"/>
        <v>0.80952380952380953</v>
      </c>
      <c r="J98" s="37">
        <f t="shared" si="50"/>
        <v>0</v>
      </c>
      <c r="K98" s="37">
        <f t="shared" si="50"/>
        <v>0</v>
      </c>
      <c r="L98" s="37">
        <f t="shared" si="50"/>
        <v>0</v>
      </c>
      <c r="M98" s="37">
        <f t="shared" si="50"/>
        <v>0</v>
      </c>
      <c r="N98" s="37">
        <f t="shared" si="50"/>
        <v>0</v>
      </c>
      <c r="O98" s="37">
        <f t="shared" si="50"/>
        <v>0.14285714285714285</v>
      </c>
      <c r="P98" s="438"/>
      <c r="AA98" s="154"/>
      <c r="AB98" s="154"/>
    </row>
    <row r="99" spans="1:30" ht="12.75" customHeight="1">
      <c r="A99" s="254"/>
      <c r="B99" s="254"/>
      <c r="C99" s="43"/>
      <c r="D99" s="305" t="s">
        <v>1</v>
      </c>
      <c r="E99" s="42"/>
      <c r="F99" s="93">
        <f t="shared" si="36"/>
        <v>56</v>
      </c>
      <c r="G99" s="69">
        <v>0</v>
      </c>
      <c r="H99" s="41">
        <v>2</v>
      </c>
      <c r="I99" s="41">
        <v>19</v>
      </c>
      <c r="J99" s="41">
        <v>1</v>
      </c>
      <c r="K99" s="41">
        <v>3</v>
      </c>
      <c r="L99" s="41">
        <v>0</v>
      </c>
      <c r="M99" s="41">
        <v>0</v>
      </c>
      <c r="N99" s="41">
        <v>0</v>
      </c>
      <c r="O99" s="41">
        <v>31</v>
      </c>
      <c r="P99" s="437">
        <v>186376.04</v>
      </c>
      <c r="AA99" s="155">
        <v>56</v>
      </c>
      <c r="AB99" s="155" t="str">
        <f>IF(F99=AA99,"",1)</f>
        <v/>
      </c>
    </row>
    <row r="100" spans="1:30" ht="12.75" customHeight="1" thickBot="1">
      <c r="A100" s="255"/>
      <c r="B100" s="255"/>
      <c r="C100" s="40"/>
      <c r="D100" s="306"/>
      <c r="E100" s="39"/>
      <c r="F100" s="128">
        <f t="shared" si="36"/>
        <v>1</v>
      </c>
      <c r="G100" s="67">
        <f t="shared" ref="G100:O100" si="51">IF(G99=0,0,G99/$F99)</f>
        <v>0</v>
      </c>
      <c r="H100" s="37">
        <f t="shared" si="51"/>
        <v>3.5714285714285712E-2</v>
      </c>
      <c r="I100" s="37">
        <f t="shared" si="51"/>
        <v>0.3392857142857143</v>
      </c>
      <c r="J100" s="37">
        <f t="shared" si="51"/>
        <v>1.7857142857142856E-2</v>
      </c>
      <c r="K100" s="37">
        <f t="shared" si="51"/>
        <v>5.3571428571428568E-2</v>
      </c>
      <c r="L100" s="37">
        <f t="shared" si="51"/>
        <v>0</v>
      </c>
      <c r="M100" s="37">
        <f t="shared" si="51"/>
        <v>0</v>
      </c>
      <c r="N100" s="37">
        <f t="shared" si="51"/>
        <v>0</v>
      </c>
      <c r="O100" s="37">
        <f t="shared" si="51"/>
        <v>0.5535714285714286</v>
      </c>
      <c r="P100" s="438"/>
      <c r="AA100" s="157"/>
      <c r="AB100" s="158"/>
    </row>
    <row r="101" spans="1:30">
      <c r="P101" s="230" t="s">
        <v>680</v>
      </c>
    </row>
    <row r="110" spans="1:30">
      <c r="D110" s="166" t="s">
        <v>490</v>
      </c>
      <c r="E110" s="164"/>
      <c r="F110" s="165">
        <v>967</v>
      </c>
      <c r="G110" s="165">
        <v>0</v>
      </c>
      <c r="H110" s="165">
        <v>77</v>
      </c>
      <c r="I110" s="165">
        <v>438</v>
      </c>
      <c r="J110" s="165">
        <v>28</v>
      </c>
      <c r="K110" s="165">
        <v>4</v>
      </c>
      <c r="L110" s="165">
        <v>0</v>
      </c>
      <c r="M110" s="165">
        <v>0</v>
      </c>
      <c r="N110" s="165">
        <v>0</v>
      </c>
      <c r="O110" s="165">
        <v>420</v>
      </c>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2">IF(G110="","",SUM(G9,G11,G13,G15,G17))</f>
        <v>0</v>
      </c>
      <c r="H111" s="168">
        <f t="shared" si="52"/>
        <v>77</v>
      </c>
      <c r="I111" s="168">
        <f t="shared" si="52"/>
        <v>438</v>
      </c>
      <c r="J111" s="168">
        <f t="shared" si="52"/>
        <v>28</v>
      </c>
      <c r="K111" s="168">
        <f t="shared" si="52"/>
        <v>4</v>
      </c>
      <c r="L111" s="168">
        <f t="shared" si="52"/>
        <v>0</v>
      </c>
      <c r="M111" s="168">
        <f t="shared" si="52"/>
        <v>0</v>
      </c>
      <c r="N111" s="168">
        <f t="shared" si="52"/>
        <v>0</v>
      </c>
      <c r="O111" s="168">
        <f t="shared" si="52"/>
        <v>420</v>
      </c>
      <c r="P111" s="168"/>
      <c r="Q111" s="168" t="str">
        <f t="shared" si="52"/>
        <v/>
      </c>
      <c r="R111" s="168" t="str">
        <f t="shared" si="52"/>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3">IF(G110="","",SUM(G19,G69))</f>
        <v>0</v>
      </c>
      <c r="H112" s="168">
        <f t="shared" si="53"/>
        <v>77</v>
      </c>
      <c r="I112" s="168">
        <f t="shared" si="53"/>
        <v>438</v>
      </c>
      <c r="J112" s="168">
        <f t="shared" si="53"/>
        <v>28</v>
      </c>
      <c r="K112" s="168">
        <f t="shared" si="53"/>
        <v>4</v>
      </c>
      <c r="L112" s="168">
        <f t="shared" si="53"/>
        <v>0</v>
      </c>
      <c r="M112" s="168">
        <f t="shared" si="53"/>
        <v>0</v>
      </c>
      <c r="N112" s="168">
        <f t="shared" si="53"/>
        <v>0</v>
      </c>
      <c r="O112" s="168">
        <f t="shared" si="53"/>
        <v>420</v>
      </c>
      <c r="P112" s="168"/>
      <c r="Q112" s="168" t="str">
        <f t="shared" si="53"/>
        <v/>
      </c>
      <c r="R112" s="168" t="str">
        <f t="shared" si="53"/>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4">IF(G110="","",SUM(G21,G23,G25,G27,G29,G31,G33,G35,G37,G39,G41,G43,G45,G47,G49,G51,G53,G55,G57,G59,G61,G63,G65,G67))</f>
        <v>0</v>
      </c>
      <c r="H113" s="168">
        <f t="shared" si="54"/>
        <v>9</v>
      </c>
      <c r="I113" s="168">
        <f t="shared" si="54"/>
        <v>121</v>
      </c>
      <c r="J113" s="168">
        <f t="shared" si="54"/>
        <v>0</v>
      </c>
      <c r="K113" s="168">
        <f t="shared" si="54"/>
        <v>0</v>
      </c>
      <c r="L113" s="168">
        <f t="shared" si="54"/>
        <v>0</v>
      </c>
      <c r="M113" s="168">
        <f t="shared" si="54"/>
        <v>0</v>
      </c>
      <c r="N113" s="168">
        <f t="shared" si="54"/>
        <v>0</v>
      </c>
      <c r="O113" s="168">
        <f t="shared" si="54"/>
        <v>113</v>
      </c>
      <c r="P113" s="168"/>
      <c r="Q113" s="168" t="str">
        <f t="shared" si="54"/>
        <v/>
      </c>
      <c r="R113" s="168" t="str">
        <f t="shared" si="54"/>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5">IF(G110="","",SUM(G71,G73,G75,G77,G79,G81,G83,G85,G87,G89,G91,G93,G95,G97,G99))</f>
        <v>0</v>
      </c>
      <c r="H114" s="168">
        <f t="shared" si="55"/>
        <v>68</v>
      </c>
      <c r="I114" s="168">
        <f t="shared" si="55"/>
        <v>317</v>
      </c>
      <c r="J114" s="168">
        <f t="shared" si="55"/>
        <v>28</v>
      </c>
      <c r="K114" s="168">
        <f t="shared" si="55"/>
        <v>4</v>
      </c>
      <c r="L114" s="168">
        <f t="shared" si="55"/>
        <v>0</v>
      </c>
      <c r="M114" s="168">
        <f t="shared" si="55"/>
        <v>0</v>
      </c>
      <c r="N114" s="168">
        <f t="shared" si="55"/>
        <v>0</v>
      </c>
      <c r="O114" s="168">
        <f t="shared" si="55"/>
        <v>307</v>
      </c>
      <c r="P114" s="168"/>
      <c r="Q114" s="168" t="str">
        <f t="shared" si="55"/>
        <v/>
      </c>
      <c r="R114" s="168" t="str">
        <f t="shared" si="55"/>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c r="Q116" s="165" t="str">
        <f t="shared" si="56"/>
        <v/>
      </c>
      <c r="R116" s="165" t="str">
        <f t="shared" si="56"/>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c r="Q117" s="165" t="str">
        <f t="shared" si="57"/>
        <v/>
      </c>
      <c r="R117" s="165" t="str">
        <f t="shared" si="57"/>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c r="Q118" s="165" t="str">
        <f t="shared" si="58"/>
        <v/>
      </c>
      <c r="R118" s="165" t="str">
        <f t="shared" si="58"/>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c r="Q119" s="165" t="str">
        <f t="shared" si="59"/>
        <v/>
      </c>
      <c r="R119" s="165" t="str">
        <f t="shared" si="59"/>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c r="Q120" s="165" t="str">
        <f t="shared" si="60"/>
        <v/>
      </c>
      <c r="R120" s="165" t="str">
        <f t="shared" si="60"/>
        <v/>
      </c>
      <c r="S120" s="72"/>
      <c r="T120" s="72"/>
      <c r="U120" s="72"/>
      <c r="V120" s="72"/>
      <c r="W120" s="72"/>
      <c r="X120" s="72"/>
      <c r="Y120" s="72"/>
      <c r="Z120" s="72"/>
      <c r="AA120" s="72"/>
      <c r="AB120" s="72"/>
      <c r="AC120" s="72"/>
      <c r="AD120" s="72"/>
    </row>
  </sheetData>
  <mergeCells count="110">
    <mergeCell ref="P97:P98"/>
    <mergeCell ref="P99:P100"/>
    <mergeCell ref="P87:P88"/>
    <mergeCell ref="P89:P90"/>
    <mergeCell ref="P91:P92"/>
    <mergeCell ref="P93:P94"/>
    <mergeCell ref="P95:P96"/>
    <mergeCell ref="P77:P78"/>
    <mergeCell ref="P79:P80"/>
    <mergeCell ref="P81:P82"/>
    <mergeCell ref="P83:P84"/>
    <mergeCell ref="P85:P86"/>
    <mergeCell ref="P67:P68"/>
    <mergeCell ref="P69:P70"/>
    <mergeCell ref="P71:P72"/>
    <mergeCell ref="P73:P74"/>
    <mergeCell ref="P75:P76"/>
    <mergeCell ref="P57:P58"/>
    <mergeCell ref="P59:P60"/>
    <mergeCell ref="P61:P62"/>
    <mergeCell ref="P63:P64"/>
    <mergeCell ref="P65:P66"/>
    <mergeCell ref="P47:P48"/>
    <mergeCell ref="P49:P50"/>
    <mergeCell ref="P51:P52"/>
    <mergeCell ref="P53:P54"/>
    <mergeCell ref="P55:P56"/>
    <mergeCell ref="P37:P38"/>
    <mergeCell ref="P39:P40"/>
    <mergeCell ref="P41:P42"/>
    <mergeCell ref="P43:P44"/>
    <mergeCell ref="P45:P46"/>
    <mergeCell ref="P27:P28"/>
    <mergeCell ref="P29:P30"/>
    <mergeCell ref="P31:P32"/>
    <mergeCell ref="P33:P34"/>
    <mergeCell ref="P35:P36"/>
    <mergeCell ref="P17:P18"/>
    <mergeCell ref="P19:P20"/>
    <mergeCell ref="P21:P22"/>
    <mergeCell ref="P23:P24"/>
    <mergeCell ref="P25:P26"/>
    <mergeCell ref="P7:P8"/>
    <mergeCell ref="P9:P10"/>
    <mergeCell ref="P11:P12"/>
    <mergeCell ref="P13:P14"/>
    <mergeCell ref="P15:P16"/>
    <mergeCell ref="P3:P6"/>
    <mergeCell ref="A3:E6"/>
    <mergeCell ref="F3:F6"/>
    <mergeCell ref="G3:G6"/>
    <mergeCell ref="H3:H6"/>
    <mergeCell ref="I3:I6"/>
    <mergeCell ref="J3:J6"/>
    <mergeCell ref="K3:K6"/>
    <mergeCell ref="L3:L6"/>
    <mergeCell ref="M3:M6"/>
    <mergeCell ref="N3:N6"/>
    <mergeCell ref="O3:O6"/>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topLeftCell="A4"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6" width="9.125" style="3" customWidth="1"/>
    <col min="7" max="16" width="9.875" style="3" customWidth="1"/>
    <col min="17" max="26" width="9" style="3"/>
    <col min="27" max="27" width="9" style="84"/>
    <col min="28" max="28" width="11.25" style="84" customWidth="1"/>
    <col min="29" max="16384" width="9" style="3"/>
  </cols>
  <sheetData>
    <row r="1" spans="1:28" ht="14.25">
      <c r="A1" s="18" t="s">
        <v>578</v>
      </c>
    </row>
    <row r="2" spans="1:28">
      <c r="P2" s="46" t="s">
        <v>633</v>
      </c>
    </row>
    <row r="3" spans="1:28" ht="15" customHeight="1">
      <c r="A3" s="314" t="s">
        <v>64</v>
      </c>
      <c r="B3" s="315"/>
      <c r="C3" s="315"/>
      <c r="D3" s="315"/>
      <c r="E3" s="316"/>
      <c r="F3" s="440" t="s">
        <v>131</v>
      </c>
      <c r="G3" s="442" t="s">
        <v>546</v>
      </c>
      <c r="H3" s="412" t="s">
        <v>547</v>
      </c>
      <c r="I3" s="412" t="s">
        <v>548</v>
      </c>
      <c r="J3" s="412" t="s">
        <v>549</v>
      </c>
      <c r="K3" s="412" t="s">
        <v>550</v>
      </c>
      <c r="L3" s="412" t="s">
        <v>551</v>
      </c>
      <c r="M3" s="412" t="s">
        <v>552</v>
      </c>
      <c r="N3" s="412" t="s">
        <v>553</v>
      </c>
      <c r="O3" s="412" t="s">
        <v>146</v>
      </c>
      <c r="P3" s="412" t="s">
        <v>554</v>
      </c>
    </row>
    <row r="4" spans="1:28" ht="15" customHeight="1">
      <c r="A4" s="317"/>
      <c r="B4" s="318"/>
      <c r="C4" s="318"/>
      <c r="D4" s="318"/>
      <c r="E4" s="319"/>
      <c r="F4" s="441"/>
      <c r="G4" s="443"/>
      <c r="H4" s="439"/>
      <c r="I4" s="439"/>
      <c r="J4" s="439"/>
      <c r="K4" s="439"/>
      <c r="L4" s="439"/>
      <c r="M4" s="439"/>
      <c r="N4" s="439"/>
      <c r="O4" s="439"/>
      <c r="P4" s="439"/>
    </row>
    <row r="5" spans="1:28" ht="15" customHeight="1" thickBot="1">
      <c r="A5" s="317"/>
      <c r="B5" s="318"/>
      <c r="C5" s="318"/>
      <c r="D5" s="318"/>
      <c r="E5" s="319"/>
      <c r="F5" s="441"/>
      <c r="G5" s="443"/>
      <c r="H5" s="439"/>
      <c r="I5" s="439"/>
      <c r="J5" s="439"/>
      <c r="K5" s="439"/>
      <c r="L5" s="439"/>
      <c r="M5" s="439"/>
      <c r="N5" s="439"/>
      <c r="O5" s="439"/>
      <c r="P5" s="439"/>
    </row>
    <row r="6" spans="1:28" ht="15" customHeight="1" thickBot="1">
      <c r="A6" s="320"/>
      <c r="B6" s="321"/>
      <c r="C6" s="321"/>
      <c r="D6" s="321"/>
      <c r="E6" s="322"/>
      <c r="F6" s="441"/>
      <c r="G6" s="444"/>
      <c r="H6" s="413"/>
      <c r="I6" s="413"/>
      <c r="J6" s="413"/>
      <c r="K6" s="413"/>
      <c r="L6" s="413"/>
      <c r="M6" s="413"/>
      <c r="N6" s="413"/>
      <c r="O6" s="413"/>
      <c r="P6" s="413"/>
      <c r="AA6" s="159">
        <f>SUM(AB7:AB100,F116:R120)</f>
        <v>0</v>
      </c>
      <c r="AB6" s="92"/>
    </row>
    <row r="7" spans="1:28" ht="12" customHeight="1">
      <c r="A7" s="240" t="s">
        <v>50</v>
      </c>
      <c r="B7" s="241"/>
      <c r="C7" s="241"/>
      <c r="D7" s="241"/>
      <c r="E7" s="242"/>
      <c r="F7" s="93">
        <f>SUM(G7:O7)</f>
        <v>967</v>
      </c>
      <c r="G7" s="69">
        <f t="shared" ref="G7:O7" si="0">SUM(G9,G11,G13,G15,G17)</f>
        <v>0</v>
      </c>
      <c r="H7" s="41">
        <f t="shared" si="0"/>
        <v>34</v>
      </c>
      <c r="I7" s="41">
        <f t="shared" si="0"/>
        <v>412</v>
      </c>
      <c r="J7" s="41">
        <f t="shared" si="0"/>
        <v>137</v>
      </c>
      <c r="K7" s="41">
        <f t="shared" si="0"/>
        <v>9</v>
      </c>
      <c r="L7" s="41">
        <f t="shared" si="0"/>
        <v>3</v>
      </c>
      <c r="M7" s="41">
        <f t="shared" si="0"/>
        <v>1</v>
      </c>
      <c r="N7" s="41">
        <f t="shared" si="0"/>
        <v>2</v>
      </c>
      <c r="O7" s="41">
        <f t="shared" si="0"/>
        <v>369</v>
      </c>
      <c r="P7" s="437">
        <v>188793.4615</v>
      </c>
      <c r="AA7" s="153">
        <v>967</v>
      </c>
      <c r="AB7" s="153" t="str">
        <f>IF(F7=AA7,"",1)</f>
        <v/>
      </c>
    </row>
    <row r="8" spans="1:28" ht="12" customHeight="1">
      <c r="A8" s="243"/>
      <c r="B8" s="244"/>
      <c r="C8" s="244"/>
      <c r="D8" s="244"/>
      <c r="E8" s="245"/>
      <c r="F8" s="94">
        <f t="shared" ref="F8:F71" si="1">SUM(G8:O8)</f>
        <v>1</v>
      </c>
      <c r="G8" s="67">
        <f t="shared" ref="G8:O8" si="2">IF(G7=0,0,G7/$F7)</f>
        <v>0</v>
      </c>
      <c r="H8" s="37">
        <f t="shared" si="2"/>
        <v>3.5160289555325748E-2</v>
      </c>
      <c r="I8" s="37">
        <f t="shared" si="2"/>
        <v>0.42605997931747674</v>
      </c>
      <c r="J8" s="37">
        <f t="shared" si="2"/>
        <v>0.14167528438469493</v>
      </c>
      <c r="K8" s="37">
        <f t="shared" si="2"/>
        <v>9.3071354705274046E-3</v>
      </c>
      <c r="L8" s="37">
        <f t="shared" si="2"/>
        <v>3.1023784901758012E-3</v>
      </c>
      <c r="M8" s="37">
        <f t="shared" si="2"/>
        <v>1.0341261633919339E-3</v>
      </c>
      <c r="N8" s="37">
        <f t="shared" si="2"/>
        <v>2.0682523267838678E-3</v>
      </c>
      <c r="O8" s="37">
        <f t="shared" si="2"/>
        <v>0.38159255429162359</v>
      </c>
      <c r="P8" s="438"/>
      <c r="AA8" s="154"/>
      <c r="AB8" s="154"/>
    </row>
    <row r="9" spans="1:28" ht="12" customHeight="1">
      <c r="A9" s="256" t="s">
        <v>49</v>
      </c>
      <c r="B9" s="323" t="s">
        <v>48</v>
      </c>
      <c r="C9" s="324"/>
      <c r="D9" s="324"/>
      <c r="E9" s="325"/>
      <c r="F9" s="93">
        <f t="shared" si="1"/>
        <v>323</v>
      </c>
      <c r="G9" s="69">
        <v>0</v>
      </c>
      <c r="H9" s="41">
        <v>14</v>
      </c>
      <c r="I9" s="41">
        <v>83</v>
      </c>
      <c r="J9" s="41">
        <v>14</v>
      </c>
      <c r="K9" s="41">
        <v>0</v>
      </c>
      <c r="L9" s="41">
        <v>1</v>
      </c>
      <c r="M9" s="41">
        <v>0</v>
      </c>
      <c r="N9" s="41">
        <v>2</v>
      </c>
      <c r="O9" s="41">
        <v>209</v>
      </c>
      <c r="P9" s="437">
        <v>186968.15789473685</v>
      </c>
      <c r="AA9" s="155">
        <v>323</v>
      </c>
      <c r="AB9" s="155" t="str">
        <f>IF(F9=AA9,"",1)</f>
        <v/>
      </c>
    </row>
    <row r="10" spans="1:28" ht="12" customHeight="1">
      <c r="A10" s="257"/>
      <c r="B10" s="326"/>
      <c r="C10" s="327"/>
      <c r="D10" s="327"/>
      <c r="E10" s="328"/>
      <c r="F10" s="94">
        <f t="shared" si="1"/>
        <v>1</v>
      </c>
      <c r="G10" s="67">
        <f t="shared" ref="G10:O10" si="3">IF(G9=0,0,G9/$F9)</f>
        <v>0</v>
      </c>
      <c r="H10" s="37">
        <f t="shared" si="3"/>
        <v>4.3343653250773995E-2</v>
      </c>
      <c r="I10" s="37">
        <f t="shared" si="3"/>
        <v>0.25696594427244585</v>
      </c>
      <c r="J10" s="37">
        <f t="shared" si="3"/>
        <v>4.3343653250773995E-2</v>
      </c>
      <c r="K10" s="37">
        <f t="shared" si="3"/>
        <v>0</v>
      </c>
      <c r="L10" s="37">
        <f t="shared" si="3"/>
        <v>3.0959752321981426E-3</v>
      </c>
      <c r="M10" s="37">
        <f t="shared" si="3"/>
        <v>0</v>
      </c>
      <c r="N10" s="37">
        <f t="shared" si="3"/>
        <v>6.1919504643962852E-3</v>
      </c>
      <c r="O10" s="37">
        <f t="shared" si="3"/>
        <v>0.6470588235294118</v>
      </c>
      <c r="P10" s="438"/>
      <c r="AA10" s="154"/>
      <c r="AB10" s="154"/>
    </row>
    <row r="11" spans="1:28" ht="12" customHeight="1">
      <c r="A11" s="257"/>
      <c r="B11" s="323" t="s">
        <v>47</v>
      </c>
      <c r="C11" s="324"/>
      <c r="D11" s="324"/>
      <c r="E11" s="325"/>
      <c r="F11" s="93">
        <f t="shared" si="1"/>
        <v>145</v>
      </c>
      <c r="G11" s="69">
        <v>0</v>
      </c>
      <c r="H11" s="41">
        <v>8</v>
      </c>
      <c r="I11" s="41">
        <v>80</v>
      </c>
      <c r="J11" s="41">
        <v>5</v>
      </c>
      <c r="K11" s="41">
        <v>1</v>
      </c>
      <c r="L11" s="41">
        <v>0</v>
      </c>
      <c r="M11" s="41">
        <v>0</v>
      </c>
      <c r="N11" s="41">
        <v>0</v>
      </c>
      <c r="O11" s="41">
        <v>51</v>
      </c>
      <c r="P11" s="437">
        <v>177228.48936170212</v>
      </c>
      <c r="AA11" s="155">
        <v>145</v>
      </c>
      <c r="AB11" s="155" t="str">
        <f>IF(F11=AA11,"",1)</f>
        <v/>
      </c>
    </row>
    <row r="12" spans="1:28" ht="12" customHeight="1">
      <c r="A12" s="257"/>
      <c r="B12" s="326"/>
      <c r="C12" s="327"/>
      <c r="D12" s="327"/>
      <c r="E12" s="328"/>
      <c r="F12" s="94">
        <f t="shared" si="1"/>
        <v>1</v>
      </c>
      <c r="G12" s="67">
        <f t="shared" ref="G12:O12" si="4">IF(G11=0,0,G11/$F11)</f>
        <v>0</v>
      </c>
      <c r="H12" s="37">
        <f t="shared" si="4"/>
        <v>5.5172413793103448E-2</v>
      </c>
      <c r="I12" s="37">
        <f t="shared" si="4"/>
        <v>0.55172413793103448</v>
      </c>
      <c r="J12" s="37">
        <f t="shared" si="4"/>
        <v>3.4482758620689655E-2</v>
      </c>
      <c r="K12" s="37">
        <f t="shared" si="4"/>
        <v>6.8965517241379309E-3</v>
      </c>
      <c r="L12" s="37">
        <f t="shared" si="4"/>
        <v>0</v>
      </c>
      <c r="M12" s="37">
        <f t="shared" si="4"/>
        <v>0</v>
      </c>
      <c r="N12" s="37">
        <f t="shared" si="4"/>
        <v>0</v>
      </c>
      <c r="O12" s="37">
        <f t="shared" si="4"/>
        <v>0.35172413793103446</v>
      </c>
      <c r="P12" s="438"/>
      <c r="AA12" s="154"/>
      <c r="AB12" s="154"/>
    </row>
    <row r="13" spans="1:28" ht="12" customHeight="1">
      <c r="A13" s="257"/>
      <c r="B13" s="323" t="s">
        <v>46</v>
      </c>
      <c r="C13" s="324"/>
      <c r="D13" s="324"/>
      <c r="E13" s="325"/>
      <c r="F13" s="93">
        <f t="shared" si="1"/>
        <v>218</v>
      </c>
      <c r="G13" s="69">
        <v>0</v>
      </c>
      <c r="H13" s="41">
        <v>7</v>
      </c>
      <c r="I13" s="41">
        <v>127</v>
      </c>
      <c r="J13" s="41">
        <v>29</v>
      </c>
      <c r="K13" s="41">
        <v>3</v>
      </c>
      <c r="L13" s="41">
        <v>1</v>
      </c>
      <c r="M13" s="41">
        <v>0</v>
      </c>
      <c r="N13" s="41">
        <v>0</v>
      </c>
      <c r="O13" s="41">
        <v>51</v>
      </c>
      <c r="P13" s="437">
        <v>187417.62874251496</v>
      </c>
      <c r="AA13" s="155">
        <v>218</v>
      </c>
      <c r="AB13" s="155" t="str">
        <f>IF(F13=AA13,"",1)</f>
        <v/>
      </c>
    </row>
    <row r="14" spans="1:28" ht="12" customHeight="1">
      <c r="A14" s="257"/>
      <c r="B14" s="326"/>
      <c r="C14" s="327"/>
      <c r="D14" s="327"/>
      <c r="E14" s="328"/>
      <c r="F14" s="94">
        <f t="shared" si="1"/>
        <v>1</v>
      </c>
      <c r="G14" s="67">
        <f t="shared" ref="G14:O14" si="5">IF(G13=0,0,G13/$F13)</f>
        <v>0</v>
      </c>
      <c r="H14" s="37">
        <f t="shared" si="5"/>
        <v>3.2110091743119268E-2</v>
      </c>
      <c r="I14" s="37">
        <f t="shared" si="5"/>
        <v>0.58256880733944949</v>
      </c>
      <c r="J14" s="37">
        <f t="shared" si="5"/>
        <v>0.13302752293577982</v>
      </c>
      <c r="K14" s="37">
        <f t="shared" si="5"/>
        <v>1.3761467889908258E-2</v>
      </c>
      <c r="L14" s="37">
        <f t="shared" si="5"/>
        <v>4.5871559633027525E-3</v>
      </c>
      <c r="M14" s="37">
        <f t="shared" si="5"/>
        <v>0</v>
      </c>
      <c r="N14" s="37">
        <f t="shared" si="5"/>
        <v>0</v>
      </c>
      <c r="O14" s="37">
        <f t="shared" si="5"/>
        <v>0.23394495412844038</v>
      </c>
      <c r="P14" s="438"/>
      <c r="AA14" s="154"/>
      <c r="AB14" s="154"/>
    </row>
    <row r="15" spans="1:28" ht="12" customHeight="1">
      <c r="A15" s="257"/>
      <c r="B15" s="323" t="s">
        <v>45</v>
      </c>
      <c r="C15" s="324"/>
      <c r="D15" s="324"/>
      <c r="E15" s="325"/>
      <c r="F15" s="93">
        <f t="shared" si="1"/>
        <v>66</v>
      </c>
      <c r="G15" s="69">
        <v>0</v>
      </c>
      <c r="H15" s="41">
        <v>0</v>
      </c>
      <c r="I15" s="41">
        <v>38</v>
      </c>
      <c r="J15" s="41">
        <v>19</v>
      </c>
      <c r="K15" s="41">
        <v>0</v>
      </c>
      <c r="L15" s="41">
        <v>0</v>
      </c>
      <c r="M15" s="41">
        <v>0</v>
      </c>
      <c r="N15" s="41">
        <v>0</v>
      </c>
      <c r="O15" s="41">
        <v>9</v>
      </c>
      <c r="P15" s="437">
        <v>191601.17543859649</v>
      </c>
      <c r="AA15" s="155">
        <v>66</v>
      </c>
      <c r="AB15" s="155" t="str">
        <f>IF(F15=AA15,"",1)</f>
        <v/>
      </c>
    </row>
    <row r="16" spans="1:28" ht="12" customHeight="1">
      <c r="A16" s="257"/>
      <c r="B16" s="326"/>
      <c r="C16" s="327"/>
      <c r="D16" s="327"/>
      <c r="E16" s="328"/>
      <c r="F16" s="94">
        <f t="shared" si="1"/>
        <v>1</v>
      </c>
      <c r="G16" s="67">
        <f t="shared" ref="G16:O16" si="6">IF(G15=0,0,G15/$F15)</f>
        <v>0</v>
      </c>
      <c r="H16" s="37">
        <f t="shared" si="6"/>
        <v>0</v>
      </c>
      <c r="I16" s="37">
        <f t="shared" si="6"/>
        <v>0.5757575757575758</v>
      </c>
      <c r="J16" s="37">
        <f t="shared" si="6"/>
        <v>0.2878787878787879</v>
      </c>
      <c r="K16" s="37">
        <f t="shared" si="6"/>
        <v>0</v>
      </c>
      <c r="L16" s="37">
        <f t="shared" si="6"/>
        <v>0</v>
      </c>
      <c r="M16" s="37">
        <f t="shared" si="6"/>
        <v>0</v>
      </c>
      <c r="N16" s="37">
        <f t="shared" si="6"/>
        <v>0</v>
      </c>
      <c r="O16" s="37">
        <f t="shared" si="6"/>
        <v>0.13636363636363635</v>
      </c>
      <c r="P16" s="438"/>
      <c r="AA16" s="154"/>
      <c r="AB16" s="154"/>
    </row>
    <row r="17" spans="1:28" ht="12" customHeight="1">
      <c r="A17" s="257"/>
      <c r="B17" s="323" t="s">
        <v>44</v>
      </c>
      <c r="C17" s="324"/>
      <c r="D17" s="324"/>
      <c r="E17" s="325"/>
      <c r="F17" s="93">
        <f t="shared" si="1"/>
        <v>215</v>
      </c>
      <c r="G17" s="69">
        <v>0</v>
      </c>
      <c r="H17" s="41">
        <v>5</v>
      </c>
      <c r="I17" s="41">
        <v>84</v>
      </c>
      <c r="J17" s="41">
        <v>70</v>
      </c>
      <c r="K17" s="41">
        <v>5</v>
      </c>
      <c r="L17" s="41">
        <v>1</v>
      </c>
      <c r="M17" s="41">
        <v>1</v>
      </c>
      <c r="N17" s="41">
        <v>0</v>
      </c>
      <c r="O17" s="41">
        <v>49</v>
      </c>
      <c r="P17" s="437">
        <v>197015.84939759035</v>
      </c>
      <c r="AA17" s="155">
        <v>215</v>
      </c>
      <c r="AB17" s="155" t="str">
        <f>IF(F17=AA17,"",1)</f>
        <v/>
      </c>
    </row>
    <row r="18" spans="1:28" ht="12" customHeight="1">
      <c r="A18" s="258"/>
      <c r="B18" s="326"/>
      <c r="C18" s="327"/>
      <c r="D18" s="327"/>
      <c r="E18" s="328"/>
      <c r="F18" s="94">
        <f t="shared" si="1"/>
        <v>1</v>
      </c>
      <c r="G18" s="67">
        <f t="shared" ref="G18:O18" si="7">IF(G17=0,0,G17/$F17)</f>
        <v>0</v>
      </c>
      <c r="H18" s="37">
        <f t="shared" si="7"/>
        <v>2.3255813953488372E-2</v>
      </c>
      <c r="I18" s="37">
        <f t="shared" si="7"/>
        <v>0.39069767441860465</v>
      </c>
      <c r="J18" s="37">
        <f t="shared" si="7"/>
        <v>0.32558139534883723</v>
      </c>
      <c r="K18" s="37">
        <f t="shared" si="7"/>
        <v>2.3255813953488372E-2</v>
      </c>
      <c r="L18" s="37">
        <f t="shared" si="7"/>
        <v>4.6511627906976744E-3</v>
      </c>
      <c r="M18" s="37">
        <f t="shared" si="7"/>
        <v>4.6511627906976744E-3</v>
      </c>
      <c r="N18" s="37">
        <f t="shared" si="7"/>
        <v>0</v>
      </c>
      <c r="O18" s="37">
        <f t="shared" si="7"/>
        <v>0.22790697674418606</v>
      </c>
      <c r="P18" s="438"/>
      <c r="AA18" s="156"/>
      <c r="AB18" s="154"/>
    </row>
    <row r="19" spans="1:28" ht="12" customHeight="1">
      <c r="A19" s="253" t="s">
        <v>43</v>
      </c>
      <c r="B19" s="253" t="s">
        <v>42</v>
      </c>
      <c r="C19" s="43"/>
      <c r="D19" s="305" t="s">
        <v>16</v>
      </c>
      <c r="E19" s="42"/>
      <c r="F19" s="93">
        <f t="shared" si="1"/>
        <v>243</v>
      </c>
      <c r="G19" s="69">
        <f t="shared" ref="G19:O19" si="8">SUM(G21,G23,G25,G27,G29,G31,G33,G35,G37,G39,G41,G43,G45,G47,G49,G51,G53,G55,G57,G59,G61,G63,G65,G67)</f>
        <v>0</v>
      </c>
      <c r="H19" s="41">
        <f t="shared" si="8"/>
        <v>3</v>
      </c>
      <c r="I19" s="41">
        <f t="shared" si="8"/>
        <v>99</v>
      </c>
      <c r="J19" s="41">
        <f t="shared" si="8"/>
        <v>45</v>
      </c>
      <c r="K19" s="41">
        <f t="shared" si="8"/>
        <v>1</v>
      </c>
      <c r="L19" s="41">
        <f t="shared" si="8"/>
        <v>0</v>
      </c>
      <c r="M19" s="41">
        <f t="shared" si="8"/>
        <v>0</v>
      </c>
      <c r="N19" s="41">
        <f t="shared" si="8"/>
        <v>0</v>
      </c>
      <c r="O19" s="41">
        <f t="shared" si="8"/>
        <v>95</v>
      </c>
      <c r="P19" s="437">
        <v>192700.0405</v>
      </c>
      <c r="AA19" s="155">
        <v>243</v>
      </c>
      <c r="AB19" s="155" t="str">
        <f>IF(F19=AA19,"",1)</f>
        <v/>
      </c>
    </row>
    <row r="20" spans="1:28" ht="12" customHeight="1">
      <c r="A20" s="254"/>
      <c r="B20" s="254"/>
      <c r="C20" s="40"/>
      <c r="D20" s="306"/>
      <c r="E20" s="39"/>
      <c r="F20" s="94">
        <f t="shared" si="1"/>
        <v>1</v>
      </c>
      <c r="G20" s="67">
        <f t="shared" ref="G20:O20" si="9">IF(G19=0,0,G19/$F19)</f>
        <v>0</v>
      </c>
      <c r="H20" s="37">
        <f t="shared" si="9"/>
        <v>1.2345679012345678E-2</v>
      </c>
      <c r="I20" s="37">
        <f t="shared" si="9"/>
        <v>0.40740740740740738</v>
      </c>
      <c r="J20" s="37">
        <f t="shared" si="9"/>
        <v>0.18518518518518517</v>
      </c>
      <c r="K20" s="37">
        <f t="shared" si="9"/>
        <v>4.11522633744856E-3</v>
      </c>
      <c r="L20" s="37">
        <f t="shared" si="9"/>
        <v>0</v>
      </c>
      <c r="M20" s="37">
        <f t="shared" si="9"/>
        <v>0</v>
      </c>
      <c r="N20" s="37">
        <f t="shared" si="9"/>
        <v>0</v>
      </c>
      <c r="O20" s="37">
        <f t="shared" si="9"/>
        <v>0.39094650205761317</v>
      </c>
      <c r="P20" s="438"/>
      <c r="AA20" s="154"/>
      <c r="AB20" s="154"/>
    </row>
    <row r="21" spans="1:28" ht="12" customHeight="1">
      <c r="A21" s="254"/>
      <c r="B21" s="254"/>
      <c r="C21" s="43"/>
      <c r="D21" s="305" t="s">
        <v>41</v>
      </c>
      <c r="E21" s="42"/>
      <c r="F21" s="93">
        <f t="shared" si="1"/>
        <v>32</v>
      </c>
      <c r="G21" s="69">
        <v>0</v>
      </c>
      <c r="H21" s="41">
        <v>1</v>
      </c>
      <c r="I21" s="41">
        <v>22</v>
      </c>
      <c r="J21" s="41">
        <v>1</v>
      </c>
      <c r="K21" s="41">
        <v>0</v>
      </c>
      <c r="L21" s="41">
        <v>0</v>
      </c>
      <c r="M21" s="41">
        <v>0</v>
      </c>
      <c r="N21" s="41">
        <v>0</v>
      </c>
      <c r="O21" s="41">
        <v>8</v>
      </c>
      <c r="P21" s="437">
        <v>183720.5</v>
      </c>
      <c r="AA21" s="155">
        <v>32</v>
      </c>
      <c r="AB21" s="155" t="str">
        <f>IF(F21=AA21,"",1)</f>
        <v/>
      </c>
    </row>
    <row r="22" spans="1:28" ht="12" customHeight="1">
      <c r="A22" s="254"/>
      <c r="B22" s="254"/>
      <c r="C22" s="40"/>
      <c r="D22" s="306"/>
      <c r="E22" s="39"/>
      <c r="F22" s="94">
        <f t="shared" si="1"/>
        <v>1</v>
      </c>
      <c r="G22" s="67">
        <f t="shared" ref="G22:O22" si="10">IF(G21=0,0,G21/$F21)</f>
        <v>0</v>
      </c>
      <c r="H22" s="37">
        <f t="shared" si="10"/>
        <v>3.125E-2</v>
      </c>
      <c r="I22" s="37">
        <f t="shared" si="10"/>
        <v>0.6875</v>
      </c>
      <c r="J22" s="37">
        <f t="shared" si="10"/>
        <v>3.125E-2</v>
      </c>
      <c r="K22" s="37">
        <f t="shared" si="10"/>
        <v>0</v>
      </c>
      <c r="L22" s="37">
        <f t="shared" si="10"/>
        <v>0</v>
      </c>
      <c r="M22" s="37">
        <f t="shared" si="10"/>
        <v>0</v>
      </c>
      <c r="N22" s="37">
        <f t="shared" si="10"/>
        <v>0</v>
      </c>
      <c r="O22" s="37">
        <f t="shared" si="10"/>
        <v>0.25</v>
      </c>
      <c r="P22" s="438"/>
      <c r="AA22" s="154"/>
      <c r="AB22" s="154"/>
    </row>
    <row r="23" spans="1:28" ht="12" customHeight="1">
      <c r="A23" s="254"/>
      <c r="B23" s="254"/>
      <c r="C23" s="43"/>
      <c r="D23" s="308" t="s">
        <v>40</v>
      </c>
      <c r="E23" s="115"/>
      <c r="F23" s="93">
        <f t="shared" si="1"/>
        <v>4</v>
      </c>
      <c r="G23" s="103">
        <v>0</v>
      </c>
      <c r="H23" s="104">
        <v>0</v>
      </c>
      <c r="I23" s="41">
        <v>3</v>
      </c>
      <c r="J23" s="41">
        <v>0</v>
      </c>
      <c r="K23" s="41">
        <v>0</v>
      </c>
      <c r="L23" s="41">
        <v>0</v>
      </c>
      <c r="M23" s="41">
        <v>0</v>
      </c>
      <c r="N23" s="41">
        <v>0</v>
      </c>
      <c r="O23" s="41">
        <v>1</v>
      </c>
      <c r="P23" s="437">
        <v>184966.66666666666</v>
      </c>
      <c r="AA23" s="155">
        <v>4</v>
      </c>
      <c r="AB23" s="155" t="str">
        <f>IF(F23=AA23,"",1)</f>
        <v/>
      </c>
    </row>
    <row r="24" spans="1:28" ht="12" customHeight="1">
      <c r="A24" s="254"/>
      <c r="B24" s="254"/>
      <c r="C24" s="40"/>
      <c r="D24" s="309"/>
      <c r="E24" s="116"/>
      <c r="F24" s="94">
        <f t="shared" si="1"/>
        <v>1</v>
      </c>
      <c r="G24" s="106">
        <f t="shared" ref="G24:O24" si="11">IF(G23=0,0,G23/$F23)</f>
        <v>0</v>
      </c>
      <c r="H24" s="107">
        <f t="shared" si="11"/>
        <v>0</v>
      </c>
      <c r="I24" s="37">
        <f t="shared" si="11"/>
        <v>0.75</v>
      </c>
      <c r="J24" s="37">
        <f t="shared" si="11"/>
        <v>0</v>
      </c>
      <c r="K24" s="37">
        <f t="shared" si="11"/>
        <v>0</v>
      </c>
      <c r="L24" s="37">
        <f t="shared" si="11"/>
        <v>0</v>
      </c>
      <c r="M24" s="37">
        <f t="shared" si="11"/>
        <v>0</v>
      </c>
      <c r="N24" s="37">
        <f t="shared" si="11"/>
        <v>0</v>
      </c>
      <c r="O24" s="37">
        <f t="shared" si="11"/>
        <v>0.25</v>
      </c>
      <c r="P24" s="438"/>
      <c r="AA24" s="154"/>
      <c r="AB24" s="154"/>
    </row>
    <row r="25" spans="1:28" ht="12" customHeight="1">
      <c r="A25" s="254"/>
      <c r="B25" s="254"/>
      <c r="C25" s="43"/>
      <c r="D25" s="308" t="s">
        <v>39</v>
      </c>
      <c r="E25" s="115"/>
      <c r="F25" s="93">
        <f t="shared" si="1"/>
        <v>16</v>
      </c>
      <c r="G25" s="103">
        <v>0</v>
      </c>
      <c r="H25" s="104">
        <v>1</v>
      </c>
      <c r="I25" s="41">
        <v>2</v>
      </c>
      <c r="J25" s="41">
        <v>1</v>
      </c>
      <c r="K25" s="41">
        <v>0</v>
      </c>
      <c r="L25" s="41">
        <v>0</v>
      </c>
      <c r="M25" s="41">
        <v>0</v>
      </c>
      <c r="N25" s="41">
        <v>0</v>
      </c>
      <c r="O25" s="41">
        <v>12</v>
      </c>
      <c r="P25" s="437">
        <v>173075</v>
      </c>
      <c r="AA25" s="155">
        <v>16</v>
      </c>
      <c r="AB25" s="155" t="str">
        <f>IF(F25=AA25,"",1)</f>
        <v/>
      </c>
    </row>
    <row r="26" spans="1:28" ht="12" customHeight="1">
      <c r="A26" s="254"/>
      <c r="B26" s="254"/>
      <c r="C26" s="40"/>
      <c r="D26" s="309"/>
      <c r="E26" s="116"/>
      <c r="F26" s="94">
        <f t="shared" si="1"/>
        <v>1</v>
      </c>
      <c r="G26" s="106">
        <f t="shared" ref="G26:O26" si="12">IF(G25=0,0,G25/$F25)</f>
        <v>0</v>
      </c>
      <c r="H26" s="107">
        <f>IF(H25=0,0,H25/$F25)</f>
        <v>6.25E-2</v>
      </c>
      <c r="I26" s="37">
        <f>IF(I25=0,0,I25/$F25)</f>
        <v>0.125</v>
      </c>
      <c r="J26" s="37">
        <f t="shared" si="12"/>
        <v>6.25E-2</v>
      </c>
      <c r="K26" s="37">
        <f t="shared" si="12"/>
        <v>0</v>
      </c>
      <c r="L26" s="37">
        <f t="shared" si="12"/>
        <v>0</v>
      </c>
      <c r="M26" s="37">
        <f t="shared" si="12"/>
        <v>0</v>
      </c>
      <c r="N26" s="37">
        <f t="shared" si="12"/>
        <v>0</v>
      </c>
      <c r="O26" s="37">
        <f t="shared" si="12"/>
        <v>0.75</v>
      </c>
      <c r="P26" s="438"/>
      <c r="AA26" s="154"/>
      <c r="AB26" s="154"/>
    </row>
    <row r="27" spans="1:28" ht="12" customHeight="1">
      <c r="A27" s="254"/>
      <c r="B27" s="254"/>
      <c r="C27" s="43"/>
      <c r="D27" s="305" t="s">
        <v>38</v>
      </c>
      <c r="E27" s="42"/>
      <c r="F27" s="93">
        <f t="shared" si="1"/>
        <v>3</v>
      </c>
      <c r="G27" s="69">
        <v>0</v>
      </c>
      <c r="H27" s="41">
        <v>0</v>
      </c>
      <c r="I27" s="41">
        <v>1</v>
      </c>
      <c r="J27" s="41">
        <v>0</v>
      </c>
      <c r="K27" s="41">
        <v>0</v>
      </c>
      <c r="L27" s="41">
        <v>0</v>
      </c>
      <c r="M27" s="41">
        <v>0</v>
      </c>
      <c r="N27" s="41">
        <v>0</v>
      </c>
      <c r="O27" s="41">
        <v>2</v>
      </c>
      <c r="P27" s="437">
        <v>156880</v>
      </c>
      <c r="AA27" s="155">
        <v>3</v>
      </c>
      <c r="AB27" s="155" t="str">
        <f>IF(F27=AA27,"",1)</f>
        <v/>
      </c>
    </row>
    <row r="28" spans="1:28" ht="12" customHeight="1">
      <c r="A28" s="254"/>
      <c r="B28" s="254"/>
      <c r="C28" s="40"/>
      <c r="D28" s="306"/>
      <c r="E28" s="39"/>
      <c r="F28" s="94">
        <f t="shared" si="1"/>
        <v>1</v>
      </c>
      <c r="G28" s="67">
        <f t="shared" ref="G28:O28" si="13">IF(G27=0,0,G27/$F27)</f>
        <v>0</v>
      </c>
      <c r="H28" s="37">
        <f t="shared" si="13"/>
        <v>0</v>
      </c>
      <c r="I28" s="37">
        <f t="shared" si="13"/>
        <v>0.33333333333333331</v>
      </c>
      <c r="J28" s="37">
        <f t="shared" si="13"/>
        <v>0</v>
      </c>
      <c r="K28" s="37">
        <f t="shared" si="13"/>
        <v>0</v>
      </c>
      <c r="L28" s="37">
        <f t="shared" si="13"/>
        <v>0</v>
      </c>
      <c r="M28" s="37">
        <f t="shared" si="13"/>
        <v>0</v>
      </c>
      <c r="N28" s="37">
        <f t="shared" si="13"/>
        <v>0</v>
      </c>
      <c r="O28" s="37">
        <f t="shared" si="13"/>
        <v>0.66666666666666663</v>
      </c>
      <c r="P28" s="438"/>
      <c r="AA28" s="154"/>
      <c r="AB28" s="154"/>
    </row>
    <row r="29" spans="1:28" ht="12" customHeight="1">
      <c r="A29" s="254"/>
      <c r="B29" s="254"/>
      <c r="C29" s="43"/>
      <c r="D29" s="305" t="s">
        <v>37</v>
      </c>
      <c r="E29" s="42"/>
      <c r="F29" s="93">
        <f t="shared" si="1"/>
        <v>7</v>
      </c>
      <c r="G29" s="69">
        <v>0</v>
      </c>
      <c r="H29" s="41">
        <v>0</v>
      </c>
      <c r="I29" s="41">
        <v>3</v>
      </c>
      <c r="J29" s="41">
        <v>1</v>
      </c>
      <c r="K29" s="41">
        <v>0</v>
      </c>
      <c r="L29" s="41">
        <v>0</v>
      </c>
      <c r="M29" s="41">
        <v>0</v>
      </c>
      <c r="N29" s="41">
        <v>0</v>
      </c>
      <c r="O29" s="41">
        <v>3</v>
      </c>
      <c r="P29" s="437">
        <v>186025</v>
      </c>
      <c r="AA29" s="155">
        <v>7</v>
      </c>
      <c r="AB29" s="155" t="str">
        <f>IF(F29=AA29,"",1)</f>
        <v/>
      </c>
    </row>
    <row r="30" spans="1:28" ht="12" customHeight="1">
      <c r="A30" s="254"/>
      <c r="B30" s="254"/>
      <c r="C30" s="40"/>
      <c r="D30" s="306"/>
      <c r="E30" s="39"/>
      <c r="F30" s="94">
        <f t="shared" si="1"/>
        <v>1</v>
      </c>
      <c r="G30" s="67">
        <f t="shared" ref="G30:O30" si="14">IF(G29=0,0,G29/$F29)</f>
        <v>0</v>
      </c>
      <c r="H30" s="37">
        <f t="shared" si="14"/>
        <v>0</v>
      </c>
      <c r="I30" s="37">
        <f t="shared" si="14"/>
        <v>0.42857142857142855</v>
      </c>
      <c r="J30" s="37">
        <f t="shared" si="14"/>
        <v>0.14285714285714285</v>
      </c>
      <c r="K30" s="37">
        <f t="shared" si="14"/>
        <v>0</v>
      </c>
      <c r="L30" s="37">
        <f t="shared" si="14"/>
        <v>0</v>
      </c>
      <c r="M30" s="37">
        <f t="shared" si="14"/>
        <v>0</v>
      </c>
      <c r="N30" s="37">
        <f t="shared" si="14"/>
        <v>0</v>
      </c>
      <c r="O30" s="37">
        <f t="shared" si="14"/>
        <v>0.42857142857142855</v>
      </c>
      <c r="P30" s="438"/>
      <c r="AA30" s="154"/>
      <c r="AB30" s="154"/>
    </row>
    <row r="31" spans="1:28" ht="12" customHeight="1">
      <c r="A31" s="254"/>
      <c r="B31" s="254"/>
      <c r="C31" s="43"/>
      <c r="D31" s="305" t="s">
        <v>36</v>
      </c>
      <c r="E31" s="42"/>
      <c r="F31" s="93">
        <f t="shared" si="1"/>
        <v>2</v>
      </c>
      <c r="G31" s="69">
        <v>0</v>
      </c>
      <c r="H31" s="41">
        <v>0</v>
      </c>
      <c r="I31" s="41">
        <v>1</v>
      </c>
      <c r="J31" s="41">
        <v>0</v>
      </c>
      <c r="K31" s="41">
        <v>0</v>
      </c>
      <c r="L31" s="41">
        <v>0</v>
      </c>
      <c r="M31" s="41">
        <v>0</v>
      </c>
      <c r="N31" s="41">
        <v>0</v>
      </c>
      <c r="O31" s="41">
        <v>1</v>
      </c>
      <c r="P31" s="437">
        <v>190000</v>
      </c>
      <c r="AA31" s="155">
        <v>2</v>
      </c>
      <c r="AB31" s="155" t="str">
        <f>IF(F31=AA31,"",1)</f>
        <v/>
      </c>
    </row>
    <row r="32" spans="1:28" ht="12" customHeight="1">
      <c r="A32" s="254"/>
      <c r="B32" s="254"/>
      <c r="C32" s="40"/>
      <c r="D32" s="306"/>
      <c r="E32" s="39"/>
      <c r="F32" s="94">
        <f t="shared" si="1"/>
        <v>1</v>
      </c>
      <c r="G32" s="67">
        <f t="shared" ref="G32:O32" si="15">IF(G31=0,0,G31/$F31)</f>
        <v>0</v>
      </c>
      <c r="H32" s="37">
        <f t="shared" si="15"/>
        <v>0</v>
      </c>
      <c r="I32" s="37">
        <f t="shared" si="15"/>
        <v>0.5</v>
      </c>
      <c r="J32" s="37">
        <f t="shared" si="15"/>
        <v>0</v>
      </c>
      <c r="K32" s="37">
        <f t="shared" si="15"/>
        <v>0</v>
      </c>
      <c r="L32" s="37">
        <f t="shared" si="15"/>
        <v>0</v>
      </c>
      <c r="M32" s="37">
        <f t="shared" si="15"/>
        <v>0</v>
      </c>
      <c r="N32" s="37">
        <f t="shared" si="15"/>
        <v>0</v>
      </c>
      <c r="O32" s="37">
        <f t="shared" si="15"/>
        <v>0.5</v>
      </c>
      <c r="P32" s="438"/>
      <c r="AA32" s="154"/>
      <c r="AB32" s="154"/>
    </row>
    <row r="33" spans="1:28" ht="12" customHeight="1">
      <c r="A33" s="254"/>
      <c r="B33" s="254"/>
      <c r="C33" s="43"/>
      <c r="D33" s="305" t="s">
        <v>35</v>
      </c>
      <c r="E33" s="42"/>
      <c r="F33" s="93">
        <f t="shared" si="1"/>
        <v>5</v>
      </c>
      <c r="G33" s="69">
        <v>0</v>
      </c>
      <c r="H33" s="41">
        <v>0</v>
      </c>
      <c r="I33" s="41">
        <v>4</v>
      </c>
      <c r="J33" s="41">
        <v>0</v>
      </c>
      <c r="K33" s="41">
        <v>0</v>
      </c>
      <c r="L33" s="41">
        <v>0</v>
      </c>
      <c r="M33" s="41">
        <v>0</v>
      </c>
      <c r="N33" s="41">
        <v>0</v>
      </c>
      <c r="O33" s="41">
        <v>1</v>
      </c>
      <c r="P33" s="437">
        <v>182500</v>
      </c>
      <c r="AA33" s="155">
        <v>5</v>
      </c>
      <c r="AB33" s="155" t="str">
        <f>IF(F33=AA33,"",1)</f>
        <v/>
      </c>
    </row>
    <row r="34" spans="1:28" ht="12" customHeight="1">
      <c r="A34" s="254"/>
      <c r="B34" s="254"/>
      <c r="C34" s="40"/>
      <c r="D34" s="306"/>
      <c r="E34" s="39"/>
      <c r="F34" s="94">
        <f t="shared" si="1"/>
        <v>1</v>
      </c>
      <c r="G34" s="67">
        <f t="shared" ref="G34:O34" si="16">IF(G33=0,0,G33/$F33)</f>
        <v>0</v>
      </c>
      <c r="H34" s="37">
        <f t="shared" si="16"/>
        <v>0</v>
      </c>
      <c r="I34" s="37">
        <f t="shared" si="16"/>
        <v>0.8</v>
      </c>
      <c r="J34" s="37">
        <f t="shared" si="16"/>
        <v>0</v>
      </c>
      <c r="K34" s="37">
        <f t="shared" si="16"/>
        <v>0</v>
      </c>
      <c r="L34" s="37">
        <f t="shared" si="16"/>
        <v>0</v>
      </c>
      <c r="M34" s="37">
        <f t="shared" si="16"/>
        <v>0</v>
      </c>
      <c r="N34" s="37">
        <f t="shared" si="16"/>
        <v>0</v>
      </c>
      <c r="O34" s="37">
        <f t="shared" si="16"/>
        <v>0.2</v>
      </c>
      <c r="P34" s="438"/>
      <c r="AA34" s="154"/>
      <c r="AB34" s="154"/>
    </row>
    <row r="35" spans="1:28" ht="12" customHeight="1">
      <c r="A35" s="254"/>
      <c r="B35" s="254"/>
      <c r="C35" s="43"/>
      <c r="D35" s="305" t="s">
        <v>34</v>
      </c>
      <c r="E35" s="42"/>
      <c r="F35" s="93">
        <f t="shared" si="1"/>
        <v>10</v>
      </c>
      <c r="G35" s="69">
        <v>0</v>
      </c>
      <c r="H35" s="41">
        <v>0</v>
      </c>
      <c r="I35" s="41">
        <v>1</v>
      </c>
      <c r="J35" s="41">
        <v>6</v>
      </c>
      <c r="K35" s="41">
        <v>1</v>
      </c>
      <c r="L35" s="41">
        <v>0</v>
      </c>
      <c r="M35" s="41">
        <v>0</v>
      </c>
      <c r="N35" s="41">
        <v>0</v>
      </c>
      <c r="O35" s="41">
        <v>2</v>
      </c>
      <c r="P35" s="437">
        <v>214286.25</v>
      </c>
      <c r="AA35" s="155">
        <v>10</v>
      </c>
      <c r="AB35" s="155" t="str">
        <f>IF(F35=AA35,"",1)</f>
        <v/>
      </c>
    </row>
    <row r="36" spans="1:28" ht="12" customHeight="1">
      <c r="A36" s="254"/>
      <c r="B36" s="254"/>
      <c r="C36" s="40"/>
      <c r="D36" s="306"/>
      <c r="E36" s="39"/>
      <c r="F36" s="94">
        <f t="shared" si="1"/>
        <v>1</v>
      </c>
      <c r="G36" s="67">
        <f t="shared" ref="G36:O36" si="17">IF(G35=0,0,G35/$F35)</f>
        <v>0</v>
      </c>
      <c r="H36" s="37">
        <f t="shared" si="17"/>
        <v>0</v>
      </c>
      <c r="I36" s="37">
        <f t="shared" si="17"/>
        <v>0.1</v>
      </c>
      <c r="J36" s="37">
        <f t="shared" si="17"/>
        <v>0.6</v>
      </c>
      <c r="K36" s="37">
        <f t="shared" si="17"/>
        <v>0.1</v>
      </c>
      <c r="L36" s="37">
        <f t="shared" si="17"/>
        <v>0</v>
      </c>
      <c r="M36" s="37">
        <f t="shared" si="17"/>
        <v>0</v>
      </c>
      <c r="N36" s="37">
        <f t="shared" si="17"/>
        <v>0</v>
      </c>
      <c r="O36" s="37">
        <f t="shared" si="17"/>
        <v>0.2</v>
      </c>
      <c r="P36" s="438"/>
      <c r="AA36" s="154"/>
      <c r="AB36" s="154"/>
    </row>
    <row r="37" spans="1:28" ht="12" customHeight="1">
      <c r="A37" s="254"/>
      <c r="B37" s="254"/>
      <c r="C37" s="43"/>
      <c r="D37" s="305" t="s">
        <v>33</v>
      </c>
      <c r="E37" s="42"/>
      <c r="F37" s="93">
        <f t="shared" si="1"/>
        <v>1</v>
      </c>
      <c r="G37" s="69">
        <v>0</v>
      </c>
      <c r="H37" s="41">
        <v>0</v>
      </c>
      <c r="I37" s="41">
        <v>0</v>
      </c>
      <c r="J37" s="41">
        <v>0</v>
      </c>
      <c r="K37" s="41">
        <v>0</v>
      </c>
      <c r="L37" s="41">
        <v>0</v>
      </c>
      <c r="M37" s="41">
        <v>0</v>
      </c>
      <c r="N37" s="41">
        <v>0</v>
      </c>
      <c r="O37" s="41">
        <v>1</v>
      </c>
      <c r="P37" s="437" t="s">
        <v>409</v>
      </c>
      <c r="AA37" s="155">
        <v>1</v>
      </c>
      <c r="AB37" s="155" t="str">
        <f>IF(F37=AA37,"",1)</f>
        <v/>
      </c>
    </row>
    <row r="38" spans="1:28" ht="12" customHeight="1">
      <c r="A38" s="254"/>
      <c r="B38" s="254"/>
      <c r="C38" s="40"/>
      <c r="D38" s="306"/>
      <c r="E38" s="39"/>
      <c r="F38" s="94">
        <f t="shared" si="1"/>
        <v>1</v>
      </c>
      <c r="G38" s="67">
        <f t="shared" ref="G38:O38" si="18">IF(G37=0,0,G37/$F37)</f>
        <v>0</v>
      </c>
      <c r="H38" s="37">
        <f t="shared" si="18"/>
        <v>0</v>
      </c>
      <c r="I38" s="37">
        <f t="shared" si="18"/>
        <v>0</v>
      </c>
      <c r="J38" s="37">
        <f t="shared" si="18"/>
        <v>0</v>
      </c>
      <c r="K38" s="37">
        <f t="shared" si="18"/>
        <v>0</v>
      </c>
      <c r="L38" s="37">
        <f t="shared" si="18"/>
        <v>0</v>
      </c>
      <c r="M38" s="37">
        <f t="shared" si="18"/>
        <v>0</v>
      </c>
      <c r="N38" s="37">
        <f t="shared" si="18"/>
        <v>0</v>
      </c>
      <c r="O38" s="37">
        <f t="shared" si="18"/>
        <v>1</v>
      </c>
      <c r="P38" s="438"/>
      <c r="AA38" s="154"/>
      <c r="AB38" s="154"/>
    </row>
    <row r="39" spans="1:28" ht="12" customHeight="1">
      <c r="A39" s="254"/>
      <c r="B39" s="254"/>
      <c r="C39" s="43"/>
      <c r="D39" s="305" t="s">
        <v>32</v>
      </c>
      <c r="E39" s="42"/>
      <c r="F39" s="93">
        <f t="shared" si="1"/>
        <v>6</v>
      </c>
      <c r="G39" s="69">
        <v>0</v>
      </c>
      <c r="H39" s="41">
        <v>0</v>
      </c>
      <c r="I39" s="41">
        <v>5</v>
      </c>
      <c r="J39" s="41">
        <v>0</v>
      </c>
      <c r="K39" s="41">
        <v>0</v>
      </c>
      <c r="L39" s="41">
        <v>0</v>
      </c>
      <c r="M39" s="41">
        <v>0</v>
      </c>
      <c r="N39" s="41">
        <v>0</v>
      </c>
      <c r="O39" s="41">
        <v>1</v>
      </c>
      <c r="P39" s="437">
        <v>193000</v>
      </c>
      <c r="AA39" s="155">
        <v>6</v>
      </c>
      <c r="AB39" s="155" t="str">
        <f>IF(F39=AA39,"",1)</f>
        <v/>
      </c>
    </row>
    <row r="40" spans="1:28" ht="12" customHeight="1">
      <c r="A40" s="254"/>
      <c r="B40" s="254"/>
      <c r="C40" s="40"/>
      <c r="D40" s="306"/>
      <c r="E40" s="39"/>
      <c r="F40" s="94">
        <f t="shared" si="1"/>
        <v>1</v>
      </c>
      <c r="G40" s="67">
        <f t="shared" ref="G40:O40" si="19">IF(G39=0,0,G39/$F39)</f>
        <v>0</v>
      </c>
      <c r="H40" s="37">
        <f t="shared" si="19"/>
        <v>0</v>
      </c>
      <c r="I40" s="37">
        <f t="shared" si="19"/>
        <v>0.83333333333333337</v>
      </c>
      <c r="J40" s="37">
        <f t="shared" si="19"/>
        <v>0</v>
      </c>
      <c r="K40" s="37">
        <f t="shared" si="19"/>
        <v>0</v>
      </c>
      <c r="L40" s="37">
        <f t="shared" si="19"/>
        <v>0</v>
      </c>
      <c r="M40" s="37">
        <f t="shared" si="19"/>
        <v>0</v>
      </c>
      <c r="N40" s="37">
        <f t="shared" si="19"/>
        <v>0</v>
      </c>
      <c r="O40" s="37">
        <f t="shared" si="19"/>
        <v>0.16666666666666666</v>
      </c>
      <c r="P40" s="438"/>
      <c r="AA40" s="154"/>
      <c r="AB40" s="154"/>
    </row>
    <row r="41" spans="1:28" ht="12" customHeight="1">
      <c r="A41" s="254"/>
      <c r="B41" s="254"/>
      <c r="C41" s="43"/>
      <c r="D41" s="305" t="s">
        <v>31</v>
      </c>
      <c r="E41" s="42"/>
      <c r="F41" s="93">
        <f t="shared" si="1"/>
        <v>1</v>
      </c>
      <c r="G41" s="69">
        <v>0</v>
      </c>
      <c r="H41" s="41">
        <v>0</v>
      </c>
      <c r="I41" s="41">
        <v>0</v>
      </c>
      <c r="J41" s="41">
        <v>0</v>
      </c>
      <c r="K41" s="41">
        <v>0</v>
      </c>
      <c r="L41" s="41">
        <v>0</v>
      </c>
      <c r="M41" s="41">
        <v>0</v>
      </c>
      <c r="N41" s="41">
        <v>0</v>
      </c>
      <c r="O41" s="41">
        <v>1</v>
      </c>
      <c r="P41" s="437" t="s">
        <v>409</v>
      </c>
      <c r="AA41" s="155">
        <v>1</v>
      </c>
      <c r="AB41" s="155" t="str">
        <f>IF(F41=AA41,"",1)</f>
        <v/>
      </c>
    </row>
    <row r="42" spans="1:28" ht="12" customHeight="1">
      <c r="A42" s="254"/>
      <c r="B42" s="254"/>
      <c r="C42" s="40"/>
      <c r="D42" s="306"/>
      <c r="E42" s="39"/>
      <c r="F42" s="94">
        <f t="shared" si="1"/>
        <v>1</v>
      </c>
      <c r="G42" s="67">
        <f t="shared" ref="G42:O42" si="20">IF(G41=0,0,G41/$F41)</f>
        <v>0</v>
      </c>
      <c r="H42" s="37">
        <f t="shared" si="20"/>
        <v>0</v>
      </c>
      <c r="I42" s="37">
        <f t="shared" si="20"/>
        <v>0</v>
      </c>
      <c r="J42" s="37">
        <f t="shared" si="20"/>
        <v>0</v>
      </c>
      <c r="K42" s="37">
        <f t="shared" si="20"/>
        <v>0</v>
      </c>
      <c r="L42" s="37">
        <f t="shared" si="20"/>
        <v>0</v>
      </c>
      <c r="M42" s="37">
        <f t="shared" si="20"/>
        <v>0</v>
      </c>
      <c r="N42" s="37">
        <f t="shared" si="20"/>
        <v>0</v>
      </c>
      <c r="O42" s="37">
        <f t="shared" si="20"/>
        <v>1</v>
      </c>
      <c r="P42" s="438"/>
      <c r="AA42" s="154"/>
      <c r="AB42" s="154"/>
    </row>
    <row r="43" spans="1:28" ht="12" customHeight="1">
      <c r="A43" s="254"/>
      <c r="B43" s="254"/>
      <c r="C43" s="43"/>
      <c r="D43" s="305" t="s">
        <v>30</v>
      </c>
      <c r="E43" s="42"/>
      <c r="F43" s="93">
        <f t="shared" si="1"/>
        <v>2</v>
      </c>
      <c r="G43" s="69">
        <v>0</v>
      </c>
      <c r="H43" s="41">
        <v>0</v>
      </c>
      <c r="I43" s="41">
        <v>0</v>
      </c>
      <c r="J43" s="41">
        <v>1</v>
      </c>
      <c r="K43" s="41">
        <v>0</v>
      </c>
      <c r="L43" s="41">
        <v>0</v>
      </c>
      <c r="M43" s="41">
        <v>0</v>
      </c>
      <c r="N43" s="41">
        <v>0</v>
      </c>
      <c r="O43" s="41">
        <v>1</v>
      </c>
      <c r="P43" s="437">
        <v>203000</v>
      </c>
      <c r="AA43" s="155">
        <v>2</v>
      </c>
      <c r="AB43" s="155" t="str">
        <f>IF(F43=AA43,"",1)</f>
        <v/>
      </c>
    </row>
    <row r="44" spans="1:28" ht="12" customHeight="1">
      <c r="A44" s="254"/>
      <c r="B44" s="254"/>
      <c r="C44" s="40"/>
      <c r="D44" s="306"/>
      <c r="E44" s="39"/>
      <c r="F44" s="94">
        <f t="shared" si="1"/>
        <v>1</v>
      </c>
      <c r="G44" s="67">
        <f t="shared" ref="G44:O44" si="21">IF(G43=0,0,G43/$F43)</f>
        <v>0</v>
      </c>
      <c r="H44" s="37">
        <f t="shared" si="21"/>
        <v>0</v>
      </c>
      <c r="I44" s="37">
        <f t="shared" si="21"/>
        <v>0</v>
      </c>
      <c r="J44" s="37">
        <f t="shared" si="21"/>
        <v>0.5</v>
      </c>
      <c r="K44" s="37">
        <f t="shared" si="21"/>
        <v>0</v>
      </c>
      <c r="L44" s="37">
        <f t="shared" si="21"/>
        <v>0</v>
      </c>
      <c r="M44" s="37">
        <f t="shared" si="21"/>
        <v>0</v>
      </c>
      <c r="N44" s="37">
        <f t="shared" si="21"/>
        <v>0</v>
      </c>
      <c r="O44" s="37">
        <f t="shared" si="21"/>
        <v>0.5</v>
      </c>
      <c r="P44" s="438"/>
      <c r="AA44" s="154"/>
      <c r="AB44" s="154"/>
    </row>
    <row r="45" spans="1:28" ht="12" customHeight="1">
      <c r="A45" s="254"/>
      <c r="B45" s="254"/>
      <c r="C45" s="43"/>
      <c r="D45" s="305" t="s">
        <v>29</v>
      </c>
      <c r="E45" s="42"/>
      <c r="F45" s="93">
        <f t="shared" si="1"/>
        <v>9</v>
      </c>
      <c r="G45" s="69">
        <v>0</v>
      </c>
      <c r="H45" s="41">
        <v>0</v>
      </c>
      <c r="I45" s="41">
        <v>4</v>
      </c>
      <c r="J45" s="41">
        <v>2</v>
      </c>
      <c r="K45" s="41">
        <v>0</v>
      </c>
      <c r="L45" s="41">
        <v>0</v>
      </c>
      <c r="M45" s="41">
        <v>0</v>
      </c>
      <c r="N45" s="41">
        <v>0</v>
      </c>
      <c r="O45" s="41">
        <v>3</v>
      </c>
      <c r="P45" s="437">
        <v>193761.66666666666</v>
      </c>
      <c r="AA45" s="155">
        <v>9</v>
      </c>
      <c r="AB45" s="155" t="str">
        <f>IF(F45=AA45,"",1)</f>
        <v/>
      </c>
    </row>
    <row r="46" spans="1:28" ht="12" customHeight="1">
      <c r="A46" s="254"/>
      <c r="B46" s="254"/>
      <c r="C46" s="40"/>
      <c r="D46" s="306"/>
      <c r="E46" s="39"/>
      <c r="F46" s="94">
        <f t="shared" si="1"/>
        <v>1</v>
      </c>
      <c r="G46" s="67">
        <f t="shared" ref="G46:O46" si="22">IF(G45=0,0,G45/$F45)</f>
        <v>0</v>
      </c>
      <c r="H46" s="37">
        <f t="shared" si="22"/>
        <v>0</v>
      </c>
      <c r="I46" s="37">
        <f t="shared" si="22"/>
        <v>0.44444444444444442</v>
      </c>
      <c r="J46" s="37">
        <f t="shared" si="22"/>
        <v>0.22222222222222221</v>
      </c>
      <c r="K46" s="37">
        <f t="shared" si="22"/>
        <v>0</v>
      </c>
      <c r="L46" s="37">
        <f t="shared" si="22"/>
        <v>0</v>
      </c>
      <c r="M46" s="37">
        <f t="shared" si="22"/>
        <v>0</v>
      </c>
      <c r="N46" s="37">
        <f t="shared" si="22"/>
        <v>0</v>
      </c>
      <c r="O46" s="37">
        <f t="shared" si="22"/>
        <v>0.33333333333333331</v>
      </c>
      <c r="P46" s="438"/>
      <c r="AA46" s="154"/>
      <c r="AB46" s="154"/>
    </row>
    <row r="47" spans="1:28" ht="12" customHeight="1">
      <c r="A47" s="254"/>
      <c r="B47" s="254"/>
      <c r="C47" s="43"/>
      <c r="D47" s="305" t="s">
        <v>28</v>
      </c>
      <c r="E47" s="42"/>
      <c r="F47" s="93">
        <f t="shared" si="1"/>
        <v>5</v>
      </c>
      <c r="G47" s="69">
        <v>0</v>
      </c>
      <c r="H47" s="41">
        <v>0</v>
      </c>
      <c r="I47" s="41">
        <v>2</v>
      </c>
      <c r="J47" s="41">
        <v>0</v>
      </c>
      <c r="K47" s="41">
        <v>0</v>
      </c>
      <c r="L47" s="41">
        <v>0</v>
      </c>
      <c r="M47" s="41">
        <v>0</v>
      </c>
      <c r="N47" s="41">
        <v>0</v>
      </c>
      <c r="O47" s="41">
        <v>3</v>
      </c>
      <c r="P47" s="437">
        <v>179500</v>
      </c>
      <c r="AA47" s="155">
        <v>5</v>
      </c>
      <c r="AB47" s="155" t="str">
        <f>IF(F47=AA47,"",1)</f>
        <v/>
      </c>
    </row>
    <row r="48" spans="1:28" ht="12" customHeight="1">
      <c r="A48" s="254"/>
      <c r="B48" s="254"/>
      <c r="C48" s="40"/>
      <c r="D48" s="306"/>
      <c r="E48" s="39"/>
      <c r="F48" s="94">
        <f t="shared" si="1"/>
        <v>1</v>
      </c>
      <c r="G48" s="67">
        <f t="shared" ref="G48:O48" si="23">IF(G47=0,0,G47/$F47)</f>
        <v>0</v>
      </c>
      <c r="H48" s="37">
        <f t="shared" si="23"/>
        <v>0</v>
      </c>
      <c r="I48" s="37">
        <f t="shared" si="23"/>
        <v>0.4</v>
      </c>
      <c r="J48" s="37">
        <f t="shared" si="23"/>
        <v>0</v>
      </c>
      <c r="K48" s="37">
        <f t="shared" si="23"/>
        <v>0</v>
      </c>
      <c r="L48" s="37">
        <f t="shared" si="23"/>
        <v>0</v>
      </c>
      <c r="M48" s="37">
        <f t="shared" si="23"/>
        <v>0</v>
      </c>
      <c r="N48" s="37">
        <f t="shared" si="23"/>
        <v>0</v>
      </c>
      <c r="O48" s="37">
        <f t="shared" si="23"/>
        <v>0.6</v>
      </c>
      <c r="P48" s="438"/>
      <c r="AA48" s="154"/>
      <c r="AB48" s="154"/>
    </row>
    <row r="49" spans="1:28" ht="12" customHeight="1">
      <c r="A49" s="254"/>
      <c r="B49" s="254"/>
      <c r="C49" s="43"/>
      <c r="D49" s="305" t="s">
        <v>27</v>
      </c>
      <c r="E49" s="42"/>
      <c r="F49" s="93">
        <f t="shared" si="1"/>
        <v>5</v>
      </c>
      <c r="G49" s="69">
        <v>0</v>
      </c>
      <c r="H49" s="41">
        <v>0</v>
      </c>
      <c r="I49" s="41">
        <v>0</v>
      </c>
      <c r="J49" s="41">
        <v>1</v>
      </c>
      <c r="K49" s="41">
        <v>0</v>
      </c>
      <c r="L49" s="41">
        <v>0</v>
      </c>
      <c r="M49" s="41">
        <v>0</v>
      </c>
      <c r="N49" s="41">
        <v>0</v>
      </c>
      <c r="O49" s="41">
        <v>4</v>
      </c>
      <c r="P49" s="437">
        <v>213000</v>
      </c>
      <c r="AA49" s="155">
        <v>5</v>
      </c>
      <c r="AB49" s="155" t="str">
        <f>IF(F49=AA49,"",1)</f>
        <v/>
      </c>
    </row>
    <row r="50" spans="1:28" ht="12" customHeight="1">
      <c r="A50" s="254"/>
      <c r="B50" s="254"/>
      <c r="C50" s="40"/>
      <c r="D50" s="306"/>
      <c r="E50" s="39"/>
      <c r="F50" s="94">
        <f t="shared" si="1"/>
        <v>1</v>
      </c>
      <c r="G50" s="67">
        <f t="shared" ref="G50:O50" si="24">IF(G49=0,0,G49/$F49)</f>
        <v>0</v>
      </c>
      <c r="H50" s="37">
        <f t="shared" si="24"/>
        <v>0</v>
      </c>
      <c r="I50" s="37">
        <f t="shared" si="24"/>
        <v>0</v>
      </c>
      <c r="J50" s="37">
        <f t="shared" si="24"/>
        <v>0.2</v>
      </c>
      <c r="K50" s="37">
        <f t="shared" si="24"/>
        <v>0</v>
      </c>
      <c r="L50" s="37">
        <f t="shared" si="24"/>
        <v>0</v>
      </c>
      <c r="M50" s="37">
        <f t="shared" si="24"/>
        <v>0</v>
      </c>
      <c r="N50" s="37">
        <f t="shared" si="24"/>
        <v>0</v>
      </c>
      <c r="O50" s="37">
        <f t="shared" si="24"/>
        <v>0.8</v>
      </c>
      <c r="P50" s="438"/>
      <c r="AA50" s="154"/>
      <c r="AB50" s="154"/>
    </row>
    <row r="51" spans="1:28" ht="12" customHeight="1">
      <c r="A51" s="254"/>
      <c r="B51" s="254"/>
      <c r="C51" s="43"/>
      <c r="D51" s="305" t="s">
        <v>26</v>
      </c>
      <c r="E51" s="42"/>
      <c r="F51" s="93">
        <f t="shared" si="1"/>
        <v>15</v>
      </c>
      <c r="G51" s="69">
        <v>0</v>
      </c>
      <c r="H51" s="41">
        <v>0</v>
      </c>
      <c r="I51" s="41">
        <v>8</v>
      </c>
      <c r="J51" s="41">
        <v>1</v>
      </c>
      <c r="K51" s="41">
        <v>0</v>
      </c>
      <c r="L51" s="41">
        <v>0</v>
      </c>
      <c r="M51" s="41">
        <v>0</v>
      </c>
      <c r="N51" s="41">
        <v>0</v>
      </c>
      <c r="O51" s="41">
        <v>6</v>
      </c>
      <c r="P51" s="437">
        <v>191228.88888888888</v>
      </c>
      <c r="AA51" s="155">
        <v>15</v>
      </c>
      <c r="AB51" s="155" t="str">
        <f>IF(F51=AA51,"",1)</f>
        <v/>
      </c>
    </row>
    <row r="52" spans="1:28" ht="12" customHeight="1">
      <c r="A52" s="254"/>
      <c r="B52" s="254"/>
      <c r="C52" s="40"/>
      <c r="D52" s="306"/>
      <c r="E52" s="39"/>
      <c r="F52" s="94">
        <f t="shared" si="1"/>
        <v>1</v>
      </c>
      <c r="G52" s="67">
        <f t="shared" ref="G52:O52" si="25">IF(G51=0,0,G51/$F51)</f>
        <v>0</v>
      </c>
      <c r="H52" s="37">
        <f t="shared" si="25"/>
        <v>0</v>
      </c>
      <c r="I52" s="37">
        <f t="shared" si="25"/>
        <v>0.53333333333333333</v>
      </c>
      <c r="J52" s="37">
        <f t="shared" si="25"/>
        <v>6.6666666666666666E-2</v>
      </c>
      <c r="K52" s="37">
        <f t="shared" si="25"/>
        <v>0</v>
      </c>
      <c r="L52" s="37">
        <f t="shared" si="25"/>
        <v>0</v>
      </c>
      <c r="M52" s="37">
        <f t="shared" si="25"/>
        <v>0</v>
      </c>
      <c r="N52" s="37">
        <f t="shared" si="25"/>
        <v>0</v>
      </c>
      <c r="O52" s="37">
        <f t="shared" si="25"/>
        <v>0.4</v>
      </c>
      <c r="P52" s="438"/>
      <c r="AA52" s="154"/>
      <c r="AB52" s="154"/>
    </row>
    <row r="53" spans="1:28" ht="12" customHeight="1">
      <c r="A53" s="254"/>
      <c r="B53" s="254"/>
      <c r="C53" s="43"/>
      <c r="D53" s="305" t="s">
        <v>25</v>
      </c>
      <c r="E53" s="42"/>
      <c r="F53" s="93">
        <f t="shared" si="1"/>
        <v>6</v>
      </c>
      <c r="G53" s="69">
        <v>0</v>
      </c>
      <c r="H53" s="41">
        <v>1</v>
      </c>
      <c r="I53" s="41">
        <v>0</v>
      </c>
      <c r="J53" s="41">
        <v>3</v>
      </c>
      <c r="K53" s="41">
        <v>0</v>
      </c>
      <c r="L53" s="41">
        <v>0</v>
      </c>
      <c r="M53" s="41">
        <v>0</v>
      </c>
      <c r="N53" s="41">
        <v>0</v>
      </c>
      <c r="O53" s="41">
        <v>2</v>
      </c>
      <c r="P53" s="437">
        <v>208650</v>
      </c>
      <c r="AA53" s="155">
        <v>6</v>
      </c>
      <c r="AB53" s="155" t="str">
        <f>IF(F53=AA53,"",1)</f>
        <v/>
      </c>
    </row>
    <row r="54" spans="1:28" ht="12" customHeight="1">
      <c r="A54" s="254"/>
      <c r="B54" s="254"/>
      <c r="C54" s="40"/>
      <c r="D54" s="306"/>
      <c r="E54" s="39"/>
      <c r="F54" s="94">
        <f t="shared" si="1"/>
        <v>1</v>
      </c>
      <c r="G54" s="67">
        <f t="shared" ref="G54:O54" si="26">IF(G53=0,0,G53/$F53)</f>
        <v>0</v>
      </c>
      <c r="H54" s="37">
        <f t="shared" si="26"/>
        <v>0.16666666666666666</v>
      </c>
      <c r="I54" s="37">
        <f t="shared" si="26"/>
        <v>0</v>
      </c>
      <c r="J54" s="37">
        <f t="shared" si="26"/>
        <v>0.5</v>
      </c>
      <c r="K54" s="37">
        <f t="shared" si="26"/>
        <v>0</v>
      </c>
      <c r="L54" s="37">
        <f t="shared" si="26"/>
        <v>0</v>
      </c>
      <c r="M54" s="37">
        <f t="shared" si="26"/>
        <v>0</v>
      </c>
      <c r="N54" s="37">
        <f t="shared" si="26"/>
        <v>0</v>
      </c>
      <c r="O54" s="37">
        <f t="shared" si="26"/>
        <v>0.33333333333333331</v>
      </c>
      <c r="P54" s="438"/>
      <c r="AA54" s="154"/>
      <c r="AB54" s="154"/>
    </row>
    <row r="55" spans="1:28" ht="12" customHeight="1">
      <c r="A55" s="254"/>
      <c r="B55" s="254"/>
      <c r="C55" s="43"/>
      <c r="D55" s="305" t="s">
        <v>24</v>
      </c>
      <c r="E55" s="42"/>
      <c r="F55" s="93">
        <f t="shared" si="1"/>
        <v>33</v>
      </c>
      <c r="G55" s="69">
        <v>0</v>
      </c>
      <c r="H55" s="41">
        <v>0</v>
      </c>
      <c r="I55" s="41">
        <v>14</v>
      </c>
      <c r="J55" s="41">
        <v>6</v>
      </c>
      <c r="K55" s="41">
        <v>0</v>
      </c>
      <c r="L55" s="41">
        <v>0</v>
      </c>
      <c r="M55" s="41">
        <v>0</v>
      </c>
      <c r="N55" s="41">
        <v>0</v>
      </c>
      <c r="O55" s="41">
        <v>13</v>
      </c>
      <c r="P55" s="437">
        <v>196273.2</v>
      </c>
      <c r="AA55" s="155">
        <v>33</v>
      </c>
      <c r="AB55" s="155" t="str">
        <f>IF(F55=AA55,"",1)</f>
        <v/>
      </c>
    </row>
    <row r="56" spans="1:28" ht="12" customHeight="1">
      <c r="A56" s="254"/>
      <c r="B56" s="254"/>
      <c r="C56" s="40"/>
      <c r="D56" s="306"/>
      <c r="E56" s="39"/>
      <c r="F56" s="94">
        <f t="shared" si="1"/>
        <v>1</v>
      </c>
      <c r="G56" s="67">
        <f t="shared" ref="G56:O56" si="27">IF(G55=0,0,G55/$F55)</f>
        <v>0</v>
      </c>
      <c r="H56" s="37">
        <f t="shared" si="27"/>
        <v>0</v>
      </c>
      <c r="I56" s="37">
        <f t="shared" si="27"/>
        <v>0.42424242424242425</v>
      </c>
      <c r="J56" s="37">
        <f t="shared" si="27"/>
        <v>0.18181818181818182</v>
      </c>
      <c r="K56" s="37">
        <f t="shared" si="27"/>
        <v>0</v>
      </c>
      <c r="L56" s="37">
        <f t="shared" si="27"/>
        <v>0</v>
      </c>
      <c r="M56" s="37">
        <f t="shared" si="27"/>
        <v>0</v>
      </c>
      <c r="N56" s="37">
        <f t="shared" si="27"/>
        <v>0</v>
      </c>
      <c r="O56" s="37">
        <f t="shared" si="27"/>
        <v>0.39393939393939392</v>
      </c>
      <c r="P56" s="438"/>
      <c r="AA56" s="154"/>
      <c r="AB56" s="154"/>
    </row>
    <row r="57" spans="1:28" ht="12" customHeight="1">
      <c r="A57" s="254"/>
      <c r="B57" s="254"/>
      <c r="C57" s="43"/>
      <c r="D57" s="305" t="s">
        <v>23</v>
      </c>
      <c r="E57" s="42"/>
      <c r="F57" s="93">
        <f t="shared" si="1"/>
        <v>7</v>
      </c>
      <c r="G57" s="69">
        <v>0</v>
      </c>
      <c r="H57" s="41">
        <v>0</v>
      </c>
      <c r="I57" s="41">
        <v>1</v>
      </c>
      <c r="J57" s="41">
        <v>1</v>
      </c>
      <c r="K57" s="41">
        <v>0</v>
      </c>
      <c r="L57" s="41">
        <v>0</v>
      </c>
      <c r="M57" s="41">
        <v>0</v>
      </c>
      <c r="N57" s="41">
        <v>0</v>
      </c>
      <c r="O57" s="41">
        <v>5</v>
      </c>
      <c r="P57" s="437">
        <v>189500</v>
      </c>
      <c r="AA57" s="155">
        <v>7</v>
      </c>
      <c r="AB57" s="155" t="str">
        <f>IF(F57=AA57,"",1)</f>
        <v/>
      </c>
    </row>
    <row r="58" spans="1:28" ht="12" customHeight="1">
      <c r="A58" s="254"/>
      <c r="B58" s="254"/>
      <c r="C58" s="40"/>
      <c r="D58" s="306"/>
      <c r="E58" s="39"/>
      <c r="F58" s="94">
        <f t="shared" si="1"/>
        <v>1</v>
      </c>
      <c r="G58" s="67">
        <f t="shared" ref="G58:O58" si="28">IF(G57=0,0,G57/$F57)</f>
        <v>0</v>
      </c>
      <c r="H58" s="37">
        <f t="shared" si="28"/>
        <v>0</v>
      </c>
      <c r="I58" s="37">
        <f t="shared" si="28"/>
        <v>0.14285714285714285</v>
      </c>
      <c r="J58" s="37">
        <f t="shared" si="28"/>
        <v>0.14285714285714285</v>
      </c>
      <c r="K58" s="37">
        <f t="shared" si="28"/>
        <v>0</v>
      </c>
      <c r="L58" s="37">
        <f t="shared" si="28"/>
        <v>0</v>
      </c>
      <c r="M58" s="37">
        <f t="shared" si="28"/>
        <v>0</v>
      </c>
      <c r="N58" s="37">
        <f t="shared" si="28"/>
        <v>0</v>
      </c>
      <c r="O58" s="37">
        <f t="shared" si="28"/>
        <v>0.7142857142857143</v>
      </c>
      <c r="P58" s="438"/>
      <c r="AA58" s="154"/>
      <c r="AB58" s="154"/>
    </row>
    <row r="59" spans="1:28" ht="12.75" customHeight="1">
      <c r="A59" s="254"/>
      <c r="B59" s="254"/>
      <c r="C59" s="43"/>
      <c r="D59" s="305" t="s">
        <v>22</v>
      </c>
      <c r="E59" s="42"/>
      <c r="F59" s="93">
        <f t="shared" si="1"/>
        <v>29</v>
      </c>
      <c r="G59" s="69">
        <v>0</v>
      </c>
      <c r="H59" s="41">
        <v>0</v>
      </c>
      <c r="I59" s="41">
        <v>9</v>
      </c>
      <c r="J59" s="41">
        <v>9</v>
      </c>
      <c r="K59" s="41">
        <v>0</v>
      </c>
      <c r="L59" s="41">
        <v>0</v>
      </c>
      <c r="M59" s="41">
        <v>0</v>
      </c>
      <c r="N59" s="41">
        <v>0</v>
      </c>
      <c r="O59" s="41">
        <v>11</v>
      </c>
      <c r="P59" s="437">
        <v>201393.88888888888</v>
      </c>
      <c r="AA59" s="155">
        <v>29</v>
      </c>
      <c r="AB59" s="155" t="str">
        <f>IF(F59=AA59,"",1)</f>
        <v/>
      </c>
    </row>
    <row r="60" spans="1:28" ht="12.75" customHeight="1">
      <c r="A60" s="254"/>
      <c r="B60" s="254"/>
      <c r="C60" s="40"/>
      <c r="D60" s="306"/>
      <c r="E60" s="39"/>
      <c r="F60" s="94">
        <f t="shared" si="1"/>
        <v>1</v>
      </c>
      <c r="G60" s="67">
        <f t="shared" ref="G60:O60" si="29">IF(G59=0,0,G59/$F59)</f>
        <v>0</v>
      </c>
      <c r="H60" s="37">
        <f t="shared" si="29"/>
        <v>0</v>
      </c>
      <c r="I60" s="37">
        <f t="shared" si="29"/>
        <v>0.31034482758620691</v>
      </c>
      <c r="J60" s="37">
        <f t="shared" si="29"/>
        <v>0.31034482758620691</v>
      </c>
      <c r="K60" s="37">
        <f t="shared" si="29"/>
        <v>0</v>
      </c>
      <c r="L60" s="37">
        <f t="shared" si="29"/>
        <v>0</v>
      </c>
      <c r="M60" s="37">
        <f t="shared" si="29"/>
        <v>0</v>
      </c>
      <c r="N60" s="37">
        <f t="shared" si="29"/>
        <v>0</v>
      </c>
      <c r="O60" s="37">
        <f t="shared" si="29"/>
        <v>0.37931034482758619</v>
      </c>
      <c r="P60" s="438"/>
      <c r="AA60" s="154"/>
      <c r="AB60" s="154"/>
    </row>
    <row r="61" spans="1:28" ht="12" customHeight="1">
      <c r="A61" s="254"/>
      <c r="B61" s="254"/>
      <c r="C61" s="43"/>
      <c r="D61" s="305" t="s">
        <v>21</v>
      </c>
      <c r="E61" s="42"/>
      <c r="F61" s="93">
        <f t="shared" si="1"/>
        <v>15</v>
      </c>
      <c r="G61" s="69">
        <v>0</v>
      </c>
      <c r="H61" s="41">
        <v>0</v>
      </c>
      <c r="I61" s="41">
        <v>4</v>
      </c>
      <c r="J61" s="41">
        <v>4</v>
      </c>
      <c r="K61" s="41">
        <v>0</v>
      </c>
      <c r="L61" s="41">
        <v>0</v>
      </c>
      <c r="M61" s="41">
        <v>0</v>
      </c>
      <c r="N61" s="41">
        <v>0</v>
      </c>
      <c r="O61" s="41">
        <v>7</v>
      </c>
      <c r="P61" s="437">
        <v>194645</v>
      </c>
      <c r="AA61" s="155">
        <v>15</v>
      </c>
      <c r="AB61" s="155" t="str">
        <f>IF(F61=AA61,"",1)</f>
        <v/>
      </c>
    </row>
    <row r="62" spans="1:28" ht="12" customHeight="1">
      <c r="A62" s="254"/>
      <c r="B62" s="254"/>
      <c r="C62" s="40"/>
      <c r="D62" s="306"/>
      <c r="E62" s="39"/>
      <c r="F62" s="94">
        <f t="shared" si="1"/>
        <v>1</v>
      </c>
      <c r="G62" s="67">
        <f t="shared" ref="G62:O62" si="30">IF(G61=0,0,G61/$F61)</f>
        <v>0</v>
      </c>
      <c r="H62" s="37">
        <f t="shared" si="30"/>
        <v>0</v>
      </c>
      <c r="I62" s="37">
        <f t="shared" si="30"/>
        <v>0.26666666666666666</v>
      </c>
      <c r="J62" s="37">
        <f t="shared" si="30"/>
        <v>0.26666666666666666</v>
      </c>
      <c r="K62" s="37">
        <f t="shared" si="30"/>
        <v>0</v>
      </c>
      <c r="L62" s="37">
        <f t="shared" si="30"/>
        <v>0</v>
      </c>
      <c r="M62" s="37">
        <f t="shared" si="30"/>
        <v>0</v>
      </c>
      <c r="N62" s="37">
        <f t="shared" si="30"/>
        <v>0</v>
      </c>
      <c r="O62" s="37">
        <f t="shared" si="30"/>
        <v>0.46666666666666667</v>
      </c>
      <c r="P62" s="438"/>
      <c r="AA62" s="154"/>
      <c r="AB62" s="154"/>
    </row>
    <row r="63" spans="1:28" ht="12" customHeight="1">
      <c r="A63" s="254"/>
      <c r="B63" s="254"/>
      <c r="C63" s="43"/>
      <c r="D63" s="305" t="s">
        <v>20</v>
      </c>
      <c r="E63" s="42"/>
      <c r="F63" s="93">
        <f t="shared" si="1"/>
        <v>7</v>
      </c>
      <c r="G63" s="69">
        <v>0</v>
      </c>
      <c r="H63" s="41">
        <v>0</v>
      </c>
      <c r="I63" s="41">
        <v>4</v>
      </c>
      <c r="J63" s="41">
        <v>3</v>
      </c>
      <c r="K63" s="41">
        <v>0</v>
      </c>
      <c r="L63" s="41">
        <v>0</v>
      </c>
      <c r="M63" s="41">
        <v>0</v>
      </c>
      <c r="N63" s="41">
        <v>0</v>
      </c>
      <c r="O63" s="41">
        <v>0</v>
      </c>
      <c r="P63" s="437">
        <v>196428.57142857142</v>
      </c>
      <c r="AA63" s="155">
        <v>7</v>
      </c>
      <c r="AB63" s="155" t="str">
        <f>IF(F63=AA63,"",1)</f>
        <v/>
      </c>
    </row>
    <row r="64" spans="1:28" ht="12" customHeight="1">
      <c r="A64" s="254"/>
      <c r="B64" s="254"/>
      <c r="C64" s="40"/>
      <c r="D64" s="306"/>
      <c r="E64" s="39"/>
      <c r="F64" s="94">
        <f t="shared" si="1"/>
        <v>1</v>
      </c>
      <c r="G64" s="67">
        <f t="shared" ref="G64:O64" si="31">IF(G63=0,0,G63/$F63)</f>
        <v>0</v>
      </c>
      <c r="H64" s="37">
        <f t="shared" si="31"/>
        <v>0</v>
      </c>
      <c r="I64" s="37">
        <f t="shared" si="31"/>
        <v>0.5714285714285714</v>
      </c>
      <c r="J64" s="37">
        <f t="shared" si="31"/>
        <v>0.42857142857142855</v>
      </c>
      <c r="K64" s="37">
        <f t="shared" si="31"/>
        <v>0</v>
      </c>
      <c r="L64" s="37">
        <f t="shared" si="31"/>
        <v>0</v>
      </c>
      <c r="M64" s="37">
        <f t="shared" si="31"/>
        <v>0</v>
      </c>
      <c r="N64" s="37">
        <f t="shared" si="31"/>
        <v>0</v>
      </c>
      <c r="O64" s="37">
        <f t="shared" si="31"/>
        <v>0</v>
      </c>
      <c r="P64" s="438"/>
      <c r="AA64" s="154"/>
      <c r="AB64" s="154"/>
    </row>
    <row r="65" spans="1:28" ht="12" customHeight="1">
      <c r="A65" s="254"/>
      <c r="B65" s="254"/>
      <c r="C65" s="43"/>
      <c r="D65" s="305" t="s">
        <v>19</v>
      </c>
      <c r="E65" s="42"/>
      <c r="F65" s="93">
        <f t="shared" si="1"/>
        <v>17</v>
      </c>
      <c r="G65" s="69">
        <v>0</v>
      </c>
      <c r="H65" s="41">
        <v>0</v>
      </c>
      <c r="I65" s="41">
        <v>9</v>
      </c>
      <c r="J65" s="41">
        <v>4</v>
      </c>
      <c r="K65" s="41">
        <v>0</v>
      </c>
      <c r="L65" s="41">
        <v>0</v>
      </c>
      <c r="M65" s="41">
        <v>0</v>
      </c>
      <c r="N65" s="41">
        <v>0</v>
      </c>
      <c r="O65" s="41">
        <v>4</v>
      </c>
      <c r="P65" s="437">
        <v>188146.15384615384</v>
      </c>
      <c r="AA65" s="155">
        <v>17</v>
      </c>
      <c r="AB65" s="155" t="str">
        <f>IF(F65=AA65,"",1)</f>
        <v/>
      </c>
    </row>
    <row r="66" spans="1:28" ht="12" customHeight="1">
      <c r="A66" s="254"/>
      <c r="B66" s="254"/>
      <c r="C66" s="40"/>
      <c r="D66" s="306"/>
      <c r="E66" s="39"/>
      <c r="F66" s="94">
        <f t="shared" si="1"/>
        <v>1</v>
      </c>
      <c r="G66" s="67">
        <f t="shared" ref="G66:O66" si="32">IF(G65=0,0,G65/$F65)</f>
        <v>0</v>
      </c>
      <c r="H66" s="37">
        <f t="shared" si="32"/>
        <v>0</v>
      </c>
      <c r="I66" s="37">
        <f t="shared" si="32"/>
        <v>0.52941176470588236</v>
      </c>
      <c r="J66" s="37">
        <f t="shared" si="32"/>
        <v>0.23529411764705882</v>
      </c>
      <c r="K66" s="37">
        <f t="shared" si="32"/>
        <v>0</v>
      </c>
      <c r="L66" s="37">
        <f t="shared" si="32"/>
        <v>0</v>
      </c>
      <c r="M66" s="37">
        <f t="shared" si="32"/>
        <v>0</v>
      </c>
      <c r="N66" s="37">
        <f t="shared" si="32"/>
        <v>0</v>
      </c>
      <c r="O66" s="37">
        <f t="shared" si="32"/>
        <v>0.23529411764705882</v>
      </c>
      <c r="P66" s="438"/>
      <c r="AA66" s="154"/>
      <c r="AB66" s="154"/>
    </row>
    <row r="67" spans="1:28" ht="12" customHeight="1">
      <c r="A67" s="254"/>
      <c r="B67" s="254"/>
      <c r="C67" s="43"/>
      <c r="D67" s="305" t="s">
        <v>18</v>
      </c>
      <c r="E67" s="42"/>
      <c r="F67" s="93">
        <f t="shared" si="1"/>
        <v>6</v>
      </c>
      <c r="G67" s="69">
        <v>0</v>
      </c>
      <c r="H67" s="41">
        <v>0</v>
      </c>
      <c r="I67" s="41">
        <v>2</v>
      </c>
      <c r="J67" s="41">
        <v>1</v>
      </c>
      <c r="K67" s="41">
        <v>0</v>
      </c>
      <c r="L67" s="41">
        <v>0</v>
      </c>
      <c r="M67" s="41">
        <v>0</v>
      </c>
      <c r="N67" s="41">
        <v>0</v>
      </c>
      <c r="O67" s="41">
        <v>3</v>
      </c>
      <c r="P67" s="437">
        <v>187333.33333333334</v>
      </c>
      <c r="AA67" s="155">
        <v>6</v>
      </c>
      <c r="AB67" s="155" t="str">
        <f>IF(F67=AA67,"",1)</f>
        <v/>
      </c>
    </row>
    <row r="68" spans="1:28" ht="12" customHeight="1">
      <c r="A68" s="254"/>
      <c r="B68" s="255"/>
      <c r="C68" s="40"/>
      <c r="D68" s="306"/>
      <c r="E68" s="39"/>
      <c r="F68" s="94">
        <f t="shared" si="1"/>
        <v>1</v>
      </c>
      <c r="G68" s="67">
        <f t="shared" ref="G68:O68" si="33">IF(G67=0,0,G67/$F67)</f>
        <v>0</v>
      </c>
      <c r="H68" s="37">
        <f t="shared" si="33"/>
        <v>0</v>
      </c>
      <c r="I68" s="37">
        <f t="shared" si="33"/>
        <v>0.33333333333333331</v>
      </c>
      <c r="J68" s="37">
        <f t="shared" si="33"/>
        <v>0.16666666666666666</v>
      </c>
      <c r="K68" s="37">
        <f t="shared" si="33"/>
        <v>0</v>
      </c>
      <c r="L68" s="37">
        <f t="shared" si="33"/>
        <v>0</v>
      </c>
      <c r="M68" s="37">
        <f t="shared" si="33"/>
        <v>0</v>
      </c>
      <c r="N68" s="37">
        <f t="shared" si="33"/>
        <v>0</v>
      </c>
      <c r="O68" s="37">
        <f t="shared" si="33"/>
        <v>0.5</v>
      </c>
      <c r="P68" s="438"/>
      <c r="AA68" s="154"/>
      <c r="AB68" s="154"/>
    </row>
    <row r="69" spans="1:28" ht="12" customHeight="1">
      <c r="A69" s="254"/>
      <c r="B69" s="253" t="s">
        <v>17</v>
      </c>
      <c r="C69" s="43"/>
      <c r="D69" s="305" t="s">
        <v>16</v>
      </c>
      <c r="E69" s="42"/>
      <c r="F69" s="93">
        <f t="shared" si="1"/>
        <v>724</v>
      </c>
      <c r="G69" s="69">
        <f t="shared" ref="G69:O69" si="34">SUM(G71,G73,G75,G77,G79,G81,G83,G85,G87,G89,G91,G93,G95,G97,G99)</f>
        <v>0</v>
      </c>
      <c r="H69" s="41">
        <f t="shared" si="34"/>
        <v>31</v>
      </c>
      <c r="I69" s="41">
        <f t="shared" si="34"/>
        <v>313</v>
      </c>
      <c r="J69" s="41">
        <f t="shared" si="34"/>
        <v>92</v>
      </c>
      <c r="K69" s="41">
        <f t="shared" si="34"/>
        <v>8</v>
      </c>
      <c r="L69" s="41">
        <f t="shared" si="34"/>
        <v>3</v>
      </c>
      <c r="M69" s="41">
        <f t="shared" si="34"/>
        <v>1</v>
      </c>
      <c r="N69" s="41">
        <f t="shared" si="34"/>
        <v>2</v>
      </c>
      <c r="O69" s="41">
        <f t="shared" si="34"/>
        <v>274</v>
      </c>
      <c r="P69" s="437">
        <v>187508.6311</v>
      </c>
      <c r="AA69" s="155">
        <v>724</v>
      </c>
      <c r="AB69" s="155" t="str">
        <f>IF(F69=AA69,"",1)</f>
        <v/>
      </c>
    </row>
    <row r="70" spans="1:28" ht="12" customHeight="1">
      <c r="A70" s="254"/>
      <c r="B70" s="254"/>
      <c r="C70" s="40"/>
      <c r="D70" s="306"/>
      <c r="E70" s="39"/>
      <c r="F70" s="94">
        <f t="shared" si="1"/>
        <v>1</v>
      </c>
      <c r="G70" s="67">
        <f t="shared" ref="G70:O70" si="35">IF(G69=0,0,G69/$F69)</f>
        <v>0</v>
      </c>
      <c r="H70" s="37">
        <f t="shared" si="35"/>
        <v>4.2817679558011051E-2</v>
      </c>
      <c r="I70" s="37">
        <f t="shared" si="35"/>
        <v>0.43232044198895025</v>
      </c>
      <c r="J70" s="37">
        <f t="shared" si="35"/>
        <v>0.1270718232044199</v>
      </c>
      <c r="K70" s="37">
        <f t="shared" si="35"/>
        <v>1.1049723756906077E-2</v>
      </c>
      <c r="L70" s="37">
        <f t="shared" si="35"/>
        <v>4.1436464088397788E-3</v>
      </c>
      <c r="M70" s="37">
        <f t="shared" si="35"/>
        <v>1.3812154696132596E-3</v>
      </c>
      <c r="N70" s="37">
        <f t="shared" si="35"/>
        <v>2.7624309392265192E-3</v>
      </c>
      <c r="O70" s="37">
        <f t="shared" si="35"/>
        <v>0.37845303867403313</v>
      </c>
      <c r="P70" s="438"/>
      <c r="AA70" s="154"/>
      <c r="AB70" s="154"/>
    </row>
    <row r="71" spans="1:28" ht="12" customHeight="1">
      <c r="A71" s="254"/>
      <c r="B71" s="254"/>
      <c r="C71" s="43"/>
      <c r="D71" s="305" t="s">
        <v>122</v>
      </c>
      <c r="E71" s="42"/>
      <c r="F71" s="93">
        <f t="shared" si="1"/>
        <v>4</v>
      </c>
      <c r="G71" s="69">
        <v>0</v>
      </c>
      <c r="H71" s="41">
        <v>0</v>
      </c>
      <c r="I71" s="41">
        <v>1</v>
      </c>
      <c r="J71" s="41">
        <v>1</v>
      </c>
      <c r="K71" s="41">
        <v>0</v>
      </c>
      <c r="L71" s="41">
        <v>0</v>
      </c>
      <c r="M71" s="41">
        <v>0</v>
      </c>
      <c r="N71" s="41">
        <v>0</v>
      </c>
      <c r="O71" s="41">
        <v>2</v>
      </c>
      <c r="P71" s="437">
        <v>200500</v>
      </c>
      <c r="AA71" s="155">
        <v>4</v>
      </c>
      <c r="AB71" s="155" t="str">
        <f>IF(F71=AA71,"",1)</f>
        <v/>
      </c>
    </row>
    <row r="72" spans="1:28" ht="12" customHeight="1">
      <c r="A72" s="254"/>
      <c r="B72" s="254"/>
      <c r="C72" s="40"/>
      <c r="D72" s="306"/>
      <c r="E72" s="39"/>
      <c r="F72" s="94">
        <f t="shared" ref="F72:F100" si="36">SUM(G72:O72)</f>
        <v>1</v>
      </c>
      <c r="G72" s="67">
        <f t="shared" ref="G72:O72" si="37">IF(G71=0,0,G71/$F71)</f>
        <v>0</v>
      </c>
      <c r="H72" s="37">
        <f t="shared" si="37"/>
        <v>0</v>
      </c>
      <c r="I72" s="37">
        <f t="shared" si="37"/>
        <v>0.25</v>
      </c>
      <c r="J72" s="37">
        <f t="shared" si="37"/>
        <v>0.25</v>
      </c>
      <c r="K72" s="37">
        <f t="shared" si="37"/>
        <v>0</v>
      </c>
      <c r="L72" s="37">
        <f t="shared" si="37"/>
        <v>0</v>
      </c>
      <c r="M72" s="37">
        <f t="shared" si="37"/>
        <v>0</v>
      </c>
      <c r="N72" s="37">
        <f t="shared" si="37"/>
        <v>0</v>
      </c>
      <c r="O72" s="37">
        <f t="shared" si="37"/>
        <v>0.5</v>
      </c>
      <c r="P72" s="438"/>
      <c r="AA72" s="154"/>
      <c r="AB72" s="154"/>
    </row>
    <row r="73" spans="1:28" ht="12" customHeight="1">
      <c r="A73" s="254"/>
      <c r="B73" s="254"/>
      <c r="C73" s="43"/>
      <c r="D73" s="305" t="s">
        <v>14</v>
      </c>
      <c r="E73" s="42"/>
      <c r="F73" s="93">
        <f t="shared" si="36"/>
        <v>91</v>
      </c>
      <c r="G73" s="69">
        <v>0</v>
      </c>
      <c r="H73" s="41">
        <v>0</v>
      </c>
      <c r="I73" s="41">
        <v>32</v>
      </c>
      <c r="J73" s="41">
        <v>8</v>
      </c>
      <c r="K73" s="41">
        <v>0</v>
      </c>
      <c r="L73" s="41">
        <v>0</v>
      </c>
      <c r="M73" s="41">
        <v>0</v>
      </c>
      <c r="N73" s="41">
        <v>0</v>
      </c>
      <c r="O73" s="41">
        <v>51</v>
      </c>
      <c r="P73" s="437">
        <v>194663.5</v>
      </c>
      <c r="AA73" s="155">
        <v>91</v>
      </c>
      <c r="AB73" s="155" t="str">
        <f>IF(F73=AA73,"",1)</f>
        <v/>
      </c>
    </row>
    <row r="74" spans="1:28" ht="12" customHeight="1">
      <c r="A74" s="254"/>
      <c r="B74" s="254"/>
      <c r="C74" s="40"/>
      <c r="D74" s="306"/>
      <c r="E74" s="39"/>
      <c r="F74" s="94">
        <f t="shared" si="36"/>
        <v>1</v>
      </c>
      <c r="G74" s="67">
        <f t="shared" ref="G74:O74" si="38">IF(G73=0,0,G73/$F73)</f>
        <v>0</v>
      </c>
      <c r="H74" s="37">
        <f t="shared" si="38"/>
        <v>0</v>
      </c>
      <c r="I74" s="37">
        <f t="shared" si="38"/>
        <v>0.35164835164835168</v>
      </c>
      <c r="J74" s="37">
        <f t="shared" si="38"/>
        <v>8.7912087912087919E-2</v>
      </c>
      <c r="K74" s="37">
        <f t="shared" si="38"/>
        <v>0</v>
      </c>
      <c r="L74" s="37">
        <f t="shared" si="38"/>
        <v>0</v>
      </c>
      <c r="M74" s="37">
        <f t="shared" si="38"/>
        <v>0</v>
      </c>
      <c r="N74" s="37">
        <f t="shared" si="38"/>
        <v>0</v>
      </c>
      <c r="O74" s="37">
        <f t="shared" si="38"/>
        <v>0.56043956043956045</v>
      </c>
      <c r="P74" s="438"/>
      <c r="AA74" s="154"/>
      <c r="AB74" s="154"/>
    </row>
    <row r="75" spans="1:28" ht="12" customHeight="1">
      <c r="A75" s="254"/>
      <c r="B75" s="254"/>
      <c r="C75" s="43"/>
      <c r="D75" s="305" t="s">
        <v>13</v>
      </c>
      <c r="E75" s="42"/>
      <c r="F75" s="93">
        <f t="shared" si="36"/>
        <v>19</v>
      </c>
      <c r="G75" s="69">
        <v>0</v>
      </c>
      <c r="H75" s="41">
        <v>1</v>
      </c>
      <c r="I75" s="41">
        <v>4</v>
      </c>
      <c r="J75" s="41">
        <v>9</v>
      </c>
      <c r="K75" s="41">
        <v>0</v>
      </c>
      <c r="L75" s="41">
        <v>0</v>
      </c>
      <c r="M75" s="41">
        <v>0</v>
      </c>
      <c r="N75" s="41">
        <v>0</v>
      </c>
      <c r="O75" s="41">
        <v>5</v>
      </c>
      <c r="P75" s="437">
        <v>195735.42857142858</v>
      </c>
      <c r="AA75" s="155">
        <v>19</v>
      </c>
      <c r="AB75" s="155" t="str">
        <f>IF(F75=AA75,"",1)</f>
        <v/>
      </c>
    </row>
    <row r="76" spans="1:28" ht="12" customHeight="1">
      <c r="A76" s="254"/>
      <c r="B76" s="254"/>
      <c r="C76" s="40"/>
      <c r="D76" s="306"/>
      <c r="E76" s="39"/>
      <c r="F76" s="94">
        <f t="shared" si="36"/>
        <v>1</v>
      </c>
      <c r="G76" s="67">
        <f t="shared" ref="G76:O76" si="39">IF(G75=0,0,G75/$F75)</f>
        <v>0</v>
      </c>
      <c r="H76" s="37">
        <f t="shared" si="39"/>
        <v>5.2631578947368418E-2</v>
      </c>
      <c r="I76" s="37">
        <f t="shared" si="39"/>
        <v>0.21052631578947367</v>
      </c>
      <c r="J76" s="37">
        <f t="shared" si="39"/>
        <v>0.47368421052631576</v>
      </c>
      <c r="K76" s="37">
        <f t="shared" si="39"/>
        <v>0</v>
      </c>
      <c r="L76" s="37">
        <f t="shared" si="39"/>
        <v>0</v>
      </c>
      <c r="M76" s="37">
        <f t="shared" si="39"/>
        <v>0</v>
      </c>
      <c r="N76" s="37">
        <f t="shared" si="39"/>
        <v>0</v>
      </c>
      <c r="O76" s="37">
        <f t="shared" si="39"/>
        <v>0.26315789473684209</v>
      </c>
      <c r="P76" s="438"/>
      <c r="AA76" s="154"/>
      <c r="AB76" s="154"/>
    </row>
    <row r="77" spans="1:28" ht="12" customHeight="1">
      <c r="A77" s="254"/>
      <c r="B77" s="254"/>
      <c r="C77" s="43"/>
      <c r="D77" s="305" t="s">
        <v>12</v>
      </c>
      <c r="E77" s="42"/>
      <c r="F77" s="93">
        <f t="shared" si="36"/>
        <v>14</v>
      </c>
      <c r="G77" s="69">
        <v>0</v>
      </c>
      <c r="H77" s="41">
        <v>0</v>
      </c>
      <c r="I77" s="41">
        <v>6</v>
      </c>
      <c r="J77" s="41">
        <v>7</v>
      </c>
      <c r="K77" s="41">
        <v>0</v>
      </c>
      <c r="L77" s="41">
        <v>0</v>
      </c>
      <c r="M77" s="41">
        <v>0</v>
      </c>
      <c r="N77" s="41">
        <v>0</v>
      </c>
      <c r="O77" s="41">
        <v>1</v>
      </c>
      <c r="P77" s="437">
        <v>201950.76923076922</v>
      </c>
      <c r="AA77" s="155">
        <v>14</v>
      </c>
      <c r="AB77" s="155" t="str">
        <f>IF(F77=AA77,"",1)</f>
        <v/>
      </c>
    </row>
    <row r="78" spans="1:28" ht="12" customHeight="1">
      <c r="A78" s="254"/>
      <c r="B78" s="254"/>
      <c r="C78" s="40"/>
      <c r="D78" s="306"/>
      <c r="E78" s="39"/>
      <c r="F78" s="94">
        <f t="shared" si="36"/>
        <v>1</v>
      </c>
      <c r="G78" s="67">
        <f t="shared" ref="G78:O78" si="40">IF(G77=0,0,G77/$F77)</f>
        <v>0</v>
      </c>
      <c r="H78" s="37">
        <f t="shared" si="40"/>
        <v>0</v>
      </c>
      <c r="I78" s="37">
        <f t="shared" si="40"/>
        <v>0.42857142857142855</v>
      </c>
      <c r="J78" s="37">
        <f t="shared" si="40"/>
        <v>0.5</v>
      </c>
      <c r="K78" s="37">
        <f t="shared" si="40"/>
        <v>0</v>
      </c>
      <c r="L78" s="37">
        <f t="shared" si="40"/>
        <v>0</v>
      </c>
      <c r="M78" s="37">
        <f t="shared" si="40"/>
        <v>0</v>
      </c>
      <c r="N78" s="37">
        <f t="shared" si="40"/>
        <v>0</v>
      </c>
      <c r="O78" s="37">
        <f t="shared" si="40"/>
        <v>7.1428571428571425E-2</v>
      </c>
      <c r="P78" s="438"/>
      <c r="AA78" s="154"/>
      <c r="AB78" s="154"/>
    </row>
    <row r="79" spans="1:28" ht="12" customHeight="1">
      <c r="A79" s="254"/>
      <c r="B79" s="254"/>
      <c r="C79" s="43"/>
      <c r="D79" s="305" t="s">
        <v>11</v>
      </c>
      <c r="E79" s="42"/>
      <c r="F79" s="93">
        <f t="shared" si="36"/>
        <v>32</v>
      </c>
      <c r="G79" s="69">
        <v>0</v>
      </c>
      <c r="H79" s="41">
        <v>6</v>
      </c>
      <c r="I79" s="41">
        <v>11</v>
      </c>
      <c r="J79" s="41">
        <v>2</v>
      </c>
      <c r="K79" s="41">
        <v>0</v>
      </c>
      <c r="L79" s="41">
        <v>0</v>
      </c>
      <c r="M79" s="41">
        <v>0</v>
      </c>
      <c r="N79" s="41">
        <v>0</v>
      </c>
      <c r="O79" s="41">
        <v>13</v>
      </c>
      <c r="P79" s="437">
        <v>177376.89473684211</v>
      </c>
      <c r="AA79" s="155">
        <v>32</v>
      </c>
      <c r="AB79" s="155" t="str">
        <f>IF(F79=AA79,"",1)</f>
        <v/>
      </c>
    </row>
    <row r="80" spans="1:28" ht="12" customHeight="1">
      <c r="A80" s="254"/>
      <c r="B80" s="254"/>
      <c r="C80" s="40"/>
      <c r="D80" s="306"/>
      <c r="E80" s="39"/>
      <c r="F80" s="94">
        <f t="shared" si="36"/>
        <v>1</v>
      </c>
      <c r="G80" s="67">
        <f t="shared" ref="G80:O80" si="41">IF(G79=0,0,G79/$F79)</f>
        <v>0</v>
      </c>
      <c r="H80" s="37">
        <f t="shared" si="41"/>
        <v>0.1875</v>
      </c>
      <c r="I80" s="37">
        <f t="shared" si="41"/>
        <v>0.34375</v>
      </c>
      <c r="J80" s="37">
        <f t="shared" si="41"/>
        <v>6.25E-2</v>
      </c>
      <c r="K80" s="37">
        <f t="shared" si="41"/>
        <v>0</v>
      </c>
      <c r="L80" s="37">
        <f t="shared" si="41"/>
        <v>0</v>
      </c>
      <c r="M80" s="37">
        <f t="shared" si="41"/>
        <v>0</v>
      </c>
      <c r="N80" s="37">
        <f t="shared" si="41"/>
        <v>0</v>
      </c>
      <c r="O80" s="37">
        <f t="shared" si="41"/>
        <v>0.40625</v>
      </c>
      <c r="P80" s="438"/>
      <c r="AA80" s="154"/>
      <c r="AB80" s="154"/>
    </row>
    <row r="81" spans="1:28" ht="12" customHeight="1">
      <c r="A81" s="254"/>
      <c r="B81" s="254"/>
      <c r="C81" s="43"/>
      <c r="D81" s="305" t="s">
        <v>10</v>
      </c>
      <c r="E81" s="42"/>
      <c r="F81" s="93">
        <f t="shared" si="36"/>
        <v>176</v>
      </c>
      <c r="G81" s="69">
        <v>0</v>
      </c>
      <c r="H81" s="41">
        <v>5</v>
      </c>
      <c r="I81" s="41">
        <v>72</v>
      </c>
      <c r="J81" s="41">
        <v>19</v>
      </c>
      <c r="K81" s="41">
        <v>0</v>
      </c>
      <c r="L81" s="41">
        <v>3</v>
      </c>
      <c r="M81" s="41">
        <v>1</v>
      </c>
      <c r="N81" s="41">
        <v>2</v>
      </c>
      <c r="O81" s="41">
        <v>74</v>
      </c>
      <c r="P81" s="437">
        <v>196622.9705882353</v>
      </c>
      <c r="AA81" s="155">
        <v>176</v>
      </c>
      <c r="AB81" s="155" t="str">
        <f>IF(F81=AA81,"",1)</f>
        <v/>
      </c>
    </row>
    <row r="82" spans="1:28" ht="12" customHeight="1">
      <c r="A82" s="254"/>
      <c r="B82" s="254"/>
      <c r="C82" s="40"/>
      <c r="D82" s="306"/>
      <c r="E82" s="39"/>
      <c r="F82" s="94">
        <f t="shared" si="36"/>
        <v>1</v>
      </c>
      <c r="G82" s="67">
        <f t="shared" ref="G82:O82" si="42">IF(G81=0,0,G81/$F81)</f>
        <v>0</v>
      </c>
      <c r="H82" s="37">
        <f t="shared" si="42"/>
        <v>2.8409090909090908E-2</v>
      </c>
      <c r="I82" s="37">
        <f t="shared" si="42"/>
        <v>0.40909090909090912</v>
      </c>
      <c r="J82" s="37">
        <f t="shared" si="42"/>
        <v>0.10795454545454546</v>
      </c>
      <c r="K82" s="37">
        <f t="shared" si="42"/>
        <v>0</v>
      </c>
      <c r="L82" s="37">
        <f t="shared" si="42"/>
        <v>1.7045454545454544E-2</v>
      </c>
      <c r="M82" s="37">
        <f t="shared" si="42"/>
        <v>5.681818181818182E-3</v>
      </c>
      <c r="N82" s="37">
        <f t="shared" si="42"/>
        <v>1.1363636363636364E-2</v>
      </c>
      <c r="O82" s="37">
        <f t="shared" si="42"/>
        <v>0.42045454545454547</v>
      </c>
      <c r="P82" s="438"/>
      <c r="AA82" s="154"/>
      <c r="AB82" s="154"/>
    </row>
    <row r="83" spans="1:28" ht="12" customHeight="1">
      <c r="A83" s="254"/>
      <c r="B83" s="254"/>
      <c r="C83" s="43"/>
      <c r="D83" s="305" t="s">
        <v>9</v>
      </c>
      <c r="E83" s="42"/>
      <c r="F83" s="93">
        <f t="shared" si="36"/>
        <v>21</v>
      </c>
      <c r="G83" s="69">
        <v>0</v>
      </c>
      <c r="H83" s="41">
        <v>1</v>
      </c>
      <c r="I83" s="41">
        <v>11</v>
      </c>
      <c r="J83" s="41">
        <v>6</v>
      </c>
      <c r="K83" s="41">
        <v>0</v>
      </c>
      <c r="L83" s="41">
        <v>0</v>
      </c>
      <c r="M83" s="41">
        <v>0</v>
      </c>
      <c r="N83" s="41">
        <v>0</v>
      </c>
      <c r="O83" s="41">
        <v>3</v>
      </c>
      <c r="P83" s="437">
        <v>191316.66666666666</v>
      </c>
      <c r="AA83" s="155">
        <v>21</v>
      </c>
      <c r="AB83" s="155" t="str">
        <f>IF(F83=AA83,"",1)</f>
        <v/>
      </c>
    </row>
    <row r="84" spans="1:28" ht="12" customHeight="1">
      <c r="A84" s="254"/>
      <c r="B84" s="254"/>
      <c r="C84" s="40"/>
      <c r="D84" s="306"/>
      <c r="E84" s="39"/>
      <c r="F84" s="94">
        <f t="shared" si="36"/>
        <v>1</v>
      </c>
      <c r="G84" s="67">
        <f t="shared" ref="G84:O84" si="43">IF(G83=0,0,G83/$F83)</f>
        <v>0</v>
      </c>
      <c r="H84" s="37">
        <f t="shared" si="43"/>
        <v>4.7619047619047616E-2</v>
      </c>
      <c r="I84" s="37">
        <f t="shared" si="43"/>
        <v>0.52380952380952384</v>
      </c>
      <c r="J84" s="37">
        <f t="shared" si="43"/>
        <v>0.2857142857142857</v>
      </c>
      <c r="K84" s="37">
        <f t="shared" si="43"/>
        <v>0</v>
      </c>
      <c r="L84" s="37">
        <f t="shared" si="43"/>
        <v>0</v>
      </c>
      <c r="M84" s="37">
        <f t="shared" si="43"/>
        <v>0</v>
      </c>
      <c r="N84" s="37">
        <f t="shared" si="43"/>
        <v>0</v>
      </c>
      <c r="O84" s="37">
        <f t="shared" si="43"/>
        <v>0.14285714285714285</v>
      </c>
      <c r="P84" s="438"/>
      <c r="AA84" s="154"/>
      <c r="AB84" s="154"/>
    </row>
    <row r="85" spans="1:28" ht="12" customHeight="1">
      <c r="A85" s="254"/>
      <c r="B85" s="254"/>
      <c r="C85" s="43"/>
      <c r="D85" s="305" t="s">
        <v>8</v>
      </c>
      <c r="E85" s="42"/>
      <c r="F85" s="93">
        <f t="shared" si="36"/>
        <v>9</v>
      </c>
      <c r="G85" s="69">
        <v>0</v>
      </c>
      <c r="H85" s="41">
        <v>1</v>
      </c>
      <c r="I85" s="41">
        <v>4</v>
      </c>
      <c r="J85" s="41">
        <v>1</v>
      </c>
      <c r="K85" s="41">
        <v>1</v>
      </c>
      <c r="L85" s="41">
        <v>0</v>
      </c>
      <c r="M85" s="41">
        <v>0</v>
      </c>
      <c r="N85" s="41">
        <v>0</v>
      </c>
      <c r="O85" s="41">
        <v>2</v>
      </c>
      <c r="P85" s="437">
        <v>191857.14285714287</v>
      </c>
      <c r="AA85" s="155">
        <v>9</v>
      </c>
      <c r="AB85" s="155" t="str">
        <f>IF(F85=AA85,"",1)</f>
        <v/>
      </c>
    </row>
    <row r="86" spans="1:28" ht="12" customHeight="1">
      <c r="A86" s="254"/>
      <c r="B86" s="254"/>
      <c r="C86" s="40"/>
      <c r="D86" s="306"/>
      <c r="E86" s="39"/>
      <c r="F86" s="94">
        <f t="shared" si="36"/>
        <v>1</v>
      </c>
      <c r="G86" s="67">
        <f t="shared" ref="G86:O86" si="44">IF(G85=0,0,G85/$F85)</f>
        <v>0</v>
      </c>
      <c r="H86" s="37">
        <f t="shared" si="44"/>
        <v>0.1111111111111111</v>
      </c>
      <c r="I86" s="37">
        <f t="shared" si="44"/>
        <v>0.44444444444444442</v>
      </c>
      <c r="J86" s="37">
        <f t="shared" si="44"/>
        <v>0.1111111111111111</v>
      </c>
      <c r="K86" s="37">
        <f t="shared" si="44"/>
        <v>0.1111111111111111</v>
      </c>
      <c r="L86" s="37">
        <f t="shared" si="44"/>
        <v>0</v>
      </c>
      <c r="M86" s="37">
        <f t="shared" si="44"/>
        <v>0</v>
      </c>
      <c r="N86" s="37">
        <f t="shared" si="44"/>
        <v>0</v>
      </c>
      <c r="O86" s="37">
        <f t="shared" si="44"/>
        <v>0.22222222222222221</v>
      </c>
      <c r="P86" s="438"/>
      <c r="AA86" s="154"/>
      <c r="AB86" s="154"/>
    </row>
    <row r="87" spans="1:28" ht="13.5" customHeight="1">
      <c r="A87" s="254"/>
      <c r="B87" s="254"/>
      <c r="C87" s="43"/>
      <c r="D87" s="307" t="s">
        <v>121</v>
      </c>
      <c r="E87" s="42"/>
      <c r="F87" s="93">
        <f t="shared" si="36"/>
        <v>18</v>
      </c>
      <c r="G87" s="69">
        <v>0</v>
      </c>
      <c r="H87" s="41">
        <v>1</v>
      </c>
      <c r="I87" s="41">
        <v>8</v>
      </c>
      <c r="J87" s="41">
        <v>1</v>
      </c>
      <c r="K87" s="41">
        <v>0</v>
      </c>
      <c r="L87" s="41">
        <v>0</v>
      </c>
      <c r="M87" s="41">
        <v>0</v>
      </c>
      <c r="N87" s="41">
        <v>0</v>
      </c>
      <c r="O87" s="41">
        <v>8</v>
      </c>
      <c r="P87" s="437">
        <v>180993</v>
      </c>
      <c r="AA87" s="155">
        <v>18</v>
      </c>
      <c r="AB87" s="155" t="str">
        <f>IF(F87=AA87,"",1)</f>
        <v/>
      </c>
    </row>
    <row r="88" spans="1:28" ht="13.5" customHeight="1">
      <c r="A88" s="254"/>
      <c r="B88" s="254"/>
      <c r="C88" s="40"/>
      <c r="D88" s="306"/>
      <c r="E88" s="39"/>
      <c r="F88" s="94">
        <f t="shared" si="36"/>
        <v>1</v>
      </c>
      <c r="G88" s="67">
        <f t="shared" ref="G88:O88" si="45">IF(G87=0,0,G87/$F87)</f>
        <v>0</v>
      </c>
      <c r="H88" s="37">
        <f t="shared" si="45"/>
        <v>5.5555555555555552E-2</v>
      </c>
      <c r="I88" s="37">
        <f t="shared" si="45"/>
        <v>0.44444444444444442</v>
      </c>
      <c r="J88" s="37">
        <f t="shared" si="45"/>
        <v>5.5555555555555552E-2</v>
      </c>
      <c r="K88" s="37">
        <f t="shared" si="45"/>
        <v>0</v>
      </c>
      <c r="L88" s="37">
        <f t="shared" si="45"/>
        <v>0</v>
      </c>
      <c r="M88" s="37">
        <f t="shared" si="45"/>
        <v>0</v>
      </c>
      <c r="N88" s="37">
        <f t="shared" si="45"/>
        <v>0</v>
      </c>
      <c r="O88" s="37">
        <f t="shared" si="45"/>
        <v>0.44444444444444442</v>
      </c>
      <c r="P88" s="438"/>
      <c r="AA88" s="154"/>
      <c r="AB88" s="154"/>
    </row>
    <row r="89" spans="1:28" ht="12" customHeight="1">
      <c r="A89" s="254"/>
      <c r="B89" s="254"/>
      <c r="C89" s="43"/>
      <c r="D89" s="305" t="s">
        <v>6</v>
      </c>
      <c r="E89" s="42"/>
      <c r="F89" s="93">
        <f t="shared" si="36"/>
        <v>49</v>
      </c>
      <c r="G89" s="69">
        <v>0</v>
      </c>
      <c r="H89" s="41">
        <v>1</v>
      </c>
      <c r="I89" s="41">
        <v>22</v>
      </c>
      <c r="J89" s="41">
        <v>1</v>
      </c>
      <c r="K89" s="41">
        <v>0</v>
      </c>
      <c r="L89" s="41">
        <v>0</v>
      </c>
      <c r="M89" s="41">
        <v>0</v>
      </c>
      <c r="N89" s="41">
        <v>0</v>
      </c>
      <c r="O89" s="41">
        <v>25</v>
      </c>
      <c r="P89" s="437">
        <v>173345.5</v>
      </c>
      <c r="AA89" s="155">
        <v>49</v>
      </c>
      <c r="AB89" s="155" t="str">
        <f>IF(F89=AA89,"",1)</f>
        <v/>
      </c>
    </row>
    <row r="90" spans="1:28" ht="12" customHeight="1">
      <c r="A90" s="254"/>
      <c r="B90" s="254"/>
      <c r="C90" s="40"/>
      <c r="D90" s="306"/>
      <c r="E90" s="39"/>
      <c r="F90" s="94">
        <f t="shared" si="36"/>
        <v>1</v>
      </c>
      <c r="G90" s="67">
        <f t="shared" ref="G90:O90" si="46">IF(G89=0,0,G89/$F89)</f>
        <v>0</v>
      </c>
      <c r="H90" s="37">
        <f t="shared" si="46"/>
        <v>2.0408163265306121E-2</v>
      </c>
      <c r="I90" s="37">
        <f t="shared" si="46"/>
        <v>0.44897959183673469</v>
      </c>
      <c r="J90" s="37">
        <f t="shared" si="46"/>
        <v>2.0408163265306121E-2</v>
      </c>
      <c r="K90" s="37">
        <f t="shared" si="46"/>
        <v>0</v>
      </c>
      <c r="L90" s="37">
        <f t="shared" si="46"/>
        <v>0</v>
      </c>
      <c r="M90" s="37">
        <f t="shared" si="46"/>
        <v>0</v>
      </c>
      <c r="N90" s="37">
        <f t="shared" si="46"/>
        <v>0</v>
      </c>
      <c r="O90" s="37">
        <f t="shared" si="46"/>
        <v>0.51020408163265307</v>
      </c>
      <c r="P90" s="438"/>
      <c r="AA90" s="154"/>
      <c r="AB90" s="154"/>
    </row>
    <row r="91" spans="1:28" ht="12" customHeight="1">
      <c r="A91" s="254"/>
      <c r="B91" s="254"/>
      <c r="C91" s="43"/>
      <c r="D91" s="305" t="s">
        <v>5</v>
      </c>
      <c r="E91" s="42"/>
      <c r="F91" s="93">
        <f t="shared" si="36"/>
        <v>24</v>
      </c>
      <c r="G91" s="69">
        <v>0</v>
      </c>
      <c r="H91" s="41">
        <v>0</v>
      </c>
      <c r="I91" s="41">
        <v>16</v>
      </c>
      <c r="J91" s="41">
        <v>4</v>
      </c>
      <c r="K91" s="41">
        <v>0</v>
      </c>
      <c r="L91" s="41">
        <v>0</v>
      </c>
      <c r="M91" s="41">
        <v>0</v>
      </c>
      <c r="N91" s="41">
        <v>0</v>
      </c>
      <c r="O91" s="41">
        <v>4</v>
      </c>
      <c r="P91" s="437">
        <v>185500</v>
      </c>
      <c r="AA91" s="155">
        <v>24</v>
      </c>
      <c r="AB91" s="155" t="str">
        <f>IF(F91=AA91,"",1)</f>
        <v/>
      </c>
    </row>
    <row r="92" spans="1:28" ht="12" customHeight="1">
      <c r="A92" s="254"/>
      <c r="B92" s="254"/>
      <c r="C92" s="40"/>
      <c r="D92" s="306"/>
      <c r="E92" s="39"/>
      <c r="F92" s="94">
        <f t="shared" si="36"/>
        <v>0.99999999999999989</v>
      </c>
      <c r="G92" s="67">
        <f t="shared" ref="G92:O92" si="47">IF(G91=0,0,G91/$F91)</f>
        <v>0</v>
      </c>
      <c r="H92" s="37">
        <f t="shared" si="47"/>
        <v>0</v>
      </c>
      <c r="I92" s="37">
        <f t="shared" si="47"/>
        <v>0.66666666666666663</v>
      </c>
      <c r="J92" s="37">
        <f t="shared" si="47"/>
        <v>0.16666666666666666</v>
      </c>
      <c r="K92" s="37">
        <f t="shared" si="47"/>
        <v>0</v>
      </c>
      <c r="L92" s="37">
        <f t="shared" si="47"/>
        <v>0</v>
      </c>
      <c r="M92" s="37">
        <f t="shared" si="47"/>
        <v>0</v>
      </c>
      <c r="N92" s="37">
        <f t="shared" si="47"/>
        <v>0</v>
      </c>
      <c r="O92" s="37">
        <f t="shared" si="47"/>
        <v>0.16666666666666666</v>
      </c>
      <c r="P92" s="438"/>
      <c r="AA92" s="154"/>
      <c r="AB92" s="154"/>
    </row>
    <row r="93" spans="1:28" ht="12" customHeight="1">
      <c r="A93" s="254"/>
      <c r="B93" s="254"/>
      <c r="C93" s="43"/>
      <c r="D93" s="305" t="s">
        <v>4</v>
      </c>
      <c r="E93" s="42"/>
      <c r="F93" s="93">
        <f t="shared" si="36"/>
        <v>22</v>
      </c>
      <c r="G93" s="69">
        <v>0</v>
      </c>
      <c r="H93" s="41">
        <v>0</v>
      </c>
      <c r="I93" s="41">
        <v>15</v>
      </c>
      <c r="J93" s="41">
        <v>3</v>
      </c>
      <c r="K93" s="41">
        <v>0</v>
      </c>
      <c r="L93" s="41">
        <v>0</v>
      </c>
      <c r="M93" s="41">
        <v>0</v>
      </c>
      <c r="N93" s="41">
        <v>0</v>
      </c>
      <c r="O93" s="41">
        <v>4</v>
      </c>
      <c r="P93" s="437">
        <v>182183.33333333334</v>
      </c>
      <c r="AA93" s="155">
        <v>22</v>
      </c>
      <c r="AB93" s="155" t="str">
        <f>IF(F93=AA93,"",1)</f>
        <v/>
      </c>
    </row>
    <row r="94" spans="1:28" ht="12" customHeight="1">
      <c r="A94" s="254"/>
      <c r="B94" s="254"/>
      <c r="C94" s="40"/>
      <c r="D94" s="306"/>
      <c r="E94" s="39"/>
      <c r="F94" s="94">
        <f t="shared" si="36"/>
        <v>1</v>
      </c>
      <c r="G94" s="67">
        <f t="shared" ref="G94:O94" si="48">IF(G93=0,0,G93/$F93)</f>
        <v>0</v>
      </c>
      <c r="H94" s="37">
        <f t="shared" si="48"/>
        <v>0</v>
      </c>
      <c r="I94" s="37">
        <f t="shared" si="48"/>
        <v>0.68181818181818177</v>
      </c>
      <c r="J94" s="37">
        <f t="shared" si="48"/>
        <v>0.13636363636363635</v>
      </c>
      <c r="K94" s="37">
        <f t="shared" si="48"/>
        <v>0</v>
      </c>
      <c r="L94" s="37">
        <f t="shared" si="48"/>
        <v>0</v>
      </c>
      <c r="M94" s="37">
        <f t="shared" si="48"/>
        <v>0</v>
      </c>
      <c r="N94" s="37">
        <f t="shared" si="48"/>
        <v>0</v>
      </c>
      <c r="O94" s="37">
        <f t="shared" si="48"/>
        <v>0.18181818181818182</v>
      </c>
      <c r="P94" s="438"/>
      <c r="AA94" s="154"/>
      <c r="AB94" s="154"/>
    </row>
    <row r="95" spans="1:28" ht="12" customHeight="1">
      <c r="A95" s="254"/>
      <c r="B95" s="254"/>
      <c r="C95" s="43"/>
      <c r="D95" s="305" t="s">
        <v>3</v>
      </c>
      <c r="E95" s="42"/>
      <c r="F95" s="93">
        <f t="shared" si="36"/>
        <v>168</v>
      </c>
      <c r="G95" s="69">
        <v>0</v>
      </c>
      <c r="H95" s="41">
        <v>14</v>
      </c>
      <c r="I95" s="41">
        <v>72</v>
      </c>
      <c r="J95" s="41">
        <v>23</v>
      </c>
      <c r="K95" s="41">
        <v>2</v>
      </c>
      <c r="L95" s="41">
        <v>0</v>
      </c>
      <c r="M95" s="41">
        <v>0</v>
      </c>
      <c r="N95" s="41">
        <v>0</v>
      </c>
      <c r="O95" s="41">
        <v>57</v>
      </c>
      <c r="P95" s="437">
        <v>178240.1891891892</v>
      </c>
      <c r="AA95" s="155">
        <v>168</v>
      </c>
      <c r="AB95" s="155" t="str">
        <f>IF(F95=AA95,"",1)</f>
        <v/>
      </c>
    </row>
    <row r="96" spans="1:28" ht="12" customHeight="1">
      <c r="A96" s="254"/>
      <c r="B96" s="254"/>
      <c r="C96" s="40"/>
      <c r="D96" s="306"/>
      <c r="E96" s="39"/>
      <c r="F96" s="94">
        <f t="shared" si="36"/>
        <v>0.99999999999999989</v>
      </c>
      <c r="G96" s="67">
        <f t="shared" ref="G96:O96" si="49">IF(G95=0,0,G95/$F95)</f>
        <v>0</v>
      </c>
      <c r="H96" s="37">
        <f t="shared" si="49"/>
        <v>8.3333333333333329E-2</v>
      </c>
      <c r="I96" s="37">
        <f t="shared" si="49"/>
        <v>0.42857142857142855</v>
      </c>
      <c r="J96" s="37">
        <f t="shared" si="49"/>
        <v>0.13690476190476192</v>
      </c>
      <c r="K96" s="37">
        <f t="shared" si="49"/>
        <v>1.1904761904761904E-2</v>
      </c>
      <c r="L96" s="37">
        <f t="shared" si="49"/>
        <v>0</v>
      </c>
      <c r="M96" s="37">
        <f t="shared" si="49"/>
        <v>0</v>
      </c>
      <c r="N96" s="37">
        <f t="shared" si="49"/>
        <v>0</v>
      </c>
      <c r="O96" s="37">
        <f t="shared" si="49"/>
        <v>0.3392857142857143</v>
      </c>
      <c r="P96" s="438"/>
      <c r="AA96" s="154"/>
      <c r="AB96" s="154"/>
    </row>
    <row r="97" spans="1:30" ht="12" customHeight="1">
      <c r="A97" s="254"/>
      <c r="B97" s="254"/>
      <c r="C97" s="43"/>
      <c r="D97" s="305" t="s">
        <v>2</v>
      </c>
      <c r="E97" s="42"/>
      <c r="F97" s="93">
        <f t="shared" si="36"/>
        <v>21</v>
      </c>
      <c r="G97" s="69">
        <v>0</v>
      </c>
      <c r="H97" s="41">
        <v>0</v>
      </c>
      <c r="I97" s="41">
        <v>20</v>
      </c>
      <c r="J97" s="41">
        <v>0</v>
      </c>
      <c r="K97" s="41">
        <v>0</v>
      </c>
      <c r="L97" s="41">
        <v>0</v>
      </c>
      <c r="M97" s="41">
        <v>0</v>
      </c>
      <c r="N97" s="41">
        <v>0</v>
      </c>
      <c r="O97" s="41">
        <v>1</v>
      </c>
      <c r="P97" s="437">
        <v>173195</v>
      </c>
      <c r="AA97" s="155">
        <v>21</v>
      </c>
      <c r="AB97" s="155" t="str">
        <f>IF(F97=AA97,"",1)</f>
        <v/>
      </c>
    </row>
    <row r="98" spans="1:30" ht="12" customHeight="1">
      <c r="A98" s="254"/>
      <c r="B98" s="254"/>
      <c r="C98" s="40"/>
      <c r="D98" s="306"/>
      <c r="E98" s="39"/>
      <c r="F98" s="94">
        <f t="shared" si="36"/>
        <v>1</v>
      </c>
      <c r="G98" s="67">
        <f t="shared" ref="G98:O98" si="50">IF(G97=0,0,G97/$F97)</f>
        <v>0</v>
      </c>
      <c r="H98" s="37">
        <f t="shared" si="50"/>
        <v>0</v>
      </c>
      <c r="I98" s="37">
        <f t="shared" si="50"/>
        <v>0.95238095238095233</v>
      </c>
      <c r="J98" s="37">
        <f t="shared" si="50"/>
        <v>0</v>
      </c>
      <c r="K98" s="37">
        <f t="shared" si="50"/>
        <v>0</v>
      </c>
      <c r="L98" s="37">
        <f t="shared" si="50"/>
        <v>0</v>
      </c>
      <c r="M98" s="37">
        <f t="shared" si="50"/>
        <v>0</v>
      </c>
      <c r="N98" s="37">
        <f t="shared" si="50"/>
        <v>0</v>
      </c>
      <c r="O98" s="37">
        <f t="shared" si="50"/>
        <v>4.7619047619047616E-2</v>
      </c>
      <c r="P98" s="438"/>
      <c r="AA98" s="154"/>
      <c r="AB98" s="154"/>
    </row>
    <row r="99" spans="1:30" ht="12.75" customHeight="1">
      <c r="A99" s="254"/>
      <c r="B99" s="254"/>
      <c r="C99" s="43"/>
      <c r="D99" s="305" t="s">
        <v>1</v>
      </c>
      <c r="E99" s="42"/>
      <c r="F99" s="93">
        <f t="shared" si="36"/>
        <v>56</v>
      </c>
      <c r="G99" s="69">
        <v>0</v>
      </c>
      <c r="H99" s="41">
        <v>1</v>
      </c>
      <c r="I99" s="41">
        <v>19</v>
      </c>
      <c r="J99" s="41">
        <v>7</v>
      </c>
      <c r="K99" s="41">
        <v>5</v>
      </c>
      <c r="L99" s="41">
        <v>0</v>
      </c>
      <c r="M99" s="41">
        <v>0</v>
      </c>
      <c r="N99" s="41">
        <v>0</v>
      </c>
      <c r="O99" s="41">
        <v>24</v>
      </c>
      <c r="P99" s="437">
        <v>200162.53125</v>
      </c>
      <c r="AA99" s="155">
        <v>56</v>
      </c>
      <c r="AB99" s="155" t="str">
        <f>IF(F99=AA99,"",1)</f>
        <v/>
      </c>
    </row>
    <row r="100" spans="1:30" ht="12.75" customHeight="1" thickBot="1">
      <c r="A100" s="255"/>
      <c r="B100" s="255"/>
      <c r="C100" s="40"/>
      <c r="D100" s="306"/>
      <c r="E100" s="39"/>
      <c r="F100" s="128">
        <f t="shared" si="36"/>
        <v>1</v>
      </c>
      <c r="G100" s="67">
        <f t="shared" ref="G100:O100" si="51">IF(G99=0,0,G99/$F99)</f>
        <v>0</v>
      </c>
      <c r="H100" s="37">
        <f t="shared" si="51"/>
        <v>1.7857142857142856E-2</v>
      </c>
      <c r="I100" s="37">
        <f t="shared" si="51"/>
        <v>0.3392857142857143</v>
      </c>
      <c r="J100" s="37">
        <f t="shared" si="51"/>
        <v>0.125</v>
      </c>
      <c r="K100" s="37">
        <f t="shared" si="51"/>
        <v>8.9285714285714288E-2</v>
      </c>
      <c r="L100" s="37">
        <f t="shared" si="51"/>
        <v>0</v>
      </c>
      <c r="M100" s="37">
        <f t="shared" si="51"/>
        <v>0</v>
      </c>
      <c r="N100" s="37">
        <f t="shared" si="51"/>
        <v>0</v>
      </c>
      <c r="O100" s="37">
        <f t="shared" si="51"/>
        <v>0.42857142857142855</v>
      </c>
      <c r="P100" s="438"/>
      <c r="AA100" s="157"/>
      <c r="AB100" s="158"/>
    </row>
    <row r="101" spans="1:30">
      <c r="P101" s="230" t="s">
        <v>680</v>
      </c>
    </row>
    <row r="110" spans="1:30">
      <c r="D110" s="166" t="s">
        <v>490</v>
      </c>
      <c r="E110" s="164"/>
      <c r="F110" s="165">
        <v>967</v>
      </c>
      <c r="G110" s="165">
        <v>0</v>
      </c>
      <c r="H110" s="165">
        <v>34</v>
      </c>
      <c r="I110" s="165">
        <v>412</v>
      </c>
      <c r="J110" s="165">
        <v>137</v>
      </c>
      <c r="K110" s="165">
        <v>9</v>
      </c>
      <c r="L110" s="165">
        <v>3</v>
      </c>
      <c r="M110" s="165">
        <v>1</v>
      </c>
      <c r="N110" s="165">
        <v>2</v>
      </c>
      <c r="O110" s="165">
        <v>369</v>
      </c>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2">IF(G110="","",SUM(G9,G11,G13,G15,G17))</f>
        <v>0</v>
      </c>
      <c r="H111" s="168">
        <f t="shared" si="52"/>
        <v>34</v>
      </c>
      <c r="I111" s="168">
        <f t="shared" si="52"/>
        <v>412</v>
      </c>
      <c r="J111" s="168">
        <f t="shared" si="52"/>
        <v>137</v>
      </c>
      <c r="K111" s="168">
        <f t="shared" si="52"/>
        <v>9</v>
      </c>
      <c r="L111" s="168">
        <f t="shared" si="52"/>
        <v>3</v>
      </c>
      <c r="M111" s="168">
        <f t="shared" si="52"/>
        <v>1</v>
      </c>
      <c r="N111" s="168">
        <f t="shared" si="52"/>
        <v>2</v>
      </c>
      <c r="O111" s="168">
        <f t="shared" si="52"/>
        <v>369</v>
      </c>
      <c r="P111" s="168"/>
      <c r="Q111" s="168" t="str">
        <f t="shared" si="52"/>
        <v/>
      </c>
      <c r="R111" s="168" t="str">
        <f t="shared" si="52"/>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3">IF(G110="","",SUM(G19,G69))</f>
        <v>0</v>
      </c>
      <c r="H112" s="168">
        <f t="shared" si="53"/>
        <v>34</v>
      </c>
      <c r="I112" s="168">
        <f t="shared" si="53"/>
        <v>412</v>
      </c>
      <c r="J112" s="168">
        <f t="shared" si="53"/>
        <v>137</v>
      </c>
      <c r="K112" s="168">
        <f t="shared" si="53"/>
        <v>9</v>
      </c>
      <c r="L112" s="168">
        <f t="shared" si="53"/>
        <v>3</v>
      </c>
      <c r="M112" s="168">
        <f t="shared" si="53"/>
        <v>1</v>
      </c>
      <c r="N112" s="168">
        <f t="shared" si="53"/>
        <v>2</v>
      </c>
      <c r="O112" s="168">
        <f t="shared" si="53"/>
        <v>369</v>
      </c>
      <c r="P112" s="168"/>
      <c r="Q112" s="168" t="str">
        <f t="shared" si="53"/>
        <v/>
      </c>
      <c r="R112" s="168" t="str">
        <f t="shared" si="53"/>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4">IF(G110="","",SUM(G21,G23,G25,G27,G29,G31,G33,G35,G37,G39,G41,G43,G45,G47,G49,G51,G53,G55,G57,G59,G61,G63,G65,G67))</f>
        <v>0</v>
      </c>
      <c r="H113" s="168">
        <f t="shared" si="54"/>
        <v>3</v>
      </c>
      <c r="I113" s="168">
        <f t="shared" si="54"/>
        <v>99</v>
      </c>
      <c r="J113" s="168">
        <f t="shared" si="54"/>
        <v>45</v>
      </c>
      <c r="K113" s="168">
        <f t="shared" si="54"/>
        <v>1</v>
      </c>
      <c r="L113" s="168">
        <f t="shared" si="54"/>
        <v>0</v>
      </c>
      <c r="M113" s="168">
        <f t="shared" si="54"/>
        <v>0</v>
      </c>
      <c r="N113" s="168">
        <f t="shared" si="54"/>
        <v>0</v>
      </c>
      <c r="O113" s="168">
        <f t="shared" si="54"/>
        <v>95</v>
      </c>
      <c r="P113" s="168"/>
      <c r="Q113" s="168" t="str">
        <f t="shared" si="54"/>
        <v/>
      </c>
      <c r="R113" s="168" t="str">
        <f t="shared" si="54"/>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5">IF(G110="","",SUM(G71,G73,G75,G77,G79,G81,G83,G85,G87,G89,G91,G93,G95,G97,G99))</f>
        <v>0</v>
      </c>
      <c r="H114" s="168">
        <f t="shared" si="55"/>
        <v>31</v>
      </c>
      <c r="I114" s="168">
        <f t="shared" si="55"/>
        <v>313</v>
      </c>
      <c r="J114" s="168">
        <f t="shared" si="55"/>
        <v>92</v>
      </c>
      <c r="K114" s="168">
        <f t="shared" si="55"/>
        <v>8</v>
      </c>
      <c r="L114" s="168">
        <f t="shared" si="55"/>
        <v>3</v>
      </c>
      <c r="M114" s="168">
        <f t="shared" si="55"/>
        <v>1</v>
      </c>
      <c r="N114" s="168">
        <f t="shared" si="55"/>
        <v>2</v>
      </c>
      <c r="O114" s="168">
        <f t="shared" si="55"/>
        <v>274</v>
      </c>
      <c r="P114" s="168"/>
      <c r="Q114" s="168" t="str">
        <f t="shared" si="55"/>
        <v/>
      </c>
      <c r="R114" s="168" t="str">
        <f t="shared" si="55"/>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c r="Q116" s="165" t="str">
        <f t="shared" si="56"/>
        <v/>
      </c>
      <c r="R116" s="165" t="str">
        <f t="shared" si="56"/>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c r="Q117" s="165" t="str">
        <f t="shared" si="57"/>
        <v/>
      </c>
      <c r="R117" s="165" t="str">
        <f t="shared" si="57"/>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c r="Q118" s="165" t="str">
        <f t="shared" si="58"/>
        <v/>
      </c>
      <c r="R118" s="165" t="str">
        <f t="shared" si="58"/>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c r="Q119" s="165" t="str">
        <f t="shared" si="59"/>
        <v/>
      </c>
      <c r="R119" s="165" t="str">
        <f t="shared" si="59"/>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c r="Q120" s="165" t="str">
        <f t="shared" si="60"/>
        <v/>
      </c>
      <c r="R120" s="165" t="str">
        <f t="shared" si="60"/>
        <v/>
      </c>
      <c r="S120" s="72"/>
      <c r="T120" s="72"/>
      <c r="U120" s="72"/>
      <c r="V120" s="72"/>
      <c r="W120" s="72"/>
      <c r="X120" s="72"/>
      <c r="Y120" s="72"/>
      <c r="Z120" s="72"/>
      <c r="AA120" s="72"/>
      <c r="AB120" s="72"/>
      <c r="AC120" s="72"/>
      <c r="AD120" s="72"/>
    </row>
  </sheetData>
  <mergeCells count="110">
    <mergeCell ref="P97:P98"/>
    <mergeCell ref="P99:P100"/>
    <mergeCell ref="P87:P88"/>
    <mergeCell ref="P89:P90"/>
    <mergeCell ref="P91:P92"/>
    <mergeCell ref="P93:P94"/>
    <mergeCell ref="P95:P96"/>
    <mergeCell ref="P77:P78"/>
    <mergeCell ref="P79:P80"/>
    <mergeCell ref="P81:P82"/>
    <mergeCell ref="P83:P84"/>
    <mergeCell ref="P85:P86"/>
    <mergeCell ref="P67:P68"/>
    <mergeCell ref="P69:P70"/>
    <mergeCell ref="P71:P72"/>
    <mergeCell ref="P73:P74"/>
    <mergeCell ref="P75:P76"/>
    <mergeCell ref="P57:P58"/>
    <mergeCell ref="P59:P60"/>
    <mergeCell ref="P61:P62"/>
    <mergeCell ref="P63:P64"/>
    <mergeCell ref="P65:P66"/>
    <mergeCell ref="P47:P48"/>
    <mergeCell ref="P49:P50"/>
    <mergeCell ref="P51:P52"/>
    <mergeCell ref="P53:P54"/>
    <mergeCell ref="P55:P56"/>
    <mergeCell ref="P37:P38"/>
    <mergeCell ref="P39:P40"/>
    <mergeCell ref="P41:P42"/>
    <mergeCell ref="P43:P44"/>
    <mergeCell ref="P45:P46"/>
    <mergeCell ref="P27:P28"/>
    <mergeCell ref="P29:P30"/>
    <mergeCell ref="P31:P32"/>
    <mergeCell ref="P33:P34"/>
    <mergeCell ref="P35:P36"/>
    <mergeCell ref="P17:P18"/>
    <mergeCell ref="P19:P20"/>
    <mergeCell ref="P21:P22"/>
    <mergeCell ref="P23:P24"/>
    <mergeCell ref="P25:P26"/>
    <mergeCell ref="P7:P8"/>
    <mergeCell ref="P9:P10"/>
    <mergeCell ref="P11:P12"/>
    <mergeCell ref="P13:P14"/>
    <mergeCell ref="P15:P16"/>
    <mergeCell ref="P3:P6"/>
    <mergeCell ref="A3:E6"/>
    <mergeCell ref="F3:F6"/>
    <mergeCell ref="G3:G6"/>
    <mergeCell ref="H3:H6"/>
    <mergeCell ref="I3:I6"/>
    <mergeCell ref="J3:J6"/>
    <mergeCell ref="K3:K6"/>
    <mergeCell ref="L3:L6"/>
    <mergeCell ref="M3:M6"/>
    <mergeCell ref="N3:N6"/>
    <mergeCell ref="O3:O6"/>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S24" sqref="S24"/>
    </sheetView>
  </sheetViews>
  <sheetFormatPr defaultRowHeight="13.5"/>
  <cols>
    <col min="1" max="2" width="2.625" style="4" customWidth="1"/>
    <col min="3" max="3" width="1.375" style="4" customWidth="1"/>
    <col min="4" max="4" width="27.625" style="4" customWidth="1"/>
    <col min="5" max="5" width="1.375" style="4" customWidth="1"/>
    <col min="6" max="6" width="9.125" style="3" customWidth="1"/>
    <col min="7" max="16" width="9.875" style="3" customWidth="1"/>
    <col min="17" max="26" width="9" style="3"/>
    <col min="27" max="27" width="9" style="84"/>
    <col min="28" max="28" width="11.25" style="84" customWidth="1"/>
    <col min="29" max="16384" width="9" style="3"/>
  </cols>
  <sheetData>
    <row r="1" spans="1:28" ht="14.25">
      <c r="A1" s="18" t="s">
        <v>579</v>
      </c>
    </row>
    <row r="2" spans="1:28">
      <c r="P2" s="46" t="s">
        <v>633</v>
      </c>
    </row>
    <row r="3" spans="1:28" ht="15" customHeight="1">
      <c r="A3" s="314" t="s">
        <v>64</v>
      </c>
      <c r="B3" s="315"/>
      <c r="C3" s="315"/>
      <c r="D3" s="315"/>
      <c r="E3" s="316"/>
      <c r="F3" s="440" t="s">
        <v>131</v>
      </c>
      <c r="G3" s="442" t="s">
        <v>546</v>
      </c>
      <c r="H3" s="412" t="s">
        <v>547</v>
      </c>
      <c r="I3" s="412" t="s">
        <v>548</v>
      </c>
      <c r="J3" s="412" t="s">
        <v>549</v>
      </c>
      <c r="K3" s="412" t="s">
        <v>550</v>
      </c>
      <c r="L3" s="412" t="s">
        <v>551</v>
      </c>
      <c r="M3" s="412" t="s">
        <v>552</v>
      </c>
      <c r="N3" s="412" t="s">
        <v>553</v>
      </c>
      <c r="O3" s="412" t="s">
        <v>146</v>
      </c>
      <c r="P3" s="412" t="s">
        <v>554</v>
      </c>
    </row>
    <row r="4" spans="1:28" ht="15" customHeight="1">
      <c r="A4" s="317"/>
      <c r="B4" s="318"/>
      <c r="C4" s="318"/>
      <c r="D4" s="318"/>
      <c r="E4" s="319"/>
      <c r="F4" s="441"/>
      <c r="G4" s="443"/>
      <c r="H4" s="439"/>
      <c r="I4" s="439"/>
      <c r="J4" s="439"/>
      <c r="K4" s="439"/>
      <c r="L4" s="439"/>
      <c r="M4" s="439"/>
      <c r="N4" s="439"/>
      <c r="O4" s="439"/>
      <c r="P4" s="439"/>
    </row>
    <row r="5" spans="1:28" ht="15" customHeight="1" thickBot="1">
      <c r="A5" s="317"/>
      <c r="B5" s="318"/>
      <c r="C5" s="318"/>
      <c r="D5" s="318"/>
      <c r="E5" s="319"/>
      <c r="F5" s="441"/>
      <c r="G5" s="443"/>
      <c r="H5" s="439"/>
      <c r="I5" s="439"/>
      <c r="J5" s="439"/>
      <c r="K5" s="439"/>
      <c r="L5" s="439"/>
      <c r="M5" s="439"/>
      <c r="N5" s="439"/>
      <c r="O5" s="439"/>
      <c r="P5" s="439"/>
    </row>
    <row r="6" spans="1:28" ht="15" customHeight="1" thickBot="1">
      <c r="A6" s="320"/>
      <c r="B6" s="321"/>
      <c r="C6" s="321"/>
      <c r="D6" s="321"/>
      <c r="E6" s="322"/>
      <c r="F6" s="441"/>
      <c r="G6" s="444"/>
      <c r="H6" s="413"/>
      <c r="I6" s="413"/>
      <c r="J6" s="413"/>
      <c r="K6" s="413"/>
      <c r="L6" s="413"/>
      <c r="M6" s="413"/>
      <c r="N6" s="413"/>
      <c r="O6" s="413"/>
      <c r="P6" s="413"/>
      <c r="AA6" s="159">
        <f>SUM(AB7:AB100,F116:R120)</f>
        <v>0</v>
      </c>
      <c r="AB6" s="92"/>
    </row>
    <row r="7" spans="1:28" ht="12" customHeight="1">
      <c r="A7" s="240" t="s">
        <v>50</v>
      </c>
      <c r="B7" s="241"/>
      <c r="C7" s="241"/>
      <c r="D7" s="241"/>
      <c r="E7" s="242"/>
      <c r="F7" s="93">
        <f>SUM(G7:O7)</f>
        <v>967</v>
      </c>
      <c r="G7" s="69">
        <f t="shared" ref="G7:O7" si="0">SUM(G9,G11,G13,G15,G17)</f>
        <v>0</v>
      </c>
      <c r="H7" s="41">
        <f t="shared" si="0"/>
        <v>45</v>
      </c>
      <c r="I7" s="41">
        <f t="shared" si="0"/>
        <v>403</v>
      </c>
      <c r="J7" s="41">
        <f t="shared" si="0"/>
        <v>128</v>
      </c>
      <c r="K7" s="41">
        <f t="shared" si="0"/>
        <v>9</v>
      </c>
      <c r="L7" s="41">
        <f t="shared" si="0"/>
        <v>1</v>
      </c>
      <c r="M7" s="41">
        <f t="shared" si="0"/>
        <v>1</v>
      </c>
      <c r="N7" s="41">
        <f t="shared" si="0"/>
        <v>0</v>
      </c>
      <c r="O7" s="41">
        <f t="shared" si="0"/>
        <v>380</v>
      </c>
      <c r="P7" s="437">
        <v>185868.3322</v>
      </c>
      <c r="AA7" s="153">
        <v>967</v>
      </c>
      <c r="AB7" s="153" t="str">
        <f>IF(F7=AA7,"",1)</f>
        <v/>
      </c>
    </row>
    <row r="8" spans="1:28" ht="12" customHeight="1">
      <c r="A8" s="243"/>
      <c r="B8" s="244"/>
      <c r="C8" s="244"/>
      <c r="D8" s="244"/>
      <c r="E8" s="245"/>
      <c r="F8" s="94">
        <f t="shared" ref="F8:F71" si="1">SUM(G8:O8)</f>
        <v>1</v>
      </c>
      <c r="G8" s="67">
        <f t="shared" ref="G8:O8" si="2">IF(G7=0,0,G7/$F7)</f>
        <v>0</v>
      </c>
      <c r="H8" s="37">
        <f t="shared" si="2"/>
        <v>4.6535677352637021E-2</v>
      </c>
      <c r="I8" s="37">
        <f t="shared" si="2"/>
        <v>0.41675284384694933</v>
      </c>
      <c r="J8" s="37">
        <f t="shared" si="2"/>
        <v>0.13236814891416754</v>
      </c>
      <c r="K8" s="37">
        <f t="shared" si="2"/>
        <v>9.3071354705274046E-3</v>
      </c>
      <c r="L8" s="37">
        <f t="shared" si="2"/>
        <v>1.0341261633919339E-3</v>
      </c>
      <c r="M8" s="37">
        <f t="shared" si="2"/>
        <v>1.0341261633919339E-3</v>
      </c>
      <c r="N8" s="37">
        <f t="shared" si="2"/>
        <v>0</v>
      </c>
      <c r="O8" s="37">
        <f t="shared" si="2"/>
        <v>0.39296794208893487</v>
      </c>
      <c r="P8" s="438"/>
      <c r="AA8" s="154"/>
      <c r="AB8" s="154"/>
    </row>
    <row r="9" spans="1:28" ht="12" customHeight="1">
      <c r="A9" s="256" t="s">
        <v>49</v>
      </c>
      <c r="B9" s="323" t="s">
        <v>48</v>
      </c>
      <c r="C9" s="324"/>
      <c r="D9" s="324"/>
      <c r="E9" s="325"/>
      <c r="F9" s="93">
        <f t="shared" si="1"/>
        <v>323</v>
      </c>
      <c r="G9" s="69">
        <v>0</v>
      </c>
      <c r="H9" s="41">
        <v>18</v>
      </c>
      <c r="I9" s="41">
        <v>83</v>
      </c>
      <c r="J9" s="41">
        <v>11</v>
      </c>
      <c r="K9" s="41">
        <v>1</v>
      </c>
      <c r="L9" s="41">
        <v>0</v>
      </c>
      <c r="M9" s="41">
        <v>0</v>
      </c>
      <c r="N9" s="41">
        <v>0</v>
      </c>
      <c r="O9" s="41">
        <v>210</v>
      </c>
      <c r="P9" s="437">
        <v>177169.64601769912</v>
      </c>
      <c r="AA9" s="155">
        <v>323</v>
      </c>
      <c r="AB9" s="155" t="str">
        <f>IF(F9=AA9,"",1)</f>
        <v/>
      </c>
    </row>
    <row r="10" spans="1:28" ht="12" customHeight="1">
      <c r="A10" s="257"/>
      <c r="B10" s="326"/>
      <c r="C10" s="327"/>
      <c r="D10" s="327"/>
      <c r="E10" s="328"/>
      <c r="F10" s="94">
        <f t="shared" si="1"/>
        <v>1</v>
      </c>
      <c r="G10" s="67">
        <f t="shared" ref="G10:O10" si="3">IF(G9=0,0,G9/$F9)</f>
        <v>0</v>
      </c>
      <c r="H10" s="37">
        <f t="shared" si="3"/>
        <v>5.5727554179566562E-2</v>
      </c>
      <c r="I10" s="37">
        <f t="shared" si="3"/>
        <v>0.25696594427244585</v>
      </c>
      <c r="J10" s="37">
        <f t="shared" si="3"/>
        <v>3.4055727554179564E-2</v>
      </c>
      <c r="K10" s="37">
        <f t="shared" si="3"/>
        <v>3.0959752321981426E-3</v>
      </c>
      <c r="L10" s="37">
        <f t="shared" si="3"/>
        <v>0</v>
      </c>
      <c r="M10" s="37">
        <f t="shared" si="3"/>
        <v>0</v>
      </c>
      <c r="N10" s="37">
        <f t="shared" si="3"/>
        <v>0</v>
      </c>
      <c r="O10" s="37">
        <f t="shared" si="3"/>
        <v>0.65015479876160986</v>
      </c>
      <c r="P10" s="438"/>
      <c r="AA10" s="154"/>
      <c r="AB10" s="154"/>
    </row>
    <row r="11" spans="1:28" ht="12" customHeight="1">
      <c r="A11" s="257"/>
      <c r="B11" s="323" t="s">
        <v>47</v>
      </c>
      <c r="C11" s="324"/>
      <c r="D11" s="324"/>
      <c r="E11" s="325"/>
      <c r="F11" s="93">
        <f t="shared" si="1"/>
        <v>145</v>
      </c>
      <c r="G11" s="69">
        <v>0</v>
      </c>
      <c r="H11" s="41">
        <v>13</v>
      </c>
      <c r="I11" s="41">
        <v>75</v>
      </c>
      <c r="J11" s="41">
        <v>2</v>
      </c>
      <c r="K11" s="41">
        <v>0</v>
      </c>
      <c r="L11" s="41">
        <v>0</v>
      </c>
      <c r="M11" s="41">
        <v>0</v>
      </c>
      <c r="N11" s="41">
        <v>0</v>
      </c>
      <c r="O11" s="41">
        <v>55</v>
      </c>
      <c r="P11" s="437">
        <v>173850.86666666667</v>
      </c>
      <c r="AA11" s="155">
        <v>145</v>
      </c>
      <c r="AB11" s="155" t="str">
        <f>IF(F11=AA11,"",1)</f>
        <v/>
      </c>
    </row>
    <row r="12" spans="1:28" ht="12" customHeight="1">
      <c r="A12" s="257"/>
      <c r="B12" s="326"/>
      <c r="C12" s="327"/>
      <c r="D12" s="327"/>
      <c r="E12" s="328"/>
      <c r="F12" s="94">
        <f t="shared" si="1"/>
        <v>1</v>
      </c>
      <c r="G12" s="67">
        <f t="shared" ref="G12:O12" si="4">IF(G11=0,0,G11/$F11)</f>
        <v>0</v>
      </c>
      <c r="H12" s="37">
        <f t="shared" si="4"/>
        <v>8.9655172413793102E-2</v>
      </c>
      <c r="I12" s="37">
        <f t="shared" si="4"/>
        <v>0.51724137931034486</v>
      </c>
      <c r="J12" s="37">
        <f t="shared" si="4"/>
        <v>1.3793103448275862E-2</v>
      </c>
      <c r="K12" s="37">
        <f t="shared" si="4"/>
        <v>0</v>
      </c>
      <c r="L12" s="37">
        <f t="shared" si="4"/>
        <v>0</v>
      </c>
      <c r="M12" s="37">
        <f t="shared" si="4"/>
        <v>0</v>
      </c>
      <c r="N12" s="37">
        <f t="shared" si="4"/>
        <v>0</v>
      </c>
      <c r="O12" s="37">
        <f t="shared" si="4"/>
        <v>0.37931034482758619</v>
      </c>
      <c r="P12" s="438"/>
      <c r="AA12" s="154"/>
      <c r="AB12" s="154"/>
    </row>
    <row r="13" spans="1:28" ht="12" customHeight="1">
      <c r="A13" s="257"/>
      <c r="B13" s="323" t="s">
        <v>46</v>
      </c>
      <c r="C13" s="324"/>
      <c r="D13" s="324"/>
      <c r="E13" s="325"/>
      <c r="F13" s="93">
        <f t="shared" si="1"/>
        <v>218</v>
      </c>
      <c r="G13" s="69">
        <v>0</v>
      </c>
      <c r="H13" s="41">
        <v>7</v>
      </c>
      <c r="I13" s="41">
        <v>122</v>
      </c>
      <c r="J13" s="41">
        <v>27</v>
      </c>
      <c r="K13" s="41">
        <v>3</v>
      </c>
      <c r="L13" s="41">
        <v>1</v>
      </c>
      <c r="M13" s="41">
        <v>0</v>
      </c>
      <c r="N13" s="41">
        <v>0</v>
      </c>
      <c r="O13" s="41">
        <v>58</v>
      </c>
      <c r="P13" s="437">
        <v>187067.77499999999</v>
      </c>
      <c r="AA13" s="155">
        <v>218</v>
      </c>
      <c r="AB13" s="155" t="str">
        <f>IF(F13=AA13,"",1)</f>
        <v/>
      </c>
    </row>
    <row r="14" spans="1:28" ht="12" customHeight="1">
      <c r="A14" s="257"/>
      <c r="B14" s="326"/>
      <c r="C14" s="327"/>
      <c r="D14" s="327"/>
      <c r="E14" s="328"/>
      <c r="F14" s="94">
        <f t="shared" si="1"/>
        <v>1</v>
      </c>
      <c r="G14" s="67">
        <f t="shared" ref="G14:O14" si="5">IF(G13=0,0,G13/$F13)</f>
        <v>0</v>
      </c>
      <c r="H14" s="37">
        <f t="shared" si="5"/>
        <v>3.2110091743119268E-2</v>
      </c>
      <c r="I14" s="37">
        <f t="shared" si="5"/>
        <v>0.55963302752293576</v>
      </c>
      <c r="J14" s="37">
        <f t="shared" si="5"/>
        <v>0.12385321100917432</v>
      </c>
      <c r="K14" s="37">
        <f t="shared" si="5"/>
        <v>1.3761467889908258E-2</v>
      </c>
      <c r="L14" s="37">
        <f t="shared" si="5"/>
        <v>4.5871559633027525E-3</v>
      </c>
      <c r="M14" s="37">
        <f t="shared" si="5"/>
        <v>0</v>
      </c>
      <c r="N14" s="37">
        <f t="shared" si="5"/>
        <v>0</v>
      </c>
      <c r="O14" s="37">
        <f t="shared" si="5"/>
        <v>0.26605504587155965</v>
      </c>
      <c r="P14" s="438"/>
      <c r="AA14" s="154"/>
      <c r="AB14" s="154"/>
    </row>
    <row r="15" spans="1:28" ht="12" customHeight="1">
      <c r="A15" s="257"/>
      <c r="B15" s="323" t="s">
        <v>45</v>
      </c>
      <c r="C15" s="324"/>
      <c r="D15" s="324"/>
      <c r="E15" s="325"/>
      <c r="F15" s="93">
        <f t="shared" si="1"/>
        <v>66</v>
      </c>
      <c r="G15" s="69">
        <v>0</v>
      </c>
      <c r="H15" s="41">
        <v>0</v>
      </c>
      <c r="I15" s="41">
        <v>38</v>
      </c>
      <c r="J15" s="41">
        <v>19</v>
      </c>
      <c r="K15" s="41">
        <v>0</v>
      </c>
      <c r="L15" s="41">
        <v>0</v>
      </c>
      <c r="M15" s="41">
        <v>0</v>
      </c>
      <c r="N15" s="41">
        <v>0</v>
      </c>
      <c r="O15" s="41">
        <v>9</v>
      </c>
      <c r="P15" s="437">
        <v>190811.70175438595</v>
      </c>
      <c r="AA15" s="155">
        <v>66</v>
      </c>
      <c r="AB15" s="155" t="str">
        <f>IF(F15=AA15,"",1)</f>
        <v/>
      </c>
    </row>
    <row r="16" spans="1:28" ht="12" customHeight="1">
      <c r="A16" s="257"/>
      <c r="B16" s="326"/>
      <c r="C16" s="327"/>
      <c r="D16" s="327"/>
      <c r="E16" s="328"/>
      <c r="F16" s="94">
        <f t="shared" si="1"/>
        <v>1</v>
      </c>
      <c r="G16" s="67">
        <f t="shared" ref="G16:O16" si="6">IF(G15=0,0,G15/$F15)</f>
        <v>0</v>
      </c>
      <c r="H16" s="37">
        <f t="shared" si="6"/>
        <v>0</v>
      </c>
      <c r="I16" s="37">
        <f t="shared" si="6"/>
        <v>0.5757575757575758</v>
      </c>
      <c r="J16" s="37">
        <f t="shared" si="6"/>
        <v>0.2878787878787879</v>
      </c>
      <c r="K16" s="37">
        <f t="shared" si="6"/>
        <v>0</v>
      </c>
      <c r="L16" s="37">
        <f t="shared" si="6"/>
        <v>0</v>
      </c>
      <c r="M16" s="37">
        <f t="shared" si="6"/>
        <v>0</v>
      </c>
      <c r="N16" s="37">
        <f t="shared" si="6"/>
        <v>0</v>
      </c>
      <c r="O16" s="37">
        <f t="shared" si="6"/>
        <v>0.13636363636363635</v>
      </c>
      <c r="P16" s="438"/>
      <c r="AA16" s="154"/>
      <c r="AB16" s="154"/>
    </row>
    <row r="17" spans="1:28" ht="12" customHeight="1">
      <c r="A17" s="257"/>
      <c r="B17" s="323" t="s">
        <v>44</v>
      </c>
      <c r="C17" s="324"/>
      <c r="D17" s="324"/>
      <c r="E17" s="325"/>
      <c r="F17" s="93">
        <f t="shared" si="1"/>
        <v>215</v>
      </c>
      <c r="G17" s="69">
        <v>0</v>
      </c>
      <c r="H17" s="41">
        <v>7</v>
      </c>
      <c r="I17" s="41">
        <v>85</v>
      </c>
      <c r="J17" s="41">
        <v>69</v>
      </c>
      <c r="K17" s="41">
        <v>5</v>
      </c>
      <c r="L17" s="41">
        <v>0</v>
      </c>
      <c r="M17" s="41">
        <v>1</v>
      </c>
      <c r="N17" s="41">
        <v>0</v>
      </c>
      <c r="O17" s="41">
        <v>48</v>
      </c>
      <c r="P17" s="437">
        <v>195394.32335329341</v>
      </c>
      <c r="AA17" s="155">
        <v>215</v>
      </c>
      <c r="AB17" s="155" t="str">
        <f>IF(F17=AA17,"",1)</f>
        <v/>
      </c>
    </row>
    <row r="18" spans="1:28" ht="12" customHeight="1">
      <c r="A18" s="258"/>
      <c r="B18" s="326"/>
      <c r="C18" s="327"/>
      <c r="D18" s="327"/>
      <c r="E18" s="328"/>
      <c r="F18" s="94">
        <f t="shared" si="1"/>
        <v>1</v>
      </c>
      <c r="G18" s="67">
        <f t="shared" ref="G18:O18" si="7">IF(G17=0,0,G17/$F17)</f>
        <v>0</v>
      </c>
      <c r="H18" s="37">
        <f t="shared" si="7"/>
        <v>3.255813953488372E-2</v>
      </c>
      <c r="I18" s="37">
        <f t="shared" si="7"/>
        <v>0.39534883720930231</v>
      </c>
      <c r="J18" s="37">
        <f t="shared" si="7"/>
        <v>0.32093023255813952</v>
      </c>
      <c r="K18" s="37">
        <f t="shared" si="7"/>
        <v>2.3255813953488372E-2</v>
      </c>
      <c r="L18" s="37">
        <f t="shared" si="7"/>
        <v>0</v>
      </c>
      <c r="M18" s="37">
        <f t="shared" si="7"/>
        <v>4.6511627906976744E-3</v>
      </c>
      <c r="N18" s="37">
        <f t="shared" si="7"/>
        <v>0</v>
      </c>
      <c r="O18" s="37">
        <f t="shared" si="7"/>
        <v>0.22325581395348837</v>
      </c>
      <c r="P18" s="438"/>
      <c r="AA18" s="156"/>
      <c r="AB18" s="154"/>
    </row>
    <row r="19" spans="1:28" ht="12" customHeight="1">
      <c r="A19" s="253" t="s">
        <v>43</v>
      </c>
      <c r="B19" s="253" t="s">
        <v>42</v>
      </c>
      <c r="C19" s="43"/>
      <c r="D19" s="305" t="s">
        <v>16</v>
      </c>
      <c r="E19" s="42"/>
      <c r="F19" s="93">
        <f t="shared" si="1"/>
        <v>243</v>
      </c>
      <c r="G19" s="69">
        <f t="shared" ref="G19:O19" si="8">SUM(G21,G23,G25,G27,G29,G31,G33,G35,G37,G39,G41,G43,G45,G47,G49,G51,G53,G55,G57,G59,G61,G63,G65,G67)</f>
        <v>0</v>
      </c>
      <c r="H19" s="41">
        <f t="shared" si="8"/>
        <v>5</v>
      </c>
      <c r="I19" s="41">
        <f t="shared" si="8"/>
        <v>92</v>
      </c>
      <c r="J19" s="41">
        <f t="shared" si="8"/>
        <v>43</v>
      </c>
      <c r="K19" s="41">
        <f t="shared" si="8"/>
        <v>2</v>
      </c>
      <c r="L19" s="41">
        <f t="shared" si="8"/>
        <v>0</v>
      </c>
      <c r="M19" s="41">
        <f t="shared" si="8"/>
        <v>0</v>
      </c>
      <c r="N19" s="41">
        <f t="shared" si="8"/>
        <v>0</v>
      </c>
      <c r="O19" s="41">
        <f t="shared" si="8"/>
        <v>101</v>
      </c>
      <c r="P19" s="437">
        <v>192268.35209999999</v>
      </c>
      <c r="AA19" s="155">
        <v>243</v>
      </c>
      <c r="AB19" s="155" t="str">
        <f>IF(F19=AA19,"",1)</f>
        <v/>
      </c>
    </row>
    <row r="20" spans="1:28" ht="12" customHeight="1">
      <c r="A20" s="254"/>
      <c r="B20" s="254"/>
      <c r="C20" s="40"/>
      <c r="D20" s="306"/>
      <c r="E20" s="39"/>
      <c r="F20" s="94">
        <f t="shared" si="1"/>
        <v>1</v>
      </c>
      <c r="G20" s="67">
        <f t="shared" ref="G20:O20" si="9">IF(G19=0,0,G19/$F19)</f>
        <v>0</v>
      </c>
      <c r="H20" s="37">
        <f t="shared" si="9"/>
        <v>2.0576131687242798E-2</v>
      </c>
      <c r="I20" s="37">
        <f t="shared" si="9"/>
        <v>0.37860082304526749</v>
      </c>
      <c r="J20" s="37">
        <f t="shared" si="9"/>
        <v>0.17695473251028807</v>
      </c>
      <c r="K20" s="37">
        <f t="shared" si="9"/>
        <v>8.23045267489712E-3</v>
      </c>
      <c r="L20" s="37">
        <f t="shared" si="9"/>
        <v>0</v>
      </c>
      <c r="M20" s="37">
        <f t="shared" si="9"/>
        <v>0</v>
      </c>
      <c r="N20" s="37">
        <f t="shared" si="9"/>
        <v>0</v>
      </c>
      <c r="O20" s="37">
        <f t="shared" si="9"/>
        <v>0.41563786008230452</v>
      </c>
      <c r="P20" s="438"/>
      <c r="AA20" s="154"/>
      <c r="AB20" s="154"/>
    </row>
    <row r="21" spans="1:28" ht="12" customHeight="1">
      <c r="A21" s="254"/>
      <c r="B21" s="254"/>
      <c r="C21" s="43"/>
      <c r="D21" s="305" t="s">
        <v>41</v>
      </c>
      <c r="E21" s="42"/>
      <c r="F21" s="93">
        <f t="shared" si="1"/>
        <v>32</v>
      </c>
      <c r="G21" s="69">
        <v>0</v>
      </c>
      <c r="H21" s="41">
        <v>2</v>
      </c>
      <c r="I21" s="41">
        <v>20</v>
      </c>
      <c r="J21" s="41">
        <v>1</v>
      </c>
      <c r="K21" s="41">
        <v>0</v>
      </c>
      <c r="L21" s="41">
        <v>0</v>
      </c>
      <c r="M21" s="41">
        <v>0</v>
      </c>
      <c r="N21" s="41">
        <v>0</v>
      </c>
      <c r="O21" s="41">
        <v>9</v>
      </c>
      <c r="P21" s="437">
        <v>181795.30434782608</v>
      </c>
      <c r="AA21" s="155">
        <v>32</v>
      </c>
      <c r="AB21" s="155" t="str">
        <f>IF(F21=AA21,"",1)</f>
        <v/>
      </c>
    </row>
    <row r="22" spans="1:28" ht="12" customHeight="1">
      <c r="A22" s="254"/>
      <c r="B22" s="254"/>
      <c r="C22" s="40"/>
      <c r="D22" s="306"/>
      <c r="E22" s="39"/>
      <c r="F22" s="94">
        <f t="shared" si="1"/>
        <v>1</v>
      </c>
      <c r="G22" s="67">
        <f t="shared" ref="G22:O22" si="10">IF(G21=0,0,G21/$F21)</f>
        <v>0</v>
      </c>
      <c r="H22" s="37">
        <f t="shared" si="10"/>
        <v>6.25E-2</v>
      </c>
      <c r="I22" s="37">
        <f t="shared" si="10"/>
        <v>0.625</v>
      </c>
      <c r="J22" s="37">
        <f t="shared" si="10"/>
        <v>3.125E-2</v>
      </c>
      <c r="K22" s="37">
        <f t="shared" si="10"/>
        <v>0</v>
      </c>
      <c r="L22" s="37">
        <f t="shared" si="10"/>
        <v>0</v>
      </c>
      <c r="M22" s="37">
        <f t="shared" si="10"/>
        <v>0</v>
      </c>
      <c r="N22" s="37">
        <f t="shared" si="10"/>
        <v>0</v>
      </c>
      <c r="O22" s="37">
        <f t="shared" si="10"/>
        <v>0.28125</v>
      </c>
      <c r="P22" s="438"/>
      <c r="AA22" s="154"/>
      <c r="AB22" s="154"/>
    </row>
    <row r="23" spans="1:28" ht="12" customHeight="1">
      <c r="A23" s="254"/>
      <c r="B23" s="254"/>
      <c r="C23" s="43"/>
      <c r="D23" s="308" t="s">
        <v>40</v>
      </c>
      <c r="E23" s="115"/>
      <c r="F23" s="93">
        <f t="shared" si="1"/>
        <v>4</v>
      </c>
      <c r="G23" s="103">
        <v>0</v>
      </c>
      <c r="H23" s="104">
        <v>0</v>
      </c>
      <c r="I23" s="41">
        <v>3</v>
      </c>
      <c r="J23" s="41">
        <v>0</v>
      </c>
      <c r="K23" s="41">
        <v>0</v>
      </c>
      <c r="L23" s="41">
        <v>0</v>
      </c>
      <c r="M23" s="41">
        <v>0</v>
      </c>
      <c r="N23" s="41">
        <v>0</v>
      </c>
      <c r="O23" s="41">
        <v>1</v>
      </c>
      <c r="P23" s="437">
        <v>184966.66666666666</v>
      </c>
      <c r="AA23" s="155">
        <v>4</v>
      </c>
      <c r="AB23" s="155" t="str">
        <f>IF(F23=AA23,"",1)</f>
        <v/>
      </c>
    </row>
    <row r="24" spans="1:28" ht="12" customHeight="1">
      <c r="A24" s="254"/>
      <c r="B24" s="254"/>
      <c r="C24" s="40"/>
      <c r="D24" s="309"/>
      <c r="E24" s="116"/>
      <c r="F24" s="94">
        <f t="shared" si="1"/>
        <v>1</v>
      </c>
      <c r="G24" s="106">
        <f t="shared" ref="G24:O24" si="11">IF(G23=0,0,G23/$F23)</f>
        <v>0</v>
      </c>
      <c r="H24" s="107">
        <f t="shared" si="11"/>
        <v>0</v>
      </c>
      <c r="I24" s="37">
        <f t="shared" si="11"/>
        <v>0.75</v>
      </c>
      <c r="J24" s="37">
        <f t="shared" si="11"/>
        <v>0</v>
      </c>
      <c r="K24" s="37">
        <f t="shared" si="11"/>
        <v>0</v>
      </c>
      <c r="L24" s="37">
        <f t="shared" si="11"/>
        <v>0</v>
      </c>
      <c r="M24" s="37">
        <f t="shared" si="11"/>
        <v>0</v>
      </c>
      <c r="N24" s="37">
        <f t="shared" si="11"/>
        <v>0</v>
      </c>
      <c r="O24" s="37">
        <f t="shared" si="11"/>
        <v>0.25</v>
      </c>
      <c r="P24" s="438"/>
      <c r="AA24" s="154"/>
      <c r="AB24" s="154"/>
    </row>
    <row r="25" spans="1:28" ht="12" customHeight="1">
      <c r="A25" s="254"/>
      <c r="B25" s="254"/>
      <c r="C25" s="43"/>
      <c r="D25" s="308" t="s">
        <v>39</v>
      </c>
      <c r="E25" s="115"/>
      <c r="F25" s="93">
        <f t="shared" si="1"/>
        <v>16</v>
      </c>
      <c r="G25" s="103">
        <v>0</v>
      </c>
      <c r="H25" s="104">
        <v>1</v>
      </c>
      <c r="I25" s="41">
        <v>2</v>
      </c>
      <c r="J25" s="41">
        <v>0</v>
      </c>
      <c r="K25" s="41">
        <v>0</v>
      </c>
      <c r="L25" s="41">
        <v>0</v>
      </c>
      <c r="M25" s="41">
        <v>0</v>
      </c>
      <c r="N25" s="41">
        <v>0</v>
      </c>
      <c r="O25" s="41">
        <v>13</v>
      </c>
      <c r="P25" s="437">
        <v>160766.66666666666</v>
      </c>
      <c r="AA25" s="155">
        <v>16</v>
      </c>
      <c r="AB25" s="155" t="str">
        <f>IF(F25=AA25,"",1)</f>
        <v/>
      </c>
    </row>
    <row r="26" spans="1:28" ht="12" customHeight="1">
      <c r="A26" s="254"/>
      <c r="B26" s="254"/>
      <c r="C26" s="40"/>
      <c r="D26" s="309"/>
      <c r="E26" s="116"/>
      <c r="F26" s="94">
        <f t="shared" si="1"/>
        <v>1</v>
      </c>
      <c r="G26" s="106">
        <f t="shared" ref="G26:O26" si="12">IF(G25=0,0,G25/$F25)</f>
        <v>0</v>
      </c>
      <c r="H26" s="107">
        <f>IF(H25=0,0,H25/$F25)</f>
        <v>6.25E-2</v>
      </c>
      <c r="I26" s="37">
        <f>IF(I25=0,0,I25/$F25)</f>
        <v>0.125</v>
      </c>
      <c r="J26" s="37">
        <f t="shared" si="12"/>
        <v>0</v>
      </c>
      <c r="K26" s="37">
        <f t="shared" si="12"/>
        <v>0</v>
      </c>
      <c r="L26" s="37">
        <f t="shared" si="12"/>
        <v>0</v>
      </c>
      <c r="M26" s="37">
        <f t="shared" si="12"/>
        <v>0</v>
      </c>
      <c r="N26" s="37">
        <f t="shared" si="12"/>
        <v>0</v>
      </c>
      <c r="O26" s="37">
        <f t="shared" si="12"/>
        <v>0.8125</v>
      </c>
      <c r="P26" s="438"/>
      <c r="AA26" s="154"/>
      <c r="AB26" s="154"/>
    </row>
    <row r="27" spans="1:28" ht="12" customHeight="1">
      <c r="A27" s="254"/>
      <c r="B27" s="254"/>
      <c r="C27" s="43"/>
      <c r="D27" s="305" t="s">
        <v>38</v>
      </c>
      <c r="E27" s="42"/>
      <c r="F27" s="93">
        <f t="shared" si="1"/>
        <v>3</v>
      </c>
      <c r="G27" s="69">
        <v>0</v>
      </c>
      <c r="H27" s="41">
        <v>0</v>
      </c>
      <c r="I27" s="41">
        <v>1</v>
      </c>
      <c r="J27" s="41">
        <v>0</v>
      </c>
      <c r="K27" s="41">
        <v>0</v>
      </c>
      <c r="L27" s="41">
        <v>0</v>
      </c>
      <c r="M27" s="41">
        <v>0</v>
      </c>
      <c r="N27" s="41">
        <v>0</v>
      </c>
      <c r="O27" s="41">
        <v>2</v>
      </c>
      <c r="P27" s="437">
        <v>156880</v>
      </c>
      <c r="AA27" s="155">
        <v>3</v>
      </c>
      <c r="AB27" s="155" t="str">
        <f>IF(F27=AA27,"",1)</f>
        <v/>
      </c>
    </row>
    <row r="28" spans="1:28" ht="12" customHeight="1">
      <c r="A28" s="254"/>
      <c r="B28" s="254"/>
      <c r="C28" s="40"/>
      <c r="D28" s="306"/>
      <c r="E28" s="39"/>
      <c r="F28" s="94">
        <f t="shared" si="1"/>
        <v>1</v>
      </c>
      <c r="G28" s="67">
        <f t="shared" ref="G28:O28" si="13">IF(G27=0,0,G27/$F27)</f>
        <v>0</v>
      </c>
      <c r="H28" s="37">
        <f t="shared" si="13"/>
        <v>0</v>
      </c>
      <c r="I28" s="37">
        <f t="shared" si="13"/>
        <v>0.33333333333333331</v>
      </c>
      <c r="J28" s="37">
        <f t="shared" si="13"/>
        <v>0</v>
      </c>
      <c r="K28" s="37">
        <f t="shared" si="13"/>
        <v>0</v>
      </c>
      <c r="L28" s="37">
        <f t="shared" si="13"/>
        <v>0</v>
      </c>
      <c r="M28" s="37">
        <f t="shared" si="13"/>
        <v>0</v>
      </c>
      <c r="N28" s="37">
        <f t="shared" si="13"/>
        <v>0</v>
      </c>
      <c r="O28" s="37">
        <f t="shared" si="13"/>
        <v>0.66666666666666663</v>
      </c>
      <c r="P28" s="438"/>
      <c r="AA28" s="154"/>
      <c r="AB28" s="154"/>
    </row>
    <row r="29" spans="1:28" ht="12" customHeight="1">
      <c r="A29" s="254"/>
      <c r="B29" s="254"/>
      <c r="C29" s="43"/>
      <c r="D29" s="305" t="s">
        <v>37</v>
      </c>
      <c r="E29" s="42"/>
      <c r="F29" s="93">
        <f t="shared" si="1"/>
        <v>7</v>
      </c>
      <c r="G29" s="69">
        <v>0</v>
      </c>
      <c r="H29" s="41">
        <v>0</v>
      </c>
      <c r="I29" s="41">
        <v>3</v>
      </c>
      <c r="J29" s="41">
        <v>1</v>
      </c>
      <c r="K29" s="41">
        <v>0</v>
      </c>
      <c r="L29" s="41">
        <v>0</v>
      </c>
      <c r="M29" s="41">
        <v>0</v>
      </c>
      <c r="N29" s="41">
        <v>0</v>
      </c>
      <c r="O29" s="41">
        <v>3</v>
      </c>
      <c r="P29" s="437">
        <v>186025</v>
      </c>
      <c r="AA29" s="155">
        <v>7</v>
      </c>
      <c r="AB29" s="155" t="str">
        <f>IF(F29=AA29,"",1)</f>
        <v/>
      </c>
    </row>
    <row r="30" spans="1:28" ht="12" customHeight="1">
      <c r="A30" s="254"/>
      <c r="B30" s="254"/>
      <c r="C30" s="40"/>
      <c r="D30" s="306"/>
      <c r="E30" s="39"/>
      <c r="F30" s="94">
        <f t="shared" si="1"/>
        <v>1</v>
      </c>
      <c r="G30" s="67">
        <f t="shared" ref="G30:O30" si="14">IF(G29=0,0,G29/$F29)</f>
        <v>0</v>
      </c>
      <c r="H30" s="37">
        <f t="shared" si="14"/>
        <v>0</v>
      </c>
      <c r="I30" s="37">
        <f t="shared" si="14"/>
        <v>0.42857142857142855</v>
      </c>
      <c r="J30" s="37">
        <f t="shared" si="14"/>
        <v>0.14285714285714285</v>
      </c>
      <c r="K30" s="37">
        <f t="shared" si="14"/>
        <v>0</v>
      </c>
      <c r="L30" s="37">
        <f t="shared" si="14"/>
        <v>0</v>
      </c>
      <c r="M30" s="37">
        <f t="shared" si="14"/>
        <v>0</v>
      </c>
      <c r="N30" s="37">
        <f t="shared" si="14"/>
        <v>0</v>
      </c>
      <c r="O30" s="37">
        <f t="shared" si="14"/>
        <v>0.42857142857142855</v>
      </c>
      <c r="P30" s="438"/>
      <c r="AA30" s="154"/>
      <c r="AB30" s="154"/>
    </row>
    <row r="31" spans="1:28" ht="12" customHeight="1">
      <c r="A31" s="254"/>
      <c r="B31" s="254"/>
      <c r="C31" s="43"/>
      <c r="D31" s="305" t="s">
        <v>36</v>
      </c>
      <c r="E31" s="42"/>
      <c r="F31" s="93">
        <f t="shared" si="1"/>
        <v>2</v>
      </c>
      <c r="G31" s="69">
        <v>0</v>
      </c>
      <c r="H31" s="41">
        <v>0</v>
      </c>
      <c r="I31" s="41">
        <v>1</v>
      </c>
      <c r="J31" s="41">
        <v>0</v>
      </c>
      <c r="K31" s="41">
        <v>0</v>
      </c>
      <c r="L31" s="41">
        <v>0</v>
      </c>
      <c r="M31" s="41">
        <v>0</v>
      </c>
      <c r="N31" s="41">
        <v>0</v>
      </c>
      <c r="O31" s="41">
        <v>1</v>
      </c>
      <c r="P31" s="437">
        <v>190000</v>
      </c>
      <c r="AA31" s="155">
        <v>2</v>
      </c>
      <c r="AB31" s="155" t="str">
        <f>IF(F31=AA31,"",1)</f>
        <v/>
      </c>
    </row>
    <row r="32" spans="1:28" ht="12" customHeight="1">
      <c r="A32" s="254"/>
      <c r="B32" s="254"/>
      <c r="C32" s="40"/>
      <c r="D32" s="306"/>
      <c r="E32" s="39"/>
      <c r="F32" s="94">
        <f t="shared" si="1"/>
        <v>1</v>
      </c>
      <c r="G32" s="67">
        <f t="shared" ref="G32:O32" si="15">IF(G31=0,0,G31/$F31)</f>
        <v>0</v>
      </c>
      <c r="H32" s="37">
        <f t="shared" si="15"/>
        <v>0</v>
      </c>
      <c r="I32" s="37">
        <f t="shared" si="15"/>
        <v>0.5</v>
      </c>
      <c r="J32" s="37">
        <f t="shared" si="15"/>
        <v>0</v>
      </c>
      <c r="K32" s="37">
        <f t="shared" si="15"/>
        <v>0</v>
      </c>
      <c r="L32" s="37">
        <f t="shared" si="15"/>
        <v>0</v>
      </c>
      <c r="M32" s="37">
        <f t="shared" si="15"/>
        <v>0</v>
      </c>
      <c r="N32" s="37">
        <f t="shared" si="15"/>
        <v>0</v>
      </c>
      <c r="O32" s="37">
        <f t="shared" si="15"/>
        <v>0.5</v>
      </c>
      <c r="P32" s="438"/>
      <c r="AA32" s="154"/>
      <c r="AB32" s="154"/>
    </row>
    <row r="33" spans="1:28" ht="12" customHeight="1">
      <c r="A33" s="254"/>
      <c r="B33" s="254"/>
      <c r="C33" s="43"/>
      <c r="D33" s="305" t="s">
        <v>35</v>
      </c>
      <c r="E33" s="42"/>
      <c r="F33" s="93">
        <f t="shared" si="1"/>
        <v>5</v>
      </c>
      <c r="G33" s="69">
        <v>0</v>
      </c>
      <c r="H33" s="41">
        <v>0</v>
      </c>
      <c r="I33" s="41">
        <v>4</v>
      </c>
      <c r="J33" s="41">
        <v>0</v>
      </c>
      <c r="K33" s="41">
        <v>1</v>
      </c>
      <c r="L33" s="41">
        <v>0</v>
      </c>
      <c r="M33" s="41">
        <v>0</v>
      </c>
      <c r="N33" s="41">
        <v>0</v>
      </c>
      <c r="O33" s="41">
        <v>0</v>
      </c>
      <c r="P33" s="437">
        <v>201500</v>
      </c>
      <c r="AA33" s="155">
        <v>5</v>
      </c>
      <c r="AB33" s="155" t="str">
        <f>IF(F33=AA33,"",1)</f>
        <v/>
      </c>
    </row>
    <row r="34" spans="1:28" ht="12" customHeight="1">
      <c r="A34" s="254"/>
      <c r="B34" s="254"/>
      <c r="C34" s="40"/>
      <c r="D34" s="306"/>
      <c r="E34" s="39"/>
      <c r="F34" s="94">
        <f t="shared" si="1"/>
        <v>1</v>
      </c>
      <c r="G34" s="67">
        <f t="shared" ref="G34:O34" si="16">IF(G33=0,0,G33/$F33)</f>
        <v>0</v>
      </c>
      <c r="H34" s="37">
        <f t="shared" si="16"/>
        <v>0</v>
      </c>
      <c r="I34" s="37">
        <f t="shared" si="16"/>
        <v>0.8</v>
      </c>
      <c r="J34" s="37">
        <f t="shared" si="16"/>
        <v>0</v>
      </c>
      <c r="K34" s="37">
        <f t="shared" si="16"/>
        <v>0.2</v>
      </c>
      <c r="L34" s="37">
        <f t="shared" si="16"/>
        <v>0</v>
      </c>
      <c r="M34" s="37">
        <f t="shared" si="16"/>
        <v>0</v>
      </c>
      <c r="N34" s="37">
        <f t="shared" si="16"/>
        <v>0</v>
      </c>
      <c r="O34" s="37">
        <f t="shared" si="16"/>
        <v>0</v>
      </c>
      <c r="P34" s="438"/>
      <c r="AA34" s="154"/>
      <c r="AB34" s="154"/>
    </row>
    <row r="35" spans="1:28" ht="12" customHeight="1">
      <c r="A35" s="254"/>
      <c r="B35" s="254"/>
      <c r="C35" s="43"/>
      <c r="D35" s="305" t="s">
        <v>34</v>
      </c>
      <c r="E35" s="42"/>
      <c r="F35" s="93">
        <f t="shared" si="1"/>
        <v>10</v>
      </c>
      <c r="G35" s="69">
        <v>0</v>
      </c>
      <c r="H35" s="41">
        <v>0</v>
      </c>
      <c r="I35" s="41">
        <v>1</v>
      </c>
      <c r="J35" s="41">
        <v>6</v>
      </c>
      <c r="K35" s="41">
        <v>1</v>
      </c>
      <c r="L35" s="41">
        <v>0</v>
      </c>
      <c r="M35" s="41">
        <v>0</v>
      </c>
      <c r="N35" s="41">
        <v>0</v>
      </c>
      <c r="O35" s="41">
        <v>2</v>
      </c>
      <c r="P35" s="437">
        <v>214286.25</v>
      </c>
      <c r="AA35" s="155">
        <v>10</v>
      </c>
      <c r="AB35" s="155" t="str">
        <f>IF(F35=AA35,"",1)</f>
        <v/>
      </c>
    </row>
    <row r="36" spans="1:28" ht="12" customHeight="1">
      <c r="A36" s="254"/>
      <c r="B36" s="254"/>
      <c r="C36" s="40"/>
      <c r="D36" s="306"/>
      <c r="E36" s="39"/>
      <c r="F36" s="94">
        <f t="shared" si="1"/>
        <v>1</v>
      </c>
      <c r="G36" s="67">
        <f t="shared" ref="G36:O36" si="17">IF(G35=0,0,G35/$F35)</f>
        <v>0</v>
      </c>
      <c r="H36" s="37">
        <f t="shared" si="17"/>
        <v>0</v>
      </c>
      <c r="I36" s="37">
        <f t="shared" si="17"/>
        <v>0.1</v>
      </c>
      <c r="J36" s="37">
        <f t="shared" si="17"/>
        <v>0.6</v>
      </c>
      <c r="K36" s="37">
        <f t="shared" si="17"/>
        <v>0.1</v>
      </c>
      <c r="L36" s="37">
        <f t="shared" si="17"/>
        <v>0</v>
      </c>
      <c r="M36" s="37">
        <f t="shared" si="17"/>
        <v>0</v>
      </c>
      <c r="N36" s="37">
        <f t="shared" si="17"/>
        <v>0</v>
      </c>
      <c r="O36" s="37">
        <f t="shared" si="17"/>
        <v>0.2</v>
      </c>
      <c r="P36" s="438"/>
      <c r="AA36" s="154"/>
      <c r="AB36" s="154"/>
    </row>
    <row r="37" spans="1:28" ht="12" customHeight="1">
      <c r="A37" s="254"/>
      <c r="B37" s="254"/>
      <c r="C37" s="43"/>
      <c r="D37" s="305" t="s">
        <v>33</v>
      </c>
      <c r="E37" s="42"/>
      <c r="F37" s="93">
        <f t="shared" si="1"/>
        <v>1</v>
      </c>
      <c r="G37" s="69">
        <v>0</v>
      </c>
      <c r="H37" s="41">
        <v>0</v>
      </c>
      <c r="I37" s="41">
        <v>0</v>
      </c>
      <c r="J37" s="41">
        <v>0</v>
      </c>
      <c r="K37" s="41">
        <v>0</v>
      </c>
      <c r="L37" s="41">
        <v>0</v>
      </c>
      <c r="M37" s="41">
        <v>0</v>
      </c>
      <c r="N37" s="41">
        <v>0</v>
      </c>
      <c r="O37" s="41">
        <v>1</v>
      </c>
      <c r="P37" s="437" t="s">
        <v>409</v>
      </c>
      <c r="AA37" s="155">
        <v>1</v>
      </c>
      <c r="AB37" s="155" t="str">
        <f>IF(F37=AA37,"",1)</f>
        <v/>
      </c>
    </row>
    <row r="38" spans="1:28" ht="12" customHeight="1">
      <c r="A38" s="254"/>
      <c r="B38" s="254"/>
      <c r="C38" s="40"/>
      <c r="D38" s="306"/>
      <c r="E38" s="39"/>
      <c r="F38" s="94">
        <f t="shared" si="1"/>
        <v>1</v>
      </c>
      <c r="G38" s="67">
        <f t="shared" ref="G38:O38" si="18">IF(G37=0,0,G37/$F37)</f>
        <v>0</v>
      </c>
      <c r="H38" s="37">
        <f t="shared" si="18"/>
        <v>0</v>
      </c>
      <c r="I38" s="37">
        <f t="shared" si="18"/>
        <v>0</v>
      </c>
      <c r="J38" s="37">
        <f t="shared" si="18"/>
        <v>0</v>
      </c>
      <c r="K38" s="37">
        <f t="shared" si="18"/>
        <v>0</v>
      </c>
      <c r="L38" s="37">
        <f t="shared" si="18"/>
        <v>0</v>
      </c>
      <c r="M38" s="37">
        <f t="shared" si="18"/>
        <v>0</v>
      </c>
      <c r="N38" s="37">
        <f t="shared" si="18"/>
        <v>0</v>
      </c>
      <c r="O38" s="37">
        <f t="shared" si="18"/>
        <v>1</v>
      </c>
      <c r="P38" s="438"/>
      <c r="AA38" s="154"/>
      <c r="AB38" s="154"/>
    </row>
    <row r="39" spans="1:28" ht="12" customHeight="1">
      <c r="A39" s="254"/>
      <c r="B39" s="254"/>
      <c r="C39" s="43"/>
      <c r="D39" s="305" t="s">
        <v>32</v>
      </c>
      <c r="E39" s="42"/>
      <c r="F39" s="93">
        <f t="shared" si="1"/>
        <v>6</v>
      </c>
      <c r="G39" s="69">
        <v>0</v>
      </c>
      <c r="H39" s="41">
        <v>0</v>
      </c>
      <c r="I39" s="41">
        <v>5</v>
      </c>
      <c r="J39" s="41">
        <v>0</v>
      </c>
      <c r="K39" s="41">
        <v>0</v>
      </c>
      <c r="L39" s="41">
        <v>0</v>
      </c>
      <c r="M39" s="41">
        <v>0</v>
      </c>
      <c r="N39" s="41">
        <v>0</v>
      </c>
      <c r="O39" s="41">
        <v>1</v>
      </c>
      <c r="P39" s="437">
        <v>193000</v>
      </c>
      <c r="AA39" s="155">
        <v>6</v>
      </c>
      <c r="AB39" s="155" t="str">
        <f>IF(F39=AA39,"",1)</f>
        <v/>
      </c>
    </row>
    <row r="40" spans="1:28" ht="12" customHeight="1">
      <c r="A40" s="254"/>
      <c r="B40" s="254"/>
      <c r="C40" s="40"/>
      <c r="D40" s="306"/>
      <c r="E40" s="39"/>
      <c r="F40" s="94">
        <f t="shared" si="1"/>
        <v>1</v>
      </c>
      <c r="G40" s="67">
        <f t="shared" ref="G40:O40" si="19">IF(G39=0,0,G39/$F39)</f>
        <v>0</v>
      </c>
      <c r="H40" s="37">
        <f t="shared" si="19"/>
        <v>0</v>
      </c>
      <c r="I40" s="37">
        <f t="shared" si="19"/>
        <v>0.83333333333333337</v>
      </c>
      <c r="J40" s="37">
        <f t="shared" si="19"/>
        <v>0</v>
      </c>
      <c r="K40" s="37">
        <f t="shared" si="19"/>
        <v>0</v>
      </c>
      <c r="L40" s="37">
        <f t="shared" si="19"/>
        <v>0</v>
      </c>
      <c r="M40" s="37">
        <f t="shared" si="19"/>
        <v>0</v>
      </c>
      <c r="N40" s="37">
        <f t="shared" si="19"/>
        <v>0</v>
      </c>
      <c r="O40" s="37">
        <f t="shared" si="19"/>
        <v>0.16666666666666666</v>
      </c>
      <c r="P40" s="438"/>
      <c r="AA40" s="154"/>
      <c r="AB40" s="154"/>
    </row>
    <row r="41" spans="1:28" ht="12" customHeight="1">
      <c r="A41" s="254"/>
      <c r="B41" s="254"/>
      <c r="C41" s="43"/>
      <c r="D41" s="305" t="s">
        <v>31</v>
      </c>
      <c r="E41" s="42"/>
      <c r="F41" s="93">
        <f t="shared" si="1"/>
        <v>1</v>
      </c>
      <c r="G41" s="69">
        <v>0</v>
      </c>
      <c r="H41" s="41">
        <v>0</v>
      </c>
      <c r="I41" s="41">
        <v>0</v>
      </c>
      <c r="J41" s="41">
        <v>0</v>
      </c>
      <c r="K41" s="41">
        <v>0</v>
      </c>
      <c r="L41" s="41">
        <v>0</v>
      </c>
      <c r="M41" s="41">
        <v>0</v>
      </c>
      <c r="N41" s="41">
        <v>0</v>
      </c>
      <c r="O41" s="41">
        <v>1</v>
      </c>
      <c r="P41" s="437" t="s">
        <v>409</v>
      </c>
      <c r="AA41" s="155">
        <v>1</v>
      </c>
      <c r="AB41" s="155" t="str">
        <f>IF(F41=AA41,"",1)</f>
        <v/>
      </c>
    </row>
    <row r="42" spans="1:28" ht="12" customHeight="1">
      <c r="A42" s="254"/>
      <c r="B42" s="254"/>
      <c r="C42" s="40"/>
      <c r="D42" s="306"/>
      <c r="E42" s="39"/>
      <c r="F42" s="94">
        <f t="shared" si="1"/>
        <v>1</v>
      </c>
      <c r="G42" s="67">
        <f t="shared" ref="G42:O42" si="20">IF(G41=0,0,G41/$F41)</f>
        <v>0</v>
      </c>
      <c r="H42" s="37">
        <f t="shared" si="20"/>
        <v>0</v>
      </c>
      <c r="I42" s="37">
        <f t="shared" si="20"/>
        <v>0</v>
      </c>
      <c r="J42" s="37">
        <f t="shared" si="20"/>
        <v>0</v>
      </c>
      <c r="K42" s="37">
        <f t="shared" si="20"/>
        <v>0</v>
      </c>
      <c r="L42" s="37">
        <f t="shared" si="20"/>
        <v>0</v>
      </c>
      <c r="M42" s="37">
        <f t="shared" si="20"/>
        <v>0</v>
      </c>
      <c r="N42" s="37">
        <f t="shared" si="20"/>
        <v>0</v>
      </c>
      <c r="O42" s="37">
        <f t="shared" si="20"/>
        <v>1</v>
      </c>
      <c r="P42" s="438"/>
      <c r="AA42" s="154"/>
      <c r="AB42" s="154"/>
    </row>
    <row r="43" spans="1:28" ht="12" customHeight="1">
      <c r="A43" s="254"/>
      <c r="B43" s="254"/>
      <c r="C43" s="43"/>
      <c r="D43" s="305" t="s">
        <v>30</v>
      </c>
      <c r="E43" s="42"/>
      <c r="F43" s="93">
        <f t="shared" si="1"/>
        <v>2</v>
      </c>
      <c r="G43" s="69">
        <v>0</v>
      </c>
      <c r="H43" s="41">
        <v>0</v>
      </c>
      <c r="I43" s="41">
        <v>0</v>
      </c>
      <c r="J43" s="41">
        <v>1</v>
      </c>
      <c r="K43" s="41">
        <v>0</v>
      </c>
      <c r="L43" s="41">
        <v>0</v>
      </c>
      <c r="M43" s="41">
        <v>0</v>
      </c>
      <c r="N43" s="41">
        <v>0</v>
      </c>
      <c r="O43" s="41">
        <v>1</v>
      </c>
      <c r="P43" s="437">
        <v>203000</v>
      </c>
      <c r="AA43" s="155">
        <v>2</v>
      </c>
      <c r="AB43" s="155" t="str">
        <f>IF(F43=AA43,"",1)</f>
        <v/>
      </c>
    </row>
    <row r="44" spans="1:28" ht="12" customHeight="1">
      <c r="A44" s="254"/>
      <c r="B44" s="254"/>
      <c r="C44" s="40"/>
      <c r="D44" s="306"/>
      <c r="E44" s="39"/>
      <c r="F44" s="94">
        <f t="shared" si="1"/>
        <v>1</v>
      </c>
      <c r="G44" s="67">
        <f t="shared" ref="G44:O44" si="21">IF(G43=0,0,G43/$F43)</f>
        <v>0</v>
      </c>
      <c r="H44" s="37">
        <f t="shared" si="21"/>
        <v>0</v>
      </c>
      <c r="I44" s="37">
        <f t="shared" si="21"/>
        <v>0</v>
      </c>
      <c r="J44" s="37">
        <f t="shared" si="21"/>
        <v>0.5</v>
      </c>
      <c r="K44" s="37">
        <f t="shared" si="21"/>
        <v>0</v>
      </c>
      <c r="L44" s="37">
        <f t="shared" si="21"/>
        <v>0</v>
      </c>
      <c r="M44" s="37">
        <f t="shared" si="21"/>
        <v>0</v>
      </c>
      <c r="N44" s="37">
        <f t="shared" si="21"/>
        <v>0</v>
      </c>
      <c r="O44" s="37">
        <f t="shared" si="21"/>
        <v>0.5</v>
      </c>
      <c r="P44" s="438"/>
      <c r="AA44" s="154"/>
      <c r="AB44" s="154"/>
    </row>
    <row r="45" spans="1:28" ht="12" customHeight="1">
      <c r="A45" s="254"/>
      <c r="B45" s="254"/>
      <c r="C45" s="43"/>
      <c r="D45" s="305" t="s">
        <v>29</v>
      </c>
      <c r="E45" s="42"/>
      <c r="F45" s="93">
        <f t="shared" si="1"/>
        <v>9</v>
      </c>
      <c r="G45" s="69">
        <v>0</v>
      </c>
      <c r="H45" s="41">
        <v>1</v>
      </c>
      <c r="I45" s="41">
        <v>3</v>
      </c>
      <c r="J45" s="41">
        <v>2</v>
      </c>
      <c r="K45" s="41">
        <v>0</v>
      </c>
      <c r="L45" s="41">
        <v>0</v>
      </c>
      <c r="M45" s="41">
        <v>0</v>
      </c>
      <c r="N45" s="41">
        <v>0</v>
      </c>
      <c r="O45" s="41">
        <v>3</v>
      </c>
      <c r="P45" s="437">
        <v>189928.33333333334</v>
      </c>
      <c r="AA45" s="155">
        <v>9</v>
      </c>
      <c r="AB45" s="155" t="str">
        <f>IF(F45=AA45,"",1)</f>
        <v/>
      </c>
    </row>
    <row r="46" spans="1:28" ht="12" customHeight="1">
      <c r="A46" s="254"/>
      <c r="B46" s="254"/>
      <c r="C46" s="40"/>
      <c r="D46" s="306"/>
      <c r="E46" s="39"/>
      <c r="F46" s="94">
        <f t="shared" si="1"/>
        <v>1</v>
      </c>
      <c r="G46" s="67">
        <f t="shared" ref="G46:O46" si="22">IF(G45=0,0,G45/$F45)</f>
        <v>0</v>
      </c>
      <c r="H46" s="37">
        <f t="shared" si="22"/>
        <v>0.1111111111111111</v>
      </c>
      <c r="I46" s="37">
        <f t="shared" si="22"/>
        <v>0.33333333333333331</v>
      </c>
      <c r="J46" s="37">
        <f t="shared" si="22"/>
        <v>0.22222222222222221</v>
      </c>
      <c r="K46" s="37">
        <f t="shared" si="22"/>
        <v>0</v>
      </c>
      <c r="L46" s="37">
        <f t="shared" si="22"/>
        <v>0</v>
      </c>
      <c r="M46" s="37">
        <f t="shared" si="22"/>
        <v>0</v>
      </c>
      <c r="N46" s="37">
        <f t="shared" si="22"/>
        <v>0</v>
      </c>
      <c r="O46" s="37">
        <f t="shared" si="22"/>
        <v>0.33333333333333331</v>
      </c>
      <c r="P46" s="438"/>
      <c r="AA46" s="154"/>
      <c r="AB46" s="154"/>
    </row>
    <row r="47" spans="1:28" ht="12" customHeight="1">
      <c r="A47" s="254"/>
      <c r="B47" s="254"/>
      <c r="C47" s="43"/>
      <c r="D47" s="305" t="s">
        <v>28</v>
      </c>
      <c r="E47" s="42"/>
      <c r="F47" s="93">
        <f t="shared" si="1"/>
        <v>5</v>
      </c>
      <c r="G47" s="69">
        <v>0</v>
      </c>
      <c r="H47" s="41">
        <v>0</v>
      </c>
      <c r="I47" s="41">
        <v>2</v>
      </c>
      <c r="J47" s="41">
        <v>0</v>
      </c>
      <c r="K47" s="41">
        <v>0</v>
      </c>
      <c r="L47" s="41">
        <v>0</v>
      </c>
      <c r="M47" s="41">
        <v>0</v>
      </c>
      <c r="N47" s="41">
        <v>0</v>
      </c>
      <c r="O47" s="41">
        <v>3</v>
      </c>
      <c r="P47" s="437">
        <v>179500</v>
      </c>
      <c r="AA47" s="155">
        <v>5</v>
      </c>
      <c r="AB47" s="155" t="str">
        <f>IF(F47=AA47,"",1)</f>
        <v/>
      </c>
    </row>
    <row r="48" spans="1:28" ht="12" customHeight="1">
      <c r="A48" s="254"/>
      <c r="B48" s="254"/>
      <c r="C48" s="40"/>
      <c r="D48" s="306"/>
      <c r="E48" s="39"/>
      <c r="F48" s="94">
        <f t="shared" si="1"/>
        <v>1</v>
      </c>
      <c r="G48" s="67">
        <f t="shared" ref="G48:O48" si="23">IF(G47=0,0,G47/$F47)</f>
        <v>0</v>
      </c>
      <c r="H48" s="37">
        <f t="shared" si="23"/>
        <v>0</v>
      </c>
      <c r="I48" s="37">
        <f t="shared" si="23"/>
        <v>0.4</v>
      </c>
      <c r="J48" s="37">
        <f t="shared" si="23"/>
        <v>0</v>
      </c>
      <c r="K48" s="37">
        <f t="shared" si="23"/>
        <v>0</v>
      </c>
      <c r="L48" s="37">
        <f t="shared" si="23"/>
        <v>0</v>
      </c>
      <c r="M48" s="37">
        <f t="shared" si="23"/>
        <v>0</v>
      </c>
      <c r="N48" s="37">
        <f t="shared" si="23"/>
        <v>0</v>
      </c>
      <c r="O48" s="37">
        <f t="shared" si="23"/>
        <v>0.6</v>
      </c>
      <c r="P48" s="438"/>
      <c r="AA48" s="154"/>
      <c r="AB48" s="154"/>
    </row>
    <row r="49" spans="1:28" ht="12" customHeight="1">
      <c r="A49" s="254"/>
      <c r="B49" s="254"/>
      <c r="C49" s="43"/>
      <c r="D49" s="305" t="s">
        <v>27</v>
      </c>
      <c r="E49" s="42"/>
      <c r="F49" s="93">
        <f t="shared" si="1"/>
        <v>5</v>
      </c>
      <c r="G49" s="69">
        <v>0</v>
      </c>
      <c r="H49" s="41">
        <v>0</v>
      </c>
      <c r="I49" s="41">
        <v>0</v>
      </c>
      <c r="J49" s="41">
        <v>1</v>
      </c>
      <c r="K49" s="41">
        <v>0</v>
      </c>
      <c r="L49" s="41">
        <v>0</v>
      </c>
      <c r="M49" s="41">
        <v>0</v>
      </c>
      <c r="N49" s="41">
        <v>0</v>
      </c>
      <c r="O49" s="41">
        <v>4</v>
      </c>
      <c r="P49" s="437">
        <v>213000</v>
      </c>
      <c r="AA49" s="155">
        <v>5</v>
      </c>
      <c r="AB49" s="155" t="str">
        <f>IF(F49=AA49,"",1)</f>
        <v/>
      </c>
    </row>
    <row r="50" spans="1:28" ht="12" customHeight="1">
      <c r="A50" s="254"/>
      <c r="B50" s="254"/>
      <c r="C50" s="40"/>
      <c r="D50" s="306"/>
      <c r="E50" s="39"/>
      <c r="F50" s="94">
        <f t="shared" si="1"/>
        <v>1</v>
      </c>
      <c r="G50" s="67">
        <f t="shared" ref="G50:O50" si="24">IF(G49=0,0,G49/$F49)</f>
        <v>0</v>
      </c>
      <c r="H50" s="37">
        <f t="shared" si="24"/>
        <v>0</v>
      </c>
      <c r="I50" s="37">
        <f t="shared" si="24"/>
        <v>0</v>
      </c>
      <c r="J50" s="37">
        <f t="shared" si="24"/>
        <v>0.2</v>
      </c>
      <c r="K50" s="37">
        <f t="shared" si="24"/>
        <v>0</v>
      </c>
      <c r="L50" s="37">
        <f t="shared" si="24"/>
        <v>0</v>
      </c>
      <c r="M50" s="37">
        <f t="shared" si="24"/>
        <v>0</v>
      </c>
      <c r="N50" s="37">
        <f t="shared" si="24"/>
        <v>0</v>
      </c>
      <c r="O50" s="37">
        <f t="shared" si="24"/>
        <v>0.8</v>
      </c>
      <c r="P50" s="438"/>
      <c r="AA50" s="154"/>
      <c r="AB50" s="154"/>
    </row>
    <row r="51" spans="1:28" ht="12" customHeight="1">
      <c r="A51" s="254"/>
      <c r="B51" s="254"/>
      <c r="C51" s="43"/>
      <c r="D51" s="305" t="s">
        <v>26</v>
      </c>
      <c r="E51" s="42"/>
      <c r="F51" s="93">
        <f t="shared" si="1"/>
        <v>15</v>
      </c>
      <c r="G51" s="69">
        <v>0</v>
      </c>
      <c r="H51" s="41">
        <v>0</v>
      </c>
      <c r="I51" s="41">
        <v>7</v>
      </c>
      <c r="J51" s="41">
        <v>1</v>
      </c>
      <c r="K51" s="41">
        <v>0</v>
      </c>
      <c r="L51" s="41">
        <v>0</v>
      </c>
      <c r="M51" s="41">
        <v>0</v>
      </c>
      <c r="N51" s="41">
        <v>0</v>
      </c>
      <c r="O51" s="41">
        <v>7</v>
      </c>
      <c r="P51" s="437">
        <v>190132.5</v>
      </c>
      <c r="AA51" s="155">
        <v>15</v>
      </c>
      <c r="AB51" s="155" t="str">
        <f>IF(F51=AA51,"",1)</f>
        <v/>
      </c>
    </row>
    <row r="52" spans="1:28" ht="12" customHeight="1">
      <c r="A52" s="254"/>
      <c r="B52" s="254"/>
      <c r="C52" s="40"/>
      <c r="D52" s="306"/>
      <c r="E52" s="39"/>
      <c r="F52" s="94">
        <f t="shared" si="1"/>
        <v>1</v>
      </c>
      <c r="G52" s="67">
        <f t="shared" ref="G52:O52" si="25">IF(G51=0,0,G51/$F51)</f>
        <v>0</v>
      </c>
      <c r="H52" s="37">
        <f t="shared" si="25"/>
        <v>0</v>
      </c>
      <c r="I52" s="37">
        <f t="shared" si="25"/>
        <v>0.46666666666666667</v>
      </c>
      <c r="J52" s="37">
        <f t="shared" si="25"/>
        <v>6.6666666666666666E-2</v>
      </c>
      <c r="K52" s="37">
        <f t="shared" si="25"/>
        <v>0</v>
      </c>
      <c r="L52" s="37">
        <f t="shared" si="25"/>
        <v>0</v>
      </c>
      <c r="M52" s="37">
        <f t="shared" si="25"/>
        <v>0</v>
      </c>
      <c r="N52" s="37">
        <f t="shared" si="25"/>
        <v>0</v>
      </c>
      <c r="O52" s="37">
        <f t="shared" si="25"/>
        <v>0.46666666666666667</v>
      </c>
      <c r="P52" s="438"/>
      <c r="AA52" s="154"/>
      <c r="AB52" s="154"/>
    </row>
    <row r="53" spans="1:28" ht="12" customHeight="1">
      <c r="A53" s="254"/>
      <c r="B53" s="254"/>
      <c r="C53" s="43"/>
      <c r="D53" s="305" t="s">
        <v>25</v>
      </c>
      <c r="E53" s="42"/>
      <c r="F53" s="93">
        <f t="shared" si="1"/>
        <v>6</v>
      </c>
      <c r="G53" s="69">
        <v>0</v>
      </c>
      <c r="H53" s="41">
        <v>1</v>
      </c>
      <c r="I53" s="41">
        <v>0</v>
      </c>
      <c r="J53" s="41">
        <v>2</v>
      </c>
      <c r="K53" s="41">
        <v>0</v>
      </c>
      <c r="L53" s="41">
        <v>0</v>
      </c>
      <c r="M53" s="41">
        <v>0</v>
      </c>
      <c r="N53" s="41">
        <v>0</v>
      </c>
      <c r="O53" s="41">
        <v>3</v>
      </c>
      <c r="P53" s="437">
        <v>194866.66666666666</v>
      </c>
      <c r="AA53" s="155">
        <v>6</v>
      </c>
      <c r="AB53" s="155" t="str">
        <f>IF(F53=AA53,"",1)</f>
        <v/>
      </c>
    </row>
    <row r="54" spans="1:28" ht="12" customHeight="1">
      <c r="A54" s="254"/>
      <c r="B54" s="254"/>
      <c r="C54" s="40"/>
      <c r="D54" s="306"/>
      <c r="E54" s="39"/>
      <c r="F54" s="94">
        <f t="shared" si="1"/>
        <v>1</v>
      </c>
      <c r="G54" s="67">
        <f t="shared" ref="G54:O54" si="26">IF(G53=0,0,G53/$F53)</f>
        <v>0</v>
      </c>
      <c r="H54" s="37">
        <f t="shared" si="26"/>
        <v>0.16666666666666666</v>
      </c>
      <c r="I54" s="37">
        <f t="shared" si="26"/>
        <v>0</v>
      </c>
      <c r="J54" s="37">
        <f t="shared" si="26"/>
        <v>0.33333333333333331</v>
      </c>
      <c r="K54" s="37">
        <f t="shared" si="26"/>
        <v>0</v>
      </c>
      <c r="L54" s="37">
        <f t="shared" si="26"/>
        <v>0</v>
      </c>
      <c r="M54" s="37">
        <f t="shared" si="26"/>
        <v>0</v>
      </c>
      <c r="N54" s="37">
        <f t="shared" si="26"/>
        <v>0</v>
      </c>
      <c r="O54" s="37">
        <f t="shared" si="26"/>
        <v>0.5</v>
      </c>
      <c r="P54" s="438"/>
      <c r="AA54" s="154"/>
      <c r="AB54" s="154"/>
    </row>
    <row r="55" spans="1:28" ht="12" customHeight="1">
      <c r="A55" s="254"/>
      <c r="B55" s="254"/>
      <c r="C55" s="43"/>
      <c r="D55" s="305" t="s">
        <v>24</v>
      </c>
      <c r="E55" s="42"/>
      <c r="F55" s="93">
        <f t="shared" si="1"/>
        <v>33</v>
      </c>
      <c r="G55" s="69">
        <v>0</v>
      </c>
      <c r="H55" s="41">
        <v>0</v>
      </c>
      <c r="I55" s="41">
        <v>13</v>
      </c>
      <c r="J55" s="41">
        <v>6</v>
      </c>
      <c r="K55" s="41">
        <v>0</v>
      </c>
      <c r="L55" s="41">
        <v>0</v>
      </c>
      <c r="M55" s="41">
        <v>0</v>
      </c>
      <c r="N55" s="41">
        <v>0</v>
      </c>
      <c r="O55" s="41">
        <v>14</v>
      </c>
      <c r="P55" s="437">
        <v>196077.05263157896</v>
      </c>
      <c r="AA55" s="155">
        <v>33</v>
      </c>
      <c r="AB55" s="155" t="str">
        <f>IF(F55=AA55,"",1)</f>
        <v/>
      </c>
    </row>
    <row r="56" spans="1:28" ht="12" customHeight="1">
      <c r="A56" s="254"/>
      <c r="B56" s="254"/>
      <c r="C56" s="40"/>
      <c r="D56" s="306"/>
      <c r="E56" s="39"/>
      <c r="F56" s="94">
        <f t="shared" si="1"/>
        <v>1</v>
      </c>
      <c r="G56" s="67">
        <f t="shared" ref="G56:O56" si="27">IF(G55=0,0,G55/$F55)</f>
        <v>0</v>
      </c>
      <c r="H56" s="37">
        <f t="shared" si="27"/>
        <v>0</v>
      </c>
      <c r="I56" s="37">
        <f t="shared" si="27"/>
        <v>0.39393939393939392</v>
      </c>
      <c r="J56" s="37">
        <f t="shared" si="27"/>
        <v>0.18181818181818182</v>
      </c>
      <c r="K56" s="37">
        <f t="shared" si="27"/>
        <v>0</v>
      </c>
      <c r="L56" s="37">
        <f t="shared" si="27"/>
        <v>0</v>
      </c>
      <c r="M56" s="37">
        <f t="shared" si="27"/>
        <v>0</v>
      </c>
      <c r="N56" s="37">
        <f t="shared" si="27"/>
        <v>0</v>
      </c>
      <c r="O56" s="37">
        <f t="shared" si="27"/>
        <v>0.42424242424242425</v>
      </c>
      <c r="P56" s="438"/>
      <c r="AA56" s="154"/>
      <c r="AB56" s="154"/>
    </row>
    <row r="57" spans="1:28" ht="12" customHeight="1">
      <c r="A57" s="254"/>
      <c r="B57" s="254"/>
      <c r="C57" s="43"/>
      <c r="D57" s="305" t="s">
        <v>23</v>
      </c>
      <c r="E57" s="42"/>
      <c r="F57" s="93">
        <f t="shared" si="1"/>
        <v>7</v>
      </c>
      <c r="G57" s="69">
        <v>0</v>
      </c>
      <c r="H57" s="41">
        <v>0</v>
      </c>
      <c r="I57" s="41">
        <v>1</v>
      </c>
      <c r="J57" s="41">
        <v>1</v>
      </c>
      <c r="K57" s="41">
        <v>0</v>
      </c>
      <c r="L57" s="41">
        <v>0</v>
      </c>
      <c r="M57" s="41">
        <v>0</v>
      </c>
      <c r="N57" s="41">
        <v>0</v>
      </c>
      <c r="O57" s="41">
        <v>5</v>
      </c>
      <c r="P57" s="437">
        <v>189500</v>
      </c>
      <c r="AA57" s="155">
        <v>7</v>
      </c>
      <c r="AB57" s="155" t="str">
        <f>IF(F57=AA57,"",1)</f>
        <v/>
      </c>
    </row>
    <row r="58" spans="1:28" ht="12" customHeight="1">
      <c r="A58" s="254"/>
      <c r="B58" s="254"/>
      <c r="C58" s="40"/>
      <c r="D58" s="306"/>
      <c r="E58" s="39"/>
      <c r="F58" s="94">
        <f t="shared" si="1"/>
        <v>1</v>
      </c>
      <c r="G58" s="67">
        <f t="shared" ref="G58:O58" si="28">IF(G57=0,0,G57/$F57)</f>
        <v>0</v>
      </c>
      <c r="H58" s="37">
        <f t="shared" si="28"/>
        <v>0</v>
      </c>
      <c r="I58" s="37">
        <f t="shared" si="28"/>
        <v>0.14285714285714285</v>
      </c>
      <c r="J58" s="37">
        <f t="shared" si="28"/>
        <v>0.14285714285714285</v>
      </c>
      <c r="K58" s="37">
        <f t="shared" si="28"/>
        <v>0</v>
      </c>
      <c r="L58" s="37">
        <f t="shared" si="28"/>
        <v>0</v>
      </c>
      <c r="M58" s="37">
        <f t="shared" si="28"/>
        <v>0</v>
      </c>
      <c r="N58" s="37">
        <f t="shared" si="28"/>
        <v>0</v>
      </c>
      <c r="O58" s="37">
        <f t="shared" si="28"/>
        <v>0.7142857142857143</v>
      </c>
      <c r="P58" s="438"/>
      <c r="AA58" s="154"/>
      <c r="AB58" s="154"/>
    </row>
    <row r="59" spans="1:28" ht="12.75" customHeight="1">
      <c r="A59" s="254"/>
      <c r="B59" s="254"/>
      <c r="C59" s="43"/>
      <c r="D59" s="305" t="s">
        <v>22</v>
      </c>
      <c r="E59" s="42"/>
      <c r="F59" s="93">
        <f t="shared" si="1"/>
        <v>29</v>
      </c>
      <c r="G59" s="69">
        <v>0</v>
      </c>
      <c r="H59" s="41">
        <v>0</v>
      </c>
      <c r="I59" s="41">
        <v>9</v>
      </c>
      <c r="J59" s="41">
        <v>9</v>
      </c>
      <c r="K59" s="41">
        <v>0</v>
      </c>
      <c r="L59" s="41">
        <v>0</v>
      </c>
      <c r="M59" s="41">
        <v>0</v>
      </c>
      <c r="N59" s="41">
        <v>0</v>
      </c>
      <c r="O59" s="41">
        <v>11</v>
      </c>
      <c r="P59" s="437">
        <v>201366.11111111112</v>
      </c>
      <c r="AA59" s="155">
        <v>29</v>
      </c>
      <c r="AB59" s="155" t="str">
        <f>IF(F59=AA59,"",1)</f>
        <v/>
      </c>
    </row>
    <row r="60" spans="1:28" ht="12.75" customHeight="1">
      <c r="A60" s="254"/>
      <c r="B60" s="254"/>
      <c r="C60" s="40"/>
      <c r="D60" s="306"/>
      <c r="E60" s="39"/>
      <c r="F60" s="94">
        <f t="shared" si="1"/>
        <v>1</v>
      </c>
      <c r="G60" s="67">
        <f t="shared" ref="G60:O60" si="29">IF(G59=0,0,G59/$F59)</f>
        <v>0</v>
      </c>
      <c r="H60" s="37">
        <f t="shared" si="29"/>
        <v>0</v>
      </c>
      <c r="I60" s="37">
        <f t="shared" si="29"/>
        <v>0.31034482758620691</v>
      </c>
      <c r="J60" s="37">
        <f t="shared" si="29"/>
        <v>0.31034482758620691</v>
      </c>
      <c r="K60" s="37">
        <f t="shared" si="29"/>
        <v>0</v>
      </c>
      <c r="L60" s="37">
        <f t="shared" si="29"/>
        <v>0</v>
      </c>
      <c r="M60" s="37">
        <f t="shared" si="29"/>
        <v>0</v>
      </c>
      <c r="N60" s="37">
        <f t="shared" si="29"/>
        <v>0</v>
      </c>
      <c r="O60" s="37">
        <f t="shared" si="29"/>
        <v>0.37931034482758619</v>
      </c>
      <c r="P60" s="438"/>
      <c r="AA60" s="154"/>
      <c r="AB60" s="154"/>
    </row>
    <row r="61" spans="1:28" ht="12" customHeight="1">
      <c r="A61" s="254"/>
      <c r="B61" s="254"/>
      <c r="C61" s="43"/>
      <c r="D61" s="305" t="s">
        <v>21</v>
      </c>
      <c r="E61" s="42"/>
      <c r="F61" s="93">
        <f t="shared" si="1"/>
        <v>15</v>
      </c>
      <c r="G61" s="69">
        <v>0</v>
      </c>
      <c r="H61" s="41">
        <v>0</v>
      </c>
      <c r="I61" s="41">
        <v>4</v>
      </c>
      <c r="J61" s="41">
        <v>4</v>
      </c>
      <c r="K61" s="41">
        <v>0</v>
      </c>
      <c r="L61" s="41">
        <v>0</v>
      </c>
      <c r="M61" s="41">
        <v>0</v>
      </c>
      <c r="N61" s="41">
        <v>0</v>
      </c>
      <c r="O61" s="41">
        <v>7</v>
      </c>
      <c r="P61" s="437">
        <v>193395</v>
      </c>
      <c r="AA61" s="155">
        <v>15</v>
      </c>
      <c r="AB61" s="155" t="str">
        <f>IF(F61=AA61,"",1)</f>
        <v/>
      </c>
    </row>
    <row r="62" spans="1:28" ht="12" customHeight="1">
      <c r="A62" s="254"/>
      <c r="B62" s="254"/>
      <c r="C62" s="40"/>
      <c r="D62" s="306"/>
      <c r="E62" s="39"/>
      <c r="F62" s="94">
        <f t="shared" si="1"/>
        <v>1</v>
      </c>
      <c r="G62" s="67">
        <f t="shared" ref="G62:O62" si="30">IF(G61=0,0,G61/$F61)</f>
        <v>0</v>
      </c>
      <c r="H62" s="37">
        <f t="shared" si="30"/>
        <v>0</v>
      </c>
      <c r="I62" s="37">
        <f t="shared" si="30"/>
        <v>0.26666666666666666</v>
      </c>
      <c r="J62" s="37">
        <f t="shared" si="30"/>
        <v>0.26666666666666666</v>
      </c>
      <c r="K62" s="37">
        <f t="shared" si="30"/>
        <v>0</v>
      </c>
      <c r="L62" s="37">
        <f t="shared" si="30"/>
        <v>0</v>
      </c>
      <c r="M62" s="37">
        <f t="shared" si="30"/>
        <v>0</v>
      </c>
      <c r="N62" s="37">
        <f t="shared" si="30"/>
        <v>0</v>
      </c>
      <c r="O62" s="37">
        <f t="shared" si="30"/>
        <v>0.46666666666666667</v>
      </c>
      <c r="P62" s="438"/>
      <c r="AA62" s="154"/>
      <c r="AB62" s="154"/>
    </row>
    <row r="63" spans="1:28" ht="12" customHeight="1">
      <c r="A63" s="254"/>
      <c r="B63" s="254"/>
      <c r="C63" s="43"/>
      <c r="D63" s="305" t="s">
        <v>20</v>
      </c>
      <c r="E63" s="42"/>
      <c r="F63" s="93">
        <f t="shared" si="1"/>
        <v>7</v>
      </c>
      <c r="G63" s="69">
        <v>0</v>
      </c>
      <c r="H63" s="41">
        <v>0</v>
      </c>
      <c r="I63" s="41">
        <v>3</v>
      </c>
      <c r="J63" s="41">
        <v>3</v>
      </c>
      <c r="K63" s="41">
        <v>0</v>
      </c>
      <c r="L63" s="41">
        <v>0</v>
      </c>
      <c r="M63" s="41">
        <v>0</v>
      </c>
      <c r="N63" s="41">
        <v>0</v>
      </c>
      <c r="O63" s="41">
        <v>1</v>
      </c>
      <c r="P63" s="437">
        <v>198333.33333333334</v>
      </c>
      <c r="AA63" s="155">
        <v>7</v>
      </c>
      <c r="AB63" s="155" t="str">
        <f>IF(F63=AA63,"",1)</f>
        <v/>
      </c>
    </row>
    <row r="64" spans="1:28" ht="12" customHeight="1">
      <c r="A64" s="254"/>
      <c r="B64" s="254"/>
      <c r="C64" s="40"/>
      <c r="D64" s="306"/>
      <c r="E64" s="39"/>
      <c r="F64" s="94">
        <f t="shared" si="1"/>
        <v>1</v>
      </c>
      <c r="G64" s="67">
        <f t="shared" ref="G64:O64" si="31">IF(G63=0,0,G63/$F63)</f>
        <v>0</v>
      </c>
      <c r="H64" s="37">
        <f t="shared" si="31"/>
        <v>0</v>
      </c>
      <c r="I64" s="37">
        <f t="shared" si="31"/>
        <v>0.42857142857142855</v>
      </c>
      <c r="J64" s="37">
        <f t="shared" si="31"/>
        <v>0.42857142857142855</v>
      </c>
      <c r="K64" s="37">
        <f t="shared" si="31"/>
        <v>0</v>
      </c>
      <c r="L64" s="37">
        <f t="shared" si="31"/>
        <v>0</v>
      </c>
      <c r="M64" s="37">
        <f t="shared" si="31"/>
        <v>0</v>
      </c>
      <c r="N64" s="37">
        <f t="shared" si="31"/>
        <v>0</v>
      </c>
      <c r="O64" s="37">
        <f t="shared" si="31"/>
        <v>0.14285714285714285</v>
      </c>
      <c r="P64" s="438"/>
      <c r="AA64" s="154"/>
      <c r="AB64" s="154"/>
    </row>
    <row r="65" spans="1:28" ht="12" customHeight="1">
      <c r="A65" s="254"/>
      <c r="B65" s="254"/>
      <c r="C65" s="43"/>
      <c r="D65" s="305" t="s">
        <v>19</v>
      </c>
      <c r="E65" s="42"/>
      <c r="F65" s="93">
        <f t="shared" si="1"/>
        <v>17</v>
      </c>
      <c r="G65" s="69">
        <v>0</v>
      </c>
      <c r="H65" s="41">
        <v>0</v>
      </c>
      <c r="I65" s="41">
        <v>8</v>
      </c>
      <c r="J65" s="41">
        <v>4</v>
      </c>
      <c r="K65" s="41">
        <v>0</v>
      </c>
      <c r="L65" s="41">
        <v>0</v>
      </c>
      <c r="M65" s="41">
        <v>0</v>
      </c>
      <c r="N65" s="41">
        <v>0</v>
      </c>
      <c r="O65" s="41">
        <v>5</v>
      </c>
      <c r="P65" s="437">
        <v>188116.66666666666</v>
      </c>
      <c r="AA65" s="155">
        <v>17</v>
      </c>
      <c r="AB65" s="155" t="str">
        <f>IF(F65=AA65,"",1)</f>
        <v/>
      </c>
    </row>
    <row r="66" spans="1:28" ht="12" customHeight="1">
      <c r="A66" s="254"/>
      <c r="B66" s="254"/>
      <c r="C66" s="40"/>
      <c r="D66" s="306"/>
      <c r="E66" s="39"/>
      <c r="F66" s="94">
        <f t="shared" si="1"/>
        <v>1</v>
      </c>
      <c r="G66" s="67">
        <f t="shared" ref="G66:O66" si="32">IF(G65=0,0,G65/$F65)</f>
        <v>0</v>
      </c>
      <c r="H66" s="37">
        <f t="shared" si="32"/>
        <v>0</v>
      </c>
      <c r="I66" s="37">
        <f t="shared" si="32"/>
        <v>0.47058823529411764</v>
      </c>
      <c r="J66" s="37">
        <f t="shared" si="32"/>
        <v>0.23529411764705882</v>
      </c>
      <c r="K66" s="37">
        <f t="shared" si="32"/>
        <v>0</v>
      </c>
      <c r="L66" s="37">
        <f t="shared" si="32"/>
        <v>0</v>
      </c>
      <c r="M66" s="37">
        <f t="shared" si="32"/>
        <v>0</v>
      </c>
      <c r="N66" s="37">
        <f t="shared" si="32"/>
        <v>0</v>
      </c>
      <c r="O66" s="37">
        <f t="shared" si="32"/>
        <v>0.29411764705882354</v>
      </c>
      <c r="P66" s="438"/>
      <c r="AA66" s="154"/>
      <c r="AB66" s="154"/>
    </row>
    <row r="67" spans="1:28" ht="12" customHeight="1">
      <c r="A67" s="254"/>
      <c r="B67" s="254"/>
      <c r="C67" s="43"/>
      <c r="D67" s="305" t="s">
        <v>18</v>
      </c>
      <c r="E67" s="42"/>
      <c r="F67" s="93">
        <f t="shared" si="1"/>
        <v>6</v>
      </c>
      <c r="G67" s="69">
        <v>0</v>
      </c>
      <c r="H67" s="41">
        <v>0</v>
      </c>
      <c r="I67" s="41">
        <v>2</v>
      </c>
      <c r="J67" s="41">
        <v>1</v>
      </c>
      <c r="K67" s="41">
        <v>0</v>
      </c>
      <c r="L67" s="41">
        <v>0</v>
      </c>
      <c r="M67" s="41">
        <v>0</v>
      </c>
      <c r="N67" s="41">
        <v>0</v>
      </c>
      <c r="O67" s="41">
        <v>3</v>
      </c>
      <c r="P67" s="437">
        <v>187333.33333333334</v>
      </c>
      <c r="AA67" s="155">
        <v>6</v>
      </c>
      <c r="AB67" s="155" t="str">
        <f>IF(F67=AA67,"",1)</f>
        <v/>
      </c>
    </row>
    <row r="68" spans="1:28" ht="12" customHeight="1">
      <c r="A68" s="254"/>
      <c r="B68" s="255"/>
      <c r="C68" s="40"/>
      <c r="D68" s="306"/>
      <c r="E68" s="39"/>
      <c r="F68" s="94">
        <f t="shared" si="1"/>
        <v>1</v>
      </c>
      <c r="G68" s="67">
        <f t="shared" ref="G68:O68" si="33">IF(G67=0,0,G67/$F67)</f>
        <v>0</v>
      </c>
      <c r="H68" s="37">
        <f t="shared" si="33"/>
        <v>0</v>
      </c>
      <c r="I68" s="37">
        <f t="shared" si="33"/>
        <v>0.33333333333333331</v>
      </c>
      <c r="J68" s="37">
        <f t="shared" si="33"/>
        <v>0.16666666666666666</v>
      </c>
      <c r="K68" s="37">
        <f t="shared" si="33"/>
        <v>0</v>
      </c>
      <c r="L68" s="37">
        <f t="shared" si="33"/>
        <v>0</v>
      </c>
      <c r="M68" s="37">
        <f t="shared" si="33"/>
        <v>0</v>
      </c>
      <c r="N68" s="37">
        <f t="shared" si="33"/>
        <v>0</v>
      </c>
      <c r="O68" s="37">
        <f t="shared" si="33"/>
        <v>0.5</v>
      </c>
      <c r="P68" s="438"/>
      <c r="AA68" s="154"/>
      <c r="AB68" s="154"/>
    </row>
    <row r="69" spans="1:28" ht="12" customHeight="1">
      <c r="A69" s="254"/>
      <c r="B69" s="253" t="s">
        <v>17</v>
      </c>
      <c r="C69" s="43"/>
      <c r="D69" s="305" t="s">
        <v>16</v>
      </c>
      <c r="E69" s="42"/>
      <c r="F69" s="93">
        <f t="shared" si="1"/>
        <v>724</v>
      </c>
      <c r="G69" s="69">
        <f t="shared" ref="G69:O69" si="34">SUM(G71,G73,G75,G77,G79,G81,G83,G85,G87,G89,G91,G93,G95,G97,G99)</f>
        <v>0</v>
      </c>
      <c r="H69" s="41">
        <f t="shared" si="34"/>
        <v>40</v>
      </c>
      <c r="I69" s="41">
        <f t="shared" si="34"/>
        <v>311</v>
      </c>
      <c r="J69" s="41">
        <f t="shared" si="34"/>
        <v>85</v>
      </c>
      <c r="K69" s="41">
        <f t="shared" si="34"/>
        <v>7</v>
      </c>
      <c r="L69" s="41">
        <f t="shared" si="34"/>
        <v>1</v>
      </c>
      <c r="M69" s="41">
        <f t="shared" si="34"/>
        <v>1</v>
      </c>
      <c r="N69" s="41">
        <f t="shared" si="34"/>
        <v>0</v>
      </c>
      <c r="O69" s="41">
        <f t="shared" si="34"/>
        <v>279</v>
      </c>
      <c r="P69" s="437">
        <v>183826.07870000001</v>
      </c>
      <c r="AA69" s="155">
        <v>724</v>
      </c>
      <c r="AB69" s="155" t="str">
        <f>IF(F69=AA69,"",1)</f>
        <v/>
      </c>
    </row>
    <row r="70" spans="1:28" ht="12" customHeight="1">
      <c r="A70" s="254"/>
      <c r="B70" s="254"/>
      <c r="C70" s="40"/>
      <c r="D70" s="306"/>
      <c r="E70" s="39"/>
      <c r="F70" s="94">
        <f t="shared" si="1"/>
        <v>1</v>
      </c>
      <c r="G70" s="67">
        <f t="shared" ref="G70:O70" si="35">IF(G69=0,0,G69/$F69)</f>
        <v>0</v>
      </c>
      <c r="H70" s="37">
        <f t="shared" si="35"/>
        <v>5.5248618784530384E-2</v>
      </c>
      <c r="I70" s="37">
        <f t="shared" si="35"/>
        <v>0.42955801104972374</v>
      </c>
      <c r="J70" s="37">
        <f t="shared" si="35"/>
        <v>0.11740331491712708</v>
      </c>
      <c r="K70" s="37">
        <f t="shared" si="35"/>
        <v>9.6685082872928173E-3</v>
      </c>
      <c r="L70" s="37">
        <f t="shared" si="35"/>
        <v>1.3812154696132596E-3</v>
      </c>
      <c r="M70" s="37">
        <f t="shared" si="35"/>
        <v>1.3812154696132596E-3</v>
      </c>
      <c r="N70" s="37">
        <f t="shared" si="35"/>
        <v>0</v>
      </c>
      <c r="O70" s="37">
        <f t="shared" si="35"/>
        <v>0.38535911602209943</v>
      </c>
      <c r="P70" s="438"/>
      <c r="AA70" s="154"/>
      <c r="AB70" s="154"/>
    </row>
    <row r="71" spans="1:28" ht="12" customHeight="1">
      <c r="A71" s="254"/>
      <c r="B71" s="254"/>
      <c r="C71" s="43"/>
      <c r="D71" s="305" t="s">
        <v>122</v>
      </c>
      <c r="E71" s="42"/>
      <c r="F71" s="93">
        <f t="shared" si="1"/>
        <v>4</v>
      </c>
      <c r="G71" s="69">
        <v>0</v>
      </c>
      <c r="H71" s="41">
        <v>0</v>
      </c>
      <c r="I71" s="41">
        <v>1</v>
      </c>
      <c r="J71" s="41">
        <v>1</v>
      </c>
      <c r="K71" s="41">
        <v>0</v>
      </c>
      <c r="L71" s="41">
        <v>0</v>
      </c>
      <c r="M71" s="41">
        <v>0</v>
      </c>
      <c r="N71" s="41">
        <v>0</v>
      </c>
      <c r="O71" s="41">
        <v>2</v>
      </c>
      <c r="P71" s="437">
        <v>200500</v>
      </c>
      <c r="AA71" s="155">
        <v>4</v>
      </c>
      <c r="AB71" s="155" t="str">
        <f>IF(F71=AA71,"",1)</f>
        <v/>
      </c>
    </row>
    <row r="72" spans="1:28" ht="12" customHeight="1">
      <c r="A72" s="254"/>
      <c r="B72" s="254"/>
      <c r="C72" s="40"/>
      <c r="D72" s="306"/>
      <c r="E72" s="39"/>
      <c r="F72" s="94">
        <f t="shared" ref="F72:F100" si="36">SUM(G72:O72)</f>
        <v>1</v>
      </c>
      <c r="G72" s="67">
        <f t="shared" ref="G72:O72" si="37">IF(G71=0,0,G71/$F71)</f>
        <v>0</v>
      </c>
      <c r="H72" s="37">
        <f t="shared" si="37"/>
        <v>0</v>
      </c>
      <c r="I72" s="37">
        <f t="shared" si="37"/>
        <v>0.25</v>
      </c>
      <c r="J72" s="37">
        <f t="shared" si="37"/>
        <v>0.25</v>
      </c>
      <c r="K72" s="37">
        <f t="shared" si="37"/>
        <v>0</v>
      </c>
      <c r="L72" s="37">
        <f t="shared" si="37"/>
        <v>0</v>
      </c>
      <c r="M72" s="37">
        <f t="shared" si="37"/>
        <v>0</v>
      </c>
      <c r="N72" s="37">
        <f t="shared" si="37"/>
        <v>0</v>
      </c>
      <c r="O72" s="37">
        <f t="shared" si="37"/>
        <v>0.5</v>
      </c>
      <c r="P72" s="438"/>
      <c r="AA72" s="154"/>
      <c r="AB72" s="154"/>
    </row>
    <row r="73" spans="1:28" ht="12" customHeight="1">
      <c r="A73" s="254"/>
      <c r="B73" s="254"/>
      <c r="C73" s="43"/>
      <c r="D73" s="305" t="s">
        <v>14</v>
      </c>
      <c r="E73" s="42"/>
      <c r="F73" s="93">
        <f t="shared" si="36"/>
        <v>91</v>
      </c>
      <c r="G73" s="69">
        <v>0</v>
      </c>
      <c r="H73" s="41">
        <v>0</v>
      </c>
      <c r="I73" s="41">
        <v>31</v>
      </c>
      <c r="J73" s="41">
        <v>5</v>
      </c>
      <c r="K73" s="41">
        <v>0</v>
      </c>
      <c r="L73" s="41">
        <v>0</v>
      </c>
      <c r="M73" s="41">
        <v>0</v>
      </c>
      <c r="N73" s="41">
        <v>0</v>
      </c>
      <c r="O73" s="41">
        <v>55</v>
      </c>
      <c r="P73" s="437">
        <v>191056.66666666666</v>
      </c>
      <c r="AA73" s="155">
        <v>91</v>
      </c>
      <c r="AB73" s="155" t="str">
        <f>IF(F73=AA73,"",1)</f>
        <v/>
      </c>
    </row>
    <row r="74" spans="1:28" ht="12" customHeight="1">
      <c r="A74" s="254"/>
      <c r="B74" s="254"/>
      <c r="C74" s="40"/>
      <c r="D74" s="306"/>
      <c r="E74" s="39"/>
      <c r="F74" s="94">
        <f t="shared" si="36"/>
        <v>1</v>
      </c>
      <c r="G74" s="67">
        <f t="shared" ref="G74:O74" si="38">IF(G73=0,0,G73/$F73)</f>
        <v>0</v>
      </c>
      <c r="H74" s="37">
        <f t="shared" si="38"/>
        <v>0</v>
      </c>
      <c r="I74" s="37">
        <f t="shared" si="38"/>
        <v>0.34065934065934067</v>
      </c>
      <c r="J74" s="37">
        <f t="shared" si="38"/>
        <v>5.4945054945054944E-2</v>
      </c>
      <c r="K74" s="37">
        <f t="shared" si="38"/>
        <v>0</v>
      </c>
      <c r="L74" s="37">
        <f t="shared" si="38"/>
        <v>0</v>
      </c>
      <c r="M74" s="37">
        <f t="shared" si="38"/>
        <v>0</v>
      </c>
      <c r="N74" s="37">
        <f t="shared" si="38"/>
        <v>0</v>
      </c>
      <c r="O74" s="37">
        <f t="shared" si="38"/>
        <v>0.60439560439560436</v>
      </c>
      <c r="P74" s="438"/>
      <c r="AA74" s="154"/>
      <c r="AB74" s="154"/>
    </row>
    <row r="75" spans="1:28" ht="12" customHeight="1">
      <c r="A75" s="254"/>
      <c r="B75" s="254"/>
      <c r="C75" s="43"/>
      <c r="D75" s="305" t="s">
        <v>13</v>
      </c>
      <c r="E75" s="42"/>
      <c r="F75" s="93">
        <f t="shared" si="36"/>
        <v>19</v>
      </c>
      <c r="G75" s="69">
        <v>0</v>
      </c>
      <c r="H75" s="41">
        <v>3</v>
      </c>
      <c r="I75" s="41">
        <v>2</v>
      </c>
      <c r="J75" s="41">
        <v>9</v>
      </c>
      <c r="K75" s="41">
        <v>0</v>
      </c>
      <c r="L75" s="41">
        <v>0</v>
      </c>
      <c r="M75" s="41">
        <v>0</v>
      </c>
      <c r="N75" s="41">
        <v>0</v>
      </c>
      <c r="O75" s="41">
        <v>5</v>
      </c>
      <c r="P75" s="437">
        <v>193592.57142857142</v>
      </c>
      <c r="AA75" s="155">
        <v>19</v>
      </c>
      <c r="AB75" s="155" t="str">
        <f>IF(F75=AA75,"",1)</f>
        <v/>
      </c>
    </row>
    <row r="76" spans="1:28" ht="12" customHeight="1">
      <c r="A76" s="254"/>
      <c r="B76" s="254"/>
      <c r="C76" s="40"/>
      <c r="D76" s="306"/>
      <c r="E76" s="39"/>
      <c r="F76" s="94">
        <f t="shared" si="36"/>
        <v>1</v>
      </c>
      <c r="G76" s="67">
        <f t="shared" ref="G76:O76" si="39">IF(G75=0,0,G75/$F75)</f>
        <v>0</v>
      </c>
      <c r="H76" s="37">
        <f t="shared" si="39"/>
        <v>0.15789473684210525</v>
      </c>
      <c r="I76" s="37">
        <f t="shared" si="39"/>
        <v>0.10526315789473684</v>
      </c>
      <c r="J76" s="37">
        <f t="shared" si="39"/>
        <v>0.47368421052631576</v>
      </c>
      <c r="K76" s="37">
        <f t="shared" si="39"/>
        <v>0</v>
      </c>
      <c r="L76" s="37">
        <f t="shared" si="39"/>
        <v>0</v>
      </c>
      <c r="M76" s="37">
        <f t="shared" si="39"/>
        <v>0</v>
      </c>
      <c r="N76" s="37">
        <f t="shared" si="39"/>
        <v>0</v>
      </c>
      <c r="O76" s="37">
        <f t="shared" si="39"/>
        <v>0.26315789473684209</v>
      </c>
      <c r="P76" s="438"/>
      <c r="AA76" s="154"/>
      <c r="AB76" s="154"/>
    </row>
    <row r="77" spans="1:28" ht="12" customHeight="1">
      <c r="A77" s="254"/>
      <c r="B77" s="254"/>
      <c r="C77" s="43"/>
      <c r="D77" s="305" t="s">
        <v>12</v>
      </c>
      <c r="E77" s="42"/>
      <c r="F77" s="93">
        <f t="shared" si="36"/>
        <v>14</v>
      </c>
      <c r="G77" s="69">
        <v>0</v>
      </c>
      <c r="H77" s="41">
        <v>0</v>
      </c>
      <c r="I77" s="41">
        <v>6</v>
      </c>
      <c r="J77" s="41">
        <v>7</v>
      </c>
      <c r="K77" s="41">
        <v>0</v>
      </c>
      <c r="L77" s="41">
        <v>0</v>
      </c>
      <c r="M77" s="41">
        <v>0</v>
      </c>
      <c r="N77" s="41">
        <v>0</v>
      </c>
      <c r="O77" s="41">
        <v>1</v>
      </c>
      <c r="P77" s="437">
        <v>201950.76923076922</v>
      </c>
      <c r="AA77" s="155">
        <v>14</v>
      </c>
      <c r="AB77" s="155" t="str">
        <f>IF(F77=AA77,"",1)</f>
        <v/>
      </c>
    </row>
    <row r="78" spans="1:28" ht="12" customHeight="1">
      <c r="A78" s="254"/>
      <c r="B78" s="254"/>
      <c r="C78" s="40"/>
      <c r="D78" s="306"/>
      <c r="E78" s="39"/>
      <c r="F78" s="94">
        <f t="shared" si="36"/>
        <v>1</v>
      </c>
      <c r="G78" s="67">
        <f t="shared" ref="G78:O78" si="40">IF(G77=0,0,G77/$F77)</f>
        <v>0</v>
      </c>
      <c r="H78" s="37">
        <f t="shared" si="40"/>
        <v>0</v>
      </c>
      <c r="I78" s="37">
        <f t="shared" si="40"/>
        <v>0.42857142857142855</v>
      </c>
      <c r="J78" s="37">
        <f t="shared" si="40"/>
        <v>0.5</v>
      </c>
      <c r="K78" s="37">
        <f t="shared" si="40"/>
        <v>0</v>
      </c>
      <c r="L78" s="37">
        <f t="shared" si="40"/>
        <v>0</v>
      </c>
      <c r="M78" s="37">
        <f t="shared" si="40"/>
        <v>0</v>
      </c>
      <c r="N78" s="37">
        <f t="shared" si="40"/>
        <v>0</v>
      </c>
      <c r="O78" s="37">
        <f t="shared" si="40"/>
        <v>7.1428571428571425E-2</v>
      </c>
      <c r="P78" s="438"/>
      <c r="AA78" s="154"/>
      <c r="AB78" s="154"/>
    </row>
    <row r="79" spans="1:28" ht="12" customHeight="1">
      <c r="A79" s="254"/>
      <c r="B79" s="254"/>
      <c r="C79" s="43"/>
      <c r="D79" s="305" t="s">
        <v>11</v>
      </c>
      <c r="E79" s="42"/>
      <c r="F79" s="93">
        <f t="shared" si="36"/>
        <v>32</v>
      </c>
      <c r="G79" s="69">
        <v>0</v>
      </c>
      <c r="H79" s="41">
        <v>7</v>
      </c>
      <c r="I79" s="41">
        <v>9</v>
      </c>
      <c r="J79" s="41">
        <v>2</v>
      </c>
      <c r="K79" s="41">
        <v>0</v>
      </c>
      <c r="L79" s="41">
        <v>0</v>
      </c>
      <c r="M79" s="41">
        <v>0</v>
      </c>
      <c r="N79" s="41">
        <v>0</v>
      </c>
      <c r="O79" s="41">
        <v>14</v>
      </c>
      <c r="P79" s="437">
        <v>173342.27777777778</v>
      </c>
      <c r="AA79" s="155">
        <v>32</v>
      </c>
      <c r="AB79" s="155" t="str">
        <f>IF(F79=AA79,"",1)</f>
        <v/>
      </c>
    </row>
    <row r="80" spans="1:28" ht="12" customHeight="1">
      <c r="A80" s="254"/>
      <c r="B80" s="254"/>
      <c r="C80" s="40"/>
      <c r="D80" s="306"/>
      <c r="E80" s="39"/>
      <c r="F80" s="94">
        <f t="shared" si="36"/>
        <v>1</v>
      </c>
      <c r="G80" s="67">
        <f t="shared" ref="G80:O80" si="41">IF(G79=0,0,G79/$F79)</f>
        <v>0</v>
      </c>
      <c r="H80" s="37">
        <f t="shared" si="41"/>
        <v>0.21875</v>
      </c>
      <c r="I80" s="37">
        <f t="shared" si="41"/>
        <v>0.28125</v>
      </c>
      <c r="J80" s="37">
        <f t="shared" si="41"/>
        <v>6.25E-2</v>
      </c>
      <c r="K80" s="37">
        <f t="shared" si="41"/>
        <v>0</v>
      </c>
      <c r="L80" s="37">
        <f t="shared" si="41"/>
        <v>0</v>
      </c>
      <c r="M80" s="37">
        <f t="shared" si="41"/>
        <v>0</v>
      </c>
      <c r="N80" s="37">
        <f t="shared" si="41"/>
        <v>0</v>
      </c>
      <c r="O80" s="37">
        <f t="shared" si="41"/>
        <v>0.4375</v>
      </c>
      <c r="P80" s="438"/>
      <c r="AA80" s="154"/>
      <c r="AB80" s="154"/>
    </row>
    <row r="81" spans="1:28" ht="12" customHeight="1">
      <c r="A81" s="254"/>
      <c r="B81" s="254"/>
      <c r="C81" s="43"/>
      <c r="D81" s="305" t="s">
        <v>10</v>
      </c>
      <c r="E81" s="42"/>
      <c r="F81" s="93">
        <f t="shared" si="36"/>
        <v>176</v>
      </c>
      <c r="G81" s="69">
        <v>0</v>
      </c>
      <c r="H81" s="41">
        <v>7</v>
      </c>
      <c r="I81" s="41">
        <v>69</v>
      </c>
      <c r="J81" s="41">
        <v>17</v>
      </c>
      <c r="K81" s="41">
        <v>0</v>
      </c>
      <c r="L81" s="41">
        <v>1</v>
      </c>
      <c r="M81" s="41">
        <v>1</v>
      </c>
      <c r="N81" s="41">
        <v>0</v>
      </c>
      <c r="O81" s="41">
        <v>81</v>
      </c>
      <c r="P81" s="437">
        <v>187226.9894736842</v>
      </c>
      <c r="AA81" s="155">
        <v>176</v>
      </c>
      <c r="AB81" s="155" t="str">
        <f>IF(F81=AA81,"",1)</f>
        <v/>
      </c>
    </row>
    <row r="82" spans="1:28" ht="12" customHeight="1">
      <c r="A82" s="254"/>
      <c r="B82" s="254"/>
      <c r="C82" s="40"/>
      <c r="D82" s="306"/>
      <c r="E82" s="39"/>
      <c r="F82" s="94">
        <f t="shared" si="36"/>
        <v>1</v>
      </c>
      <c r="G82" s="67">
        <f t="shared" ref="G82:O82" si="42">IF(G81=0,0,G81/$F81)</f>
        <v>0</v>
      </c>
      <c r="H82" s="37">
        <f t="shared" si="42"/>
        <v>3.9772727272727272E-2</v>
      </c>
      <c r="I82" s="37">
        <f t="shared" si="42"/>
        <v>0.39204545454545453</v>
      </c>
      <c r="J82" s="37">
        <f t="shared" si="42"/>
        <v>9.6590909090909088E-2</v>
      </c>
      <c r="K82" s="37">
        <f t="shared" si="42"/>
        <v>0</v>
      </c>
      <c r="L82" s="37">
        <f t="shared" si="42"/>
        <v>5.681818181818182E-3</v>
      </c>
      <c r="M82" s="37">
        <f t="shared" si="42"/>
        <v>5.681818181818182E-3</v>
      </c>
      <c r="N82" s="37">
        <f t="shared" si="42"/>
        <v>0</v>
      </c>
      <c r="O82" s="37">
        <f t="shared" si="42"/>
        <v>0.46022727272727271</v>
      </c>
      <c r="P82" s="438"/>
      <c r="AA82" s="154"/>
      <c r="AB82" s="154"/>
    </row>
    <row r="83" spans="1:28" ht="12" customHeight="1">
      <c r="A83" s="254"/>
      <c r="B83" s="254"/>
      <c r="C83" s="43"/>
      <c r="D83" s="305" t="s">
        <v>9</v>
      </c>
      <c r="E83" s="42"/>
      <c r="F83" s="93">
        <f t="shared" si="36"/>
        <v>21</v>
      </c>
      <c r="G83" s="69">
        <v>0</v>
      </c>
      <c r="H83" s="41">
        <v>2</v>
      </c>
      <c r="I83" s="41">
        <v>11</v>
      </c>
      <c r="J83" s="41">
        <v>6</v>
      </c>
      <c r="K83" s="41">
        <v>0</v>
      </c>
      <c r="L83" s="41">
        <v>0</v>
      </c>
      <c r="M83" s="41">
        <v>0</v>
      </c>
      <c r="N83" s="41">
        <v>0</v>
      </c>
      <c r="O83" s="41">
        <v>2</v>
      </c>
      <c r="P83" s="437">
        <v>187668.42105263157</v>
      </c>
      <c r="AA83" s="155">
        <v>21</v>
      </c>
      <c r="AB83" s="155" t="str">
        <f>IF(F83=AA83,"",1)</f>
        <v/>
      </c>
    </row>
    <row r="84" spans="1:28" ht="12" customHeight="1">
      <c r="A84" s="254"/>
      <c r="B84" s="254"/>
      <c r="C84" s="40"/>
      <c r="D84" s="306"/>
      <c r="E84" s="39"/>
      <c r="F84" s="94">
        <f t="shared" si="36"/>
        <v>1</v>
      </c>
      <c r="G84" s="67">
        <f t="shared" ref="G84:O84" si="43">IF(G83=0,0,G83/$F83)</f>
        <v>0</v>
      </c>
      <c r="H84" s="37">
        <f t="shared" si="43"/>
        <v>9.5238095238095233E-2</v>
      </c>
      <c r="I84" s="37">
        <f t="shared" si="43"/>
        <v>0.52380952380952384</v>
      </c>
      <c r="J84" s="37">
        <f t="shared" si="43"/>
        <v>0.2857142857142857</v>
      </c>
      <c r="K84" s="37">
        <f t="shared" si="43"/>
        <v>0</v>
      </c>
      <c r="L84" s="37">
        <f t="shared" si="43"/>
        <v>0</v>
      </c>
      <c r="M84" s="37">
        <f t="shared" si="43"/>
        <v>0</v>
      </c>
      <c r="N84" s="37">
        <f t="shared" si="43"/>
        <v>0</v>
      </c>
      <c r="O84" s="37">
        <f t="shared" si="43"/>
        <v>9.5238095238095233E-2</v>
      </c>
      <c r="P84" s="438"/>
      <c r="AA84" s="154"/>
      <c r="AB84" s="154"/>
    </row>
    <row r="85" spans="1:28" ht="12" customHeight="1">
      <c r="A85" s="254"/>
      <c r="B85" s="254"/>
      <c r="C85" s="43"/>
      <c r="D85" s="305" t="s">
        <v>8</v>
      </c>
      <c r="E85" s="42"/>
      <c r="F85" s="93">
        <f t="shared" si="36"/>
        <v>9</v>
      </c>
      <c r="G85" s="69">
        <v>0</v>
      </c>
      <c r="H85" s="41">
        <v>1</v>
      </c>
      <c r="I85" s="41">
        <v>5</v>
      </c>
      <c r="J85" s="41">
        <v>0</v>
      </c>
      <c r="K85" s="41">
        <v>0</v>
      </c>
      <c r="L85" s="41">
        <v>0</v>
      </c>
      <c r="M85" s="41">
        <v>0</v>
      </c>
      <c r="N85" s="41">
        <v>0</v>
      </c>
      <c r="O85" s="41">
        <v>3</v>
      </c>
      <c r="P85" s="437">
        <v>175666.66666666666</v>
      </c>
      <c r="AA85" s="155">
        <v>9</v>
      </c>
      <c r="AB85" s="155" t="str">
        <f>IF(F85=AA85,"",1)</f>
        <v/>
      </c>
    </row>
    <row r="86" spans="1:28" ht="12" customHeight="1">
      <c r="A86" s="254"/>
      <c r="B86" s="254"/>
      <c r="C86" s="40"/>
      <c r="D86" s="306"/>
      <c r="E86" s="39"/>
      <c r="F86" s="94">
        <f t="shared" si="36"/>
        <v>1</v>
      </c>
      <c r="G86" s="67">
        <f t="shared" ref="G86:O86" si="44">IF(G85=0,0,G85/$F85)</f>
        <v>0</v>
      </c>
      <c r="H86" s="37">
        <f t="shared" si="44"/>
        <v>0.1111111111111111</v>
      </c>
      <c r="I86" s="37">
        <f t="shared" si="44"/>
        <v>0.55555555555555558</v>
      </c>
      <c r="J86" s="37">
        <f t="shared" si="44"/>
        <v>0</v>
      </c>
      <c r="K86" s="37">
        <f t="shared" si="44"/>
        <v>0</v>
      </c>
      <c r="L86" s="37">
        <f t="shared" si="44"/>
        <v>0</v>
      </c>
      <c r="M86" s="37">
        <f t="shared" si="44"/>
        <v>0</v>
      </c>
      <c r="N86" s="37">
        <f t="shared" si="44"/>
        <v>0</v>
      </c>
      <c r="O86" s="37">
        <f t="shared" si="44"/>
        <v>0.33333333333333331</v>
      </c>
      <c r="P86" s="438"/>
      <c r="AA86" s="154"/>
      <c r="AB86" s="154"/>
    </row>
    <row r="87" spans="1:28" ht="13.5" customHeight="1">
      <c r="A87" s="254"/>
      <c r="B87" s="254"/>
      <c r="C87" s="43"/>
      <c r="D87" s="307" t="s">
        <v>121</v>
      </c>
      <c r="E87" s="42"/>
      <c r="F87" s="93">
        <f t="shared" si="36"/>
        <v>18</v>
      </c>
      <c r="G87" s="69">
        <v>0</v>
      </c>
      <c r="H87" s="41">
        <v>1</v>
      </c>
      <c r="I87" s="41">
        <v>10</v>
      </c>
      <c r="J87" s="41">
        <v>1</v>
      </c>
      <c r="K87" s="41">
        <v>0</v>
      </c>
      <c r="L87" s="41">
        <v>0</v>
      </c>
      <c r="M87" s="41">
        <v>0</v>
      </c>
      <c r="N87" s="41">
        <v>0</v>
      </c>
      <c r="O87" s="41">
        <v>6</v>
      </c>
      <c r="P87" s="437">
        <v>177910.83333333334</v>
      </c>
      <c r="AA87" s="155">
        <v>18</v>
      </c>
      <c r="AB87" s="155" t="str">
        <f>IF(F87=AA87,"",1)</f>
        <v/>
      </c>
    </row>
    <row r="88" spans="1:28" ht="13.5" customHeight="1">
      <c r="A88" s="254"/>
      <c r="B88" s="254"/>
      <c r="C88" s="40"/>
      <c r="D88" s="306"/>
      <c r="E88" s="39"/>
      <c r="F88" s="94">
        <f t="shared" si="36"/>
        <v>1</v>
      </c>
      <c r="G88" s="67">
        <f t="shared" ref="G88:O88" si="45">IF(G87=0,0,G87/$F87)</f>
        <v>0</v>
      </c>
      <c r="H88" s="37">
        <f t="shared" si="45"/>
        <v>5.5555555555555552E-2</v>
      </c>
      <c r="I88" s="37">
        <f t="shared" si="45"/>
        <v>0.55555555555555558</v>
      </c>
      <c r="J88" s="37">
        <f t="shared" si="45"/>
        <v>5.5555555555555552E-2</v>
      </c>
      <c r="K88" s="37">
        <f t="shared" si="45"/>
        <v>0</v>
      </c>
      <c r="L88" s="37">
        <f t="shared" si="45"/>
        <v>0</v>
      </c>
      <c r="M88" s="37">
        <f t="shared" si="45"/>
        <v>0</v>
      </c>
      <c r="N88" s="37">
        <f t="shared" si="45"/>
        <v>0</v>
      </c>
      <c r="O88" s="37">
        <f t="shared" si="45"/>
        <v>0.33333333333333331</v>
      </c>
      <c r="P88" s="438"/>
      <c r="AA88" s="154"/>
      <c r="AB88" s="154"/>
    </row>
    <row r="89" spans="1:28" ht="12" customHeight="1">
      <c r="A89" s="254"/>
      <c r="B89" s="254"/>
      <c r="C89" s="43"/>
      <c r="D89" s="305" t="s">
        <v>6</v>
      </c>
      <c r="E89" s="42"/>
      <c r="F89" s="93">
        <f t="shared" si="36"/>
        <v>49</v>
      </c>
      <c r="G89" s="69">
        <v>0</v>
      </c>
      <c r="H89" s="41">
        <v>1</v>
      </c>
      <c r="I89" s="41">
        <v>23</v>
      </c>
      <c r="J89" s="41">
        <v>1</v>
      </c>
      <c r="K89" s="41">
        <v>0</v>
      </c>
      <c r="L89" s="41">
        <v>0</v>
      </c>
      <c r="M89" s="41">
        <v>0</v>
      </c>
      <c r="N89" s="41">
        <v>0</v>
      </c>
      <c r="O89" s="41">
        <v>24</v>
      </c>
      <c r="P89" s="437">
        <v>173411.68</v>
      </c>
      <c r="AA89" s="155">
        <v>49</v>
      </c>
      <c r="AB89" s="155" t="str">
        <f>IF(F89=AA89,"",1)</f>
        <v/>
      </c>
    </row>
    <row r="90" spans="1:28" ht="12" customHeight="1">
      <c r="A90" s="254"/>
      <c r="B90" s="254"/>
      <c r="C90" s="40"/>
      <c r="D90" s="306"/>
      <c r="E90" s="39"/>
      <c r="F90" s="94">
        <f t="shared" si="36"/>
        <v>1</v>
      </c>
      <c r="G90" s="67">
        <f t="shared" ref="G90:O90" si="46">IF(G89=0,0,G89/$F89)</f>
        <v>0</v>
      </c>
      <c r="H90" s="37">
        <f t="shared" si="46"/>
        <v>2.0408163265306121E-2</v>
      </c>
      <c r="I90" s="37">
        <f t="shared" si="46"/>
        <v>0.46938775510204084</v>
      </c>
      <c r="J90" s="37">
        <f t="shared" si="46"/>
        <v>2.0408163265306121E-2</v>
      </c>
      <c r="K90" s="37">
        <f t="shared" si="46"/>
        <v>0</v>
      </c>
      <c r="L90" s="37">
        <f t="shared" si="46"/>
        <v>0</v>
      </c>
      <c r="M90" s="37">
        <f t="shared" si="46"/>
        <v>0</v>
      </c>
      <c r="N90" s="37">
        <f t="shared" si="46"/>
        <v>0</v>
      </c>
      <c r="O90" s="37">
        <f t="shared" si="46"/>
        <v>0.48979591836734693</v>
      </c>
      <c r="P90" s="438"/>
      <c r="AA90" s="154"/>
      <c r="AB90" s="154"/>
    </row>
    <row r="91" spans="1:28" ht="12" customHeight="1">
      <c r="A91" s="254"/>
      <c r="B91" s="254"/>
      <c r="C91" s="43"/>
      <c r="D91" s="305" t="s">
        <v>5</v>
      </c>
      <c r="E91" s="42"/>
      <c r="F91" s="93">
        <f t="shared" si="36"/>
        <v>24</v>
      </c>
      <c r="G91" s="69">
        <v>0</v>
      </c>
      <c r="H91" s="41">
        <v>0</v>
      </c>
      <c r="I91" s="41">
        <v>14</v>
      </c>
      <c r="J91" s="41">
        <v>4</v>
      </c>
      <c r="K91" s="41">
        <v>0</v>
      </c>
      <c r="L91" s="41">
        <v>0</v>
      </c>
      <c r="M91" s="41">
        <v>0</v>
      </c>
      <c r="N91" s="41">
        <v>0</v>
      </c>
      <c r="O91" s="41">
        <v>6</v>
      </c>
      <c r="P91" s="437">
        <v>184338.88888888888</v>
      </c>
      <c r="AA91" s="155">
        <v>24</v>
      </c>
      <c r="AB91" s="155" t="str">
        <f>IF(F91=AA91,"",1)</f>
        <v/>
      </c>
    </row>
    <row r="92" spans="1:28" ht="12" customHeight="1">
      <c r="A92" s="254"/>
      <c r="B92" s="254"/>
      <c r="C92" s="40"/>
      <c r="D92" s="306"/>
      <c r="E92" s="39"/>
      <c r="F92" s="94">
        <f t="shared" si="36"/>
        <v>1</v>
      </c>
      <c r="G92" s="67">
        <f t="shared" ref="G92:O92" si="47">IF(G91=0,0,G91/$F91)</f>
        <v>0</v>
      </c>
      <c r="H92" s="37">
        <f t="shared" si="47"/>
        <v>0</v>
      </c>
      <c r="I92" s="37">
        <f t="shared" si="47"/>
        <v>0.58333333333333337</v>
      </c>
      <c r="J92" s="37">
        <f t="shared" si="47"/>
        <v>0.16666666666666666</v>
      </c>
      <c r="K92" s="37">
        <f t="shared" si="47"/>
        <v>0</v>
      </c>
      <c r="L92" s="37">
        <f t="shared" si="47"/>
        <v>0</v>
      </c>
      <c r="M92" s="37">
        <f t="shared" si="47"/>
        <v>0</v>
      </c>
      <c r="N92" s="37">
        <f t="shared" si="47"/>
        <v>0</v>
      </c>
      <c r="O92" s="37">
        <f t="shared" si="47"/>
        <v>0.25</v>
      </c>
      <c r="P92" s="438"/>
      <c r="AA92" s="154"/>
      <c r="AB92" s="154"/>
    </row>
    <row r="93" spans="1:28" ht="12" customHeight="1">
      <c r="A93" s="254"/>
      <c r="B93" s="254"/>
      <c r="C93" s="43"/>
      <c r="D93" s="305" t="s">
        <v>4</v>
      </c>
      <c r="E93" s="42"/>
      <c r="F93" s="93">
        <f t="shared" si="36"/>
        <v>22</v>
      </c>
      <c r="G93" s="69">
        <v>0</v>
      </c>
      <c r="H93" s="41">
        <v>0</v>
      </c>
      <c r="I93" s="41">
        <v>16</v>
      </c>
      <c r="J93" s="41">
        <v>3</v>
      </c>
      <c r="K93" s="41">
        <v>0</v>
      </c>
      <c r="L93" s="41">
        <v>0</v>
      </c>
      <c r="M93" s="41">
        <v>0</v>
      </c>
      <c r="N93" s="41">
        <v>0</v>
      </c>
      <c r="O93" s="41">
        <v>3</v>
      </c>
      <c r="P93" s="437">
        <v>180700</v>
      </c>
      <c r="AA93" s="155">
        <v>22</v>
      </c>
      <c r="AB93" s="155" t="str">
        <f>IF(F93=AA93,"",1)</f>
        <v/>
      </c>
    </row>
    <row r="94" spans="1:28" ht="12" customHeight="1">
      <c r="A94" s="254"/>
      <c r="B94" s="254"/>
      <c r="C94" s="40"/>
      <c r="D94" s="306"/>
      <c r="E94" s="39"/>
      <c r="F94" s="94">
        <f t="shared" si="36"/>
        <v>1</v>
      </c>
      <c r="G94" s="67">
        <f t="shared" ref="G94:O94" si="48">IF(G93=0,0,G93/$F93)</f>
        <v>0</v>
      </c>
      <c r="H94" s="37">
        <f t="shared" si="48"/>
        <v>0</v>
      </c>
      <c r="I94" s="37">
        <f t="shared" si="48"/>
        <v>0.72727272727272729</v>
      </c>
      <c r="J94" s="37">
        <f t="shared" si="48"/>
        <v>0.13636363636363635</v>
      </c>
      <c r="K94" s="37">
        <f t="shared" si="48"/>
        <v>0</v>
      </c>
      <c r="L94" s="37">
        <f t="shared" si="48"/>
        <v>0</v>
      </c>
      <c r="M94" s="37">
        <f t="shared" si="48"/>
        <v>0</v>
      </c>
      <c r="N94" s="37">
        <f t="shared" si="48"/>
        <v>0</v>
      </c>
      <c r="O94" s="37">
        <f t="shared" si="48"/>
        <v>0.13636363636363635</v>
      </c>
      <c r="P94" s="438"/>
      <c r="AA94" s="154"/>
      <c r="AB94" s="154"/>
    </row>
    <row r="95" spans="1:28" ht="12" customHeight="1">
      <c r="A95" s="254"/>
      <c r="B95" s="254"/>
      <c r="C95" s="43"/>
      <c r="D95" s="305" t="s">
        <v>3</v>
      </c>
      <c r="E95" s="42"/>
      <c r="F95" s="93">
        <f t="shared" si="36"/>
        <v>168</v>
      </c>
      <c r="G95" s="69">
        <v>0</v>
      </c>
      <c r="H95" s="41">
        <v>16</v>
      </c>
      <c r="I95" s="41">
        <v>76</v>
      </c>
      <c r="J95" s="41">
        <v>24</v>
      </c>
      <c r="K95" s="41">
        <v>2</v>
      </c>
      <c r="L95" s="41">
        <v>0</v>
      </c>
      <c r="M95" s="41">
        <v>0</v>
      </c>
      <c r="N95" s="41">
        <v>0</v>
      </c>
      <c r="O95" s="41">
        <v>50</v>
      </c>
      <c r="P95" s="437">
        <v>178131.0254237288</v>
      </c>
      <c r="AA95" s="155">
        <v>168</v>
      </c>
      <c r="AB95" s="155" t="str">
        <f>IF(F95=AA95,"",1)</f>
        <v/>
      </c>
    </row>
    <row r="96" spans="1:28" ht="12" customHeight="1">
      <c r="A96" s="254"/>
      <c r="B96" s="254"/>
      <c r="C96" s="40"/>
      <c r="D96" s="306"/>
      <c r="E96" s="39"/>
      <c r="F96" s="94">
        <f t="shared" si="36"/>
        <v>1</v>
      </c>
      <c r="G96" s="67">
        <f t="shared" ref="G96:O96" si="49">IF(G95=0,0,G95/$F95)</f>
        <v>0</v>
      </c>
      <c r="H96" s="37">
        <f t="shared" si="49"/>
        <v>9.5238095238095233E-2</v>
      </c>
      <c r="I96" s="37">
        <f t="shared" si="49"/>
        <v>0.45238095238095238</v>
      </c>
      <c r="J96" s="37">
        <f t="shared" si="49"/>
        <v>0.14285714285714285</v>
      </c>
      <c r="K96" s="37">
        <f t="shared" si="49"/>
        <v>1.1904761904761904E-2</v>
      </c>
      <c r="L96" s="37">
        <f t="shared" si="49"/>
        <v>0</v>
      </c>
      <c r="M96" s="37">
        <f t="shared" si="49"/>
        <v>0</v>
      </c>
      <c r="N96" s="37">
        <f t="shared" si="49"/>
        <v>0</v>
      </c>
      <c r="O96" s="37">
        <f t="shared" si="49"/>
        <v>0.29761904761904762</v>
      </c>
      <c r="P96" s="438"/>
      <c r="AA96" s="154"/>
      <c r="AB96" s="154"/>
    </row>
    <row r="97" spans="1:30" ht="12" customHeight="1">
      <c r="A97" s="254"/>
      <c r="B97" s="254"/>
      <c r="C97" s="43"/>
      <c r="D97" s="305" t="s">
        <v>2</v>
      </c>
      <c r="E97" s="42"/>
      <c r="F97" s="93">
        <f t="shared" si="36"/>
        <v>21</v>
      </c>
      <c r="G97" s="69">
        <v>0</v>
      </c>
      <c r="H97" s="41">
        <v>0</v>
      </c>
      <c r="I97" s="41">
        <v>19</v>
      </c>
      <c r="J97" s="41">
        <v>0</v>
      </c>
      <c r="K97" s="41">
        <v>0</v>
      </c>
      <c r="L97" s="41">
        <v>0</v>
      </c>
      <c r="M97" s="41">
        <v>0</v>
      </c>
      <c r="N97" s="41">
        <v>0</v>
      </c>
      <c r="O97" s="41">
        <v>2</v>
      </c>
      <c r="P97" s="437">
        <v>173694.73684210525</v>
      </c>
      <c r="AA97" s="155">
        <v>21</v>
      </c>
      <c r="AB97" s="155" t="str">
        <f>IF(F97=AA97,"",1)</f>
        <v/>
      </c>
    </row>
    <row r="98" spans="1:30" ht="12" customHeight="1">
      <c r="A98" s="254"/>
      <c r="B98" s="254"/>
      <c r="C98" s="40"/>
      <c r="D98" s="306"/>
      <c r="E98" s="39"/>
      <c r="F98" s="94">
        <f t="shared" si="36"/>
        <v>1</v>
      </c>
      <c r="G98" s="67">
        <f t="shared" ref="G98:O98" si="50">IF(G97=0,0,G97/$F97)</f>
        <v>0</v>
      </c>
      <c r="H98" s="37">
        <f t="shared" si="50"/>
        <v>0</v>
      </c>
      <c r="I98" s="37">
        <f t="shared" si="50"/>
        <v>0.90476190476190477</v>
      </c>
      <c r="J98" s="37">
        <f t="shared" si="50"/>
        <v>0</v>
      </c>
      <c r="K98" s="37">
        <f t="shared" si="50"/>
        <v>0</v>
      </c>
      <c r="L98" s="37">
        <f t="shared" si="50"/>
        <v>0</v>
      </c>
      <c r="M98" s="37">
        <f t="shared" si="50"/>
        <v>0</v>
      </c>
      <c r="N98" s="37">
        <f t="shared" si="50"/>
        <v>0</v>
      </c>
      <c r="O98" s="37">
        <f t="shared" si="50"/>
        <v>9.5238095238095233E-2</v>
      </c>
      <c r="P98" s="438"/>
      <c r="AA98" s="154"/>
      <c r="AB98" s="154"/>
    </row>
    <row r="99" spans="1:30" ht="12.75" customHeight="1">
      <c r="A99" s="254"/>
      <c r="B99" s="254"/>
      <c r="C99" s="43"/>
      <c r="D99" s="305" t="s">
        <v>1</v>
      </c>
      <c r="E99" s="42"/>
      <c r="F99" s="93">
        <f t="shared" si="36"/>
        <v>56</v>
      </c>
      <c r="G99" s="69">
        <v>0</v>
      </c>
      <c r="H99" s="41">
        <v>2</v>
      </c>
      <c r="I99" s="41">
        <v>19</v>
      </c>
      <c r="J99" s="41">
        <v>5</v>
      </c>
      <c r="K99" s="41">
        <v>5</v>
      </c>
      <c r="L99" s="41">
        <v>0</v>
      </c>
      <c r="M99" s="41">
        <v>0</v>
      </c>
      <c r="N99" s="41">
        <v>0</v>
      </c>
      <c r="O99" s="41">
        <v>25</v>
      </c>
      <c r="P99" s="437">
        <v>197425.83870967742</v>
      </c>
      <c r="AA99" s="155">
        <v>56</v>
      </c>
      <c r="AB99" s="155" t="str">
        <f>IF(F99=AA99,"",1)</f>
        <v/>
      </c>
    </row>
    <row r="100" spans="1:30" ht="12.75" customHeight="1" thickBot="1">
      <c r="A100" s="255"/>
      <c r="B100" s="255"/>
      <c r="C100" s="40"/>
      <c r="D100" s="306"/>
      <c r="E100" s="39"/>
      <c r="F100" s="128">
        <f t="shared" si="36"/>
        <v>1</v>
      </c>
      <c r="G100" s="67">
        <f t="shared" ref="G100:O100" si="51">IF(G99=0,0,G99/$F99)</f>
        <v>0</v>
      </c>
      <c r="H100" s="37">
        <f t="shared" si="51"/>
        <v>3.5714285714285712E-2</v>
      </c>
      <c r="I100" s="37">
        <f t="shared" si="51"/>
        <v>0.3392857142857143</v>
      </c>
      <c r="J100" s="37">
        <f t="shared" si="51"/>
        <v>8.9285714285714288E-2</v>
      </c>
      <c r="K100" s="37">
        <f t="shared" si="51"/>
        <v>8.9285714285714288E-2</v>
      </c>
      <c r="L100" s="37">
        <f t="shared" si="51"/>
        <v>0</v>
      </c>
      <c r="M100" s="37">
        <f t="shared" si="51"/>
        <v>0</v>
      </c>
      <c r="N100" s="37">
        <f t="shared" si="51"/>
        <v>0</v>
      </c>
      <c r="O100" s="37">
        <f t="shared" si="51"/>
        <v>0.44642857142857145</v>
      </c>
      <c r="P100" s="438"/>
      <c r="AA100" s="157"/>
      <c r="AB100" s="158"/>
    </row>
    <row r="101" spans="1:30">
      <c r="P101" s="230" t="s">
        <v>680</v>
      </c>
    </row>
    <row r="110" spans="1:30">
      <c r="D110" s="166" t="s">
        <v>490</v>
      </c>
      <c r="E110" s="164"/>
      <c r="F110" s="165">
        <v>967</v>
      </c>
      <c r="G110" s="165">
        <v>0</v>
      </c>
      <c r="H110" s="165">
        <v>45</v>
      </c>
      <c r="I110" s="165">
        <v>403</v>
      </c>
      <c r="J110" s="165">
        <v>128</v>
      </c>
      <c r="K110" s="165">
        <v>9</v>
      </c>
      <c r="L110" s="165">
        <v>1</v>
      </c>
      <c r="M110" s="165">
        <v>1</v>
      </c>
      <c r="N110" s="165">
        <v>0</v>
      </c>
      <c r="O110" s="165">
        <v>380</v>
      </c>
      <c r="P110" s="165"/>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2">IF(G110="","",SUM(G9,G11,G13,G15,G17))</f>
        <v>0</v>
      </c>
      <c r="H111" s="168">
        <f t="shared" si="52"/>
        <v>45</v>
      </c>
      <c r="I111" s="168">
        <f t="shared" si="52"/>
        <v>403</v>
      </c>
      <c r="J111" s="168">
        <f t="shared" si="52"/>
        <v>128</v>
      </c>
      <c r="K111" s="168">
        <f t="shared" si="52"/>
        <v>9</v>
      </c>
      <c r="L111" s="168">
        <f t="shared" si="52"/>
        <v>1</v>
      </c>
      <c r="M111" s="168">
        <f t="shared" si="52"/>
        <v>1</v>
      </c>
      <c r="N111" s="168">
        <f t="shared" si="52"/>
        <v>0</v>
      </c>
      <c r="O111" s="168">
        <f t="shared" si="52"/>
        <v>380</v>
      </c>
      <c r="P111" s="168"/>
      <c r="Q111" s="168" t="str">
        <f t="shared" si="52"/>
        <v/>
      </c>
      <c r="R111" s="168" t="str">
        <f t="shared" si="52"/>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3">IF(G110="","",SUM(G19,G69))</f>
        <v>0</v>
      </c>
      <c r="H112" s="168">
        <f t="shared" si="53"/>
        <v>45</v>
      </c>
      <c r="I112" s="168">
        <f t="shared" si="53"/>
        <v>403</v>
      </c>
      <c r="J112" s="168">
        <f t="shared" si="53"/>
        <v>128</v>
      </c>
      <c r="K112" s="168">
        <f t="shared" si="53"/>
        <v>9</v>
      </c>
      <c r="L112" s="168">
        <f t="shared" si="53"/>
        <v>1</v>
      </c>
      <c r="M112" s="168">
        <f t="shared" si="53"/>
        <v>1</v>
      </c>
      <c r="N112" s="168">
        <f t="shared" si="53"/>
        <v>0</v>
      </c>
      <c r="O112" s="168">
        <f t="shared" si="53"/>
        <v>380</v>
      </c>
      <c r="P112" s="168"/>
      <c r="Q112" s="168" t="str">
        <f t="shared" si="53"/>
        <v/>
      </c>
      <c r="R112" s="168" t="str">
        <f t="shared" si="53"/>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4">IF(G110="","",SUM(G21,G23,G25,G27,G29,G31,G33,G35,G37,G39,G41,G43,G45,G47,G49,G51,G53,G55,G57,G59,G61,G63,G65,G67))</f>
        <v>0</v>
      </c>
      <c r="H113" s="168">
        <f t="shared" si="54"/>
        <v>5</v>
      </c>
      <c r="I113" s="168">
        <f t="shared" si="54"/>
        <v>92</v>
      </c>
      <c r="J113" s="168">
        <f t="shared" si="54"/>
        <v>43</v>
      </c>
      <c r="K113" s="168">
        <f t="shared" si="54"/>
        <v>2</v>
      </c>
      <c r="L113" s="168">
        <f t="shared" si="54"/>
        <v>0</v>
      </c>
      <c r="M113" s="168">
        <f t="shared" si="54"/>
        <v>0</v>
      </c>
      <c r="N113" s="168">
        <f t="shared" si="54"/>
        <v>0</v>
      </c>
      <c r="O113" s="168">
        <f t="shared" si="54"/>
        <v>101</v>
      </c>
      <c r="P113" s="168"/>
      <c r="Q113" s="168" t="str">
        <f t="shared" si="54"/>
        <v/>
      </c>
      <c r="R113" s="168" t="str">
        <f t="shared" si="54"/>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5">IF(G110="","",SUM(G71,G73,G75,G77,G79,G81,G83,G85,G87,G89,G91,G93,G95,G97,G99))</f>
        <v>0</v>
      </c>
      <c r="H114" s="168">
        <f t="shared" si="55"/>
        <v>40</v>
      </c>
      <c r="I114" s="168">
        <f t="shared" si="55"/>
        <v>311</v>
      </c>
      <c r="J114" s="168">
        <f t="shared" si="55"/>
        <v>85</v>
      </c>
      <c r="K114" s="168">
        <f t="shared" si="55"/>
        <v>7</v>
      </c>
      <c r="L114" s="168">
        <f t="shared" si="55"/>
        <v>1</v>
      </c>
      <c r="M114" s="168">
        <f t="shared" si="55"/>
        <v>1</v>
      </c>
      <c r="N114" s="168">
        <f t="shared" si="55"/>
        <v>0</v>
      </c>
      <c r="O114" s="168">
        <f t="shared" si="55"/>
        <v>279</v>
      </c>
      <c r="P114" s="168"/>
      <c r="Q114" s="168" t="str">
        <f t="shared" si="55"/>
        <v/>
      </c>
      <c r="R114" s="168" t="str">
        <f t="shared" si="55"/>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c r="Q116" s="165" t="str">
        <f t="shared" si="56"/>
        <v/>
      </c>
      <c r="R116" s="165" t="str">
        <f t="shared" si="56"/>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c r="Q117" s="165" t="str">
        <f t="shared" si="57"/>
        <v/>
      </c>
      <c r="R117" s="165" t="str">
        <f t="shared" si="57"/>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c r="Q118" s="165" t="str">
        <f t="shared" si="58"/>
        <v/>
      </c>
      <c r="R118" s="165" t="str">
        <f t="shared" si="58"/>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c r="Q119" s="165" t="str">
        <f t="shared" si="59"/>
        <v/>
      </c>
      <c r="R119" s="165" t="str">
        <f t="shared" si="59"/>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c r="Q120" s="165" t="str">
        <f t="shared" si="60"/>
        <v/>
      </c>
      <c r="R120" s="165" t="str">
        <f t="shared" si="60"/>
        <v/>
      </c>
      <c r="S120" s="72"/>
      <c r="T120" s="72"/>
      <c r="U120" s="72"/>
      <c r="V120" s="72"/>
      <c r="W120" s="72"/>
      <c r="X120" s="72"/>
      <c r="Y120" s="72"/>
      <c r="Z120" s="72"/>
      <c r="AA120" s="72"/>
      <c r="AB120" s="72"/>
      <c r="AC120" s="72"/>
      <c r="AD120" s="72"/>
    </row>
  </sheetData>
  <mergeCells count="110">
    <mergeCell ref="P97:P98"/>
    <mergeCell ref="P99:P100"/>
    <mergeCell ref="P87:P88"/>
    <mergeCell ref="P89:P90"/>
    <mergeCell ref="P91:P92"/>
    <mergeCell ref="P93:P94"/>
    <mergeCell ref="P95:P96"/>
    <mergeCell ref="P77:P78"/>
    <mergeCell ref="P79:P80"/>
    <mergeCell ref="P81:P82"/>
    <mergeCell ref="P83:P84"/>
    <mergeCell ref="P85:P86"/>
    <mergeCell ref="P67:P68"/>
    <mergeCell ref="P69:P70"/>
    <mergeCell ref="P71:P72"/>
    <mergeCell ref="P73:P74"/>
    <mergeCell ref="P75:P76"/>
    <mergeCell ref="P57:P58"/>
    <mergeCell ref="P59:P60"/>
    <mergeCell ref="P61:P62"/>
    <mergeCell ref="P63:P64"/>
    <mergeCell ref="P65:P66"/>
    <mergeCell ref="P47:P48"/>
    <mergeCell ref="P49:P50"/>
    <mergeCell ref="P51:P52"/>
    <mergeCell ref="P53:P54"/>
    <mergeCell ref="P55:P56"/>
    <mergeCell ref="P37:P38"/>
    <mergeCell ref="P39:P40"/>
    <mergeCell ref="P41:P42"/>
    <mergeCell ref="P43:P44"/>
    <mergeCell ref="P45:P46"/>
    <mergeCell ref="P27:P28"/>
    <mergeCell ref="P29:P30"/>
    <mergeCell ref="P31:P32"/>
    <mergeCell ref="P33:P34"/>
    <mergeCell ref="P35:P36"/>
    <mergeCell ref="P17:P18"/>
    <mergeCell ref="P19:P20"/>
    <mergeCell ref="P21:P22"/>
    <mergeCell ref="P23:P24"/>
    <mergeCell ref="P25:P26"/>
    <mergeCell ref="P7:P8"/>
    <mergeCell ref="P9:P10"/>
    <mergeCell ref="P11:P12"/>
    <mergeCell ref="P13:P14"/>
    <mergeCell ref="P15:P16"/>
    <mergeCell ref="P3:P6"/>
    <mergeCell ref="A3:E6"/>
    <mergeCell ref="F3:F6"/>
    <mergeCell ref="G3:G6"/>
    <mergeCell ref="H3:H6"/>
    <mergeCell ref="I3:I6"/>
    <mergeCell ref="J3:J6"/>
    <mergeCell ref="K3:K6"/>
    <mergeCell ref="L3:L6"/>
    <mergeCell ref="M3:M6"/>
    <mergeCell ref="N3:N6"/>
    <mergeCell ref="O3:O6"/>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8" width="8.25" style="3" customWidth="1"/>
    <col min="19" max="28" width="9" style="3"/>
    <col min="29" max="29" width="9" style="84"/>
    <col min="30" max="30" width="11.25" style="84" customWidth="1"/>
    <col min="31" max="16384" width="9" style="3"/>
  </cols>
  <sheetData>
    <row r="1" spans="1:30" ht="14.25">
      <c r="A1" s="18" t="s">
        <v>580</v>
      </c>
    </row>
    <row r="2" spans="1:30">
      <c r="R2" s="46" t="s">
        <v>633</v>
      </c>
    </row>
    <row r="3" spans="1:30" ht="15" customHeight="1">
      <c r="A3" s="314" t="s">
        <v>64</v>
      </c>
      <c r="B3" s="315"/>
      <c r="C3" s="315"/>
      <c r="D3" s="315"/>
      <c r="E3" s="316"/>
      <c r="F3" s="440" t="s">
        <v>131</v>
      </c>
      <c r="G3" s="442" t="s">
        <v>555</v>
      </c>
      <c r="H3" s="412" t="s">
        <v>547</v>
      </c>
      <c r="I3" s="412" t="s">
        <v>548</v>
      </c>
      <c r="J3" s="412" t="s">
        <v>549</v>
      </c>
      <c r="K3" s="412" t="s">
        <v>550</v>
      </c>
      <c r="L3" s="412" t="s">
        <v>551</v>
      </c>
      <c r="M3" s="412" t="s">
        <v>552</v>
      </c>
      <c r="N3" s="412" t="s">
        <v>556</v>
      </c>
      <c r="O3" s="412" t="s">
        <v>557</v>
      </c>
      <c r="P3" s="412" t="s">
        <v>558</v>
      </c>
      <c r="Q3" s="412" t="s">
        <v>146</v>
      </c>
      <c r="R3" s="412" t="s">
        <v>559</v>
      </c>
    </row>
    <row r="4" spans="1:30" ht="15" customHeight="1">
      <c r="A4" s="317"/>
      <c r="B4" s="318"/>
      <c r="C4" s="318"/>
      <c r="D4" s="318"/>
      <c r="E4" s="319"/>
      <c r="F4" s="441"/>
      <c r="G4" s="443"/>
      <c r="H4" s="439"/>
      <c r="I4" s="439"/>
      <c r="J4" s="439"/>
      <c r="K4" s="439"/>
      <c r="L4" s="439"/>
      <c r="M4" s="439"/>
      <c r="N4" s="439"/>
      <c r="O4" s="439"/>
      <c r="P4" s="439"/>
      <c r="Q4" s="439"/>
      <c r="R4" s="439"/>
    </row>
    <row r="5" spans="1:30" ht="15" customHeight="1" thickBot="1">
      <c r="A5" s="317"/>
      <c r="B5" s="318"/>
      <c r="C5" s="318"/>
      <c r="D5" s="318"/>
      <c r="E5" s="319"/>
      <c r="F5" s="441"/>
      <c r="G5" s="443"/>
      <c r="H5" s="439"/>
      <c r="I5" s="439"/>
      <c r="J5" s="439"/>
      <c r="K5" s="439"/>
      <c r="L5" s="439"/>
      <c r="M5" s="439"/>
      <c r="N5" s="439"/>
      <c r="O5" s="439"/>
      <c r="P5" s="439"/>
      <c r="Q5" s="439"/>
      <c r="R5" s="439"/>
    </row>
    <row r="6" spans="1:30" ht="15" customHeight="1" thickBot="1">
      <c r="A6" s="320"/>
      <c r="B6" s="321"/>
      <c r="C6" s="321"/>
      <c r="D6" s="321"/>
      <c r="E6" s="322"/>
      <c r="F6" s="441"/>
      <c r="G6" s="444"/>
      <c r="H6" s="413"/>
      <c r="I6" s="413"/>
      <c r="J6" s="413"/>
      <c r="K6" s="413"/>
      <c r="L6" s="413"/>
      <c r="M6" s="413"/>
      <c r="N6" s="413"/>
      <c r="O6" s="413"/>
      <c r="P6" s="413"/>
      <c r="Q6" s="413"/>
      <c r="R6" s="413"/>
      <c r="AC6" s="159">
        <f>SUM(AD7:AD100,F116:T120)</f>
        <v>0</v>
      </c>
      <c r="AD6" s="92"/>
    </row>
    <row r="7" spans="1:30" ht="12" customHeight="1">
      <c r="A7" s="240" t="s">
        <v>50</v>
      </c>
      <c r="B7" s="241"/>
      <c r="C7" s="241"/>
      <c r="D7" s="241"/>
      <c r="E7" s="242"/>
      <c r="F7" s="93">
        <f>SUM(G7:Q7)</f>
        <v>967</v>
      </c>
      <c r="G7" s="69">
        <f t="shared" ref="G7:Q7" si="0">SUM(G9,G11,G13,G15,G17)</f>
        <v>0</v>
      </c>
      <c r="H7" s="41">
        <f t="shared" si="0"/>
        <v>23</v>
      </c>
      <c r="I7" s="41">
        <f t="shared" si="0"/>
        <v>205</v>
      </c>
      <c r="J7" s="41">
        <f t="shared" si="0"/>
        <v>296</v>
      </c>
      <c r="K7" s="41">
        <f t="shared" si="0"/>
        <v>123</v>
      </c>
      <c r="L7" s="41">
        <f t="shared" ref="L7:M7" si="1">SUM(L9,L11,L13,L15,L17)</f>
        <v>41</v>
      </c>
      <c r="M7" s="41">
        <f t="shared" si="1"/>
        <v>3</v>
      </c>
      <c r="N7" s="41">
        <f t="shared" si="0"/>
        <v>1</v>
      </c>
      <c r="O7" s="41">
        <f t="shared" si="0"/>
        <v>0</v>
      </c>
      <c r="P7" s="41">
        <f t="shared" si="0"/>
        <v>2</v>
      </c>
      <c r="Q7" s="41">
        <f t="shared" si="0"/>
        <v>273</v>
      </c>
      <c r="R7" s="437">
        <v>227032.7997</v>
      </c>
      <c r="AC7" s="153">
        <v>967</v>
      </c>
      <c r="AD7" s="153" t="str">
        <f>IF(F7=AC7,"",1)</f>
        <v/>
      </c>
    </row>
    <row r="8" spans="1:30" ht="12" customHeight="1">
      <c r="A8" s="243"/>
      <c r="B8" s="244"/>
      <c r="C8" s="244"/>
      <c r="D8" s="244"/>
      <c r="E8" s="245"/>
      <c r="F8" s="94">
        <f t="shared" ref="F8:F71" si="2">SUM(G8:Q8)</f>
        <v>1</v>
      </c>
      <c r="G8" s="67">
        <f t="shared" ref="G8:Q8" si="3">IF(G7=0,0,G7/$F7)</f>
        <v>0</v>
      </c>
      <c r="H8" s="37">
        <f t="shared" si="3"/>
        <v>2.3784901758014478E-2</v>
      </c>
      <c r="I8" s="37">
        <f t="shared" si="3"/>
        <v>0.21199586349534644</v>
      </c>
      <c r="J8" s="37">
        <f t="shared" si="3"/>
        <v>0.30610134436401243</v>
      </c>
      <c r="K8" s="37">
        <f t="shared" si="3"/>
        <v>0.12719751809720786</v>
      </c>
      <c r="L8" s="37">
        <f t="shared" ref="L8:M8" si="4">IF(L7=0,0,L7/$F7)</f>
        <v>4.2399172699069287E-2</v>
      </c>
      <c r="M8" s="37">
        <f t="shared" si="4"/>
        <v>3.1023784901758012E-3</v>
      </c>
      <c r="N8" s="37">
        <f t="shared" si="3"/>
        <v>1.0341261633919339E-3</v>
      </c>
      <c r="O8" s="37">
        <f t="shared" si="3"/>
        <v>0</v>
      </c>
      <c r="P8" s="37">
        <f t="shared" si="3"/>
        <v>2.0682523267838678E-3</v>
      </c>
      <c r="Q8" s="37">
        <f t="shared" si="3"/>
        <v>0.28231644260599792</v>
      </c>
      <c r="R8" s="438"/>
      <c r="AC8" s="154"/>
      <c r="AD8" s="154"/>
    </row>
    <row r="9" spans="1:30" ht="12" customHeight="1">
      <c r="A9" s="256" t="s">
        <v>49</v>
      </c>
      <c r="B9" s="323" t="s">
        <v>48</v>
      </c>
      <c r="C9" s="324"/>
      <c r="D9" s="324"/>
      <c r="E9" s="325"/>
      <c r="F9" s="93">
        <f t="shared" si="2"/>
        <v>323</v>
      </c>
      <c r="G9" s="69">
        <v>0</v>
      </c>
      <c r="H9" s="41">
        <v>13</v>
      </c>
      <c r="I9" s="41">
        <v>50</v>
      </c>
      <c r="J9" s="41">
        <v>71</v>
      </c>
      <c r="K9" s="41">
        <v>31</v>
      </c>
      <c r="L9" s="41">
        <v>10</v>
      </c>
      <c r="M9" s="41">
        <v>0</v>
      </c>
      <c r="N9" s="41">
        <v>1</v>
      </c>
      <c r="O9" s="41">
        <v>0</v>
      </c>
      <c r="P9" s="41">
        <v>1</v>
      </c>
      <c r="Q9" s="41">
        <v>146</v>
      </c>
      <c r="R9" s="437">
        <v>225656.12429378531</v>
      </c>
      <c r="AC9" s="155">
        <v>323</v>
      </c>
      <c r="AD9" s="155" t="str">
        <f>IF(F9=AC9,"",1)</f>
        <v/>
      </c>
    </row>
    <row r="10" spans="1:30" ht="12" customHeight="1">
      <c r="A10" s="257"/>
      <c r="B10" s="326"/>
      <c r="C10" s="327"/>
      <c r="D10" s="327"/>
      <c r="E10" s="328"/>
      <c r="F10" s="94">
        <f t="shared" si="2"/>
        <v>1</v>
      </c>
      <c r="G10" s="67">
        <f t="shared" ref="G10:Q10" si="5">IF(G9=0,0,G9/$F9)</f>
        <v>0</v>
      </c>
      <c r="H10" s="37">
        <f t="shared" si="5"/>
        <v>4.0247678018575851E-2</v>
      </c>
      <c r="I10" s="37">
        <f t="shared" si="5"/>
        <v>0.15479876160990713</v>
      </c>
      <c r="J10" s="37">
        <f t="shared" si="5"/>
        <v>0.21981424148606812</v>
      </c>
      <c r="K10" s="37">
        <f t="shared" si="5"/>
        <v>9.5975232198142413E-2</v>
      </c>
      <c r="L10" s="37">
        <f t="shared" ref="L10:M10" si="6">IF(L9=0,0,L9/$F9)</f>
        <v>3.0959752321981424E-2</v>
      </c>
      <c r="M10" s="37">
        <f t="shared" si="6"/>
        <v>0</v>
      </c>
      <c r="N10" s="37">
        <f t="shared" si="5"/>
        <v>3.0959752321981426E-3</v>
      </c>
      <c r="O10" s="37">
        <f t="shared" si="5"/>
        <v>0</v>
      </c>
      <c r="P10" s="37">
        <f t="shared" si="5"/>
        <v>3.0959752321981426E-3</v>
      </c>
      <c r="Q10" s="37">
        <f t="shared" si="5"/>
        <v>0.45201238390092879</v>
      </c>
      <c r="R10" s="438"/>
      <c r="AC10" s="154"/>
      <c r="AD10" s="154"/>
    </row>
    <row r="11" spans="1:30" ht="12" customHeight="1">
      <c r="A11" s="257"/>
      <c r="B11" s="323" t="s">
        <v>47</v>
      </c>
      <c r="C11" s="324"/>
      <c r="D11" s="324"/>
      <c r="E11" s="325"/>
      <c r="F11" s="93">
        <f t="shared" si="2"/>
        <v>145</v>
      </c>
      <c r="G11" s="69">
        <v>0</v>
      </c>
      <c r="H11" s="41">
        <v>2</v>
      </c>
      <c r="I11" s="41">
        <v>45</v>
      </c>
      <c r="J11" s="41">
        <v>43</v>
      </c>
      <c r="K11" s="41">
        <v>17</v>
      </c>
      <c r="L11" s="41">
        <v>2</v>
      </c>
      <c r="M11" s="41">
        <v>0</v>
      </c>
      <c r="N11" s="41">
        <v>0</v>
      </c>
      <c r="O11" s="41">
        <v>0</v>
      </c>
      <c r="P11" s="41">
        <v>0</v>
      </c>
      <c r="Q11" s="41">
        <v>36</v>
      </c>
      <c r="R11" s="437">
        <v>214700.88073394494</v>
      </c>
      <c r="AC11" s="155">
        <v>145</v>
      </c>
      <c r="AD11" s="155" t="str">
        <f>IF(F11=AC11,"",1)</f>
        <v/>
      </c>
    </row>
    <row r="12" spans="1:30" ht="12" customHeight="1">
      <c r="A12" s="257"/>
      <c r="B12" s="326"/>
      <c r="C12" s="327"/>
      <c r="D12" s="327"/>
      <c r="E12" s="328"/>
      <c r="F12" s="94">
        <f t="shared" si="2"/>
        <v>1</v>
      </c>
      <c r="G12" s="67">
        <f t="shared" ref="G12:Q12" si="7">IF(G11=0,0,G11/$F11)</f>
        <v>0</v>
      </c>
      <c r="H12" s="37">
        <f t="shared" si="7"/>
        <v>1.3793103448275862E-2</v>
      </c>
      <c r="I12" s="37">
        <f t="shared" si="7"/>
        <v>0.31034482758620691</v>
      </c>
      <c r="J12" s="37">
        <f t="shared" si="7"/>
        <v>0.29655172413793102</v>
      </c>
      <c r="K12" s="37">
        <f t="shared" si="7"/>
        <v>0.11724137931034483</v>
      </c>
      <c r="L12" s="37">
        <f t="shared" ref="L12:M12" si="8">IF(L11=0,0,L11/$F11)</f>
        <v>1.3793103448275862E-2</v>
      </c>
      <c r="M12" s="37">
        <f t="shared" si="8"/>
        <v>0</v>
      </c>
      <c r="N12" s="37">
        <f t="shared" si="7"/>
        <v>0</v>
      </c>
      <c r="O12" s="37">
        <f t="shared" si="7"/>
        <v>0</v>
      </c>
      <c r="P12" s="37">
        <f t="shared" si="7"/>
        <v>0</v>
      </c>
      <c r="Q12" s="37">
        <f t="shared" si="7"/>
        <v>0.24827586206896551</v>
      </c>
      <c r="R12" s="438"/>
      <c r="AC12" s="154"/>
      <c r="AD12" s="154"/>
    </row>
    <row r="13" spans="1:30" ht="12" customHeight="1">
      <c r="A13" s="257"/>
      <c r="B13" s="323" t="s">
        <v>46</v>
      </c>
      <c r="C13" s="324"/>
      <c r="D13" s="324"/>
      <c r="E13" s="325"/>
      <c r="F13" s="93">
        <f t="shared" si="2"/>
        <v>218</v>
      </c>
      <c r="G13" s="69">
        <v>0</v>
      </c>
      <c r="H13" s="41">
        <v>5</v>
      </c>
      <c r="I13" s="41">
        <v>71</v>
      </c>
      <c r="J13" s="41">
        <v>76</v>
      </c>
      <c r="K13" s="41">
        <v>27</v>
      </c>
      <c r="L13" s="41">
        <v>6</v>
      </c>
      <c r="M13" s="41">
        <v>1</v>
      </c>
      <c r="N13" s="41">
        <v>0</v>
      </c>
      <c r="O13" s="41">
        <v>0</v>
      </c>
      <c r="P13" s="41">
        <v>0</v>
      </c>
      <c r="Q13" s="41">
        <v>32</v>
      </c>
      <c r="R13" s="437">
        <v>218110.17204301077</v>
      </c>
      <c r="AC13" s="155">
        <v>218</v>
      </c>
      <c r="AD13" s="155" t="str">
        <f>IF(F13=AC13,"",1)</f>
        <v/>
      </c>
    </row>
    <row r="14" spans="1:30" ht="12" customHeight="1">
      <c r="A14" s="257"/>
      <c r="B14" s="326"/>
      <c r="C14" s="327"/>
      <c r="D14" s="327"/>
      <c r="E14" s="328"/>
      <c r="F14" s="94">
        <f t="shared" si="2"/>
        <v>1</v>
      </c>
      <c r="G14" s="67">
        <f t="shared" ref="G14:Q14" si="9">IF(G13=0,0,G13/$F13)</f>
        <v>0</v>
      </c>
      <c r="H14" s="37">
        <f t="shared" si="9"/>
        <v>2.2935779816513763E-2</v>
      </c>
      <c r="I14" s="37">
        <f t="shared" si="9"/>
        <v>0.3256880733944954</v>
      </c>
      <c r="J14" s="37">
        <f t="shared" si="9"/>
        <v>0.34862385321100919</v>
      </c>
      <c r="K14" s="37">
        <f t="shared" si="9"/>
        <v>0.12385321100917432</v>
      </c>
      <c r="L14" s="37">
        <f t="shared" ref="L14:M14" si="10">IF(L13=0,0,L13/$F13)</f>
        <v>2.7522935779816515E-2</v>
      </c>
      <c r="M14" s="37">
        <f t="shared" si="10"/>
        <v>4.5871559633027525E-3</v>
      </c>
      <c r="N14" s="37">
        <f t="shared" si="9"/>
        <v>0</v>
      </c>
      <c r="O14" s="37">
        <f t="shared" si="9"/>
        <v>0</v>
      </c>
      <c r="P14" s="37">
        <f t="shared" si="9"/>
        <v>0</v>
      </c>
      <c r="Q14" s="37">
        <f t="shared" si="9"/>
        <v>0.14678899082568808</v>
      </c>
      <c r="R14" s="438"/>
      <c r="AC14" s="154"/>
      <c r="AD14" s="154"/>
    </row>
    <row r="15" spans="1:30" ht="12" customHeight="1">
      <c r="A15" s="257"/>
      <c r="B15" s="323" t="s">
        <v>45</v>
      </c>
      <c r="C15" s="324"/>
      <c r="D15" s="324"/>
      <c r="E15" s="325"/>
      <c r="F15" s="93">
        <f t="shared" si="2"/>
        <v>66</v>
      </c>
      <c r="G15" s="69">
        <v>0</v>
      </c>
      <c r="H15" s="41">
        <v>0</v>
      </c>
      <c r="I15" s="41">
        <v>15</v>
      </c>
      <c r="J15" s="41">
        <v>33</v>
      </c>
      <c r="K15" s="41">
        <v>9</v>
      </c>
      <c r="L15" s="41">
        <v>2</v>
      </c>
      <c r="M15" s="41">
        <v>0</v>
      </c>
      <c r="N15" s="41">
        <v>0</v>
      </c>
      <c r="O15" s="41">
        <v>0</v>
      </c>
      <c r="P15" s="41">
        <v>0</v>
      </c>
      <c r="Q15" s="41">
        <v>7</v>
      </c>
      <c r="R15" s="437">
        <v>223561.45762711865</v>
      </c>
      <c r="AC15" s="155">
        <v>66</v>
      </c>
      <c r="AD15" s="155" t="str">
        <f>IF(F15=AC15,"",1)</f>
        <v/>
      </c>
    </row>
    <row r="16" spans="1:30" ht="12" customHeight="1">
      <c r="A16" s="257"/>
      <c r="B16" s="326"/>
      <c r="C16" s="327"/>
      <c r="D16" s="327"/>
      <c r="E16" s="328"/>
      <c r="F16" s="94">
        <f t="shared" si="2"/>
        <v>1</v>
      </c>
      <c r="G16" s="67">
        <f t="shared" ref="G16:Q16" si="11">IF(G15=0,0,G15/$F15)</f>
        <v>0</v>
      </c>
      <c r="H16" s="37">
        <f t="shared" si="11"/>
        <v>0</v>
      </c>
      <c r="I16" s="37">
        <f t="shared" si="11"/>
        <v>0.22727272727272727</v>
      </c>
      <c r="J16" s="37">
        <f t="shared" si="11"/>
        <v>0.5</v>
      </c>
      <c r="K16" s="37">
        <f t="shared" si="11"/>
        <v>0.13636363636363635</v>
      </c>
      <c r="L16" s="37">
        <f t="shared" ref="L16:M16" si="12">IF(L15=0,0,L15/$F15)</f>
        <v>3.0303030303030304E-2</v>
      </c>
      <c r="M16" s="37">
        <f t="shared" si="12"/>
        <v>0</v>
      </c>
      <c r="N16" s="37">
        <f t="shared" si="11"/>
        <v>0</v>
      </c>
      <c r="O16" s="37">
        <f t="shared" si="11"/>
        <v>0</v>
      </c>
      <c r="P16" s="37">
        <f t="shared" si="11"/>
        <v>0</v>
      </c>
      <c r="Q16" s="37">
        <f t="shared" si="11"/>
        <v>0.10606060606060606</v>
      </c>
      <c r="R16" s="438"/>
      <c r="AC16" s="154"/>
      <c r="AD16" s="154"/>
    </row>
    <row r="17" spans="1:30" ht="12" customHeight="1">
      <c r="A17" s="257"/>
      <c r="B17" s="323" t="s">
        <v>44</v>
      </c>
      <c r="C17" s="324"/>
      <c r="D17" s="324"/>
      <c r="E17" s="325"/>
      <c r="F17" s="93">
        <f t="shared" si="2"/>
        <v>215</v>
      </c>
      <c r="G17" s="69">
        <v>0</v>
      </c>
      <c r="H17" s="41">
        <v>3</v>
      </c>
      <c r="I17" s="41">
        <v>24</v>
      </c>
      <c r="J17" s="41">
        <v>73</v>
      </c>
      <c r="K17" s="41">
        <v>39</v>
      </c>
      <c r="L17" s="41">
        <v>21</v>
      </c>
      <c r="M17" s="41">
        <v>2</v>
      </c>
      <c r="N17" s="41">
        <v>0</v>
      </c>
      <c r="O17" s="41">
        <v>0</v>
      </c>
      <c r="P17" s="41">
        <v>1</v>
      </c>
      <c r="Q17" s="41">
        <v>52</v>
      </c>
      <c r="R17" s="437">
        <v>248212.3619631902</v>
      </c>
      <c r="AC17" s="155">
        <v>215</v>
      </c>
      <c r="AD17" s="155" t="str">
        <f>IF(F17=AC17,"",1)</f>
        <v/>
      </c>
    </row>
    <row r="18" spans="1:30" ht="12" customHeight="1">
      <c r="A18" s="258"/>
      <c r="B18" s="326"/>
      <c r="C18" s="327"/>
      <c r="D18" s="327"/>
      <c r="E18" s="328"/>
      <c r="F18" s="94">
        <f t="shared" si="2"/>
        <v>1</v>
      </c>
      <c r="G18" s="67">
        <f t="shared" ref="G18:Q18" si="13">IF(G17=0,0,G17/$F17)</f>
        <v>0</v>
      </c>
      <c r="H18" s="37">
        <f t="shared" si="13"/>
        <v>1.3953488372093023E-2</v>
      </c>
      <c r="I18" s="37">
        <f t="shared" si="13"/>
        <v>0.11162790697674418</v>
      </c>
      <c r="J18" s="37">
        <f t="shared" si="13"/>
        <v>0.33953488372093021</v>
      </c>
      <c r="K18" s="37">
        <f t="shared" si="13"/>
        <v>0.18139534883720931</v>
      </c>
      <c r="L18" s="37">
        <f t="shared" ref="L18:M18" si="14">IF(L17=0,0,L17/$F17)</f>
        <v>9.7674418604651161E-2</v>
      </c>
      <c r="M18" s="37">
        <f t="shared" si="14"/>
        <v>9.3023255813953487E-3</v>
      </c>
      <c r="N18" s="37">
        <f t="shared" si="13"/>
        <v>0</v>
      </c>
      <c r="O18" s="37">
        <f t="shared" si="13"/>
        <v>0</v>
      </c>
      <c r="P18" s="37">
        <f t="shared" si="13"/>
        <v>4.6511627906976744E-3</v>
      </c>
      <c r="Q18" s="37">
        <f t="shared" si="13"/>
        <v>0.24186046511627907</v>
      </c>
      <c r="R18" s="438"/>
      <c r="AC18" s="156"/>
      <c r="AD18" s="154"/>
    </row>
    <row r="19" spans="1:30" ht="12" customHeight="1">
      <c r="A19" s="253" t="s">
        <v>43</v>
      </c>
      <c r="B19" s="253" t="s">
        <v>42</v>
      </c>
      <c r="C19" s="43"/>
      <c r="D19" s="305" t="s">
        <v>16</v>
      </c>
      <c r="E19" s="42"/>
      <c r="F19" s="93">
        <f t="shared" si="2"/>
        <v>243</v>
      </c>
      <c r="G19" s="69">
        <f t="shared" ref="G19:Q19" si="15">SUM(G21,G23,G25,G27,G29,G31,G33,G35,G37,G39,G41,G43,G45,G47,G49,G51,G53,G55,G57,G59,G61,G63,G65,G67)</f>
        <v>0</v>
      </c>
      <c r="H19" s="41">
        <f t="shared" si="15"/>
        <v>10</v>
      </c>
      <c r="I19" s="41">
        <f t="shared" si="15"/>
        <v>62</v>
      </c>
      <c r="J19" s="41">
        <f t="shared" si="15"/>
        <v>91</v>
      </c>
      <c r="K19" s="41">
        <f t="shared" si="15"/>
        <v>25</v>
      </c>
      <c r="L19" s="41">
        <f t="shared" ref="L19:M19" si="16">SUM(L21,L23,L25,L27,L29,L31,L33,L35,L37,L39,L41,L43,L45,L47,L49,L51,L53,L55,L57,L59,L61,L63,L65,L67)</f>
        <v>5</v>
      </c>
      <c r="M19" s="41">
        <f t="shared" si="16"/>
        <v>1</v>
      </c>
      <c r="N19" s="41">
        <f t="shared" si="15"/>
        <v>0</v>
      </c>
      <c r="O19" s="41">
        <f t="shared" si="15"/>
        <v>0</v>
      </c>
      <c r="P19" s="41">
        <f t="shared" si="15"/>
        <v>0</v>
      </c>
      <c r="Q19" s="41">
        <f t="shared" si="15"/>
        <v>49</v>
      </c>
      <c r="R19" s="437">
        <v>215944.15460000001</v>
      </c>
      <c r="AC19" s="155">
        <v>243</v>
      </c>
      <c r="AD19" s="155" t="str">
        <f>IF(F19=AC19,"",1)</f>
        <v/>
      </c>
    </row>
    <row r="20" spans="1:30" ht="12" customHeight="1">
      <c r="A20" s="254"/>
      <c r="B20" s="254"/>
      <c r="C20" s="40"/>
      <c r="D20" s="306"/>
      <c r="E20" s="39"/>
      <c r="F20" s="94">
        <f t="shared" si="2"/>
        <v>0.99999999999999989</v>
      </c>
      <c r="G20" s="67">
        <f t="shared" ref="G20:Q20" si="17">IF(G19=0,0,G19/$F19)</f>
        <v>0</v>
      </c>
      <c r="H20" s="37">
        <f t="shared" si="17"/>
        <v>4.1152263374485597E-2</v>
      </c>
      <c r="I20" s="37">
        <f t="shared" si="17"/>
        <v>0.2551440329218107</v>
      </c>
      <c r="J20" s="37">
        <f t="shared" si="17"/>
        <v>0.37448559670781895</v>
      </c>
      <c r="K20" s="37">
        <f t="shared" si="17"/>
        <v>0.102880658436214</v>
      </c>
      <c r="L20" s="37">
        <f t="shared" ref="L20:M20" si="18">IF(L19=0,0,L19/$F19)</f>
        <v>2.0576131687242798E-2</v>
      </c>
      <c r="M20" s="37">
        <f t="shared" si="18"/>
        <v>4.11522633744856E-3</v>
      </c>
      <c r="N20" s="37">
        <f t="shared" si="17"/>
        <v>0</v>
      </c>
      <c r="O20" s="37">
        <f t="shared" si="17"/>
        <v>0</v>
      </c>
      <c r="P20" s="37">
        <f t="shared" si="17"/>
        <v>0</v>
      </c>
      <c r="Q20" s="37">
        <f t="shared" si="17"/>
        <v>0.20164609053497942</v>
      </c>
      <c r="R20" s="438"/>
      <c r="AC20" s="154"/>
      <c r="AD20" s="154"/>
    </row>
    <row r="21" spans="1:30" ht="12" customHeight="1">
      <c r="A21" s="254"/>
      <c r="B21" s="254"/>
      <c r="C21" s="43"/>
      <c r="D21" s="305" t="s">
        <v>41</v>
      </c>
      <c r="E21" s="42"/>
      <c r="F21" s="93">
        <f t="shared" si="2"/>
        <v>32</v>
      </c>
      <c r="G21" s="69">
        <v>0</v>
      </c>
      <c r="H21" s="41">
        <v>1</v>
      </c>
      <c r="I21" s="41">
        <v>5</v>
      </c>
      <c r="J21" s="41">
        <v>16</v>
      </c>
      <c r="K21" s="41">
        <v>2</v>
      </c>
      <c r="L21" s="41">
        <v>1</v>
      </c>
      <c r="M21" s="41">
        <v>0</v>
      </c>
      <c r="N21" s="41">
        <v>0</v>
      </c>
      <c r="O21" s="41">
        <v>0</v>
      </c>
      <c r="P21" s="41">
        <v>0</v>
      </c>
      <c r="Q21" s="41">
        <v>7</v>
      </c>
      <c r="R21" s="437">
        <v>222590.07999999999</v>
      </c>
      <c r="AC21" s="155">
        <v>32</v>
      </c>
      <c r="AD21" s="155" t="str">
        <f>IF(F21=AC21,"",1)</f>
        <v/>
      </c>
    </row>
    <row r="22" spans="1:30" ht="12" customHeight="1">
      <c r="A22" s="254"/>
      <c r="B22" s="254"/>
      <c r="C22" s="40"/>
      <c r="D22" s="306"/>
      <c r="E22" s="39"/>
      <c r="F22" s="94">
        <f t="shared" si="2"/>
        <v>1</v>
      </c>
      <c r="G22" s="67">
        <f t="shared" ref="G22:Q22" si="19">IF(G21=0,0,G21/$F21)</f>
        <v>0</v>
      </c>
      <c r="H22" s="37">
        <f t="shared" si="19"/>
        <v>3.125E-2</v>
      </c>
      <c r="I22" s="37">
        <f t="shared" si="19"/>
        <v>0.15625</v>
      </c>
      <c r="J22" s="37">
        <f t="shared" si="19"/>
        <v>0.5</v>
      </c>
      <c r="K22" s="37">
        <f t="shared" si="19"/>
        <v>6.25E-2</v>
      </c>
      <c r="L22" s="37">
        <f t="shared" ref="L22:M22" si="20">IF(L21=0,0,L21/$F21)</f>
        <v>3.125E-2</v>
      </c>
      <c r="M22" s="37">
        <f t="shared" si="20"/>
        <v>0</v>
      </c>
      <c r="N22" s="37">
        <f t="shared" si="19"/>
        <v>0</v>
      </c>
      <c r="O22" s="37">
        <f t="shared" si="19"/>
        <v>0</v>
      </c>
      <c r="P22" s="37">
        <f t="shared" si="19"/>
        <v>0</v>
      </c>
      <c r="Q22" s="37">
        <f t="shared" si="19"/>
        <v>0.21875</v>
      </c>
      <c r="R22" s="438"/>
      <c r="AC22" s="154"/>
      <c r="AD22" s="154"/>
    </row>
    <row r="23" spans="1:30" ht="12" customHeight="1">
      <c r="A23" s="254"/>
      <c r="B23" s="254"/>
      <c r="C23" s="43"/>
      <c r="D23" s="308" t="s">
        <v>40</v>
      </c>
      <c r="E23" s="115"/>
      <c r="F23" s="93">
        <f t="shared" si="2"/>
        <v>4</v>
      </c>
      <c r="G23" s="103">
        <v>0</v>
      </c>
      <c r="H23" s="104">
        <v>0</v>
      </c>
      <c r="I23" s="41">
        <v>0</v>
      </c>
      <c r="J23" s="41">
        <v>1</v>
      </c>
      <c r="K23" s="41">
        <v>2</v>
      </c>
      <c r="L23" s="41">
        <v>0</v>
      </c>
      <c r="M23" s="41">
        <v>0</v>
      </c>
      <c r="N23" s="41">
        <v>0</v>
      </c>
      <c r="O23" s="41">
        <v>0</v>
      </c>
      <c r="P23" s="41">
        <v>0</v>
      </c>
      <c r="Q23" s="41">
        <v>1</v>
      </c>
      <c r="R23" s="437">
        <v>246766.66666666666</v>
      </c>
      <c r="AC23" s="155">
        <v>4</v>
      </c>
      <c r="AD23" s="155" t="str">
        <f>IF(F23=AC23,"",1)</f>
        <v/>
      </c>
    </row>
    <row r="24" spans="1:30" ht="12" customHeight="1">
      <c r="A24" s="254"/>
      <c r="B24" s="254"/>
      <c r="C24" s="40"/>
      <c r="D24" s="309"/>
      <c r="E24" s="116"/>
      <c r="F24" s="94">
        <f t="shared" si="2"/>
        <v>1</v>
      </c>
      <c r="G24" s="106">
        <f t="shared" ref="G24:Q24" si="21">IF(G23=0,0,G23/$F23)</f>
        <v>0</v>
      </c>
      <c r="H24" s="107">
        <f t="shared" si="21"/>
        <v>0</v>
      </c>
      <c r="I24" s="37">
        <f t="shared" si="21"/>
        <v>0</v>
      </c>
      <c r="J24" s="37">
        <f t="shared" si="21"/>
        <v>0.25</v>
      </c>
      <c r="K24" s="37">
        <f t="shared" si="21"/>
        <v>0.5</v>
      </c>
      <c r="L24" s="37">
        <f t="shared" ref="L24:M24" si="22">IF(L23=0,0,L23/$F23)</f>
        <v>0</v>
      </c>
      <c r="M24" s="37">
        <f t="shared" si="22"/>
        <v>0</v>
      </c>
      <c r="N24" s="37">
        <f t="shared" si="21"/>
        <v>0</v>
      </c>
      <c r="O24" s="37">
        <f t="shared" si="21"/>
        <v>0</v>
      </c>
      <c r="P24" s="37">
        <f t="shared" si="21"/>
        <v>0</v>
      </c>
      <c r="Q24" s="37">
        <f t="shared" si="21"/>
        <v>0.25</v>
      </c>
      <c r="R24" s="438"/>
      <c r="AC24" s="154"/>
      <c r="AD24" s="154"/>
    </row>
    <row r="25" spans="1:30" ht="12" customHeight="1">
      <c r="A25" s="254"/>
      <c r="B25" s="254"/>
      <c r="C25" s="43"/>
      <c r="D25" s="308" t="s">
        <v>39</v>
      </c>
      <c r="E25" s="115"/>
      <c r="F25" s="93">
        <f t="shared" si="2"/>
        <v>16</v>
      </c>
      <c r="G25" s="103">
        <v>0</v>
      </c>
      <c r="H25" s="104">
        <v>3</v>
      </c>
      <c r="I25" s="41">
        <v>5</v>
      </c>
      <c r="J25" s="41">
        <v>2</v>
      </c>
      <c r="K25" s="41">
        <v>1</v>
      </c>
      <c r="L25" s="41">
        <v>0</v>
      </c>
      <c r="M25" s="41">
        <v>0</v>
      </c>
      <c r="N25" s="41">
        <v>0</v>
      </c>
      <c r="O25" s="41">
        <v>0</v>
      </c>
      <c r="P25" s="41">
        <v>0</v>
      </c>
      <c r="Q25" s="41">
        <v>5</v>
      </c>
      <c r="R25" s="437">
        <v>181955.90909090909</v>
      </c>
      <c r="AC25" s="155">
        <v>16</v>
      </c>
      <c r="AD25" s="155" t="str">
        <f>IF(F25=AC25,"",1)</f>
        <v/>
      </c>
    </row>
    <row r="26" spans="1:30" ht="12" customHeight="1">
      <c r="A26" s="254"/>
      <c r="B26" s="254"/>
      <c r="C26" s="40"/>
      <c r="D26" s="309"/>
      <c r="E26" s="116"/>
      <c r="F26" s="94">
        <f t="shared" si="2"/>
        <v>1</v>
      </c>
      <c r="G26" s="106">
        <f t="shared" ref="G26:Q26" si="23">IF(G25=0,0,G25/$F25)</f>
        <v>0</v>
      </c>
      <c r="H26" s="107">
        <f>IF(H25=0,0,H25/$F25)</f>
        <v>0.1875</v>
      </c>
      <c r="I26" s="37">
        <f>IF(I25=0,0,I25/$F25)</f>
        <v>0.3125</v>
      </c>
      <c r="J26" s="37">
        <f t="shared" si="23"/>
        <v>0.125</v>
      </c>
      <c r="K26" s="37">
        <f t="shared" si="23"/>
        <v>6.25E-2</v>
      </c>
      <c r="L26" s="37">
        <f t="shared" ref="L26:M26" si="24">IF(L25=0,0,L25/$F25)</f>
        <v>0</v>
      </c>
      <c r="M26" s="37">
        <f t="shared" si="24"/>
        <v>0</v>
      </c>
      <c r="N26" s="37">
        <f t="shared" si="23"/>
        <v>0</v>
      </c>
      <c r="O26" s="37">
        <f t="shared" si="23"/>
        <v>0</v>
      </c>
      <c r="P26" s="37">
        <f t="shared" si="23"/>
        <v>0</v>
      </c>
      <c r="Q26" s="37">
        <f t="shared" si="23"/>
        <v>0.3125</v>
      </c>
      <c r="R26" s="438"/>
      <c r="AC26" s="154"/>
      <c r="AD26" s="154"/>
    </row>
    <row r="27" spans="1:30" ht="12" customHeight="1">
      <c r="A27" s="254"/>
      <c r="B27" s="254"/>
      <c r="C27" s="43"/>
      <c r="D27" s="305" t="s">
        <v>38</v>
      </c>
      <c r="E27" s="42"/>
      <c r="F27" s="93">
        <f t="shared" si="2"/>
        <v>3</v>
      </c>
      <c r="G27" s="69">
        <v>0</v>
      </c>
      <c r="H27" s="41">
        <v>0</v>
      </c>
      <c r="I27" s="41">
        <v>0</v>
      </c>
      <c r="J27" s="41">
        <v>0</v>
      </c>
      <c r="K27" s="41">
        <v>0</v>
      </c>
      <c r="L27" s="41">
        <v>0</v>
      </c>
      <c r="M27" s="41">
        <v>0</v>
      </c>
      <c r="N27" s="41">
        <v>0</v>
      </c>
      <c r="O27" s="41">
        <v>0</v>
      </c>
      <c r="P27" s="41">
        <v>0</v>
      </c>
      <c r="Q27" s="41">
        <v>3</v>
      </c>
      <c r="R27" s="437" t="s">
        <v>409</v>
      </c>
      <c r="AC27" s="155">
        <v>3</v>
      </c>
      <c r="AD27" s="155" t="str">
        <f>IF(F27=AC27,"",1)</f>
        <v/>
      </c>
    </row>
    <row r="28" spans="1:30" ht="12" customHeight="1">
      <c r="A28" s="254"/>
      <c r="B28" s="254"/>
      <c r="C28" s="40"/>
      <c r="D28" s="306"/>
      <c r="E28" s="39"/>
      <c r="F28" s="94">
        <f t="shared" si="2"/>
        <v>1</v>
      </c>
      <c r="G28" s="67">
        <f t="shared" ref="G28:Q28" si="25">IF(G27=0,0,G27/$F27)</f>
        <v>0</v>
      </c>
      <c r="H28" s="37">
        <f t="shared" si="25"/>
        <v>0</v>
      </c>
      <c r="I28" s="37">
        <f t="shared" si="25"/>
        <v>0</v>
      </c>
      <c r="J28" s="37">
        <f t="shared" si="25"/>
        <v>0</v>
      </c>
      <c r="K28" s="37">
        <f t="shared" si="25"/>
        <v>0</v>
      </c>
      <c r="L28" s="37">
        <f t="shared" ref="L28:M28" si="26">IF(L27=0,0,L27/$F27)</f>
        <v>0</v>
      </c>
      <c r="M28" s="37">
        <f t="shared" si="26"/>
        <v>0</v>
      </c>
      <c r="N28" s="37">
        <f t="shared" si="25"/>
        <v>0</v>
      </c>
      <c r="O28" s="37">
        <f t="shared" si="25"/>
        <v>0</v>
      </c>
      <c r="P28" s="37">
        <f t="shared" si="25"/>
        <v>0</v>
      </c>
      <c r="Q28" s="37">
        <f t="shared" si="25"/>
        <v>1</v>
      </c>
      <c r="R28" s="438"/>
      <c r="AC28" s="154"/>
      <c r="AD28" s="154"/>
    </row>
    <row r="29" spans="1:30" ht="12" customHeight="1">
      <c r="A29" s="254"/>
      <c r="B29" s="254"/>
      <c r="C29" s="43"/>
      <c r="D29" s="305" t="s">
        <v>37</v>
      </c>
      <c r="E29" s="42"/>
      <c r="F29" s="93">
        <f t="shared" si="2"/>
        <v>7</v>
      </c>
      <c r="G29" s="69">
        <v>0</v>
      </c>
      <c r="H29" s="41">
        <v>0</v>
      </c>
      <c r="I29" s="41">
        <v>5</v>
      </c>
      <c r="J29" s="41">
        <v>0</v>
      </c>
      <c r="K29" s="41">
        <v>0</v>
      </c>
      <c r="L29" s="41">
        <v>0</v>
      </c>
      <c r="M29" s="41">
        <v>0</v>
      </c>
      <c r="N29" s="41">
        <v>0</v>
      </c>
      <c r="O29" s="41">
        <v>0</v>
      </c>
      <c r="P29" s="41">
        <v>0</v>
      </c>
      <c r="Q29" s="41">
        <v>2</v>
      </c>
      <c r="R29" s="437">
        <v>175554</v>
      </c>
      <c r="AC29" s="155">
        <v>7</v>
      </c>
      <c r="AD29" s="155" t="str">
        <f>IF(F29=AC29,"",1)</f>
        <v/>
      </c>
    </row>
    <row r="30" spans="1:30" ht="12" customHeight="1">
      <c r="A30" s="254"/>
      <c r="B30" s="254"/>
      <c r="C30" s="40"/>
      <c r="D30" s="306"/>
      <c r="E30" s="39"/>
      <c r="F30" s="94">
        <f t="shared" si="2"/>
        <v>1</v>
      </c>
      <c r="G30" s="67">
        <f t="shared" ref="G30:Q30" si="27">IF(G29=0,0,G29/$F29)</f>
        <v>0</v>
      </c>
      <c r="H30" s="37">
        <f t="shared" si="27"/>
        <v>0</v>
      </c>
      <c r="I30" s="37">
        <f t="shared" si="27"/>
        <v>0.7142857142857143</v>
      </c>
      <c r="J30" s="37">
        <f t="shared" si="27"/>
        <v>0</v>
      </c>
      <c r="K30" s="37">
        <f t="shared" si="27"/>
        <v>0</v>
      </c>
      <c r="L30" s="37">
        <f t="shared" ref="L30:M30" si="28">IF(L29=0,0,L29/$F29)</f>
        <v>0</v>
      </c>
      <c r="M30" s="37">
        <f t="shared" si="28"/>
        <v>0</v>
      </c>
      <c r="N30" s="37">
        <f t="shared" si="27"/>
        <v>0</v>
      </c>
      <c r="O30" s="37">
        <f t="shared" si="27"/>
        <v>0</v>
      </c>
      <c r="P30" s="37">
        <f t="shared" si="27"/>
        <v>0</v>
      </c>
      <c r="Q30" s="37">
        <f t="shared" si="27"/>
        <v>0.2857142857142857</v>
      </c>
      <c r="R30" s="438"/>
      <c r="AC30" s="154"/>
      <c r="AD30" s="154"/>
    </row>
    <row r="31" spans="1:30" ht="12" customHeight="1">
      <c r="A31" s="254"/>
      <c r="B31" s="254"/>
      <c r="C31" s="43"/>
      <c r="D31" s="305" t="s">
        <v>36</v>
      </c>
      <c r="E31" s="42"/>
      <c r="F31" s="93">
        <f t="shared" si="2"/>
        <v>2</v>
      </c>
      <c r="G31" s="69">
        <v>0</v>
      </c>
      <c r="H31" s="41">
        <v>0</v>
      </c>
      <c r="I31" s="41">
        <v>0</v>
      </c>
      <c r="J31" s="41">
        <v>1</v>
      </c>
      <c r="K31" s="41">
        <v>0</v>
      </c>
      <c r="L31" s="41">
        <v>0</v>
      </c>
      <c r="M31" s="41">
        <v>0</v>
      </c>
      <c r="N31" s="41">
        <v>0</v>
      </c>
      <c r="O31" s="41">
        <v>0</v>
      </c>
      <c r="P31" s="41">
        <v>0</v>
      </c>
      <c r="Q31" s="41">
        <v>1</v>
      </c>
      <c r="R31" s="437">
        <v>231000</v>
      </c>
      <c r="AC31" s="155">
        <v>2</v>
      </c>
      <c r="AD31" s="155" t="str">
        <f>IF(F31=AC31,"",1)</f>
        <v/>
      </c>
    </row>
    <row r="32" spans="1:30" ht="12" customHeight="1">
      <c r="A32" s="254"/>
      <c r="B32" s="254"/>
      <c r="C32" s="40"/>
      <c r="D32" s="306"/>
      <c r="E32" s="39"/>
      <c r="F32" s="94">
        <f t="shared" si="2"/>
        <v>1</v>
      </c>
      <c r="G32" s="67">
        <f t="shared" ref="G32:Q32" si="29">IF(G31=0,0,G31/$F31)</f>
        <v>0</v>
      </c>
      <c r="H32" s="37">
        <f t="shared" si="29"/>
        <v>0</v>
      </c>
      <c r="I32" s="37">
        <f t="shared" si="29"/>
        <v>0</v>
      </c>
      <c r="J32" s="37">
        <f t="shared" si="29"/>
        <v>0.5</v>
      </c>
      <c r="K32" s="37">
        <f t="shared" si="29"/>
        <v>0</v>
      </c>
      <c r="L32" s="37">
        <f t="shared" ref="L32:M32" si="30">IF(L31=0,0,L31/$F31)</f>
        <v>0</v>
      </c>
      <c r="M32" s="37">
        <f t="shared" si="30"/>
        <v>0</v>
      </c>
      <c r="N32" s="37">
        <f t="shared" si="29"/>
        <v>0</v>
      </c>
      <c r="O32" s="37">
        <f t="shared" si="29"/>
        <v>0</v>
      </c>
      <c r="P32" s="37">
        <f t="shared" si="29"/>
        <v>0</v>
      </c>
      <c r="Q32" s="37">
        <f t="shared" si="29"/>
        <v>0.5</v>
      </c>
      <c r="R32" s="438"/>
      <c r="AC32" s="154"/>
      <c r="AD32" s="154"/>
    </row>
    <row r="33" spans="1:30" ht="12" customHeight="1">
      <c r="A33" s="254"/>
      <c r="B33" s="254"/>
      <c r="C33" s="43"/>
      <c r="D33" s="305" t="s">
        <v>35</v>
      </c>
      <c r="E33" s="42"/>
      <c r="F33" s="93">
        <f t="shared" si="2"/>
        <v>5</v>
      </c>
      <c r="G33" s="69">
        <v>0</v>
      </c>
      <c r="H33" s="41">
        <v>2</v>
      </c>
      <c r="I33" s="41">
        <v>0</v>
      </c>
      <c r="J33" s="41">
        <v>2</v>
      </c>
      <c r="K33" s="41">
        <v>1</v>
      </c>
      <c r="L33" s="41">
        <v>0</v>
      </c>
      <c r="M33" s="41">
        <v>0</v>
      </c>
      <c r="N33" s="41">
        <v>0</v>
      </c>
      <c r="O33" s="41">
        <v>0</v>
      </c>
      <c r="P33" s="41">
        <v>0</v>
      </c>
      <c r="Q33" s="41">
        <v>0</v>
      </c>
      <c r="R33" s="437">
        <v>203490</v>
      </c>
      <c r="AC33" s="155">
        <v>5</v>
      </c>
      <c r="AD33" s="155" t="str">
        <f>IF(F33=AC33,"",1)</f>
        <v/>
      </c>
    </row>
    <row r="34" spans="1:30" ht="12" customHeight="1">
      <c r="A34" s="254"/>
      <c r="B34" s="254"/>
      <c r="C34" s="40"/>
      <c r="D34" s="306"/>
      <c r="E34" s="39"/>
      <c r="F34" s="94">
        <f t="shared" si="2"/>
        <v>1</v>
      </c>
      <c r="G34" s="67">
        <f t="shared" ref="G34:Q34" si="31">IF(G33=0,0,G33/$F33)</f>
        <v>0</v>
      </c>
      <c r="H34" s="37">
        <f t="shared" si="31"/>
        <v>0.4</v>
      </c>
      <c r="I34" s="37">
        <f t="shared" si="31"/>
        <v>0</v>
      </c>
      <c r="J34" s="37">
        <f t="shared" si="31"/>
        <v>0.4</v>
      </c>
      <c r="K34" s="37">
        <f t="shared" si="31"/>
        <v>0.2</v>
      </c>
      <c r="L34" s="37">
        <f t="shared" ref="L34:M34" si="32">IF(L33=0,0,L33/$F33)</f>
        <v>0</v>
      </c>
      <c r="M34" s="37">
        <f t="shared" si="32"/>
        <v>0</v>
      </c>
      <c r="N34" s="37">
        <f t="shared" si="31"/>
        <v>0</v>
      </c>
      <c r="O34" s="37">
        <f t="shared" si="31"/>
        <v>0</v>
      </c>
      <c r="P34" s="37">
        <f t="shared" si="31"/>
        <v>0</v>
      </c>
      <c r="Q34" s="37">
        <f t="shared" si="31"/>
        <v>0</v>
      </c>
      <c r="R34" s="438"/>
      <c r="AC34" s="154"/>
      <c r="AD34" s="154"/>
    </row>
    <row r="35" spans="1:30" ht="12" customHeight="1">
      <c r="A35" s="254"/>
      <c r="B35" s="254"/>
      <c r="C35" s="43"/>
      <c r="D35" s="305" t="s">
        <v>34</v>
      </c>
      <c r="E35" s="42"/>
      <c r="F35" s="93">
        <f t="shared" si="2"/>
        <v>10</v>
      </c>
      <c r="G35" s="69">
        <v>0</v>
      </c>
      <c r="H35" s="41">
        <v>0</v>
      </c>
      <c r="I35" s="41">
        <v>1</v>
      </c>
      <c r="J35" s="41">
        <v>6</v>
      </c>
      <c r="K35" s="41">
        <v>0</v>
      </c>
      <c r="L35" s="41">
        <v>1</v>
      </c>
      <c r="M35" s="41">
        <v>0</v>
      </c>
      <c r="N35" s="41">
        <v>0</v>
      </c>
      <c r="O35" s="41">
        <v>0</v>
      </c>
      <c r="P35" s="41">
        <v>0</v>
      </c>
      <c r="Q35" s="41">
        <v>2</v>
      </c>
      <c r="R35" s="437">
        <v>236753.125</v>
      </c>
      <c r="AC35" s="155">
        <v>10</v>
      </c>
      <c r="AD35" s="155" t="str">
        <f>IF(F35=AC35,"",1)</f>
        <v/>
      </c>
    </row>
    <row r="36" spans="1:30" ht="12" customHeight="1">
      <c r="A36" s="254"/>
      <c r="B36" s="254"/>
      <c r="C36" s="40"/>
      <c r="D36" s="306"/>
      <c r="E36" s="39"/>
      <c r="F36" s="94">
        <f t="shared" si="2"/>
        <v>1</v>
      </c>
      <c r="G36" s="67">
        <f t="shared" ref="G36:Q36" si="33">IF(G35=0,0,G35/$F35)</f>
        <v>0</v>
      </c>
      <c r="H36" s="37">
        <f t="shared" si="33"/>
        <v>0</v>
      </c>
      <c r="I36" s="37">
        <f t="shared" si="33"/>
        <v>0.1</v>
      </c>
      <c r="J36" s="37">
        <f t="shared" si="33"/>
        <v>0.6</v>
      </c>
      <c r="K36" s="37">
        <f t="shared" si="33"/>
        <v>0</v>
      </c>
      <c r="L36" s="37">
        <f t="shared" ref="L36:M36" si="34">IF(L35=0,0,L35/$F35)</f>
        <v>0.1</v>
      </c>
      <c r="M36" s="37">
        <f t="shared" si="34"/>
        <v>0</v>
      </c>
      <c r="N36" s="37">
        <f t="shared" si="33"/>
        <v>0</v>
      </c>
      <c r="O36" s="37">
        <f t="shared" si="33"/>
        <v>0</v>
      </c>
      <c r="P36" s="37">
        <f t="shared" si="33"/>
        <v>0</v>
      </c>
      <c r="Q36" s="37">
        <f t="shared" si="33"/>
        <v>0.2</v>
      </c>
      <c r="R36" s="438"/>
      <c r="AC36" s="154"/>
      <c r="AD36" s="154"/>
    </row>
    <row r="37" spans="1:30" ht="12" customHeight="1">
      <c r="A37" s="254"/>
      <c r="B37" s="254"/>
      <c r="C37" s="43"/>
      <c r="D37" s="305" t="s">
        <v>33</v>
      </c>
      <c r="E37" s="42"/>
      <c r="F37" s="93">
        <f t="shared" si="2"/>
        <v>1</v>
      </c>
      <c r="G37" s="69">
        <v>0</v>
      </c>
      <c r="H37" s="41">
        <v>0</v>
      </c>
      <c r="I37" s="41">
        <v>0</v>
      </c>
      <c r="J37" s="41">
        <v>0</v>
      </c>
      <c r="K37" s="41">
        <v>0</v>
      </c>
      <c r="L37" s="41">
        <v>0</v>
      </c>
      <c r="M37" s="41">
        <v>0</v>
      </c>
      <c r="N37" s="41">
        <v>0</v>
      </c>
      <c r="O37" s="41">
        <v>0</v>
      </c>
      <c r="P37" s="41">
        <v>0</v>
      </c>
      <c r="Q37" s="41">
        <v>1</v>
      </c>
      <c r="R37" s="437" t="s">
        <v>409</v>
      </c>
      <c r="AC37" s="155">
        <v>1</v>
      </c>
      <c r="AD37" s="155" t="str">
        <f>IF(F37=AC37,"",1)</f>
        <v/>
      </c>
    </row>
    <row r="38" spans="1:30" ht="12" customHeight="1">
      <c r="A38" s="254"/>
      <c r="B38" s="254"/>
      <c r="C38" s="40"/>
      <c r="D38" s="306"/>
      <c r="E38" s="39"/>
      <c r="F38" s="94">
        <f t="shared" si="2"/>
        <v>1</v>
      </c>
      <c r="G38" s="67">
        <f t="shared" ref="G38:Q38" si="35">IF(G37=0,0,G37/$F37)</f>
        <v>0</v>
      </c>
      <c r="H38" s="37">
        <f t="shared" si="35"/>
        <v>0</v>
      </c>
      <c r="I38" s="37">
        <f t="shared" si="35"/>
        <v>0</v>
      </c>
      <c r="J38" s="37">
        <f t="shared" si="35"/>
        <v>0</v>
      </c>
      <c r="K38" s="37">
        <f t="shared" si="35"/>
        <v>0</v>
      </c>
      <c r="L38" s="37">
        <f t="shared" ref="L38:M38" si="36">IF(L37=0,0,L37/$F37)</f>
        <v>0</v>
      </c>
      <c r="M38" s="37">
        <f t="shared" si="36"/>
        <v>0</v>
      </c>
      <c r="N38" s="37">
        <f t="shared" si="35"/>
        <v>0</v>
      </c>
      <c r="O38" s="37">
        <f t="shared" si="35"/>
        <v>0</v>
      </c>
      <c r="P38" s="37">
        <f t="shared" si="35"/>
        <v>0</v>
      </c>
      <c r="Q38" s="37">
        <f t="shared" si="35"/>
        <v>1</v>
      </c>
      <c r="R38" s="438"/>
      <c r="AC38" s="154"/>
      <c r="AD38" s="154"/>
    </row>
    <row r="39" spans="1:30" ht="12" customHeight="1">
      <c r="A39" s="254"/>
      <c r="B39" s="254"/>
      <c r="C39" s="43"/>
      <c r="D39" s="305" t="s">
        <v>32</v>
      </c>
      <c r="E39" s="42"/>
      <c r="F39" s="93">
        <f t="shared" si="2"/>
        <v>6</v>
      </c>
      <c r="G39" s="69">
        <v>0</v>
      </c>
      <c r="H39" s="41">
        <v>0</v>
      </c>
      <c r="I39" s="41">
        <v>3</v>
      </c>
      <c r="J39" s="41">
        <v>2</v>
      </c>
      <c r="K39" s="41">
        <v>0</v>
      </c>
      <c r="L39" s="41">
        <v>1</v>
      </c>
      <c r="M39" s="41">
        <v>0</v>
      </c>
      <c r="N39" s="41">
        <v>0</v>
      </c>
      <c r="O39" s="41">
        <v>0</v>
      </c>
      <c r="P39" s="41">
        <v>0</v>
      </c>
      <c r="Q39" s="41">
        <v>0</v>
      </c>
      <c r="R39" s="437">
        <v>220427.66666666666</v>
      </c>
      <c r="AC39" s="155">
        <v>6</v>
      </c>
      <c r="AD39" s="155" t="str">
        <f>IF(F39=AC39,"",1)</f>
        <v/>
      </c>
    </row>
    <row r="40" spans="1:30" ht="12" customHeight="1">
      <c r="A40" s="254"/>
      <c r="B40" s="254"/>
      <c r="C40" s="40"/>
      <c r="D40" s="306"/>
      <c r="E40" s="39"/>
      <c r="F40" s="94">
        <f t="shared" si="2"/>
        <v>0.99999999999999989</v>
      </c>
      <c r="G40" s="67">
        <f t="shared" ref="G40:Q40" si="37">IF(G39=0,0,G39/$F39)</f>
        <v>0</v>
      </c>
      <c r="H40" s="37">
        <f t="shared" si="37"/>
        <v>0</v>
      </c>
      <c r="I40" s="37">
        <f t="shared" si="37"/>
        <v>0.5</v>
      </c>
      <c r="J40" s="37">
        <f t="shared" si="37"/>
        <v>0.33333333333333331</v>
      </c>
      <c r="K40" s="37">
        <f t="shared" si="37"/>
        <v>0</v>
      </c>
      <c r="L40" s="37">
        <f t="shared" ref="L40:M40" si="38">IF(L39=0,0,L39/$F39)</f>
        <v>0.16666666666666666</v>
      </c>
      <c r="M40" s="37">
        <f t="shared" si="38"/>
        <v>0</v>
      </c>
      <c r="N40" s="37">
        <f t="shared" si="37"/>
        <v>0</v>
      </c>
      <c r="O40" s="37">
        <f t="shared" si="37"/>
        <v>0</v>
      </c>
      <c r="P40" s="37">
        <f t="shared" si="37"/>
        <v>0</v>
      </c>
      <c r="Q40" s="37">
        <f t="shared" si="37"/>
        <v>0</v>
      </c>
      <c r="R40" s="438"/>
      <c r="AC40" s="154"/>
      <c r="AD40" s="154"/>
    </row>
    <row r="41" spans="1:30" ht="12" customHeight="1">
      <c r="A41" s="254"/>
      <c r="B41" s="254"/>
      <c r="C41" s="43"/>
      <c r="D41" s="305" t="s">
        <v>31</v>
      </c>
      <c r="E41" s="42"/>
      <c r="F41" s="93">
        <f t="shared" si="2"/>
        <v>1</v>
      </c>
      <c r="G41" s="69">
        <v>0</v>
      </c>
      <c r="H41" s="41">
        <v>0</v>
      </c>
      <c r="I41" s="41">
        <v>1</v>
      </c>
      <c r="J41" s="41">
        <v>0</v>
      </c>
      <c r="K41" s="41">
        <v>0</v>
      </c>
      <c r="L41" s="41">
        <v>0</v>
      </c>
      <c r="M41" s="41">
        <v>0</v>
      </c>
      <c r="N41" s="41">
        <v>0</v>
      </c>
      <c r="O41" s="41">
        <v>0</v>
      </c>
      <c r="P41" s="41">
        <v>0</v>
      </c>
      <c r="Q41" s="41">
        <v>0</v>
      </c>
      <c r="R41" s="437">
        <v>160000</v>
      </c>
      <c r="AC41" s="155">
        <v>1</v>
      </c>
      <c r="AD41" s="155" t="str">
        <f>IF(F41=AC41,"",1)</f>
        <v/>
      </c>
    </row>
    <row r="42" spans="1:30" ht="12" customHeight="1">
      <c r="A42" s="254"/>
      <c r="B42" s="254"/>
      <c r="C42" s="40"/>
      <c r="D42" s="306"/>
      <c r="E42" s="39"/>
      <c r="F42" s="94">
        <f t="shared" si="2"/>
        <v>1</v>
      </c>
      <c r="G42" s="67">
        <f t="shared" ref="G42:Q42" si="39">IF(G41=0,0,G41/$F41)</f>
        <v>0</v>
      </c>
      <c r="H42" s="37">
        <f t="shared" si="39"/>
        <v>0</v>
      </c>
      <c r="I42" s="37">
        <f t="shared" si="39"/>
        <v>1</v>
      </c>
      <c r="J42" s="37">
        <f t="shared" si="39"/>
        <v>0</v>
      </c>
      <c r="K42" s="37">
        <f t="shared" si="39"/>
        <v>0</v>
      </c>
      <c r="L42" s="37">
        <f t="shared" ref="L42:M42" si="40">IF(L41=0,0,L41/$F41)</f>
        <v>0</v>
      </c>
      <c r="M42" s="37">
        <f t="shared" si="40"/>
        <v>0</v>
      </c>
      <c r="N42" s="37">
        <f t="shared" si="39"/>
        <v>0</v>
      </c>
      <c r="O42" s="37">
        <f t="shared" si="39"/>
        <v>0</v>
      </c>
      <c r="P42" s="37">
        <f t="shared" si="39"/>
        <v>0</v>
      </c>
      <c r="Q42" s="37">
        <f t="shared" si="39"/>
        <v>0</v>
      </c>
      <c r="R42" s="438"/>
      <c r="AC42" s="154"/>
      <c r="AD42" s="154"/>
    </row>
    <row r="43" spans="1:30" ht="12" customHeight="1">
      <c r="A43" s="254"/>
      <c r="B43" s="254"/>
      <c r="C43" s="43"/>
      <c r="D43" s="305" t="s">
        <v>30</v>
      </c>
      <c r="E43" s="42"/>
      <c r="F43" s="93">
        <f t="shared" si="2"/>
        <v>2</v>
      </c>
      <c r="G43" s="69">
        <v>0</v>
      </c>
      <c r="H43" s="41">
        <v>0</v>
      </c>
      <c r="I43" s="41">
        <v>0</v>
      </c>
      <c r="J43" s="41">
        <v>1</v>
      </c>
      <c r="K43" s="41">
        <v>0</v>
      </c>
      <c r="L43" s="41">
        <v>0</v>
      </c>
      <c r="M43" s="41">
        <v>0</v>
      </c>
      <c r="N43" s="41">
        <v>0</v>
      </c>
      <c r="O43" s="41">
        <v>0</v>
      </c>
      <c r="P43" s="41">
        <v>0</v>
      </c>
      <c r="Q43" s="41">
        <v>1</v>
      </c>
      <c r="R43" s="437">
        <v>245785</v>
      </c>
      <c r="AC43" s="155">
        <v>2</v>
      </c>
      <c r="AD43" s="155" t="str">
        <f>IF(F43=AC43,"",1)</f>
        <v/>
      </c>
    </row>
    <row r="44" spans="1:30" ht="12" customHeight="1">
      <c r="A44" s="254"/>
      <c r="B44" s="254"/>
      <c r="C44" s="40"/>
      <c r="D44" s="306"/>
      <c r="E44" s="39"/>
      <c r="F44" s="94">
        <f t="shared" si="2"/>
        <v>1</v>
      </c>
      <c r="G44" s="67">
        <f t="shared" ref="G44:Q44" si="41">IF(G43=0,0,G43/$F43)</f>
        <v>0</v>
      </c>
      <c r="H44" s="37">
        <f t="shared" si="41"/>
        <v>0</v>
      </c>
      <c r="I44" s="37">
        <f t="shared" si="41"/>
        <v>0</v>
      </c>
      <c r="J44" s="37">
        <f t="shared" si="41"/>
        <v>0.5</v>
      </c>
      <c r="K44" s="37">
        <f t="shared" si="41"/>
        <v>0</v>
      </c>
      <c r="L44" s="37">
        <f t="shared" ref="L44:M44" si="42">IF(L43=0,0,L43/$F43)</f>
        <v>0</v>
      </c>
      <c r="M44" s="37">
        <f t="shared" si="42"/>
        <v>0</v>
      </c>
      <c r="N44" s="37">
        <f t="shared" si="41"/>
        <v>0</v>
      </c>
      <c r="O44" s="37">
        <f t="shared" si="41"/>
        <v>0</v>
      </c>
      <c r="P44" s="37">
        <f t="shared" si="41"/>
        <v>0</v>
      </c>
      <c r="Q44" s="37">
        <f t="shared" si="41"/>
        <v>0.5</v>
      </c>
      <c r="R44" s="438"/>
      <c r="AC44" s="154"/>
      <c r="AD44" s="154"/>
    </row>
    <row r="45" spans="1:30" ht="12" customHeight="1">
      <c r="A45" s="254"/>
      <c r="B45" s="254"/>
      <c r="C45" s="43"/>
      <c r="D45" s="305" t="s">
        <v>29</v>
      </c>
      <c r="E45" s="42"/>
      <c r="F45" s="93">
        <f t="shared" si="2"/>
        <v>9</v>
      </c>
      <c r="G45" s="69">
        <v>0</v>
      </c>
      <c r="H45" s="41">
        <v>0</v>
      </c>
      <c r="I45" s="41">
        <v>3</v>
      </c>
      <c r="J45" s="41">
        <v>4</v>
      </c>
      <c r="K45" s="41">
        <v>0</v>
      </c>
      <c r="L45" s="41">
        <v>0</v>
      </c>
      <c r="M45" s="41">
        <v>0</v>
      </c>
      <c r="N45" s="41">
        <v>0</v>
      </c>
      <c r="O45" s="41">
        <v>0</v>
      </c>
      <c r="P45" s="41">
        <v>0</v>
      </c>
      <c r="Q45" s="41">
        <v>2</v>
      </c>
      <c r="R45" s="437">
        <v>210683.85714285713</v>
      </c>
      <c r="AC45" s="155">
        <v>9</v>
      </c>
      <c r="AD45" s="155" t="str">
        <f>IF(F45=AC45,"",1)</f>
        <v/>
      </c>
    </row>
    <row r="46" spans="1:30" ht="12" customHeight="1">
      <c r="A46" s="254"/>
      <c r="B46" s="254"/>
      <c r="C46" s="40"/>
      <c r="D46" s="306"/>
      <c r="E46" s="39"/>
      <c r="F46" s="94">
        <f t="shared" si="2"/>
        <v>0.99999999999999989</v>
      </c>
      <c r="G46" s="67">
        <f t="shared" ref="G46:Q46" si="43">IF(G45=0,0,G45/$F45)</f>
        <v>0</v>
      </c>
      <c r="H46" s="37">
        <f t="shared" si="43"/>
        <v>0</v>
      </c>
      <c r="I46" s="37">
        <f t="shared" si="43"/>
        <v>0.33333333333333331</v>
      </c>
      <c r="J46" s="37">
        <f t="shared" si="43"/>
        <v>0.44444444444444442</v>
      </c>
      <c r="K46" s="37">
        <f t="shared" si="43"/>
        <v>0</v>
      </c>
      <c r="L46" s="37">
        <f t="shared" ref="L46:M46" si="44">IF(L45=0,0,L45/$F45)</f>
        <v>0</v>
      </c>
      <c r="M46" s="37">
        <f t="shared" si="44"/>
        <v>0</v>
      </c>
      <c r="N46" s="37">
        <f t="shared" si="43"/>
        <v>0</v>
      </c>
      <c r="O46" s="37">
        <f t="shared" si="43"/>
        <v>0</v>
      </c>
      <c r="P46" s="37">
        <f t="shared" si="43"/>
        <v>0</v>
      </c>
      <c r="Q46" s="37">
        <f t="shared" si="43"/>
        <v>0.22222222222222221</v>
      </c>
      <c r="R46" s="438"/>
      <c r="AC46" s="154"/>
      <c r="AD46" s="154"/>
    </row>
    <row r="47" spans="1:30" ht="12" customHeight="1">
      <c r="A47" s="254"/>
      <c r="B47" s="254"/>
      <c r="C47" s="43"/>
      <c r="D47" s="305" t="s">
        <v>28</v>
      </c>
      <c r="E47" s="42"/>
      <c r="F47" s="93">
        <f t="shared" si="2"/>
        <v>5</v>
      </c>
      <c r="G47" s="69">
        <v>0</v>
      </c>
      <c r="H47" s="41">
        <v>0</v>
      </c>
      <c r="I47" s="41">
        <v>2</v>
      </c>
      <c r="J47" s="41">
        <v>3</v>
      </c>
      <c r="K47" s="41">
        <v>0</v>
      </c>
      <c r="L47" s="41">
        <v>0</v>
      </c>
      <c r="M47" s="41">
        <v>0</v>
      </c>
      <c r="N47" s="41">
        <v>0</v>
      </c>
      <c r="O47" s="41">
        <v>0</v>
      </c>
      <c r="P47" s="41">
        <v>0</v>
      </c>
      <c r="Q47" s="41">
        <v>0</v>
      </c>
      <c r="R47" s="437">
        <v>203600</v>
      </c>
      <c r="AC47" s="155">
        <v>5</v>
      </c>
      <c r="AD47" s="155" t="str">
        <f>IF(F47=AC47,"",1)</f>
        <v/>
      </c>
    </row>
    <row r="48" spans="1:30" ht="12" customHeight="1">
      <c r="A48" s="254"/>
      <c r="B48" s="254"/>
      <c r="C48" s="40"/>
      <c r="D48" s="306"/>
      <c r="E48" s="39"/>
      <c r="F48" s="94">
        <f t="shared" si="2"/>
        <v>1</v>
      </c>
      <c r="G48" s="67">
        <f t="shared" ref="G48:Q48" si="45">IF(G47=0,0,G47/$F47)</f>
        <v>0</v>
      </c>
      <c r="H48" s="37">
        <f t="shared" si="45"/>
        <v>0</v>
      </c>
      <c r="I48" s="37">
        <f t="shared" si="45"/>
        <v>0.4</v>
      </c>
      <c r="J48" s="37">
        <f t="shared" si="45"/>
        <v>0.6</v>
      </c>
      <c r="K48" s="37">
        <f t="shared" si="45"/>
        <v>0</v>
      </c>
      <c r="L48" s="37">
        <f t="shared" ref="L48:M48" si="46">IF(L47=0,0,L47/$F47)</f>
        <v>0</v>
      </c>
      <c r="M48" s="37">
        <f t="shared" si="46"/>
        <v>0</v>
      </c>
      <c r="N48" s="37">
        <f t="shared" si="45"/>
        <v>0</v>
      </c>
      <c r="O48" s="37">
        <f t="shared" si="45"/>
        <v>0</v>
      </c>
      <c r="P48" s="37">
        <f t="shared" si="45"/>
        <v>0</v>
      </c>
      <c r="Q48" s="37">
        <f t="shared" si="45"/>
        <v>0</v>
      </c>
      <c r="R48" s="438"/>
      <c r="AC48" s="154"/>
      <c r="AD48" s="154"/>
    </row>
    <row r="49" spans="1:30" ht="12" customHeight="1">
      <c r="A49" s="254"/>
      <c r="B49" s="254"/>
      <c r="C49" s="43"/>
      <c r="D49" s="305" t="s">
        <v>27</v>
      </c>
      <c r="E49" s="42"/>
      <c r="F49" s="93">
        <f t="shared" si="2"/>
        <v>5</v>
      </c>
      <c r="G49" s="69">
        <v>0</v>
      </c>
      <c r="H49" s="41">
        <v>0</v>
      </c>
      <c r="I49" s="41">
        <v>0</v>
      </c>
      <c r="J49" s="41">
        <v>3</v>
      </c>
      <c r="K49" s="41">
        <v>0</v>
      </c>
      <c r="L49" s="41">
        <v>0</v>
      </c>
      <c r="M49" s="41">
        <v>0</v>
      </c>
      <c r="N49" s="41">
        <v>0</v>
      </c>
      <c r="O49" s="41">
        <v>0</v>
      </c>
      <c r="P49" s="41">
        <v>0</v>
      </c>
      <c r="Q49" s="41">
        <v>2</v>
      </c>
      <c r="R49" s="437">
        <v>211936.66666666666</v>
      </c>
      <c r="AC49" s="155">
        <v>5</v>
      </c>
      <c r="AD49" s="155" t="str">
        <f>IF(F49=AC49,"",1)</f>
        <v/>
      </c>
    </row>
    <row r="50" spans="1:30" ht="12" customHeight="1">
      <c r="A50" s="254"/>
      <c r="B50" s="254"/>
      <c r="C50" s="40"/>
      <c r="D50" s="306"/>
      <c r="E50" s="39"/>
      <c r="F50" s="94">
        <f t="shared" si="2"/>
        <v>1</v>
      </c>
      <c r="G50" s="67">
        <f t="shared" ref="G50:Q50" si="47">IF(G49=0,0,G49/$F49)</f>
        <v>0</v>
      </c>
      <c r="H50" s="37">
        <f t="shared" si="47"/>
        <v>0</v>
      </c>
      <c r="I50" s="37">
        <f t="shared" si="47"/>
        <v>0</v>
      </c>
      <c r="J50" s="37">
        <f t="shared" si="47"/>
        <v>0.6</v>
      </c>
      <c r="K50" s="37">
        <f t="shared" si="47"/>
        <v>0</v>
      </c>
      <c r="L50" s="37">
        <f t="shared" ref="L50:M50" si="48">IF(L49=0,0,L49/$F49)</f>
        <v>0</v>
      </c>
      <c r="M50" s="37">
        <f t="shared" si="48"/>
        <v>0</v>
      </c>
      <c r="N50" s="37">
        <f t="shared" si="47"/>
        <v>0</v>
      </c>
      <c r="O50" s="37">
        <f t="shared" si="47"/>
        <v>0</v>
      </c>
      <c r="P50" s="37">
        <f t="shared" si="47"/>
        <v>0</v>
      </c>
      <c r="Q50" s="37">
        <f t="shared" si="47"/>
        <v>0.4</v>
      </c>
      <c r="R50" s="438"/>
      <c r="AC50" s="154"/>
      <c r="AD50" s="154"/>
    </row>
    <row r="51" spans="1:30" ht="12" customHeight="1">
      <c r="A51" s="254"/>
      <c r="B51" s="254"/>
      <c r="C51" s="43"/>
      <c r="D51" s="305" t="s">
        <v>26</v>
      </c>
      <c r="E51" s="42"/>
      <c r="F51" s="93">
        <f t="shared" si="2"/>
        <v>15</v>
      </c>
      <c r="G51" s="69">
        <v>0</v>
      </c>
      <c r="H51" s="41">
        <v>0</v>
      </c>
      <c r="I51" s="41">
        <v>6</v>
      </c>
      <c r="J51" s="41">
        <v>4</v>
      </c>
      <c r="K51" s="41">
        <v>1</v>
      </c>
      <c r="L51" s="41">
        <v>0</v>
      </c>
      <c r="M51" s="41">
        <v>0</v>
      </c>
      <c r="N51" s="41">
        <v>0</v>
      </c>
      <c r="O51" s="41">
        <v>0</v>
      </c>
      <c r="P51" s="41">
        <v>0</v>
      </c>
      <c r="Q51" s="41">
        <v>4</v>
      </c>
      <c r="R51" s="437">
        <v>210110.90909090909</v>
      </c>
      <c r="AC51" s="155">
        <v>15</v>
      </c>
      <c r="AD51" s="155" t="str">
        <f>IF(F51=AC51,"",1)</f>
        <v/>
      </c>
    </row>
    <row r="52" spans="1:30" ht="12" customHeight="1">
      <c r="A52" s="254"/>
      <c r="B52" s="254"/>
      <c r="C52" s="40"/>
      <c r="D52" s="306"/>
      <c r="E52" s="39"/>
      <c r="F52" s="94">
        <f t="shared" si="2"/>
        <v>1</v>
      </c>
      <c r="G52" s="67">
        <f t="shared" ref="G52:Q52" si="49">IF(G51=0,0,G51/$F51)</f>
        <v>0</v>
      </c>
      <c r="H52" s="37">
        <f t="shared" si="49"/>
        <v>0</v>
      </c>
      <c r="I52" s="37">
        <f t="shared" si="49"/>
        <v>0.4</v>
      </c>
      <c r="J52" s="37">
        <f t="shared" si="49"/>
        <v>0.26666666666666666</v>
      </c>
      <c r="K52" s="37">
        <f t="shared" si="49"/>
        <v>6.6666666666666666E-2</v>
      </c>
      <c r="L52" s="37">
        <f t="shared" ref="L52:M52" si="50">IF(L51=0,0,L51/$F51)</f>
        <v>0</v>
      </c>
      <c r="M52" s="37">
        <f t="shared" si="50"/>
        <v>0</v>
      </c>
      <c r="N52" s="37">
        <f t="shared" si="49"/>
        <v>0</v>
      </c>
      <c r="O52" s="37">
        <f t="shared" si="49"/>
        <v>0</v>
      </c>
      <c r="P52" s="37">
        <f t="shared" si="49"/>
        <v>0</v>
      </c>
      <c r="Q52" s="37">
        <f t="shared" si="49"/>
        <v>0.26666666666666666</v>
      </c>
      <c r="R52" s="438"/>
      <c r="AC52" s="154"/>
      <c r="AD52" s="154"/>
    </row>
    <row r="53" spans="1:30" ht="12" customHeight="1">
      <c r="A53" s="254"/>
      <c r="B53" s="254"/>
      <c r="C53" s="43"/>
      <c r="D53" s="305" t="s">
        <v>25</v>
      </c>
      <c r="E53" s="42"/>
      <c r="F53" s="93">
        <f t="shared" si="2"/>
        <v>6</v>
      </c>
      <c r="G53" s="69">
        <v>0</v>
      </c>
      <c r="H53" s="41">
        <v>0</v>
      </c>
      <c r="I53" s="41">
        <v>2</v>
      </c>
      <c r="J53" s="41">
        <v>2</v>
      </c>
      <c r="K53" s="41">
        <v>0</v>
      </c>
      <c r="L53" s="41">
        <v>0</v>
      </c>
      <c r="M53" s="41">
        <v>0</v>
      </c>
      <c r="N53" s="41">
        <v>0</v>
      </c>
      <c r="O53" s="41">
        <v>0</v>
      </c>
      <c r="P53" s="41">
        <v>0</v>
      </c>
      <c r="Q53" s="41">
        <v>2</v>
      </c>
      <c r="R53" s="437">
        <v>211521.75</v>
      </c>
      <c r="AC53" s="155">
        <v>6</v>
      </c>
      <c r="AD53" s="155" t="str">
        <f>IF(F53=AC53,"",1)</f>
        <v/>
      </c>
    </row>
    <row r="54" spans="1:30" ht="12" customHeight="1">
      <c r="A54" s="254"/>
      <c r="B54" s="254"/>
      <c r="C54" s="40"/>
      <c r="D54" s="306"/>
      <c r="E54" s="39"/>
      <c r="F54" s="94">
        <f t="shared" si="2"/>
        <v>1</v>
      </c>
      <c r="G54" s="67">
        <f t="shared" ref="G54:Q54" si="51">IF(G53=0,0,G53/$F53)</f>
        <v>0</v>
      </c>
      <c r="H54" s="37">
        <f t="shared" si="51"/>
        <v>0</v>
      </c>
      <c r="I54" s="37">
        <f t="shared" si="51"/>
        <v>0.33333333333333331</v>
      </c>
      <c r="J54" s="37">
        <f t="shared" si="51"/>
        <v>0.33333333333333331</v>
      </c>
      <c r="K54" s="37">
        <f t="shared" si="51"/>
        <v>0</v>
      </c>
      <c r="L54" s="37">
        <f t="shared" ref="L54:M54" si="52">IF(L53=0,0,L53/$F53)</f>
        <v>0</v>
      </c>
      <c r="M54" s="37">
        <f t="shared" si="52"/>
        <v>0</v>
      </c>
      <c r="N54" s="37">
        <f t="shared" si="51"/>
        <v>0</v>
      </c>
      <c r="O54" s="37">
        <f t="shared" si="51"/>
        <v>0</v>
      </c>
      <c r="P54" s="37">
        <f t="shared" si="51"/>
        <v>0</v>
      </c>
      <c r="Q54" s="37">
        <f t="shared" si="51"/>
        <v>0.33333333333333331</v>
      </c>
      <c r="R54" s="438"/>
      <c r="AC54" s="154"/>
      <c r="AD54" s="154"/>
    </row>
    <row r="55" spans="1:30" ht="12" customHeight="1">
      <c r="A55" s="254"/>
      <c r="B55" s="254"/>
      <c r="C55" s="43"/>
      <c r="D55" s="305" t="s">
        <v>24</v>
      </c>
      <c r="E55" s="42"/>
      <c r="F55" s="93">
        <f t="shared" si="2"/>
        <v>33</v>
      </c>
      <c r="G55" s="69">
        <v>0</v>
      </c>
      <c r="H55" s="41">
        <v>0</v>
      </c>
      <c r="I55" s="41">
        <v>6</v>
      </c>
      <c r="J55" s="41">
        <v>13</v>
      </c>
      <c r="K55" s="41">
        <v>5</v>
      </c>
      <c r="L55" s="41">
        <v>0</v>
      </c>
      <c r="M55" s="41">
        <v>0</v>
      </c>
      <c r="N55" s="41">
        <v>0</v>
      </c>
      <c r="O55" s="41">
        <v>0</v>
      </c>
      <c r="P55" s="41">
        <v>0</v>
      </c>
      <c r="Q55" s="41">
        <v>9</v>
      </c>
      <c r="R55" s="437">
        <v>220911.5</v>
      </c>
      <c r="AC55" s="155">
        <v>33</v>
      </c>
      <c r="AD55" s="155" t="str">
        <f>IF(F55=AC55,"",1)</f>
        <v/>
      </c>
    </row>
    <row r="56" spans="1:30" ht="12" customHeight="1">
      <c r="A56" s="254"/>
      <c r="B56" s="254"/>
      <c r="C56" s="40"/>
      <c r="D56" s="306"/>
      <c r="E56" s="39"/>
      <c r="F56" s="94">
        <f t="shared" si="2"/>
        <v>0.99999999999999989</v>
      </c>
      <c r="G56" s="67">
        <f t="shared" ref="G56:Q56" si="53">IF(G55=0,0,G55/$F55)</f>
        <v>0</v>
      </c>
      <c r="H56" s="37">
        <f t="shared" si="53"/>
        <v>0</v>
      </c>
      <c r="I56" s="37">
        <f t="shared" si="53"/>
        <v>0.18181818181818182</v>
      </c>
      <c r="J56" s="37">
        <f t="shared" si="53"/>
        <v>0.39393939393939392</v>
      </c>
      <c r="K56" s="37">
        <f t="shared" si="53"/>
        <v>0.15151515151515152</v>
      </c>
      <c r="L56" s="37">
        <f t="shared" ref="L56:M56" si="54">IF(L55=0,0,L55/$F55)</f>
        <v>0</v>
      </c>
      <c r="M56" s="37">
        <f t="shared" si="54"/>
        <v>0</v>
      </c>
      <c r="N56" s="37">
        <f t="shared" si="53"/>
        <v>0</v>
      </c>
      <c r="O56" s="37">
        <f t="shared" si="53"/>
        <v>0</v>
      </c>
      <c r="P56" s="37">
        <f t="shared" si="53"/>
        <v>0</v>
      </c>
      <c r="Q56" s="37">
        <f t="shared" si="53"/>
        <v>0.27272727272727271</v>
      </c>
      <c r="R56" s="438"/>
      <c r="AC56" s="154"/>
      <c r="AD56" s="154"/>
    </row>
    <row r="57" spans="1:30" ht="12" customHeight="1">
      <c r="A57" s="254"/>
      <c r="B57" s="254"/>
      <c r="C57" s="43"/>
      <c r="D57" s="305" t="s">
        <v>23</v>
      </c>
      <c r="E57" s="42"/>
      <c r="F57" s="93">
        <f t="shared" si="2"/>
        <v>7</v>
      </c>
      <c r="G57" s="69">
        <v>0</v>
      </c>
      <c r="H57" s="41">
        <v>0</v>
      </c>
      <c r="I57" s="41">
        <v>4</v>
      </c>
      <c r="J57" s="41">
        <v>3</v>
      </c>
      <c r="K57" s="41">
        <v>0</v>
      </c>
      <c r="L57" s="41">
        <v>0</v>
      </c>
      <c r="M57" s="41">
        <v>0</v>
      </c>
      <c r="N57" s="41">
        <v>0</v>
      </c>
      <c r="O57" s="41">
        <v>0</v>
      </c>
      <c r="P57" s="41">
        <v>0</v>
      </c>
      <c r="Q57" s="41">
        <v>0</v>
      </c>
      <c r="R57" s="437">
        <v>193607.71428571429</v>
      </c>
      <c r="AC57" s="155">
        <v>7</v>
      </c>
      <c r="AD57" s="155" t="str">
        <f>IF(F57=AC57,"",1)</f>
        <v/>
      </c>
    </row>
    <row r="58" spans="1:30" ht="12" customHeight="1">
      <c r="A58" s="254"/>
      <c r="B58" s="254"/>
      <c r="C58" s="40"/>
      <c r="D58" s="306"/>
      <c r="E58" s="39"/>
      <c r="F58" s="94">
        <f t="shared" si="2"/>
        <v>1</v>
      </c>
      <c r="G58" s="67">
        <f t="shared" ref="G58:Q58" si="55">IF(G57=0,0,G57/$F57)</f>
        <v>0</v>
      </c>
      <c r="H58" s="37">
        <f t="shared" si="55"/>
        <v>0</v>
      </c>
      <c r="I58" s="37">
        <f t="shared" si="55"/>
        <v>0.5714285714285714</v>
      </c>
      <c r="J58" s="37">
        <f t="shared" si="55"/>
        <v>0.42857142857142855</v>
      </c>
      <c r="K58" s="37">
        <f t="shared" si="55"/>
        <v>0</v>
      </c>
      <c r="L58" s="37">
        <f t="shared" ref="L58:M58" si="56">IF(L57=0,0,L57/$F57)</f>
        <v>0</v>
      </c>
      <c r="M58" s="37">
        <f t="shared" si="56"/>
        <v>0</v>
      </c>
      <c r="N58" s="37">
        <f t="shared" si="55"/>
        <v>0</v>
      </c>
      <c r="O58" s="37">
        <f t="shared" si="55"/>
        <v>0</v>
      </c>
      <c r="P58" s="37">
        <f t="shared" si="55"/>
        <v>0</v>
      </c>
      <c r="Q58" s="37">
        <f t="shared" si="55"/>
        <v>0</v>
      </c>
      <c r="R58" s="438"/>
      <c r="AC58" s="154"/>
      <c r="AD58" s="154"/>
    </row>
    <row r="59" spans="1:30" ht="12.75" customHeight="1">
      <c r="A59" s="254"/>
      <c r="B59" s="254"/>
      <c r="C59" s="43"/>
      <c r="D59" s="305" t="s">
        <v>22</v>
      </c>
      <c r="E59" s="42"/>
      <c r="F59" s="93">
        <f t="shared" si="2"/>
        <v>29</v>
      </c>
      <c r="G59" s="69">
        <v>0</v>
      </c>
      <c r="H59" s="41">
        <v>0</v>
      </c>
      <c r="I59" s="41">
        <v>5</v>
      </c>
      <c r="J59" s="41">
        <v>14</v>
      </c>
      <c r="K59" s="41">
        <v>5</v>
      </c>
      <c r="L59" s="41">
        <v>1</v>
      </c>
      <c r="M59" s="41">
        <v>1</v>
      </c>
      <c r="N59" s="41">
        <v>0</v>
      </c>
      <c r="O59" s="41">
        <v>0</v>
      </c>
      <c r="P59" s="41">
        <v>0</v>
      </c>
      <c r="Q59" s="41">
        <v>3</v>
      </c>
      <c r="R59" s="437">
        <v>235061.30769230769</v>
      </c>
      <c r="AC59" s="155">
        <v>29</v>
      </c>
      <c r="AD59" s="155" t="str">
        <f>IF(F59=AC59,"",1)</f>
        <v/>
      </c>
    </row>
    <row r="60" spans="1:30" ht="12.75" customHeight="1">
      <c r="A60" s="254"/>
      <c r="B60" s="254"/>
      <c r="C60" s="40"/>
      <c r="D60" s="306"/>
      <c r="E60" s="39"/>
      <c r="F60" s="94">
        <f t="shared" si="2"/>
        <v>0.99999999999999989</v>
      </c>
      <c r="G60" s="67">
        <f t="shared" ref="G60:Q60" si="57">IF(G59=0,0,G59/$F59)</f>
        <v>0</v>
      </c>
      <c r="H60" s="37">
        <f t="shared" si="57"/>
        <v>0</v>
      </c>
      <c r="I60" s="37">
        <f t="shared" si="57"/>
        <v>0.17241379310344829</v>
      </c>
      <c r="J60" s="37">
        <f t="shared" si="57"/>
        <v>0.48275862068965519</v>
      </c>
      <c r="K60" s="37">
        <f t="shared" si="57"/>
        <v>0.17241379310344829</v>
      </c>
      <c r="L60" s="37">
        <f t="shared" ref="L60:M60" si="58">IF(L59=0,0,L59/$F59)</f>
        <v>3.4482758620689655E-2</v>
      </c>
      <c r="M60" s="37">
        <f t="shared" si="58"/>
        <v>3.4482758620689655E-2</v>
      </c>
      <c r="N60" s="37">
        <f t="shared" si="57"/>
        <v>0</v>
      </c>
      <c r="O60" s="37">
        <f t="shared" si="57"/>
        <v>0</v>
      </c>
      <c r="P60" s="37">
        <f t="shared" si="57"/>
        <v>0</v>
      </c>
      <c r="Q60" s="37">
        <f t="shared" si="57"/>
        <v>0.10344827586206896</v>
      </c>
      <c r="R60" s="438"/>
      <c r="AC60" s="154"/>
      <c r="AD60" s="154"/>
    </row>
    <row r="61" spans="1:30" ht="12" customHeight="1">
      <c r="A61" s="254"/>
      <c r="B61" s="254"/>
      <c r="C61" s="43"/>
      <c r="D61" s="305" t="s">
        <v>21</v>
      </c>
      <c r="E61" s="42"/>
      <c r="F61" s="93">
        <f t="shared" si="2"/>
        <v>15</v>
      </c>
      <c r="G61" s="69">
        <v>0</v>
      </c>
      <c r="H61" s="41">
        <v>1</v>
      </c>
      <c r="I61" s="41">
        <v>4</v>
      </c>
      <c r="J61" s="41">
        <v>6</v>
      </c>
      <c r="K61" s="41">
        <v>1</v>
      </c>
      <c r="L61" s="41">
        <v>1</v>
      </c>
      <c r="M61" s="41">
        <v>0</v>
      </c>
      <c r="N61" s="41">
        <v>0</v>
      </c>
      <c r="O61" s="41">
        <v>0</v>
      </c>
      <c r="P61" s="41">
        <v>0</v>
      </c>
      <c r="Q61" s="41">
        <v>2</v>
      </c>
      <c r="R61" s="437">
        <v>218420</v>
      </c>
      <c r="AC61" s="155">
        <v>15</v>
      </c>
      <c r="AD61" s="155" t="str">
        <f>IF(F61=AC61,"",1)</f>
        <v/>
      </c>
    </row>
    <row r="62" spans="1:30" ht="12" customHeight="1">
      <c r="A62" s="254"/>
      <c r="B62" s="254"/>
      <c r="C62" s="40"/>
      <c r="D62" s="306"/>
      <c r="E62" s="39"/>
      <c r="F62" s="94">
        <f t="shared" si="2"/>
        <v>1</v>
      </c>
      <c r="G62" s="67">
        <f t="shared" ref="G62:Q62" si="59">IF(G61=0,0,G61/$F61)</f>
        <v>0</v>
      </c>
      <c r="H62" s="37">
        <f t="shared" si="59"/>
        <v>6.6666666666666666E-2</v>
      </c>
      <c r="I62" s="37">
        <f t="shared" si="59"/>
        <v>0.26666666666666666</v>
      </c>
      <c r="J62" s="37">
        <f t="shared" si="59"/>
        <v>0.4</v>
      </c>
      <c r="K62" s="37">
        <f t="shared" si="59"/>
        <v>6.6666666666666666E-2</v>
      </c>
      <c r="L62" s="37">
        <f t="shared" ref="L62:M62" si="60">IF(L61=0,0,L61/$F61)</f>
        <v>6.6666666666666666E-2</v>
      </c>
      <c r="M62" s="37">
        <f t="shared" si="60"/>
        <v>0</v>
      </c>
      <c r="N62" s="37">
        <f t="shared" si="59"/>
        <v>0</v>
      </c>
      <c r="O62" s="37">
        <f t="shared" si="59"/>
        <v>0</v>
      </c>
      <c r="P62" s="37">
        <f t="shared" si="59"/>
        <v>0</v>
      </c>
      <c r="Q62" s="37">
        <f t="shared" si="59"/>
        <v>0.13333333333333333</v>
      </c>
      <c r="R62" s="438"/>
      <c r="AC62" s="154"/>
      <c r="AD62" s="154"/>
    </row>
    <row r="63" spans="1:30" ht="12" customHeight="1">
      <c r="A63" s="254"/>
      <c r="B63" s="254"/>
      <c r="C63" s="43"/>
      <c r="D63" s="305" t="s">
        <v>20</v>
      </c>
      <c r="E63" s="42"/>
      <c r="F63" s="93">
        <f t="shared" si="2"/>
        <v>7</v>
      </c>
      <c r="G63" s="69">
        <v>0</v>
      </c>
      <c r="H63" s="41">
        <v>0</v>
      </c>
      <c r="I63" s="41">
        <v>4</v>
      </c>
      <c r="J63" s="41">
        <v>0</v>
      </c>
      <c r="K63" s="41">
        <v>3</v>
      </c>
      <c r="L63" s="41">
        <v>0</v>
      </c>
      <c r="M63" s="41">
        <v>0</v>
      </c>
      <c r="N63" s="41">
        <v>0</v>
      </c>
      <c r="O63" s="41">
        <v>0</v>
      </c>
      <c r="P63" s="41">
        <v>0</v>
      </c>
      <c r="Q63" s="41">
        <v>0</v>
      </c>
      <c r="R63" s="437">
        <v>226990.42857142858</v>
      </c>
      <c r="AC63" s="155">
        <v>7</v>
      </c>
      <c r="AD63" s="155" t="str">
        <f>IF(F63=AC63,"",1)</f>
        <v/>
      </c>
    </row>
    <row r="64" spans="1:30" ht="12" customHeight="1">
      <c r="A64" s="254"/>
      <c r="B64" s="254"/>
      <c r="C64" s="40"/>
      <c r="D64" s="306"/>
      <c r="E64" s="39"/>
      <c r="F64" s="94">
        <f t="shared" si="2"/>
        <v>1</v>
      </c>
      <c r="G64" s="67">
        <f t="shared" ref="G64:Q64" si="61">IF(G63=0,0,G63/$F63)</f>
        <v>0</v>
      </c>
      <c r="H64" s="37">
        <f t="shared" si="61"/>
        <v>0</v>
      </c>
      <c r="I64" s="37">
        <f t="shared" si="61"/>
        <v>0.5714285714285714</v>
      </c>
      <c r="J64" s="37">
        <f t="shared" si="61"/>
        <v>0</v>
      </c>
      <c r="K64" s="37">
        <f t="shared" si="61"/>
        <v>0.42857142857142855</v>
      </c>
      <c r="L64" s="37">
        <f t="shared" ref="L64:M64" si="62">IF(L63=0,0,L63/$F63)</f>
        <v>0</v>
      </c>
      <c r="M64" s="37">
        <f t="shared" si="62"/>
        <v>0</v>
      </c>
      <c r="N64" s="37">
        <f t="shared" si="61"/>
        <v>0</v>
      </c>
      <c r="O64" s="37">
        <f t="shared" si="61"/>
        <v>0</v>
      </c>
      <c r="P64" s="37">
        <f t="shared" si="61"/>
        <v>0</v>
      </c>
      <c r="Q64" s="37">
        <f t="shared" si="61"/>
        <v>0</v>
      </c>
      <c r="R64" s="438"/>
      <c r="AC64" s="154"/>
      <c r="AD64" s="154"/>
    </row>
    <row r="65" spans="1:30" ht="12" customHeight="1">
      <c r="A65" s="254"/>
      <c r="B65" s="254"/>
      <c r="C65" s="43"/>
      <c r="D65" s="305" t="s">
        <v>19</v>
      </c>
      <c r="E65" s="42"/>
      <c r="F65" s="93">
        <f t="shared" si="2"/>
        <v>17</v>
      </c>
      <c r="G65" s="69">
        <v>0</v>
      </c>
      <c r="H65" s="41">
        <v>2</v>
      </c>
      <c r="I65" s="41">
        <v>4</v>
      </c>
      <c r="J65" s="41">
        <v>6</v>
      </c>
      <c r="K65" s="41">
        <v>3</v>
      </c>
      <c r="L65" s="41">
        <v>0</v>
      </c>
      <c r="M65" s="41">
        <v>0</v>
      </c>
      <c r="N65" s="41">
        <v>0</v>
      </c>
      <c r="O65" s="41">
        <v>0</v>
      </c>
      <c r="P65" s="41">
        <v>0</v>
      </c>
      <c r="Q65" s="41">
        <v>2</v>
      </c>
      <c r="R65" s="437">
        <v>211149.8</v>
      </c>
      <c r="AC65" s="155">
        <v>17</v>
      </c>
      <c r="AD65" s="155" t="str">
        <f>IF(F65=AC65,"",1)</f>
        <v/>
      </c>
    </row>
    <row r="66" spans="1:30" ht="12" customHeight="1">
      <c r="A66" s="254"/>
      <c r="B66" s="254"/>
      <c r="C66" s="40"/>
      <c r="D66" s="306"/>
      <c r="E66" s="39"/>
      <c r="F66" s="94">
        <f t="shared" si="2"/>
        <v>1</v>
      </c>
      <c r="G66" s="67">
        <f t="shared" ref="G66:Q66" si="63">IF(G65=0,0,G65/$F65)</f>
        <v>0</v>
      </c>
      <c r="H66" s="37">
        <f t="shared" si="63"/>
        <v>0.11764705882352941</v>
      </c>
      <c r="I66" s="37">
        <f t="shared" si="63"/>
        <v>0.23529411764705882</v>
      </c>
      <c r="J66" s="37">
        <f t="shared" si="63"/>
        <v>0.35294117647058826</v>
      </c>
      <c r="K66" s="37">
        <f t="shared" si="63"/>
        <v>0.17647058823529413</v>
      </c>
      <c r="L66" s="37">
        <f t="shared" ref="L66:M66" si="64">IF(L65=0,0,L65/$F65)</f>
        <v>0</v>
      </c>
      <c r="M66" s="37">
        <f t="shared" si="64"/>
        <v>0</v>
      </c>
      <c r="N66" s="37">
        <f t="shared" si="63"/>
        <v>0</v>
      </c>
      <c r="O66" s="37">
        <f t="shared" si="63"/>
        <v>0</v>
      </c>
      <c r="P66" s="37">
        <f t="shared" si="63"/>
        <v>0</v>
      </c>
      <c r="Q66" s="37">
        <f t="shared" si="63"/>
        <v>0.11764705882352941</v>
      </c>
      <c r="R66" s="438"/>
      <c r="AC66" s="154"/>
      <c r="AD66" s="154"/>
    </row>
    <row r="67" spans="1:30" ht="12" customHeight="1">
      <c r="A67" s="254"/>
      <c r="B67" s="254"/>
      <c r="C67" s="43"/>
      <c r="D67" s="305" t="s">
        <v>18</v>
      </c>
      <c r="E67" s="42"/>
      <c r="F67" s="93">
        <f t="shared" si="2"/>
        <v>6</v>
      </c>
      <c r="G67" s="69">
        <v>0</v>
      </c>
      <c r="H67" s="41">
        <v>1</v>
      </c>
      <c r="I67" s="41">
        <v>2</v>
      </c>
      <c r="J67" s="41">
        <v>2</v>
      </c>
      <c r="K67" s="41">
        <v>1</v>
      </c>
      <c r="L67" s="41">
        <v>0</v>
      </c>
      <c r="M67" s="41">
        <v>0</v>
      </c>
      <c r="N67" s="41">
        <v>0</v>
      </c>
      <c r="O67" s="41">
        <v>0</v>
      </c>
      <c r="P67" s="41">
        <v>0</v>
      </c>
      <c r="Q67" s="41">
        <v>0</v>
      </c>
      <c r="R67" s="437">
        <v>197955.83333333334</v>
      </c>
      <c r="AC67" s="155">
        <v>6</v>
      </c>
      <c r="AD67" s="155" t="str">
        <f>IF(F67=AC67,"",1)</f>
        <v/>
      </c>
    </row>
    <row r="68" spans="1:30" ht="12" customHeight="1">
      <c r="A68" s="254"/>
      <c r="B68" s="255"/>
      <c r="C68" s="40"/>
      <c r="D68" s="306"/>
      <c r="E68" s="39"/>
      <c r="F68" s="94">
        <f t="shared" si="2"/>
        <v>0.99999999999999989</v>
      </c>
      <c r="G68" s="67">
        <f t="shared" ref="G68:Q68" si="65">IF(G67=0,0,G67/$F67)</f>
        <v>0</v>
      </c>
      <c r="H68" s="37">
        <f t="shared" si="65"/>
        <v>0.16666666666666666</v>
      </c>
      <c r="I68" s="37">
        <f t="shared" si="65"/>
        <v>0.33333333333333331</v>
      </c>
      <c r="J68" s="37">
        <f t="shared" si="65"/>
        <v>0.33333333333333331</v>
      </c>
      <c r="K68" s="37">
        <f t="shared" si="65"/>
        <v>0.16666666666666666</v>
      </c>
      <c r="L68" s="37">
        <f t="shared" ref="L68:M68" si="66">IF(L67=0,0,L67/$F67)</f>
        <v>0</v>
      </c>
      <c r="M68" s="37">
        <f t="shared" si="66"/>
        <v>0</v>
      </c>
      <c r="N68" s="37">
        <f t="shared" si="65"/>
        <v>0</v>
      </c>
      <c r="O68" s="37">
        <f t="shared" si="65"/>
        <v>0</v>
      </c>
      <c r="P68" s="37">
        <f t="shared" si="65"/>
        <v>0</v>
      </c>
      <c r="Q68" s="37">
        <f t="shared" si="65"/>
        <v>0</v>
      </c>
      <c r="R68" s="438"/>
      <c r="AC68" s="154"/>
      <c r="AD68" s="154"/>
    </row>
    <row r="69" spans="1:30" ht="12" customHeight="1">
      <c r="A69" s="254"/>
      <c r="B69" s="253" t="s">
        <v>17</v>
      </c>
      <c r="C69" s="43"/>
      <c r="D69" s="305" t="s">
        <v>16</v>
      </c>
      <c r="E69" s="42"/>
      <c r="F69" s="93">
        <f t="shared" si="2"/>
        <v>724</v>
      </c>
      <c r="G69" s="69">
        <f t="shared" ref="G69:Q69" si="67">SUM(G71,G73,G75,G77,G79,G81,G83,G85,G87,G89,G91,G93,G95,G97,G99)</f>
        <v>0</v>
      </c>
      <c r="H69" s="41">
        <f t="shared" si="67"/>
        <v>13</v>
      </c>
      <c r="I69" s="41">
        <f t="shared" si="67"/>
        <v>143</v>
      </c>
      <c r="J69" s="41">
        <f t="shared" si="67"/>
        <v>205</v>
      </c>
      <c r="K69" s="41">
        <f t="shared" si="67"/>
        <v>98</v>
      </c>
      <c r="L69" s="41">
        <f t="shared" ref="L69:M69" si="68">SUM(L71,L73,L75,L77,L79,L81,L83,L85,L87,L89,L91,L93,L95,L97,L99)</f>
        <v>36</v>
      </c>
      <c r="M69" s="41">
        <f t="shared" si="68"/>
        <v>2</v>
      </c>
      <c r="N69" s="41">
        <f t="shared" si="67"/>
        <v>1</v>
      </c>
      <c r="O69" s="41">
        <f t="shared" si="67"/>
        <v>0</v>
      </c>
      <c r="P69" s="41">
        <f t="shared" si="67"/>
        <v>2</v>
      </c>
      <c r="Q69" s="41">
        <f t="shared" si="67"/>
        <v>224</v>
      </c>
      <c r="R69" s="437">
        <v>231335.19399999999</v>
      </c>
      <c r="AC69" s="155">
        <v>724</v>
      </c>
      <c r="AD69" s="155" t="str">
        <f>IF(F69=AC69,"",1)</f>
        <v/>
      </c>
    </row>
    <row r="70" spans="1:30" ht="12" customHeight="1">
      <c r="A70" s="254"/>
      <c r="B70" s="254"/>
      <c r="C70" s="40"/>
      <c r="D70" s="306"/>
      <c r="E70" s="39"/>
      <c r="F70" s="94">
        <f t="shared" si="2"/>
        <v>1</v>
      </c>
      <c r="G70" s="67">
        <f t="shared" ref="G70:Q70" si="69">IF(G69=0,0,G69/$F69)</f>
        <v>0</v>
      </c>
      <c r="H70" s="37">
        <f t="shared" si="69"/>
        <v>1.7955801104972375E-2</v>
      </c>
      <c r="I70" s="37">
        <f t="shared" si="69"/>
        <v>0.19751381215469613</v>
      </c>
      <c r="J70" s="37">
        <f t="shared" si="69"/>
        <v>0.28314917127071826</v>
      </c>
      <c r="K70" s="37">
        <f t="shared" si="69"/>
        <v>0.13535911602209943</v>
      </c>
      <c r="L70" s="37">
        <f t="shared" ref="L70:M70" si="70">IF(L69=0,0,L69/$F69)</f>
        <v>4.9723756906077346E-2</v>
      </c>
      <c r="M70" s="37">
        <f t="shared" si="70"/>
        <v>2.7624309392265192E-3</v>
      </c>
      <c r="N70" s="37">
        <f t="shared" si="69"/>
        <v>1.3812154696132596E-3</v>
      </c>
      <c r="O70" s="37">
        <f t="shared" si="69"/>
        <v>0</v>
      </c>
      <c r="P70" s="37">
        <f t="shared" si="69"/>
        <v>2.7624309392265192E-3</v>
      </c>
      <c r="Q70" s="37">
        <f t="shared" si="69"/>
        <v>0.30939226519337015</v>
      </c>
      <c r="R70" s="438"/>
      <c r="AC70" s="154"/>
      <c r="AD70" s="154"/>
    </row>
    <row r="71" spans="1:30" ht="12" customHeight="1">
      <c r="A71" s="254"/>
      <c r="B71" s="254"/>
      <c r="C71" s="43"/>
      <c r="D71" s="305" t="s">
        <v>122</v>
      </c>
      <c r="E71" s="42"/>
      <c r="F71" s="93">
        <f t="shared" si="2"/>
        <v>4</v>
      </c>
      <c r="G71" s="69">
        <v>0</v>
      </c>
      <c r="H71" s="41">
        <v>0</v>
      </c>
      <c r="I71" s="41">
        <v>1</v>
      </c>
      <c r="J71" s="41">
        <v>2</v>
      </c>
      <c r="K71" s="41">
        <v>1</v>
      </c>
      <c r="L71" s="41">
        <v>0</v>
      </c>
      <c r="M71" s="41">
        <v>0</v>
      </c>
      <c r="N71" s="41">
        <v>0</v>
      </c>
      <c r="O71" s="41">
        <v>0</v>
      </c>
      <c r="P71" s="41">
        <v>0</v>
      </c>
      <c r="Q71" s="41">
        <v>0</v>
      </c>
      <c r="R71" s="437">
        <v>216350</v>
      </c>
      <c r="AC71" s="155">
        <v>4</v>
      </c>
      <c r="AD71" s="155" t="str">
        <f>IF(F71=AC71,"",1)</f>
        <v/>
      </c>
    </row>
    <row r="72" spans="1:30" ht="12" customHeight="1">
      <c r="A72" s="254"/>
      <c r="B72" s="254"/>
      <c r="C72" s="40"/>
      <c r="D72" s="306"/>
      <c r="E72" s="39"/>
      <c r="F72" s="94">
        <f t="shared" ref="F72:F100" si="71">SUM(G72:Q72)</f>
        <v>1</v>
      </c>
      <c r="G72" s="67">
        <f t="shared" ref="G72:Q72" si="72">IF(G71=0,0,G71/$F71)</f>
        <v>0</v>
      </c>
      <c r="H72" s="37">
        <f t="shared" si="72"/>
        <v>0</v>
      </c>
      <c r="I72" s="37">
        <f t="shared" si="72"/>
        <v>0.25</v>
      </c>
      <c r="J72" s="37">
        <f t="shared" si="72"/>
        <v>0.5</v>
      </c>
      <c r="K72" s="37">
        <f t="shared" si="72"/>
        <v>0.25</v>
      </c>
      <c r="L72" s="37">
        <f t="shared" ref="L72:M72" si="73">IF(L71=0,0,L71/$F71)</f>
        <v>0</v>
      </c>
      <c r="M72" s="37">
        <f t="shared" si="73"/>
        <v>0</v>
      </c>
      <c r="N72" s="37">
        <f t="shared" si="72"/>
        <v>0</v>
      </c>
      <c r="O72" s="37">
        <f t="shared" si="72"/>
        <v>0</v>
      </c>
      <c r="P72" s="37">
        <f t="shared" si="72"/>
        <v>0</v>
      </c>
      <c r="Q72" s="37">
        <f t="shared" si="72"/>
        <v>0</v>
      </c>
      <c r="R72" s="438"/>
      <c r="AC72" s="154"/>
      <c r="AD72" s="154"/>
    </row>
    <row r="73" spans="1:30" ht="12" customHeight="1">
      <c r="A73" s="254"/>
      <c r="B73" s="254"/>
      <c r="C73" s="43"/>
      <c r="D73" s="305" t="s">
        <v>14</v>
      </c>
      <c r="E73" s="42"/>
      <c r="F73" s="93">
        <f t="shared" si="71"/>
        <v>91</v>
      </c>
      <c r="G73" s="69">
        <v>0</v>
      </c>
      <c r="H73" s="41">
        <v>0</v>
      </c>
      <c r="I73" s="41">
        <v>9</v>
      </c>
      <c r="J73" s="41">
        <v>29</v>
      </c>
      <c r="K73" s="41">
        <v>24</v>
      </c>
      <c r="L73" s="41">
        <v>7</v>
      </c>
      <c r="M73" s="41">
        <v>0</v>
      </c>
      <c r="N73" s="41">
        <v>0</v>
      </c>
      <c r="O73" s="41">
        <v>0</v>
      </c>
      <c r="P73" s="41">
        <v>0</v>
      </c>
      <c r="Q73" s="41">
        <v>22</v>
      </c>
      <c r="R73" s="437">
        <v>248314.98550724637</v>
      </c>
      <c r="AC73" s="155">
        <v>91</v>
      </c>
      <c r="AD73" s="155" t="str">
        <f>IF(F73=AC73,"",1)</f>
        <v/>
      </c>
    </row>
    <row r="74" spans="1:30" ht="12" customHeight="1">
      <c r="A74" s="254"/>
      <c r="B74" s="254"/>
      <c r="C74" s="40"/>
      <c r="D74" s="306"/>
      <c r="E74" s="39"/>
      <c r="F74" s="94">
        <f t="shared" si="71"/>
        <v>1</v>
      </c>
      <c r="G74" s="67">
        <f t="shared" ref="G74:Q74" si="74">IF(G73=0,0,G73/$F73)</f>
        <v>0</v>
      </c>
      <c r="H74" s="37">
        <f t="shared" si="74"/>
        <v>0</v>
      </c>
      <c r="I74" s="37">
        <f t="shared" si="74"/>
        <v>9.8901098901098897E-2</v>
      </c>
      <c r="J74" s="37">
        <f t="shared" si="74"/>
        <v>0.31868131868131866</v>
      </c>
      <c r="K74" s="37">
        <f t="shared" si="74"/>
        <v>0.26373626373626374</v>
      </c>
      <c r="L74" s="37">
        <f t="shared" ref="L74:M74" si="75">IF(L73=0,0,L73/$F73)</f>
        <v>7.6923076923076927E-2</v>
      </c>
      <c r="M74" s="37">
        <f t="shared" si="75"/>
        <v>0</v>
      </c>
      <c r="N74" s="37">
        <f t="shared" si="74"/>
        <v>0</v>
      </c>
      <c r="O74" s="37">
        <f t="shared" si="74"/>
        <v>0</v>
      </c>
      <c r="P74" s="37">
        <f t="shared" si="74"/>
        <v>0</v>
      </c>
      <c r="Q74" s="37">
        <f t="shared" si="74"/>
        <v>0.24175824175824176</v>
      </c>
      <c r="R74" s="438"/>
      <c r="AC74" s="154"/>
      <c r="AD74" s="154"/>
    </row>
    <row r="75" spans="1:30" ht="12" customHeight="1">
      <c r="A75" s="254"/>
      <c r="B75" s="254"/>
      <c r="C75" s="43"/>
      <c r="D75" s="305" t="s">
        <v>13</v>
      </c>
      <c r="E75" s="42"/>
      <c r="F75" s="93">
        <f t="shared" si="71"/>
        <v>19</v>
      </c>
      <c r="G75" s="69">
        <v>0</v>
      </c>
      <c r="H75" s="41">
        <v>0</v>
      </c>
      <c r="I75" s="41">
        <v>2</v>
      </c>
      <c r="J75" s="41">
        <v>5</v>
      </c>
      <c r="K75" s="41">
        <v>5</v>
      </c>
      <c r="L75" s="41">
        <v>4</v>
      </c>
      <c r="M75" s="41">
        <v>0</v>
      </c>
      <c r="N75" s="41">
        <v>0</v>
      </c>
      <c r="O75" s="41">
        <v>0</v>
      </c>
      <c r="P75" s="41">
        <v>0</v>
      </c>
      <c r="Q75" s="41">
        <v>3</v>
      </c>
      <c r="R75" s="437">
        <v>254469.75</v>
      </c>
      <c r="AC75" s="155">
        <v>19</v>
      </c>
      <c r="AD75" s="155" t="str">
        <f>IF(F75=AC75,"",1)</f>
        <v/>
      </c>
    </row>
    <row r="76" spans="1:30" ht="12" customHeight="1">
      <c r="A76" s="254"/>
      <c r="B76" s="254"/>
      <c r="C76" s="40"/>
      <c r="D76" s="306"/>
      <c r="E76" s="39"/>
      <c r="F76" s="94">
        <f t="shared" si="71"/>
        <v>1</v>
      </c>
      <c r="G76" s="67">
        <f t="shared" ref="G76:Q76" si="76">IF(G75=0,0,G75/$F75)</f>
        <v>0</v>
      </c>
      <c r="H76" s="37">
        <f t="shared" si="76"/>
        <v>0</v>
      </c>
      <c r="I76" s="37">
        <f t="shared" si="76"/>
        <v>0.10526315789473684</v>
      </c>
      <c r="J76" s="37">
        <f t="shared" si="76"/>
        <v>0.26315789473684209</v>
      </c>
      <c r="K76" s="37">
        <f t="shared" si="76"/>
        <v>0.26315789473684209</v>
      </c>
      <c r="L76" s="37">
        <f t="shared" ref="L76:M76" si="77">IF(L75=0,0,L75/$F75)</f>
        <v>0.21052631578947367</v>
      </c>
      <c r="M76" s="37">
        <f t="shared" si="77"/>
        <v>0</v>
      </c>
      <c r="N76" s="37">
        <f t="shared" si="76"/>
        <v>0</v>
      </c>
      <c r="O76" s="37">
        <f t="shared" si="76"/>
        <v>0</v>
      </c>
      <c r="P76" s="37">
        <f t="shared" si="76"/>
        <v>0</v>
      </c>
      <c r="Q76" s="37">
        <f t="shared" si="76"/>
        <v>0.15789473684210525</v>
      </c>
      <c r="R76" s="438"/>
      <c r="AC76" s="154"/>
      <c r="AD76" s="154"/>
    </row>
    <row r="77" spans="1:30" ht="12" customHeight="1">
      <c r="A77" s="254"/>
      <c r="B77" s="254"/>
      <c r="C77" s="43"/>
      <c r="D77" s="305" t="s">
        <v>12</v>
      </c>
      <c r="E77" s="42"/>
      <c r="F77" s="93">
        <f t="shared" si="71"/>
        <v>14</v>
      </c>
      <c r="G77" s="69">
        <v>0</v>
      </c>
      <c r="H77" s="41">
        <v>0</v>
      </c>
      <c r="I77" s="41">
        <v>4</v>
      </c>
      <c r="J77" s="41">
        <v>4</v>
      </c>
      <c r="K77" s="41">
        <v>3</v>
      </c>
      <c r="L77" s="41">
        <v>1</v>
      </c>
      <c r="M77" s="41">
        <v>0</v>
      </c>
      <c r="N77" s="41">
        <v>0</v>
      </c>
      <c r="O77" s="41">
        <v>0</v>
      </c>
      <c r="P77" s="41">
        <v>0</v>
      </c>
      <c r="Q77" s="41">
        <v>2</v>
      </c>
      <c r="R77" s="437">
        <v>238521.41666666666</v>
      </c>
      <c r="AC77" s="155">
        <v>14</v>
      </c>
      <c r="AD77" s="155" t="str">
        <f>IF(F77=AC77,"",1)</f>
        <v/>
      </c>
    </row>
    <row r="78" spans="1:30" ht="12" customHeight="1">
      <c r="A78" s="254"/>
      <c r="B78" s="254"/>
      <c r="C78" s="40"/>
      <c r="D78" s="306"/>
      <c r="E78" s="39"/>
      <c r="F78" s="94">
        <f t="shared" si="71"/>
        <v>1</v>
      </c>
      <c r="G78" s="67">
        <f t="shared" ref="G78:Q78" si="78">IF(G77=0,0,G77/$F77)</f>
        <v>0</v>
      </c>
      <c r="H78" s="37">
        <f t="shared" si="78"/>
        <v>0</v>
      </c>
      <c r="I78" s="37">
        <f t="shared" si="78"/>
        <v>0.2857142857142857</v>
      </c>
      <c r="J78" s="37">
        <f t="shared" si="78"/>
        <v>0.2857142857142857</v>
      </c>
      <c r="K78" s="37">
        <f t="shared" si="78"/>
        <v>0.21428571428571427</v>
      </c>
      <c r="L78" s="37">
        <f t="shared" ref="L78:M78" si="79">IF(L77=0,0,L77/$F77)</f>
        <v>7.1428571428571425E-2</v>
      </c>
      <c r="M78" s="37">
        <f t="shared" si="79"/>
        <v>0</v>
      </c>
      <c r="N78" s="37">
        <f t="shared" si="78"/>
        <v>0</v>
      </c>
      <c r="O78" s="37">
        <f t="shared" si="78"/>
        <v>0</v>
      </c>
      <c r="P78" s="37">
        <f t="shared" si="78"/>
        <v>0</v>
      </c>
      <c r="Q78" s="37">
        <f t="shared" si="78"/>
        <v>0.14285714285714285</v>
      </c>
      <c r="R78" s="438"/>
      <c r="AC78" s="154"/>
      <c r="AD78" s="154"/>
    </row>
    <row r="79" spans="1:30" ht="12" customHeight="1">
      <c r="A79" s="254"/>
      <c r="B79" s="254"/>
      <c r="C79" s="43"/>
      <c r="D79" s="305" t="s">
        <v>11</v>
      </c>
      <c r="E79" s="42"/>
      <c r="F79" s="93">
        <f t="shared" si="71"/>
        <v>32</v>
      </c>
      <c r="G79" s="69">
        <v>0</v>
      </c>
      <c r="H79" s="41">
        <v>3</v>
      </c>
      <c r="I79" s="41">
        <v>6</v>
      </c>
      <c r="J79" s="41">
        <v>10</v>
      </c>
      <c r="K79" s="41">
        <v>6</v>
      </c>
      <c r="L79" s="41">
        <v>3</v>
      </c>
      <c r="M79" s="41">
        <v>0</v>
      </c>
      <c r="N79" s="41">
        <v>0</v>
      </c>
      <c r="O79" s="41">
        <v>0</v>
      </c>
      <c r="P79" s="41">
        <v>0</v>
      </c>
      <c r="Q79" s="41">
        <v>4</v>
      </c>
      <c r="R79" s="437">
        <v>229262.92857142858</v>
      </c>
      <c r="AC79" s="155">
        <v>32</v>
      </c>
      <c r="AD79" s="155" t="str">
        <f>IF(F79=AC79,"",1)</f>
        <v/>
      </c>
    </row>
    <row r="80" spans="1:30" ht="12" customHeight="1">
      <c r="A80" s="254"/>
      <c r="B80" s="254"/>
      <c r="C80" s="40"/>
      <c r="D80" s="306"/>
      <c r="E80" s="39"/>
      <c r="F80" s="94">
        <f t="shared" si="71"/>
        <v>1</v>
      </c>
      <c r="G80" s="67">
        <f t="shared" ref="G80:Q80" si="80">IF(G79=0,0,G79/$F79)</f>
        <v>0</v>
      </c>
      <c r="H80" s="37">
        <f t="shared" si="80"/>
        <v>9.375E-2</v>
      </c>
      <c r="I80" s="37">
        <f t="shared" si="80"/>
        <v>0.1875</v>
      </c>
      <c r="J80" s="37">
        <f t="shared" si="80"/>
        <v>0.3125</v>
      </c>
      <c r="K80" s="37">
        <f t="shared" si="80"/>
        <v>0.1875</v>
      </c>
      <c r="L80" s="37">
        <f t="shared" ref="L80:M80" si="81">IF(L79=0,0,L79/$F79)</f>
        <v>9.375E-2</v>
      </c>
      <c r="M80" s="37">
        <f t="shared" si="81"/>
        <v>0</v>
      </c>
      <c r="N80" s="37">
        <f t="shared" si="80"/>
        <v>0</v>
      </c>
      <c r="O80" s="37">
        <f t="shared" si="80"/>
        <v>0</v>
      </c>
      <c r="P80" s="37">
        <f t="shared" si="80"/>
        <v>0</v>
      </c>
      <c r="Q80" s="37">
        <f t="shared" si="80"/>
        <v>0.125</v>
      </c>
      <c r="R80" s="438"/>
      <c r="AC80" s="154"/>
      <c r="AD80" s="154"/>
    </row>
    <row r="81" spans="1:30" ht="12" customHeight="1">
      <c r="A81" s="254"/>
      <c r="B81" s="254"/>
      <c r="C81" s="43"/>
      <c r="D81" s="305" t="s">
        <v>10</v>
      </c>
      <c r="E81" s="42"/>
      <c r="F81" s="93">
        <f t="shared" si="71"/>
        <v>176</v>
      </c>
      <c r="G81" s="69">
        <v>0</v>
      </c>
      <c r="H81" s="41">
        <v>3</v>
      </c>
      <c r="I81" s="41">
        <v>36</v>
      </c>
      <c r="J81" s="41">
        <v>53</v>
      </c>
      <c r="K81" s="41">
        <v>15</v>
      </c>
      <c r="L81" s="41">
        <v>9</v>
      </c>
      <c r="M81" s="41">
        <v>1</v>
      </c>
      <c r="N81" s="41">
        <v>1</v>
      </c>
      <c r="O81" s="41">
        <v>0</v>
      </c>
      <c r="P81" s="41">
        <v>2</v>
      </c>
      <c r="Q81" s="41">
        <v>56</v>
      </c>
      <c r="R81" s="437">
        <v>236891.44166666668</v>
      </c>
      <c r="AC81" s="155">
        <v>176</v>
      </c>
      <c r="AD81" s="155" t="str">
        <f>IF(F81=AC81,"",1)</f>
        <v/>
      </c>
    </row>
    <row r="82" spans="1:30" ht="12" customHeight="1">
      <c r="A82" s="254"/>
      <c r="B82" s="254"/>
      <c r="C82" s="40"/>
      <c r="D82" s="306"/>
      <c r="E82" s="39"/>
      <c r="F82" s="94">
        <f t="shared" si="71"/>
        <v>1</v>
      </c>
      <c r="G82" s="67">
        <f t="shared" ref="G82:Q82" si="82">IF(G81=0,0,G81/$F81)</f>
        <v>0</v>
      </c>
      <c r="H82" s="37">
        <f t="shared" si="82"/>
        <v>1.7045454545454544E-2</v>
      </c>
      <c r="I82" s="37">
        <f t="shared" si="82"/>
        <v>0.20454545454545456</v>
      </c>
      <c r="J82" s="37">
        <f t="shared" si="82"/>
        <v>0.30113636363636365</v>
      </c>
      <c r="K82" s="37">
        <f t="shared" si="82"/>
        <v>8.5227272727272721E-2</v>
      </c>
      <c r="L82" s="37">
        <f t="shared" ref="L82:M82" si="83">IF(L81=0,0,L81/$F81)</f>
        <v>5.113636363636364E-2</v>
      </c>
      <c r="M82" s="37">
        <f t="shared" si="83"/>
        <v>5.681818181818182E-3</v>
      </c>
      <c r="N82" s="37">
        <f t="shared" si="82"/>
        <v>5.681818181818182E-3</v>
      </c>
      <c r="O82" s="37">
        <f t="shared" si="82"/>
        <v>0</v>
      </c>
      <c r="P82" s="37">
        <f t="shared" si="82"/>
        <v>1.1363636363636364E-2</v>
      </c>
      <c r="Q82" s="37">
        <f t="shared" si="82"/>
        <v>0.31818181818181818</v>
      </c>
      <c r="R82" s="438"/>
      <c r="AC82" s="154"/>
      <c r="AD82" s="154"/>
    </row>
    <row r="83" spans="1:30" ht="12" customHeight="1">
      <c r="A83" s="254"/>
      <c r="B83" s="254"/>
      <c r="C83" s="43"/>
      <c r="D83" s="305" t="s">
        <v>9</v>
      </c>
      <c r="E83" s="42"/>
      <c r="F83" s="93">
        <f t="shared" si="71"/>
        <v>21</v>
      </c>
      <c r="G83" s="69">
        <v>0</v>
      </c>
      <c r="H83" s="41">
        <v>1</v>
      </c>
      <c r="I83" s="41">
        <v>1</v>
      </c>
      <c r="J83" s="41">
        <v>8</v>
      </c>
      <c r="K83" s="41">
        <v>6</v>
      </c>
      <c r="L83" s="41">
        <v>0</v>
      </c>
      <c r="M83" s="41">
        <v>0</v>
      </c>
      <c r="N83" s="41">
        <v>0</v>
      </c>
      <c r="O83" s="41">
        <v>0</v>
      </c>
      <c r="P83" s="41">
        <v>0</v>
      </c>
      <c r="Q83" s="41">
        <v>5</v>
      </c>
      <c r="R83" s="437">
        <v>235886.5625</v>
      </c>
      <c r="AC83" s="155">
        <v>21</v>
      </c>
      <c r="AD83" s="155" t="str">
        <f>IF(F83=AC83,"",1)</f>
        <v/>
      </c>
    </row>
    <row r="84" spans="1:30" ht="12" customHeight="1">
      <c r="A84" s="254"/>
      <c r="B84" s="254"/>
      <c r="C84" s="40"/>
      <c r="D84" s="306"/>
      <c r="E84" s="39"/>
      <c r="F84" s="94">
        <f t="shared" si="71"/>
        <v>1</v>
      </c>
      <c r="G84" s="67">
        <f t="shared" ref="G84:Q84" si="84">IF(G83=0,0,G83/$F83)</f>
        <v>0</v>
      </c>
      <c r="H84" s="37">
        <f t="shared" si="84"/>
        <v>4.7619047619047616E-2</v>
      </c>
      <c r="I84" s="37">
        <f t="shared" si="84"/>
        <v>4.7619047619047616E-2</v>
      </c>
      <c r="J84" s="37">
        <f t="shared" si="84"/>
        <v>0.38095238095238093</v>
      </c>
      <c r="K84" s="37">
        <f t="shared" si="84"/>
        <v>0.2857142857142857</v>
      </c>
      <c r="L84" s="37">
        <f t="shared" ref="L84:M84" si="85">IF(L83=0,0,L83/$F83)</f>
        <v>0</v>
      </c>
      <c r="M84" s="37">
        <f t="shared" si="85"/>
        <v>0</v>
      </c>
      <c r="N84" s="37">
        <f t="shared" si="84"/>
        <v>0</v>
      </c>
      <c r="O84" s="37">
        <f t="shared" si="84"/>
        <v>0</v>
      </c>
      <c r="P84" s="37">
        <f t="shared" si="84"/>
        <v>0</v>
      </c>
      <c r="Q84" s="37">
        <f t="shared" si="84"/>
        <v>0.23809523809523808</v>
      </c>
      <c r="R84" s="438"/>
      <c r="AC84" s="154"/>
      <c r="AD84" s="154"/>
    </row>
    <row r="85" spans="1:30" ht="12" customHeight="1">
      <c r="A85" s="254"/>
      <c r="B85" s="254"/>
      <c r="C85" s="43"/>
      <c r="D85" s="305" t="s">
        <v>8</v>
      </c>
      <c r="E85" s="42"/>
      <c r="F85" s="93">
        <f t="shared" si="71"/>
        <v>9</v>
      </c>
      <c r="G85" s="69">
        <v>0</v>
      </c>
      <c r="H85" s="41">
        <v>1</v>
      </c>
      <c r="I85" s="41">
        <v>2</v>
      </c>
      <c r="J85" s="41">
        <v>2</v>
      </c>
      <c r="K85" s="41">
        <v>1</v>
      </c>
      <c r="L85" s="41">
        <v>0</v>
      </c>
      <c r="M85" s="41">
        <v>0</v>
      </c>
      <c r="N85" s="41">
        <v>0</v>
      </c>
      <c r="O85" s="41">
        <v>0</v>
      </c>
      <c r="P85" s="41">
        <v>0</v>
      </c>
      <c r="Q85" s="41">
        <v>3</v>
      </c>
      <c r="R85" s="437">
        <v>203875.83333333334</v>
      </c>
      <c r="AC85" s="155">
        <v>9</v>
      </c>
      <c r="AD85" s="155" t="str">
        <f>IF(F85=AC85,"",1)</f>
        <v/>
      </c>
    </row>
    <row r="86" spans="1:30" ht="12" customHeight="1">
      <c r="A86" s="254"/>
      <c r="B86" s="254"/>
      <c r="C86" s="40"/>
      <c r="D86" s="306"/>
      <c r="E86" s="39"/>
      <c r="F86" s="94">
        <f t="shared" si="71"/>
        <v>1</v>
      </c>
      <c r="G86" s="67">
        <f t="shared" ref="G86:Q86" si="86">IF(G85=0,0,G85/$F85)</f>
        <v>0</v>
      </c>
      <c r="H86" s="37">
        <f t="shared" si="86"/>
        <v>0.1111111111111111</v>
      </c>
      <c r="I86" s="37">
        <f t="shared" si="86"/>
        <v>0.22222222222222221</v>
      </c>
      <c r="J86" s="37">
        <f t="shared" si="86"/>
        <v>0.22222222222222221</v>
      </c>
      <c r="K86" s="37">
        <f t="shared" si="86"/>
        <v>0.1111111111111111</v>
      </c>
      <c r="L86" s="37">
        <f t="shared" ref="L86:M86" si="87">IF(L85=0,0,L85/$F85)</f>
        <v>0</v>
      </c>
      <c r="M86" s="37">
        <f t="shared" si="87"/>
        <v>0</v>
      </c>
      <c r="N86" s="37">
        <f t="shared" si="86"/>
        <v>0</v>
      </c>
      <c r="O86" s="37">
        <f t="shared" si="86"/>
        <v>0</v>
      </c>
      <c r="P86" s="37">
        <f t="shared" si="86"/>
        <v>0</v>
      </c>
      <c r="Q86" s="37">
        <f t="shared" si="86"/>
        <v>0.33333333333333331</v>
      </c>
      <c r="R86" s="438"/>
      <c r="AC86" s="154"/>
      <c r="AD86" s="154"/>
    </row>
    <row r="87" spans="1:30" ht="13.5" customHeight="1">
      <c r="A87" s="254"/>
      <c r="B87" s="254"/>
      <c r="C87" s="43"/>
      <c r="D87" s="307" t="s">
        <v>121</v>
      </c>
      <c r="E87" s="42"/>
      <c r="F87" s="93">
        <f t="shared" si="71"/>
        <v>18</v>
      </c>
      <c r="G87" s="69">
        <v>0</v>
      </c>
      <c r="H87" s="41">
        <v>0</v>
      </c>
      <c r="I87" s="41">
        <v>3</v>
      </c>
      <c r="J87" s="41">
        <v>3</v>
      </c>
      <c r="K87" s="41">
        <v>4</v>
      </c>
      <c r="L87" s="41">
        <v>1</v>
      </c>
      <c r="M87" s="41">
        <v>0</v>
      </c>
      <c r="N87" s="41">
        <v>0</v>
      </c>
      <c r="O87" s="41">
        <v>0</v>
      </c>
      <c r="P87" s="41">
        <v>0</v>
      </c>
      <c r="Q87" s="41">
        <v>7</v>
      </c>
      <c r="R87" s="437">
        <v>237594.81818181818</v>
      </c>
      <c r="AC87" s="155">
        <v>18</v>
      </c>
      <c r="AD87" s="155" t="str">
        <f>IF(F87=AC87,"",1)</f>
        <v/>
      </c>
    </row>
    <row r="88" spans="1:30" ht="13.5" customHeight="1">
      <c r="A88" s="254"/>
      <c r="B88" s="254"/>
      <c r="C88" s="40"/>
      <c r="D88" s="306"/>
      <c r="E88" s="39"/>
      <c r="F88" s="94">
        <f t="shared" si="71"/>
        <v>1</v>
      </c>
      <c r="G88" s="67">
        <f t="shared" ref="G88:Q88" si="88">IF(G87=0,0,G87/$F87)</f>
        <v>0</v>
      </c>
      <c r="H88" s="37">
        <f t="shared" si="88"/>
        <v>0</v>
      </c>
      <c r="I88" s="37">
        <f t="shared" si="88"/>
        <v>0.16666666666666666</v>
      </c>
      <c r="J88" s="37">
        <f t="shared" si="88"/>
        <v>0.16666666666666666</v>
      </c>
      <c r="K88" s="37">
        <f t="shared" si="88"/>
        <v>0.22222222222222221</v>
      </c>
      <c r="L88" s="37">
        <f t="shared" ref="L88:M88" si="89">IF(L87=0,0,L87/$F87)</f>
        <v>5.5555555555555552E-2</v>
      </c>
      <c r="M88" s="37">
        <f t="shared" si="89"/>
        <v>0</v>
      </c>
      <c r="N88" s="37">
        <f t="shared" si="88"/>
        <v>0</v>
      </c>
      <c r="O88" s="37">
        <f t="shared" si="88"/>
        <v>0</v>
      </c>
      <c r="P88" s="37">
        <f t="shared" si="88"/>
        <v>0</v>
      </c>
      <c r="Q88" s="37">
        <f t="shared" si="88"/>
        <v>0.3888888888888889</v>
      </c>
      <c r="R88" s="438"/>
      <c r="AC88" s="154"/>
      <c r="AD88" s="154"/>
    </row>
    <row r="89" spans="1:30" ht="12" customHeight="1">
      <c r="A89" s="254"/>
      <c r="B89" s="254"/>
      <c r="C89" s="43"/>
      <c r="D89" s="305" t="s">
        <v>6</v>
      </c>
      <c r="E89" s="42"/>
      <c r="F89" s="93">
        <f t="shared" si="71"/>
        <v>49</v>
      </c>
      <c r="G89" s="69">
        <v>0</v>
      </c>
      <c r="H89" s="41">
        <v>1</v>
      </c>
      <c r="I89" s="41">
        <v>13</v>
      </c>
      <c r="J89" s="41">
        <v>7</v>
      </c>
      <c r="K89" s="41">
        <v>2</v>
      </c>
      <c r="L89" s="41">
        <v>0</v>
      </c>
      <c r="M89" s="41">
        <v>0</v>
      </c>
      <c r="N89" s="41">
        <v>0</v>
      </c>
      <c r="O89" s="41">
        <v>0</v>
      </c>
      <c r="P89" s="41">
        <v>0</v>
      </c>
      <c r="Q89" s="41">
        <v>26</v>
      </c>
      <c r="R89" s="437">
        <v>200937.4347826087</v>
      </c>
      <c r="AC89" s="155">
        <v>49</v>
      </c>
      <c r="AD89" s="155" t="str">
        <f>IF(F89=AC89,"",1)</f>
        <v/>
      </c>
    </row>
    <row r="90" spans="1:30" ht="12" customHeight="1">
      <c r="A90" s="254"/>
      <c r="B90" s="254"/>
      <c r="C90" s="40"/>
      <c r="D90" s="306"/>
      <c r="E90" s="39"/>
      <c r="F90" s="94">
        <f t="shared" si="71"/>
        <v>1</v>
      </c>
      <c r="G90" s="67">
        <f t="shared" ref="G90:Q90" si="90">IF(G89=0,0,G89/$F89)</f>
        <v>0</v>
      </c>
      <c r="H90" s="37">
        <f t="shared" si="90"/>
        <v>2.0408163265306121E-2</v>
      </c>
      <c r="I90" s="37">
        <f t="shared" si="90"/>
        <v>0.26530612244897961</v>
      </c>
      <c r="J90" s="37">
        <f t="shared" si="90"/>
        <v>0.14285714285714285</v>
      </c>
      <c r="K90" s="37">
        <f t="shared" si="90"/>
        <v>4.0816326530612242E-2</v>
      </c>
      <c r="L90" s="37">
        <f t="shared" ref="L90:M90" si="91">IF(L89=0,0,L89/$F89)</f>
        <v>0</v>
      </c>
      <c r="M90" s="37">
        <f t="shared" si="91"/>
        <v>0</v>
      </c>
      <c r="N90" s="37">
        <f t="shared" si="90"/>
        <v>0</v>
      </c>
      <c r="O90" s="37">
        <f t="shared" si="90"/>
        <v>0</v>
      </c>
      <c r="P90" s="37">
        <f t="shared" si="90"/>
        <v>0</v>
      </c>
      <c r="Q90" s="37">
        <f t="shared" si="90"/>
        <v>0.53061224489795922</v>
      </c>
      <c r="R90" s="438"/>
      <c r="AC90" s="154"/>
      <c r="AD90" s="154"/>
    </row>
    <row r="91" spans="1:30" ht="12" customHeight="1">
      <c r="A91" s="254"/>
      <c r="B91" s="254"/>
      <c r="C91" s="43"/>
      <c r="D91" s="305" t="s">
        <v>5</v>
      </c>
      <c r="E91" s="42"/>
      <c r="F91" s="93">
        <f t="shared" si="71"/>
        <v>24</v>
      </c>
      <c r="G91" s="69">
        <v>0</v>
      </c>
      <c r="H91" s="41">
        <v>1</v>
      </c>
      <c r="I91" s="41">
        <v>4</v>
      </c>
      <c r="J91" s="41">
        <v>11</v>
      </c>
      <c r="K91" s="41">
        <v>3</v>
      </c>
      <c r="L91" s="41">
        <v>0</v>
      </c>
      <c r="M91" s="41">
        <v>0</v>
      </c>
      <c r="N91" s="41">
        <v>0</v>
      </c>
      <c r="O91" s="41">
        <v>0</v>
      </c>
      <c r="P91" s="41">
        <v>0</v>
      </c>
      <c r="Q91" s="41">
        <v>5</v>
      </c>
      <c r="R91" s="437">
        <v>220077.63157894736</v>
      </c>
      <c r="AC91" s="155">
        <v>24</v>
      </c>
      <c r="AD91" s="155" t="str">
        <f>IF(F91=AC91,"",1)</f>
        <v/>
      </c>
    </row>
    <row r="92" spans="1:30" ht="12" customHeight="1">
      <c r="A92" s="254"/>
      <c r="B92" s="254"/>
      <c r="C92" s="40"/>
      <c r="D92" s="306"/>
      <c r="E92" s="39"/>
      <c r="F92" s="94">
        <f t="shared" si="71"/>
        <v>1</v>
      </c>
      <c r="G92" s="67">
        <f t="shared" ref="G92:Q92" si="92">IF(G91=0,0,G91/$F91)</f>
        <v>0</v>
      </c>
      <c r="H92" s="37">
        <f t="shared" si="92"/>
        <v>4.1666666666666664E-2</v>
      </c>
      <c r="I92" s="37">
        <f t="shared" si="92"/>
        <v>0.16666666666666666</v>
      </c>
      <c r="J92" s="37">
        <f t="shared" si="92"/>
        <v>0.45833333333333331</v>
      </c>
      <c r="K92" s="37">
        <f t="shared" si="92"/>
        <v>0.125</v>
      </c>
      <c r="L92" s="37">
        <f t="shared" ref="L92:M92" si="93">IF(L91=0,0,L91/$F91)</f>
        <v>0</v>
      </c>
      <c r="M92" s="37">
        <f t="shared" si="93"/>
        <v>0</v>
      </c>
      <c r="N92" s="37">
        <f t="shared" si="92"/>
        <v>0</v>
      </c>
      <c r="O92" s="37">
        <f t="shared" si="92"/>
        <v>0</v>
      </c>
      <c r="P92" s="37">
        <f t="shared" si="92"/>
        <v>0</v>
      </c>
      <c r="Q92" s="37">
        <f t="shared" si="92"/>
        <v>0.20833333333333334</v>
      </c>
      <c r="R92" s="438"/>
      <c r="AC92" s="154"/>
      <c r="AD92" s="154"/>
    </row>
    <row r="93" spans="1:30" ht="12" customHeight="1">
      <c r="A93" s="254"/>
      <c r="B93" s="254"/>
      <c r="C93" s="43"/>
      <c r="D93" s="305" t="s">
        <v>4</v>
      </c>
      <c r="E93" s="42"/>
      <c r="F93" s="93">
        <f t="shared" si="71"/>
        <v>22</v>
      </c>
      <c r="G93" s="69">
        <v>0</v>
      </c>
      <c r="H93" s="41">
        <v>0</v>
      </c>
      <c r="I93" s="41">
        <v>5</v>
      </c>
      <c r="J93" s="41">
        <v>8</v>
      </c>
      <c r="K93" s="41">
        <v>0</v>
      </c>
      <c r="L93" s="41">
        <v>2</v>
      </c>
      <c r="M93" s="41">
        <v>0</v>
      </c>
      <c r="N93" s="41">
        <v>0</v>
      </c>
      <c r="O93" s="41">
        <v>0</v>
      </c>
      <c r="P93" s="41">
        <v>0</v>
      </c>
      <c r="Q93" s="41">
        <v>7</v>
      </c>
      <c r="R93" s="437">
        <v>229131.6</v>
      </c>
      <c r="AC93" s="155">
        <v>22</v>
      </c>
      <c r="AD93" s="155" t="str">
        <f>IF(F93=AC93,"",1)</f>
        <v/>
      </c>
    </row>
    <row r="94" spans="1:30" ht="12" customHeight="1">
      <c r="A94" s="254"/>
      <c r="B94" s="254"/>
      <c r="C94" s="40"/>
      <c r="D94" s="306"/>
      <c r="E94" s="39"/>
      <c r="F94" s="94">
        <f t="shared" si="71"/>
        <v>1</v>
      </c>
      <c r="G94" s="67">
        <f t="shared" ref="G94:Q94" si="94">IF(G93=0,0,G93/$F93)</f>
        <v>0</v>
      </c>
      <c r="H94" s="37">
        <f t="shared" si="94"/>
        <v>0</v>
      </c>
      <c r="I94" s="37">
        <f t="shared" si="94"/>
        <v>0.22727272727272727</v>
      </c>
      <c r="J94" s="37">
        <f t="shared" si="94"/>
        <v>0.36363636363636365</v>
      </c>
      <c r="K94" s="37">
        <f t="shared" si="94"/>
        <v>0</v>
      </c>
      <c r="L94" s="37">
        <f t="shared" ref="L94:M94" si="95">IF(L93=0,0,L93/$F93)</f>
        <v>9.0909090909090912E-2</v>
      </c>
      <c r="M94" s="37">
        <f t="shared" si="95"/>
        <v>0</v>
      </c>
      <c r="N94" s="37">
        <f t="shared" si="94"/>
        <v>0</v>
      </c>
      <c r="O94" s="37">
        <f t="shared" si="94"/>
        <v>0</v>
      </c>
      <c r="P94" s="37">
        <f t="shared" si="94"/>
        <v>0</v>
      </c>
      <c r="Q94" s="37">
        <f t="shared" si="94"/>
        <v>0.31818181818181818</v>
      </c>
      <c r="R94" s="438"/>
      <c r="AC94" s="154"/>
      <c r="AD94" s="154"/>
    </row>
    <row r="95" spans="1:30" ht="12" customHeight="1">
      <c r="A95" s="254"/>
      <c r="B95" s="254"/>
      <c r="C95" s="43"/>
      <c r="D95" s="305" t="s">
        <v>3</v>
      </c>
      <c r="E95" s="42"/>
      <c r="F95" s="93">
        <f t="shared" si="71"/>
        <v>168</v>
      </c>
      <c r="G95" s="69">
        <v>0</v>
      </c>
      <c r="H95" s="41">
        <v>2</v>
      </c>
      <c r="I95" s="41">
        <v>36</v>
      </c>
      <c r="J95" s="41">
        <v>40</v>
      </c>
      <c r="K95" s="41">
        <v>20</v>
      </c>
      <c r="L95" s="41">
        <v>5</v>
      </c>
      <c r="M95" s="41">
        <v>0</v>
      </c>
      <c r="N95" s="41">
        <v>0</v>
      </c>
      <c r="O95" s="41">
        <v>0</v>
      </c>
      <c r="P95" s="41">
        <v>0</v>
      </c>
      <c r="Q95" s="41">
        <v>65</v>
      </c>
      <c r="R95" s="437">
        <v>223512.46601941748</v>
      </c>
      <c r="AC95" s="155">
        <v>168</v>
      </c>
      <c r="AD95" s="155" t="str">
        <f>IF(F95=AC95,"",1)</f>
        <v/>
      </c>
    </row>
    <row r="96" spans="1:30" ht="12" customHeight="1">
      <c r="A96" s="254"/>
      <c r="B96" s="254"/>
      <c r="C96" s="40"/>
      <c r="D96" s="306"/>
      <c r="E96" s="39"/>
      <c r="F96" s="94">
        <f t="shared" si="71"/>
        <v>1</v>
      </c>
      <c r="G96" s="67">
        <f t="shared" ref="G96:Q96" si="96">IF(G95=0,0,G95/$F95)</f>
        <v>0</v>
      </c>
      <c r="H96" s="37">
        <f t="shared" si="96"/>
        <v>1.1904761904761904E-2</v>
      </c>
      <c r="I96" s="37">
        <f t="shared" si="96"/>
        <v>0.21428571428571427</v>
      </c>
      <c r="J96" s="37">
        <f t="shared" si="96"/>
        <v>0.23809523809523808</v>
      </c>
      <c r="K96" s="37">
        <f t="shared" si="96"/>
        <v>0.11904761904761904</v>
      </c>
      <c r="L96" s="37">
        <f t="shared" ref="L96:M96" si="97">IF(L95=0,0,L95/$F95)</f>
        <v>2.976190476190476E-2</v>
      </c>
      <c r="M96" s="37">
        <f t="shared" si="97"/>
        <v>0</v>
      </c>
      <c r="N96" s="37">
        <f t="shared" si="96"/>
        <v>0</v>
      </c>
      <c r="O96" s="37">
        <f t="shared" si="96"/>
        <v>0</v>
      </c>
      <c r="P96" s="37">
        <f t="shared" si="96"/>
        <v>0</v>
      </c>
      <c r="Q96" s="37">
        <f t="shared" si="96"/>
        <v>0.38690476190476192</v>
      </c>
      <c r="R96" s="438"/>
      <c r="AC96" s="154"/>
      <c r="AD96" s="154"/>
    </row>
    <row r="97" spans="1:32" ht="12" customHeight="1">
      <c r="A97" s="254"/>
      <c r="B97" s="254"/>
      <c r="C97" s="43"/>
      <c r="D97" s="305" t="s">
        <v>2</v>
      </c>
      <c r="E97" s="42"/>
      <c r="F97" s="93">
        <f t="shared" si="71"/>
        <v>21</v>
      </c>
      <c r="G97" s="69">
        <v>0</v>
      </c>
      <c r="H97" s="41">
        <v>0</v>
      </c>
      <c r="I97" s="41">
        <v>4</v>
      </c>
      <c r="J97" s="41">
        <v>11</v>
      </c>
      <c r="K97" s="41">
        <v>2</v>
      </c>
      <c r="L97" s="41">
        <v>1</v>
      </c>
      <c r="M97" s="41">
        <v>0</v>
      </c>
      <c r="N97" s="41">
        <v>0</v>
      </c>
      <c r="O97" s="41">
        <v>0</v>
      </c>
      <c r="P97" s="41">
        <v>0</v>
      </c>
      <c r="Q97" s="41">
        <v>3</v>
      </c>
      <c r="R97" s="437">
        <v>222912.5</v>
      </c>
      <c r="AC97" s="155">
        <v>21</v>
      </c>
      <c r="AD97" s="155" t="str">
        <f>IF(F97=AC97,"",1)</f>
        <v/>
      </c>
    </row>
    <row r="98" spans="1:32" ht="12" customHeight="1">
      <c r="A98" s="254"/>
      <c r="B98" s="254"/>
      <c r="C98" s="40"/>
      <c r="D98" s="306"/>
      <c r="E98" s="39"/>
      <c r="F98" s="94">
        <f t="shared" si="71"/>
        <v>1</v>
      </c>
      <c r="G98" s="67">
        <f t="shared" ref="G98:Q98" si="98">IF(G97=0,0,G97/$F97)</f>
        <v>0</v>
      </c>
      <c r="H98" s="37">
        <f t="shared" si="98"/>
        <v>0</v>
      </c>
      <c r="I98" s="37">
        <f t="shared" si="98"/>
        <v>0.19047619047619047</v>
      </c>
      <c r="J98" s="37">
        <f t="shared" si="98"/>
        <v>0.52380952380952384</v>
      </c>
      <c r="K98" s="37">
        <f t="shared" si="98"/>
        <v>9.5238095238095233E-2</v>
      </c>
      <c r="L98" s="37">
        <f t="shared" ref="L98:M98" si="99">IF(L97=0,0,L97/$F97)</f>
        <v>4.7619047619047616E-2</v>
      </c>
      <c r="M98" s="37">
        <f t="shared" si="99"/>
        <v>0</v>
      </c>
      <c r="N98" s="37">
        <f t="shared" si="98"/>
        <v>0</v>
      </c>
      <c r="O98" s="37">
        <f t="shared" si="98"/>
        <v>0</v>
      </c>
      <c r="P98" s="37">
        <f t="shared" si="98"/>
        <v>0</v>
      </c>
      <c r="Q98" s="37">
        <f t="shared" si="98"/>
        <v>0.14285714285714285</v>
      </c>
      <c r="R98" s="438"/>
      <c r="AC98" s="154"/>
      <c r="AD98" s="154"/>
    </row>
    <row r="99" spans="1:32" ht="12.75" customHeight="1">
      <c r="A99" s="254"/>
      <c r="B99" s="254"/>
      <c r="C99" s="43"/>
      <c r="D99" s="305" t="s">
        <v>1</v>
      </c>
      <c r="E99" s="42"/>
      <c r="F99" s="93">
        <f t="shared" si="71"/>
        <v>56</v>
      </c>
      <c r="G99" s="69">
        <v>0</v>
      </c>
      <c r="H99" s="41">
        <v>1</v>
      </c>
      <c r="I99" s="41">
        <v>17</v>
      </c>
      <c r="J99" s="41">
        <v>12</v>
      </c>
      <c r="K99" s="41">
        <v>6</v>
      </c>
      <c r="L99" s="41">
        <v>3</v>
      </c>
      <c r="M99" s="41">
        <v>1</v>
      </c>
      <c r="N99" s="41">
        <v>0</v>
      </c>
      <c r="O99" s="41">
        <v>0</v>
      </c>
      <c r="P99" s="41">
        <v>0</v>
      </c>
      <c r="Q99" s="41">
        <v>16</v>
      </c>
      <c r="R99" s="437">
        <v>225078.82500000001</v>
      </c>
      <c r="AC99" s="155">
        <v>56</v>
      </c>
      <c r="AD99" s="155" t="str">
        <f>IF(F99=AC99,"",1)</f>
        <v/>
      </c>
    </row>
    <row r="100" spans="1:32" ht="12.75" customHeight="1" thickBot="1">
      <c r="A100" s="255"/>
      <c r="B100" s="255"/>
      <c r="C100" s="40"/>
      <c r="D100" s="306"/>
      <c r="E100" s="39"/>
      <c r="F100" s="128">
        <f t="shared" si="71"/>
        <v>1</v>
      </c>
      <c r="G100" s="67">
        <f t="shared" ref="G100:Q100" si="100">IF(G99=0,0,G99/$F99)</f>
        <v>0</v>
      </c>
      <c r="H100" s="37">
        <f t="shared" si="100"/>
        <v>1.7857142857142856E-2</v>
      </c>
      <c r="I100" s="37">
        <f t="shared" si="100"/>
        <v>0.30357142857142855</v>
      </c>
      <c r="J100" s="37">
        <f t="shared" si="100"/>
        <v>0.21428571428571427</v>
      </c>
      <c r="K100" s="37">
        <f t="shared" si="100"/>
        <v>0.10714285714285714</v>
      </c>
      <c r="L100" s="37">
        <f t="shared" ref="L100:M100" si="101">IF(L99=0,0,L99/$F99)</f>
        <v>5.3571428571428568E-2</v>
      </c>
      <c r="M100" s="37">
        <f t="shared" si="101"/>
        <v>1.7857142857142856E-2</v>
      </c>
      <c r="N100" s="37">
        <f t="shared" si="100"/>
        <v>0</v>
      </c>
      <c r="O100" s="37">
        <f t="shared" si="100"/>
        <v>0</v>
      </c>
      <c r="P100" s="37">
        <f t="shared" si="100"/>
        <v>0</v>
      </c>
      <c r="Q100" s="37">
        <f t="shared" si="100"/>
        <v>0.2857142857142857</v>
      </c>
      <c r="R100" s="438"/>
      <c r="AC100" s="157"/>
      <c r="AD100" s="158"/>
    </row>
    <row r="101" spans="1:32">
      <c r="R101" s="230" t="s">
        <v>681</v>
      </c>
    </row>
    <row r="110" spans="1:32">
      <c r="D110" s="166" t="s">
        <v>490</v>
      </c>
      <c r="E110" s="164"/>
      <c r="F110" s="165">
        <v>967</v>
      </c>
      <c r="G110" s="165">
        <v>0</v>
      </c>
      <c r="H110" s="165">
        <v>23</v>
      </c>
      <c r="I110" s="165">
        <v>205</v>
      </c>
      <c r="J110" s="165">
        <v>296</v>
      </c>
      <c r="K110" s="165">
        <v>123</v>
      </c>
      <c r="L110" s="165">
        <v>41</v>
      </c>
      <c r="M110" s="165">
        <v>3</v>
      </c>
      <c r="N110" s="165">
        <v>1</v>
      </c>
      <c r="O110" s="165">
        <v>0</v>
      </c>
      <c r="P110" s="165">
        <v>2</v>
      </c>
      <c r="Q110" s="165">
        <v>273</v>
      </c>
      <c r="R110" s="165"/>
      <c r="S110" s="165"/>
      <c r="T110" s="165"/>
      <c r="U110" s="72"/>
      <c r="V110" s="72"/>
      <c r="W110" s="72"/>
      <c r="X110" s="72"/>
      <c r="Y110" s="72"/>
      <c r="Z110" s="72"/>
      <c r="AA110" s="72"/>
      <c r="AB110" s="72"/>
      <c r="AC110" s="72"/>
      <c r="AD110" s="72"/>
      <c r="AE110" s="72"/>
      <c r="AF110" s="72"/>
    </row>
    <row r="111" spans="1:32">
      <c r="D111" s="167" t="s">
        <v>49</v>
      </c>
      <c r="E111" s="164"/>
      <c r="F111" s="168">
        <f>IF(F110="","",SUM(F9,F11,F13,F15,F17))</f>
        <v>967</v>
      </c>
      <c r="G111" s="168">
        <f t="shared" ref="G111:T111" si="102">IF(G110="","",SUM(G9,G11,G13,G15,G17))</f>
        <v>0</v>
      </c>
      <c r="H111" s="168">
        <f t="shared" si="102"/>
        <v>23</v>
      </c>
      <c r="I111" s="168">
        <f t="shared" si="102"/>
        <v>205</v>
      </c>
      <c r="J111" s="168">
        <f t="shared" si="102"/>
        <v>296</v>
      </c>
      <c r="K111" s="168">
        <f t="shared" si="102"/>
        <v>123</v>
      </c>
      <c r="L111" s="168">
        <f t="shared" ref="L111:M111" si="103">IF(L110="","",SUM(L9,L11,L13,L15,L17))</f>
        <v>41</v>
      </c>
      <c r="M111" s="168">
        <f t="shared" si="103"/>
        <v>3</v>
      </c>
      <c r="N111" s="168">
        <f t="shared" si="102"/>
        <v>1</v>
      </c>
      <c r="O111" s="168">
        <f t="shared" si="102"/>
        <v>0</v>
      </c>
      <c r="P111" s="168">
        <f t="shared" si="102"/>
        <v>2</v>
      </c>
      <c r="Q111" s="168">
        <f t="shared" si="102"/>
        <v>273</v>
      </c>
      <c r="R111" s="168"/>
      <c r="S111" s="168" t="str">
        <f t="shared" si="102"/>
        <v/>
      </c>
      <c r="T111" s="168" t="str">
        <f t="shared" si="102"/>
        <v/>
      </c>
      <c r="U111" s="75"/>
      <c r="V111" s="72"/>
      <c r="W111" s="75"/>
      <c r="X111" s="72"/>
      <c r="Y111" s="75"/>
      <c r="Z111" s="72"/>
      <c r="AA111" s="75"/>
      <c r="AB111" s="72"/>
      <c r="AC111" s="75"/>
      <c r="AD111" s="72"/>
      <c r="AE111" s="75"/>
      <c r="AF111" s="72"/>
    </row>
    <row r="112" spans="1:32">
      <c r="D112" s="167" t="s">
        <v>43</v>
      </c>
      <c r="E112" s="164"/>
      <c r="F112" s="168">
        <f>IF(F110="","",SUM(F19,F69))</f>
        <v>967</v>
      </c>
      <c r="G112" s="168">
        <f t="shared" ref="G112:T112" si="104">IF(G110="","",SUM(G19,G69))</f>
        <v>0</v>
      </c>
      <c r="H112" s="168">
        <f t="shared" si="104"/>
        <v>23</v>
      </c>
      <c r="I112" s="168">
        <f t="shared" si="104"/>
        <v>205</v>
      </c>
      <c r="J112" s="168">
        <f t="shared" si="104"/>
        <v>296</v>
      </c>
      <c r="K112" s="168">
        <f t="shared" si="104"/>
        <v>123</v>
      </c>
      <c r="L112" s="168">
        <f t="shared" ref="L112:M112" si="105">IF(L110="","",SUM(L19,L69))</f>
        <v>41</v>
      </c>
      <c r="M112" s="168">
        <f t="shared" si="105"/>
        <v>3</v>
      </c>
      <c r="N112" s="168">
        <f t="shared" si="104"/>
        <v>1</v>
      </c>
      <c r="O112" s="168">
        <f t="shared" si="104"/>
        <v>0</v>
      </c>
      <c r="P112" s="168">
        <f t="shared" si="104"/>
        <v>2</v>
      </c>
      <c r="Q112" s="168">
        <f t="shared" si="104"/>
        <v>273</v>
      </c>
      <c r="R112" s="168"/>
      <c r="S112" s="168" t="str">
        <f t="shared" si="104"/>
        <v/>
      </c>
      <c r="T112" s="168" t="str">
        <f t="shared" si="104"/>
        <v/>
      </c>
      <c r="U112" s="75"/>
      <c r="V112" s="72"/>
      <c r="W112" s="75"/>
      <c r="X112" s="72"/>
      <c r="Y112" s="75"/>
      <c r="Z112" s="72"/>
      <c r="AA112" s="75"/>
      <c r="AB112" s="72"/>
      <c r="AC112" s="75"/>
      <c r="AD112" s="72"/>
      <c r="AE112" s="75"/>
      <c r="AF112" s="72"/>
    </row>
    <row r="113" spans="4:32">
      <c r="D113" s="169" t="s">
        <v>42</v>
      </c>
      <c r="F113" s="168">
        <f>IF(F110="","",SUM(F21,F23,F25,F27,F29,F31,F33,F35,F37,F39,F41,F43,F45,F47,F49,F51,F53,F55,F57,F59,F61,F63,F65,F67))</f>
        <v>243</v>
      </c>
      <c r="G113" s="168">
        <f t="shared" ref="G113:T113" si="106">IF(G110="","",SUM(G21,G23,G25,G27,G29,G31,G33,G35,G37,G39,G41,G43,G45,G47,G49,G51,G53,G55,G57,G59,G61,G63,G65,G67))</f>
        <v>0</v>
      </c>
      <c r="H113" s="168">
        <f t="shared" si="106"/>
        <v>10</v>
      </c>
      <c r="I113" s="168">
        <f t="shared" si="106"/>
        <v>62</v>
      </c>
      <c r="J113" s="168">
        <f t="shared" si="106"/>
        <v>91</v>
      </c>
      <c r="K113" s="168">
        <f t="shared" si="106"/>
        <v>25</v>
      </c>
      <c r="L113" s="168">
        <f t="shared" ref="L113:M113" si="107">IF(L110="","",SUM(L21,L23,L25,L27,L29,L31,L33,L35,L37,L39,L41,L43,L45,L47,L49,L51,L53,L55,L57,L59,L61,L63,L65,L67))</f>
        <v>5</v>
      </c>
      <c r="M113" s="168">
        <f t="shared" si="107"/>
        <v>1</v>
      </c>
      <c r="N113" s="168">
        <f t="shared" si="106"/>
        <v>0</v>
      </c>
      <c r="O113" s="168">
        <f t="shared" si="106"/>
        <v>0</v>
      </c>
      <c r="P113" s="168">
        <f t="shared" si="106"/>
        <v>0</v>
      </c>
      <c r="Q113" s="168">
        <f t="shared" si="106"/>
        <v>49</v>
      </c>
      <c r="R113" s="168"/>
      <c r="S113" s="168" t="str">
        <f t="shared" si="106"/>
        <v/>
      </c>
      <c r="T113" s="168" t="str">
        <f t="shared" si="106"/>
        <v/>
      </c>
      <c r="U113" s="75"/>
      <c r="V113" s="72"/>
      <c r="W113" s="75"/>
      <c r="X113" s="72"/>
      <c r="Y113" s="75"/>
      <c r="Z113" s="72"/>
      <c r="AA113" s="75"/>
      <c r="AB113" s="72"/>
      <c r="AC113" s="75"/>
      <c r="AD113" s="72"/>
      <c r="AE113" s="75"/>
      <c r="AF113" s="72"/>
    </row>
    <row r="114" spans="4:32">
      <c r="D114" s="170" t="s">
        <v>491</v>
      </c>
      <c r="F114" s="168">
        <f>IF(F110="","",SUM(F71,F73,F75,F77,F79,F81,F83,F85,F87,F89,F91,F93,F95,F97,F99))</f>
        <v>724</v>
      </c>
      <c r="G114" s="168">
        <f t="shared" ref="G114:T114" si="108">IF(G110="","",SUM(G71,G73,G75,G77,G79,G81,G83,G85,G87,G89,G91,G93,G95,G97,G99))</f>
        <v>0</v>
      </c>
      <c r="H114" s="168">
        <f t="shared" si="108"/>
        <v>13</v>
      </c>
      <c r="I114" s="168">
        <f t="shared" si="108"/>
        <v>143</v>
      </c>
      <c r="J114" s="168">
        <f t="shared" si="108"/>
        <v>205</v>
      </c>
      <c r="K114" s="168">
        <f t="shared" si="108"/>
        <v>98</v>
      </c>
      <c r="L114" s="168">
        <f t="shared" ref="L114:M114" si="109">IF(L110="","",SUM(L71,L73,L75,L77,L79,L81,L83,L85,L87,L89,L91,L93,L95,L97,L99))</f>
        <v>36</v>
      </c>
      <c r="M114" s="168">
        <f t="shared" si="109"/>
        <v>2</v>
      </c>
      <c r="N114" s="168">
        <f t="shared" si="108"/>
        <v>1</v>
      </c>
      <c r="O114" s="168">
        <f t="shared" si="108"/>
        <v>0</v>
      </c>
      <c r="P114" s="168">
        <f t="shared" si="108"/>
        <v>2</v>
      </c>
      <c r="Q114" s="168">
        <f t="shared" si="108"/>
        <v>224</v>
      </c>
      <c r="R114" s="168"/>
      <c r="S114" s="168" t="str">
        <f t="shared" si="108"/>
        <v/>
      </c>
      <c r="T114" s="168" t="str">
        <f t="shared" si="108"/>
        <v/>
      </c>
      <c r="U114" s="75"/>
      <c r="V114" s="72"/>
      <c r="W114" s="75"/>
      <c r="X114" s="72"/>
      <c r="Y114" s="75"/>
      <c r="Z114" s="72"/>
      <c r="AA114" s="75"/>
      <c r="AB114" s="72"/>
      <c r="AC114" s="75"/>
      <c r="AD114" s="72"/>
      <c r="AE114" s="75"/>
      <c r="AF114" s="72"/>
    </row>
    <row r="115" spans="4:32">
      <c r="U115" s="72"/>
      <c r="V115" s="72"/>
      <c r="W115" s="72"/>
      <c r="X115" s="72"/>
      <c r="Y115" s="72"/>
      <c r="Z115" s="72"/>
      <c r="AA115" s="72"/>
      <c r="AB115" s="72"/>
      <c r="AC115" s="72"/>
      <c r="AD115" s="72"/>
      <c r="AE115" s="72"/>
      <c r="AF115" s="72"/>
    </row>
    <row r="116" spans="4:32">
      <c r="D116" s="166" t="s">
        <v>490</v>
      </c>
      <c r="F116" s="165" t="str">
        <f>IF(F110="","",IF(F7=F110,"",1))</f>
        <v/>
      </c>
      <c r="G116" s="165" t="str">
        <f t="shared" ref="G116:T116" si="110">IF(G110="","",IF(G7=G110,"",1))</f>
        <v/>
      </c>
      <c r="H116" s="165" t="str">
        <f t="shared" si="110"/>
        <v/>
      </c>
      <c r="I116" s="165" t="str">
        <f t="shared" si="110"/>
        <v/>
      </c>
      <c r="J116" s="165" t="str">
        <f t="shared" si="110"/>
        <v/>
      </c>
      <c r="K116" s="165" t="str">
        <f t="shared" si="110"/>
        <v/>
      </c>
      <c r="L116" s="165" t="str">
        <f t="shared" ref="L116:M116" si="111">IF(L110="","",IF(L7=L110,"",1))</f>
        <v/>
      </c>
      <c r="M116" s="165" t="str">
        <f t="shared" si="111"/>
        <v/>
      </c>
      <c r="N116" s="165" t="str">
        <f t="shared" si="110"/>
        <v/>
      </c>
      <c r="O116" s="165" t="str">
        <f t="shared" si="110"/>
        <v/>
      </c>
      <c r="P116" s="165" t="str">
        <f t="shared" si="110"/>
        <v/>
      </c>
      <c r="Q116" s="165" t="str">
        <f t="shared" si="110"/>
        <v/>
      </c>
      <c r="R116" s="165"/>
      <c r="S116" s="165" t="str">
        <f t="shared" si="110"/>
        <v/>
      </c>
      <c r="T116" s="165" t="str">
        <f t="shared" si="110"/>
        <v/>
      </c>
      <c r="U116" s="72"/>
      <c r="V116" s="72"/>
      <c r="W116" s="72"/>
      <c r="X116" s="72"/>
      <c r="Y116" s="72"/>
      <c r="Z116" s="72"/>
      <c r="AA116" s="72"/>
      <c r="AB116" s="72"/>
      <c r="AC116" s="72"/>
      <c r="AD116" s="72"/>
      <c r="AE116" s="72"/>
      <c r="AF116" s="72"/>
    </row>
    <row r="117" spans="4:32">
      <c r="D117" s="167" t="s">
        <v>49</v>
      </c>
      <c r="F117" s="165" t="str">
        <f>IF(F110="","",IF(F110=F111,"",1))</f>
        <v/>
      </c>
      <c r="G117" s="165" t="str">
        <f t="shared" ref="G117:T117" si="112">IF(G110="","",IF(G110=G111,"",1))</f>
        <v/>
      </c>
      <c r="H117" s="165" t="str">
        <f t="shared" si="112"/>
        <v/>
      </c>
      <c r="I117" s="165" t="str">
        <f t="shared" si="112"/>
        <v/>
      </c>
      <c r="J117" s="165" t="str">
        <f t="shared" si="112"/>
        <v/>
      </c>
      <c r="K117" s="165" t="str">
        <f t="shared" si="112"/>
        <v/>
      </c>
      <c r="L117" s="165" t="str">
        <f t="shared" ref="L117:M117" si="113">IF(L110="","",IF(L110=L111,"",1))</f>
        <v/>
      </c>
      <c r="M117" s="165" t="str">
        <f t="shared" si="113"/>
        <v/>
      </c>
      <c r="N117" s="165" t="str">
        <f t="shared" si="112"/>
        <v/>
      </c>
      <c r="O117" s="165" t="str">
        <f t="shared" si="112"/>
        <v/>
      </c>
      <c r="P117" s="165" t="str">
        <f t="shared" si="112"/>
        <v/>
      </c>
      <c r="Q117" s="165" t="str">
        <f t="shared" si="112"/>
        <v/>
      </c>
      <c r="R117" s="165"/>
      <c r="S117" s="165" t="str">
        <f t="shared" si="112"/>
        <v/>
      </c>
      <c r="T117" s="165" t="str">
        <f t="shared" si="112"/>
        <v/>
      </c>
      <c r="U117" s="72"/>
      <c r="V117" s="72"/>
      <c r="W117" s="72"/>
      <c r="X117" s="72"/>
      <c r="Y117" s="72"/>
      <c r="Z117" s="72"/>
      <c r="AA117" s="72"/>
      <c r="AB117" s="72"/>
      <c r="AC117" s="72"/>
      <c r="AD117" s="72"/>
      <c r="AE117" s="72"/>
      <c r="AF117" s="72"/>
    </row>
    <row r="118" spans="4:32">
      <c r="D118" s="167" t="s">
        <v>43</v>
      </c>
      <c r="F118" s="165" t="str">
        <f>IF(F110="","",IF(F110=F112,"",1))</f>
        <v/>
      </c>
      <c r="G118" s="165" t="str">
        <f t="shared" ref="G118:T118" si="114">IF(G110="","",IF(G110=G112,"",1))</f>
        <v/>
      </c>
      <c r="H118" s="165" t="str">
        <f t="shared" si="114"/>
        <v/>
      </c>
      <c r="I118" s="165" t="str">
        <f t="shared" si="114"/>
        <v/>
      </c>
      <c r="J118" s="165" t="str">
        <f t="shared" si="114"/>
        <v/>
      </c>
      <c r="K118" s="165" t="str">
        <f t="shared" si="114"/>
        <v/>
      </c>
      <c r="L118" s="165" t="str">
        <f t="shared" ref="L118:M118" si="115">IF(L110="","",IF(L110=L112,"",1))</f>
        <v/>
      </c>
      <c r="M118" s="165" t="str">
        <f t="shared" si="115"/>
        <v/>
      </c>
      <c r="N118" s="165" t="str">
        <f t="shared" si="114"/>
        <v/>
      </c>
      <c r="O118" s="165" t="str">
        <f t="shared" si="114"/>
        <v/>
      </c>
      <c r="P118" s="165" t="str">
        <f t="shared" si="114"/>
        <v/>
      </c>
      <c r="Q118" s="165" t="str">
        <f t="shared" si="114"/>
        <v/>
      </c>
      <c r="R118" s="165"/>
      <c r="S118" s="165" t="str">
        <f t="shared" si="114"/>
        <v/>
      </c>
      <c r="T118" s="165" t="str">
        <f t="shared" si="114"/>
        <v/>
      </c>
      <c r="U118" s="72"/>
      <c r="V118" s="72"/>
      <c r="W118" s="72"/>
      <c r="X118" s="72"/>
      <c r="Y118" s="72"/>
      <c r="Z118" s="72"/>
      <c r="AA118" s="72"/>
      <c r="AB118" s="72"/>
      <c r="AC118" s="72"/>
      <c r="AD118" s="72"/>
      <c r="AE118" s="72"/>
      <c r="AF118" s="72"/>
    </row>
    <row r="119" spans="4:32">
      <c r="D119" s="169" t="s">
        <v>42</v>
      </c>
      <c r="F119" s="165" t="str">
        <f>IF(F110="","",IF(F19=F113,"",1))</f>
        <v/>
      </c>
      <c r="G119" s="165" t="str">
        <f t="shared" ref="G119:T119" si="116">IF(G110="","",IF(G19=G113,"",1))</f>
        <v/>
      </c>
      <c r="H119" s="165" t="str">
        <f t="shared" si="116"/>
        <v/>
      </c>
      <c r="I119" s="165" t="str">
        <f t="shared" si="116"/>
        <v/>
      </c>
      <c r="J119" s="165" t="str">
        <f t="shared" si="116"/>
        <v/>
      </c>
      <c r="K119" s="165" t="str">
        <f t="shared" si="116"/>
        <v/>
      </c>
      <c r="L119" s="165" t="str">
        <f t="shared" ref="L119:M119" si="117">IF(L110="","",IF(L19=L113,"",1))</f>
        <v/>
      </c>
      <c r="M119" s="165" t="str">
        <f t="shared" si="117"/>
        <v/>
      </c>
      <c r="N119" s="165" t="str">
        <f t="shared" si="116"/>
        <v/>
      </c>
      <c r="O119" s="165" t="str">
        <f t="shared" si="116"/>
        <v/>
      </c>
      <c r="P119" s="165" t="str">
        <f t="shared" si="116"/>
        <v/>
      </c>
      <c r="Q119" s="165" t="str">
        <f t="shared" si="116"/>
        <v/>
      </c>
      <c r="R119" s="165"/>
      <c r="S119" s="165" t="str">
        <f t="shared" si="116"/>
        <v/>
      </c>
      <c r="T119" s="165" t="str">
        <f t="shared" si="116"/>
        <v/>
      </c>
      <c r="U119" s="72"/>
      <c r="V119" s="72"/>
      <c r="W119" s="72"/>
      <c r="X119" s="72"/>
      <c r="Y119" s="72"/>
      <c r="Z119" s="72"/>
      <c r="AA119" s="72"/>
      <c r="AB119" s="72"/>
      <c r="AC119" s="72"/>
      <c r="AD119" s="72"/>
      <c r="AE119" s="72"/>
      <c r="AF119" s="72"/>
    </row>
    <row r="120" spans="4:32">
      <c r="D120" s="170" t="s">
        <v>491</v>
      </c>
      <c r="F120" s="165" t="str">
        <f>IF(F110="","",IF(F69=F114,"",1))</f>
        <v/>
      </c>
      <c r="G120" s="165" t="str">
        <f t="shared" ref="G120:T120" si="118">IF(G110="","",IF(G69=G114,"",1))</f>
        <v/>
      </c>
      <c r="H120" s="165" t="str">
        <f t="shared" si="118"/>
        <v/>
      </c>
      <c r="I120" s="165" t="str">
        <f t="shared" si="118"/>
        <v/>
      </c>
      <c r="J120" s="165" t="str">
        <f t="shared" si="118"/>
        <v/>
      </c>
      <c r="K120" s="165" t="str">
        <f t="shared" si="118"/>
        <v/>
      </c>
      <c r="L120" s="165" t="str">
        <f t="shared" ref="L120:M120" si="119">IF(L110="","",IF(L69=L114,"",1))</f>
        <v/>
      </c>
      <c r="M120" s="165" t="str">
        <f t="shared" si="119"/>
        <v/>
      </c>
      <c r="N120" s="165" t="str">
        <f t="shared" si="118"/>
        <v/>
      </c>
      <c r="O120" s="165" t="str">
        <f t="shared" si="118"/>
        <v/>
      </c>
      <c r="P120" s="165" t="str">
        <f t="shared" si="118"/>
        <v/>
      </c>
      <c r="Q120" s="165" t="str">
        <f t="shared" si="118"/>
        <v/>
      </c>
      <c r="R120" s="165"/>
      <c r="S120" s="165" t="str">
        <f t="shared" si="118"/>
        <v/>
      </c>
      <c r="T120" s="165" t="str">
        <f t="shared" si="118"/>
        <v/>
      </c>
      <c r="U120" s="72"/>
      <c r="V120" s="72"/>
      <c r="W120" s="72"/>
      <c r="X120" s="72"/>
      <c r="Y120" s="72"/>
      <c r="Z120" s="72"/>
      <c r="AA120" s="72"/>
      <c r="AB120" s="72"/>
      <c r="AC120" s="72"/>
      <c r="AD120" s="72"/>
      <c r="AE120" s="72"/>
      <c r="AF120" s="72"/>
    </row>
  </sheetData>
  <mergeCells count="112">
    <mergeCell ref="R97:R98"/>
    <mergeCell ref="R99:R100"/>
    <mergeCell ref="R87:R88"/>
    <mergeCell ref="R89:R90"/>
    <mergeCell ref="R91:R92"/>
    <mergeCell ref="R93:R94"/>
    <mergeCell ref="R95:R96"/>
    <mergeCell ref="R77:R78"/>
    <mergeCell ref="R79:R80"/>
    <mergeCell ref="R81:R82"/>
    <mergeCell ref="R83:R84"/>
    <mergeCell ref="R85:R86"/>
    <mergeCell ref="R67:R68"/>
    <mergeCell ref="R69:R70"/>
    <mergeCell ref="R71:R72"/>
    <mergeCell ref="R73:R74"/>
    <mergeCell ref="R75:R76"/>
    <mergeCell ref="R57:R58"/>
    <mergeCell ref="R59:R60"/>
    <mergeCell ref="R61:R62"/>
    <mergeCell ref="R63:R64"/>
    <mergeCell ref="R65:R66"/>
    <mergeCell ref="R47:R48"/>
    <mergeCell ref="R49:R50"/>
    <mergeCell ref="R51:R52"/>
    <mergeCell ref="R53:R54"/>
    <mergeCell ref="R55:R56"/>
    <mergeCell ref="R37:R38"/>
    <mergeCell ref="R39:R40"/>
    <mergeCell ref="R41:R42"/>
    <mergeCell ref="R43:R44"/>
    <mergeCell ref="R45:R46"/>
    <mergeCell ref="R27:R28"/>
    <mergeCell ref="R29:R30"/>
    <mergeCell ref="R31:R32"/>
    <mergeCell ref="R33:R34"/>
    <mergeCell ref="R35:R36"/>
    <mergeCell ref="R17:R18"/>
    <mergeCell ref="R19:R20"/>
    <mergeCell ref="R21:R22"/>
    <mergeCell ref="R23:R24"/>
    <mergeCell ref="R25:R26"/>
    <mergeCell ref="R7:R8"/>
    <mergeCell ref="R9:R10"/>
    <mergeCell ref="R11:R12"/>
    <mergeCell ref="R13:R14"/>
    <mergeCell ref="R15:R16"/>
    <mergeCell ref="R3:R6"/>
    <mergeCell ref="L3:L6"/>
    <mergeCell ref="M3:M6"/>
    <mergeCell ref="A3:E6"/>
    <mergeCell ref="F3:F6"/>
    <mergeCell ref="G3:G6"/>
    <mergeCell ref="H3:H6"/>
    <mergeCell ref="I3:I6"/>
    <mergeCell ref="J3:J6"/>
    <mergeCell ref="K3:K6"/>
    <mergeCell ref="N3:N6"/>
    <mergeCell ref="O3:O6"/>
    <mergeCell ref="P3:P6"/>
    <mergeCell ref="Q3:Q6"/>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8" width="8.25" style="3" customWidth="1"/>
    <col min="19" max="28" width="9" style="3"/>
    <col min="29" max="29" width="9" style="84"/>
    <col min="30" max="30" width="11.25" style="84" customWidth="1"/>
    <col min="31" max="16384" width="9" style="3"/>
  </cols>
  <sheetData>
    <row r="1" spans="1:30" ht="14.25">
      <c r="A1" s="18" t="s">
        <v>581</v>
      </c>
    </row>
    <row r="2" spans="1:30">
      <c r="R2" s="46" t="s">
        <v>633</v>
      </c>
    </row>
    <row r="3" spans="1:30" ht="15" customHeight="1">
      <c r="A3" s="314" t="s">
        <v>64</v>
      </c>
      <c r="B3" s="315"/>
      <c r="C3" s="315"/>
      <c r="D3" s="315"/>
      <c r="E3" s="316"/>
      <c r="F3" s="440" t="s">
        <v>131</v>
      </c>
      <c r="G3" s="442" t="s">
        <v>555</v>
      </c>
      <c r="H3" s="412" t="s">
        <v>547</v>
      </c>
      <c r="I3" s="412" t="s">
        <v>548</v>
      </c>
      <c r="J3" s="412" t="s">
        <v>549</v>
      </c>
      <c r="K3" s="412" t="s">
        <v>550</v>
      </c>
      <c r="L3" s="412" t="s">
        <v>551</v>
      </c>
      <c r="M3" s="412" t="s">
        <v>552</v>
      </c>
      <c r="N3" s="412" t="s">
        <v>556</v>
      </c>
      <c r="O3" s="412" t="s">
        <v>557</v>
      </c>
      <c r="P3" s="412" t="s">
        <v>558</v>
      </c>
      <c r="Q3" s="412" t="s">
        <v>146</v>
      </c>
      <c r="R3" s="412" t="s">
        <v>559</v>
      </c>
    </row>
    <row r="4" spans="1:30" ht="15" customHeight="1">
      <c r="A4" s="317"/>
      <c r="B4" s="318"/>
      <c r="C4" s="318"/>
      <c r="D4" s="318"/>
      <c r="E4" s="319"/>
      <c r="F4" s="441"/>
      <c r="G4" s="443"/>
      <c r="H4" s="439"/>
      <c r="I4" s="439"/>
      <c r="J4" s="439"/>
      <c r="K4" s="439"/>
      <c r="L4" s="439"/>
      <c r="M4" s="439"/>
      <c r="N4" s="439"/>
      <c r="O4" s="439"/>
      <c r="P4" s="439"/>
      <c r="Q4" s="439"/>
      <c r="R4" s="439"/>
    </row>
    <row r="5" spans="1:30" ht="15" customHeight="1" thickBot="1">
      <c r="A5" s="317"/>
      <c r="B5" s="318"/>
      <c r="C5" s="318"/>
      <c r="D5" s="318"/>
      <c r="E5" s="319"/>
      <c r="F5" s="441"/>
      <c r="G5" s="443"/>
      <c r="H5" s="439"/>
      <c r="I5" s="439"/>
      <c r="J5" s="439"/>
      <c r="K5" s="439"/>
      <c r="L5" s="439"/>
      <c r="M5" s="439"/>
      <c r="N5" s="439"/>
      <c r="O5" s="439"/>
      <c r="P5" s="439"/>
      <c r="Q5" s="439"/>
      <c r="R5" s="439"/>
    </row>
    <row r="6" spans="1:30" ht="15" customHeight="1" thickBot="1">
      <c r="A6" s="320"/>
      <c r="B6" s="321"/>
      <c r="C6" s="321"/>
      <c r="D6" s="321"/>
      <c r="E6" s="322"/>
      <c r="F6" s="441"/>
      <c r="G6" s="444"/>
      <c r="H6" s="413"/>
      <c r="I6" s="413"/>
      <c r="J6" s="413"/>
      <c r="K6" s="413"/>
      <c r="L6" s="413"/>
      <c r="M6" s="413"/>
      <c r="N6" s="413"/>
      <c r="O6" s="413"/>
      <c r="P6" s="413"/>
      <c r="Q6" s="413"/>
      <c r="R6" s="413"/>
      <c r="AC6" s="159">
        <f>SUM(AD7:AD100,F116:T120)</f>
        <v>0</v>
      </c>
      <c r="AD6" s="92"/>
    </row>
    <row r="7" spans="1:30" ht="12" customHeight="1">
      <c r="A7" s="240" t="s">
        <v>50</v>
      </c>
      <c r="B7" s="241"/>
      <c r="C7" s="241"/>
      <c r="D7" s="241"/>
      <c r="E7" s="242"/>
      <c r="F7" s="93">
        <f>SUM(G7:Q7)</f>
        <v>967</v>
      </c>
      <c r="G7" s="69">
        <f t="shared" ref="G7:Q7" si="0">SUM(G9,G11,G13,G15,G17)</f>
        <v>0</v>
      </c>
      <c r="H7" s="41">
        <f t="shared" si="0"/>
        <v>45</v>
      </c>
      <c r="I7" s="41">
        <f t="shared" si="0"/>
        <v>263</v>
      </c>
      <c r="J7" s="41">
        <f t="shared" si="0"/>
        <v>220</v>
      </c>
      <c r="K7" s="41">
        <f t="shared" si="0"/>
        <v>52</v>
      </c>
      <c r="L7" s="41">
        <f t="shared" si="0"/>
        <v>15</v>
      </c>
      <c r="M7" s="41">
        <f t="shared" si="0"/>
        <v>7</v>
      </c>
      <c r="N7" s="41">
        <f t="shared" si="0"/>
        <v>1</v>
      </c>
      <c r="O7" s="41">
        <f t="shared" si="0"/>
        <v>0</v>
      </c>
      <c r="P7" s="41">
        <f t="shared" si="0"/>
        <v>0</v>
      </c>
      <c r="Q7" s="41">
        <f t="shared" si="0"/>
        <v>364</v>
      </c>
      <c r="R7" s="437">
        <v>206238.4411</v>
      </c>
      <c r="AC7" s="153">
        <v>967</v>
      </c>
      <c r="AD7" s="153" t="str">
        <f>IF(F7=AC7,"",1)</f>
        <v/>
      </c>
    </row>
    <row r="8" spans="1:30" ht="12" customHeight="1">
      <c r="A8" s="243"/>
      <c r="B8" s="244"/>
      <c r="C8" s="244"/>
      <c r="D8" s="244"/>
      <c r="E8" s="245"/>
      <c r="F8" s="94">
        <f t="shared" ref="F8:F71" si="1">SUM(G8:Q8)</f>
        <v>1</v>
      </c>
      <c r="G8" s="67">
        <f t="shared" ref="G8:Q8" si="2">IF(G7=0,0,G7/$F7)</f>
        <v>0</v>
      </c>
      <c r="H8" s="37">
        <f t="shared" si="2"/>
        <v>4.6535677352637021E-2</v>
      </c>
      <c r="I8" s="37">
        <f t="shared" si="2"/>
        <v>0.27197518097207857</v>
      </c>
      <c r="J8" s="37">
        <f t="shared" si="2"/>
        <v>0.22750775594622544</v>
      </c>
      <c r="K8" s="37">
        <f t="shared" si="2"/>
        <v>5.3774560496380561E-2</v>
      </c>
      <c r="L8" s="37">
        <f t="shared" si="2"/>
        <v>1.5511892450879007E-2</v>
      </c>
      <c r="M8" s="37">
        <f t="shared" si="2"/>
        <v>7.2388831437435368E-3</v>
      </c>
      <c r="N8" s="37">
        <f t="shared" si="2"/>
        <v>1.0341261633919339E-3</v>
      </c>
      <c r="O8" s="37">
        <f t="shared" si="2"/>
        <v>0</v>
      </c>
      <c r="P8" s="37">
        <f t="shared" si="2"/>
        <v>0</v>
      </c>
      <c r="Q8" s="37">
        <f t="shared" si="2"/>
        <v>0.37642192347466391</v>
      </c>
      <c r="R8" s="438"/>
      <c r="AC8" s="154"/>
      <c r="AD8" s="154"/>
    </row>
    <row r="9" spans="1:30" ht="12" customHeight="1">
      <c r="A9" s="256" t="s">
        <v>49</v>
      </c>
      <c r="B9" s="323" t="s">
        <v>48</v>
      </c>
      <c r="C9" s="324"/>
      <c r="D9" s="324"/>
      <c r="E9" s="325"/>
      <c r="F9" s="93">
        <f t="shared" si="1"/>
        <v>323</v>
      </c>
      <c r="G9" s="69">
        <v>0</v>
      </c>
      <c r="H9" s="41">
        <v>26</v>
      </c>
      <c r="I9" s="41">
        <v>73</v>
      </c>
      <c r="J9" s="41">
        <v>27</v>
      </c>
      <c r="K9" s="41">
        <v>6</v>
      </c>
      <c r="L9" s="41">
        <v>0</v>
      </c>
      <c r="M9" s="41">
        <v>2</v>
      </c>
      <c r="N9" s="41">
        <v>0</v>
      </c>
      <c r="O9" s="41">
        <v>0</v>
      </c>
      <c r="P9" s="41">
        <v>0</v>
      </c>
      <c r="Q9" s="41">
        <v>189</v>
      </c>
      <c r="R9" s="437">
        <v>187787.76865671642</v>
      </c>
      <c r="AC9" s="155">
        <v>323</v>
      </c>
      <c r="AD9" s="155" t="str">
        <f>IF(F9=AC9,"",1)</f>
        <v/>
      </c>
    </row>
    <row r="10" spans="1:30" ht="12" customHeight="1">
      <c r="A10" s="257"/>
      <c r="B10" s="326"/>
      <c r="C10" s="327"/>
      <c r="D10" s="327"/>
      <c r="E10" s="328"/>
      <c r="F10" s="94">
        <f t="shared" si="1"/>
        <v>1</v>
      </c>
      <c r="G10" s="67">
        <f t="shared" ref="G10:Q10" si="3">IF(G9=0,0,G9/$F9)</f>
        <v>0</v>
      </c>
      <c r="H10" s="37">
        <f t="shared" si="3"/>
        <v>8.0495356037151702E-2</v>
      </c>
      <c r="I10" s="37">
        <f t="shared" si="3"/>
        <v>0.2260061919504644</v>
      </c>
      <c r="J10" s="37">
        <f t="shared" si="3"/>
        <v>8.3591331269349839E-2</v>
      </c>
      <c r="K10" s="37">
        <f t="shared" si="3"/>
        <v>1.8575851393188854E-2</v>
      </c>
      <c r="L10" s="37">
        <f t="shared" si="3"/>
        <v>0</v>
      </c>
      <c r="M10" s="37">
        <f t="shared" si="3"/>
        <v>6.1919504643962852E-3</v>
      </c>
      <c r="N10" s="37">
        <f t="shared" si="3"/>
        <v>0</v>
      </c>
      <c r="O10" s="37">
        <f t="shared" si="3"/>
        <v>0</v>
      </c>
      <c r="P10" s="37">
        <f t="shared" si="3"/>
        <v>0</v>
      </c>
      <c r="Q10" s="37">
        <f t="shared" si="3"/>
        <v>0.5851393188854489</v>
      </c>
      <c r="R10" s="438"/>
      <c r="AC10" s="154"/>
      <c r="AD10" s="154"/>
    </row>
    <row r="11" spans="1:30" ht="12" customHeight="1">
      <c r="A11" s="257"/>
      <c r="B11" s="323" t="s">
        <v>47</v>
      </c>
      <c r="C11" s="324"/>
      <c r="D11" s="324"/>
      <c r="E11" s="325"/>
      <c r="F11" s="93">
        <f t="shared" si="1"/>
        <v>145</v>
      </c>
      <c r="G11" s="69">
        <v>0</v>
      </c>
      <c r="H11" s="41">
        <v>4</v>
      </c>
      <c r="I11" s="41">
        <v>52</v>
      </c>
      <c r="J11" s="41">
        <v>33</v>
      </c>
      <c r="K11" s="41">
        <v>5</v>
      </c>
      <c r="L11" s="41">
        <v>0</v>
      </c>
      <c r="M11" s="41">
        <v>0</v>
      </c>
      <c r="N11" s="41">
        <v>0</v>
      </c>
      <c r="O11" s="41">
        <v>0</v>
      </c>
      <c r="P11" s="41">
        <v>0</v>
      </c>
      <c r="Q11" s="41">
        <v>51</v>
      </c>
      <c r="R11" s="437">
        <v>194906.18085106384</v>
      </c>
      <c r="AC11" s="155">
        <v>145</v>
      </c>
      <c r="AD11" s="155" t="str">
        <f>IF(F11=AC11,"",1)</f>
        <v/>
      </c>
    </row>
    <row r="12" spans="1:30" ht="12" customHeight="1">
      <c r="A12" s="257"/>
      <c r="B12" s="326"/>
      <c r="C12" s="327"/>
      <c r="D12" s="327"/>
      <c r="E12" s="328"/>
      <c r="F12" s="94">
        <f t="shared" si="1"/>
        <v>1</v>
      </c>
      <c r="G12" s="67">
        <f t="shared" ref="G12:Q12" si="4">IF(G11=0,0,G11/$F11)</f>
        <v>0</v>
      </c>
      <c r="H12" s="37">
        <f t="shared" si="4"/>
        <v>2.7586206896551724E-2</v>
      </c>
      <c r="I12" s="37">
        <f t="shared" si="4"/>
        <v>0.35862068965517241</v>
      </c>
      <c r="J12" s="37">
        <f t="shared" si="4"/>
        <v>0.22758620689655173</v>
      </c>
      <c r="K12" s="37">
        <f t="shared" si="4"/>
        <v>3.4482758620689655E-2</v>
      </c>
      <c r="L12" s="37">
        <f t="shared" si="4"/>
        <v>0</v>
      </c>
      <c r="M12" s="37">
        <f t="shared" si="4"/>
        <v>0</v>
      </c>
      <c r="N12" s="37">
        <f t="shared" si="4"/>
        <v>0</v>
      </c>
      <c r="O12" s="37">
        <f t="shared" si="4"/>
        <v>0</v>
      </c>
      <c r="P12" s="37">
        <f t="shared" si="4"/>
        <v>0</v>
      </c>
      <c r="Q12" s="37">
        <f t="shared" si="4"/>
        <v>0.35172413793103446</v>
      </c>
      <c r="R12" s="438"/>
      <c r="AC12" s="154"/>
      <c r="AD12" s="154"/>
    </row>
    <row r="13" spans="1:30" ht="12" customHeight="1">
      <c r="A13" s="257"/>
      <c r="B13" s="323" t="s">
        <v>46</v>
      </c>
      <c r="C13" s="324"/>
      <c r="D13" s="324"/>
      <c r="E13" s="325"/>
      <c r="F13" s="93">
        <f t="shared" si="1"/>
        <v>218</v>
      </c>
      <c r="G13" s="69">
        <v>0</v>
      </c>
      <c r="H13" s="41">
        <v>13</v>
      </c>
      <c r="I13" s="41">
        <v>84</v>
      </c>
      <c r="J13" s="41">
        <v>62</v>
      </c>
      <c r="K13" s="41">
        <v>7</v>
      </c>
      <c r="L13" s="41">
        <v>4</v>
      </c>
      <c r="M13" s="41">
        <v>1</v>
      </c>
      <c r="N13" s="41">
        <v>0</v>
      </c>
      <c r="O13" s="41">
        <v>0</v>
      </c>
      <c r="P13" s="41">
        <v>0</v>
      </c>
      <c r="Q13" s="41">
        <v>47</v>
      </c>
      <c r="R13" s="437">
        <v>199833.98830409357</v>
      </c>
      <c r="AC13" s="155">
        <v>218</v>
      </c>
      <c r="AD13" s="155" t="str">
        <f>IF(F13=AC13,"",1)</f>
        <v/>
      </c>
    </row>
    <row r="14" spans="1:30" ht="12" customHeight="1">
      <c r="A14" s="257"/>
      <c r="B14" s="326"/>
      <c r="C14" s="327"/>
      <c r="D14" s="327"/>
      <c r="E14" s="328"/>
      <c r="F14" s="94">
        <f t="shared" si="1"/>
        <v>1</v>
      </c>
      <c r="G14" s="67">
        <f t="shared" ref="G14:Q14" si="5">IF(G13=0,0,G13/$F13)</f>
        <v>0</v>
      </c>
      <c r="H14" s="37">
        <f t="shared" si="5"/>
        <v>5.9633027522935783E-2</v>
      </c>
      <c r="I14" s="37">
        <f t="shared" si="5"/>
        <v>0.38532110091743121</v>
      </c>
      <c r="J14" s="37">
        <f t="shared" si="5"/>
        <v>0.28440366972477066</v>
      </c>
      <c r="K14" s="37">
        <f t="shared" si="5"/>
        <v>3.2110091743119268E-2</v>
      </c>
      <c r="L14" s="37">
        <f t="shared" si="5"/>
        <v>1.834862385321101E-2</v>
      </c>
      <c r="M14" s="37">
        <f t="shared" si="5"/>
        <v>4.5871559633027525E-3</v>
      </c>
      <c r="N14" s="37">
        <f t="shared" si="5"/>
        <v>0</v>
      </c>
      <c r="O14" s="37">
        <f t="shared" si="5"/>
        <v>0</v>
      </c>
      <c r="P14" s="37">
        <f t="shared" si="5"/>
        <v>0</v>
      </c>
      <c r="Q14" s="37">
        <f t="shared" si="5"/>
        <v>0.21559633027522937</v>
      </c>
      <c r="R14" s="438"/>
      <c r="AC14" s="154"/>
      <c r="AD14" s="154"/>
    </row>
    <row r="15" spans="1:30" ht="12" customHeight="1">
      <c r="A15" s="257"/>
      <c r="B15" s="323" t="s">
        <v>45</v>
      </c>
      <c r="C15" s="324"/>
      <c r="D15" s="324"/>
      <c r="E15" s="325"/>
      <c r="F15" s="93">
        <f t="shared" si="1"/>
        <v>66</v>
      </c>
      <c r="G15" s="69">
        <v>0</v>
      </c>
      <c r="H15" s="41">
        <v>0</v>
      </c>
      <c r="I15" s="41">
        <v>23</v>
      </c>
      <c r="J15" s="41">
        <v>33</v>
      </c>
      <c r="K15" s="41">
        <v>4</v>
      </c>
      <c r="L15" s="41">
        <v>0</v>
      </c>
      <c r="M15" s="41">
        <v>0</v>
      </c>
      <c r="N15" s="41">
        <v>0</v>
      </c>
      <c r="O15" s="41">
        <v>0</v>
      </c>
      <c r="P15" s="41">
        <v>0</v>
      </c>
      <c r="Q15" s="41">
        <v>6</v>
      </c>
      <c r="R15" s="437">
        <v>209726.83333333334</v>
      </c>
      <c r="AC15" s="155">
        <v>66</v>
      </c>
      <c r="AD15" s="155" t="str">
        <f>IF(F15=AC15,"",1)</f>
        <v/>
      </c>
    </row>
    <row r="16" spans="1:30" ht="12" customHeight="1">
      <c r="A16" s="257"/>
      <c r="B16" s="326"/>
      <c r="C16" s="327"/>
      <c r="D16" s="327"/>
      <c r="E16" s="328"/>
      <c r="F16" s="94">
        <f t="shared" si="1"/>
        <v>1</v>
      </c>
      <c r="G16" s="67">
        <f t="shared" ref="G16:Q16" si="6">IF(G15=0,0,G15/$F15)</f>
        <v>0</v>
      </c>
      <c r="H16" s="37">
        <f t="shared" si="6"/>
        <v>0</v>
      </c>
      <c r="I16" s="37">
        <f t="shared" si="6"/>
        <v>0.34848484848484851</v>
      </c>
      <c r="J16" s="37">
        <f t="shared" si="6"/>
        <v>0.5</v>
      </c>
      <c r="K16" s="37">
        <f t="shared" si="6"/>
        <v>6.0606060606060608E-2</v>
      </c>
      <c r="L16" s="37">
        <f t="shared" si="6"/>
        <v>0</v>
      </c>
      <c r="M16" s="37">
        <f t="shared" si="6"/>
        <v>0</v>
      </c>
      <c r="N16" s="37">
        <f t="shared" si="6"/>
        <v>0</v>
      </c>
      <c r="O16" s="37">
        <f t="shared" si="6"/>
        <v>0</v>
      </c>
      <c r="P16" s="37">
        <f t="shared" si="6"/>
        <v>0</v>
      </c>
      <c r="Q16" s="37">
        <f t="shared" si="6"/>
        <v>9.0909090909090912E-2</v>
      </c>
      <c r="R16" s="438"/>
      <c r="AC16" s="154"/>
      <c r="AD16" s="154"/>
    </row>
    <row r="17" spans="1:30" ht="12" customHeight="1">
      <c r="A17" s="257"/>
      <c r="B17" s="323" t="s">
        <v>44</v>
      </c>
      <c r="C17" s="324"/>
      <c r="D17" s="324"/>
      <c r="E17" s="325"/>
      <c r="F17" s="93">
        <f t="shared" si="1"/>
        <v>215</v>
      </c>
      <c r="G17" s="69">
        <v>0</v>
      </c>
      <c r="H17" s="41">
        <v>2</v>
      </c>
      <c r="I17" s="41">
        <v>31</v>
      </c>
      <c r="J17" s="41">
        <v>65</v>
      </c>
      <c r="K17" s="41">
        <v>30</v>
      </c>
      <c r="L17" s="41">
        <v>11</v>
      </c>
      <c r="M17" s="41">
        <v>4</v>
      </c>
      <c r="N17" s="41">
        <v>1</v>
      </c>
      <c r="O17" s="41">
        <v>0</v>
      </c>
      <c r="P17" s="41">
        <v>0</v>
      </c>
      <c r="Q17" s="41">
        <v>71</v>
      </c>
      <c r="R17" s="437">
        <v>236957.05555555556</v>
      </c>
      <c r="AC17" s="155">
        <v>215</v>
      </c>
      <c r="AD17" s="155" t="str">
        <f>IF(F17=AC17,"",1)</f>
        <v/>
      </c>
    </row>
    <row r="18" spans="1:30" ht="12" customHeight="1">
      <c r="A18" s="258"/>
      <c r="B18" s="326"/>
      <c r="C18" s="327"/>
      <c r="D18" s="327"/>
      <c r="E18" s="328"/>
      <c r="F18" s="94">
        <f t="shared" si="1"/>
        <v>0.99999999999999989</v>
      </c>
      <c r="G18" s="67">
        <f t="shared" ref="G18:Q18" si="7">IF(G17=0,0,G17/$F17)</f>
        <v>0</v>
      </c>
      <c r="H18" s="37">
        <f t="shared" si="7"/>
        <v>9.3023255813953487E-3</v>
      </c>
      <c r="I18" s="37">
        <f t="shared" si="7"/>
        <v>0.14418604651162792</v>
      </c>
      <c r="J18" s="37">
        <f t="shared" si="7"/>
        <v>0.30232558139534882</v>
      </c>
      <c r="K18" s="37">
        <f t="shared" si="7"/>
        <v>0.13953488372093023</v>
      </c>
      <c r="L18" s="37">
        <f t="shared" si="7"/>
        <v>5.1162790697674418E-2</v>
      </c>
      <c r="M18" s="37">
        <f t="shared" si="7"/>
        <v>1.8604651162790697E-2</v>
      </c>
      <c r="N18" s="37">
        <f t="shared" si="7"/>
        <v>4.6511627906976744E-3</v>
      </c>
      <c r="O18" s="37">
        <f t="shared" si="7"/>
        <v>0</v>
      </c>
      <c r="P18" s="37">
        <f t="shared" si="7"/>
        <v>0</v>
      </c>
      <c r="Q18" s="37">
        <f t="shared" si="7"/>
        <v>0.33023255813953489</v>
      </c>
      <c r="R18" s="438"/>
      <c r="AC18" s="156"/>
      <c r="AD18" s="154"/>
    </row>
    <row r="19" spans="1:30" ht="12" customHeight="1">
      <c r="A19" s="253" t="s">
        <v>43</v>
      </c>
      <c r="B19" s="253" t="s">
        <v>42</v>
      </c>
      <c r="C19" s="43"/>
      <c r="D19" s="305" t="s">
        <v>16</v>
      </c>
      <c r="E19" s="42"/>
      <c r="F19" s="93">
        <f t="shared" si="1"/>
        <v>243</v>
      </c>
      <c r="G19" s="69">
        <f t="shared" ref="G19:Q19" si="8">SUM(G21,G23,G25,G27,G29,G31,G33,G35,G37,G39,G41,G43,G45,G47,G49,G51,G53,G55,G57,G59,G61,G63,G65,G67)</f>
        <v>0</v>
      </c>
      <c r="H19" s="41">
        <f t="shared" si="8"/>
        <v>22</v>
      </c>
      <c r="I19" s="41">
        <f t="shared" si="8"/>
        <v>77</v>
      </c>
      <c r="J19" s="41">
        <f t="shared" si="8"/>
        <v>66</v>
      </c>
      <c r="K19" s="41">
        <f t="shared" si="8"/>
        <v>9</v>
      </c>
      <c r="L19" s="41">
        <f t="shared" si="8"/>
        <v>1</v>
      </c>
      <c r="M19" s="41">
        <f t="shared" si="8"/>
        <v>0</v>
      </c>
      <c r="N19" s="41">
        <f t="shared" si="8"/>
        <v>1</v>
      </c>
      <c r="O19" s="41">
        <f t="shared" si="8"/>
        <v>0</v>
      </c>
      <c r="P19" s="41">
        <f t="shared" si="8"/>
        <v>0</v>
      </c>
      <c r="Q19" s="41">
        <f t="shared" si="8"/>
        <v>67</v>
      </c>
      <c r="R19" s="437">
        <v>195322.09090000001</v>
      </c>
      <c r="AC19" s="155">
        <v>243</v>
      </c>
      <c r="AD19" s="155" t="str">
        <f>IF(F19=AC19,"",1)</f>
        <v/>
      </c>
    </row>
    <row r="20" spans="1:30" ht="12" customHeight="1">
      <c r="A20" s="254"/>
      <c r="B20" s="254"/>
      <c r="C20" s="40"/>
      <c r="D20" s="306"/>
      <c r="E20" s="39"/>
      <c r="F20" s="94">
        <f t="shared" si="1"/>
        <v>1</v>
      </c>
      <c r="G20" s="67">
        <f t="shared" ref="G20:Q20" si="9">IF(G19=0,0,G19/$F19)</f>
        <v>0</v>
      </c>
      <c r="H20" s="37">
        <f t="shared" si="9"/>
        <v>9.0534979423868317E-2</v>
      </c>
      <c r="I20" s="37">
        <f t="shared" si="9"/>
        <v>0.3168724279835391</v>
      </c>
      <c r="J20" s="37">
        <f t="shared" si="9"/>
        <v>0.27160493827160492</v>
      </c>
      <c r="K20" s="37">
        <f t="shared" si="9"/>
        <v>3.7037037037037035E-2</v>
      </c>
      <c r="L20" s="37">
        <f t="shared" si="9"/>
        <v>4.11522633744856E-3</v>
      </c>
      <c r="M20" s="37">
        <f t="shared" si="9"/>
        <v>0</v>
      </c>
      <c r="N20" s="37">
        <f t="shared" si="9"/>
        <v>4.11522633744856E-3</v>
      </c>
      <c r="O20" s="37">
        <f t="shared" si="9"/>
        <v>0</v>
      </c>
      <c r="P20" s="37">
        <f t="shared" si="9"/>
        <v>0</v>
      </c>
      <c r="Q20" s="37">
        <f t="shared" si="9"/>
        <v>0.27572016460905352</v>
      </c>
      <c r="R20" s="438"/>
      <c r="AC20" s="154"/>
      <c r="AD20" s="154"/>
    </row>
    <row r="21" spans="1:30" ht="12" customHeight="1">
      <c r="A21" s="254"/>
      <c r="B21" s="254"/>
      <c r="C21" s="43"/>
      <c r="D21" s="305" t="s">
        <v>41</v>
      </c>
      <c r="E21" s="42"/>
      <c r="F21" s="93">
        <f t="shared" si="1"/>
        <v>32</v>
      </c>
      <c r="G21" s="69">
        <v>0</v>
      </c>
      <c r="H21" s="41">
        <v>3</v>
      </c>
      <c r="I21" s="41">
        <v>10</v>
      </c>
      <c r="J21" s="41">
        <v>10</v>
      </c>
      <c r="K21" s="41">
        <v>0</v>
      </c>
      <c r="L21" s="41">
        <v>0</v>
      </c>
      <c r="M21" s="41">
        <v>0</v>
      </c>
      <c r="N21" s="41">
        <v>0</v>
      </c>
      <c r="O21" s="41">
        <v>0</v>
      </c>
      <c r="P21" s="41">
        <v>0</v>
      </c>
      <c r="Q21" s="41">
        <v>9</v>
      </c>
      <c r="R21" s="437">
        <v>193306.86956521738</v>
      </c>
      <c r="AC21" s="155">
        <v>32</v>
      </c>
      <c r="AD21" s="155" t="str">
        <f>IF(F21=AC21,"",1)</f>
        <v/>
      </c>
    </row>
    <row r="22" spans="1:30" ht="12" customHeight="1">
      <c r="A22" s="254"/>
      <c r="B22" s="254"/>
      <c r="C22" s="40"/>
      <c r="D22" s="306"/>
      <c r="E22" s="39"/>
      <c r="F22" s="94">
        <f t="shared" si="1"/>
        <v>1</v>
      </c>
      <c r="G22" s="67">
        <f t="shared" ref="G22:Q22" si="10">IF(G21=0,0,G21/$F21)</f>
        <v>0</v>
      </c>
      <c r="H22" s="37">
        <f t="shared" si="10"/>
        <v>9.375E-2</v>
      </c>
      <c r="I22" s="37">
        <f t="shared" si="10"/>
        <v>0.3125</v>
      </c>
      <c r="J22" s="37">
        <f t="shared" si="10"/>
        <v>0.3125</v>
      </c>
      <c r="K22" s="37">
        <f t="shared" si="10"/>
        <v>0</v>
      </c>
      <c r="L22" s="37">
        <f t="shared" si="10"/>
        <v>0</v>
      </c>
      <c r="M22" s="37">
        <f t="shared" si="10"/>
        <v>0</v>
      </c>
      <c r="N22" s="37">
        <f t="shared" si="10"/>
        <v>0</v>
      </c>
      <c r="O22" s="37">
        <f t="shared" si="10"/>
        <v>0</v>
      </c>
      <c r="P22" s="37">
        <f t="shared" si="10"/>
        <v>0</v>
      </c>
      <c r="Q22" s="37">
        <f t="shared" si="10"/>
        <v>0.28125</v>
      </c>
      <c r="R22" s="438"/>
      <c r="AC22" s="154"/>
      <c r="AD22" s="154"/>
    </row>
    <row r="23" spans="1:30" ht="12" customHeight="1">
      <c r="A23" s="254"/>
      <c r="B23" s="254"/>
      <c r="C23" s="43"/>
      <c r="D23" s="308" t="s">
        <v>40</v>
      </c>
      <c r="E23" s="115"/>
      <c r="F23" s="93">
        <f t="shared" si="1"/>
        <v>4</v>
      </c>
      <c r="G23" s="103">
        <v>0</v>
      </c>
      <c r="H23" s="104">
        <v>0</v>
      </c>
      <c r="I23" s="41">
        <v>0</v>
      </c>
      <c r="J23" s="41">
        <v>3</v>
      </c>
      <c r="K23" s="41">
        <v>0</v>
      </c>
      <c r="L23" s="41">
        <v>0</v>
      </c>
      <c r="M23" s="41">
        <v>0</v>
      </c>
      <c r="N23" s="41">
        <v>0</v>
      </c>
      <c r="O23" s="41">
        <v>0</v>
      </c>
      <c r="P23" s="41">
        <v>0</v>
      </c>
      <c r="Q23" s="41">
        <v>1</v>
      </c>
      <c r="R23" s="437">
        <v>223933.33333333334</v>
      </c>
      <c r="AC23" s="155">
        <v>4</v>
      </c>
      <c r="AD23" s="155" t="str">
        <f>IF(F23=AC23,"",1)</f>
        <v/>
      </c>
    </row>
    <row r="24" spans="1:30" ht="12" customHeight="1">
      <c r="A24" s="254"/>
      <c r="B24" s="254"/>
      <c r="C24" s="40"/>
      <c r="D24" s="309"/>
      <c r="E24" s="116"/>
      <c r="F24" s="94">
        <f t="shared" si="1"/>
        <v>1</v>
      </c>
      <c r="G24" s="106">
        <f t="shared" ref="G24:Q24" si="11">IF(G23=0,0,G23/$F23)</f>
        <v>0</v>
      </c>
      <c r="H24" s="107">
        <f t="shared" si="11"/>
        <v>0</v>
      </c>
      <c r="I24" s="37">
        <f t="shared" si="11"/>
        <v>0</v>
      </c>
      <c r="J24" s="37">
        <f t="shared" si="11"/>
        <v>0.75</v>
      </c>
      <c r="K24" s="37">
        <f t="shared" si="11"/>
        <v>0</v>
      </c>
      <c r="L24" s="37">
        <f t="shared" si="11"/>
        <v>0</v>
      </c>
      <c r="M24" s="37">
        <f t="shared" si="11"/>
        <v>0</v>
      </c>
      <c r="N24" s="37">
        <f t="shared" si="11"/>
        <v>0</v>
      </c>
      <c r="O24" s="37">
        <f t="shared" si="11"/>
        <v>0</v>
      </c>
      <c r="P24" s="37">
        <f t="shared" si="11"/>
        <v>0</v>
      </c>
      <c r="Q24" s="37">
        <f t="shared" si="11"/>
        <v>0.25</v>
      </c>
      <c r="R24" s="438"/>
      <c r="AC24" s="154"/>
      <c r="AD24" s="154"/>
    </row>
    <row r="25" spans="1:30" ht="12" customHeight="1">
      <c r="A25" s="254"/>
      <c r="B25" s="254"/>
      <c r="C25" s="43"/>
      <c r="D25" s="308" t="s">
        <v>39</v>
      </c>
      <c r="E25" s="115"/>
      <c r="F25" s="93">
        <f t="shared" si="1"/>
        <v>16</v>
      </c>
      <c r="G25" s="103">
        <v>0</v>
      </c>
      <c r="H25" s="104">
        <v>9</v>
      </c>
      <c r="I25" s="41">
        <v>6</v>
      </c>
      <c r="J25" s="41">
        <v>0</v>
      </c>
      <c r="K25" s="41">
        <v>0</v>
      </c>
      <c r="L25" s="41">
        <v>0</v>
      </c>
      <c r="M25" s="41">
        <v>0</v>
      </c>
      <c r="N25" s="41">
        <v>0</v>
      </c>
      <c r="O25" s="41">
        <v>0</v>
      </c>
      <c r="P25" s="41">
        <v>0</v>
      </c>
      <c r="Q25" s="41">
        <v>1</v>
      </c>
      <c r="R25" s="437">
        <v>153533.06666666668</v>
      </c>
      <c r="AC25" s="155">
        <v>16</v>
      </c>
      <c r="AD25" s="155" t="str">
        <f>IF(F25=AC25,"",1)</f>
        <v/>
      </c>
    </row>
    <row r="26" spans="1:30" ht="12" customHeight="1">
      <c r="A26" s="254"/>
      <c r="B26" s="254"/>
      <c r="C26" s="40"/>
      <c r="D26" s="309"/>
      <c r="E26" s="116"/>
      <c r="F26" s="94">
        <f t="shared" si="1"/>
        <v>1</v>
      </c>
      <c r="G26" s="106">
        <f t="shared" ref="G26:Q26" si="12">IF(G25=0,0,G25/$F25)</f>
        <v>0</v>
      </c>
      <c r="H26" s="107">
        <f>IF(H25=0,0,H25/$F25)</f>
        <v>0.5625</v>
      </c>
      <c r="I26" s="37">
        <f>IF(I25=0,0,I25/$F25)</f>
        <v>0.375</v>
      </c>
      <c r="J26" s="37">
        <f t="shared" si="12"/>
        <v>0</v>
      </c>
      <c r="K26" s="37">
        <f t="shared" si="12"/>
        <v>0</v>
      </c>
      <c r="L26" s="37">
        <f t="shared" si="12"/>
        <v>0</v>
      </c>
      <c r="M26" s="37">
        <f t="shared" si="12"/>
        <v>0</v>
      </c>
      <c r="N26" s="37">
        <f t="shared" si="12"/>
        <v>0</v>
      </c>
      <c r="O26" s="37">
        <f t="shared" si="12"/>
        <v>0</v>
      </c>
      <c r="P26" s="37">
        <f t="shared" si="12"/>
        <v>0</v>
      </c>
      <c r="Q26" s="37">
        <f t="shared" si="12"/>
        <v>6.25E-2</v>
      </c>
      <c r="R26" s="438"/>
      <c r="AC26" s="154"/>
      <c r="AD26" s="154"/>
    </row>
    <row r="27" spans="1:30" ht="12" customHeight="1">
      <c r="A27" s="254"/>
      <c r="B27" s="254"/>
      <c r="C27" s="43"/>
      <c r="D27" s="305" t="s">
        <v>38</v>
      </c>
      <c r="E27" s="42"/>
      <c r="F27" s="93">
        <f t="shared" si="1"/>
        <v>3</v>
      </c>
      <c r="G27" s="69">
        <v>0</v>
      </c>
      <c r="H27" s="41">
        <v>0</v>
      </c>
      <c r="I27" s="41">
        <v>0</v>
      </c>
      <c r="J27" s="41">
        <v>0</v>
      </c>
      <c r="K27" s="41">
        <v>0</v>
      </c>
      <c r="L27" s="41">
        <v>0</v>
      </c>
      <c r="M27" s="41">
        <v>0</v>
      </c>
      <c r="N27" s="41">
        <v>0</v>
      </c>
      <c r="O27" s="41">
        <v>0</v>
      </c>
      <c r="P27" s="41">
        <v>0</v>
      </c>
      <c r="Q27" s="41">
        <v>3</v>
      </c>
      <c r="R27" s="437" t="s">
        <v>409</v>
      </c>
      <c r="AC27" s="155">
        <v>3</v>
      </c>
      <c r="AD27" s="155" t="str">
        <f>IF(F27=AC27,"",1)</f>
        <v/>
      </c>
    </row>
    <row r="28" spans="1:30" ht="12" customHeight="1">
      <c r="A28" s="254"/>
      <c r="B28" s="254"/>
      <c r="C28" s="40"/>
      <c r="D28" s="306"/>
      <c r="E28" s="39"/>
      <c r="F28" s="94">
        <f t="shared" si="1"/>
        <v>1</v>
      </c>
      <c r="G28" s="67">
        <f t="shared" ref="G28:Q28" si="13">IF(G27=0,0,G27/$F27)</f>
        <v>0</v>
      </c>
      <c r="H28" s="37">
        <f t="shared" si="13"/>
        <v>0</v>
      </c>
      <c r="I28" s="37">
        <f t="shared" si="13"/>
        <v>0</v>
      </c>
      <c r="J28" s="37">
        <f t="shared" si="13"/>
        <v>0</v>
      </c>
      <c r="K28" s="37">
        <f t="shared" si="13"/>
        <v>0</v>
      </c>
      <c r="L28" s="37">
        <f t="shared" si="13"/>
        <v>0</v>
      </c>
      <c r="M28" s="37">
        <f t="shared" si="13"/>
        <v>0</v>
      </c>
      <c r="N28" s="37">
        <f t="shared" si="13"/>
        <v>0</v>
      </c>
      <c r="O28" s="37">
        <f t="shared" si="13"/>
        <v>0</v>
      </c>
      <c r="P28" s="37">
        <f t="shared" si="13"/>
        <v>0</v>
      </c>
      <c r="Q28" s="37">
        <f t="shared" si="13"/>
        <v>1</v>
      </c>
      <c r="R28" s="438"/>
      <c r="AC28" s="154"/>
      <c r="AD28" s="154"/>
    </row>
    <row r="29" spans="1:30" ht="12" customHeight="1">
      <c r="A29" s="254"/>
      <c r="B29" s="254"/>
      <c r="C29" s="43"/>
      <c r="D29" s="305" t="s">
        <v>37</v>
      </c>
      <c r="E29" s="42"/>
      <c r="F29" s="93">
        <f t="shared" si="1"/>
        <v>7</v>
      </c>
      <c r="G29" s="69">
        <v>0</v>
      </c>
      <c r="H29" s="41">
        <v>0</v>
      </c>
      <c r="I29" s="41">
        <v>4</v>
      </c>
      <c r="J29" s="41">
        <v>0</v>
      </c>
      <c r="K29" s="41">
        <v>0</v>
      </c>
      <c r="L29" s="41">
        <v>0</v>
      </c>
      <c r="M29" s="41">
        <v>0</v>
      </c>
      <c r="N29" s="41">
        <v>0</v>
      </c>
      <c r="O29" s="41">
        <v>0</v>
      </c>
      <c r="P29" s="41">
        <v>0</v>
      </c>
      <c r="Q29" s="41">
        <v>3</v>
      </c>
      <c r="R29" s="437">
        <v>163555</v>
      </c>
      <c r="AC29" s="155">
        <v>7</v>
      </c>
      <c r="AD29" s="155" t="str">
        <f>IF(F29=AC29,"",1)</f>
        <v/>
      </c>
    </row>
    <row r="30" spans="1:30" ht="12" customHeight="1">
      <c r="A30" s="254"/>
      <c r="B30" s="254"/>
      <c r="C30" s="40"/>
      <c r="D30" s="306"/>
      <c r="E30" s="39"/>
      <c r="F30" s="94">
        <f t="shared" si="1"/>
        <v>1</v>
      </c>
      <c r="G30" s="67">
        <f t="shared" ref="G30:Q30" si="14">IF(G29=0,0,G29/$F29)</f>
        <v>0</v>
      </c>
      <c r="H30" s="37">
        <f t="shared" si="14"/>
        <v>0</v>
      </c>
      <c r="I30" s="37">
        <f t="shared" si="14"/>
        <v>0.5714285714285714</v>
      </c>
      <c r="J30" s="37">
        <f t="shared" si="14"/>
        <v>0</v>
      </c>
      <c r="K30" s="37">
        <f t="shared" si="14"/>
        <v>0</v>
      </c>
      <c r="L30" s="37">
        <f t="shared" si="14"/>
        <v>0</v>
      </c>
      <c r="M30" s="37">
        <f t="shared" si="14"/>
        <v>0</v>
      </c>
      <c r="N30" s="37">
        <f t="shared" si="14"/>
        <v>0</v>
      </c>
      <c r="O30" s="37">
        <f t="shared" si="14"/>
        <v>0</v>
      </c>
      <c r="P30" s="37">
        <f t="shared" si="14"/>
        <v>0</v>
      </c>
      <c r="Q30" s="37">
        <f t="shared" si="14"/>
        <v>0.42857142857142855</v>
      </c>
      <c r="R30" s="438"/>
      <c r="AC30" s="154"/>
      <c r="AD30" s="154"/>
    </row>
    <row r="31" spans="1:30" ht="12" customHeight="1">
      <c r="A31" s="254"/>
      <c r="B31" s="254"/>
      <c r="C31" s="43"/>
      <c r="D31" s="305" t="s">
        <v>36</v>
      </c>
      <c r="E31" s="42"/>
      <c r="F31" s="93">
        <f t="shared" si="1"/>
        <v>2</v>
      </c>
      <c r="G31" s="69">
        <v>0</v>
      </c>
      <c r="H31" s="41">
        <v>0</v>
      </c>
      <c r="I31" s="41">
        <v>0</v>
      </c>
      <c r="J31" s="41">
        <v>0</v>
      </c>
      <c r="K31" s="41">
        <v>0</v>
      </c>
      <c r="L31" s="41">
        <v>0</v>
      </c>
      <c r="M31" s="41">
        <v>0</v>
      </c>
      <c r="N31" s="41">
        <v>0</v>
      </c>
      <c r="O31" s="41">
        <v>0</v>
      </c>
      <c r="P31" s="41">
        <v>0</v>
      </c>
      <c r="Q31" s="41">
        <v>2</v>
      </c>
      <c r="R31" s="437" t="s">
        <v>409</v>
      </c>
      <c r="AC31" s="155">
        <v>2</v>
      </c>
      <c r="AD31" s="155" t="str">
        <f>IF(F31=AC31,"",1)</f>
        <v/>
      </c>
    </row>
    <row r="32" spans="1:30" ht="12" customHeight="1">
      <c r="A32" s="254"/>
      <c r="B32" s="254"/>
      <c r="C32" s="40"/>
      <c r="D32" s="306"/>
      <c r="E32" s="39"/>
      <c r="F32" s="94">
        <f t="shared" si="1"/>
        <v>1</v>
      </c>
      <c r="G32" s="67">
        <f t="shared" ref="G32:Q32" si="15">IF(G31=0,0,G31/$F31)</f>
        <v>0</v>
      </c>
      <c r="H32" s="37">
        <f t="shared" si="15"/>
        <v>0</v>
      </c>
      <c r="I32" s="37">
        <f t="shared" si="15"/>
        <v>0</v>
      </c>
      <c r="J32" s="37">
        <f t="shared" si="15"/>
        <v>0</v>
      </c>
      <c r="K32" s="37">
        <f t="shared" si="15"/>
        <v>0</v>
      </c>
      <c r="L32" s="37">
        <f t="shared" si="15"/>
        <v>0</v>
      </c>
      <c r="M32" s="37">
        <f t="shared" si="15"/>
        <v>0</v>
      </c>
      <c r="N32" s="37">
        <f t="shared" si="15"/>
        <v>0</v>
      </c>
      <c r="O32" s="37">
        <f t="shared" si="15"/>
        <v>0</v>
      </c>
      <c r="P32" s="37">
        <f t="shared" si="15"/>
        <v>0</v>
      </c>
      <c r="Q32" s="37">
        <f t="shared" si="15"/>
        <v>1</v>
      </c>
      <c r="R32" s="438"/>
      <c r="AC32" s="154"/>
      <c r="AD32" s="154"/>
    </row>
    <row r="33" spans="1:30" ht="12" customHeight="1">
      <c r="A33" s="254"/>
      <c r="B33" s="254"/>
      <c r="C33" s="43"/>
      <c r="D33" s="305" t="s">
        <v>35</v>
      </c>
      <c r="E33" s="42"/>
      <c r="F33" s="93">
        <f t="shared" si="1"/>
        <v>5</v>
      </c>
      <c r="G33" s="69">
        <v>0</v>
      </c>
      <c r="H33" s="41">
        <v>1</v>
      </c>
      <c r="I33" s="41">
        <v>1</v>
      </c>
      <c r="J33" s="41">
        <v>3</v>
      </c>
      <c r="K33" s="41">
        <v>0</v>
      </c>
      <c r="L33" s="41">
        <v>0</v>
      </c>
      <c r="M33" s="41">
        <v>0</v>
      </c>
      <c r="N33" s="41">
        <v>0</v>
      </c>
      <c r="O33" s="41">
        <v>0</v>
      </c>
      <c r="P33" s="41">
        <v>0</v>
      </c>
      <c r="Q33" s="41">
        <v>0</v>
      </c>
      <c r="R33" s="437">
        <v>190042</v>
      </c>
      <c r="AC33" s="155">
        <v>5</v>
      </c>
      <c r="AD33" s="155" t="str">
        <f>IF(F33=AC33,"",1)</f>
        <v/>
      </c>
    </row>
    <row r="34" spans="1:30" ht="12" customHeight="1">
      <c r="A34" s="254"/>
      <c r="B34" s="254"/>
      <c r="C34" s="40"/>
      <c r="D34" s="306"/>
      <c r="E34" s="39"/>
      <c r="F34" s="94">
        <f t="shared" si="1"/>
        <v>1</v>
      </c>
      <c r="G34" s="67">
        <f t="shared" ref="G34:Q34" si="16">IF(G33=0,0,G33/$F33)</f>
        <v>0</v>
      </c>
      <c r="H34" s="37">
        <f t="shared" si="16"/>
        <v>0.2</v>
      </c>
      <c r="I34" s="37">
        <f t="shared" si="16"/>
        <v>0.2</v>
      </c>
      <c r="J34" s="37">
        <f t="shared" si="16"/>
        <v>0.6</v>
      </c>
      <c r="K34" s="37">
        <f t="shared" si="16"/>
        <v>0</v>
      </c>
      <c r="L34" s="37">
        <f t="shared" si="16"/>
        <v>0</v>
      </c>
      <c r="M34" s="37">
        <f t="shared" si="16"/>
        <v>0</v>
      </c>
      <c r="N34" s="37">
        <f t="shared" si="16"/>
        <v>0</v>
      </c>
      <c r="O34" s="37">
        <f t="shared" si="16"/>
        <v>0</v>
      </c>
      <c r="P34" s="37">
        <f t="shared" si="16"/>
        <v>0</v>
      </c>
      <c r="Q34" s="37">
        <f t="shared" si="16"/>
        <v>0</v>
      </c>
      <c r="R34" s="438"/>
      <c r="AC34" s="154"/>
      <c r="AD34" s="154"/>
    </row>
    <row r="35" spans="1:30" ht="12" customHeight="1">
      <c r="A35" s="254"/>
      <c r="B35" s="254"/>
      <c r="C35" s="43"/>
      <c r="D35" s="305" t="s">
        <v>34</v>
      </c>
      <c r="E35" s="42"/>
      <c r="F35" s="93">
        <f t="shared" si="1"/>
        <v>10</v>
      </c>
      <c r="G35" s="69">
        <v>0</v>
      </c>
      <c r="H35" s="41">
        <v>0</v>
      </c>
      <c r="I35" s="41">
        <v>2</v>
      </c>
      <c r="J35" s="41">
        <v>5</v>
      </c>
      <c r="K35" s="41">
        <v>0</v>
      </c>
      <c r="L35" s="41">
        <v>1</v>
      </c>
      <c r="M35" s="41">
        <v>0</v>
      </c>
      <c r="N35" s="41">
        <v>0</v>
      </c>
      <c r="O35" s="41">
        <v>0</v>
      </c>
      <c r="P35" s="41">
        <v>0</v>
      </c>
      <c r="Q35" s="41">
        <v>2</v>
      </c>
      <c r="R35" s="437">
        <v>229839.125</v>
      </c>
      <c r="AC35" s="155">
        <v>10</v>
      </c>
      <c r="AD35" s="155" t="str">
        <f>IF(F35=AC35,"",1)</f>
        <v/>
      </c>
    </row>
    <row r="36" spans="1:30" ht="12" customHeight="1">
      <c r="A36" s="254"/>
      <c r="B36" s="254"/>
      <c r="C36" s="40"/>
      <c r="D36" s="306"/>
      <c r="E36" s="39"/>
      <c r="F36" s="94">
        <f t="shared" si="1"/>
        <v>1</v>
      </c>
      <c r="G36" s="67">
        <f t="shared" ref="G36:Q36" si="17">IF(G35=0,0,G35/$F35)</f>
        <v>0</v>
      </c>
      <c r="H36" s="37">
        <f t="shared" si="17"/>
        <v>0</v>
      </c>
      <c r="I36" s="37">
        <f t="shared" si="17"/>
        <v>0.2</v>
      </c>
      <c r="J36" s="37">
        <f t="shared" si="17"/>
        <v>0.5</v>
      </c>
      <c r="K36" s="37">
        <f t="shared" si="17"/>
        <v>0</v>
      </c>
      <c r="L36" s="37">
        <f t="shared" si="17"/>
        <v>0.1</v>
      </c>
      <c r="M36" s="37">
        <f t="shared" si="17"/>
        <v>0</v>
      </c>
      <c r="N36" s="37">
        <f t="shared" si="17"/>
        <v>0</v>
      </c>
      <c r="O36" s="37">
        <f t="shared" si="17"/>
        <v>0</v>
      </c>
      <c r="P36" s="37">
        <f t="shared" si="17"/>
        <v>0</v>
      </c>
      <c r="Q36" s="37">
        <f t="shared" si="17"/>
        <v>0.2</v>
      </c>
      <c r="R36" s="438"/>
      <c r="AC36" s="154"/>
      <c r="AD36" s="154"/>
    </row>
    <row r="37" spans="1:30" ht="12" customHeight="1">
      <c r="A37" s="254"/>
      <c r="B37" s="254"/>
      <c r="C37" s="43"/>
      <c r="D37" s="305" t="s">
        <v>33</v>
      </c>
      <c r="E37" s="42"/>
      <c r="F37" s="93">
        <f t="shared" si="1"/>
        <v>1</v>
      </c>
      <c r="G37" s="69">
        <v>0</v>
      </c>
      <c r="H37" s="41">
        <v>0</v>
      </c>
      <c r="I37" s="41">
        <v>0</v>
      </c>
      <c r="J37" s="41">
        <v>0</v>
      </c>
      <c r="K37" s="41">
        <v>0</v>
      </c>
      <c r="L37" s="41">
        <v>0</v>
      </c>
      <c r="M37" s="41">
        <v>0</v>
      </c>
      <c r="N37" s="41">
        <v>0</v>
      </c>
      <c r="O37" s="41">
        <v>0</v>
      </c>
      <c r="P37" s="41">
        <v>0</v>
      </c>
      <c r="Q37" s="41">
        <v>1</v>
      </c>
      <c r="R37" s="437" t="s">
        <v>409</v>
      </c>
      <c r="AC37" s="155">
        <v>1</v>
      </c>
      <c r="AD37" s="155" t="str">
        <f>IF(F37=AC37,"",1)</f>
        <v/>
      </c>
    </row>
    <row r="38" spans="1:30" ht="12" customHeight="1">
      <c r="A38" s="254"/>
      <c r="B38" s="254"/>
      <c r="C38" s="40"/>
      <c r="D38" s="306"/>
      <c r="E38" s="39"/>
      <c r="F38" s="94">
        <f t="shared" si="1"/>
        <v>1</v>
      </c>
      <c r="G38" s="67">
        <f t="shared" ref="G38:Q38" si="18">IF(G37=0,0,G37/$F37)</f>
        <v>0</v>
      </c>
      <c r="H38" s="37">
        <f t="shared" si="18"/>
        <v>0</v>
      </c>
      <c r="I38" s="37">
        <f t="shared" si="18"/>
        <v>0</v>
      </c>
      <c r="J38" s="37">
        <f t="shared" si="18"/>
        <v>0</v>
      </c>
      <c r="K38" s="37">
        <f t="shared" si="18"/>
        <v>0</v>
      </c>
      <c r="L38" s="37">
        <f t="shared" si="18"/>
        <v>0</v>
      </c>
      <c r="M38" s="37">
        <f t="shared" si="18"/>
        <v>0</v>
      </c>
      <c r="N38" s="37">
        <f t="shared" si="18"/>
        <v>0</v>
      </c>
      <c r="O38" s="37">
        <f t="shared" si="18"/>
        <v>0</v>
      </c>
      <c r="P38" s="37">
        <f t="shared" si="18"/>
        <v>0</v>
      </c>
      <c r="Q38" s="37">
        <f t="shared" si="18"/>
        <v>1</v>
      </c>
      <c r="R38" s="438"/>
      <c r="AC38" s="154"/>
      <c r="AD38" s="154"/>
    </row>
    <row r="39" spans="1:30" ht="12" customHeight="1">
      <c r="A39" s="254"/>
      <c r="B39" s="254"/>
      <c r="C39" s="43"/>
      <c r="D39" s="305" t="s">
        <v>32</v>
      </c>
      <c r="E39" s="42"/>
      <c r="F39" s="93">
        <f t="shared" si="1"/>
        <v>6</v>
      </c>
      <c r="G39" s="69">
        <v>0</v>
      </c>
      <c r="H39" s="41">
        <v>0</v>
      </c>
      <c r="I39" s="41">
        <v>4</v>
      </c>
      <c r="J39" s="41">
        <v>2</v>
      </c>
      <c r="K39" s="41">
        <v>0</v>
      </c>
      <c r="L39" s="41">
        <v>0</v>
      </c>
      <c r="M39" s="41">
        <v>0</v>
      </c>
      <c r="N39" s="41">
        <v>0</v>
      </c>
      <c r="O39" s="41">
        <v>0</v>
      </c>
      <c r="P39" s="41">
        <v>0</v>
      </c>
      <c r="Q39" s="41">
        <v>0</v>
      </c>
      <c r="R39" s="437">
        <v>188850</v>
      </c>
      <c r="AC39" s="155">
        <v>6</v>
      </c>
      <c r="AD39" s="155" t="str">
        <f>IF(F39=AC39,"",1)</f>
        <v/>
      </c>
    </row>
    <row r="40" spans="1:30" ht="12" customHeight="1">
      <c r="A40" s="254"/>
      <c r="B40" s="254"/>
      <c r="C40" s="40"/>
      <c r="D40" s="306"/>
      <c r="E40" s="39"/>
      <c r="F40" s="94">
        <f t="shared" si="1"/>
        <v>1</v>
      </c>
      <c r="G40" s="67">
        <f t="shared" ref="G40:Q40" si="19">IF(G39=0,0,G39/$F39)</f>
        <v>0</v>
      </c>
      <c r="H40" s="37">
        <f t="shared" si="19"/>
        <v>0</v>
      </c>
      <c r="I40" s="37">
        <f t="shared" si="19"/>
        <v>0.66666666666666663</v>
      </c>
      <c r="J40" s="37">
        <f t="shared" si="19"/>
        <v>0.33333333333333331</v>
      </c>
      <c r="K40" s="37">
        <f t="shared" si="19"/>
        <v>0</v>
      </c>
      <c r="L40" s="37">
        <f t="shared" si="19"/>
        <v>0</v>
      </c>
      <c r="M40" s="37">
        <f t="shared" si="19"/>
        <v>0</v>
      </c>
      <c r="N40" s="37">
        <f t="shared" si="19"/>
        <v>0</v>
      </c>
      <c r="O40" s="37">
        <f t="shared" si="19"/>
        <v>0</v>
      </c>
      <c r="P40" s="37">
        <f t="shared" si="19"/>
        <v>0</v>
      </c>
      <c r="Q40" s="37">
        <f t="shared" si="19"/>
        <v>0</v>
      </c>
      <c r="R40" s="438"/>
      <c r="AC40" s="154"/>
      <c r="AD40" s="154"/>
    </row>
    <row r="41" spans="1:30" ht="12" customHeight="1">
      <c r="A41" s="254"/>
      <c r="B41" s="254"/>
      <c r="C41" s="43"/>
      <c r="D41" s="305" t="s">
        <v>31</v>
      </c>
      <c r="E41" s="42"/>
      <c r="F41" s="93">
        <f t="shared" si="1"/>
        <v>1</v>
      </c>
      <c r="G41" s="69">
        <v>0</v>
      </c>
      <c r="H41" s="41">
        <v>0</v>
      </c>
      <c r="I41" s="41">
        <v>0</v>
      </c>
      <c r="J41" s="41">
        <v>0</v>
      </c>
      <c r="K41" s="41">
        <v>0</v>
      </c>
      <c r="L41" s="41">
        <v>0</v>
      </c>
      <c r="M41" s="41">
        <v>0</v>
      </c>
      <c r="N41" s="41">
        <v>0</v>
      </c>
      <c r="O41" s="41">
        <v>0</v>
      </c>
      <c r="P41" s="41">
        <v>0</v>
      </c>
      <c r="Q41" s="41">
        <v>1</v>
      </c>
      <c r="R41" s="437" t="s">
        <v>409</v>
      </c>
      <c r="AC41" s="155">
        <v>1</v>
      </c>
      <c r="AD41" s="155" t="str">
        <f>IF(F41=AC41,"",1)</f>
        <v/>
      </c>
    </row>
    <row r="42" spans="1:30" ht="12" customHeight="1">
      <c r="A42" s="254"/>
      <c r="B42" s="254"/>
      <c r="C42" s="40"/>
      <c r="D42" s="306"/>
      <c r="E42" s="39"/>
      <c r="F42" s="94">
        <f t="shared" si="1"/>
        <v>1</v>
      </c>
      <c r="G42" s="67">
        <f t="shared" ref="G42:Q42" si="20">IF(G41=0,0,G41/$F41)</f>
        <v>0</v>
      </c>
      <c r="H42" s="37">
        <f t="shared" si="20"/>
        <v>0</v>
      </c>
      <c r="I42" s="37">
        <f t="shared" si="20"/>
        <v>0</v>
      </c>
      <c r="J42" s="37">
        <f t="shared" si="20"/>
        <v>0</v>
      </c>
      <c r="K42" s="37">
        <f t="shared" si="20"/>
        <v>0</v>
      </c>
      <c r="L42" s="37">
        <f t="shared" si="20"/>
        <v>0</v>
      </c>
      <c r="M42" s="37">
        <f t="shared" si="20"/>
        <v>0</v>
      </c>
      <c r="N42" s="37">
        <f t="shared" si="20"/>
        <v>0</v>
      </c>
      <c r="O42" s="37">
        <f t="shared" si="20"/>
        <v>0</v>
      </c>
      <c r="P42" s="37">
        <f t="shared" si="20"/>
        <v>0</v>
      </c>
      <c r="Q42" s="37">
        <f t="shared" si="20"/>
        <v>1</v>
      </c>
      <c r="R42" s="438"/>
      <c r="AC42" s="154"/>
      <c r="AD42" s="154"/>
    </row>
    <row r="43" spans="1:30" ht="12" customHeight="1">
      <c r="A43" s="254"/>
      <c r="B43" s="254"/>
      <c r="C43" s="43"/>
      <c r="D43" s="305" t="s">
        <v>30</v>
      </c>
      <c r="E43" s="42"/>
      <c r="F43" s="93">
        <f t="shared" si="1"/>
        <v>2</v>
      </c>
      <c r="G43" s="69">
        <v>0</v>
      </c>
      <c r="H43" s="41">
        <v>0</v>
      </c>
      <c r="I43" s="41">
        <v>0</v>
      </c>
      <c r="J43" s="41">
        <v>1</v>
      </c>
      <c r="K43" s="41">
        <v>0</v>
      </c>
      <c r="L43" s="41">
        <v>0</v>
      </c>
      <c r="M43" s="41">
        <v>0</v>
      </c>
      <c r="N43" s="41">
        <v>0</v>
      </c>
      <c r="O43" s="41">
        <v>0</v>
      </c>
      <c r="P43" s="41">
        <v>0</v>
      </c>
      <c r="Q43" s="41">
        <v>1</v>
      </c>
      <c r="R43" s="437">
        <v>226923</v>
      </c>
      <c r="AC43" s="155">
        <v>2</v>
      </c>
      <c r="AD43" s="155" t="str">
        <f>IF(F43=AC43,"",1)</f>
        <v/>
      </c>
    </row>
    <row r="44" spans="1:30" ht="12" customHeight="1">
      <c r="A44" s="254"/>
      <c r="B44" s="254"/>
      <c r="C44" s="40"/>
      <c r="D44" s="306"/>
      <c r="E44" s="39"/>
      <c r="F44" s="94">
        <f t="shared" si="1"/>
        <v>1</v>
      </c>
      <c r="G44" s="67">
        <f t="shared" ref="G44:Q44" si="21">IF(G43=0,0,G43/$F43)</f>
        <v>0</v>
      </c>
      <c r="H44" s="37">
        <f t="shared" si="21"/>
        <v>0</v>
      </c>
      <c r="I44" s="37">
        <f t="shared" si="21"/>
        <v>0</v>
      </c>
      <c r="J44" s="37">
        <f t="shared" si="21"/>
        <v>0.5</v>
      </c>
      <c r="K44" s="37">
        <f t="shared" si="21"/>
        <v>0</v>
      </c>
      <c r="L44" s="37">
        <f t="shared" si="21"/>
        <v>0</v>
      </c>
      <c r="M44" s="37">
        <f t="shared" si="21"/>
        <v>0</v>
      </c>
      <c r="N44" s="37">
        <f t="shared" si="21"/>
        <v>0</v>
      </c>
      <c r="O44" s="37">
        <f t="shared" si="21"/>
        <v>0</v>
      </c>
      <c r="P44" s="37">
        <f t="shared" si="21"/>
        <v>0</v>
      </c>
      <c r="Q44" s="37">
        <f t="shared" si="21"/>
        <v>0.5</v>
      </c>
      <c r="R44" s="438"/>
      <c r="AC44" s="154"/>
      <c r="AD44" s="154"/>
    </row>
    <row r="45" spans="1:30" ht="12" customHeight="1">
      <c r="A45" s="254"/>
      <c r="B45" s="254"/>
      <c r="C45" s="43"/>
      <c r="D45" s="305" t="s">
        <v>29</v>
      </c>
      <c r="E45" s="42"/>
      <c r="F45" s="93">
        <f t="shared" si="1"/>
        <v>9</v>
      </c>
      <c r="G45" s="69">
        <v>0</v>
      </c>
      <c r="H45" s="41">
        <v>0</v>
      </c>
      <c r="I45" s="41">
        <v>3</v>
      </c>
      <c r="J45" s="41">
        <v>2</v>
      </c>
      <c r="K45" s="41">
        <v>0</v>
      </c>
      <c r="L45" s="41">
        <v>0</v>
      </c>
      <c r="M45" s="41">
        <v>0</v>
      </c>
      <c r="N45" s="41">
        <v>0</v>
      </c>
      <c r="O45" s="41">
        <v>0</v>
      </c>
      <c r="P45" s="41">
        <v>0</v>
      </c>
      <c r="Q45" s="41">
        <v>4</v>
      </c>
      <c r="R45" s="437">
        <v>192809.60000000001</v>
      </c>
      <c r="AC45" s="155">
        <v>9</v>
      </c>
      <c r="AD45" s="155" t="str">
        <f>IF(F45=AC45,"",1)</f>
        <v/>
      </c>
    </row>
    <row r="46" spans="1:30" ht="12" customHeight="1">
      <c r="A46" s="254"/>
      <c r="B46" s="254"/>
      <c r="C46" s="40"/>
      <c r="D46" s="306"/>
      <c r="E46" s="39"/>
      <c r="F46" s="94">
        <f t="shared" si="1"/>
        <v>1</v>
      </c>
      <c r="G46" s="67">
        <f t="shared" ref="G46:Q46" si="22">IF(G45=0,0,G45/$F45)</f>
        <v>0</v>
      </c>
      <c r="H46" s="37">
        <f t="shared" si="22"/>
        <v>0</v>
      </c>
      <c r="I46" s="37">
        <f t="shared" si="22"/>
        <v>0.33333333333333331</v>
      </c>
      <c r="J46" s="37">
        <f t="shared" si="22"/>
        <v>0.22222222222222221</v>
      </c>
      <c r="K46" s="37">
        <f t="shared" si="22"/>
        <v>0</v>
      </c>
      <c r="L46" s="37">
        <f t="shared" si="22"/>
        <v>0</v>
      </c>
      <c r="M46" s="37">
        <f t="shared" si="22"/>
        <v>0</v>
      </c>
      <c r="N46" s="37">
        <f t="shared" si="22"/>
        <v>0</v>
      </c>
      <c r="O46" s="37">
        <f t="shared" si="22"/>
        <v>0</v>
      </c>
      <c r="P46" s="37">
        <f t="shared" si="22"/>
        <v>0</v>
      </c>
      <c r="Q46" s="37">
        <f t="shared" si="22"/>
        <v>0.44444444444444442</v>
      </c>
      <c r="R46" s="438"/>
      <c r="AC46" s="154"/>
      <c r="AD46" s="154"/>
    </row>
    <row r="47" spans="1:30" ht="12" customHeight="1">
      <c r="A47" s="254"/>
      <c r="B47" s="254"/>
      <c r="C47" s="43"/>
      <c r="D47" s="305" t="s">
        <v>28</v>
      </c>
      <c r="E47" s="42"/>
      <c r="F47" s="93">
        <f t="shared" si="1"/>
        <v>5</v>
      </c>
      <c r="G47" s="69">
        <v>0</v>
      </c>
      <c r="H47" s="41">
        <v>0</v>
      </c>
      <c r="I47" s="41">
        <v>1</v>
      </c>
      <c r="J47" s="41">
        <v>1</v>
      </c>
      <c r="K47" s="41">
        <v>0</v>
      </c>
      <c r="L47" s="41">
        <v>0</v>
      </c>
      <c r="M47" s="41">
        <v>0</v>
      </c>
      <c r="N47" s="41">
        <v>0</v>
      </c>
      <c r="O47" s="41">
        <v>0</v>
      </c>
      <c r="P47" s="41">
        <v>0</v>
      </c>
      <c r="Q47" s="41">
        <v>3</v>
      </c>
      <c r="R47" s="437">
        <v>189500</v>
      </c>
      <c r="AC47" s="155">
        <v>5</v>
      </c>
      <c r="AD47" s="155" t="str">
        <f>IF(F47=AC47,"",1)</f>
        <v/>
      </c>
    </row>
    <row r="48" spans="1:30" ht="12" customHeight="1">
      <c r="A48" s="254"/>
      <c r="B48" s="254"/>
      <c r="C48" s="40"/>
      <c r="D48" s="306"/>
      <c r="E48" s="39"/>
      <c r="F48" s="94">
        <f t="shared" si="1"/>
        <v>1</v>
      </c>
      <c r="G48" s="67">
        <f t="shared" ref="G48:Q48" si="23">IF(G47=0,0,G47/$F47)</f>
        <v>0</v>
      </c>
      <c r="H48" s="37">
        <f t="shared" si="23"/>
        <v>0</v>
      </c>
      <c r="I48" s="37">
        <f t="shared" si="23"/>
        <v>0.2</v>
      </c>
      <c r="J48" s="37">
        <f t="shared" si="23"/>
        <v>0.2</v>
      </c>
      <c r="K48" s="37">
        <f t="shared" si="23"/>
        <v>0</v>
      </c>
      <c r="L48" s="37">
        <f t="shared" si="23"/>
        <v>0</v>
      </c>
      <c r="M48" s="37">
        <f t="shared" si="23"/>
        <v>0</v>
      </c>
      <c r="N48" s="37">
        <f t="shared" si="23"/>
        <v>0</v>
      </c>
      <c r="O48" s="37">
        <f t="shared" si="23"/>
        <v>0</v>
      </c>
      <c r="P48" s="37">
        <f t="shared" si="23"/>
        <v>0</v>
      </c>
      <c r="Q48" s="37">
        <f t="shared" si="23"/>
        <v>0.6</v>
      </c>
      <c r="R48" s="438"/>
      <c r="AC48" s="154"/>
      <c r="AD48" s="154"/>
    </row>
    <row r="49" spans="1:30" ht="12" customHeight="1">
      <c r="A49" s="254"/>
      <c r="B49" s="254"/>
      <c r="C49" s="43"/>
      <c r="D49" s="305" t="s">
        <v>27</v>
      </c>
      <c r="E49" s="42"/>
      <c r="F49" s="93">
        <f t="shared" si="1"/>
        <v>5</v>
      </c>
      <c r="G49" s="69">
        <v>0</v>
      </c>
      <c r="H49" s="41">
        <v>0</v>
      </c>
      <c r="I49" s="41">
        <v>2</v>
      </c>
      <c r="J49" s="41">
        <v>1</v>
      </c>
      <c r="K49" s="41">
        <v>0</v>
      </c>
      <c r="L49" s="41">
        <v>0</v>
      </c>
      <c r="M49" s="41">
        <v>0</v>
      </c>
      <c r="N49" s="41">
        <v>0</v>
      </c>
      <c r="O49" s="41">
        <v>0</v>
      </c>
      <c r="P49" s="41">
        <v>0</v>
      </c>
      <c r="Q49" s="41">
        <v>2</v>
      </c>
      <c r="R49" s="437">
        <v>193503.33333333334</v>
      </c>
      <c r="AC49" s="155">
        <v>5</v>
      </c>
      <c r="AD49" s="155" t="str">
        <f>IF(F49=AC49,"",1)</f>
        <v/>
      </c>
    </row>
    <row r="50" spans="1:30" ht="12" customHeight="1">
      <c r="A50" s="254"/>
      <c r="B50" s="254"/>
      <c r="C50" s="40"/>
      <c r="D50" s="306"/>
      <c r="E50" s="39"/>
      <c r="F50" s="94">
        <f t="shared" si="1"/>
        <v>1</v>
      </c>
      <c r="G50" s="67">
        <f t="shared" ref="G50:Q50" si="24">IF(G49=0,0,G49/$F49)</f>
        <v>0</v>
      </c>
      <c r="H50" s="37">
        <f t="shared" si="24"/>
        <v>0</v>
      </c>
      <c r="I50" s="37">
        <f t="shared" si="24"/>
        <v>0.4</v>
      </c>
      <c r="J50" s="37">
        <f t="shared" si="24"/>
        <v>0.2</v>
      </c>
      <c r="K50" s="37">
        <f t="shared" si="24"/>
        <v>0</v>
      </c>
      <c r="L50" s="37">
        <f t="shared" si="24"/>
        <v>0</v>
      </c>
      <c r="M50" s="37">
        <f t="shared" si="24"/>
        <v>0</v>
      </c>
      <c r="N50" s="37">
        <f t="shared" si="24"/>
        <v>0</v>
      </c>
      <c r="O50" s="37">
        <f t="shared" si="24"/>
        <v>0</v>
      </c>
      <c r="P50" s="37">
        <f t="shared" si="24"/>
        <v>0</v>
      </c>
      <c r="Q50" s="37">
        <f t="shared" si="24"/>
        <v>0.4</v>
      </c>
      <c r="R50" s="438"/>
      <c r="AC50" s="154"/>
      <c r="AD50" s="154"/>
    </row>
    <row r="51" spans="1:30" ht="12" customHeight="1">
      <c r="A51" s="254"/>
      <c r="B51" s="254"/>
      <c r="C51" s="43"/>
      <c r="D51" s="305" t="s">
        <v>26</v>
      </c>
      <c r="E51" s="42"/>
      <c r="F51" s="93">
        <f t="shared" si="1"/>
        <v>15</v>
      </c>
      <c r="G51" s="69">
        <v>0</v>
      </c>
      <c r="H51" s="41">
        <v>2</v>
      </c>
      <c r="I51" s="41">
        <v>4</v>
      </c>
      <c r="J51" s="41">
        <v>3</v>
      </c>
      <c r="K51" s="41">
        <v>0</v>
      </c>
      <c r="L51" s="41">
        <v>0</v>
      </c>
      <c r="M51" s="41">
        <v>0</v>
      </c>
      <c r="N51" s="41">
        <v>0</v>
      </c>
      <c r="O51" s="41">
        <v>0</v>
      </c>
      <c r="P51" s="41">
        <v>0</v>
      </c>
      <c r="Q51" s="41">
        <v>6</v>
      </c>
      <c r="R51" s="437">
        <v>189496.66666666666</v>
      </c>
      <c r="AC51" s="155">
        <v>15</v>
      </c>
      <c r="AD51" s="155" t="str">
        <f>IF(F51=AC51,"",1)</f>
        <v/>
      </c>
    </row>
    <row r="52" spans="1:30" ht="12" customHeight="1">
      <c r="A52" s="254"/>
      <c r="B52" s="254"/>
      <c r="C52" s="40"/>
      <c r="D52" s="306"/>
      <c r="E52" s="39"/>
      <c r="F52" s="94">
        <f t="shared" si="1"/>
        <v>1</v>
      </c>
      <c r="G52" s="67">
        <f t="shared" ref="G52:Q52" si="25">IF(G51=0,0,G51/$F51)</f>
        <v>0</v>
      </c>
      <c r="H52" s="37">
        <f t="shared" si="25"/>
        <v>0.13333333333333333</v>
      </c>
      <c r="I52" s="37">
        <f t="shared" si="25"/>
        <v>0.26666666666666666</v>
      </c>
      <c r="J52" s="37">
        <f t="shared" si="25"/>
        <v>0.2</v>
      </c>
      <c r="K52" s="37">
        <f t="shared" si="25"/>
        <v>0</v>
      </c>
      <c r="L52" s="37">
        <f t="shared" si="25"/>
        <v>0</v>
      </c>
      <c r="M52" s="37">
        <f t="shared" si="25"/>
        <v>0</v>
      </c>
      <c r="N52" s="37">
        <f t="shared" si="25"/>
        <v>0</v>
      </c>
      <c r="O52" s="37">
        <f t="shared" si="25"/>
        <v>0</v>
      </c>
      <c r="P52" s="37">
        <f t="shared" si="25"/>
        <v>0</v>
      </c>
      <c r="Q52" s="37">
        <f t="shared" si="25"/>
        <v>0.4</v>
      </c>
      <c r="R52" s="438"/>
      <c r="AC52" s="154"/>
      <c r="AD52" s="154"/>
    </row>
    <row r="53" spans="1:30" ht="12" customHeight="1">
      <c r="A53" s="254"/>
      <c r="B53" s="254"/>
      <c r="C53" s="43"/>
      <c r="D53" s="305" t="s">
        <v>25</v>
      </c>
      <c r="E53" s="42"/>
      <c r="F53" s="93">
        <f t="shared" si="1"/>
        <v>6</v>
      </c>
      <c r="G53" s="69">
        <v>0</v>
      </c>
      <c r="H53" s="41">
        <v>0</v>
      </c>
      <c r="I53" s="41">
        <v>0</v>
      </c>
      <c r="J53" s="41">
        <v>2</v>
      </c>
      <c r="K53" s="41">
        <v>0</v>
      </c>
      <c r="L53" s="41">
        <v>0</v>
      </c>
      <c r="M53" s="41">
        <v>0</v>
      </c>
      <c r="N53" s="41">
        <v>0</v>
      </c>
      <c r="O53" s="41">
        <v>0</v>
      </c>
      <c r="P53" s="41">
        <v>0</v>
      </c>
      <c r="Q53" s="41">
        <v>4</v>
      </c>
      <c r="R53" s="437">
        <v>222442</v>
      </c>
      <c r="AC53" s="155">
        <v>6</v>
      </c>
      <c r="AD53" s="155" t="str">
        <f>IF(F53=AC53,"",1)</f>
        <v/>
      </c>
    </row>
    <row r="54" spans="1:30" ht="12" customHeight="1">
      <c r="A54" s="254"/>
      <c r="B54" s="254"/>
      <c r="C54" s="40"/>
      <c r="D54" s="306"/>
      <c r="E54" s="39"/>
      <c r="F54" s="94">
        <f t="shared" si="1"/>
        <v>1</v>
      </c>
      <c r="G54" s="67">
        <f t="shared" ref="G54:Q54" si="26">IF(G53=0,0,G53/$F53)</f>
        <v>0</v>
      </c>
      <c r="H54" s="37">
        <f t="shared" si="26"/>
        <v>0</v>
      </c>
      <c r="I54" s="37">
        <f t="shared" si="26"/>
        <v>0</v>
      </c>
      <c r="J54" s="37">
        <f t="shared" si="26"/>
        <v>0.33333333333333331</v>
      </c>
      <c r="K54" s="37">
        <f t="shared" si="26"/>
        <v>0</v>
      </c>
      <c r="L54" s="37">
        <f t="shared" si="26"/>
        <v>0</v>
      </c>
      <c r="M54" s="37">
        <f t="shared" si="26"/>
        <v>0</v>
      </c>
      <c r="N54" s="37">
        <f t="shared" si="26"/>
        <v>0</v>
      </c>
      <c r="O54" s="37">
        <f t="shared" si="26"/>
        <v>0</v>
      </c>
      <c r="P54" s="37">
        <f t="shared" si="26"/>
        <v>0</v>
      </c>
      <c r="Q54" s="37">
        <f t="shared" si="26"/>
        <v>0.66666666666666663</v>
      </c>
      <c r="R54" s="438"/>
      <c r="AC54" s="154"/>
      <c r="AD54" s="154"/>
    </row>
    <row r="55" spans="1:30" ht="12" customHeight="1">
      <c r="A55" s="254"/>
      <c r="B55" s="254"/>
      <c r="C55" s="43"/>
      <c r="D55" s="305" t="s">
        <v>24</v>
      </c>
      <c r="E55" s="42"/>
      <c r="F55" s="93">
        <f t="shared" si="1"/>
        <v>33</v>
      </c>
      <c r="G55" s="69">
        <v>0</v>
      </c>
      <c r="H55" s="41">
        <v>0</v>
      </c>
      <c r="I55" s="41">
        <v>10</v>
      </c>
      <c r="J55" s="41">
        <v>11</v>
      </c>
      <c r="K55" s="41">
        <v>1</v>
      </c>
      <c r="L55" s="41">
        <v>0</v>
      </c>
      <c r="M55" s="41">
        <v>0</v>
      </c>
      <c r="N55" s="41">
        <v>0</v>
      </c>
      <c r="O55" s="41">
        <v>0</v>
      </c>
      <c r="P55" s="41">
        <v>0</v>
      </c>
      <c r="Q55" s="41">
        <v>11</v>
      </c>
      <c r="R55" s="437">
        <v>203906.63636363635</v>
      </c>
      <c r="AC55" s="155">
        <v>33</v>
      </c>
      <c r="AD55" s="155" t="str">
        <f>IF(F55=AC55,"",1)</f>
        <v/>
      </c>
    </row>
    <row r="56" spans="1:30" ht="12" customHeight="1">
      <c r="A56" s="254"/>
      <c r="B56" s="254"/>
      <c r="C56" s="40"/>
      <c r="D56" s="306"/>
      <c r="E56" s="39"/>
      <c r="F56" s="94">
        <f t="shared" si="1"/>
        <v>1</v>
      </c>
      <c r="G56" s="67">
        <f t="shared" ref="G56:Q56" si="27">IF(G55=0,0,G55/$F55)</f>
        <v>0</v>
      </c>
      <c r="H56" s="37">
        <f t="shared" si="27"/>
        <v>0</v>
      </c>
      <c r="I56" s="37">
        <f t="shared" si="27"/>
        <v>0.30303030303030304</v>
      </c>
      <c r="J56" s="37">
        <f t="shared" si="27"/>
        <v>0.33333333333333331</v>
      </c>
      <c r="K56" s="37">
        <f t="shared" si="27"/>
        <v>3.0303030303030304E-2</v>
      </c>
      <c r="L56" s="37">
        <f t="shared" si="27"/>
        <v>0</v>
      </c>
      <c r="M56" s="37">
        <f t="shared" si="27"/>
        <v>0</v>
      </c>
      <c r="N56" s="37">
        <f t="shared" si="27"/>
        <v>0</v>
      </c>
      <c r="O56" s="37">
        <f t="shared" si="27"/>
        <v>0</v>
      </c>
      <c r="P56" s="37">
        <f t="shared" si="27"/>
        <v>0</v>
      </c>
      <c r="Q56" s="37">
        <f t="shared" si="27"/>
        <v>0.33333333333333331</v>
      </c>
      <c r="R56" s="438"/>
      <c r="AC56" s="154"/>
      <c r="AD56" s="154"/>
    </row>
    <row r="57" spans="1:30" ht="12" customHeight="1">
      <c r="A57" s="254"/>
      <c r="B57" s="254"/>
      <c r="C57" s="43"/>
      <c r="D57" s="305" t="s">
        <v>23</v>
      </c>
      <c r="E57" s="42"/>
      <c r="F57" s="93">
        <f t="shared" si="1"/>
        <v>7</v>
      </c>
      <c r="G57" s="69">
        <v>0</v>
      </c>
      <c r="H57" s="41">
        <v>0</v>
      </c>
      <c r="I57" s="41">
        <v>6</v>
      </c>
      <c r="J57" s="41">
        <v>1</v>
      </c>
      <c r="K57" s="41">
        <v>0</v>
      </c>
      <c r="L57" s="41">
        <v>0</v>
      </c>
      <c r="M57" s="41">
        <v>0</v>
      </c>
      <c r="N57" s="41">
        <v>0</v>
      </c>
      <c r="O57" s="41">
        <v>0</v>
      </c>
      <c r="P57" s="41">
        <v>0</v>
      </c>
      <c r="Q57" s="41">
        <v>0</v>
      </c>
      <c r="R57" s="437">
        <v>182574.42857142858</v>
      </c>
      <c r="AC57" s="155">
        <v>7</v>
      </c>
      <c r="AD57" s="155" t="str">
        <f>IF(F57=AC57,"",1)</f>
        <v/>
      </c>
    </row>
    <row r="58" spans="1:30" ht="12" customHeight="1">
      <c r="A58" s="254"/>
      <c r="B58" s="254"/>
      <c r="C58" s="40"/>
      <c r="D58" s="306"/>
      <c r="E58" s="39"/>
      <c r="F58" s="94">
        <f t="shared" si="1"/>
        <v>1</v>
      </c>
      <c r="G58" s="67">
        <f t="shared" ref="G58:Q58" si="28">IF(G57=0,0,G57/$F57)</f>
        <v>0</v>
      </c>
      <c r="H58" s="37">
        <f t="shared" si="28"/>
        <v>0</v>
      </c>
      <c r="I58" s="37">
        <f t="shared" si="28"/>
        <v>0.8571428571428571</v>
      </c>
      <c r="J58" s="37">
        <f t="shared" si="28"/>
        <v>0.14285714285714285</v>
      </c>
      <c r="K58" s="37">
        <f t="shared" si="28"/>
        <v>0</v>
      </c>
      <c r="L58" s="37">
        <f t="shared" si="28"/>
        <v>0</v>
      </c>
      <c r="M58" s="37">
        <f t="shared" si="28"/>
        <v>0</v>
      </c>
      <c r="N58" s="37">
        <f t="shared" si="28"/>
        <v>0</v>
      </c>
      <c r="O58" s="37">
        <f t="shared" si="28"/>
        <v>0</v>
      </c>
      <c r="P58" s="37">
        <f t="shared" si="28"/>
        <v>0</v>
      </c>
      <c r="Q58" s="37">
        <f t="shared" si="28"/>
        <v>0</v>
      </c>
      <c r="R58" s="438"/>
      <c r="AC58" s="154"/>
      <c r="AD58" s="154"/>
    </row>
    <row r="59" spans="1:30" ht="12.75" customHeight="1">
      <c r="A59" s="254"/>
      <c r="B59" s="254"/>
      <c r="C59" s="43"/>
      <c r="D59" s="305" t="s">
        <v>22</v>
      </c>
      <c r="E59" s="42"/>
      <c r="F59" s="93">
        <f t="shared" si="1"/>
        <v>29</v>
      </c>
      <c r="G59" s="69">
        <v>0</v>
      </c>
      <c r="H59" s="41">
        <v>2</v>
      </c>
      <c r="I59" s="41">
        <v>9</v>
      </c>
      <c r="J59" s="41">
        <v>8</v>
      </c>
      <c r="K59" s="41">
        <v>4</v>
      </c>
      <c r="L59" s="41">
        <v>0</v>
      </c>
      <c r="M59" s="41">
        <v>0</v>
      </c>
      <c r="N59" s="41">
        <v>1</v>
      </c>
      <c r="O59" s="41">
        <v>0</v>
      </c>
      <c r="P59" s="41">
        <v>0</v>
      </c>
      <c r="Q59" s="41">
        <v>5</v>
      </c>
      <c r="R59" s="437">
        <v>212735.75</v>
      </c>
      <c r="AC59" s="155">
        <v>29</v>
      </c>
      <c r="AD59" s="155" t="str">
        <f>IF(F59=AC59,"",1)</f>
        <v/>
      </c>
    </row>
    <row r="60" spans="1:30" ht="12.75" customHeight="1">
      <c r="A60" s="254"/>
      <c r="B60" s="254"/>
      <c r="C60" s="40"/>
      <c r="D60" s="306"/>
      <c r="E60" s="39"/>
      <c r="F60" s="94">
        <f t="shared" si="1"/>
        <v>1</v>
      </c>
      <c r="G60" s="67">
        <f t="shared" ref="G60:Q60" si="29">IF(G59=0,0,G59/$F59)</f>
        <v>0</v>
      </c>
      <c r="H60" s="37">
        <f t="shared" si="29"/>
        <v>6.8965517241379309E-2</v>
      </c>
      <c r="I60" s="37">
        <f t="shared" si="29"/>
        <v>0.31034482758620691</v>
      </c>
      <c r="J60" s="37">
        <f t="shared" si="29"/>
        <v>0.27586206896551724</v>
      </c>
      <c r="K60" s="37">
        <f t="shared" si="29"/>
        <v>0.13793103448275862</v>
      </c>
      <c r="L60" s="37">
        <f t="shared" si="29"/>
        <v>0</v>
      </c>
      <c r="M60" s="37">
        <f t="shared" si="29"/>
        <v>0</v>
      </c>
      <c r="N60" s="37">
        <f t="shared" si="29"/>
        <v>3.4482758620689655E-2</v>
      </c>
      <c r="O60" s="37">
        <f t="shared" si="29"/>
        <v>0</v>
      </c>
      <c r="P60" s="37">
        <f t="shared" si="29"/>
        <v>0</v>
      </c>
      <c r="Q60" s="37">
        <f t="shared" si="29"/>
        <v>0.17241379310344829</v>
      </c>
      <c r="R60" s="438"/>
      <c r="AC60" s="154"/>
      <c r="AD60" s="154"/>
    </row>
    <row r="61" spans="1:30" ht="12" customHeight="1">
      <c r="A61" s="254"/>
      <c r="B61" s="254"/>
      <c r="C61" s="43"/>
      <c r="D61" s="305" t="s">
        <v>21</v>
      </c>
      <c r="E61" s="42"/>
      <c r="F61" s="93">
        <f t="shared" si="1"/>
        <v>15</v>
      </c>
      <c r="G61" s="69">
        <v>0</v>
      </c>
      <c r="H61" s="41">
        <v>2</v>
      </c>
      <c r="I61" s="41">
        <v>5</v>
      </c>
      <c r="J61" s="41">
        <v>5</v>
      </c>
      <c r="K61" s="41">
        <v>0</v>
      </c>
      <c r="L61" s="41">
        <v>0</v>
      </c>
      <c r="M61" s="41">
        <v>0</v>
      </c>
      <c r="N61" s="41">
        <v>0</v>
      </c>
      <c r="O61" s="41">
        <v>0</v>
      </c>
      <c r="P61" s="41">
        <v>0</v>
      </c>
      <c r="Q61" s="41">
        <v>3</v>
      </c>
      <c r="R61" s="437">
        <v>183916.33333333334</v>
      </c>
      <c r="AC61" s="155">
        <v>15</v>
      </c>
      <c r="AD61" s="155" t="str">
        <f>IF(F61=AC61,"",1)</f>
        <v/>
      </c>
    </row>
    <row r="62" spans="1:30" ht="12" customHeight="1">
      <c r="A62" s="254"/>
      <c r="B62" s="254"/>
      <c r="C62" s="40"/>
      <c r="D62" s="306"/>
      <c r="E62" s="39"/>
      <c r="F62" s="94">
        <f t="shared" si="1"/>
        <v>1</v>
      </c>
      <c r="G62" s="67">
        <f t="shared" ref="G62:Q62" si="30">IF(G61=0,0,G61/$F61)</f>
        <v>0</v>
      </c>
      <c r="H62" s="37">
        <f t="shared" si="30"/>
        <v>0.13333333333333333</v>
      </c>
      <c r="I62" s="37">
        <f t="shared" si="30"/>
        <v>0.33333333333333331</v>
      </c>
      <c r="J62" s="37">
        <f t="shared" si="30"/>
        <v>0.33333333333333331</v>
      </c>
      <c r="K62" s="37">
        <f t="shared" si="30"/>
        <v>0</v>
      </c>
      <c r="L62" s="37">
        <f t="shared" si="30"/>
        <v>0</v>
      </c>
      <c r="M62" s="37">
        <f t="shared" si="30"/>
        <v>0</v>
      </c>
      <c r="N62" s="37">
        <f t="shared" si="30"/>
        <v>0</v>
      </c>
      <c r="O62" s="37">
        <f t="shared" si="30"/>
        <v>0</v>
      </c>
      <c r="P62" s="37">
        <f t="shared" si="30"/>
        <v>0</v>
      </c>
      <c r="Q62" s="37">
        <f t="shared" si="30"/>
        <v>0.2</v>
      </c>
      <c r="R62" s="438"/>
      <c r="AC62" s="154"/>
      <c r="AD62" s="154"/>
    </row>
    <row r="63" spans="1:30" ht="12" customHeight="1">
      <c r="A63" s="254"/>
      <c r="B63" s="254"/>
      <c r="C63" s="43"/>
      <c r="D63" s="305" t="s">
        <v>20</v>
      </c>
      <c r="E63" s="42"/>
      <c r="F63" s="93">
        <f t="shared" si="1"/>
        <v>7</v>
      </c>
      <c r="G63" s="69">
        <v>0</v>
      </c>
      <c r="H63" s="41">
        <v>0</v>
      </c>
      <c r="I63" s="41">
        <v>4</v>
      </c>
      <c r="J63" s="41">
        <v>1</v>
      </c>
      <c r="K63" s="41">
        <v>2</v>
      </c>
      <c r="L63" s="41">
        <v>0</v>
      </c>
      <c r="M63" s="41">
        <v>0</v>
      </c>
      <c r="N63" s="41">
        <v>0</v>
      </c>
      <c r="O63" s="41">
        <v>0</v>
      </c>
      <c r="P63" s="41">
        <v>0</v>
      </c>
      <c r="Q63" s="41">
        <v>0</v>
      </c>
      <c r="R63" s="437">
        <v>216211.42857142858</v>
      </c>
      <c r="AC63" s="155">
        <v>7</v>
      </c>
      <c r="AD63" s="155" t="str">
        <f>IF(F63=AC63,"",1)</f>
        <v/>
      </c>
    </row>
    <row r="64" spans="1:30" ht="12" customHeight="1">
      <c r="A64" s="254"/>
      <c r="B64" s="254"/>
      <c r="C64" s="40"/>
      <c r="D64" s="306"/>
      <c r="E64" s="39"/>
      <c r="F64" s="94">
        <f t="shared" si="1"/>
        <v>0.99999999999999989</v>
      </c>
      <c r="G64" s="67">
        <f t="shared" ref="G64:Q64" si="31">IF(G63=0,0,G63/$F63)</f>
        <v>0</v>
      </c>
      <c r="H64" s="37">
        <f t="shared" si="31"/>
        <v>0</v>
      </c>
      <c r="I64" s="37">
        <f t="shared" si="31"/>
        <v>0.5714285714285714</v>
      </c>
      <c r="J64" s="37">
        <f t="shared" si="31"/>
        <v>0.14285714285714285</v>
      </c>
      <c r="K64" s="37">
        <f t="shared" si="31"/>
        <v>0.2857142857142857</v>
      </c>
      <c r="L64" s="37">
        <f t="shared" si="31"/>
        <v>0</v>
      </c>
      <c r="M64" s="37">
        <f t="shared" si="31"/>
        <v>0</v>
      </c>
      <c r="N64" s="37">
        <f t="shared" si="31"/>
        <v>0</v>
      </c>
      <c r="O64" s="37">
        <f t="shared" si="31"/>
        <v>0</v>
      </c>
      <c r="P64" s="37">
        <f t="shared" si="31"/>
        <v>0</v>
      </c>
      <c r="Q64" s="37">
        <f t="shared" si="31"/>
        <v>0</v>
      </c>
      <c r="R64" s="438"/>
      <c r="AC64" s="154"/>
      <c r="AD64" s="154"/>
    </row>
    <row r="65" spans="1:30" ht="12" customHeight="1">
      <c r="A65" s="254"/>
      <c r="B65" s="254"/>
      <c r="C65" s="43"/>
      <c r="D65" s="305" t="s">
        <v>19</v>
      </c>
      <c r="E65" s="42"/>
      <c r="F65" s="93">
        <f t="shared" si="1"/>
        <v>17</v>
      </c>
      <c r="G65" s="69">
        <v>0</v>
      </c>
      <c r="H65" s="41">
        <v>2</v>
      </c>
      <c r="I65" s="41">
        <v>5</v>
      </c>
      <c r="J65" s="41">
        <v>4</v>
      </c>
      <c r="K65" s="41">
        <v>2</v>
      </c>
      <c r="L65" s="41">
        <v>0</v>
      </c>
      <c r="M65" s="41">
        <v>0</v>
      </c>
      <c r="N65" s="41">
        <v>0</v>
      </c>
      <c r="O65" s="41">
        <v>0</v>
      </c>
      <c r="P65" s="41">
        <v>0</v>
      </c>
      <c r="Q65" s="41">
        <v>4</v>
      </c>
      <c r="R65" s="437">
        <v>195408.84615384616</v>
      </c>
      <c r="AC65" s="155">
        <v>17</v>
      </c>
      <c r="AD65" s="155" t="str">
        <f>IF(F65=AC65,"",1)</f>
        <v/>
      </c>
    </row>
    <row r="66" spans="1:30" ht="12" customHeight="1">
      <c r="A66" s="254"/>
      <c r="B66" s="254"/>
      <c r="C66" s="40"/>
      <c r="D66" s="306"/>
      <c r="E66" s="39"/>
      <c r="F66" s="94">
        <f t="shared" si="1"/>
        <v>1</v>
      </c>
      <c r="G66" s="67">
        <f t="shared" ref="G66:Q66" si="32">IF(G65=0,0,G65/$F65)</f>
        <v>0</v>
      </c>
      <c r="H66" s="37">
        <f t="shared" si="32"/>
        <v>0.11764705882352941</v>
      </c>
      <c r="I66" s="37">
        <f t="shared" si="32"/>
        <v>0.29411764705882354</v>
      </c>
      <c r="J66" s="37">
        <f t="shared" si="32"/>
        <v>0.23529411764705882</v>
      </c>
      <c r="K66" s="37">
        <f t="shared" si="32"/>
        <v>0.11764705882352941</v>
      </c>
      <c r="L66" s="37">
        <f t="shared" si="32"/>
        <v>0</v>
      </c>
      <c r="M66" s="37">
        <f t="shared" si="32"/>
        <v>0</v>
      </c>
      <c r="N66" s="37">
        <f t="shared" si="32"/>
        <v>0</v>
      </c>
      <c r="O66" s="37">
        <f t="shared" si="32"/>
        <v>0</v>
      </c>
      <c r="P66" s="37">
        <f t="shared" si="32"/>
        <v>0</v>
      </c>
      <c r="Q66" s="37">
        <f t="shared" si="32"/>
        <v>0.23529411764705882</v>
      </c>
      <c r="R66" s="438"/>
      <c r="AC66" s="154"/>
      <c r="AD66" s="154"/>
    </row>
    <row r="67" spans="1:30" ht="12" customHeight="1">
      <c r="A67" s="254"/>
      <c r="B67" s="254"/>
      <c r="C67" s="43"/>
      <c r="D67" s="305" t="s">
        <v>18</v>
      </c>
      <c r="E67" s="42"/>
      <c r="F67" s="93">
        <f t="shared" si="1"/>
        <v>6</v>
      </c>
      <c r="G67" s="69">
        <v>0</v>
      </c>
      <c r="H67" s="41">
        <v>1</v>
      </c>
      <c r="I67" s="41">
        <v>1</v>
      </c>
      <c r="J67" s="41">
        <v>3</v>
      </c>
      <c r="K67" s="41">
        <v>0</v>
      </c>
      <c r="L67" s="41">
        <v>0</v>
      </c>
      <c r="M67" s="41">
        <v>0</v>
      </c>
      <c r="N67" s="41">
        <v>0</v>
      </c>
      <c r="O67" s="41">
        <v>0</v>
      </c>
      <c r="P67" s="41">
        <v>0</v>
      </c>
      <c r="Q67" s="41">
        <v>1</v>
      </c>
      <c r="R67" s="437">
        <v>189668</v>
      </c>
      <c r="AC67" s="155">
        <v>6</v>
      </c>
      <c r="AD67" s="155" t="str">
        <f>IF(F67=AC67,"",1)</f>
        <v/>
      </c>
    </row>
    <row r="68" spans="1:30" ht="12" customHeight="1">
      <c r="A68" s="254"/>
      <c r="B68" s="255"/>
      <c r="C68" s="40"/>
      <c r="D68" s="306"/>
      <c r="E68" s="39"/>
      <c r="F68" s="94">
        <f t="shared" si="1"/>
        <v>0.99999999999999989</v>
      </c>
      <c r="G68" s="67">
        <f t="shared" ref="G68:Q68" si="33">IF(G67=0,0,G67/$F67)</f>
        <v>0</v>
      </c>
      <c r="H68" s="37">
        <f t="shared" si="33"/>
        <v>0.16666666666666666</v>
      </c>
      <c r="I68" s="37">
        <f t="shared" si="33"/>
        <v>0.16666666666666666</v>
      </c>
      <c r="J68" s="37">
        <f t="shared" si="33"/>
        <v>0.5</v>
      </c>
      <c r="K68" s="37">
        <f t="shared" si="33"/>
        <v>0</v>
      </c>
      <c r="L68" s="37">
        <f t="shared" si="33"/>
        <v>0</v>
      </c>
      <c r="M68" s="37">
        <f t="shared" si="33"/>
        <v>0</v>
      </c>
      <c r="N68" s="37">
        <f t="shared" si="33"/>
        <v>0</v>
      </c>
      <c r="O68" s="37">
        <f t="shared" si="33"/>
        <v>0</v>
      </c>
      <c r="P68" s="37">
        <f t="shared" si="33"/>
        <v>0</v>
      </c>
      <c r="Q68" s="37">
        <f t="shared" si="33"/>
        <v>0.16666666666666666</v>
      </c>
      <c r="R68" s="438"/>
      <c r="AC68" s="154"/>
      <c r="AD68" s="154"/>
    </row>
    <row r="69" spans="1:30" ht="12" customHeight="1">
      <c r="A69" s="254"/>
      <c r="B69" s="253" t="s">
        <v>17</v>
      </c>
      <c r="C69" s="43"/>
      <c r="D69" s="305" t="s">
        <v>16</v>
      </c>
      <c r="E69" s="42"/>
      <c r="F69" s="93">
        <f t="shared" si="1"/>
        <v>724</v>
      </c>
      <c r="G69" s="69">
        <f t="shared" ref="G69:Q69" si="34">SUM(G71,G73,G75,G77,G79,G81,G83,G85,G87,G89,G91,G93,G95,G97,G99)</f>
        <v>0</v>
      </c>
      <c r="H69" s="41">
        <f t="shared" si="34"/>
        <v>23</v>
      </c>
      <c r="I69" s="41">
        <f t="shared" si="34"/>
        <v>186</v>
      </c>
      <c r="J69" s="41">
        <f t="shared" si="34"/>
        <v>154</v>
      </c>
      <c r="K69" s="41">
        <f t="shared" si="34"/>
        <v>43</v>
      </c>
      <c r="L69" s="41">
        <f t="shared" si="34"/>
        <v>14</v>
      </c>
      <c r="M69" s="41">
        <f t="shared" si="34"/>
        <v>7</v>
      </c>
      <c r="N69" s="41">
        <f t="shared" si="34"/>
        <v>0</v>
      </c>
      <c r="O69" s="41">
        <f t="shared" si="34"/>
        <v>0</v>
      </c>
      <c r="P69" s="41">
        <f t="shared" si="34"/>
        <v>0</v>
      </c>
      <c r="Q69" s="41">
        <f t="shared" si="34"/>
        <v>297</v>
      </c>
      <c r="R69" s="437">
        <v>210737.9204</v>
      </c>
      <c r="AC69" s="155">
        <v>724</v>
      </c>
      <c r="AD69" s="155" t="str">
        <f>IF(F69=AC69,"",1)</f>
        <v/>
      </c>
    </row>
    <row r="70" spans="1:30" ht="12" customHeight="1">
      <c r="A70" s="254"/>
      <c r="B70" s="254"/>
      <c r="C70" s="40"/>
      <c r="D70" s="306"/>
      <c r="E70" s="39"/>
      <c r="F70" s="94">
        <f t="shared" si="1"/>
        <v>1</v>
      </c>
      <c r="G70" s="67">
        <f t="shared" ref="G70:Q70" si="35">IF(G69=0,0,G69/$F69)</f>
        <v>0</v>
      </c>
      <c r="H70" s="37">
        <f t="shared" si="35"/>
        <v>3.1767955801104975E-2</v>
      </c>
      <c r="I70" s="37">
        <f t="shared" si="35"/>
        <v>0.25690607734806631</v>
      </c>
      <c r="J70" s="37">
        <f t="shared" si="35"/>
        <v>0.212707182320442</v>
      </c>
      <c r="K70" s="37">
        <f t="shared" si="35"/>
        <v>5.9392265193370167E-2</v>
      </c>
      <c r="L70" s="37">
        <f t="shared" si="35"/>
        <v>1.9337016574585635E-2</v>
      </c>
      <c r="M70" s="37">
        <f t="shared" si="35"/>
        <v>9.6685082872928173E-3</v>
      </c>
      <c r="N70" s="37">
        <f t="shared" si="35"/>
        <v>0</v>
      </c>
      <c r="O70" s="37">
        <f t="shared" si="35"/>
        <v>0</v>
      </c>
      <c r="P70" s="37">
        <f t="shared" si="35"/>
        <v>0</v>
      </c>
      <c r="Q70" s="37">
        <f t="shared" si="35"/>
        <v>0.4102209944751381</v>
      </c>
      <c r="R70" s="438"/>
      <c r="AC70" s="154"/>
      <c r="AD70" s="154"/>
    </row>
    <row r="71" spans="1:30" ht="12" customHeight="1">
      <c r="A71" s="254"/>
      <c r="B71" s="254"/>
      <c r="C71" s="43"/>
      <c r="D71" s="305" t="s">
        <v>122</v>
      </c>
      <c r="E71" s="42"/>
      <c r="F71" s="93">
        <f t="shared" si="1"/>
        <v>4</v>
      </c>
      <c r="G71" s="69">
        <v>0</v>
      </c>
      <c r="H71" s="41">
        <v>0</v>
      </c>
      <c r="I71" s="41">
        <v>1</v>
      </c>
      <c r="J71" s="41">
        <v>0</v>
      </c>
      <c r="K71" s="41">
        <v>0</v>
      </c>
      <c r="L71" s="41">
        <v>0</v>
      </c>
      <c r="M71" s="41">
        <v>0</v>
      </c>
      <c r="N71" s="41">
        <v>0</v>
      </c>
      <c r="O71" s="41">
        <v>0</v>
      </c>
      <c r="P71" s="41">
        <v>0</v>
      </c>
      <c r="Q71" s="41">
        <v>3</v>
      </c>
      <c r="R71" s="437">
        <v>160000</v>
      </c>
      <c r="AC71" s="155">
        <v>4</v>
      </c>
      <c r="AD71" s="155" t="str">
        <f>IF(F71=AC71,"",1)</f>
        <v/>
      </c>
    </row>
    <row r="72" spans="1:30" ht="12" customHeight="1">
      <c r="A72" s="254"/>
      <c r="B72" s="254"/>
      <c r="C72" s="40"/>
      <c r="D72" s="306"/>
      <c r="E72" s="39"/>
      <c r="F72" s="94">
        <f t="shared" ref="F72:F100" si="36">SUM(G72:Q72)</f>
        <v>1</v>
      </c>
      <c r="G72" s="67">
        <f t="shared" ref="G72:Q72" si="37">IF(G71=0,0,G71/$F71)</f>
        <v>0</v>
      </c>
      <c r="H72" s="37">
        <f t="shared" si="37"/>
        <v>0</v>
      </c>
      <c r="I72" s="37">
        <f t="shared" si="37"/>
        <v>0.25</v>
      </c>
      <c r="J72" s="37">
        <f t="shared" si="37"/>
        <v>0</v>
      </c>
      <c r="K72" s="37">
        <f t="shared" si="37"/>
        <v>0</v>
      </c>
      <c r="L72" s="37">
        <f t="shared" si="37"/>
        <v>0</v>
      </c>
      <c r="M72" s="37">
        <f t="shared" si="37"/>
        <v>0</v>
      </c>
      <c r="N72" s="37">
        <f t="shared" si="37"/>
        <v>0</v>
      </c>
      <c r="O72" s="37">
        <f t="shared" si="37"/>
        <v>0</v>
      </c>
      <c r="P72" s="37">
        <f t="shared" si="37"/>
        <v>0</v>
      </c>
      <c r="Q72" s="37">
        <f t="shared" si="37"/>
        <v>0.75</v>
      </c>
      <c r="R72" s="438"/>
      <c r="AC72" s="154"/>
      <c r="AD72" s="154"/>
    </row>
    <row r="73" spans="1:30" ht="12" customHeight="1">
      <c r="A73" s="254"/>
      <c r="B73" s="254"/>
      <c r="C73" s="43"/>
      <c r="D73" s="305" t="s">
        <v>14</v>
      </c>
      <c r="E73" s="42"/>
      <c r="F73" s="93">
        <f t="shared" si="36"/>
        <v>91</v>
      </c>
      <c r="G73" s="69">
        <v>0</v>
      </c>
      <c r="H73" s="41">
        <v>3</v>
      </c>
      <c r="I73" s="41">
        <v>17</v>
      </c>
      <c r="J73" s="41">
        <v>13</v>
      </c>
      <c r="K73" s="41">
        <v>3</v>
      </c>
      <c r="L73" s="41">
        <v>1</v>
      </c>
      <c r="M73" s="41">
        <v>2</v>
      </c>
      <c r="N73" s="41">
        <v>0</v>
      </c>
      <c r="O73" s="41">
        <v>0</v>
      </c>
      <c r="P73" s="41">
        <v>0</v>
      </c>
      <c r="Q73" s="41">
        <v>52</v>
      </c>
      <c r="R73" s="437">
        <v>214903.12820512822</v>
      </c>
      <c r="AC73" s="155">
        <v>91</v>
      </c>
      <c r="AD73" s="155" t="str">
        <f>IF(F73=AC73,"",1)</f>
        <v/>
      </c>
    </row>
    <row r="74" spans="1:30" ht="12" customHeight="1">
      <c r="A74" s="254"/>
      <c r="B74" s="254"/>
      <c r="C74" s="40"/>
      <c r="D74" s="306"/>
      <c r="E74" s="39"/>
      <c r="F74" s="94">
        <f t="shared" si="36"/>
        <v>1</v>
      </c>
      <c r="G74" s="67">
        <f t="shared" ref="G74:Q74" si="38">IF(G73=0,0,G73/$F73)</f>
        <v>0</v>
      </c>
      <c r="H74" s="37">
        <f t="shared" si="38"/>
        <v>3.2967032967032968E-2</v>
      </c>
      <c r="I74" s="37">
        <f t="shared" si="38"/>
        <v>0.18681318681318682</v>
      </c>
      <c r="J74" s="37">
        <f t="shared" si="38"/>
        <v>0.14285714285714285</v>
      </c>
      <c r="K74" s="37">
        <f t="shared" si="38"/>
        <v>3.2967032967032968E-2</v>
      </c>
      <c r="L74" s="37">
        <f t="shared" si="38"/>
        <v>1.098901098901099E-2</v>
      </c>
      <c r="M74" s="37">
        <f t="shared" si="38"/>
        <v>2.197802197802198E-2</v>
      </c>
      <c r="N74" s="37">
        <f t="shared" si="38"/>
        <v>0</v>
      </c>
      <c r="O74" s="37">
        <f t="shared" si="38"/>
        <v>0</v>
      </c>
      <c r="P74" s="37">
        <f t="shared" si="38"/>
        <v>0</v>
      </c>
      <c r="Q74" s="37">
        <f t="shared" si="38"/>
        <v>0.5714285714285714</v>
      </c>
      <c r="R74" s="438"/>
      <c r="AC74" s="154"/>
      <c r="AD74" s="154"/>
    </row>
    <row r="75" spans="1:30" ht="12" customHeight="1">
      <c r="A75" s="254"/>
      <c r="B75" s="254"/>
      <c r="C75" s="43"/>
      <c r="D75" s="305" t="s">
        <v>13</v>
      </c>
      <c r="E75" s="42"/>
      <c r="F75" s="93">
        <f t="shared" si="36"/>
        <v>19</v>
      </c>
      <c r="G75" s="69">
        <v>0</v>
      </c>
      <c r="H75" s="41">
        <v>0</v>
      </c>
      <c r="I75" s="41">
        <v>0</v>
      </c>
      <c r="J75" s="41">
        <v>6</v>
      </c>
      <c r="K75" s="41">
        <v>3</v>
      </c>
      <c r="L75" s="41">
        <v>1</v>
      </c>
      <c r="M75" s="41">
        <v>0</v>
      </c>
      <c r="N75" s="41">
        <v>0</v>
      </c>
      <c r="O75" s="41">
        <v>0</v>
      </c>
      <c r="P75" s="41">
        <v>0</v>
      </c>
      <c r="Q75" s="41">
        <v>9</v>
      </c>
      <c r="R75" s="437">
        <v>241613.5</v>
      </c>
      <c r="AC75" s="155">
        <v>19</v>
      </c>
      <c r="AD75" s="155" t="str">
        <f>IF(F75=AC75,"",1)</f>
        <v/>
      </c>
    </row>
    <row r="76" spans="1:30" ht="12" customHeight="1">
      <c r="A76" s="254"/>
      <c r="B76" s="254"/>
      <c r="C76" s="40"/>
      <c r="D76" s="306"/>
      <c r="E76" s="39"/>
      <c r="F76" s="94">
        <f t="shared" si="36"/>
        <v>1</v>
      </c>
      <c r="G76" s="67">
        <f t="shared" ref="G76:Q76" si="39">IF(G75=0,0,G75/$F75)</f>
        <v>0</v>
      </c>
      <c r="H76" s="37">
        <f t="shared" si="39"/>
        <v>0</v>
      </c>
      <c r="I76" s="37">
        <f t="shared" si="39"/>
        <v>0</v>
      </c>
      <c r="J76" s="37">
        <f t="shared" si="39"/>
        <v>0.31578947368421051</v>
      </c>
      <c r="K76" s="37">
        <f t="shared" si="39"/>
        <v>0.15789473684210525</v>
      </c>
      <c r="L76" s="37">
        <f t="shared" si="39"/>
        <v>5.2631578947368418E-2</v>
      </c>
      <c r="M76" s="37">
        <f t="shared" si="39"/>
        <v>0</v>
      </c>
      <c r="N76" s="37">
        <f t="shared" si="39"/>
        <v>0</v>
      </c>
      <c r="O76" s="37">
        <f t="shared" si="39"/>
        <v>0</v>
      </c>
      <c r="P76" s="37">
        <f t="shared" si="39"/>
        <v>0</v>
      </c>
      <c r="Q76" s="37">
        <f t="shared" si="39"/>
        <v>0.47368421052631576</v>
      </c>
      <c r="R76" s="438"/>
      <c r="AC76" s="154"/>
      <c r="AD76" s="154"/>
    </row>
    <row r="77" spans="1:30" ht="12" customHeight="1">
      <c r="A77" s="254"/>
      <c r="B77" s="254"/>
      <c r="C77" s="43"/>
      <c r="D77" s="305" t="s">
        <v>12</v>
      </c>
      <c r="E77" s="42"/>
      <c r="F77" s="93">
        <f t="shared" si="36"/>
        <v>14</v>
      </c>
      <c r="G77" s="69">
        <v>0</v>
      </c>
      <c r="H77" s="41">
        <v>0</v>
      </c>
      <c r="I77" s="41">
        <v>5</v>
      </c>
      <c r="J77" s="41">
        <v>4</v>
      </c>
      <c r="K77" s="41">
        <v>1</v>
      </c>
      <c r="L77" s="41">
        <v>1</v>
      </c>
      <c r="M77" s="41">
        <v>0</v>
      </c>
      <c r="N77" s="41">
        <v>0</v>
      </c>
      <c r="O77" s="41">
        <v>0</v>
      </c>
      <c r="P77" s="41">
        <v>0</v>
      </c>
      <c r="Q77" s="41">
        <v>3</v>
      </c>
      <c r="R77" s="437">
        <v>226913.63636363635</v>
      </c>
      <c r="AC77" s="155">
        <v>14</v>
      </c>
      <c r="AD77" s="155" t="str">
        <f>IF(F77=AC77,"",1)</f>
        <v/>
      </c>
    </row>
    <row r="78" spans="1:30" ht="12" customHeight="1">
      <c r="A78" s="254"/>
      <c r="B78" s="254"/>
      <c r="C78" s="40"/>
      <c r="D78" s="306"/>
      <c r="E78" s="39"/>
      <c r="F78" s="94">
        <f t="shared" si="36"/>
        <v>0.99999999999999989</v>
      </c>
      <c r="G78" s="67">
        <f t="shared" ref="G78:Q78" si="40">IF(G77=0,0,G77/$F77)</f>
        <v>0</v>
      </c>
      <c r="H78" s="37">
        <f t="shared" si="40"/>
        <v>0</v>
      </c>
      <c r="I78" s="37">
        <f t="shared" si="40"/>
        <v>0.35714285714285715</v>
      </c>
      <c r="J78" s="37">
        <f t="shared" si="40"/>
        <v>0.2857142857142857</v>
      </c>
      <c r="K78" s="37">
        <f t="shared" si="40"/>
        <v>7.1428571428571425E-2</v>
      </c>
      <c r="L78" s="37">
        <f t="shared" si="40"/>
        <v>7.1428571428571425E-2</v>
      </c>
      <c r="M78" s="37">
        <f t="shared" si="40"/>
        <v>0</v>
      </c>
      <c r="N78" s="37">
        <f t="shared" si="40"/>
        <v>0</v>
      </c>
      <c r="O78" s="37">
        <f t="shared" si="40"/>
        <v>0</v>
      </c>
      <c r="P78" s="37">
        <f t="shared" si="40"/>
        <v>0</v>
      </c>
      <c r="Q78" s="37">
        <f t="shared" si="40"/>
        <v>0.21428571428571427</v>
      </c>
      <c r="R78" s="438"/>
      <c r="AC78" s="154"/>
      <c r="AD78" s="154"/>
    </row>
    <row r="79" spans="1:30" ht="12" customHeight="1">
      <c r="A79" s="254"/>
      <c r="B79" s="254"/>
      <c r="C79" s="43"/>
      <c r="D79" s="305" t="s">
        <v>11</v>
      </c>
      <c r="E79" s="42"/>
      <c r="F79" s="93">
        <f t="shared" si="36"/>
        <v>32</v>
      </c>
      <c r="G79" s="69">
        <v>0</v>
      </c>
      <c r="H79" s="41">
        <v>3</v>
      </c>
      <c r="I79" s="41">
        <v>9</v>
      </c>
      <c r="J79" s="41">
        <v>5</v>
      </c>
      <c r="K79" s="41">
        <v>1</v>
      </c>
      <c r="L79" s="41">
        <v>0</v>
      </c>
      <c r="M79" s="41">
        <v>0</v>
      </c>
      <c r="N79" s="41">
        <v>0</v>
      </c>
      <c r="O79" s="41">
        <v>0</v>
      </c>
      <c r="P79" s="41">
        <v>0</v>
      </c>
      <c r="Q79" s="41">
        <v>14</v>
      </c>
      <c r="R79" s="437">
        <v>186078.77777777778</v>
      </c>
      <c r="AC79" s="155">
        <v>32</v>
      </c>
      <c r="AD79" s="155" t="str">
        <f>IF(F79=AC79,"",1)</f>
        <v/>
      </c>
    </row>
    <row r="80" spans="1:30" ht="12" customHeight="1">
      <c r="A80" s="254"/>
      <c r="B80" s="254"/>
      <c r="C80" s="40"/>
      <c r="D80" s="306"/>
      <c r="E80" s="39"/>
      <c r="F80" s="94">
        <f t="shared" si="36"/>
        <v>1</v>
      </c>
      <c r="G80" s="67">
        <f t="shared" ref="G80:Q80" si="41">IF(G79=0,0,G79/$F79)</f>
        <v>0</v>
      </c>
      <c r="H80" s="37">
        <f t="shared" si="41"/>
        <v>9.375E-2</v>
      </c>
      <c r="I80" s="37">
        <f t="shared" si="41"/>
        <v>0.28125</v>
      </c>
      <c r="J80" s="37">
        <f t="shared" si="41"/>
        <v>0.15625</v>
      </c>
      <c r="K80" s="37">
        <f t="shared" si="41"/>
        <v>3.125E-2</v>
      </c>
      <c r="L80" s="37">
        <f t="shared" si="41"/>
        <v>0</v>
      </c>
      <c r="M80" s="37">
        <f t="shared" si="41"/>
        <v>0</v>
      </c>
      <c r="N80" s="37">
        <f t="shared" si="41"/>
        <v>0</v>
      </c>
      <c r="O80" s="37">
        <f t="shared" si="41"/>
        <v>0</v>
      </c>
      <c r="P80" s="37">
        <f t="shared" si="41"/>
        <v>0</v>
      </c>
      <c r="Q80" s="37">
        <f t="shared" si="41"/>
        <v>0.4375</v>
      </c>
      <c r="R80" s="438"/>
      <c r="AC80" s="154"/>
      <c r="AD80" s="154"/>
    </row>
    <row r="81" spans="1:30" ht="12" customHeight="1">
      <c r="A81" s="254"/>
      <c r="B81" s="254"/>
      <c r="C81" s="43"/>
      <c r="D81" s="305" t="s">
        <v>10</v>
      </c>
      <c r="E81" s="42"/>
      <c r="F81" s="93">
        <f t="shared" si="36"/>
        <v>176</v>
      </c>
      <c r="G81" s="69">
        <v>0</v>
      </c>
      <c r="H81" s="41">
        <v>4</v>
      </c>
      <c r="I81" s="41">
        <v>44</v>
      </c>
      <c r="J81" s="41">
        <v>28</v>
      </c>
      <c r="K81" s="41">
        <v>4</v>
      </c>
      <c r="L81" s="41">
        <v>1</v>
      </c>
      <c r="M81" s="41">
        <v>1</v>
      </c>
      <c r="N81" s="41">
        <v>0</v>
      </c>
      <c r="O81" s="41">
        <v>0</v>
      </c>
      <c r="P81" s="41">
        <v>0</v>
      </c>
      <c r="Q81" s="41">
        <v>94</v>
      </c>
      <c r="R81" s="437">
        <v>204654.04878048779</v>
      </c>
      <c r="AC81" s="155">
        <v>176</v>
      </c>
      <c r="AD81" s="155" t="str">
        <f>IF(F81=AC81,"",1)</f>
        <v/>
      </c>
    </row>
    <row r="82" spans="1:30" ht="12" customHeight="1">
      <c r="A82" s="254"/>
      <c r="B82" s="254"/>
      <c r="C82" s="40"/>
      <c r="D82" s="306"/>
      <c r="E82" s="39"/>
      <c r="F82" s="94">
        <f t="shared" si="36"/>
        <v>0.99999999999999989</v>
      </c>
      <c r="G82" s="67">
        <f t="shared" ref="G82:Q82" si="42">IF(G81=0,0,G81/$F81)</f>
        <v>0</v>
      </c>
      <c r="H82" s="37">
        <f t="shared" si="42"/>
        <v>2.2727272727272728E-2</v>
      </c>
      <c r="I82" s="37">
        <f t="shared" si="42"/>
        <v>0.25</v>
      </c>
      <c r="J82" s="37">
        <f t="shared" si="42"/>
        <v>0.15909090909090909</v>
      </c>
      <c r="K82" s="37">
        <f t="shared" si="42"/>
        <v>2.2727272727272728E-2</v>
      </c>
      <c r="L82" s="37">
        <f t="shared" si="42"/>
        <v>5.681818181818182E-3</v>
      </c>
      <c r="M82" s="37">
        <f t="shared" si="42"/>
        <v>5.681818181818182E-3</v>
      </c>
      <c r="N82" s="37">
        <f t="shared" si="42"/>
        <v>0</v>
      </c>
      <c r="O82" s="37">
        <f t="shared" si="42"/>
        <v>0</v>
      </c>
      <c r="P82" s="37">
        <f t="shared" si="42"/>
        <v>0</v>
      </c>
      <c r="Q82" s="37">
        <f t="shared" si="42"/>
        <v>0.53409090909090906</v>
      </c>
      <c r="R82" s="438"/>
      <c r="AC82" s="154"/>
      <c r="AD82" s="154"/>
    </row>
    <row r="83" spans="1:30" ht="12" customHeight="1">
      <c r="A83" s="254"/>
      <c r="B83" s="254"/>
      <c r="C83" s="43"/>
      <c r="D83" s="305" t="s">
        <v>9</v>
      </c>
      <c r="E83" s="42"/>
      <c r="F83" s="93">
        <f t="shared" si="36"/>
        <v>21</v>
      </c>
      <c r="G83" s="69">
        <v>0</v>
      </c>
      <c r="H83" s="41">
        <v>1</v>
      </c>
      <c r="I83" s="41">
        <v>3</v>
      </c>
      <c r="J83" s="41">
        <v>6</v>
      </c>
      <c r="K83" s="41">
        <v>5</v>
      </c>
      <c r="L83" s="41">
        <v>0</v>
      </c>
      <c r="M83" s="41">
        <v>0</v>
      </c>
      <c r="N83" s="41">
        <v>0</v>
      </c>
      <c r="O83" s="41">
        <v>0</v>
      </c>
      <c r="P83" s="41">
        <v>0</v>
      </c>
      <c r="Q83" s="41">
        <v>6</v>
      </c>
      <c r="R83" s="437">
        <v>228741.33333333334</v>
      </c>
      <c r="AC83" s="155">
        <v>21</v>
      </c>
      <c r="AD83" s="155" t="str">
        <f>IF(F83=AC83,"",1)</f>
        <v/>
      </c>
    </row>
    <row r="84" spans="1:30" ht="12" customHeight="1">
      <c r="A84" s="254"/>
      <c r="B84" s="254"/>
      <c r="C84" s="40"/>
      <c r="D84" s="306"/>
      <c r="E84" s="39"/>
      <c r="F84" s="94">
        <f t="shared" si="36"/>
        <v>0.99999999999999989</v>
      </c>
      <c r="G84" s="67">
        <f t="shared" ref="G84:Q84" si="43">IF(G83=0,0,G83/$F83)</f>
        <v>0</v>
      </c>
      <c r="H84" s="37">
        <f t="shared" si="43"/>
        <v>4.7619047619047616E-2</v>
      </c>
      <c r="I84" s="37">
        <f t="shared" si="43"/>
        <v>0.14285714285714285</v>
      </c>
      <c r="J84" s="37">
        <f t="shared" si="43"/>
        <v>0.2857142857142857</v>
      </c>
      <c r="K84" s="37">
        <f t="shared" si="43"/>
        <v>0.23809523809523808</v>
      </c>
      <c r="L84" s="37">
        <f t="shared" si="43"/>
        <v>0</v>
      </c>
      <c r="M84" s="37">
        <f t="shared" si="43"/>
        <v>0</v>
      </c>
      <c r="N84" s="37">
        <f t="shared" si="43"/>
        <v>0</v>
      </c>
      <c r="O84" s="37">
        <f t="shared" si="43"/>
        <v>0</v>
      </c>
      <c r="P84" s="37">
        <f t="shared" si="43"/>
        <v>0</v>
      </c>
      <c r="Q84" s="37">
        <f t="shared" si="43"/>
        <v>0.2857142857142857</v>
      </c>
      <c r="R84" s="438"/>
      <c r="AC84" s="154"/>
      <c r="AD84" s="154"/>
    </row>
    <row r="85" spans="1:30" ht="12" customHeight="1">
      <c r="A85" s="254"/>
      <c r="B85" s="254"/>
      <c r="C85" s="43"/>
      <c r="D85" s="305" t="s">
        <v>8</v>
      </c>
      <c r="E85" s="42"/>
      <c r="F85" s="93">
        <f t="shared" si="36"/>
        <v>9</v>
      </c>
      <c r="G85" s="69">
        <v>0</v>
      </c>
      <c r="H85" s="41">
        <v>1</v>
      </c>
      <c r="I85" s="41">
        <v>2</v>
      </c>
      <c r="J85" s="41">
        <v>2</v>
      </c>
      <c r="K85" s="41">
        <v>0</v>
      </c>
      <c r="L85" s="41">
        <v>0</v>
      </c>
      <c r="M85" s="41">
        <v>0</v>
      </c>
      <c r="N85" s="41">
        <v>0</v>
      </c>
      <c r="O85" s="41">
        <v>0</v>
      </c>
      <c r="P85" s="41">
        <v>0</v>
      </c>
      <c r="Q85" s="41">
        <v>4</v>
      </c>
      <c r="R85" s="437">
        <v>184856</v>
      </c>
      <c r="AC85" s="155">
        <v>9</v>
      </c>
      <c r="AD85" s="155" t="str">
        <f>IF(F85=AC85,"",1)</f>
        <v/>
      </c>
    </row>
    <row r="86" spans="1:30" ht="12" customHeight="1">
      <c r="A86" s="254"/>
      <c r="B86" s="254"/>
      <c r="C86" s="40"/>
      <c r="D86" s="306"/>
      <c r="E86" s="39"/>
      <c r="F86" s="94">
        <f t="shared" si="36"/>
        <v>1</v>
      </c>
      <c r="G86" s="67">
        <f t="shared" ref="G86:Q86" si="44">IF(G85=0,0,G85/$F85)</f>
        <v>0</v>
      </c>
      <c r="H86" s="37">
        <f t="shared" si="44"/>
        <v>0.1111111111111111</v>
      </c>
      <c r="I86" s="37">
        <f t="shared" si="44"/>
        <v>0.22222222222222221</v>
      </c>
      <c r="J86" s="37">
        <f t="shared" si="44"/>
        <v>0.22222222222222221</v>
      </c>
      <c r="K86" s="37">
        <f t="shared" si="44"/>
        <v>0</v>
      </c>
      <c r="L86" s="37">
        <f t="shared" si="44"/>
        <v>0</v>
      </c>
      <c r="M86" s="37">
        <f t="shared" si="44"/>
        <v>0</v>
      </c>
      <c r="N86" s="37">
        <f t="shared" si="44"/>
        <v>0</v>
      </c>
      <c r="O86" s="37">
        <f t="shared" si="44"/>
        <v>0</v>
      </c>
      <c r="P86" s="37">
        <f t="shared" si="44"/>
        <v>0</v>
      </c>
      <c r="Q86" s="37">
        <f t="shared" si="44"/>
        <v>0.44444444444444442</v>
      </c>
      <c r="R86" s="438"/>
      <c r="AC86" s="154"/>
      <c r="AD86" s="154"/>
    </row>
    <row r="87" spans="1:30" ht="13.5" customHeight="1">
      <c r="A87" s="254"/>
      <c r="B87" s="254"/>
      <c r="C87" s="43"/>
      <c r="D87" s="307" t="s">
        <v>121</v>
      </c>
      <c r="E87" s="42"/>
      <c r="F87" s="93">
        <f t="shared" si="36"/>
        <v>18</v>
      </c>
      <c r="G87" s="69">
        <v>0</v>
      </c>
      <c r="H87" s="41">
        <v>1</v>
      </c>
      <c r="I87" s="41">
        <v>3</v>
      </c>
      <c r="J87" s="41">
        <v>3</v>
      </c>
      <c r="K87" s="41">
        <v>2</v>
      </c>
      <c r="L87" s="41">
        <v>0</v>
      </c>
      <c r="M87" s="41">
        <v>0</v>
      </c>
      <c r="N87" s="41">
        <v>0</v>
      </c>
      <c r="O87" s="41">
        <v>0</v>
      </c>
      <c r="P87" s="41">
        <v>0</v>
      </c>
      <c r="Q87" s="41">
        <v>9</v>
      </c>
      <c r="R87" s="437">
        <v>207700</v>
      </c>
      <c r="AC87" s="155">
        <v>18</v>
      </c>
      <c r="AD87" s="155" t="str">
        <f>IF(F87=AC87,"",1)</f>
        <v/>
      </c>
    </row>
    <row r="88" spans="1:30" ht="13.5" customHeight="1">
      <c r="A88" s="254"/>
      <c r="B88" s="254"/>
      <c r="C88" s="40"/>
      <c r="D88" s="306"/>
      <c r="E88" s="39"/>
      <c r="F88" s="94">
        <f t="shared" si="36"/>
        <v>1</v>
      </c>
      <c r="G88" s="67">
        <f t="shared" ref="G88:Q88" si="45">IF(G87=0,0,G87/$F87)</f>
        <v>0</v>
      </c>
      <c r="H88" s="37">
        <f t="shared" si="45"/>
        <v>5.5555555555555552E-2</v>
      </c>
      <c r="I88" s="37">
        <f t="shared" si="45"/>
        <v>0.16666666666666666</v>
      </c>
      <c r="J88" s="37">
        <f t="shared" si="45"/>
        <v>0.16666666666666666</v>
      </c>
      <c r="K88" s="37">
        <f t="shared" si="45"/>
        <v>0.1111111111111111</v>
      </c>
      <c r="L88" s="37">
        <f t="shared" si="45"/>
        <v>0</v>
      </c>
      <c r="M88" s="37">
        <f t="shared" si="45"/>
        <v>0</v>
      </c>
      <c r="N88" s="37">
        <f t="shared" si="45"/>
        <v>0</v>
      </c>
      <c r="O88" s="37">
        <f t="shared" si="45"/>
        <v>0</v>
      </c>
      <c r="P88" s="37">
        <f t="shared" si="45"/>
        <v>0</v>
      </c>
      <c r="Q88" s="37">
        <f t="shared" si="45"/>
        <v>0.5</v>
      </c>
      <c r="R88" s="438"/>
      <c r="AC88" s="154"/>
      <c r="AD88" s="154"/>
    </row>
    <row r="89" spans="1:30" ht="12" customHeight="1">
      <c r="A89" s="254"/>
      <c r="B89" s="254"/>
      <c r="C89" s="43"/>
      <c r="D89" s="305" t="s">
        <v>6</v>
      </c>
      <c r="E89" s="42"/>
      <c r="F89" s="93">
        <f t="shared" si="36"/>
        <v>49</v>
      </c>
      <c r="G89" s="69">
        <v>0</v>
      </c>
      <c r="H89" s="41">
        <v>1</v>
      </c>
      <c r="I89" s="41">
        <v>19</v>
      </c>
      <c r="J89" s="41">
        <v>10</v>
      </c>
      <c r="K89" s="41">
        <v>1</v>
      </c>
      <c r="L89" s="41">
        <v>1</v>
      </c>
      <c r="M89" s="41">
        <v>0</v>
      </c>
      <c r="N89" s="41">
        <v>0</v>
      </c>
      <c r="O89" s="41">
        <v>0</v>
      </c>
      <c r="P89" s="41">
        <v>0</v>
      </c>
      <c r="Q89" s="41">
        <v>17</v>
      </c>
      <c r="R89" s="437">
        <v>194156.6875</v>
      </c>
      <c r="AC89" s="155">
        <v>49</v>
      </c>
      <c r="AD89" s="155" t="str">
        <f>IF(F89=AC89,"",1)</f>
        <v/>
      </c>
    </row>
    <row r="90" spans="1:30" ht="12" customHeight="1">
      <c r="A90" s="254"/>
      <c r="B90" s="254"/>
      <c r="C90" s="40"/>
      <c r="D90" s="306"/>
      <c r="E90" s="39"/>
      <c r="F90" s="94">
        <f t="shared" si="36"/>
        <v>1</v>
      </c>
      <c r="G90" s="67">
        <f t="shared" ref="G90:Q90" si="46">IF(G89=0,0,G89/$F89)</f>
        <v>0</v>
      </c>
      <c r="H90" s="37">
        <f t="shared" si="46"/>
        <v>2.0408163265306121E-2</v>
      </c>
      <c r="I90" s="37">
        <f t="shared" si="46"/>
        <v>0.38775510204081631</v>
      </c>
      <c r="J90" s="37">
        <f t="shared" si="46"/>
        <v>0.20408163265306123</v>
      </c>
      <c r="K90" s="37">
        <f t="shared" si="46"/>
        <v>2.0408163265306121E-2</v>
      </c>
      <c r="L90" s="37">
        <f t="shared" si="46"/>
        <v>2.0408163265306121E-2</v>
      </c>
      <c r="M90" s="37">
        <f t="shared" si="46"/>
        <v>0</v>
      </c>
      <c r="N90" s="37">
        <f t="shared" si="46"/>
        <v>0</v>
      </c>
      <c r="O90" s="37">
        <f t="shared" si="46"/>
        <v>0</v>
      </c>
      <c r="P90" s="37">
        <f t="shared" si="46"/>
        <v>0</v>
      </c>
      <c r="Q90" s="37">
        <f t="shared" si="46"/>
        <v>0.34693877551020408</v>
      </c>
      <c r="R90" s="438"/>
      <c r="AC90" s="154"/>
      <c r="AD90" s="154"/>
    </row>
    <row r="91" spans="1:30" ht="12" customHeight="1">
      <c r="A91" s="254"/>
      <c r="B91" s="254"/>
      <c r="C91" s="43"/>
      <c r="D91" s="305" t="s">
        <v>5</v>
      </c>
      <c r="E91" s="42"/>
      <c r="F91" s="93">
        <f t="shared" si="36"/>
        <v>24</v>
      </c>
      <c r="G91" s="69">
        <v>0</v>
      </c>
      <c r="H91" s="41">
        <v>1</v>
      </c>
      <c r="I91" s="41">
        <v>9</v>
      </c>
      <c r="J91" s="41">
        <v>5</v>
      </c>
      <c r="K91" s="41">
        <v>0</v>
      </c>
      <c r="L91" s="41">
        <v>0</v>
      </c>
      <c r="M91" s="41">
        <v>0</v>
      </c>
      <c r="N91" s="41">
        <v>0</v>
      </c>
      <c r="O91" s="41">
        <v>0</v>
      </c>
      <c r="P91" s="41">
        <v>0</v>
      </c>
      <c r="Q91" s="41">
        <v>9</v>
      </c>
      <c r="R91" s="437">
        <v>193288.13333333333</v>
      </c>
      <c r="AC91" s="155">
        <v>24</v>
      </c>
      <c r="AD91" s="155" t="str">
        <f>IF(F91=AC91,"",1)</f>
        <v/>
      </c>
    </row>
    <row r="92" spans="1:30" ht="12" customHeight="1">
      <c r="A92" s="254"/>
      <c r="B92" s="254"/>
      <c r="C92" s="40"/>
      <c r="D92" s="306"/>
      <c r="E92" s="39"/>
      <c r="F92" s="94">
        <f t="shared" si="36"/>
        <v>1</v>
      </c>
      <c r="G92" s="67">
        <f t="shared" ref="G92:Q92" si="47">IF(G91=0,0,G91/$F91)</f>
        <v>0</v>
      </c>
      <c r="H92" s="37">
        <f t="shared" si="47"/>
        <v>4.1666666666666664E-2</v>
      </c>
      <c r="I92" s="37">
        <f t="shared" si="47"/>
        <v>0.375</v>
      </c>
      <c r="J92" s="37">
        <f t="shared" si="47"/>
        <v>0.20833333333333334</v>
      </c>
      <c r="K92" s="37">
        <f t="shared" si="47"/>
        <v>0</v>
      </c>
      <c r="L92" s="37">
        <f t="shared" si="47"/>
        <v>0</v>
      </c>
      <c r="M92" s="37">
        <f t="shared" si="47"/>
        <v>0</v>
      </c>
      <c r="N92" s="37">
        <f t="shared" si="47"/>
        <v>0</v>
      </c>
      <c r="O92" s="37">
        <f t="shared" si="47"/>
        <v>0</v>
      </c>
      <c r="P92" s="37">
        <f t="shared" si="47"/>
        <v>0</v>
      </c>
      <c r="Q92" s="37">
        <f t="shared" si="47"/>
        <v>0.375</v>
      </c>
      <c r="R92" s="438"/>
      <c r="AC92" s="154"/>
      <c r="AD92" s="154"/>
    </row>
    <row r="93" spans="1:30" ht="12" customHeight="1">
      <c r="A93" s="254"/>
      <c r="B93" s="254"/>
      <c r="C93" s="43"/>
      <c r="D93" s="305" t="s">
        <v>4</v>
      </c>
      <c r="E93" s="42"/>
      <c r="F93" s="93">
        <f t="shared" si="36"/>
        <v>22</v>
      </c>
      <c r="G93" s="69">
        <v>0</v>
      </c>
      <c r="H93" s="41">
        <v>1</v>
      </c>
      <c r="I93" s="41">
        <v>7</v>
      </c>
      <c r="J93" s="41">
        <v>9</v>
      </c>
      <c r="K93" s="41">
        <v>0</v>
      </c>
      <c r="L93" s="41">
        <v>2</v>
      </c>
      <c r="M93" s="41">
        <v>0</v>
      </c>
      <c r="N93" s="41">
        <v>0</v>
      </c>
      <c r="O93" s="41">
        <v>0</v>
      </c>
      <c r="P93" s="41">
        <v>0</v>
      </c>
      <c r="Q93" s="41">
        <v>3</v>
      </c>
      <c r="R93" s="437">
        <v>213240.84210526315</v>
      </c>
      <c r="AC93" s="155">
        <v>22</v>
      </c>
      <c r="AD93" s="155" t="str">
        <f>IF(F93=AC93,"",1)</f>
        <v/>
      </c>
    </row>
    <row r="94" spans="1:30" ht="12" customHeight="1">
      <c r="A94" s="254"/>
      <c r="B94" s="254"/>
      <c r="C94" s="40"/>
      <c r="D94" s="306"/>
      <c r="E94" s="39"/>
      <c r="F94" s="94">
        <f t="shared" si="36"/>
        <v>1</v>
      </c>
      <c r="G94" s="67">
        <f t="shared" ref="G94:Q94" si="48">IF(G93=0,0,G93/$F93)</f>
        <v>0</v>
      </c>
      <c r="H94" s="37">
        <f t="shared" si="48"/>
        <v>4.5454545454545456E-2</v>
      </c>
      <c r="I94" s="37">
        <f t="shared" si="48"/>
        <v>0.31818181818181818</v>
      </c>
      <c r="J94" s="37">
        <f t="shared" si="48"/>
        <v>0.40909090909090912</v>
      </c>
      <c r="K94" s="37">
        <f t="shared" si="48"/>
        <v>0</v>
      </c>
      <c r="L94" s="37">
        <f t="shared" si="48"/>
        <v>9.0909090909090912E-2</v>
      </c>
      <c r="M94" s="37">
        <f t="shared" si="48"/>
        <v>0</v>
      </c>
      <c r="N94" s="37">
        <f t="shared" si="48"/>
        <v>0</v>
      </c>
      <c r="O94" s="37">
        <f t="shared" si="48"/>
        <v>0</v>
      </c>
      <c r="P94" s="37">
        <f t="shared" si="48"/>
        <v>0</v>
      </c>
      <c r="Q94" s="37">
        <f t="shared" si="48"/>
        <v>0.13636363636363635</v>
      </c>
      <c r="R94" s="438"/>
      <c r="AC94" s="154"/>
      <c r="AD94" s="154"/>
    </row>
    <row r="95" spans="1:30" ht="12" customHeight="1">
      <c r="A95" s="254"/>
      <c r="B95" s="254"/>
      <c r="C95" s="43"/>
      <c r="D95" s="305" t="s">
        <v>3</v>
      </c>
      <c r="E95" s="42"/>
      <c r="F95" s="93">
        <f t="shared" si="36"/>
        <v>168</v>
      </c>
      <c r="G95" s="69">
        <v>0</v>
      </c>
      <c r="H95" s="41">
        <v>5</v>
      </c>
      <c r="I95" s="41">
        <v>48</v>
      </c>
      <c r="J95" s="41">
        <v>50</v>
      </c>
      <c r="K95" s="41">
        <v>18</v>
      </c>
      <c r="L95" s="41">
        <v>4</v>
      </c>
      <c r="M95" s="41">
        <v>3</v>
      </c>
      <c r="N95" s="41">
        <v>0</v>
      </c>
      <c r="O95" s="41">
        <v>0</v>
      </c>
      <c r="P95" s="41">
        <v>0</v>
      </c>
      <c r="Q95" s="41">
        <v>40</v>
      </c>
      <c r="R95" s="437">
        <v>217372.2109375</v>
      </c>
      <c r="AC95" s="155">
        <v>168</v>
      </c>
      <c r="AD95" s="155" t="str">
        <f>IF(F95=AC95,"",1)</f>
        <v/>
      </c>
    </row>
    <row r="96" spans="1:30" ht="12" customHeight="1">
      <c r="A96" s="254"/>
      <c r="B96" s="254"/>
      <c r="C96" s="40"/>
      <c r="D96" s="306"/>
      <c r="E96" s="39"/>
      <c r="F96" s="94">
        <f t="shared" si="36"/>
        <v>1</v>
      </c>
      <c r="G96" s="67">
        <f t="shared" ref="G96:Q96" si="49">IF(G95=0,0,G95/$F95)</f>
        <v>0</v>
      </c>
      <c r="H96" s="37">
        <f t="shared" si="49"/>
        <v>2.976190476190476E-2</v>
      </c>
      <c r="I96" s="37">
        <f t="shared" si="49"/>
        <v>0.2857142857142857</v>
      </c>
      <c r="J96" s="37">
        <f t="shared" si="49"/>
        <v>0.29761904761904762</v>
      </c>
      <c r="K96" s="37">
        <f t="shared" si="49"/>
        <v>0.10714285714285714</v>
      </c>
      <c r="L96" s="37">
        <f t="shared" si="49"/>
        <v>2.3809523809523808E-2</v>
      </c>
      <c r="M96" s="37">
        <f t="shared" si="49"/>
        <v>1.7857142857142856E-2</v>
      </c>
      <c r="N96" s="37">
        <f t="shared" si="49"/>
        <v>0</v>
      </c>
      <c r="O96" s="37">
        <f t="shared" si="49"/>
        <v>0</v>
      </c>
      <c r="P96" s="37">
        <f t="shared" si="49"/>
        <v>0</v>
      </c>
      <c r="Q96" s="37">
        <f t="shared" si="49"/>
        <v>0.23809523809523808</v>
      </c>
      <c r="R96" s="438"/>
      <c r="AC96" s="154"/>
      <c r="AD96" s="154"/>
    </row>
    <row r="97" spans="1:32" ht="12" customHeight="1">
      <c r="A97" s="254"/>
      <c r="B97" s="254"/>
      <c r="C97" s="43"/>
      <c r="D97" s="305" t="s">
        <v>2</v>
      </c>
      <c r="E97" s="42"/>
      <c r="F97" s="93">
        <f t="shared" si="36"/>
        <v>21</v>
      </c>
      <c r="G97" s="69">
        <v>0</v>
      </c>
      <c r="H97" s="41">
        <v>0</v>
      </c>
      <c r="I97" s="41">
        <v>3</v>
      </c>
      <c r="J97" s="41">
        <v>8</v>
      </c>
      <c r="K97" s="41">
        <v>2</v>
      </c>
      <c r="L97" s="41">
        <v>1</v>
      </c>
      <c r="M97" s="41">
        <v>0</v>
      </c>
      <c r="N97" s="41">
        <v>0</v>
      </c>
      <c r="O97" s="41">
        <v>0</v>
      </c>
      <c r="P97" s="41">
        <v>0</v>
      </c>
      <c r="Q97" s="41">
        <v>7</v>
      </c>
      <c r="R97" s="437">
        <v>218979.07142857142</v>
      </c>
      <c r="AC97" s="155">
        <v>21</v>
      </c>
      <c r="AD97" s="155" t="str">
        <f>IF(F97=AC97,"",1)</f>
        <v/>
      </c>
    </row>
    <row r="98" spans="1:32" ht="12" customHeight="1">
      <c r="A98" s="254"/>
      <c r="B98" s="254"/>
      <c r="C98" s="40"/>
      <c r="D98" s="306"/>
      <c r="E98" s="39"/>
      <c r="F98" s="94">
        <f t="shared" si="36"/>
        <v>0.99999999999999978</v>
      </c>
      <c r="G98" s="67">
        <f t="shared" ref="G98:Q98" si="50">IF(G97=0,0,G97/$F97)</f>
        <v>0</v>
      </c>
      <c r="H98" s="37">
        <f t="shared" si="50"/>
        <v>0</v>
      </c>
      <c r="I98" s="37">
        <f t="shared" si="50"/>
        <v>0.14285714285714285</v>
      </c>
      <c r="J98" s="37">
        <f t="shared" si="50"/>
        <v>0.38095238095238093</v>
      </c>
      <c r="K98" s="37">
        <f t="shared" si="50"/>
        <v>9.5238095238095233E-2</v>
      </c>
      <c r="L98" s="37">
        <f t="shared" si="50"/>
        <v>4.7619047619047616E-2</v>
      </c>
      <c r="M98" s="37">
        <f t="shared" si="50"/>
        <v>0</v>
      </c>
      <c r="N98" s="37">
        <f t="shared" si="50"/>
        <v>0</v>
      </c>
      <c r="O98" s="37">
        <f t="shared" si="50"/>
        <v>0</v>
      </c>
      <c r="P98" s="37">
        <f t="shared" si="50"/>
        <v>0</v>
      </c>
      <c r="Q98" s="37">
        <f t="shared" si="50"/>
        <v>0.33333333333333331</v>
      </c>
      <c r="R98" s="438"/>
      <c r="AC98" s="154"/>
      <c r="AD98" s="154"/>
    </row>
    <row r="99" spans="1:32" ht="12.75" customHeight="1">
      <c r="A99" s="254"/>
      <c r="B99" s="254"/>
      <c r="C99" s="43"/>
      <c r="D99" s="305" t="s">
        <v>1</v>
      </c>
      <c r="E99" s="42"/>
      <c r="F99" s="93">
        <f t="shared" si="36"/>
        <v>56</v>
      </c>
      <c r="G99" s="69">
        <v>0</v>
      </c>
      <c r="H99" s="41">
        <v>2</v>
      </c>
      <c r="I99" s="41">
        <v>16</v>
      </c>
      <c r="J99" s="41">
        <v>5</v>
      </c>
      <c r="K99" s="41">
        <v>3</v>
      </c>
      <c r="L99" s="41">
        <v>2</v>
      </c>
      <c r="M99" s="41">
        <v>1</v>
      </c>
      <c r="N99" s="41">
        <v>0</v>
      </c>
      <c r="O99" s="41">
        <v>0</v>
      </c>
      <c r="P99" s="41">
        <v>0</v>
      </c>
      <c r="Q99" s="41">
        <v>27</v>
      </c>
      <c r="R99" s="437">
        <v>211126.6551724138</v>
      </c>
      <c r="AC99" s="155">
        <v>56</v>
      </c>
      <c r="AD99" s="155" t="str">
        <f>IF(F99=AC99,"",1)</f>
        <v/>
      </c>
    </row>
    <row r="100" spans="1:32" ht="12.75" customHeight="1" thickBot="1">
      <c r="A100" s="255"/>
      <c r="B100" s="255"/>
      <c r="C100" s="40"/>
      <c r="D100" s="306"/>
      <c r="E100" s="39"/>
      <c r="F100" s="128">
        <f t="shared" si="36"/>
        <v>1</v>
      </c>
      <c r="G100" s="67">
        <f t="shared" ref="G100:Q100" si="51">IF(G99=0,0,G99/$F99)</f>
        <v>0</v>
      </c>
      <c r="H100" s="37">
        <f t="shared" si="51"/>
        <v>3.5714285714285712E-2</v>
      </c>
      <c r="I100" s="37">
        <f t="shared" si="51"/>
        <v>0.2857142857142857</v>
      </c>
      <c r="J100" s="37">
        <f t="shared" si="51"/>
        <v>8.9285714285714288E-2</v>
      </c>
      <c r="K100" s="37">
        <f t="shared" si="51"/>
        <v>5.3571428571428568E-2</v>
      </c>
      <c r="L100" s="37">
        <f t="shared" si="51"/>
        <v>3.5714285714285712E-2</v>
      </c>
      <c r="M100" s="37">
        <f t="shared" si="51"/>
        <v>1.7857142857142856E-2</v>
      </c>
      <c r="N100" s="37">
        <f t="shared" si="51"/>
        <v>0</v>
      </c>
      <c r="O100" s="37">
        <f t="shared" si="51"/>
        <v>0</v>
      </c>
      <c r="P100" s="37">
        <f t="shared" si="51"/>
        <v>0</v>
      </c>
      <c r="Q100" s="37">
        <f t="shared" si="51"/>
        <v>0.48214285714285715</v>
      </c>
      <c r="R100" s="438"/>
      <c r="AC100" s="157"/>
      <c r="AD100" s="158"/>
    </row>
    <row r="101" spans="1:32">
      <c r="R101" s="230" t="s">
        <v>681</v>
      </c>
    </row>
    <row r="110" spans="1:32">
      <c r="D110" s="166" t="s">
        <v>490</v>
      </c>
      <c r="E110" s="164"/>
      <c r="F110" s="165">
        <v>967</v>
      </c>
      <c r="G110" s="165">
        <v>0</v>
      </c>
      <c r="H110" s="165">
        <v>45</v>
      </c>
      <c r="I110" s="165">
        <v>263</v>
      </c>
      <c r="J110" s="165">
        <v>220</v>
      </c>
      <c r="K110" s="165">
        <v>52</v>
      </c>
      <c r="L110" s="165">
        <v>15</v>
      </c>
      <c r="M110" s="165">
        <v>7</v>
      </c>
      <c r="N110" s="165">
        <v>1</v>
      </c>
      <c r="O110" s="165">
        <v>0</v>
      </c>
      <c r="P110" s="165">
        <v>0</v>
      </c>
      <c r="Q110" s="165">
        <v>364</v>
      </c>
      <c r="R110" s="165"/>
      <c r="S110" s="165"/>
      <c r="T110" s="165"/>
      <c r="U110" s="72"/>
      <c r="V110" s="72"/>
      <c r="W110" s="72"/>
      <c r="X110" s="72"/>
      <c r="Y110" s="72"/>
      <c r="Z110" s="72"/>
      <c r="AA110" s="72"/>
      <c r="AB110" s="72"/>
      <c r="AC110" s="72"/>
      <c r="AD110" s="72"/>
      <c r="AE110" s="72"/>
      <c r="AF110" s="72"/>
    </row>
    <row r="111" spans="1:32">
      <c r="D111" s="167" t="s">
        <v>49</v>
      </c>
      <c r="E111" s="164"/>
      <c r="F111" s="168">
        <f>IF(F110="","",SUM(F9,F11,F13,F15,F17))</f>
        <v>967</v>
      </c>
      <c r="G111" s="168">
        <f t="shared" ref="G111:T111" si="52">IF(G110="","",SUM(G9,G11,G13,G15,G17))</f>
        <v>0</v>
      </c>
      <c r="H111" s="168">
        <f t="shared" si="52"/>
        <v>45</v>
      </c>
      <c r="I111" s="168">
        <f t="shared" si="52"/>
        <v>263</v>
      </c>
      <c r="J111" s="168">
        <f t="shared" si="52"/>
        <v>220</v>
      </c>
      <c r="K111" s="168">
        <f t="shared" si="52"/>
        <v>52</v>
      </c>
      <c r="L111" s="168">
        <f t="shared" si="52"/>
        <v>15</v>
      </c>
      <c r="M111" s="168">
        <f t="shared" si="52"/>
        <v>7</v>
      </c>
      <c r="N111" s="168">
        <f t="shared" si="52"/>
        <v>1</v>
      </c>
      <c r="O111" s="168">
        <f t="shared" si="52"/>
        <v>0</v>
      </c>
      <c r="P111" s="168">
        <f t="shared" si="52"/>
        <v>0</v>
      </c>
      <c r="Q111" s="168">
        <f t="shared" si="52"/>
        <v>364</v>
      </c>
      <c r="R111" s="168"/>
      <c r="S111" s="168" t="str">
        <f t="shared" si="52"/>
        <v/>
      </c>
      <c r="T111" s="168" t="str">
        <f t="shared" si="52"/>
        <v/>
      </c>
      <c r="U111" s="75"/>
      <c r="V111" s="72"/>
      <c r="W111" s="75"/>
      <c r="X111" s="72"/>
      <c r="Y111" s="75"/>
      <c r="Z111" s="72"/>
      <c r="AA111" s="75"/>
      <c r="AB111" s="72"/>
      <c r="AC111" s="75"/>
      <c r="AD111" s="72"/>
      <c r="AE111" s="75"/>
      <c r="AF111" s="72"/>
    </row>
    <row r="112" spans="1:32">
      <c r="D112" s="167" t="s">
        <v>43</v>
      </c>
      <c r="E112" s="164"/>
      <c r="F112" s="168">
        <f>IF(F110="","",SUM(F19,F69))</f>
        <v>967</v>
      </c>
      <c r="G112" s="168">
        <f t="shared" ref="G112:T112" si="53">IF(G110="","",SUM(G19,G69))</f>
        <v>0</v>
      </c>
      <c r="H112" s="168">
        <f t="shared" si="53"/>
        <v>45</v>
      </c>
      <c r="I112" s="168">
        <f t="shared" si="53"/>
        <v>263</v>
      </c>
      <c r="J112" s="168">
        <f t="shared" si="53"/>
        <v>220</v>
      </c>
      <c r="K112" s="168">
        <f t="shared" si="53"/>
        <v>52</v>
      </c>
      <c r="L112" s="168">
        <f t="shared" si="53"/>
        <v>15</v>
      </c>
      <c r="M112" s="168">
        <f t="shared" si="53"/>
        <v>7</v>
      </c>
      <c r="N112" s="168">
        <f t="shared" si="53"/>
        <v>1</v>
      </c>
      <c r="O112" s="168">
        <f t="shared" si="53"/>
        <v>0</v>
      </c>
      <c r="P112" s="168">
        <f t="shared" si="53"/>
        <v>0</v>
      </c>
      <c r="Q112" s="168">
        <f t="shared" si="53"/>
        <v>364</v>
      </c>
      <c r="R112" s="168"/>
      <c r="S112" s="168" t="str">
        <f t="shared" si="53"/>
        <v/>
      </c>
      <c r="T112" s="168" t="str">
        <f t="shared" si="53"/>
        <v/>
      </c>
      <c r="U112" s="75"/>
      <c r="V112" s="72"/>
      <c r="W112" s="75"/>
      <c r="X112" s="72"/>
      <c r="Y112" s="75"/>
      <c r="Z112" s="72"/>
      <c r="AA112" s="75"/>
      <c r="AB112" s="72"/>
      <c r="AC112" s="75"/>
      <c r="AD112" s="72"/>
      <c r="AE112" s="75"/>
      <c r="AF112" s="72"/>
    </row>
    <row r="113" spans="4:32">
      <c r="D113" s="169" t="s">
        <v>42</v>
      </c>
      <c r="F113" s="168">
        <f>IF(F110="","",SUM(F21,F23,F25,F27,F29,F31,F33,F35,F37,F39,F41,F43,F45,F47,F49,F51,F53,F55,F57,F59,F61,F63,F65,F67))</f>
        <v>243</v>
      </c>
      <c r="G113" s="168">
        <f t="shared" ref="G113:T113" si="54">IF(G110="","",SUM(G21,G23,G25,G27,G29,G31,G33,G35,G37,G39,G41,G43,G45,G47,G49,G51,G53,G55,G57,G59,G61,G63,G65,G67))</f>
        <v>0</v>
      </c>
      <c r="H113" s="168">
        <f t="shared" si="54"/>
        <v>22</v>
      </c>
      <c r="I113" s="168">
        <f t="shared" si="54"/>
        <v>77</v>
      </c>
      <c r="J113" s="168">
        <f t="shared" si="54"/>
        <v>66</v>
      </c>
      <c r="K113" s="168">
        <f t="shared" si="54"/>
        <v>9</v>
      </c>
      <c r="L113" s="168">
        <f t="shared" si="54"/>
        <v>1</v>
      </c>
      <c r="M113" s="168">
        <f t="shared" si="54"/>
        <v>0</v>
      </c>
      <c r="N113" s="168">
        <f t="shared" si="54"/>
        <v>1</v>
      </c>
      <c r="O113" s="168">
        <f t="shared" si="54"/>
        <v>0</v>
      </c>
      <c r="P113" s="168">
        <f t="shared" si="54"/>
        <v>0</v>
      </c>
      <c r="Q113" s="168">
        <f t="shared" si="54"/>
        <v>67</v>
      </c>
      <c r="R113" s="168"/>
      <c r="S113" s="168" t="str">
        <f t="shared" si="54"/>
        <v/>
      </c>
      <c r="T113" s="168" t="str">
        <f t="shared" si="54"/>
        <v/>
      </c>
      <c r="U113" s="75"/>
      <c r="V113" s="72"/>
      <c r="W113" s="75"/>
      <c r="X113" s="72"/>
      <c r="Y113" s="75"/>
      <c r="Z113" s="72"/>
      <c r="AA113" s="75"/>
      <c r="AB113" s="72"/>
      <c r="AC113" s="75"/>
      <c r="AD113" s="72"/>
      <c r="AE113" s="75"/>
      <c r="AF113" s="72"/>
    </row>
    <row r="114" spans="4:32">
      <c r="D114" s="170" t="s">
        <v>491</v>
      </c>
      <c r="F114" s="168">
        <f>IF(F110="","",SUM(F71,F73,F75,F77,F79,F81,F83,F85,F87,F89,F91,F93,F95,F97,F99))</f>
        <v>724</v>
      </c>
      <c r="G114" s="168">
        <f t="shared" ref="G114:T114" si="55">IF(G110="","",SUM(G71,G73,G75,G77,G79,G81,G83,G85,G87,G89,G91,G93,G95,G97,G99))</f>
        <v>0</v>
      </c>
      <c r="H114" s="168">
        <f t="shared" si="55"/>
        <v>23</v>
      </c>
      <c r="I114" s="168">
        <f t="shared" si="55"/>
        <v>186</v>
      </c>
      <c r="J114" s="168">
        <f t="shared" si="55"/>
        <v>154</v>
      </c>
      <c r="K114" s="168">
        <f t="shared" si="55"/>
        <v>43</v>
      </c>
      <c r="L114" s="168">
        <f t="shared" si="55"/>
        <v>14</v>
      </c>
      <c r="M114" s="168">
        <f t="shared" si="55"/>
        <v>7</v>
      </c>
      <c r="N114" s="168">
        <f t="shared" si="55"/>
        <v>0</v>
      </c>
      <c r="O114" s="168">
        <f t="shared" si="55"/>
        <v>0</v>
      </c>
      <c r="P114" s="168">
        <f t="shared" si="55"/>
        <v>0</v>
      </c>
      <c r="Q114" s="168">
        <f t="shared" si="55"/>
        <v>297</v>
      </c>
      <c r="R114" s="168"/>
      <c r="S114" s="168" t="str">
        <f t="shared" si="55"/>
        <v/>
      </c>
      <c r="T114" s="168" t="str">
        <f t="shared" si="55"/>
        <v/>
      </c>
      <c r="U114" s="75"/>
      <c r="V114" s="72"/>
      <c r="W114" s="75"/>
      <c r="X114" s="72"/>
      <c r="Y114" s="75"/>
      <c r="Z114" s="72"/>
      <c r="AA114" s="75"/>
      <c r="AB114" s="72"/>
      <c r="AC114" s="75"/>
      <c r="AD114" s="72"/>
      <c r="AE114" s="75"/>
      <c r="AF114" s="72"/>
    </row>
    <row r="115" spans="4:32">
      <c r="U115" s="72"/>
      <c r="V115" s="72"/>
      <c r="W115" s="72"/>
      <c r="X115" s="72"/>
      <c r="Y115" s="72"/>
      <c r="Z115" s="72"/>
      <c r="AA115" s="72"/>
      <c r="AB115" s="72"/>
      <c r="AC115" s="72"/>
      <c r="AD115" s="72"/>
      <c r="AE115" s="72"/>
      <c r="AF115" s="72"/>
    </row>
    <row r="116" spans="4:32">
      <c r="D116" s="166" t="s">
        <v>490</v>
      </c>
      <c r="F116" s="165" t="str">
        <f>IF(F110="","",IF(F7=F110,"",1))</f>
        <v/>
      </c>
      <c r="G116" s="165" t="str">
        <f t="shared" ref="G116:T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t="str">
        <f t="shared" si="56"/>
        <v/>
      </c>
      <c r="Q116" s="165" t="str">
        <f t="shared" si="56"/>
        <v/>
      </c>
      <c r="R116" s="165"/>
      <c r="S116" s="165" t="str">
        <f t="shared" si="56"/>
        <v/>
      </c>
      <c r="T116" s="165" t="str">
        <f t="shared" si="56"/>
        <v/>
      </c>
      <c r="U116" s="72"/>
      <c r="V116" s="72"/>
      <c r="W116" s="72"/>
      <c r="X116" s="72"/>
      <c r="Y116" s="72"/>
      <c r="Z116" s="72"/>
      <c r="AA116" s="72"/>
      <c r="AB116" s="72"/>
      <c r="AC116" s="72"/>
      <c r="AD116" s="72"/>
      <c r="AE116" s="72"/>
      <c r="AF116" s="72"/>
    </row>
    <row r="117" spans="4:32">
      <c r="D117" s="167" t="s">
        <v>49</v>
      </c>
      <c r="F117" s="165" t="str">
        <f>IF(F110="","",IF(F110=F111,"",1))</f>
        <v/>
      </c>
      <c r="G117" s="165" t="str">
        <f t="shared" ref="G117:T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t="str">
        <f t="shared" si="57"/>
        <v/>
      </c>
      <c r="Q117" s="165" t="str">
        <f t="shared" si="57"/>
        <v/>
      </c>
      <c r="R117" s="165"/>
      <c r="S117" s="165" t="str">
        <f t="shared" si="57"/>
        <v/>
      </c>
      <c r="T117" s="165" t="str">
        <f t="shared" si="57"/>
        <v/>
      </c>
      <c r="U117" s="72"/>
      <c r="V117" s="72"/>
      <c r="W117" s="72"/>
      <c r="X117" s="72"/>
      <c r="Y117" s="72"/>
      <c r="Z117" s="72"/>
      <c r="AA117" s="72"/>
      <c r="AB117" s="72"/>
      <c r="AC117" s="72"/>
      <c r="AD117" s="72"/>
      <c r="AE117" s="72"/>
      <c r="AF117" s="72"/>
    </row>
    <row r="118" spans="4:32">
      <c r="D118" s="167" t="s">
        <v>43</v>
      </c>
      <c r="F118" s="165" t="str">
        <f>IF(F110="","",IF(F110=F112,"",1))</f>
        <v/>
      </c>
      <c r="G118" s="165" t="str">
        <f t="shared" ref="G118:T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t="str">
        <f t="shared" si="58"/>
        <v/>
      </c>
      <c r="Q118" s="165" t="str">
        <f t="shared" si="58"/>
        <v/>
      </c>
      <c r="R118" s="165"/>
      <c r="S118" s="165" t="str">
        <f t="shared" si="58"/>
        <v/>
      </c>
      <c r="T118" s="165" t="str">
        <f t="shared" si="58"/>
        <v/>
      </c>
      <c r="U118" s="72"/>
      <c r="V118" s="72"/>
      <c r="W118" s="72"/>
      <c r="X118" s="72"/>
      <c r="Y118" s="72"/>
      <c r="Z118" s="72"/>
      <c r="AA118" s="72"/>
      <c r="AB118" s="72"/>
      <c r="AC118" s="72"/>
      <c r="AD118" s="72"/>
      <c r="AE118" s="72"/>
      <c r="AF118" s="72"/>
    </row>
    <row r="119" spans="4:32">
      <c r="D119" s="169" t="s">
        <v>42</v>
      </c>
      <c r="F119" s="165" t="str">
        <f>IF(F110="","",IF(F19=F113,"",1))</f>
        <v/>
      </c>
      <c r="G119" s="165" t="str">
        <f t="shared" ref="G119:T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t="str">
        <f t="shared" si="59"/>
        <v/>
      </c>
      <c r="Q119" s="165" t="str">
        <f t="shared" si="59"/>
        <v/>
      </c>
      <c r="R119" s="165"/>
      <c r="S119" s="165" t="str">
        <f t="shared" si="59"/>
        <v/>
      </c>
      <c r="T119" s="165" t="str">
        <f t="shared" si="59"/>
        <v/>
      </c>
      <c r="U119" s="72"/>
      <c r="V119" s="72"/>
      <c r="W119" s="72"/>
      <c r="X119" s="72"/>
      <c r="Y119" s="72"/>
      <c r="Z119" s="72"/>
      <c r="AA119" s="72"/>
      <c r="AB119" s="72"/>
      <c r="AC119" s="72"/>
      <c r="AD119" s="72"/>
      <c r="AE119" s="72"/>
      <c r="AF119" s="72"/>
    </row>
    <row r="120" spans="4:32">
      <c r="D120" s="170" t="s">
        <v>491</v>
      </c>
      <c r="F120" s="165" t="str">
        <f>IF(F110="","",IF(F69=F114,"",1))</f>
        <v/>
      </c>
      <c r="G120" s="165" t="str">
        <f t="shared" ref="G120:T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t="str">
        <f t="shared" si="60"/>
        <v/>
      </c>
      <c r="Q120" s="165" t="str">
        <f t="shared" si="60"/>
        <v/>
      </c>
      <c r="R120" s="165"/>
      <c r="S120" s="165" t="str">
        <f t="shared" si="60"/>
        <v/>
      </c>
      <c r="T120" s="165" t="str">
        <f t="shared" si="60"/>
        <v/>
      </c>
      <c r="U120" s="72"/>
      <c r="V120" s="72"/>
      <c r="W120" s="72"/>
      <c r="X120" s="72"/>
      <c r="Y120" s="72"/>
      <c r="Z120" s="72"/>
      <c r="AA120" s="72"/>
      <c r="AB120" s="72"/>
      <c r="AC120" s="72"/>
      <c r="AD120" s="72"/>
      <c r="AE120" s="72"/>
      <c r="AF120" s="72"/>
    </row>
  </sheetData>
  <mergeCells count="112">
    <mergeCell ref="R97:R98"/>
    <mergeCell ref="R99:R100"/>
    <mergeCell ref="R87:R88"/>
    <mergeCell ref="R89:R90"/>
    <mergeCell ref="R91:R92"/>
    <mergeCell ref="R93:R94"/>
    <mergeCell ref="R95:R96"/>
    <mergeCell ref="R77:R78"/>
    <mergeCell ref="R79:R80"/>
    <mergeCell ref="R81:R82"/>
    <mergeCell ref="R83:R84"/>
    <mergeCell ref="R85:R86"/>
    <mergeCell ref="R67:R68"/>
    <mergeCell ref="R69:R70"/>
    <mergeCell ref="R71:R72"/>
    <mergeCell ref="R73:R74"/>
    <mergeCell ref="R75:R76"/>
    <mergeCell ref="R57:R58"/>
    <mergeCell ref="R59:R60"/>
    <mergeCell ref="R61:R62"/>
    <mergeCell ref="R63:R64"/>
    <mergeCell ref="R65:R66"/>
    <mergeCell ref="R47:R48"/>
    <mergeCell ref="R49:R50"/>
    <mergeCell ref="R51:R52"/>
    <mergeCell ref="R53:R54"/>
    <mergeCell ref="R55:R56"/>
    <mergeCell ref="R37:R38"/>
    <mergeCell ref="R39:R40"/>
    <mergeCell ref="R41:R42"/>
    <mergeCell ref="R43:R44"/>
    <mergeCell ref="R45:R46"/>
    <mergeCell ref="R27:R28"/>
    <mergeCell ref="R29:R30"/>
    <mergeCell ref="R31:R32"/>
    <mergeCell ref="R33:R34"/>
    <mergeCell ref="R35:R36"/>
    <mergeCell ref="R17:R18"/>
    <mergeCell ref="R19:R20"/>
    <mergeCell ref="R21:R22"/>
    <mergeCell ref="R23:R24"/>
    <mergeCell ref="R25:R26"/>
    <mergeCell ref="R7:R8"/>
    <mergeCell ref="R9:R10"/>
    <mergeCell ref="R11:R12"/>
    <mergeCell ref="R13:R14"/>
    <mergeCell ref="R15:R16"/>
    <mergeCell ref="F3:F6"/>
    <mergeCell ref="G3:G6"/>
    <mergeCell ref="H3:H6"/>
    <mergeCell ref="I3:I6"/>
    <mergeCell ref="J3:J6"/>
    <mergeCell ref="Q3:Q6"/>
    <mergeCell ref="R3:R6"/>
    <mergeCell ref="M3:M6"/>
    <mergeCell ref="N3:N6"/>
    <mergeCell ref="O3:O6"/>
    <mergeCell ref="P3:P6"/>
    <mergeCell ref="A7:E8"/>
    <mergeCell ref="A9:A18"/>
    <mergeCell ref="B9:E10"/>
    <mergeCell ref="B11:E12"/>
    <mergeCell ref="B13:E14"/>
    <mergeCell ref="B15:E16"/>
    <mergeCell ref="B17:E18"/>
    <mergeCell ref="K3:K6"/>
    <mergeCell ref="L3:L6"/>
    <mergeCell ref="A3:E6"/>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8" width="8.25" style="3" customWidth="1"/>
    <col min="19" max="28" width="9" style="3"/>
    <col min="29" max="29" width="9" style="84"/>
    <col min="30" max="30" width="11.25" style="84" customWidth="1"/>
    <col min="31" max="16384" width="9" style="3"/>
  </cols>
  <sheetData>
    <row r="1" spans="1:30" ht="14.25">
      <c r="A1" s="18" t="s">
        <v>582</v>
      </c>
    </row>
    <row r="2" spans="1:30">
      <c r="R2" s="46" t="s">
        <v>633</v>
      </c>
    </row>
    <row r="3" spans="1:30" ht="15" customHeight="1">
      <c r="A3" s="314" t="s">
        <v>64</v>
      </c>
      <c r="B3" s="315"/>
      <c r="C3" s="315"/>
      <c r="D3" s="315"/>
      <c r="E3" s="316"/>
      <c r="F3" s="440" t="s">
        <v>131</v>
      </c>
      <c r="G3" s="442" t="s">
        <v>555</v>
      </c>
      <c r="H3" s="412" t="s">
        <v>547</v>
      </c>
      <c r="I3" s="412" t="s">
        <v>548</v>
      </c>
      <c r="J3" s="412" t="s">
        <v>549</v>
      </c>
      <c r="K3" s="412" t="s">
        <v>550</v>
      </c>
      <c r="L3" s="412" t="s">
        <v>551</v>
      </c>
      <c r="M3" s="412" t="s">
        <v>552</v>
      </c>
      <c r="N3" s="412" t="s">
        <v>556</v>
      </c>
      <c r="O3" s="412" t="s">
        <v>557</v>
      </c>
      <c r="P3" s="412" t="s">
        <v>558</v>
      </c>
      <c r="Q3" s="412" t="s">
        <v>146</v>
      </c>
      <c r="R3" s="412" t="s">
        <v>559</v>
      </c>
    </row>
    <row r="4" spans="1:30" ht="15" customHeight="1">
      <c r="A4" s="317"/>
      <c r="B4" s="318"/>
      <c r="C4" s="318"/>
      <c r="D4" s="318"/>
      <c r="E4" s="319"/>
      <c r="F4" s="441"/>
      <c r="G4" s="443"/>
      <c r="H4" s="439"/>
      <c r="I4" s="439"/>
      <c r="J4" s="439"/>
      <c r="K4" s="439"/>
      <c r="L4" s="439"/>
      <c r="M4" s="439"/>
      <c r="N4" s="439"/>
      <c r="O4" s="439"/>
      <c r="P4" s="439"/>
      <c r="Q4" s="439"/>
      <c r="R4" s="439"/>
    </row>
    <row r="5" spans="1:30" ht="15" customHeight="1" thickBot="1">
      <c r="A5" s="317"/>
      <c r="B5" s="318"/>
      <c r="C5" s="318"/>
      <c r="D5" s="318"/>
      <c r="E5" s="319"/>
      <c r="F5" s="441"/>
      <c r="G5" s="443"/>
      <c r="H5" s="439"/>
      <c r="I5" s="439"/>
      <c r="J5" s="439"/>
      <c r="K5" s="439"/>
      <c r="L5" s="439"/>
      <c r="M5" s="439"/>
      <c r="N5" s="439"/>
      <c r="O5" s="439"/>
      <c r="P5" s="439"/>
      <c r="Q5" s="439"/>
      <c r="R5" s="439"/>
    </row>
    <row r="6" spans="1:30" ht="15" customHeight="1" thickBot="1">
      <c r="A6" s="320"/>
      <c r="B6" s="321"/>
      <c r="C6" s="321"/>
      <c r="D6" s="321"/>
      <c r="E6" s="322"/>
      <c r="F6" s="441"/>
      <c r="G6" s="444"/>
      <c r="H6" s="413"/>
      <c r="I6" s="413"/>
      <c r="J6" s="413"/>
      <c r="K6" s="413"/>
      <c r="L6" s="413"/>
      <c r="M6" s="413"/>
      <c r="N6" s="413"/>
      <c r="O6" s="413"/>
      <c r="P6" s="413"/>
      <c r="Q6" s="413"/>
      <c r="R6" s="413"/>
      <c r="AC6" s="159">
        <f>SUM(AD7:AD100,F116:T120)</f>
        <v>0</v>
      </c>
      <c r="AD6" s="92"/>
    </row>
    <row r="7" spans="1:30" ht="12" customHeight="1">
      <c r="A7" s="240" t="s">
        <v>50</v>
      </c>
      <c r="B7" s="241"/>
      <c r="C7" s="241"/>
      <c r="D7" s="241"/>
      <c r="E7" s="242"/>
      <c r="F7" s="93">
        <f>SUM(G7:Q7)</f>
        <v>967</v>
      </c>
      <c r="G7" s="69">
        <f t="shared" ref="G7:Q7" si="0">SUM(G9,G11,G13,G15,G17)</f>
        <v>0</v>
      </c>
      <c r="H7" s="41">
        <f t="shared" si="0"/>
        <v>12</v>
      </c>
      <c r="I7" s="41">
        <f t="shared" si="0"/>
        <v>102</v>
      </c>
      <c r="J7" s="41">
        <f t="shared" si="0"/>
        <v>190</v>
      </c>
      <c r="K7" s="41">
        <f t="shared" si="0"/>
        <v>204</v>
      </c>
      <c r="L7" s="41">
        <f t="shared" si="0"/>
        <v>122</v>
      </c>
      <c r="M7" s="41">
        <f t="shared" si="0"/>
        <v>45</v>
      </c>
      <c r="N7" s="41">
        <f t="shared" si="0"/>
        <v>13</v>
      </c>
      <c r="O7" s="41">
        <f t="shared" si="0"/>
        <v>8</v>
      </c>
      <c r="P7" s="41">
        <f t="shared" si="0"/>
        <v>3</v>
      </c>
      <c r="Q7" s="41">
        <f t="shared" si="0"/>
        <v>268</v>
      </c>
      <c r="R7" s="437">
        <v>267825.72389999998</v>
      </c>
      <c r="AC7" s="153">
        <v>967</v>
      </c>
      <c r="AD7" s="153" t="str">
        <f>IF(F7=AC7,"",1)</f>
        <v/>
      </c>
    </row>
    <row r="8" spans="1:30" ht="12" customHeight="1">
      <c r="A8" s="243"/>
      <c r="B8" s="244"/>
      <c r="C8" s="244"/>
      <c r="D8" s="244"/>
      <c r="E8" s="245"/>
      <c r="F8" s="94">
        <f t="shared" ref="F8:F71" si="1">SUM(G8:Q8)</f>
        <v>1</v>
      </c>
      <c r="G8" s="67">
        <f t="shared" ref="G8:Q8" si="2">IF(G7=0,0,G7/$F7)</f>
        <v>0</v>
      </c>
      <c r="H8" s="37">
        <f t="shared" si="2"/>
        <v>1.2409513960703205E-2</v>
      </c>
      <c r="I8" s="37">
        <f t="shared" si="2"/>
        <v>0.10548086866597725</v>
      </c>
      <c r="J8" s="37">
        <f t="shared" si="2"/>
        <v>0.19648397104446744</v>
      </c>
      <c r="K8" s="37">
        <f t="shared" si="2"/>
        <v>0.2109617373319545</v>
      </c>
      <c r="L8" s="37">
        <f t="shared" si="2"/>
        <v>0.12616339193381593</v>
      </c>
      <c r="M8" s="37">
        <f t="shared" si="2"/>
        <v>4.6535677352637021E-2</v>
      </c>
      <c r="N8" s="37">
        <f t="shared" si="2"/>
        <v>1.344364012409514E-2</v>
      </c>
      <c r="O8" s="37">
        <f t="shared" si="2"/>
        <v>8.2730093071354711E-3</v>
      </c>
      <c r="P8" s="37">
        <f t="shared" si="2"/>
        <v>3.1023784901758012E-3</v>
      </c>
      <c r="Q8" s="37">
        <f t="shared" si="2"/>
        <v>0.27714581178903824</v>
      </c>
      <c r="R8" s="438"/>
      <c r="AC8" s="154"/>
      <c r="AD8" s="154"/>
    </row>
    <row r="9" spans="1:30" ht="12" customHeight="1">
      <c r="A9" s="256" t="s">
        <v>49</v>
      </c>
      <c r="B9" s="323" t="s">
        <v>48</v>
      </c>
      <c r="C9" s="324"/>
      <c r="D9" s="324"/>
      <c r="E9" s="325"/>
      <c r="F9" s="93">
        <f t="shared" si="1"/>
        <v>323</v>
      </c>
      <c r="G9" s="69">
        <v>0</v>
      </c>
      <c r="H9" s="41">
        <v>6</v>
      </c>
      <c r="I9" s="41">
        <v>34</v>
      </c>
      <c r="J9" s="41">
        <v>48</v>
      </c>
      <c r="K9" s="41">
        <v>52</v>
      </c>
      <c r="L9" s="41">
        <v>33</v>
      </c>
      <c r="M9" s="41">
        <v>8</v>
      </c>
      <c r="N9" s="41">
        <v>1</v>
      </c>
      <c r="O9" s="41">
        <v>0</v>
      </c>
      <c r="P9" s="41">
        <v>1</v>
      </c>
      <c r="Q9" s="41">
        <v>140</v>
      </c>
      <c r="R9" s="437">
        <v>258871.79234972678</v>
      </c>
      <c r="AC9" s="155">
        <v>323</v>
      </c>
      <c r="AD9" s="155" t="str">
        <f>IF(F9=AC9,"",1)</f>
        <v/>
      </c>
    </row>
    <row r="10" spans="1:30" ht="12" customHeight="1">
      <c r="A10" s="257"/>
      <c r="B10" s="326"/>
      <c r="C10" s="327"/>
      <c r="D10" s="327"/>
      <c r="E10" s="328"/>
      <c r="F10" s="94">
        <f t="shared" si="1"/>
        <v>1</v>
      </c>
      <c r="G10" s="67">
        <f t="shared" ref="G10:Q10" si="3">IF(G9=0,0,G9/$F9)</f>
        <v>0</v>
      </c>
      <c r="H10" s="37">
        <f t="shared" si="3"/>
        <v>1.8575851393188854E-2</v>
      </c>
      <c r="I10" s="37">
        <f t="shared" si="3"/>
        <v>0.10526315789473684</v>
      </c>
      <c r="J10" s="37">
        <f t="shared" si="3"/>
        <v>0.14860681114551083</v>
      </c>
      <c r="K10" s="37">
        <f t="shared" si="3"/>
        <v>0.1609907120743034</v>
      </c>
      <c r="L10" s="37">
        <f t="shared" si="3"/>
        <v>0.1021671826625387</v>
      </c>
      <c r="M10" s="37">
        <f t="shared" si="3"/>
        <v>2.4767801857585141E-2</v>
      </c>
      <c r="N10" s="37">
        <f t="shared" si="3"/>
        <v>3.0959752321981426E-3</v>
      </c>
      <c r="O10" s="37">
        <f t="shared" si="3"/>
        <v>0</v>
      </c>
      <c r="P10" s="37">
        <f t="shared" si="3"/>
        <v>3.0959752321981426E-3</v>
      </c>
      <c r="Q10" s="37">
        <f t="shared" si="3"/>
        <v>0.43343653250773995</v>
      </c>
      <c r="R10" s="438"/>
      <c r="AC10" s="154"/>
      <c r="AD10" s="154"/>
    </row>
    <row r="11" spans="1:30" ht="12" customHeight="1">
      <c r="A11" s="257"/>
      <c r="B11" s="323" t="s">
        <v>47</v>
      </c>
      <c r="C11" s="324"/>
      <c r="D11" s="324"/>
      <c r="E11" s="325"/>
      <c r="F11" s="93">
        <f t="shared" si="1"/>
        <v>145</v>
      </c>
      <c r="G11" s="69">
        <v>0</v>
      </c>
      <c r="H11" s="41">
        <v>1</v>
      </c>
      <c r="I11" s="41">
        <v>23</v>
      </c>
      <c r="J11" s="41">
        <v>42</v>
      </c>
      <c r="K11" s="41">
        <v>29</v>
      </c>
      <c r="L11" s="41">
        <v>9</v>
      </c>
      <c r="M11" s="41">
        <v>8</v>
      </c>
      <c r="N11" s="41">
        <v>0</v>
      </c>
      <c r="O11" s="41">
        <v>0</v>
      </c>
      <c r="P11" s="41">
        <v>0</v>
      </c>
      <c r="Q11" s="41">
        <v>33</v>
      </c>
      <c r="R11" s="437">
        <v>249506.57142857142</v>
      </c>
      <c r="AC11" s="155">
        <v>145</v>
      </c>
      <c r="AD11" s="155" t="str">
        <f>IF(F11=AC11,"",1)</f>
        <v/>
      </c>
    </row>
    <row r="12" spans="1:30" ht="12" customHeight="1">
      <c r="A12" s="257"/>
      <c r="B12" s="326"/>
      <c r="C12" s="327"/>
      <c r="D12" s="327"/>
      <c r="E12" s="328"/>
      <c r="F12" s="94">
        <f t="shared" si="1"/>
        <v>1</v>
      </c>
      <c r="G12" s="67">
        <f t="shared" ref="G12:Q12" si="4">IF(G11=0,0,G11/$F11)</f>
        <v>0</v>
      </c>
      <c r="H12" s="37">
        <f t="shared" si="4"/>
        <v>6.8965517241379309E-3</v>
      </c>
      <c r="I12" s="37">
        <f t="shared" si="4"/>
        <v>0.15862068965517243</v>
      </c>
      <c r="J12" s="37">
        <f t="shared" si="4"/>
        <v>0.28965517241379313</v>
      </c>
      <c r="K12" s="37">
        <f t="shared" si="4"/>
        <v>0.2</v>
      </c>
      <c r="L12" s="37">
        <f t="shared" si="4"/>
        <v>6.2068965517241378E-2</v>
      </c>
      <c r="M12" s="37">
        <f t="shared" si="4"/>
        <v>5.5172413793103448E-2</v>
      </c>
      <c r="N12" s="37">
        <f t="shared" si="4"/>
        <v>0</v>
      </c>
      <c r="O12" s="37">
        <f t="shared" si="4"/>
        <v>0</v>
      </c>
      <c r="P12" s="37">
        <f t="shared" si="4"/>
        <v>0</v>
      </c>
      <c r="Q12" s="37">
        <f t="shared" si="4"/>
        <v>0.22758620689655173</v>
      </c>
      <c r="R12" s="438"/>
      <c r="AC12" s="154"/>
      <c r="AD12" s="154"/>
    </row>
    <row r="13" spans="1:30" ht="12" customHeight="1">
      <c r="A13" s="257"/>
      <c r="B13" s="323" t="s">
        <v>46</v>
      </c>
      <c r="C13" s="324"/>
      <c r="D13" s="324"/>
      <c r="E13" s="325"/>
      <c r="F13" s="93">
        <f t="shared" si="1"/>
        <v>218</v>
      </c>
      <c r="G13" s="69">
        <v>0</v>
      </c>
      <c r="H13" s="41">
        <v>3</v>
      </c>
      <c r="I13" s="41">
        <v>28</v>
      </c>
      <c r="J13" s="41">
        <v>62</v>
      </c>
      <c r="K13" s="41">
        <v>52</v>
      </c>
      <c r="L13" s="41">
        <v>27</v>
      </c>
      <c r="M13" s="41">
        <v>5</v>
      </c>
      <c r="N13" s="41">
        <v>3</v>
      </c>
      <c r="O13" s="41">
        <v>0</v>
      </c>
      <c r="P13" s="41">
        <v>2</v>
      </c>
      <c r="Q13" s="41">
        <v>36</v>
      </c>
      <c r="R13" s="437">
        <v>257085.35164835164</v>
      </c>
      <c r="AC13" s="155">
        <v>218</v>
      </c>
      <c r="AD13" s="155" t="str">
        <f>IF(F13=AC13,"",1)</f>
        <v/>
      </c>
    </row>
    <row r="14" spans="1:30" ht="12" customHeight="1">
      <c r="A14" s="257"/>
      <c r="B14" s="326"/>
      <c r="C14" s="327"/>
      <c r="D14" s="327"/>
      <c r="E14" s="328"/>
      <c r="F14" s="94">
        <f t="shared" si="1"/>
        <v>1</v>
      </c>
      <c r="G14" s="67">
        <f t="shared" ref="G14:Q14" si="5">IF(G13=0,0,G13/$F13)</f>
        <v>0</v>
      </c>
      <c r="H14" s="37">
        <f t="shared" si="5"/>
        <v>1.3761467889908258E-2</v>
      </c>
      <c r="I14" s="37">
        <f t="shared" si="5"/>
        <v>0.12844036697247707</v>
      </c>
      <c r="J14" s="37">
        <f t="shared" si="5"/>
        <v>0.28440366972477066</v>
      </c>
      <c r="K14" s="37">
        <f t="shared" si="5"/>
        <v>0.23853211009174313</v>
      </c>
      <c r="L14" s="37">
        <f t="shared" si="5"/>
        <v>0.12385321100917432</v>
      </c>
      <c r="M14" s="37">
        <f t="shared" si="5"/>
        <v>2.2935779816513763E-2</v>
      </c>
      <c r="N14" s="37">
        <f t="shared" si="5"/>
        <v>1.3761467889908258E-2</v>
      </c>
      <c r="O14" s="37">
        <f t="shared" si="5"/>
        <v>0</v>
      </c>
      <c r="P14" s="37">
        <f t="shared" si="5"/>
        <v>9.1743119266055051E-3</v>
      </c>
      <c r="Q14" s="37">
        <f t="shared" si="5"/>
        <v>0.16513761467889909</v>
      </c>
      <c r="R14" s="438"/>
      <c r="AC14" s="154"/>
      <c r="AD14" s="154"/>
    </row>
    <row r="15" spans="1:30" ht="12" customHeight="1">
      <c r="A15" s="257"/>
      <c r="B15" s="323" t="s">
        <v>45</v>
      </c>
      <c r="C15" s="324"/>
      <c r="D15" s="324"/>
      <c r="E15" s="325"/>
      <c r="F15" s="93">
        <f t="shared" si="1"/>
        <v>66</v>
      </c>
      <c r="G15" s="69">
        <v>0</v>
      </c>
      <c r="H15" s="41">
        <v>0</v>
      </c>
      <c r="I15" s="41">
        <v>5</v>
      </c>
      <c r="J15" s="41">
        <v>16</v>
      </c>
      <c r="K15" s="41">
        <v>27</v>
      </c>
      <c r="L15" s="41">
        <v>9</v>
      </c>
      <c r="M15" s="41">
        <v>3</v>
      </c>
      <c r="N15" s="41">
        <v>0</v>
      </c>
      <c r="O15" s="41">
        <v>0</v>
      </c>
      <c r="P15" s="41">
        <v>0</v>
      </c>
      <c r="Q15" s="41">
        <v>6</v>
      </c>
      <c r="R15" s="437">
        <v>265640.61666666664</v>
      </c>
      <c r="AC15" s="155">
        <v>66</v>
      </c>
      <c r="AD15" s="155" t="str">
        <f>IF(F15=AC15,"",1)</f>
        <v/>
      </c>
    </row>
    <row r="16" spans="1:30" ht="12" customHeight="1">
      <c r="A16" s="257"/>
      <c r="B16" s="326"/>
      <c r="C16" s="327"/>
      <c r="D16" s="327"/>
      <c r="E16" s="328"/>
      <c r="F16" s="94">
        <f t="shared" si="1"/>
        <v>1</v>
      </c>
      <c r="G16" s="67">
        <f t="shared" ref="G16:Q16" si="6">IF(G15=0,0,G15/$F15)</f>
        <v>0</v>
      </c>
      <c r="H16" s="37">
        <f t="shared" si="6"/>
        <v>0</v>
      </c>
      <c r="I16" s="37">
        <f t="shared" si="6"/>
        <v>7.575757575757576E-2</v>
      </c>
      <c r="J16" s="37">
        <f t="shared" si="6"/>
        <v>0.24242424242424243</v>
      </c>
      <c r="K16" s="37">
        <f t="shared" si="6"/>
        <v>0.40909090909090912</v>
      </c>
      <c r="L16" s="37">
        <f t="shared" si="6"/>
        <v>0.13636363636363635</v>
      </c>
      <c r="M16" s="37">
        <f t="shared" si="6"/>
        <v>4.5454545454545456E-2</v>
      </c>
      <c r="N16" s="37">
        <f t="shared" si="6"/>
        <v>0</v>
      </c>
      <c r="O16" s="37">
        <f t="shared" si="6"/>
        <v>0</v>
      </c>
      <c r="P16" s="37">
        <f t="shared" si="6"/>
        <v>0</v>
      </c>
      <c r="Q16" s="37">
        <f t="shared" si="6"/>
        <v>9.0909090909090912E-2</v>
      </c>
      <c r="R16" s="438"/>
      <c r="AC16" s="154"/>
      <c r="AD16" s="154"/>
    </row>
    <row r="17" spans="1:30" ht="12" customHeight="1">
      <c r="A17" s="257"/>
      <c r="B17" s="323" t="s">
        <v>44</v>
      </c>
      <c r="C17" s="324"/>
      <c r="D17" s="324"/>
      <c r="E17" s="325"/>
      <c r="F17" s="93">
        <f t="shared" si="1"/>
        <v>215</v>
      </c>
      <c r="G17" s="69">
        <v>0</v>
      </c>
      <c r="H17" s="41">
        <v>2</v>
      </c>
      <c r="I17" s="41">
        <v>12</v>
      </c>
      <c r="J17" s="41">
        <v>22</v>
      </c>
      <c r="K17" s="41">
        <v>44</v>
      </c>
      <c r="L17" s="41">
        <v>44</v>
      </c>
      <c r="M17" s="41">
        <v>21</v>
      </c>
      <c r="N17" s="41">
        <v>9</v>
      </c>
      <c r="O17" s="41">
        <v>8</v>
      </c>
      <c r="P17" s="41">
        <v>0</v>
      </c>
      <c r="Q17" s="41">
        <v>53</v>
      </c>
      <c r="R17" s="437">
        <v>303481.08641975309</v>
      </c>
      <c r="AC17" s="155">
        <v>215</v>
      </c>
      <c r="AD17" s="155" t="str">
        <f>IF(F17=AC17,"",1)</f>
        <v/>
      </c>
    </row>
    <row r="18" spans="1:30" ht="12" customHeight="1">
      <c r="A18" s="258"/>
      <c r="B18" s="326"/>
      <c r="C18" s="327"/>
      <c r="D18" s="327"/>
      <c r="E18" s="328"/>
      <c r="F18" s="94">
        <f t="shared" si="1"/>
        <v>1</v>
      </c>
      <c r="G18" s="67">
        <f t="shared" ref="G18:Q18" si="7">IF(G17=0,0,G17/$F17)</f>
        <v>0</v>
      </c>
      <c r="H18" s="37">
        <f t="shared" si="7"/>
        <v>9.3023255813953487E-3</v>
      </c>
      <c r="I18" s="37">
        <f t="shared" si="7"/>
        <v>5.5813953488372092E-2</v>
      </c>
      <c r="J18" s="37">
        <f t="shared" si="7"/>
        <v>0.10232558139534884</v>
      </c>
      <c r="K18" s="37">
        <f t="shared" si="7"/>
        <v>0.20465116279069767</v>
      </c>
      <c r="L18" s="37">
        <f t="shared" si="7"/>
        <v>0.20465116279069767</v>
      </c>
      <c r="M18" s="37">
        <f t="shared" si="7"/>
        <v>9.7674418604651161E-2</v>
      </c>
      <c r="N18" s="37">
        <f t="shared" si="7"/>
        <v>4.1860465116279069E-2</v>
      </c>
      <c r="O18" s="37">
        <f t="shared" si="7"/>
        <v>3.7209302325581395E-2</v>
      </c>
      <c r="P18" s="37">
        <f t="shared" si="7"/>
        <v>0</v>
      </c>
      <c r="Q18" s="37">
        <f t="shared" si="7"/>
        <v>0.24651162790697675</v>
      </c>
      <c r="R18" s="438"/>
      <c r="AC18" s="156"/>
      <c r="AD18" s="154"/>
    </row>
    <row r="19" spans="1:30" ht="12" customHeight="1">
      <c r="A19" s="253" t="s">
        <v>43</v>
      </c>
      <c r="B19" s="253" t="s">
        <v>42</v>
      </c>
      <c r="C19" s="43"/>
      <c r="D19" s="305" t="s">
        <v>16</v>
      </c>
      <c r="E19" s="42"/>
      <c r="F19" s="93">
        <f t="shared" si="1"/>
        <v>243</v>
      </c>
      <c r="G19" s="69">
        <f t="shared" ref="G19:Q19" si="8">SUM(G21,G23,G25,G27,G29,G31,G33,G35,G37,G39,G41,G43,G45,G47,G49,G51,G53,G55,G57,G59,G61,G63,G65,G67)</f>
        <v>0</v>
      </c>
      <c r="H19" s="41">
        <f t="shared" si="8"/>
        <v>5</v>
      </c>
      <c r="I19" s="41">
        <f t="shared" si="8"/>
        <v>33</v>
      </c>
      <c r="J19" s="41">
        <f t="shared" si="8"/>
        <v>70</v>
      </c>
      <c r="K19" s="41">
        <f t="shared" si="8"/>
        <v>58</v>
      </c>
      <c r="L19" s="41">
        <f t="shared" si="8"/>
        <v>26</v>
      </c>
      <c r="M19" s="41">
        <f t="shared" si="8"/>
        <v>5</v>
      </c>
      <c r="N19" s="41">
        <f t="shared" si="8"/>
        <v>3</v>
      </c>
      <c r="O19" s="41">
        <f t="shared" si="8"/>
        <v>0</v>
      </c>
      <c r="P19" s="41">
        <f t="shared" si="8"/>
        <v>0</v>
      </c>
      <c r="Q19" s="41">
        <f t="shared" si="8"/>
        <v>43</v>
      </c>
      <c r="R19" s="437">
        <v>248256.29</v>
      </c>
      <c r="AC19" s="155">
        <v>243</v>
      </c>
      <c r="AD19" s="155" t="str">
        <f>IF(F19=AC19,"",1)</f>
        <v/>
      </c>
    </row>
    <row r="20" spans="1:30" ht="12" customHeight="1">
      <c r="A20" s="254"/>
      <c r="B20" s="254"/>
      <c r="C20" s="40"/>
      <c r="D20" s="306"/>
      <c r="E20" s="39"/>
      <c r="F20" s="94">
        <f t="shared" si="1"/>
        <v>1</v>
      </c>
      <c r="G20" s="67">
        <f t="shared" ref="G20:Q20" si="9">IF(G19=0,0,G19/$F19)</f>
        <v>0</v>
      </c>
      <c r="H20" s="37">
        <f t="shared" si="9"/>
        <v>2.0576131687242798E-2</v>
      </c>
      <c r="I20" s="37">
        <f t="shared" si="9"/>
        <v>0.13580246913580246</v>
      </c>
      <c r="J20" s="37">
        <f t="shared" si="9"/>
        <v>0.2880658436213992</v>
      </c>
      <c r="K20" s="37">
        <f t="shared" si="9"/>
        <v>0.23868312757201646</v>
      </c>
      <c r="L20" s="37">
        <f t="shared" si="9"/>
        <v>0.10699588477366255</v>
      </c>
      <c r="M20" s="37">
        <f t="shared" si="9"/>
        <v>2.0576131687242798E-2</v>
      </c>
      <c r="N20" s="37">
        <f t="shared" si="9"/>
        <v>1.2345679012345678E-2</v>
      </c>
      <c r="O20" s="37">
        <f t="shared" si="9"/>
        <v>0</v>
      </c>
      <c r="P20" s="37">
        <f t="shared" si="9"/>
        <v>0</v>
      </c>
      <c r="Q20" s="37">
        <f t="shared" si="9"/>
        <v>0.17695473251028807</v>
      </c>
      <c r="R20" s="438"/>
      <c r="AC20" s="154"/>
      <c r="AD20" s="154"/>
    </row>
    <row r="21" spans="1:30" ht="12" customHeight="1">
      <c r="A21" s="254"/>
      <c r="B21" s="254"/>
      <c r="C21" s="43"/>
      <c r="D21" s="305" t="s">
        <v>41</v>
      </c>
      <c r="E21" s="42"/>
      <c r="F21" s="93">
        <f t="shared" si="1"/>
        <v>32</v>
      </c>
      <c r="G21" s="69">
        <v>0</v>
      </c>
      <c r="H21" s="41">
        <v>2</v>
      </c>
      <c r="I21" s="41">
        <v>1</v>
      </c>
      <c r="J21" s="41">
        <v>8</v>
      </c>
      <c r="K21" s="41">
        <v>8</v>
      </c>
      <c r="L21" s="41">
        <v>5</v>
      </c>
      <c r="M21" s="41">
        <v>1</v>
      </c>
      <c r="N21" s="41">
        <v>0</v>
      </c>
      <c r="O21" s="41">
        <v>0</v>
      </c>
      <c r="P21" s="41">
        <v>0</v>
      </c>
      <c r="Q21" s="41">
        <v>7</v>
      </c>
      <c r="R21" s="437">
        <v>259261.2</v>
      </c>
      <c r="AC21" s="155">
        <v>32</v>
      </c>
      <c r="AD21" s="155" t="str">
        <f>IF(F21=AC21,"",1)</f>
        <v/>
      </c>
    </row>
    <row r="22" spans="1:30" ht="12" customHeight="1">
      <c r="A22" s="254"/>
      <c r="B22" s="254"/>
      <c r="C22" s="40"/>
      <c r="D22" s="306"/>
      <c r="E22" s="39"/>
      <c r="F22" s="94">
        <f t="shared" si="1"/>
        <v>1</v>
      </c>
      <c r="G22" s="67">
        <f t="shared" ref="G22:Q22" si="10">IF(G21=0,0,G21/$F21)</f>
        <v>0</v>
      </c>
      <c r="H22" s="37">
        <f t="shared" si="10"/>
        <v>6.25E-2</v>
      </c>
      <c r="I22" s="37">
        <f t="shared" si="10"/>
        <v>3.125E-2</v>
      </c>
      <c r="J22" s="37">
        <f t="shared" si="10"/>
        <v>0.25</v>
      </c>
      <c r="K22" s="37">
        <f t="shared" si="10"/>
        <v>0.25</v>
      </c>
      <c r="L22" s="37">
        <f t="shared" si="10"/>
        <v>0.15625</v>
      </c>
      <c r="M22" s="37">
        <f t="shared" si="10"/>
        <v>3.125E-2</v>
      </c>
      <c r="N22" s="37">
        <f t="shared" si="10"/>
        <v>0</v>
      </c>
      <c r="O22" s="37">
        <f t="shared" si="10"/>
        <v>0</v>
      </c>
      <c r="P22" s="37">
        <f t="shared" si="10"/>
        <v>0</v>
      </c>
      <c r="Q22" s="37">
        <f t="shared" si="10"/>
        <v>0.21875</v>
      </c>
      <c r="R22" s="438"/>
      <c r="AC22" s="154"/>
      <c r="AD22" s="154"/>
    </row>
    <row r="23" spans="1:30" ht="12" customHeight="1">
      <c r="A23" s="254"/>
      <c r="B23" s="254"/>
      <c r="C23" s="43"/>
      <c r="D23" s="308" t="s">
        <v>40</v>
      </c>
      <c r="E23" s="115"/>
      <c r="F23" s="93">
        <f t="shared" si="1"/>
        <v>4</v>
      </c>
      <c r="G23" s="103">
        <v>0</v>
      </c>
      <c r="H23" s="104">
        <v>0</v>
      </c>
      <c r="I23" s="41">
        <v>0</v>
      </c>
      <c r="J23" s="41">
        <v>0</v>
      </c>
      <c r="K23" s="41">
        <v>3</v>
      </c>
      <c r="L23" s="41">
        <v>0</v>
      </c>
      <c r="M23" s="41">
        <v>0</v>
      </c>
      <c r="N23" s="41">
        <v>0</v>
      </c>
      <c r="O23" s="41">
        <v>0</v>
      </c>
      <c r="P23" s="41">
        <v>0</v>
      </c>
      <c r="Q23" s="41">
        <v>1</v>
      </c>
      <c r="R23" s="437">
        <v>290566.66666666669</v>
      </c>
      <c r="AC23" s="155">
        <v>4</v>
      </c>
      <c r="AD23" s="155" t="str">
        <f>IF(F23=AC23,"",1)</f>
        <v/>
      </c>
    </row>
    <row r="24" spans="1:30" ht="12" customHeight="1">
      <c r="A24" s="254"/>
      <c r="B24" s="254"/>
      <c r="C24" s="40"/>
      <c r="D24" s="309"/>
      <c r="E24" s="116"/>
      <c r="F24" s="94">
        <f t="shared" si="1"/>
        <v>1</v>
      </c>
      <c r="G24" s="106">
        <f t="shared" ref="G24:Q24" si="11">IF(G23=0,0,G23/$F23)</f>
        <v>0</v>
      </c>
      <c r="H24" s="107">
        <f t="shared" si="11"/>
        <v>0</v>
      </c>
      <c r="I24" s="37">
        <f t="shared" si="11"/>
        <v>0</v>
      </c>
      <c r="J24" s="37">
        <f t="shared" si="11"/>
        <v>0</v>
      </c>
      <c r="K24" s="37">
        <f t="shared" si="11"/>
        <v>0.75</v>
      </c>
      <c r="L24" s="37">
        <f t="shared" si="11"/>
        <v>0</v>
      </c>
      <c r="M24" s="37">
        <f t="shared" si="11"/>
        <v>0</v>
      </c>
      <c r="N24" s="37">
        <f t="shared" si="11"/>
        <v>0</v>
      </c>
      <c r="O24" s="37">
        <f t="shared" si="11"/>
        <v>0</v>
      </c>
      <c r="P24" s="37">
        <f t="shared" si="11"/>
        <v>0</v>
      </c>
      <c r="Q24" s="37">
        <f t="shared" si="11"/>
        <v>0.25</v>
      </c>
      <c r="R24" s="438"/>
      <c r="AC24" s="154"/>
      <c r="AD24" s="154"/>
    </row>
    <row r="25" spans="1:30" ht="12" customHeight="1">
      <c r="A25" s="254"/>
      <c r="B25" s="254"/>
      <c r="C25" s="43"/>
      <c r="D25" s="308" t="s">
        <v>39</v>
      </c>
      <c r="E25" s="115"/>
      <c r="F25" s="93">
        <f t="shared" si="1"/>
        <v>16</v>
      </c>
      <c r="G25" s="103">
        <v>0</v>
      </c>
      <c r="H25" s="104">
        <v>2</v>
      </c>
      <c r="I25" s="41">
        <v>5</v>
      </c>
      <c r="J25" s="41">
        <v>1</v>
      </c>
      <c r="K25" s="41">
        <v>4</v>
      </c>
      <c r="L25" s="41">
        <v>0</v>
      </c>
      <c r="M25" s="41">
        <v>0</v>
      </c>
      <c r="N25" s="41">
        <v>0</v>
      </c>
      <c r="O25" s="41">
        <v>0</v>
      </c>
      <c r="P25" s="41">
        <v>0</v>
      </c>
      <c r="Q25" s="41">
        <v>4</v>
      </c>
      <c r="R25" s="437">
        <v>210877.08333333334</v>
      </c>
      <c r="AC25" s="155">
        <v>16</v>
      </c>
      <c r="AD25" s="155" t="str">
        <f>IF(F25=AC25,"",1)</f>
        <v/>
      </c>
    </row>
    <row r="26" spans="1:30" ht="12" customHeight="1">
      <c r="A26" s="254"/>
      <c r="B26" s="254"/>
      <c r="C26" s="40"/>
      <c r="D26" s="309"/>
      <c r="E26" s="116"/>
      <c r="F26" s="94">
        <f t="shared" si="1"/>
        <v>1</v>
      </c>
      <c r="G26" s="106">
        <f t="shared" ref="G26:Q26" si="12">IF(G25=0,0,G25/$F25)</f>
        <v>0</v>
      </c>
      <c r="H26" s="107">
        <f>IF(H25=0,0,H25/$F25)</f>
        <v>0.125</v>
      </c>
      <c r="I26" s="37">
        <f>IF(I25=0,0,I25/$F25)</f>
        <v>0.3125</v>
      </c>
      <c r="J26" s="37">
        <f t="shared" si="12"/>
        <v>6.25E-2</v>
      </c>
      <c r="K26" s="37">
        <f t="shared" si="12"/>
        <v>0.25</v>
      </c>
      <c r="L26" s="37">
        <f t="shared" si="12"/>
        <v>0</v>
      </c>
      <c r="M26" s="37">
        <f t="shared" si="12"/>
        <v>0</v>
      </c>
      <c r="N26" s="37">
        <f t="shared" si="12"/>
        <v>0</v>
      </c>
      <c r="O26" s="37">
        <f t="shared" si="12"/>
        <v>0</v>
      </c>
      <c r="P26" s="37">
        <f t="shared" si="12"/>
        <v>0</v>
      </c>
      <c r="Q26" s="37">
        <f t="shared" si="12"/>
        <v>0.25</v>
      </c>
      <c r="R26" s="438"/>
      <c r="AC26" s="154"/>
      <c r="AD26" s="154"/>
    </row>
    <row r="27" spans="1:30" ht="12" customHeight="1">
      <c r="A27" s="254"/>
      <c r="B27" s="254"/>
      <c r="C27" s="43"/>
      <c r="D27" s="305" t="s">
        <v>38</v>
      </c>
      <c r="E27" s="42"/>
      <c r="F27" s="93">
        <f t="shared" si="1"/>
        <v>3</v>
      </c>
      <c r="G27" s="69">
        <v>0</v>
      </c>
      <c r="H27" s="41">
        <v>0</v>
      </c>
      <c r="I27" s="41">
        <v>0</v>
      </c>
      <c r="J27" s="41">
        <v>0</v>
      </c>
      <c r="K27" s="41">
        <v>0</v>
      </c>
      <c r="L27" s="41">
        <v>0</v>
      </c>
      <c r="M27" s="41">
        <v>0</v>
      </c>
      <c r="N27" s="41">
        <v>0</v>
      </c>
      <c r="O27" s="41">
        <v>0</v>
      </c>
      <c r="P27" s="41">
        <v>0</v>
      </c>
      <c r="Q27" s="41">
        <v>3</v>
      </c>
      <c r="R27" s="437" t="s">
        <v>409</v>
      </c>
      <c r="AC27" s="155">
        <v>3</v>
      </c>
      <c r="AD27" s="155" t="str">
        <f>IF(F27=AC27,"",1)</f>
        <v/>
      </c>
    </row>
    <row r="28" spans="1:30" ht="12" customHeight="1">
      <c r="A28" s="254"/>
      <c r="B28" s="254"/>
      <c r="C28" s="40"/>
      <c r="D28" s="306"/>
      <c r="E28" s="39"/>
      <c r="F28" s="94">
        <f t="shared" si="1"/>
        <v>1</v>
      </c>
      <c r="G28" s="67">
        <f t="shared" ref="G28:Q28" si="13">IF(G27=0,0,G27/$F27)</f>
        <v>0</v>
      </c>
      <c r="H28" s="37">
        <f t="shared" si="13"/>
        <v>0</v>
      </c>
      <c r="I28" s="37">
        <f t="shared" si="13"/>
        <v>0</v>
      </c>
      <c r="J28" s="37">
        <f t="shared" si="13"/>
        <v>0</v>
      </c>
      <c r="K28" s="37">
        <f t="shared" si="13"/>
        <v>0</v>
      </c>
      <c r="L28" s="37">
        <f t="shared" si="13"/>
        <v>0</v>
      </c>
      <c r="M28" s="37">
        <f t="shared" si="13"/>
        <v>0</v>
      </c>
      <c r="N28" s="37">
        <f t="shared" si="13"/>
        <v>0</v>
      </c>
      <c r="O28" s="37">
        <f t="shared" si="13"/>
        <v>0</v>
      </c>
      <c r="P28" s="37">
        <f t="shared" si="13"/>
        <v>0</v>
      </c>
      <c r="Q28" s="37">
        <f t="shared" si="13"/>
        <v>1</v>
      </c>
      <c r="R28" s="438"/>
      <c r="AC28" s="154"/>
      <c r="AD28" s="154"/>
    </row>
    <row r="29" spans="1:30" ht="12" customHeight="1">
      <c r="A29" s="254"/>
      <c r="B29" s="254"/>
      <c r="C29" s="43"/>
      <c r="D29" s="305" t="s">
        <v>37</v>
      </c>
      <c r="E29" s="42"/>
      <c r="F29" s="93">
        <f t="shared" si="1"/>
        <v>7</v>
      </c>
      <c r="G29" s="69">
        <v>0</v>
      </c>
      <c r="H29" s="41">
        <v>0</v>
      </c>
      <c r="I29" s="41">
        <v>4</v>
      </c>
      <c r="J29" s="41">
        <v>1</v>
      </c>
      <c r="K29" s="41">
        <v>0</v>
      </c>
      <c r="L29" s="41">
        <v>0</v>
      </c>
      <c r="M29" s="41">
        <v>0</v>
      </c>
      <c r="N29" s="41">
        <v>0</v>
      </c>
      <c r="O29" s="41">
        <v>0</v>
      </c>
      <c r="P29" s="41">
        <v>0</v>
      </c>
      <c r="Q29" s="41">
        <v>2</v>
      </c>
      <c r="R29" s="437">
        <v>197200</v>
      </c>
      <c r="AC29" s="155">
        <v>7</v>
      </c>
      <c r="AD29" s="155" t="str">
        <f>IF(F29=AC29,"",1)</f>
        <v/>
      </c>
    </row>
    <row r="30" spans="1:30" ht="12" customHeight="1">
      <c r="A30" s="254"/>
      <c r="B30" s="254"/>
      <c r="C30" s="40"/>
      <c r="D30" s="306"/>
      <c r="E30" s="39"/>
      <c r="F30" s="94">
        <f t="shared" si="1"/>
        <v>0.99999999999999989</v>
      </c>
      <c r="G30" s="67">
        <f t="shared" ref="G30:Q30" si="14">IF(G29=0,0,G29/$F29)</f>
        <v>0</v>
      </c>
      <c r="H30" s="37">
        <f t="shared" si="14"/>
        <v>0</v>
      </c>
      <c r="I30" s="37">
        <f t="shared" si="14"/>
        <v>0.5714285714285714</v>
      </c>
      <c r="J30" s="37">
        <f t="shared" si="14"/>
        <v>0.14285714285714285</v>
      </c>
      <c r="K30" s="37">
        <f t="shared" si="14"/>
        <v>0</v>
      </c>
      <c r="L30" s="37">
        <f t="shared" si="14"/>
        <v>0</v>
      </c>
      <c r="M30" s="37">
        <f t="shared" si="14"/>
        <v>0</v>
      </c>
      <c r="N30" s="37">
        <f t="shared" si="14"/>
        <v>0</v>
      </c>
      <c r="O30" s="37">
        <f t="shared" si="14"/>
        <v>0</v>
      </c>
      <c r="P30" s="37">
        <f t="shared" si="14"/>
        <v>0</v>
      </c>
      <c r="Q30" s="37">
        <f t="shared" si="14"/>
        <v>0.2857142857142857</v>
      </c>
      <c r="R30" s="438"/>
      <c r="AC30" s="154"/>
      <c r="AD30" s="154"/>
    </row>
    <row r="31" spans="1:30" ht="12" customHeight="1">
      <c r="A31" s="254"/>
      <c r="B31" s="254"/>
      <c r="C31" s="43"/>
      <c r="D31" s="305" t="s">
        <v>36</v>
      </c>
      <c r="E31" s="42"/>
      <c r="F31" s="93">
        <f t="shared" si="1"/>
        <v>2</v>
      </c>
      <c r="G31" s="69">
        <v>0</v>
      </c>
      <c r="H31" s="41">
        <v>0</v>
      </c>
      <c r="I31" s="41">
        <v>0</v>
      </c>
      <c r="J31" s="41">
        <v>0</v>
      </c>
      <c r="K31" s="41">
        <v>1</v>
      </c>
      <c r="L31" s="41">
        <v>0</v>
      </c>
      <c r="M31" s="41">
        <v>0</v>
      </c>
      <c r="N31" s="41">
        <v>0</v>
      </c>
      <c r="O31" s="41">
        <v>0</v>
      </c>
      <c r="P31" s="41">
        <v>0</v>
      </c>
      <c r="Q31" s="41">
        <v>1</v>
      </c>
      <c r="R31" s="437">
        <v>257000</v>
      </c>
      <c r="AC31" s="155">
        <v>2</v>
      </c>
      <c r="AD31" s="155" t="str">
        <f>IF(F31=AC31,"",1)</f>
        <v/>
      </c>
    </row>
    <row r="32" spans="1:30" ht="12" customHeight="1">
      <c r="A32" s="254"/>
      <c r="B32" s="254"/>
      <c r="C32" s="40"/>
      <c r="D32" s="306"/>
      <c r="E32" s="39"/>
      <c r="F32" s="94">
        <f t="shared" si="1"/>
        <v>1</v>
      </c>
      <c r="G32" s="67">
        <f t="shared" ref="G32:Q32" si="15">IF(G31=0,0,G31/$F31)</f>
        <v>0</v>
      </c>
      <c r="H32" s="37">
        <f t="shared" si="15"/>
        <v>0</v>
      </c>
      <c r="I32" s="37">
        <f t="shared" si="15"/>
        <v>0</v>
      </c>
      <c r="J32" s="37">
        <f t="shared" si="15"/>
        <v>0</v>
      </c>
      <c r="K32" s="37">
        <f t="shared" si="15"/>
        <v>0.5</v>
      </c>
      <c r="L32" s="37">
        <f t="shared" si="15"/>
        <v>0</v>
      </c>
      <c r="M32" s="37">
        <f t="shared" si="15"/>
        <v>0</v>
      </c>
      <c r="N32" s="37">
        <f t="shared" si="15"/>
        <v>0</v>
      </c>
      <c r="O32" s="37">
        <f t="shared" si="15"/>
        <v>0</v>
      </c>
      <c r="P32" s="37">
        <f t="shared" si="15"/>
        <v>0</v>
      </c>
      <c r="Q32" s="37">
        <f t="shared" si="15"/>
        <v>0.5</v>
      </c>
      <c r="R32" s="438"/>
      <c r="AC32" s="154"/>
      <c r="AD32" s="154"/>
    </row>
    <row r="33" spans="1:30" ht="12" customHeight="1">
      <c r="A33" s="254"/>
      <c r="B33" s="254"/>
      <c r="C33" s="43"/>
      <c r="D33" s="305" t="s">
        <v>35</v>
      </c>
      <c r="E33" s="42"/>
      <c r="F33" s="93">
        <f t="shared" si="1"/>
        <v>5</v>
      </c>
      <c r="G33" s="69">
        <v>0</v>
      </c>
      <c r="H33" s="41">
        <v>0</v>
      </c>
      <c r="I33" s="41">
        <v>1</v>
      </c>
      <c r="J33" s="41">
        <v>2</v>
      </c>
      <c r="K33" s="41">
        <v>1</v>
      </c>
      <c r="L33" s="41">
        <v>1</v>
      </c>
      <c r="M33" s="41">
        <v>0</v>
      </c>
      <c r="N33" s="41">
        <v>0</v>
      </c>
      <c r="O33" s="41">
        <v>0</v>
      </c>
      <c r="P33" s="41">
        <v>0</v>
      </c>
      <c r="Q33" s="41">
        <v>0</v>
      </c>
      <c r="R33" s="437">
        <v>249422</v>
      </c>
      <c r="AC33" s="155">
        <v>5</v>
      </c>
      <c r="AD33" s="155" t="str">
        <f>IF(F33=AC33,"",1)</f>
        <v/>
      </c>
    </row>
    <row r="34" spans="1:30" ht="12" customHeight="1">
      <c r="A34" s="254"/>
      <c r="B34" s="254"/>
      <c r="C34" s="40"/>
      <c r="D34" s="306"/>
      <c r="E34" s="39"/>
      <c r="F34" s="94">
        <f t="shared" si="1"/>
        <v>1</v>
      </c>
      <c r="G34" s="67">
        <f t="shared" ref="G34:Q34" si="16">IF(G33=0,0,G33/$F33)</f>
        <v>0</v>
      </c>
      <c r="H34" s="37">
        <f t="shared" si="16"/>
        <v>0</v>
      </c>
      <c r="I34" s="37">
        <f t="shared" si="16"/>
        <v>0.2</v>
      </c>
      <c r="J34" s="37">
        <f t="shared" si="16"/>
        <v>0.4</v>
      </c>
      <c r="K34" s="37">
        <f t="shared" si="16"/>
        <v>0.2</v>
      </c>
      <c r="L34" s="37">
        <f t="shared" si="16"/>
        <v>0.2</v>
      </c>
      <c r="M34" s="37">
        <f t="shared" si="16"/>
        <v>0</v>
      </c>
      <c r="N34" s="37">
        <f t="shared" si="16"/>
        <v>0</v>
      </c>
      <c r="O34" s="37">
        <f t="shared" si="16"/>
        <v>0</v>
      </c>
      <c r="P34" s="37">
        <f t="shared" si="16"/>
        <v>0</v>
      </c>
      <c r="Q34" s="37">
        <f t="shared" si="16"/>
        <v>0</v>
      </c>
      <c r="R34" s="438"/>
      <c r="AC34" s="154"/>
      <c r="AD34" s="154"/>
    </row>
    <row r="35" spans="1:30" ht="12" customHeight="1">
      <c r="A35" s="254"/>
      <c r="B35" s="254"/>
      <c r="C35" s="43"/>
      <c r="D35" s="305" t="s">
        <v>34</v>
      </c>
      <c r="E35" s="42"/>
      <c r="F35" s="93">
        <f t="shared" si="1"/>
        <v>10</v>
      </c>
      <c r="G35" s="69">
        <v>0</v>
      </c>
      <c r="H35" s="41">
        <v>0</v>
      </c>
      <c r="I35" s="41">
        <v>0</v>
      </c>
      <c r="J35" s="41">
        <v>1</v>
      </c>
      <c r="K35" s="41">
        <v>4</v>
      </c>
      <c r="L35" s="41">
        <v>2</v>
      </c>
      <c r="M35" s="41">
        <v>0</v>
      </c>
      <c r="N35" s="41">
        <v>1</v>
      </c>
      <c r="O35" s="41">
        <v>0</v>
      </c>
      <c r="P35" s="41">
        <v>0</v>
      </c>
      <c r="Q35" s="41">
        <v>2</v>
      </c>
      <c r="R35" s="437">
        <v>295264.75</v>
      </c>
      <c r="AC35" s="155">
        <v>10</v>
      </c>
      <c r="AD35" s="155" t="str">
        <f>IF(F35=AC35,"",1)</f>
        <v/>
      </c>
    </row>
    <row r="36" spans="1:30" ht="12" customHeight="1">
      <c r="A36" s="254"/>
      <c r="B36" s="254"/>
      <c r="C36" s="40"/>
      <c r="D36" s="306"/>
      <c r="E36" s="39"/>
      <c r="F36" s="94">
        <f t="shared" si="1"/>
        <v>1</v>
      </c>
      <c r="G36" s="67">
        <f t="shared" ref="G36:Q36" si="17">IF(G35=0,0,G35/$F35)</f>
        <v>0</v>
      </c>
      <c r="H36" s="37">
        <f t="shared" si="17"/>
        <v>0</v>
      </c>
      <c r="I36" s="37">
        <f t="shared" si="17"/>
        <v>0</v>
      </c>
      <c r="J36" s="37">
        <f t="shared" si="17"/>
        <v>0.1</v>
      </c>
      <c r="K36" s="37">
        <f t="shared" si="17"/>
        <v>0.4</v>
      </c>
      <c r="L36" s="37">
        <f t="shared" si="17"/>
        <v>0.2</v>
      </c>
      <c r="M36" s="37">
        <f t="shared" si="17"/>
        <v>0</v>
      </c>
      <c r="N36" s="37">
        <f t="shared" si="17"/>
        <v>0.1</v>
      </c>
      <c r="O36" s="37">
        <f t="shared" si="17"/>
        <v>0</v>
      </c>
      <c r="P36" s="37">
        <f t="shared" si="17"/>
        <v>0</v>
      </c>
      <c r="Q36" s="37">
        <f t="shared" si="17"/>
        <v>0.2</v>
      </c>
      <c r="R36" s="438"/>
      <c r="AC36" s="154"/>
      <c r="AD36" s="154"/>
    </row>
    <row r="37" spans="1:30" ht="12" customHeight="1">
      <c r="A37" s="254"/>
      <c r="B37" s="254"/>
      <c r="C37" s="43"/>
      <c r="D37" s="305" t="s">
        <v>33</v>
      </c>
      <c r="E37" s="42"/>
      <c r="F37" s="93">
        <f t="shared" si="1"/>
        <v>1</v>
      </c>
      <c r="G37" s="69">
        <v>0</v>
      </c>
      <c r="H37" s="41">
        <v>0</v>
      </c>
      <c r="I37" s="41">
        <v>0</v>
      </c>
      <c r="J37" s="41">
        <v>0</v>
      </c>
      <c r="K37" s="41">
        <v>0</v>
      </c>
      <c r="L37" s="41">
        <v>0</v>
      </c>
      <c r="M37" s="41">
        <v>0</v>
      </c>
      <c r="N37" s="41">
        <v>0</v>
      </c>
      <c r="O37" s="41">
        <v>0</v>
      </c>
      <c r="P37" s="41">
        <v>0</v>
      </c>
      <c r="Q37" s="41">
        <v>1</v>
      </c>
      <c r="R37" s="437" t="s">
        <v>409</v>
      </c>
      <c r="AC37" s="155">
        <v>1</v>
      </c>
      <c r="AD37" s="155" t="str">
        <f>IF(F37=AC37,"",1)</f>
        <v/>
      </c>
    </row>
    <row r="38" spans="1:30" ht="12" customHeight="1">
      <c r="A38" s="254"/>
      <c r="B38" s="254"/>
      <c r="C38" s="40"/>
      <c r="D38" s="306"/>
      <c r="E38" s="39"/>
      <c r="F38" s="94">
        <f t="shared" si="1"/>
        <v>1</v>
      </c>
      <c r="G38" s="67">
        <f t="shared" ref="G38:Q38" si="18">IF(G37=0,0,G37/$F37)</f>
        <v>0</v>
      </c>
      <c r="H38" s="37">
        <f t="shared" si="18"/>
        <v>0</v>
      </c>
      <c r="I38" s="37">
        <f t="shared" si="18"/>
        <v>0</v>
      </c>
      <c r="J38" s="37">
        <f t="shared" si="18"/>
        <v>0</v>
      </c>
      <c r="K38" s="37">
        <f t="shared" si="18"/>
        <v>0</v>
      </c>
      <c r="L38" s="37">
        <f t="shared" si="18"/>
        <v>0</v>
      </c>
      <c r="M38" s="37">
        <f t="shared" si="18"/>
        <v>0</v>
      </c>
      <c r="N38" s="37">
        <f t="shared" si="18"/>
        <v>0</v>
      </c>
      <c r="O38" s="37">
        <f t="shared" si="18"/>
        <v>0</v>
      </c>
      <c r="P38" s="37">
        <f t="shared" si="18"/>
        <v>0</v>
      </c>
      <c r="Q38" s="37">
        <f t="shared" si="18"/>
        <v>1</v>
      </c>
      <c r="R38" s="438"/>
      <c r="AC38" s="154"/>
      <c r="AD38" s="154"/>
    </row>
    <row r="39" spans="1:30" ht="12" customHeight="1">
      <c r="A39" s="254"/>
      <c r="B39" s="254"/>
      <c r="C39" s="43"/>
      <c r="D39" s="305" t="s">
        <v>32</v>
      </c>
      <c r="E39" s="42"/>
      <c r="F39" s="93">
        <f t="shared" si="1"/>
        <v>6</v>
      </c>
      <c r="G39" s="69">
        <v>0</v>
      </c>
      <c r="H39" s="41">
        <v>0</v>
      </c>
      <c r="I39" s="41">
        <v>2</v>
      </c>
      <c r="J39" s="41">
        <v>2</v>
      </c>
      <c r="K39" s="41">
        <v>0</v>
      </c>
      <c r="L39" s="41">
        <v>1</v>
      </c>
      <c r="M39" s="41">
        <v>1</v>
      </c>
      <c r="N39" s="41">
        <v>0</v>
      </c>
      <c r="O39" s="41">
        <v>0</v>
      </c>
      <c r="P39" s="41">
        <v>0</v>
      </c>
      <c r="Q39" s="41">
        <v>0</v>
      </c>
      <c r="R39" s="437">
        <v>250743.33333333334</v>
      </c>
      <c r="AC39" s="155">
        <v>6</v>
      </c>
      <c r="AD39" s="155" t="str">
        <f>IF(F39=AC39,"",1)</f>
        <v/>
      </c>
    </row>
    <row r="40" spans="1:30" ht="12" customHeight="1">
      <c r="A40" s="254"/>
      <c r="B40" s="254"/>
      <c r="C40" s="40"/>
      <c r="D40" s="306"/>
      <c r="E40" s="39"/>
      <c r="F40" s="94">
        <f t="shared" si="1"/>
        <v>0.99999999999999989</v>
      </c>
      <c r="G40" s="67">
        <f t="shared" ref="G40:Q40" si="19">IF(G39=0,0,G39/$F39)</f>
        <v>0</v>
      </c>
      <c r="H40" s="37">
        <f t="shared" si="19"/>
        <v>0</v>
      </c>
      <c r="I40" s="37">
        <f t="shared" si="19"/>
        <v>0.33333333333333331</v>
      </c>
      <c r="J40" s="37">
        <f t="shared" si="19"/>
        <v>0.33333333333333331</v>
      </c>
      <c r="K40" s="37">
        <f t="shared" si="19"/>
        <v>0</v>
      </c>
      <c r="L40" s="37">
        <f t="shared" si="19"/>
        <v>0.16666666666666666</v>
      </c>
      <c r="M40" s="37">
        <f t="shared" si="19"/>
        <v>0.16666666666666666</v>
      </c>
      <c r="N40" s="37">
        <f t="shared" si="19"/>
        <v>0</v>
      </c>
      <c r="O40" s="37">
        <f t="shared" si="19"/>
        <v>0</v>
      </c>
      <c r="P40" s="37">
        <f t="shared" si="19"/>
        <v>0</v>
      </c>
      <c r="Q40" s="37">
        <f t="shared" si="19"/>
        <v>0</v>
      </c>
      <c r="R40" s="438"/>
      <c r="AC40" s="154"/>
      <c r="AD40" s="154"/>
    </row>
    <row r="41" spans="1:30" ht="12" customHeight="1">
      <c r="A41" s="254"/>
      <c r="B41" s="254"/>
      <c r="C41" s="43"/>
      <c r="D41" s="305" t="s">
        <v>31</v>
      </c>
      <c r="E41" s="42"/>
      <c r="F41" s="93">
        <f t="shared" si="1"/>
        <v>1</v>
      </c>
      <c r="G41" s="69">
        <v>0</v>
      </c>
      <c r="H41" s="41">
        <v>0</v>
      </c>
      <c r="I41" s="41">
        <v>1</v>
      </c>
      <c r="J41" s="41">
        <v>0</v>
      </c>
      <c r="K41" s="41">
        <v>0</v>
      </c>
      <c r="L41" s="41">
        <v>0</v>
      </c>
      <c r="M41" s="41">
        <v>0</v>
      </c>
      <c r="N41" s="41">
        <v>0</v>
      </c>
      <c r="O41" s="41">
        <v>0</v>
      </c>
      <c r="P41" s="41">
        <v>0</v>
      </c>
      <c r="Q41" s="41">
        <v>0</v>
      </c>
      <c r="R41" s="437">
        <v>190000</v>
      </c>
      <c r="AC41" s="155">
        <v>1</v>
      </c>
      <c r="AD41" s="155" t="str">
        <f>IF(F41=AC41,"",1)</f>
        <v/>
      </c>
    </row>
    <row r="42" spans="1:30" ht="12" customHeight="1">
      <c r="A42" s="254"/>
      <c r="B42" s="254"/>
      <c r="C42" s="40"/>
      <c r="D42" s="306"/>
      <c r="E42" s="39"/>
      <c r="F42" s="94">
        <f t="shared" si="1"/>
        <v>1</v>
      </c>
      <c r="G42" s="67">
        <f t="shared" ref="G42:Q42" si="20">IF(G41=0,0,G41/$F41)</f>
        <v>0</v>
      </c>
      <c r="H42" s="37">
        <f t="shared" si="20"/>
        <v>0</v>
      </c>
      <c r="I42" s="37">
        <f t="shared" si="20"/>
        <v>1</v>
      </c>
      <c r="J42" s="37">
        <f t="shared" si="20"/>
        <v>0</v>
      </c>
      <c r="K42" s="37">
        <f t="shared" si="20"/>
        <v>0</v>
      </c>
      <c r="L42" s="37">
        <f t="shared" si="20"/>
        <v>0</v>
      </c>
      <c r="M42" s="37">
        <f t="shared" si="20"/>
        <v>0</v>
      </c>
      <c r="N42" s="37">
        <f t="shared" si="20"/>
        <v>0</v>
      </c>
      <c r="O42" s="37">
        <f t="shared" si="20"/>
        <v>0</v>
      </c>
      <c r="P42" s="37">
        <f t="shared" si="20"/>
        <v>0</v>
      </c>
      <c r="Q42" s="37">
        <f t="shared" si="20"/>
        <v>0</v>
      </c>
      <c r="R42" s="438"/>
      <c r="AC42" s="154"/>
      <c r="AD42" s="154"/>
    </row>
    <row r="43" spans="1:30" ht="12" customHeight="1">
      <c r="A43" s="254"/>
      <c r="B43" s="254"/>
      <c r="C43" s="43"/>
      <c r="D43" s="305" t="s">
        <v>30</v>
      </c>
      <c r="E43" s="42"/>
      <c r="F43" s="93">
        <f t="shared" si="1"/>
        <v>2</v>
      </c>
      <c r="G43" s="69">
        <v>0</v>
      </c>
      <c r="H43" s="41">
        <v>0</v>
      </c>
      <c r="I43" s="41">
        <v>1</v>
      </c>
      <c r="J43" s="41">
        <v>0</v>
      </c>
      <c r="K43" s="41">
        <v>0</v>
      </c>
      <c r="L43" s="41">
        <v>1</v>
      </c>
      <c r="M43" s="41">
        <v>0</v>
      </c>
      <c r="N43" s="41">
        <v>0</v>
      </c>
      <c r="O43" s="41">
        <v>0</v>
      </c>
      <c r="P43" s="41">
        <v>0</v>
      </c>
      <c r="Q43" s="41">
        <v>0</v>
      </c>
      <c r="R43" s="437">
        <v>246397.5</v>
      </c>
      <c r="AC43" s="155">
        <v>2</v>
      </c>
      <c r="AD43" s="155" t="str">
        <f>IF(F43=AC43,"",1)</f>
        <v/>
      </c>
    </row>
    <row r="44" spans="1:30" ht="12" customHeight="1">
      <c r="A44" s="254"/>
      <c r="B44" s="254"/>
      <c r="C44" s="40"/>
      <c r="D44" s="306"/>
      <c r="E44" s="39"/>
      <c r="F44" s="94">
        <f t="shared" si="1"/>
        <v>1</v>
      </c>
      <c r="G44" s="67">
        <f t="shared" ref="G44:Q44" si="21">IF(G43=0,0,G43/$F43)</f>
        <v>0</v>
      </c>
      <c r="H44" s="37">
        <f t="shared" si="21"/>
        <v>0</v>
      </c>
      <c r="I44" s="37">
        <f t="shared" si="21"/>
        <v>0.5</v>
      </c>
      <c r="J44" s="37">
        <f t="shared" si="21"/>
        <v>0</v>
      </c>
      <c r="K44" s="37">
        <f t="shared" si="21"/>
        <v>0</v>
      </c>
      <c r="L44" s="37">
        <f t="shared" si="21"/>
        <v>0.5</v>
      </c>
      <c r="M44" s="37">
        <f t="shared" si="21"/>
        <v>0</v>
      </c>
      <c r="N44" s="37">
        <f t="shared" si="21"/>
        <v>0</v>
      </c>
      <c r="O44" s="37">
        <f t="shared" si="21"/>
        <v>0</v>
      </c>
      <c r="P44" s="37">
        <f t="shared" si="21"/>
        <v>0</v>
      </c>
      <c r="Q44" s="37">
        <f t="shared" si="21"/>
        <v>0</v>
      </c>
      <c r="R44" s="438"/>
      <c r="AC44" s="154"/>
      <c r="AD44" s="154"/>
    </row>
    <row r="45" spans="1:30" ht="12" customHeight="1">
      <c r="A45" s="254"/>
      <c r="B45" s="254"/>
      <c r="C45" s="43"/>
      <c r="D45" s="305" t="s">
        <v>29</v>
      </c>
      <c r="E45" s="42"/>
      <c r="F45" s="93">
        <f t="shared" si="1"/>
        <v>9</v>
      </c>
      <c r="G45" s="69">
        <v>0</v>
      </c>
      <c r="H45" s="41">
        <v>0</v>
      </c>
      <c r="I45" s="41">
        <v>1</v>
      </c>
      <c r="J45" s="41">
        <v>5</v>
      </c>
      <c r="K45" s="41">
        <v>0</v>
      </c>
      <c r="L45" s="41">
        <v>1</v>
      </c>
      <c r="M45" s="41">
        <v>0</v>
      </c>
      <c r="N45" s="41">
        <v>0</v>
      </c>
      <c r="O45" s="41">
        <v>0</v>
      </c>
      <c r="P45" s="41">
        <v>0</v>
      </c>
      <c r="Q45" s="41">
        <v>2</v>
      </c>
      <c r="R45" s="437">
        <v>239078.42857142858</v>
      </c>
      <c r="AC45" s="155">
        <v>9</v>
      </c>
      <c r="AD45" s="155" t="str">
        <f>IF(F45=AC45,"",1)</f>
        <v/>
      </c>
    </row>
    <row r="46" spans="1:30" ht="12" customHeight="1">
      <c r="A46" s="254"/>
      <c r="B46" s="254"/>
      <c r="C46" s="40"/>
      <c r="D46" s="306"/>
      <c r="E46" s="39"/>
      <c r="F46" s="94">
        <f t="shared" si="1"/>
        <v>1</v>
      </c>
      <c r="G46" s="67">
        <f t="shared" ref="G46:Q46" si="22">IF(G45=0,0,G45/$F45)</f>
        <v>0</v>
      </c>
      <c r="H46" s="37">
        <f t="shared" si="22"/>
        <v>0</v>
      </c>
      <c r="I46" s="37">
        <f t="shared" si="22"/>
        <v>0.1111111111111111</v>
      </c>
      <c r="J46" s="37">
        <f t="shared" si="22"/>
        <v>0.55555555555555558</v>
      </c>
      <c r="K46" s="37">
        <f t="shared" si="22"/>
        <v>0</v>
      </c>
      <c r="L46" s="37">
        <f t="shared" si="22"/>
        <v>0.1111111111111111</v>
      </c>
      <c r="M46" s="37">
        <f t="shared" si="22"/>
        <v>0</v>
      </c>
      <c r="N46" s="37">
        <f t="shared" si="22"/>
        <v>0</v>
      </c>
      <c r="O46" s="37">
        <f t="shared" si="22"/>
        <v>0</v>
      </c>
      <c r="P46" s="37">
        <f t="shared" si="22"/>
        <v>0</v>
      </c>
      <c r="Q46" s="37">
        <f t="shared" si="22"/>
        <v>0.22222222222222221</v>
      </c>
      <c r="R46" s="438"/>
      <c r="AC46" s="154"/>
      <c r="AD46" s="154"/>
    </row>
    <row r="47" spans="1:30" ht="12" customHeight="1">
      <c r="A47" s="254"/>
      <c r="B47" s="254"/>
      <c r="C47" s="43"/>
      <c r="D47" s="305" t="s">
        <v>28</v>
      </c>
      <c r="E47" s="42"/>
      <c r="F47" s="93">
        <f t="shared" si="1"/>
        <v>5</v>
      </c>
      <c r="G47" s="69">
        <v>0</v>
      </c>
      <c r="H47" s="41">
        <v>0</v>
      </c>
      <c r="I47" s="41">
        <v>1</v>
      </c>
      <c r="J47" s="41">
        <v>4</v>
      </c>
      <c r="K47" s="41">
        <v>0</v>
      </c>
      <c r="L47" s="41">
        <v>0</v>
      </c>
      <c r="M47" s="41">
        <v>0</v>
      </c>
      <c r="N47" s="41">
        <v>0</v>
      </c>
      <c r="O47" s="41">
        <v>0</v>
      </c>
      <c r="P47" s="41">
        <v>0</v>
      </c>
      <c r="Q47" s="41">
        <v>0</v>
      </c>
      <c r="R47" s="437">
        <v>214800</v>
      </c>
      <c r="AC47" s="155">
        <v>5</v>
      </c>
      <c r="AD47" s="155" t="str">
        <f>IF(F47=AC47,"",1)</f>
        <v/>
      </c>
    </row>
    <row r="48" spans="1:30" ht="12" customHeight="1">
      <c r="A48" s="254"/>
      <c r="B48" s="254"/>
      <c r="C48" s="40"/>
      <c r="D48" s="306"/>
      <c r="E48" s="39"/>
      <c r="F48" s="94">
        <f t="shared" si="1"/>
        <v>1</v>
      </c>
      <c r="G48" s="67">
        <f t="shared" ref="G48:Q48" si="23">IF(G47=0,0,G47/$F47)</f>
        <v>0</v>
      </c>
      <c r="H48" s="37">
        <f t="shared" si="23"/>
        <v>0</v>
      </c>
      <c r="I48" s="37">
        <f t="shared" si="23"/>
        <v>0.2</v>
      </c>
      <c r="J48" s="37">
        <f t="shared" si="23"/>
        <v>0.8</v>
      </c>
      <c r="K48" s="37">
        <f t="shared" si="23"/>
        <v>0</v>
      </c>
      <c r="L48" s="37">
        <f t="shared" si="23"/>
        <v>0</v>
      </c>
      <c r="M48" s="37">
        <f t="shared" si="23"/>
        <v>0</v>
      </c>
      <c r="N48" s="37">
        <f t="shared" si="23"/>
        <v>0</v>
      </c>
      <c r="O48" s="37">
        <f t="shared" si="23"/>
        <v>0</v>
      </c>
      <c r="P48" s="37">
        <f t="shared" si="23"/>
        <v>0</v>
      </c>
      <c r="Q48" s="37">
        <f t="shared" si="23"/>
        <v>0</v>
      </c>
      <c r="R48" s="438"/>
      <c r="AC48" s="154"/>
      <c r="AD48" s="154"/>
    </row>
    <row r="49" spans="1:30" ht="12" customHeight="1">
      <c r="A49" s="254"/>
      <c r="B49" s="254"/>
      <c r="C49" s="43"/>
      <c r="D49" s="305" t="s">
        <v>27</v>
      </c>
      <c r="E49" s="42"/>
      <c r="F49" s="93">
        <f t="shared" si="1"/>
        <v>5</v>
      </c>
      <c r="G49" s="69">
        <v>0</v>
      </c>
      <c r="H49" s="41">
        <v>0</v>
      </c>
      <c r="I49" s="41">
        <v>0</v>
      </c>
      <c r="J49" s="41">
        <v>1</v>
      </c>
      <c r="K49" s="41">
        <v>2</v>
      </c>
      <c r="L49" s="41">
        <v>0</v>
      </c>
      <c r="M49" s="41">
        <v>0</v>
      </c>
      <c r="N49" s="41">
        <v>0</v>
      </c>
      <c r="O49" s="41">
        <v>0</v>
      </c>
      <c r="P49" s="41">
        <v>0</v>
      </c>
      <c r="Q49" s="41">
        <v>2</v>
      </c>
      <c r="R49" s="437">
        <v>269183.33333333331</v>
      </c>
      <c r="AC49" s="155">
        <v>5</v>
      </c>
      <c r="AD49" s="155" t="str">
        <f>IF(F49=AC49,"",1)</f>
        <v/>
      </c>
    </row>
    <row r="50" spans="1:30" ht="12" customHeight="1">
      <c r="A50" s="254"/>
      <c r="B50" s="254"/>
      <c r="C50" s="40"/>
      <c r="D50" s="306"/>
      <c r="E50" s="39"/>
      <c r="F50" s="94">
        <f t="shared" si="1"/>
        <v>1</v>
      </c>
      <c r="G50" s="67">
        <f t="shared" ref="G50:Q50" si="24">IF(G49=0,0,G49/$F49)</f>
        <v>0</v>
      </c>
      <c r="H50" s="37">
        <f t="shared" si="24"/>
        <v>0</v>
      </c>
      <c r="I50" s="37">
        <f t="shared" si="24"/>
        <v>0</v>
      </c>
      <c r="J50" s="37">
        <f t="shared" si="24"/>
        <v>0.2</v>
      </c>
      <c r="K50" s="37">
        <f t="shared" si="24"/>
        <v>0.4</v>
      </c>
      <c r="L50" s="37">
        <f t="shared" si="24"/>
        <v>0</v>
      </c>
      <c r="M50" s="37">
        <f t="shared" si="24"/>
        <v>0</v>
      </c>
      <c r="N50" s="37">
        <f t="shared" si="24"/>
        <v>0</v>
      </c>
      <c r="O50" s="37">
        <f t="shared" si="24"/>
        <v>0</v>
      </c>
      <c r="P50" s="37">
        <f t="shared" si="24"/>
        <v>0</v>
      </c>
      <c r="Q50" s="37">
        <f t="shared" si="24"/>
        <v>0.4</v>
      </c>
      <c r="R50" s="438"/>
      <c r="AC50" s="154"/>
      <c r="AD50" s="154"/>
    </row>
    <row r="51" spans="1:30" ht="12" customHeight="1">
      <c r="A51" s="254"/>
      <c r="B51" s="254"/>
      <c r="C51" s="43"/>
      <c r="D51" s="305" t="s">
        <v>26</v>
      </c>
      <c r="E51" s="42"/>
      <c r="F51" s="93">
        <f t="shared" si="1"/>
        <v>15</v>
      </c>
      <c r="G51" s="69">
        <v>0</v>
      </c>
      <c r="H51" s="41">
        <v>0</v>
      </c>
      <c r="I51" s="41">
        <v>2</v>
      </c>
      <c r="J51" s="41">
        <v>5</v>
      </c>
      <c r="K51" s="41">
        <v>5</v>
      </c>
      <c r="L51" s="41">
        <v>0</v>
      </c>
      <c r="M51" s="41">
        <v>0</v>
      </c>
      <c r="N51" s="41">
        <v>0</v>
      </c>
      <c r="O51" s="41">
        <v>0</v>
      </c>
      <c r="P51" s="41">
        <v>0</v>
      </c>
      <c r="Q51" s="41">
        <v>3</v>
      </c>
      <c r="R51" s="437">
        <v>233298.33333333334</v>
      </c>
      <c r="AC51" s="155">
        <v>15</v>
      </c>
      <c r="AD51" s="155" t="str">
        <f>IF(F51=AC51,"",1)</f>
        <v/>
      </c>
    </row>
    <row r="52" spans="1:30" ht="12" customHeight="1">
      <c r="A52" s="254"/>
      <c r="B52" s="254"/>
      <c r="C52" s="40"/>
      <c r="D52" s="306"/>
      <c r="E52" s="39"/>
      <c r="F52" s="94">
        <f t="shared" si="1"/>
        <v>1</v>
      </c>
      <c r="G52" s="67">
        <f t="shared" ref="G52:Q52" si="25">IF(G51=0,0,G51/$F51)</f>
        <v>0</v>
      </c>
      <c r="H52" s="37">
        <f t="shared" si="25"/>
        <v>0</v>
      </c>
      <c r="I52" s="37">
        <f t="shared" si="25"/>
        <v>0.13333333333333333</v>
      </c>
      <c r="J52" s="37">
        <f t="shared" si="25"/>
        <v>0.33333333333333331</v>
      </c>
      <c r="K52" s="37">
        <f t="shared" si="25"/>
        <v>0.33333333333333331</v>
      </c>
      <c r="L52" s="37">
        <f t="shared" si="25"/>
        <v>0</v>
      </c>
      <c r="M52" s="37">
        <f t="shared" si="25"/>
        <v>0</v>
      </c>
      <c r="N52" s="37">
        <f t="shared" si="25"/>
        <v>0</v>
      </c>
      <c r="O52" s="37">
        <f t="shared" si="25"/>
        <v>0</v>
      </c>
      <c r="P52" s="37">
        <f t="shared" si="25"/>
        <v>0</v>
      </c>
      <c r="Q52" s="37">
        <f t="shared" si="25"/>
        <v>0.2</v>
      </c>
      <c r="R52" s="438"/>
      <c r="AC52" s="154"/>
      <c r="AD52" s="154"/>
    </row>
    <row r="53" spans="1:30" ht="12" customHeight="1">
      <c r="A53" s="254"/>
      <c r="B53" s="254"/>
      <c r="C53" s="43"/>
      <c r="D53" s="305" t="s">
        <v>25</v>
      </c>
      <c r="E53" s="42"/>
      <c r="F53" s="93">
        <f t="shared" si="1"/>
        <v>6</v>
      </c>
      <c r="G53" s="69">
        <v>0</v>
      </c>
      <c r="H53" s="41">
        <v>0</v>
      </c>
      <c r="I53" s="41">
        <v>1</v>
      </c>
      <c r="J53" s="41">
        <v>2</v>
      </c>
      <c r="K53" s="41">
        <v>0</v>
      </c>
      <c r="L53" s="41">
        <v>2</v>
      </c>
      <c r="M53" s="41">
        <v>0</v>
      </c>
      <c r="N53" s="41">
        <v>0</v>
      </c>
      <c r="O53" s="41">
        <v>0</v>
      </c>
      <c r="P53" s="41">
        <v>0</v>
      </c>
      <c r="Q53" s="41">
        <v>1</v>
      </c>
      <c r="R53" s="437">
        <v>243652.8</v>
      </c>
      <c r="AC53" s="155">
        <v>6</v>
      </c>
      <c r="AD53" s="155" t="str">
        <f>IF(F53=AC53,"",1)</f>
        <v/>
      </c>
    </row>
    <row r="54" spans="1:30" ht="12" customHeight="1">
      <c r="A54" s="254"/>
      <c r="B54" s="254"/>
      <c r="C54" s="40"/>
      <c r="D54" s="306"/>
      <c r="E54" s="39"/>
      <c r="F54" s="94">
        <f t="shared" si="1"/>
        <v>0.99999999999999989</v>
      </c>
      <c r="G54" s="67">
        <f t="shared" ref="G54:Q54" si="26">IF(G53=0,0,G53/$F53)</f>
        <v>0</v>
      </c>
      <c r="H54" s="37">
        <f t="shared" si="26"/>
        <v>0</v>
      </c>
      <c r="I54" s="37">
        <f t="shared" si="26"/>
        <v>0.16666666666666666</v>
      </c>
      <c r="J54" s="37">
        <f t="shared" si="26"/>
        <v>0.33333333333333331</v>
      </c>
      <c r="K54" s="37">
        <f t="shared" si="26"/>
        <v>0</v>
      </c>
      <c r="L54" s="37">
        <f t="shared" si="26"/>
        <v>0.33333333333333331</v>
      </c>
      <c r="M54" s="37">
        <f t="shared" si="26"/>
        <v>0</v>
      </c>
      <c r="N54" s="37">
        <f t="shared" si="26"/>
        <v>0</v>
      </c>
      <c r="O54" s="37">
        <f t="shared" si="26"/>
        <v>0</v>
      </c>
      <c r="P54" s="37">
        <f t="shared" si="26"/>
        <v>0</v>
      </c>
      <c r="Q54" s="37">
        <f t="shared" si="26"/>
        <v>0.16666666666666666</v>
      </c>
      <c r="R54" s="438"/>
      <c r="AC54" s="154"/>
      <c r="AD54" s="154"/>
    </row>
    <row r="55" spans="1:30" ht="12" customHeight="1">
      <c r="A55" s="254"/>
      <c r="B55" s="254"/>
      <c r="C55" s="43"/>
      <c r="D55" s="305" t="s">
        <v>24</v>
      </c>
      <c r="E55" s="42"/>
      <c r="F55" s="93">
        <f t="shared" si="1"/>
        <v>33</v>
      </c>
      <c r="G55" s="69">
        <v>0</v>
      </c>
      <c r="H55" s="41">
        <v>0</v>
      </c>
      <c r="I55" s="41">
        <v>2</v>
      </c>
      <c r="J55" s="41">
        <v>11</v>
      </c>
      <c r="K55" s="41">
        <v>9</v>
      </c>
      <c r="L55" s="41">
        <v>3</v>
      </c>
      <c r="M55" s="41">
        <v>1</v>
      </c>
      <c r="N55" s="41">
        <v>0</v>
      </c>
      <c r="O55" s="41">
        <v>0</v>
      </c>
      <c r="P55" s="41">
        <v>0</v>
      </c>
      <c r="Q55" s="41">
        <v>7</v>
      </c>
      <c r="R55" s="437">
        <v>246567.42307692306</v>
      </c>
      <c r="AC55" s="155">
        <v>33</v>
      </c>
      <c r="AD55" s="155" t="str">
        <f>IF(F55=AC55,"",1)</f>
        <v/>
      </c>
    </row>
    <row r="56" spans="1:30" ht="12" customHeight="1">
      <c r="A56" s="254"/>
      <c r="B56" s="254"/>
      <c r="C56" s="40"/>
      <c r="D56" s="306"/>
      <c r="E56" s="39"/>
      <c r="F56" s="94">
        <f t="shared" si="1"/>
        <v>1</v>
      </c>
      <c r="G56" s="67">
        <f t="shared" ref="G56:Q56" si="27">IF(G55=0,0,G55/$F55)</f>
        <v>0</v>
      </c>
      <c r="H56" s="37">
        <f t="shared" si="27"/>
        <v>0</v>
      </c>
      <c r="I56" s="37">
        <f t="shared" si="27"/>
        <v>6.0606060606060608E-2</v>
      </c>
      <c r="J56" s="37">
        <f t="shared" si="27"/>
        <v>0.33333333333333331</v>
      </c>
      <c r="K56" s="37">
        <f t="shared" si="27"/>
        <v>0.27272727272727271</v>
      </c>
      <c r="L56" s="37">
        <f t="shared" si="27"/>
        <v>9.0909090909090912E-2</v>
      </c>
      <c r="M56" s="37">
        <f t="shared" si="27"/>
        <v>3.0303030303030304E-2</v>
      </c>
      <c r="N56" s="37">
        <f t="shared" si="27"/>
        <v>0</v>
      </c>
      <c r="O56" s="37">
        <f t="shared" si="27"/>
        <v>0</v>
      </c>
      <c r="P56" s="37">
        <f t="shared" si="27"/>
        <v>0</v>
      </c>
      <c r="Q56" s="37">
        <f t="shared" si="27"/>
        <v>0.21212121212121213</v>
      </c>
      <c r="R56" s="438"/>
      <c r="AC56" s="154"/>
      <c r="AD56" s="154"/>
    </row>
    <row r="57" spans="1:30" ht="12" customHeight="1">
      <c r="A57" s="254"/>
      <c r="B57" s="254"/>
      <c r="C57" s="43"/>
      <c r="D57" s="305" t="s">
        <v>23</v>
      </c>
      <c r="E57" s="42"/>
      <c r="F57" s="93">
        <f t="shared" si="1"/>
        <v>7</v>
      </c>
      <c r="G57" s="69">
        <v>0</v>
      </c>
      <c r="H57" s="41">
        <v>0</v>
      </c>
      <c r="I57" s="41">
        <v>2</v>
      </c>
      <c r="J57" s="41">
        <v>4</v>
      </c>
      <c r="K57" s="41">
        <v>1</v>
      </c>
      <c r="L57" s="41">
        <v>0</v>
      </c>
      <c r="M57" s="41">
        <v>0</v>
      </c>
      <c r="N57" s="41">
        <v>0</v>
      </c>
      <c r="O57" s="41">
        <v>0</v>
      </c>
      <c r="P57" s="41">
        <v>0</v>
      </c>
      <c r="Q57" s="41">
        <v>0</v>
      </c>
      <c r="R57" s="437">
        <v>221569.57142857142</v>
      </c>
      <c r="AC57" s="155">
        <v>7</v>
      </c>
      <c r="AD57" s="155" t="str">
        <f>IF(F57=AC57,"",1)</f>
        <v/>
      </c>
    </row>
    <row r="58" spans="1:30" ht="12" customHeight="1">
      <c r="A58" s="254"/>
      <c r="B58" s="254"/>
      <c r="C58" s="40"/>
      <c r="D58" s="306"/>
      <c r="E58" s="39"/>
      <c r="F58" s="94">
        <f t="shared" si="1"/>
        <v>1</v>
      </c>
      <c r="G58" s="67">
        <f t="shared" ref="G58:Q58" si="28">IF(G57=0,0,G57/$F57)</f>
        <v>0</v>
      </c>
      <c r="H58" s="37">
        <f t="shared" si="28"/>
        <v>0</v>
      </c>
      <c r="I58" s="37">
        <f t="shared" si="28"/>
        <v>0.2857142857142857</v>
      </c>
      <c r="J58" s="37">
        <f t="shared" si="28"/>
        <v>0.5714285714285714</v>
      </c>
      <c r="K58" s="37">
        <f t="shared" si="28"/>
        <v>0.14285714285714285</v>
      </c>
      <c r="L58" s="37">
        <f t="shared" si="28"/>
        <v>0</v>
      </c>
      <c r="M58" s="37">
        <f t="shared" si="28"/>
        <v>0</v>
      </c>
      <c r="N58" s="37">
        <f t="shared" si="28"/>
        <v>0</v>
      </c>
      <c r="O58" s="37">
        <f t="shared" si="28"/>
        <v>0</v>
      </c>
      <c r="P58" s="37">
        <f t="shared" si="28"/>
        <v>0</v>
      </c>
      <c r="Q58" s="37">
        <f t="shared" si="28"/>
        <v>0</v>
      </c>
      <c r="R58" s="438"/>
      <c r="AC58" s="154"/>
      <c r="AD58" s="154"/>
    </row>
    <row r="59" spans="1:30" ht="12.75" customHeight="1">
      <c r="A59" s="254"/>
      <c r="B59" s="254"/>
      <c r="C59" s="43"/>
      <c r="D59" s="305" t="s">
        <v>22</v>
      </c>
      <c r="E59" s="42"/>
      <c r="F59" s="93">
        <f t="shared" si="1"/>
        <v>29</v>
      </c>
      <c r="G59" s="69">
        <v>0</v>
      </c>
      <c r="H59" s="41">
        <v>0</v>
      </c>
      <c r="I59" s="41">
        <v>1</v>
      </c>
      <c r="J59" s="41">
        <v>9</v>
      </c>
      <c r="K59" s="41">
        <v>9</v>
      </c>
      <c r="L59" s="41">
        <v>3</v>
      </c>
      <c r="M59" s="41">
        <v>1</v>
      </c>
      <c r="N59" s="41">
        <v>2</v>
      </c>
      <c r="O59" s="41">
        <v>0</v>
      </c>
      <c r="P59" s="41">
        <v>0</v>
      </c>
      <c r="Q59" s="41">
        <v>4</v>
      </c>
      <c r="R59" s="437">
        <v>275166.08000000002</v>
      </c>
      <c r="AC59" s="155">
        <v>29</v>
      </c>
      <c r="AD59" s="155" t="str">
        <f>IF(F59=AC59,"",1)</f>
        <v/>
      </c>
    </row>
    <row r="60" spans="1:30" ht="12.75" customHeight="1">
      <c r="A60" s="254"/>
      <c r="B60" s="254"/>
      <c r="C60" s="40"/>
      <c r="D60" s="306"/>
      <c r="E60" s="39"/>
      <c r="F60" s="94">
        <f t="shared" si="1"/>
        <v>1</v>
      </c>
      <c r="G60" s="67">
        <f t="shared" ref="G60:Q60" si="29">IF(G59=0,0,G59/$F59)</f>
        <v>0</v>
      </c>
      <c r="H60" s="37">
        <f t="shared" si="29"/>
        <v>0</v>
      </c>
      <c r="I60" s="37">
        <f t="shared" si="29"/>
        <v>3.4482758620689655E-2</v>
      </c>
      <c r="J60" s="37">
        <f t="shared" si="29"/>
        <v>0.31034482758620691</v>
      </c>
      <c r="K60" s="37">
        <f t="shared" si="29"/>
        <v>0.31034482758620691</v>
      </c>
      <c r="L60" s="37">
        <f t="shared" si="29"/>
        <v>0.10344827586206896</v>
      </c>
      <c r="M60" s="37">
        <f t="shared" si="29"/>
        <v>3.4482758620689655E-2</v>
      </c>
      <c r="N60" s="37">
        <f t="shared" si="29"/>
        <v>6.8965517241379309E-2</v>
      </c>
      <c r="O60" s="37">
        <f t="shared" si="29"/>
        <v>0</v>
      </c>
      <c r="P60" s="37">
        <f t="shared" si="29"/>
        <v>0</v>
      </c>
      <c r="Q60" s="37">
        <f t="shared" si="29"/>
        <v>0.13793103448275862</v>
      </c>
      <c r="R60" s="438"/>
      <c r="AC60" s="154"/>
      <c r="AD60" s="154"/>
    </row>
    <row r="61" spans="1:30" ht="12" customHeight="1">
      <c r="A61" s="254"/>
      <c r="B61" s="254"/>
      <c r="C61" s="43"/>
      <c r="D61" s="305" t="s">
        <v>21</v>
      </c>
      <c r="E61" s="42"/>
      <c r="F61" s="93">
        <f t="shared" si="1"/>
        <v>15</v>
      </c>
      <c r="G61" s="69">
        <v>0</v>
      </c>
      <c r="H61" s="41">
        <v>0</v>
      </c>
      <c r="I61" s="41">
        <v>2</v>
      </c>
      <c r="J61" s="41">
        <v>5</v>
      </c>
      <c r="K61" s="41">
        <v>4</v>
      </c>
      <c r="L61" s="41">
        <v>3</v>
      </c>
      <c r="M61" s="41">
        <v>0</v>
      </c>
      <c r="N61" s="41">
        <v>0</v>
      </c>
      <c r="O61" s="41">
        <v>0</v>
      </c>
      <c r="P61" s="41">
        <v>0</v>
      </c>
      <c r="Q61" s="41">
        <v>1</v>
      </c>
      <c r="R61" s="437">
        <v>249811.14285714287</v>
      </c>
      <c r="AC61" s="155">
        <v>15</v>
      </c>
      <c r="AD61" s="155" t="str">
        <f>IF(F61=AC61,"",1)</f>
        <v/>
      </c>
    </row>
    <row r="62" spans="1:30" ht="12" customHeight="1">
      <c r="A62" s="254"/>
      <c r="B62" s="254"/>
      <c r="C62" s="40"/>
      <c r="D62" s="306"/>
      <c r="E62" s="39"/>
      <c r="F62" s="94">
        <f t="shared" si="1"/>
        <v>1</v>
      </c>
      <c r="G62" s="67">
        <f t="shared" ref="G62:Q62" si="30">IF(G61=0,0,G61/$F61)</f>
        <v>0</v>
      </c>
      <c r="H62" s="37">
        <f t="shared" si="30"/>
        <v>0</v>
      </c>
      <c r="I62" s="37">
        <f t="shared" si="30"/>
        <v>0.13333333333333333</v>
      </c>
      <c r="J62" s="37">
        <f t="shared" si="30"/>
        <v>0.33333333333333331</v>
      </c>
      <c r="K62" s="37">
        <f t="shared" si="30"/>
        <v>0.26666666666666666</v>
      </c>
      <c r="L62" s="37">
        <f t="shared" si="30"/>
        <v>0.2</v>
      </c>
      <c r="M62" s="37">
        <f t="shared" si="30"/>
        <v>0</v>
      </c>
      <c r="N62" s="37">
        <f t="shared" si="30"/>
        <v>0</v>
      </c>
      <c r="O62" s="37">
        <f t="shared" si="30"/>
        <v>0</v>
      </c>
      <c r="P62" s="37">
        <f t="shared" si="30"/>
        <v>0</v>
      </c>
      <c r="Q62" s="37">
        <f t="shared" si="30"/>
        <v>6.6666666666666666E-2</v>
      </c>
      <c r="R62" s="438"/>
      <c r="AC62" s="154"/>
      <c r="AD62" s="154"/>
    </row>
    <row r="63" spans="1:30" ht="12" customHeight="1">
      <c r="A63" s="254"/>
      <c r="B63" s="254"/>
      <c r="C63" s="43"/>
      <c r="D63" s="305" t="s">
        <v>20</v>
      </c>
      <c r="E63" s="42"/>
      <c r="F63" s="93">
        <f t="shared" si="1"/>
        <v>7</v>
      </c>
      <c r="G63" s="69">
        <v>0</v>
      </c>
      <c r="H63" s="41">
        <v>0</v>
      </c>
      <c r="I63" s="41">
        <v>2</v>
      </c>
      <c r="J63" s="41">
        <v>2</v>
      </c>
      <c r="K63" s="41">
        <v>0</v>
      </c>
      <c r="L63" s="41">
        <v>2</v>
      </c>
      <c r="M63" s="41">
        <v>1</v>
      </c>
      <c r="N63" s="41">
        <v>0</v>
      </c>
      <c r="O63" s="41">
        <v>0</v>
      </c>
      <c r="P63" s="41">
        <v>0</v>
      </c>
      <c r="Q63" s="41">
        <v>0</v>
      </c>
      <c r="R63" s="437">
        <v>262357.14285714284</v>
      </c>
      <c r="AC63" s="155">
        <v>7</v>
      </c>
      <c r="AD63" s="155" t="str">
        <f>IF(F63=AC63,"",1)</f>
        <v/>
      </c>
    </row>
    <row r="64" spans="1:30" ht="12" customHeight="1">
      <c r="A64" s="254"/>
      <c r="B64" s="254"/>
      <c r="C64" s="40"/>
      <c r="D64" s="306"/>
      <c r="E64" s="39"/>
      <c r="F64" s="94">
        <f t="shared" si="1"/>
        <v>1</v>
      </c>
      <c r="G64" s="67">
        <f t="shared" ref="G64:Q64" si="31">IF(G63=0,0,G63/$F63)</f>
        <v>0</v>
      </c>
      <c r="H64" s="37">
        <f t="shared" si="31"/>
        <v>0</v>
      </c>
      <c r="I64" s="37">
        <f t="shared" si="31"/>
        <v>0.2857142857142857</v>
      </c>
      <c r="J64" s="37">
        <f t="shared" si="31"/>
        <v>0.2857142857142857</v>
      </c>
      <c r="K64" s="37">
        <f t="shared" si="31"/>
        <v>0</v>
      </c>
      <c r="L64" s="37">
        <f t="shared" si="31"/>
        <v>0.2857142857142857</v>
      </c>
      <c r="M64" s="37">
        <f t="shared" si="31"/>
        <v>0.14285714285714285</v>
      </c>
      <c r="N64" s="37">
        <f t="shared" si="31"/>
        <v>0</v>
      </c>
      <c r="O64" s="37">
        <f t="shared" si="31"/>
        <v>0</v>
      </c>
      <c r="P64" s="37">
        <f t="shared" si="31"/>
        <v>0</v>
      </c>
      <c r="Q64" s="37">
        <f t="shared" si="31"/>
        <v>0</v>
      </c>
      <c r="R64" s="438"/>
      <c r="AC64" s="154"/>
      <c r="AD64" s="154"/>
    </row>
    <row r="65" spans="1:30" ht="12" customHeight="1">
      <c r="A65" s="254"/>
      <c r="B65" s="254"/>
      <c r="C65" s="43"/>
      <c r="D65" s="305" t="s">
        <v>19</v>
      </c>
      <c r="E65" s="42"/>
      <c r="F65" s="93">
        <f t="shared" si="1"/>
        <v>17</v>
      </c>
      <c r="G65" s="69">
        <v>0</v>
      </c>
      <c r="H65" s="41">
        <v>0</v>
      </c>
      <c r="I65" s="41">
        <v>3</v>
      </c>
      <c r="J65" s="41">
        <v>5</v>
      </c>
      <c r="K65" s="41">
        <v>6</v>
      </c>
      <c r="L65" s="41">
        <v>1</v>
      </c>
      <c r="M65" s="41">
        <v>0</v>
      </c>
      <c r="N65" s="41">
        <v>0</v>
      </c>
      <c r="O65" s="41">
        <v>0</v>
      </c>
      <c r="P65" s="41">
        <v>0</v>
      </c>
      <c r="Q65" s="41">
        <v>2</v>
      </c>
      <c r="R65" s="437">
        <v>239591.06666666668</v>
      </c>
      <c r="AC65" s="155">
        <v>17</v>
      </c>
      <c r="AD65" s="155" t="str">
        <f>IF(F65=AC65,"",1)</f>
        <v/>
      </c>
    </row>
    <row r="66" spans="1:30" ht="12" customHeight="1">
      <c r="A66" s="254"/>
      <c r="B66" s="254"/>
      <c r="C66" s="40"/>
      <c r="D66" s="306"/>
      <c r="E66" s="39"/>
      <c r="F66" s="94">
        <f t="shared" si="1"/>
        <v>1</v>
      </c>
      <c r="G66" s="67">
        <f t="shared" ref="G66:Q66" si="32">IF(G65=0,0,G65/$F65)</f>
        <v>0</v>
      </c>
      <c r="H66" s="37">
        <f t="shared" si="32"/>
        <v>0</v>
      </c>
      <c r="I66" s="37">
        <f t="shared" si="32"/>
        <v>0.17647058823529413</v>
      </c>
      <c r="J66" s="37">
        <f t="shared" si="32"/>
        <v>0.29411764705882354</v>
      </c>
      <c r="K66" s="37">
        <f t="shared" si="32"/>
        <v>0.35294117647058826</v>
      </c>
      <c r="L66" s="37">
        <f t="shared" si="32"/>
        <v>5.8823529411764705E-2</v>
      </c>
      <c r="M66" s="37">
        <f t="shared" si="32"/>
        <v>0</v>
      </c>
      <c r="N66" s="37">
        <f t="shared" si="32"/>
        <v>0</v>
      </c>
      <c r="O66" s="37">
        <f t="shared" si="32"/>
        <v>0</v>
      </c>
      <c r="P66" s="37">
        <f t="shared" si="32"/>
        <v>0</v>
      </c>
      <c r="Q66" s="37">
        <f t="shared" si="32"/>
        <v>0.11764705882352941</v>
      </c>
      <c r="R66" s="438"/>
      <c r="AC66" s="154"/>
      <c r="AD66" s="154"/>
    </row>
    <row r="67" spans="1:30" ht="12" customHeight="1">
      <c r="A67" s="254"/>
      <c r="B67" s="254"/>
      <c r="C67" s="43"/>
      <c r="D67" s="305" t="s">
        <v>18</v>
      </c>
      <c r="E67" s="42"/>
      <c r="F67" s="93">
        <f t="shared" si="1"/>
        <v>6</v>
      </c>
      <c r="G67" s="69">
        <v>0</v>
      </c>
      <c r="H67" s="41">
        <v>1</v>
      </c>
      <c r="I67" s="41">
        <v>1</v>
      </c>
      <c r="J67" s="41">
        <v>2</v>
      </c>
      <c r="K67" s="41">
        <v>1</v>
      </c>
      <c r="L67" s="41">
        <v>1</v>
      </c>
      <c r="M67" s="41">
        <v>0</v>
      </c>
      <c r="N67" s="41">
        <v>0</v>
      </c>
      <c r="O67" s="41">
        <v>0</v>
      </c>
      <c r="P67" s="41">
        <v>0</v>
      </c>
      <c r="Q67" s="41">
        <v>0</v>
      </c>
      <c r="R67" s="437">
        <v>231077.16666666666</v>
      </c>
      <c r="AC67" s="155">
        <v>6</v>
      </c>
      <c r="AD67" s="155" t="str">
        <f>IF(F67=AC67,"",1)</f>
        <v/>
      </c>
    </row>
    <row r="68" spans="1:30" ht="12" customHeight="1">
      <c r="A68" s="254"/>
      <c r="B68" s="255"/>
      <c r="C68" s="40"/>
      <c r="D68" s="306"/>
      <c r="E68" s="39"/>
      <c r="F68" s="94">
        <f t="shared" si="1"/>
        <v>0.99999999999999989</v>
      </c>
      <c r="G68" s="67">
        <f t="shared" ref="G68:Q68" si="33">IF(G67=0,0,G67/$F67)</f>
        <v>0</v>
      </c>
      <c r="H68" s="37">
        <f t="shared" si="33"/>
        <v>0.16666666666666666</v>
      </c>
      <c r="I68" s="37">
        <f t="shared" si="33"/>
        <v>0.16666666666666666</v>
      </c>
      <c r="J68" s="37">
        <f t="shared" si="33"/>
        <v>0.33333333333333331</v>
      </c>
      <c r="K68" s="37">
        <f t="shared" si="33"/>
        <v>0.16666666666666666</v>
      </c>
      <c r="L68" s="37">
        <f t="shared" si="33"/>
        <v>0.16666666666666666</v>
      </c>
      <c r="M68" s="37">
        <f t="shared" si="33"/>
        <v>0</v>
      </c>
      <c r="N68" s="37">
        <f t="shared" si="33"/>
        <v>0</v>
      </c>
      <c r="O68" s="37">
        <f t="shared" si="33"/>
        <v>0</v>
      </c>
      <c r="P68" s="37">
        <f t="shared" si="33"/>
        <v>0</v>
      </c>
      <c r="Q68" s="37">
        <f t="shared" si="33"/>
        <v>0</v>
      </c>
      <c r="R68" s="438"/>
      <c r="AC68" s="154"/>
      <c r="AD68" s="154"/>
    </row>
    <row r="69" spans="1:30" ht="12" customHeight="1">
      <c r="A69" s="254"/>
      <c r="B69" s="253" t="s">
        <v>17</v>
      </c>
      <c r="C69" s="43"/>
      <c r="D69" s="305" t="s">
        <v>16</v>
      </c>
      <c r="E69" s="42"/>
      <c r="F69" s="93">
        <f t="shared" si="1"/>
        <v>724</v>
      </c>
      <c r="G69" s="69">
        <f t="shared" ref="G69:Q69" si="34">SUM(G71,G73,G75,G77,G79,G81,G83,G85,G87,G89,G91,G93,G95,G97,G99)</f>
        <v>0</v>
      </c>
      <c r="H69" s="41">
        <f t="shared" si="34"/>
        <v>7</v>
      </c>
      <c r="I69" s="41">
        <f t="shared" si="34"/>
        <v>69</v>
      </c>
      <c r="J69" s="41">
        <f t="shared" si="34"/>
        <v>120</v>
      </c>
      <c r="K69" s="41">
        <f t="shared" si="34"/>
        <v>146</v>
      </c>
      <c r="L69" s="41">
        <f t="shared" si="34"/>
        <v>96</v>
      </c>
      <c r="M69" s="41">
        <f t="shared" si="34"/>
        <v>40</v>
      </c>
      <c r="N69" s="41">
        <f t="shared" si="34"/>
        <v>10</v>
      </c>
      <c r="O69" s="41">
        <f t="shared" si="34"/>
        <v>8</v>
      </c>
      <c r="P69" s="41">
        <f t="shared" si="34"/>
        <v>3</v>
      </c>
      <c r="Q69" s="41">
        <f t="shared" si="34"/>
        <v>225</v>
      </c>
      <c r="R69" s="437">
        <v>275669.18440000003</v>
      </c>
      <c r="AC69" s="155">
        <v>724</v>
      </c>
      <c r="AD69" s="155" t="str">
        <f>IF(F69=AC69,"",1)</f>
        <v/>
      </c>
    </row>
    <row r="70" spans="1:30" ht="12" customHeight="1">
      <c r="A70" s="254"/>
      <c r="B70" s="254"/>
      <c r="C70" s="40"/>
      <c r="D70" s="306"/>
      <c r="E70" s="39"/>
      <c r="F70" s="94">
        <f t="shared" si="1"/>
        <v>1</v>
      </c>
      <c r="G70" s="67">
        <f t="shared" ref="G70:Q70" si="35">IF(G69=0,0,G69/$F69)</f>
        <v>0</v>
      </c>
      <c r="H70" s="37">
        <f t="shared" si="35"/>
        <v>9.6685082872928173E-3</v>
      </c>
      <c r="I70" s="37">
        <f t="shared" si="35"/>
        <v>9.5303867403314924E-2</v>
      </c>
      <c r="J70" s="37">
        <f t="shared" si="35"/>
        <v>0.16574585635359115</v>
      </c>
      <c r="K70" s="37">
        <f t="shared" si="35"/>
        <v>0.20165745856353592</v>
      </c>
      <c r="L70" s="37">
        <f t="shared" si="35"/>
        <v>0.13259668508287292</v>
      </c>
      <c r="M70" s="37">
        <f t="shared" si="35"/>
        <v>5.5248618784530384E-2</v>
      </c>
      <c r="N70" s="37">
        <f t="shared" si="35"/>
        <v>1.3812154696132596E-2</v>
      </c>
      <c r="O70" s="37">
        <f t="shared" si="35"/>
        <v>1.1049723756906077E-2</v>
      </c>
      <c r="P70" s="37">
        <f t="shared" si="35"/>
        <v>4.1436464088397788E-3</v>
      </c>
      <c r="Q70" s="37">
        <f t="shared" si="35"/>
        <v>0.31077348066298344</v>
      </c>
      <c r="R70" s="438"/>
      <c r="AC70" s="154"/>
      <c r="AD70" s="154"/>
    </row>
    <row r="71" spans="1:30" ht="12" customHeight="1">
      <c r="A71" s="254"/>
      <c r="B71" s="254"/>
      <c r="C71" s="43"/>
      <c r="D71" s="305" t="s">
        <v>122</v>
      </c>
      <c r="E71" s="42"/>
      <c r="F71" s="93">
        <f t="shared" si="1"/>
        <v>4</v>
      </c>
      <c r="G71" s="69">
        <v>0</v>
      </c>
      <c r="H71" s="41">
        <v>0</v>
      </c>
      <c r="I71" s="41">
        <v>0</v>
      </c>
      <c r="J71" s="41">
        <v>0</v>
      </c>
      <c r="K71" s="41">
        <v>2</v>
      </c>
      <c r="L71" s="41">
        <v>1</v>
      </c>
      <c r="M71" s="41">
        <v>0</v>
      </c>
      <c r="N71" s="41">
        <v>0</v>
      </c>
      <c r="O71" s="41">
        <v>0</v>
      </c>
      <c r="P71" s="41">
        <v>0</v>
      </c>
      <c r="Q71" s="41">
        <v>1</v>
      </c>
      <c r="R71" s="437">
        <v>273050</v>
      </c>
      <c r="AC71" s="155">
        <v>4</v>
      </c>
      <c r="AD71" s="155" t="str">
        <f>IF(F71=AC71,"",1)</f>
        <v/>
      </c>
    </row>
    <row r="72" spans="1:30" ht="12" customHeight="1">
      <c r="A72" s="254"/>
      <c r="B72" s="254"/>
      <c r="C72" s="40"/>
      <c r="D72" s="306"/>
      <c r="E72" s="39"/>
      <c r="F72" s="94">
        <f t="shared" ref="F72:F100" si="36">SUM(G72:Q72)</f>
        <v>1</v>
      </c>
      <c r="G72" s="67">
        <f t="shared" ref="G72:Q72" si="37">IF(G71=0,0,G71/$F71)</f>
        <v>0</v>
      </c>
      <c r="H72" s="37">
        <f t="shared" si="37"/>
        <v>0</v>
      </c>
      <c r="I72" s="37">
        <f t="shared" si="37"/>
        <v>0</v>
      </c>
      <c r="J72" s="37">
        <f t="shared" si="37"/>
        <v>0</v>
      </c>
      <c r="K72" s="37">
        <f t="shared" si="37"/>
        <v>0.5</v>
      </c>
      <c r="L72" s="37">
        <f t="shared" si="37"/>
        <v>0.25</v>
      </c>
      <c r="M72" s="37">
        <f t="shared" si="37"/>
        <v>0</v>
      </c>
      <c r="N72" s="37">
        <f t="shared" si="37"/>
        <v>0</v>
      </c>
      <c r="O72" s="37">
        <f t="shared" si="37"/>
        <v>0</v>
      </c>
      <c r="P72" s="37">
        <f t="shared" si="37"/>
        <v>0</v>
      </c>
      <c r="Q72" s="37">
        <f t="shared" si="37"/>
        <v>0.25</v>
      </c>
      <c r="R72" s="438"/>
      <c r="AC72" s="154"/>
      <c r="AD72" s="154"/>
    </row>
    <row r="73" spans="1:30" ht="12" customHeight="1">
      <c r="A73" s="254"/>
      <c r="B73" s="254"/>
      <c r="C73" s="43"/>
      <c r="D73" s="305" t="s">
        <v>14</v>
      </c>
      <c r="E73" s="42"/>
      <c r="F73" s="93">
        <f t="shared" si="36"/>
        <v>91</v>
      </c>
      <c r="G73" s="69">
        <v>0</v>
      </c>
      <c r="H73" s="41">
        <v>0</v>
      </c>
      <c r="I73" s="41">
        <v>3</v>
      </c>
      <c r="J73" s="41">
        <v>12</v>
      </c>
      <c r="K73" s="41">
        <v>29</v>
      </c>
      <c r="L73" s="41">
        <v>23</v>
      </c>
      <c r="M73" s="41">
        <v>6</v>
      </c>
      <c r="N73" s="41">
        <v>0</v>
      </c>
      <c r="O73" s="41">
        <v>0</v>
      </c>
      <c r="P73" s="41">
        <v>0</v>
      </c>
      <c r="Q73" s="41">
        <v>18</v>
      </c>
      <c r="R73" s="437">
        <v>291022.57534246577</v>
      </c>
      <c r="AC73" s="155">
        <v>91</v>
      </c>
      <c r="AD73" s="155" t="str">
        <f>IF(F73=AC73,"",1)</f>
        <v/>
      </c>
    </row>
    <row r="74" spans="1:30" ht="12" customHeight="1">
      <c r="A74" s="254"/>
      <c r="B74" s="254"/>
      <c r="C74" s="40"/>
      <c r="D74" s="306"/>
      <c r="E74" s="39"/>
      <c r="F74" s="94">
        <f t="shared" si="36"/>
        <v>0.99999999999999989</v>
      </c>
      <c r="G74" s="67">
        <f t="shared" ref="G74:Q74" si="38">IF(G73=0,0,G73/$F73)</f>
        <v>0</v>
      </c>
      <c r="H74" s="37">
        <f t="shared" si="38"/>
        <v>0</v>
      </c>
      <c r="I74" s="37">
        <f t="shared" si="38"/>
        <v>3.2967032967032968E-2</v>
      </c>
      <c r="J74" s="37">
        <f t="shared" si="38"/>
        <v>0.13186813186813187</v>
      </c>
      <c r="K74" s="37">
        <f t="shared" si="38"/>
        <v>0.31868131868131866</v>
      </c>
      <c r="L74" s="37">
        <f t="shared" si="38"/>
        <v>0.25274725274725274</v>
      </c>
      <c r="M74" s="37">
        <f t="shared" si="38"/>
        <v>6.5934065934065936E-2</v>
      </c>
      <c r="N74" s="37">
        <f t="shared" si="38"/>
        <v>0</v>
      </c>
      <c r="O74" s="37">
        <f t="shared" si="38"/>
        <v>0</v>
      </c>
      <c r="P74" s="37">
        <f t="shared" si="38"/>
        <v>0</v>
      </c>
      <c r="Q74" s="37">
        <f t="shared" si="38"/>
        <v>0.19780219780219779</v>
      </c>
      <c r="R74" s="438"/>
      <c r="AC74" s="154"/>
      <c r="AD74" s="154"/>
    </row>
    <row r="75" spans="1:30" ht="12" customHeight="1">
      <c r="A75" s="254"/>
      <c r="B75" s="254"/>
      <c r="C75" s="43"/>
      <c r="D75" s="305" t="s">
        <v>13</v>
      </c>
      <c r="E75" s="42"/>
      <c r="F75" s="93">
        <f t="shared" si="36"/>
        <v>19</v>
      </c>
      <c r="G75" s="69">
        <v>0</v>
      </c>
      <c r="H75" s="41">
        <v>0</v>
      </c>
      <c r="I75" s="41">
        <v>0</v>
      </c>
      <c r="J75" s="41">
        <v>5</v>
      </c>
      <c r="K75" s="41">
        <v>1</v>
      </c>
      <c r="L75" s="41">
        <v>2</v>
      </c>
      <c r="M75" s="41">
        <v>4</v>
      </c>
      <c r="N75" s="41">
        <v>1</v>
      </c>
      <c r="O75" s="41">
        <v>4</v>
      </c>
      <c r="P75" s="41">
        <v>0</v>
      </c>
      <c r="Q75" s="41">
        <v>2</v>
      </c>
      <c r="R75" s="437">
        <v>344342</v>
      </c>
      <c r="AC75" s="155">
        <v>19</v>
      </c>
      <c r="AD75" s="155" t="str">
        <f>IF(F75=AC75,"",1)</f>
        <v/>
      </c>
    </row>
    <row r="76" spans="1:30" ht="12" customHeight="1">
      <c r="A76" s="254"/>
      <c r="B76" s="254"/>
      <c r="C76" s="40"/>
      <c r="D76" s="306"/>
      <c r="E76" s="39"/>
      <c r="F76" s="94">
        <f t="shared" si="36"/>
        <v>0.99999999999999989</v>
      </c>
      <c r="G76" s="67">
        <f t="shared" ref="G76:Q76" si="39">IF(G75=0,0,G75/$F75)</f>
        <v>0</v>
      </c>
      <c r="H76" s="37">
        <f t="shared" si="39"/>
        <v>0</v>
      </c>
      <c r="I76" s="37">
        <f t="shared" si="39"/>
        <v>0</v>
      </c>
      <c r="J76" s="37">
        <f t="shared" si="39"/>
        <v>0.26315789473684209</v>
      </c>
      <c r="K76" s="37">
        <f t="shared" si="39"/>
        <v>5.2631578947368418E-2</v>
      </c>
      <c r="L76" s="37">
        <f t="shared" si="39"/>
        <v>0.10526315789473684</v>
      </c>
      <c r="M76" s="37">
        <f t="shared" si="39"/>
        <v>0.21052631578947367</v>
      </c>
      <c r="N76" s="37">
        <f t="shared" si="39"/>
        <v>5.2631578947368418E-2</v>
      </c>
      <c r="O76" s="37">
        <f t="shared" si="39"/>
        <v>0.21052631578947367</v>
      </c>
      <c r="P76" s="37">
        <f t="shared" si="39"/>
        <v>0</v>
      </c>
      <c r="Q76" s="37">
        <f t="shared" si="39"/>
        <v>0.10526315789473684</v>
      </c>
      <c r="R76" s="438"/>
      <c r="AC76" s="154"/>
      <c r="AD76" s="154"/>
    </row>
    <row r="77" spans="1:30" ht="12" customHeight="1">
      <c r="A77" s="254"/>
      <c r="B77" s="254"/>
      <c r="C77" s="43"/>
      <c r="D77" s="305" t="s">
        <v>12</v>
      </c>
      <c r="E77" s="42"/>
      <c r="F77" s="93">
        <f t="shared" si="36"/>
        <v>14</v>
      </c>
      <c r="G77" s="69">
        <v>0</v>
      </c>
      <c r="H77" s="41">
        <v>0</v>
      </c>
      <c r="I77" s="41">
        <v>1</v>
      </c>
      <c r="J77" s="41">
        <v>3</v>
      </c>
      <c r="K77" s="41">
        <v>5</v>
      </c>
      <c r="L77" s="41">
        <v>1</v>
      </c>
      <c r="M77" s="41">
        <v>1</v>
      </c>
      <c r="N77" s="41">
        <v>1</v>
      </c>
      <c r="O77" s="41">
        <v>0</v>
      </c>
      <c r="P77" s="41">
        <v>0</v>
      </c>
      <c r="Q77" s="41">
        <v>2</v>
      </c>
      <c r="R77" s="437">
        <v>281818.08333333331</v>
      </c>
      <c r="AC77" s="155">
        <v>14</v>
      </c>
      <c r="AD77" s="155" t="str">
        <f>IF(F77=AC77,"",1)</f>
        <v/>
      </c>
    </row>
    <row r="78" spans="1:30" ht="12" customHeight="1">
      <c r="A78" s="254"/>
      <c r="B78" s="254"/>
      <c r="C78" s="40"/>
      <c r="D78" s="306"/>
      <c r="E78" s="39"/>
      <c r="F78" s="94">
        <f t="shared" si="36"/>
        <v>0.99999999999999978</v>
      </c>
      <c r="G78" s="67">
        <f t="shared" ref="G78:Q78" si="40">IF(G77=0,0,G77/$F77)</f>
        <v>0</v>
      </c>
      <c r="H78" s="37">
        <f t="shared" si="40"/>
        <v>0</v>
      </c>
      <c r="I78" s="37">
        <f t="shared" si="40"/>
        <v>7.1428571428571425E-2</v>
      </c>
      <c r="J78" s="37">
        <f t="shared" si="40"/>
        <v>0.21428571428571427</v>
      </c>
      <c r="K78" s="37">
        <f t="shared" si="40"/>
        <v>0.35714285714285715</v>
      </c>
      <c r="L78" s="37">
        <f t="shared" si="40"/>
        <v>7.1428571428571425E-2</v>
      </c>
      <c r="M78" s="37">
        <f t="shared" si="40"/>
        <v>7.1428571428571425E-2</v>
      </c>
      <c r="N78" s="37">
        <f t="shared" si="40"/>
        <v>7.1428571428571425E-2</v>
      </c>
      <c r="O78" s="37">
        <f t="shared" si="40"/>
        <v>0</v>
      </c>
      <c r="P78" s="37">
        <f t="shared" si="40"/>
        <v>0</v>
      </c>
      <c r="Q78" s="37">
        <f t="shared" si="40"/>
        <v>0.14285714285714285</v>
      </c>
      <c r="R78" s="438"/>
      <c r="AC78" s="154"/>
      <c r="AD78" s="154"/>
    </row>
    <row r="79" spans="1:30" ht="12" customHeight="1">
      <c r="A79" s="254"/>
      <c r="B79" s="254"/>
      <c r="C79" s="43"/>
      <c r="D79" s="305" t="s">
        <v>11</v>
      </c>
      <c r="E79" s="42"/>
      <c r="F79" s="93">
        <f t="shared" si="36"/>
        <v>32</v>
      </c>
      <c r="G79" s="69">
        <v>0</v>
      </c>
      <c r="H79" s="41">
        <v>1</v>
      </c>
      <c r="I79" s="41">
        <v>3</v>
      </c>
      <c r="J79" s="41">
        <v>7</v>
      </c>
      <c r="K79" s="41">
        <v>9</v>
      </c>
      <c r="L79" s="41">
        <v>6</v>
      </c>
      <c r="M79" s="41">
        <v>1</v>
      </c>
      <c r="N79" s="41">
        <v>0</v>
      </c>
      <c r="O79" s="41">
        <v>0</v>
      </c>
      <c r="P79" s="41">
        <v>0</v>
      </c>
      <c r="Q79" s="41">
        <v>5</v>
      </c>
      <c r="R79" s="437">
        <v>261826.74074074073</v>
      </c>
      <c r="AC79" s="155">
        <v>32</v>
      </c>
      <c r="AD79" s="155" t="str">
        <f>IF(F79=AC79,"",1)</f>
        <v/>
      </c>
    </row>
    <row r="80" spans="1:30" ht="12" customHeight="1">
      <c r="A80" s="254"/>
      <c r="B80" s="254"/>
      <c r="C80" s="40"/>
      <c r="D80" s="306"/>
      <c r="E80" s="39"/>
      <c r="F80" s="94">
        <f t="shared" si="36"/>
        <v>1</v>
      </c>
      <c r="G80" s="67">
        <f t="shared" ref="G80:Q80" si="41">IF(G79=0,0,G79/$F79)</f>
        <v>0</v>
      </c>
      <c r="H80" s="37">
        <f t="shared" si="41"/>
        <v>3.125E-2</v>
      </c>
      <c r="I80" s="37">
        <f t="shared" si="41"/>
        <v>9.375E-2</v>
      </c>
      <c r="J80" s="37">
        <f t="shared" si="41"/>
        <v>0.21875</v>
      </c>
      <c r="K80" s="37">
        <f t="shared" si="41"/>
        <v>0.28125</v>
      </c>
      <c r="L80" s="37">
        <f t="shared" si="41"/>
        <v>0.1875</v>
      </c>
      <c r="M80" s="37">
        <f t="shared" si="41"/>
        <v>3.125E-2</v>
      </c>
      <c r="N80" s="37">
        <f t="shared" si="41"/>
        <v>0</v>
      </c>
      <c r="O80" s="37">
        <f t="shared" si="41"/>
        <v>0</v>
      </c>
      <c r="P80" s="37">
        <f t="shared" si="41"/>
        <v>0</v>
      </c>
      <c r="Q80" s="37">
        <f t="shared" si="41"/>
        <v>0.15625</v>
      </c>
      <c r="R80" s="438"/>
      <c r="AC80" s="154"/>
      <c r="AD80" s="154"/>
    </row>
    <row r="81" spans="1:30" ht="12" customHeight="1">
      <c r="A81" s="254"/>
      <c r="B81" s="254"/>
      <c r="C81" s="43"/>
      <c r="D81" s="305" t="s">
        <v>10</v>
      </c>
      <c r="E81" s="42"/>
      <c r="F81" s="93">
        <f t="shared" si="36"/>
        <v>176</v>
      </c>
      <c r="G81" s="69">
        <v>0</v>
      </c>
      <c r="H81" s="41">
        <v>0</v>
      </c>
      <c r="I81" s="41">
        <v>13</v>
      </c>
      <c r="J81" s="41">
        <v>28</v>
      </c>
      <c r="K81" s="41">
        <v>32</v>
      </c>
      <c r="L81" s="41">
        <v>20</v>
      </c>
      <c r="M81" s="41">
        <v>5</v>
      </c>
      <c r="N81" s="41">
        <v>1</v>
      </c>
      <c r="O81" s="41">
        <v>2</v>
      </c>
      <c r="P81" s="41">
        <v>2</v>
      </c>
      <c r="Q81" s="41">
        <v>73</v>
      </c>
      <c r="R81" s="437">
        <v>277160.09708737861</v>
      </c>
      <c r="AC81" s="155">
        <v>176</v>
      </c>
      <c r="AD81" s="155" t="str">
        <f>IF(F81=AC81,"",1)</f>
        <v/>
      </c>
    </row>
    <row r="82" spans="1:30" ht="12" customHeight="1">
      <c r="A82" s="254"/>
      <c r="B82" s="254"/>
      <c r="C82" s="40"/>
      <c r="D82" s="306"/>
      <c r="E82" s="39"/>
      <c r="F82" s="94">
        <f t="shared" si="36"/>
        <v>1</v>
      </c>
      <c r="G82" s="67">
        <f t="shared" ref="G82:Q82" si="42">IF(G81=0,0,G81/$F81)</f>
        <v>0</v>
      </c>
      <c r="H82" s="37">
        <f t="shared" si="42"/>
        <v>0</v>
      </c>
      <c r="I82" s="37">
        <f t="shared" si="42"/>
        <v>7.3863636363636367E-2</v>
      </c>
      <c r="J82" s="37">
        <f t="shared" si="42"/>
        <v>0.15909090909090909</v>
      </c>
      <c r="K82" s="37">
        <f t="shared" si="42"/>
        <v>0.18181818181818182</v>
      </c>
      <c r="L82" s="37">
        <f t="shared" si="42"/>
        <v>0.11363636363636363</v>
      </c>
      <c r="M82" s="37">
        <f t="shared" si="42"/>
        <v>2.8409090909090908E-2</v>
      </c>
      <c r="N82" s="37">
        <f t="shared" si="42"/>
        <v>5.681818181818182E-3</v>
      </c>
      <c r="O82" s="37">
        <f t="shared" si="42"/>
        <v>1.1363636363636364E-2</v>
      </c>
      <c r="P82" s="37">
        <f t="shared" si="42"/>
        <v>1.1363636363636364E-2</v>
      </c>
      <c r="Q82" s="37">
        <f t="shared" si="42"/>
        <v>0.41477272727272729</v>
      </c>
      <c r="R82" s="438"/>
      <c r="AC82" s="154"/>
      <c r="AD82" s="154"/>
    </row>
    <row r="83" spans="1:30" ht="12" customHeight="1">
      <c r="A83" s="254"/>
      <c r="B83" s="254"/>
      <c r="C83" s="43"/>
      <c r="D83" s="305" t="s">
        <v>9</v>
      </c>
      <c r="E83" s="42"/>
      <c r="F83" s="93">
        <f t="shared" si="36"/>
        <v>21</v>
      </c>
      <c r="G83" s="69">
        <v>0</v>
      </c>
      <c r="H83" s="41">
        <v>1</v>
      </c>
      <c r="I83" s="41">
        <v>0</v>
      </c>
      <c r="J83" s="41">
        <v>2</v>
      </c>
      <c r="K83" s="41">
        <v>6</v>
      </c>
      <c r="L83" s="41">
        <v>1</v>
      </c>
      <c r="M83" s="41">
        <v>4</v>
      </c>
      <c r="N83" s="41">
        <v>1</v>
      </c>
      <c r="O83" s="41">
        <v>1</v>
      </c>
      <c r="P83" s="41">
        <v>0</v>
      </c>
      <c r="Q83" s="41">
        <v>5</v>
      </c>
      <c r="R83" s="437">
        <v>317193.5</v>
      </c>
      <c r="AC83" s="155">
        <v>21</v>
      </c>
      <c r="AD83" s="155" t="str">
        <f>IF(F83=AC83,"",1)</f>
        <v/>
      </c>
    </row>
    <row r="84" spans="1:30" ht="12" customHeight="1">
      <c r="A84" s="254"/>
      <c r="B84" s="254"/>
      <c r="C84" s="40"/>
      <c r="D84" s="306"/>
      <c r="E84" s="39"/>
      <c r="F84" s="94">
        <f t="shared" si="36"/>
        <v>1</v>
      </c>
      <c r="G84" s="67">
        <f t="shared" ref="G84:Q84" si="43">IF(G83=0,0,G83/$F83)</f>
        <v>0</v>
      </c>
      <c r="H84" s="37">
        <f t="shared" si="43"/>
        <v>4.7619047619047616E-2</v>
      </c>
      <c r="I84" s="37">
        <f t="shared" si="43"/>
        <v>0</v>
      </c>
      <c r="J84" s="37">
        <f t="shared" si="43"/>
        <v>9.5238095238095233E-2</v>
      </c>
      <c r="K84" s="37">
        <f t="shared" si="43"/>
        <v>0.2857142857142857</v>
      </c>
      <c r="L84" s="37">
        <f t="shared" si="43"/>
        <v>4.7619047619047616E-2</v>
      </c>
      <c r="M84" s="37">
        <f t="shared" si="43"/>
        <v>0.19047619047619047</v>
      </c>
      <c r="N84" s="37">
        <f t="shared" si="43"/>
        <v>4.7619047619047616E-2</v>
      </c>
      <c r="O84" s="37">
        <f t="shared" si="43"/>
        <v>4.7619047619047616E-2</v>
      </c>
      <c r="P84" s="37">
        <f t="shared" si="43"/>
        <v>0</v>
      </c>
      <c r="Q84" s="37">
        <f t="shared" si="43"/>
        <v>0.23809523809523808</v>
      </c>
      <c r="R84" s="438"/>
      <c r="AC84" s="154"/>
      <c r="AD84" s="154"/>
    </row>
    <row r="85" spans="1:30" ht="12" customHeight="1">
      <c r="A85" s="254"/>
      <c r="B85" s="254"/>
      <c r="C85" s="43"/>
      <c r="D85" s="305" t="s">
        <v>8</v>
      </c>
      <c r="E85" s="42"/>
      <c r="F85" s="93">
        <f t="shared" si="36"/>
        <v>9</v>
      </c>
      <c r="G85" s="69">
        <v>0</v>
      </c>
      <c r="H85" s="41">
        <v>1</v>
      </c>
      <c r="I85" s="41">
        <v>0</v>
      </c>
      <c r="J85" s="41">
        <v>2</v>
      </c>
      <c r="K85" s="41">
        <v>1</v>
      </c>
      <c r="L85" s="41">
        <v>2</v>
      </c>
      <c r="M85" s="41">
        <v>0</v>
      </c>
      <c r="N85" s="41">
        <v>0</v>
      </c>
      <c r="O85" s="41">
        <v>0</v>
      </c>
      <c r="P85" s="41">
        <v>0</v>
      </c>
      <c r="Q85" s="41">
        <v>3</v>
      </c>
      <c r="R85" s="437">
        <v>252050.83333333334</v>
      </c>
      <c r="AC85" s="155">
        <v>9</v>
      </c>
      <c r="AD85" s="155" t="str">
        <f>IF(F85=AC85,"",1)</f>
        <v/>
      </c>
    </row>
    <row r="86" spans="1:30" ht="12" customHeight="1">
      <c r="A86" s="254"/>
      <c r="B86" s="254"/>
      <c r="C86" s="40"/>
      <c r="D86" s="306"/>
      <c r="E86" s="39"/>
      <c r="F86" s="94">
        <f t="shared" si="36"/>
        <v>1</v>
      </c>
      <c r="G86" s="67">
        <f t="shared" ref="G86:Q86" si="44">IF(G85=0,0,G85/$F85)</f>
        <v>0</v>
      </c>
      <c r="H86" s="37">
        <f t="shared" si="44"/>
        <v>0.1111111111111111</v>
      </c>
      <c r="I86" s="37">
        <f t="shared" si="44"/>
        <v>0</v>
      </c>
      <c r="J86" s="37">
        <f t="shared" si="44"/>
        <v>0.22222222222222221</v>
      </c>
      <c r="K86" s="37">
        <f t="shared" si="44"/>
        <v>0.1111111111111111</v>
      </c>
      <c r="L86" s="37">
        <f t="shared" si="44"/>
        <v>0.22222222222222221</v>
      </c>
      <c r="M86" s="37">
        <f t="shared" si="44"/>
        <v>0</v>
      </c>
      <c r="N86" s="37">
        <f t="shared" si="44"/>
        <v>0</v>
      </c>
      <c r="O86" s="37">
        <f t="shared" si="44"/>
        <v>0</v>
      </c>
      <c r="P86" s="37">
        <f t="shared" si="44"/>
        <v>0</v>
      </c>
      <c r="Q86" s="37">
        <f t="shared" si="44"/>
        <v>0.33333333333333331</v>
      </c>
      <c r="R86" s="438"/>
      <c r="AC86" s="154"/>
      <c r="AD86" s="154"/>
    </row>
    <row r="87" spans="1:30" ht="13.5" customHeight="1">
      <c r="A87" s="254"/>
      <c r="B87" s="254"/>
      <c r="C87" s="43"/>
      <c r="D87" s="307" t="s">
        <v>121</v>
      </c>
      <c r="E87" s="42"/>
      <c r="F87" s="93">
        <f t="shared" si="36"/>
        <v>18</v>
      </c>
      <c r="G87" s="69">
        <v>0</v>
      </c>
      <c r="H87" s="41">
        <v>0</v>
      </c>
      <c r="I87" s="41">
        <v>1</v>
      </c>
      <c r="J87" s="41">
        <v>3</v>
      </c>
      <c r="K87" s="41">
        <v>3</v>
      </c>
      <c r="L87" s="41">
        <v>0</v>
      </c>
      <c r="M87" s="41">
        <v>4</v>
      </c>
      <c r="N87" s="41">
        <v>0</v>
      </c>
      <c r="O87" s="41">
        <v>0</v>
      </c>
      <c r="P87" s="41">
        <v>0</v>
      </c>
      <c r="Q87" s="41">
        <v>7</v>
      </c>
      <c r="R87" s="437">
        <v>293707.81818181818</v>
      </c>
      <c r="AC87" s="155">
        <v>18</v>
      </c>
      <c r="AD87" s="155" t="str">
        <f>IF(F87=AC87,"",1)</f>
        <v/>
      </c>
    </row>
    <row r="88" spans="1:30" ht="13.5" customHeight="1">
      <c r="A88" s="254"/>
      <c r="B88" s="254"/>
      <c r="C88" s="40"/>
      <c r="D88" s="306"/>
      <c r="E88" s="39"/>
      <c r="F88" s="94">
        <f t="shared" si="36"/>
        <v>1</v>
      </c>
      <c r="G88" s="67">
        <f t="shared" ref="G88:Q88" si="45">IF(G87=0,0,G87/$F87)</f>
        <v>0</v>
      </c>
      <c r="H88" s="37">
        <f t="shared" si="45"/>
        <v>0</v>
      </c>
      <c r="I88" s="37">
        <f t="shared" si="45"/>
        <v>5.5555555555555552E-2</v>
      </c>
      <c r="J88" s="37">
        <f t="shared" si="45"/>
        <v>0.16666666666666666</v>
      </c>
      <c r="K88" s="37">
        <f t="shared" si="45"/>
        <v>0.16666666666666666</v>
      </c>
      <c r="L88" s="37">
        <f t="shared" si="45"/>
        <v>0</v>
      </c>
      <c r="M88" s="37">
        <f t="shared" si="45"/>
        <v>0.22222222222222221</v>
      </c>
      <c r="N88" s="37">
        <f t="shared" si="45"/>
        <v>0</v>
      </c>
      <c r="O88" s="37">
        <f t="shared" si="45"/>
        <v>0</v>
      </c>
      <c r="P88" s="37">
        <f t="shared" si="45"/>
        <v>0</v>
      </c>
      <c r="Q88" s="37">
        <f t="shared" si="45"/>
        <v>0.3888888888888889</v>
      </c>
      <c r="R88" s="438"/>
      <c r="AC88" s="154"/>
      <c r="AD88" s="154"/>
    </row>
    <row r="89" spans="1:30" ht="12" customHeight="1">
      <c r="A89" s="254"/>
      <c r="B89" s="254"/>
      <c r="C89" s="43"/>
      <c r="D89" s="305" t="s">
        <v>6</v>
      </c>
      <c r="E89" s="42"/>
      <c r="F89" s="93">
        <f t="shared" si="36"/>
        <v>49</v>
      </c>
      <c r="G89" s="69">
        <v>0</v>
      </c>
      <c r="H89" s="41">
        <v>0</v>
      </c>
      <c r="I89" s="41">
        <v>10</v>
      </c>
      <c r="J89" s="41">
        <v>10</v>
      </c>
      <c r="K89" s="41">
        <v>5</v>
      </c>
      <c r="L89" s="41">
        <v>4</v>
      </c>
      <c r="M89" s="41">
        <v>1</v>
      </c>
      <c r="N89" s="41">
        <v>0</v>
      </c>
      <c r="O89" s="41">
        <v>0</v>
      </c>
      <c r="P89" s="41">
        <v>0</v>
      </c>
      <c r="Q89" s="41">
        <v>19</v>
      </c>
      <c r="R89" s="437">
        <v>242048.13333333333</v>
      </c>
      <c r="AC89" s="155">
        <v>49</v>
      </c>
      <c r="AD89" s="155" t="str">
        <f>IF(F89=AC89,"",1)</f>
        <v/>
      </c>
    </row>
    <row r="90" spans="1:30" ht="12" customHeight="1">
      <c r="A90" s="254"/>
      <c r="B90" s="254"/>
      <c r="C90" s="40"/>
      <c r="D90" s="306"/>
      <c r="E90" s="39"/>
      <c r="F90" s="94">
        <f t="shared" si="36"/>
        <v>1</v>
      </c>
      <c r="G90" s="67">
        <f t="shared" ref="G90:Q90" si="46">IF(G89=0,0,G89/$F89)</f>
        <v>0</v>
      </c>
      <c r="H90" s="37">
        <f t="shared" si="46"/>
        <v>0</v>
      </c>
      <c r="I90" s="37">
        <f t="shared" si="46"/>
        <v>0.20408163265306123</v>
      </c>
      <c r="J90" s="37">
        <f t="shared" si="46"/>
        <v>0.20408163265306123</v>
      </c>
      <c r="K90" s="37">
        <f t="shared" si="46"/>
        <v>0.10204081632653061</v>
      </c>
      <c r="L90" s="37">
        <f t="shared" si="46"/>
        <v>8.1632653061224483E-2</v>
      </c>
      <c r="M90" s="37">
        <f t="shared" si="46"/>
        <v>2.0408163265306121E-2</v>
      </c>
      <c r="N90" s="37">
        <f t="shared" si="46"/>
        <v>0</v>
      </c>
      <c r="O90" s="37">
        <f t="shared" si="46"/>
        <v>0</v>
      </c>
      <c r="P90" s="37">
        <f t="shared" si="46"/>
        <v>0</v>
      </c>
      <c r="Q90" s="37">
        <f t="shared" si="46"/>
        <v>0.38775510204081631</v>
      </c>
      <c r="R90" s="438"/>
      <c r="AC90" s="154"/>
      <c r="AD90" s="154"/>
    </row>
    <row r="91" spans="1:30" ht="12" customHeight="1">
      <c r="A91" s="254"/>
      <c r="B91" s="254"/>
      <c r="C91" s="43"/>
      <c r="D91" s="305" t="s">
        <v>5</v>
      </c>
      <c r="E91" s="42"/>
      <c r="F91" s="93">
        <f t="shared" si="36"/>
        <v>24</v>
      </c>
      <c r="G91" s="69">
        <v>0</v>
      </c>
      <c r="H91" s="41">
        <v>1</v>
      </c>
      <c r="I91" s="41">
        <v>3</v>
      </c>
      <c r="J91" s="41">
        <v>3</v>
      </c>
      <c r="K91" s="41">
        <v>10</v>
      </c>
      <c r="L91" s="41">
        <v>1</v>
      </c>
      <c r="M91" s="41">
        <v>0</v>
      </c>
      <c r="N91" s="41">
        <v>0</v>
      </c>
      <c r="O91" s="41">
        <v>0</v>
      </c>
      <c r="P91" s="41">
        <v>0</v>
      </c>
      <c r="Q91" s="41">
        <v>6</v>
      </c>
      <c r="R91" s="437">
        <v>247144.05555555556</v>
      </c>
      <c r="AC91" s="155">
        <v>24</v>
      </c>
      <c r="AD91" s="155" t="str">
        <f>IF(F91=AC91,"",1)</f>
        <v/>
      </c>
    </row>
    <row r="92" spans="1:30" ht="12" customHeight="1">
      <c r="A92" s="254"/>
      <c r="B92" s="254"/>
      <c r="C92" s="40"/>
      <c r="D92" s="306"/>
      <c r="E92" s="39"/>
      <c r="F92" s="94">
        <f t="shared" si="36"/>
        <v>0.99999999999999989</v>
      </c>
      <c r="G92" s="67">
        <f t="shared" ref="G92:Q92" si="47">IF(G91=0,0,G91/$F91)</f>
        <v>0</v>
      </c>
      <c r="H92" s="37">
        <f t="shared" si="47"/>
        <v>4.1666666666666664E-2</v>
      </c>
      <c r="I92" s="37">
        <f t="shared" si="47"/>
        <v>0.125</v>
      </c>
      <c r="J92" s="37">
        <f t="shared" si="47"/>
        <v>0.125</v>
      </c>
      <c r="K92" s="37">
        <f t="shared" si="47"/>
        <v>0.41666666666666669</v>
      </c>
      <c r="L92" s="37">
        <f t="shared" si="47"/>
        <v>4.1666666666666664E-2</v>
      </c>
      <c r="M92" s="37">
        <f t="shared" si="47"/>
        <v>0</v>
      </c>
      <c r="N92" s="37">
        <f t="shared" si="47"/>
        <v>0</v>
      </c>
      <c r="O92" s="37">
        <f t="shared" si="47"/>
        <v>0</v>
      </c>
      <c r="P92" s="37">
        <f t="shared" si="47"/>
        <v>0</v>
      </c>
      <c r="Q92" s="37">
        <f t="shared" si="47"/>
        <v>0.25</v>
      </c>
      <c r="R92" s="438"/>
      <c r="AC92" s="154"/>
      <c r="AD92" s="154"/>
    </row>
    <row r="93" spans="1:30" ht="12" customHeight="1">
      <c r="A93" s="254"/>
      <c r="B93" s="254"/>
      <c r="C93" s="43"/>
      <c r="D93" s="305" t="s">
        <v>4</v>
      </c>
      <c r="E93" s="42"/>
      <c r="F93" s="93">
        <f t="shared" si="36"/>
        <v>22</v>
      </c>
      <c r="G93" s="69">
        <v>0</v>
      </c>
      <c r="H93" s="41">
        <v>0</v>
      </c>
      <c r="I93" s="41">
        <v>0</v>
      </c>
      <c r="J93" s="41">
        <v>4</v>
      </c>
      <c r="K93" s="41">
        <v>2</v>
      </c>
      <c r="L93" s="41">
        <v>4</v>
      </c>
      <c r="M93" s="41">
        <v>3</v>
      </c>
      <c r="N93" s="41">
        <v>2</v>
      </c>
      <c r="O93" s="41">
        <v>0</v>
      </c>
      <c r="P93" s="41">
        <v>0</v>
      </c>
      <c r="Q93" s="41">
        <v>7</v>
      </c>
      <c r="R93" s="437">
        <v>316361.2</v>
      </c>
      <c r="AC93" s="155">
        <v>22</v>
      </c>
      <c r="AD93" s="155" t="str">
        <f>IF(F93=AC93,"",1)</f>
        <v/>
      </c>
    </row>
    <row r="94" spans="1:30" ht="12" customHeight="1">
      <c r="A94" s="254"/>
      <c r="B94" s="254"/>
      <c r="C94" s="40"/>
      <c r="D94" s="306"/>
      <c r="E94" s="39"/>
      <c r="F94" s="94">
        <f t="shared" si="36"/>
        <v>1</v>
      </c>
      <c r="G94" s="67">
        <f t="shared" ref="G94:Q94" si="48">IF(G93=0,0,G93/$F93)</f>
        <v>0</v>
      </c>
      <c r="H94" s="37">
        <f t="shared" si="48"/>
        <v>0</v>
      </c>
      <c r="I94" s="37">
        <f t="shared" si="48"/>
        <v>0</v>
      </c>
      <c r="J94" s="37">
        <f t="shared" si="48"/>
        <v>0.18181818181818182</v>
      </c>
      <c r="K94" s="37">
        <f t="shared" si="48"/>
        <v>9.0909090909090912E-2</v>
      </c>
      <c r="L94" s="37">
        <f t="shared" si="48"/>
        <v>0.18181818181818182</v>
      </c>
      <c r="M94" s="37">
        <f t="shared" si="48"/>
        <v>0.13636363636363635</v>
      </c>
      <c r="N94" s="37">
        <f t="shared" si="48"/>
        <v>9.0909090909090912E-2</v>
      </c>
      <c r="O94" s="37">
        <f t="shared" si="48"/>
        <v>0</v>
      </c>
      <c r="P94" s="37">
        <f t="shared" si="48"/>
        <v>0</v>
      </c>
      <c r="Q94" s="37">
        <f t="shared" si="48"/>
        <v>0.31818181818181818</v>
      </c>
      <c r="R94" s="438"/>
      <c r="AC94" s="154"/>
      <c r="AD94" s="154"/>
    </row>
    <row r="95" spans="1:30" ht="12" customHeight="1">
      <c r="A95" s="254"/>
      <c r="B95" s="254"/>
      <c r="C95" s="43"/>
      <c r="D95" s="305" t="s">
        <v>3</v>
      </c>
      <c r="E95" s="42"/>
      <c r="F95" s="93">
        <f t="shared" si="36"/>
        <v>168</v>
      </c>
      <c r="G95" s="69">
        <v>0</v>
      </c>
      <c r="H95" s="41">
        <v>2</v>
      </c>
      <c r="I95" s="41">
        <v>26</v>
      </c>
      <c r="J95" s="41">
        <v>27</v>
      </c>
      <c r="K95" s="41">
        <v>29</v>
      </c>
      <c r="L95" s="41">
        <v>17</v>
      </c>
      <c r="M95" s="41">
        <v>7</v>
      </c>
      <c r="N95" s="41">
        <v>2</v>
      </c>
      <c r="O95" s="41">
        <v>1</v>
      </c>
      <c r="P95" s="41">
        <v>0</v>
      </c>
      <c r="Q95" s="41">
        <v>57</v>
      </c>
      <c r="R95" s="437">
        <v>257620.21621621621</v>
      </c>
      <c r="AC95" s="155">
        <v>168</v>
      </c>
      <c r="AD95" s="155" t="str">
        <f>IF(F95=AC95,"",1)</f>
        <v/>
      </c>
    </row>
    <row r="96" spans="1:30" ht="12" customHeight="1">
      <c r="A96" s="254"/>
      <c r="B96" s="254"/>
      <c r="C96" s="40"/>
      <c r="D96" s="306"/>
      <c r="E96" s="39"/>
      <c r="F96" s="94">
        <f t="shared" si="36"/>
        <v>0.99999999999999989</v>
      </c>
      <c r="G96" s="67">
        <f t="shared" ref="G96:Q96" si="49">IF(G95=0,0,G95/$F95)</f>
        <v>0</v>
      </c>
      <c r="H96" s="37">
        <f t="shared" si="49"/>
        <v>1.1904761904761904E-2</v>
      </c>
      <c r="I96" s="37">
        <f t="shared" si="49"/>
        <v>0.15476190476190477</v>
      </c>
      <c r="J96" s="37">
        <f t="shared" si="49"/>
        <v>0.16071428571428573</v>
      </c>
      <c r="K96" s="37">
        <f t="shared" si="49"/>
        <v>0.17261904761904762</v>
      </c>
      <c r="L96" s="37">
        <f t="shared" si="49"/>
        <v>0.10119047619047619</v>
      </c>
      <c r="M96" s="37">
        <f t="shared" si="49"/>
        <v>4.1666666666666664E-2</v>
      </c>
      <c r="N96" s="37">
        <f t="shared" si="49"/>
        <v>1.1904761904761904E-2</v>
      </c>
      <c r="O96" s="37">
        <f t="shared" si="49"/>
        <v>5.9523809523809521E-3</v>
      </c>
      <c r="P96" s="37">
        <f t="shared" si="49"/>
        <v>0</v>
      </c>
      <c r="Q96" s="37">
        <f t="shared" si="49"/>
        <v>0.3392857142857143</v>
      </c>
      <c r="R96" s="438"/>
      <c r="AC96" s="154"/>
      <c r="AD96" s="154"/>
    </row>
    <row r="97" spans="1:32" ht="12" customHeight="1">
      <c r="A97" s="254"/>
      <c r="B97" s="254"/>
      <c r="C97" s="43"/>
      <c r="D97" s="305" t="s">
        <v>2</v>
      </c>
      <c r="E97" s="42"/>
      <c r="F97" s="93">
        <f t="shared" si="36"/>
        <v>21</v>
      </c>
      <c r="G97" s="69">
        <v>0</v>
      </c>
      <c r="H97" s="41">
        <v>0</v>
      </c>
      <c r="I97" s="41">
        <v>0</v>
      </c>
      <c r="J97" s="41">
        <v>3</v>
      </c>
      <c r="K97" s="41">
        <v>6</v>
      </c>
      <c r="L97" s="41">
        <v>9</v>
      </c>
      <c r="M97" s="41">
        <v>1</v>
      </c>
      <c r="N97" s="41">
        <v>1</v>
      </c>
      <c r="O97" s="41">
        <v>0</v>
      </c>
      <c r="P97" s="41">
        <v>0</v>
      </c>
      <c r="Q97" s="41">
        <v>1</v>
      </c>
      <c r="R97" s="437">
        <v>299148</v>
      </c>
      <c r="AC97" s="155">
        <v>21</v>
      </c>
      <c r="AD97" s="155" t="str">
        <f>IF(F97=AC97,"",1)</f>
        <v/>
      </c>
    </row>
    <row r="98" spans="1:32" ht="12" customHeight="1">
      <c r="A98" s="254"/>
      <c r="B98" s="254"/>
      <c r="C98" s="40"/>
      <c r="D98" s="306"/>
      <c r="E98" s="39"/>
      <c r="F98" s="94">
        <f t="shared" si="36"/>
        <v>1</v>
      </c>
      <c r="G98" s="67">
        <f t="shared" ref="G98:Q98" si="50">IF(G97=0,0,G97/$F97)</f>
        <v>0</v>
      </c>
      <c r="H98" s="37">
        <f t="shared" si="50"/>
        <v>0</v>
      </c>
      <c r="I98" s="37">
        <f t="shared" si="50"/>
        <v>0</v>
      </c>
      <c r="J98" s="37">
        <f t="shared" si="50"/>
        <v>0.14285714285714285</v>
      </c>
      <c r="K98" s="37">
        <f t="shared" si="50"/>
        <v>0.2857142857142857</v>
      </c>
      <c r="L98" s="37">
        <f t="shared" si="50"/>
        <v>0.42857142857142855</v>
      </c>
      <c r="M98" s="37">
        <f t="shared" si="50"/>
        <v>4.7619047619047616E-2</v>
      </c>
      <c r="N98" s="37">
        <f t="shared" si="50"/>
        <v>4.7619047619047616E-2</v>
      </c>
      <c r="O98" s="37">
        <f t="shared" si="50"/>
        <v>0</v>
      </c>
      <c r="P98" s="37">
        <f t="shared" si="50"/>
        <v>0</v>
      </c>
      <c r="Q98" s="37">
        <f t="shared" si="50"/>
        <v>4.7619047619047616E-2</v>
      </c>
      <c r="R98" s="438"/>
      <c r="AC98" s="154"/>
      <c r="AD98" s="154"/>
    </row>
    <row r="99" spans="1:32" ht="12.75" customHeight="1">
      <c r="A99" s="254"/>
      <c r="B99" s="254"/>
      <c r="C99" s="43"/>
      <c r="D99" s="305" t="s">
        <v>1</v>
      </c>
      <c r="E99" s="42"/>
      <c r="F99" s="93">
        <f t="shared" si="36"/>
        <v>56</v>
      </c>
      <c r="G99" s="69">
        <v>0</v>
      </c>
      <c r="H99" s="41">
        <v>1</v>
      </c>
      <c r="I99" s="41">
        <v>9</v>
      </c>
      <c r="J99" s="41">
        <v>11</v>
      </c>
      <c r="K99" s="41">
        <v>6</v>
      </c>
      <c r="L99" s="41">
        <v>5</v>
      </c>
      <c r="M99" s="41">
        <v>3</v>
      </c>
      <c r="N99" s="41">
        <v>1</v>
      </c>
      <c r="O99" s="41">
        <v>0</v>
      </c>
      <c r="P99" s="41">
        <v>1</v>
      </c>
      <c r="Q99" s="41">
        <v>19</v>
      </c>
      <c r="R99" s="437">
        <v>264600.97297297296</v>
      </c>
      <c r="AC99" s="155">
        <v>56</v>
      </c>
      <c r="AD99" s="155" t="str">
        <f>IF(F99=AC99,"",1)</f>
        <v/>
      </c>
    </row>
    <row r="100" spans="1:32" ht="12.75" customHeight="1" thickBot="1">
      <c r="A100" s="255"/>
      <c r="B100" s="255"/>
      <c r="C100" s="40"/>
      <c r="D100" s="306"/>
      <c r="E100" s="39"/>
      <c r="F100" s="128">
        <f t="shared" si="36"/>
        <v>1</v>
      </c>
      <c r="G100" s="67">
        <f t="shared" ref="G100:Q100" si="51">IF(G99=0,0,G99/$F99)</f>
        <v>0</v>
      </c>
      <c r="H100" s="37">
        <f t="shared" si="51"/>
        <v>1.7857142857142856E-2</v>
      </c>
      <c r="I100" s="37">
        <f t="shared" si="51"/>
        <v>0.16071428571428573</v>
      </c>
      <c r="J100" s="37">
        <f t="shared" si="51"/>
        <v>0.19642857142857142</v>
      </c>
      <c r="K100" s="37">
        <f t="shared" si="51"/>
        <v>0.10714285714285714</v>
      </c>
      <c r="L100" s="37">
        <f t="shared" si="51"/>
        <v>8.9285714285714288E-2</v>
      </c>
      <c r="M100" s="37">
        <f t="shared" si="51"/>
        <v>5.3571428571428568E-2</v>
      </c>
      <c r="N100" s="37">
        <f t="shared" si="51"/>
        <v>1.7857142857142856E-2</v>
      </c>
      <c r="O100" s="37">
        <f t="shared" si="51"/>
        <v>0</v>
      </c>
      <c r="P100" s="37">
        <f t="shared" si="51"/>
        <v>1.7857142857142856E-2</v>
      </c>
      <c r="Q100" s="37">
        <f t="shared" si="51"/>
        <v>0.3392857142857143</v>
      </c>
      <c r="R100" s="438"/>
      <c r="AC100" s="157"/>
      <c r="AD100" s="158"/>
    </row>
    <row r="101" spans="1:32">
      <c r="R101" s="230" t="s">
        <v>681</v>
      </c>
    </row>
    <row r="110" spans="1:32">
      <c r="D110" s="166" t="s">
        <v>490</v>
      </c>
      <c r="E110" s="164"/>
      <c r="F110" s="165">
        <v>967</v>
      </c>
      <c r="G110" s="165">
        <v>0</v>
      </c>
      <c r="H110" s="165">
        <v>12</v>
      </c>
      <c r="I110" s="165">
        <v>102</v>
      </c>
      <c r="J110" s="165">
        <v>190</v>
      </c>
      <c r="K110" s="165">
        <v>204</v>
      </c>
      <c r="L110" s="165">
        <v>122</v>
      </c>
      <c r="M110" s="165">
        <v>45</v>
      </c>
      <c r="N110" s="165">
        <v>13</v>
      </c>
      <c r="O110" s="165">
        <v>8</v>
      </c>
      <c r="P110" s="165">
        <v>3</v>
      </c>
      <c r="Q110" s="165">
        <v>268</v>
      </c>
      <c r="R110" s="165"/>
      <c r="S110" s="165"/>
      <c r="T110" s="165"/>
      <c r="U110" s="72"/>
      <c r="V110" s="72"/>
      <c r="W110" s="72"/>
      <c r="X110" s="72"/>
      <c r="Y110" s="72"/>
      <c r="Z110" s="72"/>
      <c r="AA110" s="72"/>
      <c r="AB110" s="72"/>
      <c r="AC110" s="72"/>
      <c r="AD110" s="72"/>
      <c r="AE110" s="72"/>
      <c r="AF110" s="72"/>
    </row>
    <row r="111" spans="1:32">
      <c r="D111" s="167" t="s">
        <v>49</v>
      </c>
      <c r="E111" s="164"/>
      <c r="F111" s="168">
        <f>IF(F110="","",SUM(F9,F11,F13,F15,F17))</f>
        <v>967</v>
      </c>
      <c r="G111" s="168">
        <f t="shared" ref="G111:T111" si="52">IF(G110="","",SUM(G9,G11,G13,G15,G17))</f>
        <v>0</v>
      </c>
      <c r="H111" s="168">
        <f t="shared" si="52"/>
        <v>12</v>
      </c>
      <c r="I111" s="168">
        <f t="shared" si="52"/>
        <v>102</v>
      </c>
      <c r="J111" s="168">
        <f t="shared" si="52"/>
        <v>190</v>
      </c>
      <c r="K111" s="168">
        <f t="shared" si="52"/>
        <v>204</v>
      </c>
      <c r="L111" s="168">
        <f t="shared" si="52"/>
        <v>122</v>
      </c>
      <c r="M111" s="168">
        <f t="shared" si="52"/>
        <v>45</v>
      </c>
      <c r="N111" s="168">
        <f t="shared" si="52"/>
        <v>13</v>
      </c>
      <c r="O111" s="168">
        <f t="shared" si="52"/>
        <v>8</v>
      </c>
      <c r="P111" s="168">
        <f t="shared" si="52"/>
        <v>3</v>
      </c>
      <c r="Q111" s="168">
        <f t="shared" si="52"/>
        <v>268</v>
      </c>
      <c r="R111" s="168"/>
      <c r="S111" s="168" t="str">
        <f t="shared" si="52"/>
        <v/>
      </c>
      <c r="T111" s="168" t="str">
        <f t="shared" si="52"/>
        <v/>
      </c>
      <c r="U111" s="75"/>
      <c r="V111" s="72"/>
      <c r="W111" s="75"/>
      <c r="X111" s="72"/>
      <c r="Y111" s="75"/>
      <c r="Z111" s="72"/>
      <c r="AA111" s="75"/>
      <c r="AB111" s="72"/>
      <c r="AC111" s="75"/>
      <c r="AD111" s="72"/>
      <c r="AE111" s="75"/>
      <c r="AF111" s="72"/>
    </row>
    <row r="112" spans="1:32">
      <c r="D112" s="167" t="s">
        <v>43</v>
      </c>
      <c r="E112" s="164"/>
      <c r="F112" s="168">
        <f>IF(F110="","",SUM(F19,F69))</f>
        <v>967</v>
      </c>
      <c r="G112" s="168">
        <f t="shared" ref="G112:T112" si="53">IF(G110="","",SUM(G19,G69))</f>
        <v>0</v>
      </c>
      <c r="H112" s="168">
        <f t="shared" si="53"/>
        <v>12</v>
      </c>
      <c r="I112" s="168">
        <f t="shared" si="53"/>
        <v>102</v>
      </c>
      <c r="J112" s="168">
        <f t="shared" si="53"/>
        <v>190</v>
      </c>
      <c r="K112" s="168">
        <f t="shared" si="53"/>
        <v>204</v>
      </c>
      <c r="L112" s="168">
        <f t="shared" si="53"/>
        <v>122</v>
      </c>
      <c r="M112" s="168">
        <f t="shared" si="53"/>
        <v>45</v>
      </c>
      <c r="N112" s="168">
        <f t="shared" si="53"/>
        <v>13</v>
      </c>
      <c r="O112" s="168">
        <f t="shared" si="53"/>
        <v>8</v>
      </c>
      <c r="P112" s="168">
        <f t="shared" si="53"/>
        <v>3</v>
      </c>
      <c r="Q112" s="168">
        <f t="shared" si="53"/>
        <v>268</v>
      </c>
      <c r="R112" s="168"/>
      <c r="S112" s="168" t="str">
        <f t="shared" si="53"/>
        <v/>
      </c>
      <c r="T112" s="168" t="str">
        <f t="shared" si="53"/>
        <v/>
      </c>
      <c r="U112" s="75"/>
      <c r="V112" s="72"/>
      <c r="W112" s="75"/>
      <c r="X112" s="72"/>
      <c r="Y112" s="75"/>
      <c r="Z112" s="72"/>
      <c r="AA112" s="75"/>
      <c r="AB112" s="72"/>
      <c r="AC112" s="75"/>
      <c r="AD112" s="72"/>
      <c r="AE112" s="75"/>
      <c r="AF112" s="72"/>
    </row>
    <row r="113" spans="4:32">
      <c r="D113" s="169" t="s">
        <v>42</v>
      </c>
      <c r="F113" s="168">
        <f>IF(F110="","",SUM(F21,F23,F25,F27,F29,F31,F33,F35,F37,F39,F41,F43,F45,F47,F49,F51,F53,F55,F57,F59,F61,F63,F65,F67))</f>
        <v>243</v>
      </c>
      <c r="G113" s="168">
        <f t="shared" ref="G113:T113" si="54">IF(G110="","",SUM(G21,G23,G25,G27,G29,G31,G33,G35,G37,G39,G41,G43,G45,G47,G49,G51,G53,G55,G57,G59,G61,G63,G65,G67))</f>
        <v>0</v>
      </c>
      <c r="H113" s="168">
        <f t="shared" si="54"/>
        <v>5</v>
      </c>
      <c r="I113" s="168">
        <f t="shared" si="54"/>
        <v>33</v>
      </c>
      <c r="J113" s="168">
        <f t="shared" si="54"/>
        <v>70</v>
      </c>
      <c r="K113" s="168">
        <f t="shared" si="54"/>
        <v>58</v>
      </c>
      <c r="L113" s="168">
        <f t="shared" si="54"/>
        <v>26</v>
      </c>
      <c r="M113" s="168">
        <f t="shared" si="54"/>
        <v>5</v>
      </c>
      <c r="N113" s="168">
        <f t="shared" si="54"/>
        <v>3</v>
      </c>
      <c r="O113" s="168">
        <f t="shared" si="54"/>
        <v>0</v>
      </c>
      <c r="P113" s="168">
        <f t="shared" si="54"/>
        <v>0</v>
      </c>
      <c r="Q113" s="168">
        <f t="shared" si="54"/>
        <v>43</v>
      </c>
      <c r="R113" s="168"/>
      <c r="S113" s="168" t="str">
        <f t="shared" si="54"/>
        <v/>
      </c>
      <c r="T113" s="168" t="str">
        <f t="shared" si="54"/>
        <v/>
      </c>
      <c r="U113" s="75"/>
      <c r="V113" s="72"/>
      <c r="W113" s="75"/>
      <c r="X113" s="72"/>
      <c r="Y113" s="75"/>
      <c r="Z113" s="72"/>
      <c r="AA113" s="75"/>
      <c r="AB113" s="72"/>
      <c r="AC113" s="75"/>
      <c r="AD113" s="72"/>
      <c r="AE113" s="75"/>
      <c r="AF113" s="72"/>
    </row>
    <row r="114" spans="4:32">
      <c r="D114" s="170" t="s">
        <v>491</v>
      </c>
      <c r="F114" s="168">
        <f>IF(F110="","",SUM(F71,F73,F75,F77,F79,F81,F83,F85,F87,F89,F91,F93,F95,F97,F99))</f>
        <v>724</v>
      </c>
      <c r="G114" s="168">
        <f t="shared" ref="G114:T114" si="55">IF(G110="","",SUM(G71,G73,G75,G77,G79,G81,G83,G85,G87,G89,G91,G93,G95,G97,G99))</f>
        <v>0</v>
      </c>
      <c r="H114" s="168">
        <f t="shared" si="55"/>
        <v>7</v>
      </c>
      <c r="I114" s="168">
        <f t="shared" si="55"/>
        <v>69</v>
      </c>
      <c r="J114" s="168">
        <f t="shared" si="55"/>
        <v>120</v>
      </c>
      <c r="K114" s="168">
        <f t="shared" si="55"/>
        <v>146</v>
      </c>
      <c r="L114" s="168">
        <f t="shared" si="55"/>
        <v>96</v>
      </c>
      <c r="M114" s="168">
        <f t="shared" si="55"/>
        <v>40</v>
      </c>
      <c r="N114" s="168">
        <f t="shared" si="55"/>
        <v>10</v>
      </c>
      <c r="O114" s="168">
        <f t="shared" si="55"/>
        <v>8</v>
      </c>
      <c r="P114" s="168">
        <f t="shared" si="55"/>
        <v>3</v>
      </c>
      <c r="Q114" s="168">
        <f t="shared" si="55"/>
        <v>225</v>
      </c>
      <c r="R114" s="168"/>
      <c r="S114" s="168" t="str">
        <f t="shared" si="55"/>
        <v/>
      </c>
      <c r="T114" s="168" t="str">
        <f t="shared" si="55"/>
        <v/>
      </c>
      <c r="U114" s="75"/>
      <c r="V114" s="72"/>
      <c r="W114" s="75"/>
      <c r="X114" s="72"/>
      <c r="Y114" s="75"/>
      <c r="Z114" s="72"/>
      <c r="AA114" s="75"/>
      <c r="AB114" s="72"/>
      <c r="AC114" s="75"/>
      <c r="AD114" s="72"/>
      <c r="AE114" s="75"/>
      <c r="AF114" s="72"/>
    </row>
    <row r="115" spans="4:32">
      <c r="U115" s="72"/>
      <c r="V115" s="72"/>
      <c r="W115" s="72"/>
      <c r="X115" s="72"/>
      <c r="Y115" s="72"/>
      <c r="Z115" s="72"/>
      <c r="AA115" s="72"/>
      <c r="AB115" s="72"/>
      <c r="AC115" s="72"/>
      <c r="AD115" s="72"/>
      <c r="AE115" s="72"/>
      <c r="AF115" s="72"/>
    </row>
    <row r="116" spans="4:32">
      <c r="D116" s="166" t="s">
        <v>490</v>
      </c>
      <c r="F116" s="165" t="str">
        <f>IF(F110="","",IF(F7=F110,"",1))</f>
        <v/>
      </c>
      <c r="G116" s="165" t="str">
        <f t="shared" ref="G116:T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t="str">
        <f t="shared" si="56"/>
        <v/>
      </c>
      <c r="Q116" s="165" t="str">
        <f t="shared" si="56"/>
        <v/>
      </c>
      <c r="R116" s="165"/>
      <c r="S116" s="165" t="str">
        <f t="shared" si="56"/>
        <v/>
      </c>
      <c r="T116" s="165" t="str">
        <f t="shared" si="56"/>
        <v/>
      </c>
      <c r="U116" s="72"/>
      <c r="V116" s="72"/>
      <c r="W116" s="72"/>
      <c r="X116" s="72"/>
      <c r="Y116" s="72"/>
      <c r="Z116" s="72"/>
      <c r="AA116" s="72"/>
      <c r="AB116" s="72"/>
      <c r="AC116" s="72"/>
      <c r="AD116" s="72"/>
      <c r="AE116" s="72"/>
      <c r="AF116" s="72"/>
    </row>
    <row r="117" spans="4:32">
      <c r="D117" s="167" t="s">
        <v>49</v>
      </c>
      <c r="F117" s="165" t="str">
        <f>IF(F110="","",IF(F110=F111,"",1))</f>
        <v/>
      </c>
      <c r="G117" s="165" t="str">
        <f t="shared" ref="G117:T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t="str">
        <f t="shared" si="57"/>
        <v/>
      </c>
      <c r="Q117" s="165" t="str">
        <f t="shared" si="57"/>
        <v/>
      </c>
      <c r="R117" s="165"/>
      <c r="S117" s="165" t="str">
        <f t="shared" si="57"/>
        <v/>
      </c>
      <c r="T117" s="165" t="str">
        <f t="shared" si="57"/>
        <v/>
      </c>
      <c r="U117" s="72"/>
      <c r="V117" s="72"/>
      <c r="W117" s="72"/>
      <c r="X117" s="72"/>
      <c r="Y117" s="72"/>
      <c r="Z117" s="72"/>
      <c r="AA117" s="72"/>
      <c r="AB117" s="72"/>
      <c r="AC117" s="72"/>
      <c r="AD117" s="72"/>
      <c r="AE117" s="72"/>
      <c r="AF117" s="72"/>
    </row>
    <row r="118" spans="4:32">
      <c r="D118" s="167" t="s">
        <v>43</v>
      </c>
      <c r="F118" s="165" t="str">
        <f>IF(F110="","",IF(F110=F112,"",1))</f>
        <v/>
      </c>
      <c r="G118" s="165" t="str">
        <f t="shared" ref="G118:T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t="str">
        <f t="shared" si="58"/>
        <v/>
      </c>
      <c r="Q118" s="165" t="str">
        <f t="shared" si="58"/>
        <v/>
      </c>
      <c r="R118" s="165"/>
      <c r="S118" s="165" t="str">
        <f t="shared" si="58"/>
        <v/>
      </c>
      <c r="T118" s="165" t="str">
        <f t="shared" si="58"/>
        <v/>
      </c>
      <c r="U118" s="72"/>
      <c r="V118" s="72"/>
      <c r="W118" s="72"/>
      <c r="X118" s="72"/>
      <c r="Y118" s="72"/>
      <c r="Z118" s="72"/>
      <c r="AA118" s="72"/>
      <c r="AB118" s="72"/>
      <c r="AC118" s="72"/>
      <c r="AD118" s="72"/>
      <c r="AE118" s="72"/>
      <c r="AF118" s="72"/>
    </row>
    <row r="119" spans="4:32">
      <c r="D119" s="169" t="s">
        <v>42</v>
      </c>
      <c r="F119" s="165" t="str">
        <f>IF(F110="","",IF(F19=F113,"",1))</f>
        <v/>
      </c>
      <c r="G119" s="165" t="str">
        <f t="shared" ref="G119:T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t="str">
        <f t="shared" si="59"/>
        <v/>
      </c>
      <c r="Q119" s="165" t="str">
        <f t="shared" si="59"/>
        <v/>
      </c>
      <c r="R119" s="165"/>
      <c r="S119" s="165" t="str">
        <f t="shared" si="59"/>
        <v/>
      </c>
      <c r="T119" s="165" t="str">
        <f t="shared" si="59"/>
        <v/>
      </c>
      <c r="U119" s="72"/>
      <c r="V119" s="72"/>
      <c r="W119" s="72"/>
      <c r="X119" s="72"/>
      <c r="Y119" s="72"/>
      <c r="Z119" s="72"/>
      <c r="AA119" s="72"/>
      <c r="AB119" s="72"/>
      <c r="AC119" s="72"/>
      <c r="AD119" s="72"/>
      <c r="AE119" s="72"/>
      <c r="AF119" s="72"/>
    </row>
    <row r="120" spans="4:32">
      <c r="D120" s="170" t="s">
        <v>491</v>
      </c>
      <c r="F120" s="165" t="str">
        <f>IF(F110="","",IF(F69=F114,"",1))</f>
        <v/>
      </c>
      <c r="G120" s="165" t="str">
        <f t="shared" ref="G120:T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t="str">
        <f t="shared" si="60"/>
        <v/>
      </c>
      <c r="Q120" s="165" t="str">
        <f t="shared" si="60"/>
        <v/>
      </c>
      <c r="R120" s="165"/>
      <c r="S120" s="165" t="str">
        <f t="shared" si="60"/>
        <v/>
      </c>
      <c r="T120" s="165" t="str">
        <f t="shared" si="60"/>
        <v/>
      </c>
      <c r="U120" s="72"/>
      <c r="V120" s="72"/>
      <c r="W120" s="72"/>
      <c r="X120" s="72"/>
      <c r="Y120" s="72"/>
      <c r="Z120" s="72"/>
      <c r="AA120" s="72"/>
      <c r="AB120" s="72"/>
      <c r="AC120" s="72"/>
      <c r="AD120" s="72"/>
      <c r="AE120" s="72"/>
      <c r="AF120" s="72"/>
    </row>
  </sheetData>
  <mergeCells count="112">
    <mergeCell ref="R97:R98"/>
    <mergeCell ref="R99:R100"/>
    <mergeCell ref="R87:R88"/>
    <mergeCell ref="R89:R90"/>
    <mergeCell ref="R91:R92"/>
    <mergeCell ref="R93:R94"/>
    <mergeCell ref="R95:R96"/>
    <mergeCell ref="R77:R78"/>
    <mergeCell ref="R79:R80"/>
    <mergeCell ref="R81:R82"/>
    <mergeCell ref="R83:R84"/>
    <mergeCell ref="R85:R86"/>
    <mergeCell ref="R67:R68"/>
    <mergeCell ref="R69:R70"/>
    <mergeCell ref="R71:R72"/>
    <mergeCell ref="R73:R74"/>
    <mergeCell ref="R75:R76"/>
    <mergeCell ref="R57:R58"/>
    <mergeCell ref="R59:R60"/>
    <mergeCell ref="R61:R62"/>
    <mergeCell ref="R63:R64"/>
    <mergeCell ref="R65:R66"/>
    <mergeCell ref="R47:R48"/>
    <mergeCell ref="R49:R50"/>
    <mergeCell ref="R51:R52"/>
    <mergeCell ref="R53:R54"/>
    <mergeCell ref="R55:R56"/>
    <mergeCell ref="R37:R38"/>
    <mergeCell ref="R39:R40"/>
    <mergeCell ref="R41:R42"/>
    <mergeCell ref="R43:R44"/>
    <mergeCell ref="R45:R46"/>
    <mergeCell ref="R27:R28"/>
    <mergeCell ref="R29:R30"/>
    <mergeCell ref="R31:R32"/>
    <mergeCell ref="R33:R34"/>
    <mergeCell ref="R35:R36"/>
    <mergeCell ref="R17:R18"/>
    <mergeCell ref="R19:R20"/>
    <mergeCell ref="R21:R22"/>
    <mergeCell ref="R23:R24"/>
    <mergeCell ref="R25:R26"/>
    <mergeCell ref="R7:R8"/>
    <mergeCell ref="R9:R10"/>
    <mergeCell ref="R11:R12"/>
    <mergeCell ref="R13:R14"/>
    <mergeCell ref="R15:R16"/>
    <mergeCell ref="F3:F6"/>
    <mergeCell ref="G3:G6"/>
    <mergeCell ref="H3:H6"/>
    <mergeCell ref="I3:I6"/>
    <mergeCell ref="J3:J6"/>
    <mergeCell ref="Q3:Q6"/>
    <mergeCell ref="R3:R6"/>
    <mergeCell ref="M3:M6"/>
    <mergeCell ref="N3:N6"/>
    <mergeCell ref="O3:O6"/>
    <mergeCell ref="P3:P6"/>
    <mergeCell ref="A7:E8"/>
    <mergeCell ref="A9:A18"/>
    <mergeCell ref="B9:E10"/>
    <mergeCell ref="B11:E12"/>
    <mergeCell ref="B13:E14"/>
    <mergeCell ref="B15:E16"/>
    <mergeCell ref="B17:E18"/>
    <mergeCell ref="K3:K6"/>
    <mergeCell ref="L3:L6"/>
    <mergeCell ref="A3:E6"/>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20"/>
  <sheetViews>
    <sheetView view="pageBreakPreview" zoomScaleNormal="100" zoomScaleSheetLayoutView="100" workbookViewId="0">
      <selection activeCell="S95" sqref="S95"/>
    </sheetView>
  </sheetViews>
  <sheetFormatPr defaultRowHeight="13.5"/>
  <cols>
    <col min="1" max="2" width="2.625" style="4" customWidth="1"/>
    <col min="3" max="3" width="1.375" style="4" customWidth="1"/>
    <col min="4" max="4" width="27.625" style="4" customWidth="1"/>
    <col min="5" max="5" width="1.375" style="4" customWidth="1"/>
    <col min="6" max="18" width="8.25" style="3" customWidth="1"/>
    <col min="19" max="28" width="9" style="3"/>
    <col min="29" max="29" width="9" style="84"/>
    <col min="30" max="30" width="11.25" style="84" customWidth="1"/>
    <col min="31" max="16384" width="9" style="3"/>
  </cols>
  <sheetData>
    <row r="1" spans="1:30" ht="14.25">
      <c r="A1" s="18" t="s">
        <v>583</v>
      </c>
    </row>
    <row r="2" spans="1:30">
      <c r="R2" s="46" t="s">
        <v>633</v>
      </c>
    </row>
    <row r="3" spans="1:30" ht="15" customHeight="1">
      <c r="A3" s="314" t="s">
        <v>64</v>
      </c>
      <c r="B3" s="315"/>
      <c r="C3" s="315"/>
      <c r="D3" s="315"/>
      <c r="E3" s="316"/>
      <c r="F3" s="440" t="s">
        <v>131</v>
      </c>
      <c r="G3" s="442" t="s">
        <v>555</v>
      </c>
      <c r="H3" s="412" t="s">
        <v>547</v>
      </c>
      <c r="I3" s="412" t="s">
        <v>548</v>
      </c>
      <c r="J3" s="412" t="s">
        <v>549</v>
      </c>
      <c r="K3" s="412" t="s">
        <v>550</v>
      </c>
      <c r="L3" s="412" t="s">
        <v>551</v>
      </c>
      <c r="M3" s="412" t="s">
        <v>552</v>
      </c>
      <c r="N3" s="412" t="s">
        <v>556</v>
      </c>
      <c r="O3" s="412" t="s">
        <v>557</v>
      </c>
      <c r="P3" s="412" t="s">
        <v>558</v>
      </c>
      <c r="Q3" s="412" t="s">
        <v>146</v>
      </c>
      <c r="R3" s="412" t="s">
        <v>559</v>
      </c>
    </row>
    <row r="4" spans="1:30" ht="15" customHeight="1">
      <c r="A4" s="317"/>
      <c r="B4" s="318"/>
      <c r="C4" s="318"/>
      <c r="D4" s="318"/>
      <c r="E4" s="319"/>
      <c r="F4" s="441"/>
      <c r="G4" s="443"/>
      <c r="H4" s="439"/>
      <c r="I4" s="439"/>
      <c r="J4" s="439"/>
      <c r="K4" s="439"/>
      <c r="L4" s="439"/>
      <c r="M4" s="439"/>
      <c r="N4" s="439"/>
      <c r="O4" s="439"/>
      <c r="P4" s="439"/>
      <c r="Q4" s="439"/>
      <c r="R4" s="439"/>
    </row>
    <row r="5" spans="1:30" ht="15" customHeight="1" thickBot="1">
      <c r="A5" s="317"/>
      <c r="B5" s="318"/>
      <c r="C5" s="318"/>
      <c r="D5" s="318"/>
      <c r="E5" s="319"/>
      <c r="F5" s="441"/>
      <c r="G5" s="443"/>
      <c r="H5" s="439"/>
      <c r="I5" s="439"/>
      <c r="J5" s="439"/>
      <c r="K5" s="439"/>
      <c r="L5" s="439"/>
      <c r="M5" s="439"/>
      <c r="N5" s="439"/>
      <c r="O5" s="439"/>
      <c r="P5" s="439"/>
      <c r="Q5" s="439"/>
      <c r="R5" s="439"/>
    </row>
    <row r="6" spans="1:30" ht="15" customHeight="1" thickBot="1">
      <c r="A6" s="320"/>
      <c r="B6" s="321"/>
      <c r="C6" s="321"/>
      <c r="D6" s="321"/>
      <c r="E6" s="322"/>
      <c r="F6" s="441"/>
      <c r="G6" s="444"/>
      <c r="H6" s="413"/>
      <c r="I6" s="413"/>
      <c r="J6" s="413"/>
      <c r="K6" s="413"/>
      <c r="L6" s="413"/>
      <c r="M6" s="413"/>
      <c r="N6" s="413"/>
      <c r="O6" s="413"/>
      <c r="P6" s="413"/>
      <c r="Q6" s="413"/>
      <c r="R6" s="413"/>
      <c r="AC6" s="159">
        <f>SUM(AD7:AD100,F116:T120)</f>
        <v>0</v>
      </c>
      <c r="AD6" s="92"/>
    </row>
    <row r="7" spans="1:30" ht="12" customHeight="1">
      <c r="A7" s="240" t="s">
        <v>50</v>
      </c>
      <c r="B7" s="241"/>
      <c r="C7" s="241"/>
      <c r="D7" s="241"/>
      <c r="E7" s="242"/>
      <c r="F7" s="93">
        <f>SUM(G7:Q7)</f>
        <v>967</v>
      </c>
      <c r="G7" s="69">
        <f t="shared" ref="G7:Q7" si="0">SUM(G9,G11,G13,G15,G17)</f>
        <v>0</v>
      </c>
      <c r="H7" s="41">
        <f t="shared" si="0"/>
        <v>37</v>
      </c>
      <c r="I7" s="41">
        <f t="shared" si="0"/>
        <v>181</v>
      </c>
      <c r="J7" s="41">
        <f t="shared" si="0"/>
        <v>199</v>
      </c>
      <c r="K7" s="41">
        <f t="shared" si="0"/>
        <v>127</v>
      </c>
      <c r="L7" s="41">
        <f t="shared" si="0"/>
        <v>46</v>
      </c>
      <c r="M7" s="41">
        <f t="shared" si="0"/>
        <v>24</v>
      </c>
      <c r="N7" s="41">
        <f t="shared" si="0"/>
        <v>7</v>
      </c>
      <c r="O7" s="41">
        <f t="shared" si="0"/>
        <v>0</v>
      </c>
      <c r="P7" s="41">
        <f t="shared" si="0"/>
        <v>0</v>
      </c>
      <c r="Q7" s="41">
        <f t="shared" si="0"/>
        <v>346</v>
      </c>
      <c r="R7" s="437">
        <v>232866.2206</v>
      </c>
      <c r="AC7" s="153">
        <v>967</v>
      </c>
      <c r="AD7" s="153" t="str">
        <f>IF(F7=AC7,"",1)</f>
        <v/>
      </c>
    </row>
    <row r="8" spans="1:30" ht="12" customHeight="1">
      <c r="A8" s="243"/>
      <c r="B8" s="244"/>
      <c r="C8" s="244"/>
      <c r="D8" s="244"/>
      <c r="E8" s="245"/>
      <c r="F8" s="94">
        <f t="shared" ref="F8:F71" si="1">SUM(G8:Q8)</f>
        <v>1</v>
      </c>
      <c r="G8" s="67">
        <f t="shared" ref="G8:Q8" si="2">IF(G7=0,0,G7/$F7)</f>
        <v>0</v>
      </c>
      <c r="H8" s="37">
        <f t="shared" si="2"/>
        <v>3.8262668045501554E-2</v>
      </c>
      <c r="I8" s="37">
        <f t="shared" si="2"/>
        <v>0.18717683557394002</v>
      </c>
      <c r="J8" s="37">
        <f t="shared" si="2"/>
        <v>0.20579110651499483</v>
      </c>
      <c r="K8" s="37">
        <f t="shared" si="2"/>
        <v>0.1313340227507756</v>
      </c>
      <c r="L8" s="37">
        <f t="shared" si="2"/>
        <v>4.7569803516028956E-2</v>
      </c>
      <c r="M8" s="37">
        <f t="shared" si="2"/>
        <v>2.481902792140641E-2</v>
      </c>
      <c r="N8" s="37">
        <f t="shared" si="2"/>
        <v>7.2388831437435368E-3</v>
      </c>
      <c r="O8" s="37">
        <f t="shared" si="2"/>
        <v>0</v>
      </c>
      <c r="P8" s="37">
        <f t="shared" si="2"/>
        <v>0</v>
      </c>
      <c r="Q8" s="37">
        <f t="shared" si="2"/>
        <v>0.35780765253360908</v>
      </c>
      <c r="R8" s="438"/>
      <c r="AC8" s="154"/>
      <c r="AD8" s="154"/>
    </row>
    <row r="9" spans="1:30" ht="12" customHeight="1">
      <c r="A9" s="256" t="s">
        <v>49</v>
      </c>
      <c r="B9" s="323" t="s">
        <v>48</v>
      </c>
      <c r="C9" s="324"/>
      <c r="D9" s="324"/>
      <c r="E9" s="325"/>
      <c r="F9" s="93">
        <f t="shared" si="1"/>
        <v>323</v>
      </c>
      <c r="G9" s="69">
        <v>0</v>
      </c>
      <c r="H9" s="41">
        <v>20</v>
      </c>
      <c r="I9" s="41">
        <v>70</v>
      </c>
      <c r="J9" s="41">
        <v>43</v>
      </c>
      <c r="K9" s="41">
        <v>20</v>
      </c>
      <c r="L9" s="41">
        <v>4</v>
      </c>
      <c r="M9" s="41">
        <v>2</v>
      </c>
      <c r="N9" s="41">
        <v>0</v>
      </c>
      <c r="O9" s="41">
        <v>0</v>
      </c>
      <c r="P9" s="41">
        <v>0</v>
      </c>
      <c r="Q9" s="41">
        <v>164</v>
      </c>
      <c r="R9" s="437">
        <v>205051.32075471699</v>
      </c>
      <c r="AC9" s="155">
        <v>323</v>
      </c>
      <c r="AD9" s="155" t="str">
        <f>IF(F9=AC9,"",1)</f>
        <v/>
      </c>
    </row>
    <row r="10" spans="1:30" ht="12" customHeight="1">
      <c r="A10" s="257"/>
      <c r="B10" s="326"/>
      <c r="C10" s="327"/>
      <c r="D10" s="327"/>
      <c r="E10" s="328"/>
      <c r="F10" s="94">
        <f t="shared" si="1"/>
        <v>1</v>
      </c>
      <c r="G10" s="67">
        <f t="shared" ref="G10:Q10" si="3">IF(G9=0,0,G9/$F9)</f>
        <v>0</v>
      </c>
      <c r="H10" s="37">
        <f t="shared" si="3"/>
        <v>6.1919504643962849E-2</v>
      </c>
      <c r="I10" s="37">
        <f t="shared" si="3"/>
        <v>0.21671826625386997</v>
      </c>
      <c r="J10" s="37">
        <f t="shared" si="3"/>
        <v>0.13312693498452013</v>
      </c>
      <c r="K10" s="37">
        <f t="shared" si="3"/>
        <v>6.1919504643962849E-2</v>
      </c>
      <c r="L10" s="37">
        <f t="shared" si="3"/>
        <v>1.238390092879257E-2</v>
      </c>
      <c r="M10" s="37">
        <f t="shared" si="3"/>
        <v>6.1919504643962852E-3</v>
      </c>
      <c r="N10" s="37">
        <f t="shared" si="3"/>
        <v>0</v>
      </c>
      <c r="O10" s="37">
        <f t="shared" si="3"/>
        <v>0</v>
      </c>
      <c r="P10" s="37">
        <f t="shared" si="3"/>
        <v>0</v>
      </c>
      <c r="Q10" s="37">
        <f t="shared" si="3"/>
        <v>0.50773993808049533</v>
      </c>
      <c r="R10" s="438"/>
      <c r="AC10" s="154"/>
      <c r="AD10" s="154"/>
    </row>
    <row r="11" spans="1:30" ht="12" customHeight="1">
      <c r="A11" s="257"/>
      <c r="B11" s="323" t="s">
        <v>47</v>
      </c>
      <c r="C11" s="324"/>
      <c r="D11" s="324"/>
      <c r="E11" s="325"/>
      <c r="F11" s="93">
        <f t="shared" si="1"/>
        <v>145</v>
      </c>
      <c r="G11" s="69">
        <v>0</v>
      </c>
      <c r="H11" s="41">
        <v>5</v>
      </c>
      <c r="I11" s="41">
        <v>39</v>
      </c>
      <c r="J11" s="41">
        <v>35</v>
      </c>
      <c r="K11" s="41">
        <v>15</v>
      </c>
      <c r="L11" s="41">
        <v>1</v>
      </c>
      <c r="M11" s="41">
        <v>3</v>
      </c>
      <c r="N11" s="41">
        <v>0</v>
      </c>
      <c r="O11" s="41">
        <v>0</v>
      </c>
      <c r="P11" s="41">
        <v>0</v>
      </c>
      <c r="Q11" s="41">
        <v>47</v>
      </c>
      <c r="R11" s="437">
        <v>217283.82653061225</v>
      </c>
      <c r="AC11" s="155">
        <v>145</v>
      </c>
      <c r="AD11" s="155" t="str">
        <f>IF(F11=AC11,"",1)</f>
        <v/>
      </c>
    </row>
    <row r="12" spans="1:30" ht="12" customHeight="1">
      <c r="A12" s="257"/>
      <c r="B12" s="326"/>
      <c r="C12" s="327"/>
      <c r="D12" s="327"/>
      <c r="E12" s="328"/>
      <c r="F12" s="94">
        <f t="shared" si="1"/>
        <v>1</v>
      </c>
      <c r="G12" s="67">
        <f t="shared" ref="G12:Q12" si="4">IF(G11=0,0,G11/$F11)</f>
        <v>0</v>
      </c>
      <c r="H12" s="37">
        <f t="shared" si="4"/>
        <v>3.4482758620689655E-2</v>
      </c>
      <c r="I12" s="37">
        <f t="shared" si="4"/>
        <v>0.26896551724137929</v>
      </c>
      <c r="J12" s="37">
        <f t="shared" si="4"/>
        <v>0.2413793103448276</v>
      </c>
      <c r="K12" s="37">
        <f t="shared" si="4"/>
        <v>0.10344827586206896</v>
      </c>
      <c r="L12" s="37">
        <f t="shared" si="4"/>
        <v>6.8965517241379309E-3</v>
      </c>
      <c r="M12" s="37">
        <f t="shared" si="4"/>
        <v>2.0689655172413793E-2</v>
      </c>
      <c r="N12" s="37">
        <f t="shared" si="4"/>
        <v>0</v>
      </c>
      <c r="O12" s="37">
        <f t="shared" si="4"/>
        <v>0</v>
      </c>
      <c r="P12" s="37">
        <f t="shared" si="4"/>
        <v>0</v>
      </c>
      <c r="Q12" s="37">
        <f t="shared" si="4"/>
        <v>0.32413793103448274</v>
      </c>
      <c r="R12" s="438"/>
      <c r="AC12" s="154"/>
      <c r="AD12" s="154"/>
    </row>
    <row r="13" spans="1:30" ht="12" customHeight="1">
      <c r="A13" s="257"/>
      <c r="B13" s="323" t="s">
        <v>46</v>
      </c>
      <c r="C13" s="324"/>
      <c r="D13" s="324"/>
      <c r="E13" s="325"/>
      <c r="F13" s="93">
        <f t="shared" si="1"/>
        <v>218</v>
      </c>
      <c r="G13" s="69">
        <v>0</v>
      </c>
      <c r="H13" s="41">
        <v>10</v>
      </c>
      <c r="I13" s="41">
        <v>42</v>
      </c>
      <c r="J13" s="41">
        <v>67</v>
      </c>
      <c r="K13" s="41">
        <v>31</v>
      </c>
      <c r="L13" s="41">
        <v>8</v>
      </c>
      <c r="M13" s="41">
        <v>6</v>
      </c>
      <c r="N13" s="41">
        <v>2</v>
      </c>
      <c r="O13" s="41">
        <v>0</v>
      </c>
      <c r="P13" s="41">
        <v>0</v>
      </c>
      <c r="Q13" s="41">
        <v>52</v>
      </c>
      <c r="R13" s="437">
        <v>230780.01807228915</v>
      </c>
      <c r="AC13" s="155">
        <v>218</v>
      </c>
      <c r="AD13" s="155" t="str">
        <f>IF(F13=AC13,"",1)</f>
        <v/>
      </c>
    </row>
    <row r="14" spans="1:30" ht="12" customHeight="1">
      <c r="A14" s="257"/>
      <c r="B14" s="326"/>
      <c r="C14" s="327"/>
      <c r="D14" s="327"/>
      <c r="E14" s="328"/>
      <c r="F14" s="94">
        <f t="shared" si="1"/>
        <v>0.99999999999999989</v>
      </c>
      <c r="G14" s="67">
        <f t="shared" ref="G14:Q14" si="5">IF(G13=0,0,G13/$F13)</f>
        <v>0</v>
      </c>
      <c r="H14" s="37">
        <f t="shared" si="5"/>
        <v>4.5871559633027525E-2</v>
      </c>
      <c r="I14" s="37">
        <f t="shared" si="5"/>
        <v>0.19266055045871561</v>
      </c>
      <c r="J14" s="37">
        <f t="shared" si="5"/>
        <v>0.30733944954128439</v>
      </c>
      <c r="K14" s="37">
        <f t="shared" si="5"/>
        <v>0.14220183486238533</v>
      </c>
      <c r="L14" s="37">
        <f t="shared" si="5"/>
        <v>3.669724770642202E-2</v>
      </c>
      <c r="M14" s="37">
        <f t="shared" si="5"/>
        <v>2.7522935779816515E-2</v>
      </c>
      <c r="N14" s="37">
        <f t="shared" si="5"/>
        <v>9.1743119266055051E-3</v>
      </c>
      <c r="O14" s="37">
        <f t="shared" si="5"/>
        <v>0</v>
      </c>
      <c r="P14" s="37">
        <f t="shared" si="5"/>
        <v>0</v>
      </c>
      <c r="Q14" s="37">
        <f t="shared" si="5"/>
        <v>0.23853211009174313</v>
      </c>
      <c r="R14" s="438"/>
      <c r="AC14" s="154"/>
      <c r="AD14" s="154"/>
    </row>
    <row r="15" spans="1:30" ht="12" customHeight="1">
      <c r="A15" s="257"/>
      <c r="B15" s="323" t="s">
        <v>45</v>
      </c>
      <c r="C15" s="324"/>
      <c r="D15" s="324"/>
      <c r="E15" s="325"/>
      <c r="F15" s="93">
        <f t="shared" si="1"/>
        <v>66</v>
      </c>
      <c r="G15" s="69">
        <v>0</v>
      </c>
      <c r="H15" s="41">
        <v>0</v>
      </c>
      <c r="I15" s="41">
        <v>12</v>
      </c>
      <c r="J15" s="41">
        <v>25</v>
      </c>
      <c r="K15" s="41">
        <v>14</v>
      </c>
      <c r="L15" s="41">
        <v>4</v>
      </c>
      <c r="M15" s="41">
        <v>0</v>
      </c>
      <c r="N15" s="41">
        <v>0</v>
      </c>
      <c r="O15" s="41">
        <v>0</v>
      </c>
      <c r="P15" s="41">
        <v>0</v>
      </c>
      <c r="Q15" s="41">
        <v>11</v>
      </c>
      <c r="R15" s="437">
        <v>235736.38181818181</v>
      </c>
      <c r="AC15" s="155">
        <v>66</v>
      </c>
      <c r="AD15" s="155" t="str">
        <f>IF(F15=AC15,"",1)</f>
        <v/>
      </c>
    </row>
    <row r="16" spans="1:30" ht="12" customHeight="1">
      <c r="A16" s="257"/>
      <c r="B16" s="326"/>
      <c r="C16" s="327"/>
      <c r="D16" s="327"/>
      <c r="E16" s="328"/>
      <c r="F16" s="94">
        <f t="shared" si="1"/>
        <v>0.99999999999999989</v>
      </c>
      <c r="G16" s="67">
        <f t="shared" ref="G16:Q16" si="6">IF(G15=0,0,G15/$F15)</f>
        <v>0</v>
      </c>
      <c r="H16" s="37">
        <f t="shared" si="6"/>
        <v>0</v>
      </c>
      <c r="I16" s="37">
        <f t="shared" si="6"/>
        <v>0.18181818181818182</v>
      </c>
      <c r="J16" s="37">
        <f t="shared" si="6"/>
        <v>0.37878787878787878</v>
      </c>
      <c r="K16" s="37">
        <f t="shared" si="6"/>
        <v>0.21212121212121213</v>
      </c>
      <c r="L16" s="37">
        <f t="shared" si="6"/>
        <v>6.0606060606060608E-2</v>
      </c>
      <c r="M16" s="37">
        <f t="shared" si="6"/>
        <v>0</v>
      </c>
      <c r="N16" s="37">
        <f t="shared" si="6"/>
        <v>0</v>
      </c>
      <c r="O16" s="37">
        <f t="shared" si="6"/>
        <v>0</v>
      </c>
      <c r="P16" s="37">
        <f t="shared" si="6"/>
        <v>0</v>
      </c>
      <c r="Q16" s="37">
        <f t="shared" si="6"/>
        <v>0.16666666666666666</v>
      </c>
      <c r="R16" s="438"/>
      <c r="AC16" s="154"/>
      <c r="AD16" s="154"/>
    </row>
    <row r="17" spans="1:30" ht="12" customHeight="1">
      <c r="A17" s="257"/>
      <c r="B17" s="323" t="s">
        <v>44</v>
      </c>
      <c r="C17" s="324"/>
      <c r="D17" s="324"/>
      <c r="E17" s="325"/>
      <c r="F17" s="93">
        <f t="shared" si="1"/>
        <v>215</v>
      </c>
      <c r="G17" s="69">
        <v>0</v>
      </c>
      <c r="H17" s="41">
        <v>2</v>
      </c>
      <c r="I17" s="41">
        <v>18</v>
      </c>
      <c r="J17" s="41">
        <v>29</v>
      </c>
      <c r="K17" s="41">
        <v>47</v>
      </c>
      <c r="L17" s="41">
        <v>29</v>
      </c>
      <c r="M17" s="41">
        <v>13</v>
      </c>
      <c r="N17" s="41">
        <v>5</v>
      </c>
      <c r="O17" s="41">
        <v>0</v>
      </c>
      <c r="P17" s="41">
        <v>0</v>
      </c>
      <c r="Q17" s="41">
        <v>72</v>
      </c>
      <c r="R17" s="437">
        <v>275789.95804195805</v>
      </c>
      <c r="AC17" s="155">
        <v>215</v>
      </c>
      <c r="AD17" s="155" t="str">
        <f>IF(F17=AC17,"",1)</f>
        <v/>
      </c>
    </row>
    <row r="18" spans="1:30" ht="12" customHeight="1">
      <c r="A18" s="258"/>
      <c r="B18" s="326"/>
      <c r="C18" s="327"/>
      <c r="D18" s="327"/>
      <c r="E18" s="328"/>
      <c r="F18" s="94">
        <f t="shared" si="1"/>
        <v>1</v>
      </c>
      <c r="G18" s="67">
        <f t="shared" ref="G18:Q18" si="7">IF(G17=0,0,G17/$F17)</f>
        <v>0</v>
      </c>
      <c r="H18" s="37">
        <f t="shared" si="7"/>
        <v>9.3023255813953487E-3</v>
      </c>
      <c r="I18" s="37">
        <f t="shared" si="7"/>
        <v>8.3720930232558138E-2</v>
      </c>
      <c r="J18" s="37">
        <f t="shared" si="7"/>
        <v>0.13488372093023257</v>
      </c>
      <c r="K18" s="37">
        <f t="shared" si="7"/>
        <v>0.21860465116279071</v>
      </c>
      <c r="L18" s="37">
        <f t="shared" si="7"/>
        <v>0.13488372093023257</v>
      </c>
      <c r="M18" s="37">
        <f t="shared" si="7"/>
        <v>6.0465116279069767E-2</v>
      </c>
      <c r="N18" s="37">
        <f t="shared" si="7"/>
        <v>2.3255813953488372E-2</v>
      </c>
      <c r="O18" s="37">
        <f t="shared" si="7"/>
        <v>0</v>
      </c>
      <c r="P18" s="37">
        <f t="shared" si="7"/>
        <v>0</v>
      </c>
      <c r="Q18" s="37">
        <f t="shared" si="7"/>
        <v>0.33488372093023255</v>
      </c>
      <c r="R18" s="438"/>
      <c r="AC18" s="156"/>
      <c r="AD18" s="154"/>
    </row>
    <row r="19" spans="1:30" ht="12" customHeight="1">
      <c r="A19" s="253" t="s">
        <v>43</v>
      </c>
      <c r="B19" s="253" t="s">
        <v>42</v>
      </c>
      <c r="C19" s="43"/>
      <c r="D19" s="305" t="s">
        <v>16</v>
      </c>
      <c r="E19" s="42"/>
      <c r="F19" s="93">
        <f t="shared" si="1"/>
        <v>243</v>
      </c>
      <c r="G19" s="69">
        <f t="shared" ref="G19:Q19" si="8">SUM(G21,G23,G25,G27,G29,G31,G33,G35,G37,G39,G41,G43,G45,G47,G49,G51,G53,G55,G57,G59,G61,G63,G65,G67)</f>
        <v>0</v>
      </c>
      <c r="H19" s="41">
        <f t="shared" si="8"/>
        <v>18</v>
      </c>
      <c r="I19" s="41">
        <f t="shared" si="8"/>
        <v>54</v>
      </c>
      <c r="J19" s="41">
        <f t="shared" si="8"/>
        <v>66</v>
      </c>
      <c r="K19" s="41">
        <f t="shared" si="8"/>
        <v>28</v>
      </c>
      <c r="L19" s="41">
        <f t="shared" si="8"/>
        <v>9</v>
      </c>
      <c r="M19" s="41">
        <f t="shared" si="8"/>
        <v>2</v>
      </c>
      <c r="N19" s="41">
        <f t="shared" si="8"/>
        <v>0</v>
      </c>
      <c r="O19" s="41">
        <f t="shared" si="8"/>
        <v>0</v>
      </c>
      <c r="P19" s="41">
        <f t="shared" si="8"/>
        <v>0</v>
      </c>
      <c r="Q19" s="41">
        <f t="shared" si="8"/>
        <v>66</v>
      </c>
      <c r="R19" s="437">
        <v>216097.49720000001</v>
      </c>
      <c r="AC19" s="155">
        <v>243</v>
      </c>
      <c r="AD19" s="155" t="str">
        <f>IF(F19=AC19,"",1)</f>
        <v/>
      </c>
    </row>
    <row r="20" spans="1:30" ht="12" customHeight="1">
      <c r="A20" s="254"/>
      <c r="B20" s="254"/>
      <c r="C20" s="40"/>
      <c r="D20" s="306"/>
      <c r="E20" s="39"/>
      <c r="F20" s="94">
        <f t="shared" si="1"/>
        <v>0.99999999999999989</v>
      </c>
      <c r="G20" s="67">
        <f t="shared" ref="G20:Q20" si="9">IF(G19=0,0,G19/$F19)</f>
        <v>0</v>
      </c>
      <c r="H20" s="37">
        <f t="shared" si="9"/>
        <v>7.407407407407407E-2</v>
      </c>
      <c r="I20" s="37">
        <f t="shared" si="9"/>
        <v>0.22222222222222221</v>
      </c>
      <c r="J20" s="37">
        <f t="shared" si="9"/>
        <v>0.27160493827160492</v>
      </c>
      <c r="K20" s="37">
        <f t="shared" si="9"/>
        <v>0.11522633744855967</v>
      </c>
      <c r="L20" s="37">
        <f t="shared" si="9"/>
        <v>3.7037037037037035E-2</v>
      </c>
      <c r="M20" s="37">
        <f t="shared" si="9"/>
        <v>8.23045267489712E-3</v>
      </c>
      <c r="N20" s="37">
        <f t="shared" si="9"/>
        <v>0</v>
      </c>
      <c r="O20" s="37">
        <f t="shared" si="9"/>
        <v>0</v>
      </c>
      <c r="P20" s="37">
        <f t="shared" si="9"/>
        <v>0</v>
      </c>
      <c r="Q20" s="37">
        <f t="shared" si="9"/>
        <v>0.27160493827160492</v>
      </c>
      <c r="R20" s="438"/>
      <c r="AC20" s="154"/>
      <c r="AD20" s="154"/>
    </row>
    <row r="21" spans="1:30" ht="12" customHeight="1">
      <c r="A21" s="254"/>
      <c r="B21" s="254"/>
      <c r="C21" s="43"/>
      <c r="D21" s="305" t="s">
        <v>41</v>
      </c>
      <c r="E21" s="42"/>
      <c r="F21" s="93">
        <f t="shared" si="1"/>
        <v>32</v>
      </c>
      <c r="G21" s="69">
        <v>0</v>
      </c>
      <c r="H21" s="41">
        <v>3</v>
      </c>
      <c r="I21" s="41">
        <v>5</v>
      </c>
      <c r="J21" s="41">
        <v>9</v>
      </c>
      <c r="K21" s="41">
        <v>5</v>
      </c>
      <c r="L21" s="41">
        <v>1</v>
      </c>
      <c r="M21" s="41">
        <v>0</v>
      </c>
      <c r="N21" s="41">
        <v>0</v>
      </c>
      <c r="O21" s="41">
        <v>0</v>
      </c>
      <c r="P21" s="41">
        <v>0</v>
      </c>
      <c r="Q21" s="41">
        <v>9</v>
      </c>
      <c r="R21" s="437">
        <v>221020.82608695651</v>
      </c>
      <c r="AC21" s="155">
        <v>32</v>
      </c>
      <c r="AD21" s="155" t="str">
        <f>IF(F21=AC21,"",1)</f>
        <v/>
      </c>
    </row>
    <row r="22" spans="1:30" ht="12" customHeight="1">
      <c r="A22" s="254"/>
      <c r="B22" s="254"/>
      <c r="C22" s="40"/>
      <c r="D22" s="306"/>
      <c r="E22" s="39"/>
      <c r="F22" s="94">
        <f t="shared" si="1"/>
        <v>1</v>
      </c>
      <c r="G22" s="67">
        <f t="shared" ref="G22:Q22" si="10">IF(G21=0,0,G21/$F21)</f>
        <v>0</v>
      </c>
      <c r="H22" s="37">
        <f t="shared" si="10"/>
        <v>9.375E-2</v>
      </c>
      <c r="I22" s="37">
        <f t="shared" si="10"/>
        <v>0.15625</v>
      </c>
      <c r="J22" s="37">
        <f t="shared" si="10"/>
        <v>0.28125</v>
      </c>
      <c r="K22" s="37">
        <f t="shared" si="10"/>
        <v>0.15625</v>
      </c>
      <c r="L22" s="37">
        <f t="shared" si="10"/>
        <v>3.125E-2</v>
      </c>
      <c r="M22" s="37">
        <f t="shared" si="10"/>
        <v>0</v>
      </c>
      <c r="N22" s="37">
        <f t="shared" si="10"/>
        <v>0</v>
      </c>
      <c r="O22" s="37">
        <f t="shared" si="10"/>
        <v>0</v>
      </c>
      <c r="P22" s="37">
        <f t="shared" si="10"/>
        <v>0</v>
      </c>
      <c r="Q22" s="37">
        <f t="shared" si="10"/>
        <v>0.28125</v>
      </c>
      <c r="R22" s="438"/>
      <c r="AC22" s="154"/>
      <c r="AD22" s="154"/>
    </row>
    <row r="23" spans="1:30" ht="12" customHeight="1">
      <c r="A23" s="254"/>
      <c r="B23" s="254"/>
      <c r="C23" s="43"/>
      <c r="D23" s="308" t="s">
        <v>40</v>
      </c>
      <c r="E23" s="115"/>
      <c r="F23" s="93">
        <f t="shared" si="1"/>
        <v>4</v>
      </c>
      <c r="G23" s="103">
        <v>0</v>
      </c>
      <c r="H23" s="104">
        <v>0</v>
      </c>
      <c r="I23" s="41">
        <v>0</v>
      </c>
      <c r="J23" s="41">
        <v>2</v>
      </c>
      <c r="K23" s="41">
        <v>1</v>
      </c>
      <c r="L23" s="41">
        <v>0</v>
      </c>
      <c r="M23" s="41">
        <v>0</v>
      </c>
      <c r="N23" s="41">
        <v>0</v>
      </c>
      <c r="O23" s="41">
        <v>0</v>
      </c>
      <c r="P23" s="41">
        <v>0</v>
      </c>
      <c r="Q23" s="41">
        <v>1</v>
      </c>
      <c r="R23" s="437">
        <v>250566.66666666666</v>
      </c>
      <c r="AC23" s="155">
        <v>4</v>
      </c>
      <c r="AD23" s="155" t="str">
        <f>IF(F23=AC23,"",1)</f>
        <v/>
      </c>
    </row>
    <row r="24" spans="1:30" ht="12" customHeight="1">
      <c r="A24" s="254"/>
      <c r="B24" s="254"/>
      <c r="C24" s="40"/>
      <c r="D24" s="309"/>
      <c r="E24" s="116"/>
      <c r="F24" s="94">
        <f t="shared" si="1"/>
        <v>1</v>
      </c>
      <c r="G24" s="106">
        <f t="shared" ref="G24:Q24" si="11">IF(G23=0,0,G23/$F23)</f>
        <v>0</v>
      </c>
      <c r="H24" s="107">
        <f t="shared" si="11"/>
        <v>0</v>
      </c>
      <c r="I24" s="37">
        <f t="shared" si="11"/>
        <v>0</v>
      </c>
      <c r="J24" s="37">
        <f t="shared" si="11"/>
        <v>0.5</v>
      </c>
      <c r="K24" s="37">
        <f t="shared" si="11"/>
        <v>0.25</v>
      </c>
      <c r="L24" s="37">
        <f t="shared" si="11"/>
        <v>0</v>
      </c>
      <c r="M24" s="37">
        <f t="shared" si="11"/>
        <v>0</v>
      </c>
      <c r="N24" s="37">
        <f t="shared" si="11"/>
        <v>0</v>
      </c>
      <c r="O24" s="37">
        <f t="shared" si="11"/>
        <v>0</v>
      </c>
      <c r="P24" s="37">
        <f t="shared" si="11"/>
        <v>0</v>
      </c>
      <c r="Q24" s="37">
        <f t="shared" si="11"/>
        <v>0.25</v>
      </c>
      <c r="R24" s="438"/>
      <c r="AC24" s="154"/>
      <c r="AD24" s="154"/>
    </row>
    <row r="25" spans="1:30" ht="12" customHeight="1">
      <c r="A25" s="254"/>
      <c r="B25" s="254"/>
      <c r="C25" s="43"/>
      <c r="D25" s="308" t="s">
        <v>39</v>
      </c>
      <c r="E25" s="115"/>
      <c r="F25" s="93">
        <f t="shared" si="1"/>
        <v>16</v>
      </c>
      <c r="G25" s="103">
        <v>0</v>
      </c>
      <c r="H25" s="104">
        <v>7</v>
      </c>
      <c r="I25" s="41">
        <v>6</v>
      </c>
      <c r="J25" s="41">
        <v>1</v>
      </c>
      <c r="K25" s="41">
        <v>0</v>
      </c>
      <c r="L25" s="41">
        <v>0</v>
      </c>
      <c r="M25" s="41">
        <v>0</v>
      </c>
      <c r="N25" s="41">
        <v>0</v>
      </c>
      <c r="O25" s="41">
        <v>0</v>
      </c>
      <c r="P25" s="41">
        <v>0</v>
      </c>
      <c r="Q25" s="41">
        <v>2</v>
      </c>
      <c r="R25" s="437">
        <v>159997.14285714287</v>
      </c>
      <c r="AC25" s="155">
        <v>16</v>
      </c>
      <c r="AD25" s="155" t="str">
        <f>IF(F25=AC25,"",1)</f>
        <v/>
      </c>
    </row>
    <row r="26" spans="1:30" ht="12" customHeight="1">
      <c r="A26" s="254"/>
      <c r="B26" s="254"/>
      <c r="C26" s="40"/>
      <c r="D26" s="309"/>
      <c r="E26" s="116"/>
      <c r="F26" s="94">
        <f t="shared" si="1"/>
        <v>1</v>
      </c>
      <c r="G26" s="106">
        <f t="shared" ref="G26:Q26" si="12">IF(G25=0,0,G25/$F25)</f>
        <v>0</v>
      </c>
      <c r="H26" s="107">
        <f>IF(H25=0,0,H25/$F25)</f>
        <v>0.4375</v>
      </c>
      <c r="I26" s="37">
        <f>IF(I25=0,0,I25/$F25)</f>
        <v>0.375</v>
      </c>
      <c r="J26" s="37">
        <f t="shared" si="12"/>
        <v>6.25E-2</v>
      </c>
      <c r="K26" s="37">
        <f t="shared" si="12"/>
        <v>0</v>
      </c>
      <c r="L26" s="37">
        <f t="shared" si="12"/>
        <v>0</v>
      </c>
      <c r="M26" s="37">
        <f t="shared" si="12"/>
        <v>0</v>
      </c>
      <c r="N26" s="37">
        <f t="shared" si="12"/>
        <v>0</v>
      </c>
      <c r="O26" s="37">
        <f t="shared" si="12"/>
        <v>0</v>
      </c>
      <c r="P26" s="37">
        <f t="shared" si="12"/>
        <v>0</v>
      </c>
      <c r="Q26" s="37">
        <f t="shared" si="12"/>
        <v>0.125</v>
      </c>
      <c r="R26" s="438"/>
      <c r="AC26" s="154"/>
      <c r="AD26" s="154"/>
    </row>
    <row r="27" spans="1:30" ht="12" customHeight="1">
      <c r="A27" s="254"/>
      <c r="B27" s="254"/>
      <c r="C27" s="43"/>
      <c r="D27" s="305" t="s">
        <v>38</v>
      </c>
      <c r="E27" s="42"/>
      <c r="F27" s="93">
        <f t="shared" si="1"/>
        <v>3</v>
      </c>
      <c r="G27" s="69">
        <v>0</v>
      </c>
      <c r="H27" s="41">
        <v>0</v>
      </c>
      <c r="I27" s="41">
        <v>0</v>
      </c>
      <c r="J27" s="41">
        <v>0</v>
      </c>
      <c r="K27" s="41">
        <v>0</v>
      </c>
      <c r="L27" s="41">
        <v>0</v>
      </c>
      <c r="M27" s="41">
        <v>0</v>
      </c>
      <c r="N27" s="41">
        <v>0</v>
      </c>
      <c r="O27" s="41">
        <v>0</v>
      </c>
      <c r="P27" s="41">
        <v>0</v>
      </c>
      <c r="Q27" s="41">
        <v>3</v>
      </c>
      <c r="R27" s="437" t="s">
        <v>409</v>
      </c>
      <c r="AC27" s="155">
        <v>3</v>
      </c>
      <c r="AD27" s="155" t="str">
        <f>IF(F27=AC27,"",1)</f>
        <v/>
      </c>
    </row>
    <row r="28" spans="1:30" ht="12" customHeight="1">
      <c r="A28" s="254"/>
      <c r="B28" s="254"/>
      <c r="C28" s="40"/>
      <c r="D28" s="306"/>
      <c r="E28" s="39"/>
      <c r="F28" s="94">
        <f t="shared" si="1"/>
        <v>1</v>
      </c>
      <c r="G28" s="67">
        <f t="shared" ref="G28:Q28" si="13">IF(G27=0,0,G27/$F27)</f>
        <v>0</v>
      </c>
      <c r="H28" s="37">
        <f t="shared" si="13"/>
        <v>0</v>
      </c>
      <c r="I28" s="37">
        <f t="shared" si="13"/>
        <v>0</v>
      </c>
      <c r="J28" s="37">
        <f t="shared" si="13"/>
        <v>0</v>
      </c>
      <c r="K28" s="37">
        <f t="shared" si="13"/>
        <v>0</v>
      </c>
      <c r="L28" s="37">
        <f t="shared" si="13"/>
        <v>0</v>
      </c>
      <c r="M28" s="37">
        <f t="shared" si="13"/>
        <v>0</v>
      </c>
      <c r="N28" s="37">
        <f t="shared" si="13"/>
        <v>0</v>
      </c>
      <c r="O28" s="37">
        <f t="shared" si="13"/>
        <v>0</v>
      </c>
      <c r="P28" s="37">
        <f t="shared" si="13"/>
        <v>0</v>
      </c>
      <c r="Q28" s="37">
        <f t="shared" si="13"/>
        <v>1</v>
      </c>
      <c r="R28" s="438"/>
      <c r="AC28" s="154"/>
      <c r="AD28" s="154"/>
    </row>
    <row r="29" spans="1:30" ht="12" customHeight="1">
      <c r="A29" s="254"/>
      <c r="B29" s="254"/>
      <c r="C29" s="43"/>
      <c r="D29" s="305" t="s">
        <v>37</v>
      </c>
      <c r="E29" s="42"/>
      <c r="F29" s="93">
        <f t="shared" si="1"/>
        <v>7</v>
      </c>
      <c r="G29" s="69">
        <v>0</v>
      </c>
      <c r="H29" s="41">
        <v>0</v>
      </c>
      <c r="I29" s="41">
        <v>2</v>
      </c>
      <c r="J29" s="41">
        <v>1</v>
      </c>
      <c r="K29" s="41">
        <v>0</v>
      </c>
      <c r="L29" s="41">
        <v>0</v>
      </c>
      <c r="M29" s="41">
        <v>0</v>
      </c>
      <c r="N29" s="41">
        <v>0</v>
      </c>
      <c r="O29" s="41">
        <v>0</v>
      </c>
      <c r="P29" s="41">
        <v>0</v>
      </c>
      <c r="Q29" s="41">
        <v>4</v>
      </c>
      <c r="R29" s="437">
        <v>185933.33333333334</v>
      </c>
      <c r="AC29" s="155">
        <v>7</v>
      </c>
      <c r="AD29" s="155" t="str">
        <f>IF(F29=AC29,"",1)</f>
        <v/>
      </c>
    </row>
    <row r="30" spans="1:30" ht="12" customHeight="1">
      <c r="A30" s="254"/>
      <c r="B30" s="254"/>
      <c r="C30" s="40"/>
      <c r="D30" s="306"/>
      <c r="E30" s="39"/>
      <c r="F30" s="94">
        <f t="shared" si="1"/>
        <v>1</v>
      </c>
      <c r="G30" s="67">
        <f t="shared" ref="G30:Q30" si="14">IF(G29=0,0,G29/$F29)</f>
        <v>0</v>
      </c>
      <c r="H30" s="37">
        <f t="shared" si="14"/>
        <v>0</v>
      </c>
      <c r="I30" s="37">
        <f t="shared" si="14"/>
        <v>0.2857142857142857</v>
      </c>
      <c r="J30" s="37">
        <f t="shared" si="14"/>
        <v>0.14285714285714285</v>
      </c>
      <c r="K30" s="37">
        <f t="shared" si="14"/>
        <v>0</v>
      </c>
      <c r="L30" s="37">
        <f t="shared" si="14"/>
        <v>0</v>
      </c>
      <c r="M30" s="37">
        <f t="shared" si="14"/>
        <v>0</v>
      </c>
      <c r="N30" s="37">
        <f t="shared" si="14"/>
        <v>0</v>
      </c>
      <c r="O30" s="37">
        <f t="shared" si="14"/>
        <v>0</v>
      </c>
      <c r="P30" s="37">
        <f t="shared" si="14"/>
        <v>0</v>
      </c>
      <c r="Q30" s="37">
        <f t="shared" si="14"/>
        <v>0.5714285714285714</v>
      </c>
      <c r="R30" s="438"/>
      <c r="AC30" s="154"/>
      <c r="AD30" s="154"/>
    </row>
    <row r="31" spans="1:30" ht="12" customHeight="1">
      <c r="A31" s="254"/>
      <c r="B31" s="254"/>
      <c r="C31" s="43"/>
      <c r="D31" s="305" t="s">
        <v>36</v>
      </c>
      <c r="E31" s="42"/>
      <c r="F31" s="93">
        <f t="shared" si="1"/>
        <v>2</v>
      </c>
      <c r="G31" s="69">
        <v>0</v>
      </c>
      <c r="H31" s="41">
        <v>0</v>
      </c>
      <c r="I31" s="41">
        <v>0</v>
      </c>
      <c r="J31" s="41">
        <v>1</v>
      </c>
      <c r="K31" s="41">
        <v>0</v>
      </c>
      <c r="L31" s="41">
        <v>0</v>
      </c>
      <c r="M31" s="41">
        <v>0</v>
      </c>
      <c r="N31" s="41">
        <v>0</v>
      </c>
      <c r="O31" s="41">
        <v>0</v>
      </c>
      <c r="P31" s="41">
        <v>0</v>
      </c>
      <c r="Q31" s="41">
        <v>1</v>
      </c>
      <c r="R31" s="437">
        <v>210000</v>
      </c>
      <c r="AC31" s="155">
        <v>2</v>
      </c>
      <c r="AD31" s="155" t="str">
        <f>IF(F31=AC31,"",1)</f>
        <v/>
      </c>
    </row>
    <row r="32" spans="1:30" ht="12" customHeight="1">
      <c r="A32" s="254"/>
      <c r="B32" s="254"/>
      <c r="C32" s="40"/>
      <c r="D32" s="306"/>
      <c r="E32" s="39"/>
      <c r="F32" s="94">
        <f t="shared" si="1"/>
        <v>1</v>
      </c>
      <c r="G32" s="67">
        <f t="shared" ref="G32:Q32" si="15">IF(G31=0,0,G31/$F31)</f>
        <v>0</v>
      </c>
      <c r="H32" s="37">
        <f t="shared" si="15"/>
        <v>0</v>
      </c>
      <c r="I32" s="37">
        <f t="shared" si="15"/>
        <v>0</v>
      </c>
      <c r="J32" s="37">
        <f t="shared" si="15"/>
        <v>0.5</v>
      </c>
      <c r="K32" s="37">
        <f t="shared" si="15"/>
        <v>0</v>
      </c>
      <c r="L32" s="37">
        <f t="shared" si="15"/>
        <v>0</v>
      </c>
      <c r="M32" s="37">
        <f t="shared" si="15"/>
        <v>0</v>
      </c>
      <c r="N32" s="37">
        <f t="shared" si="15"/>
        <v>0</v>
      </c>
      <c r="O32" s="37">
        <f t="shared" si="15"/>
        <v>0</v>
      </c>
      <c r="P32" s="37">
        <f t="shared" si="15"/>
        <v>0</v>
      </c>
      <c r="Q32" s="37">
        <f t="shared" si="15"/>
        <v>0.5</v>
      </c>
      <c r="R32" s="438"/>
      <c r="AC32" s="154"/>
      <c r="AD32" s="154"/>
    </row>
    <row r="33" spans="1:30" ht="12" customHeight="1">
      <c r="A33" s="254"/>
      <c r="B33" s="254"/>
      <c r="C33" s="43"/>
      <c r="D33" s="305" t="s">
        <v>35</v>
      </c>
      <c r="E33" s="42"/>
      <c r="F33" s="93">
        <f t="shared" si="1"/>
        <v>5</v>
      </c>
      <c r="G33" s="69">
        <v>0</v>
      </c>
      <c r="H33" s="41">
        <v>0</v>
      </c>
      <c r="I33" s="41">
        <v>0</v>
      </c>
      <c r="J33" s="41">
        <v>2</v>
      </c>
      <c r="K33" s="41">
        <v>2</v>
      </c>
      <c r="L33" s="41">
        <v>1</v>
      </c>
      <c r="M33" s="41">
        <v>0</v>
      </c>
      <c r="N33" s="41">
        <v>0</v>
      </c>
      <c r="O33" s="41">
        <v>0</v>
      </c>
      <c r="P33" s="41">
        <v>0</v>
      </c>
      <c r="Q33" s="41">
        <v>0</v>
      </c>
      <c r="R33" s="437">
        <v>263492</v>
      </c>
      <c r="AC33" s="155">
        <v>5</v>
      </c>
      <c r="AD33" s="155" t="str">
        <f>IF(F33=AC33,"",1)</f>
        <v/>
      </c>
    </row>
    <row r="34" spans="1:30" ht="12" customHeight="1">
      <c r="A34" s="254"/>
      <c r="B34" s="254"/>
      <c r="C34" s="40"/>
      <c r="D34" s="306"/>
      <c r="E34" s="39"/>
      <c r="F34" s="94">
        <f t="shared" si="1"/>
        <v>1</v>
      </c>
      <c r="G34" s="67">
        <f t="shared" ref="G34:Q34" si="16">IF(G33=0,0,G33/$F33)</f>
        <v>0</v>
      </c>
      <c r="H34" s="37">
        <f t="shared" si="16"/>
        <v>0</v>
      </c>
      <c r="I34" s="37">
        <f t="shared" si="16"/>
        <v>0</v>
      </c>
      <c r="J34" s="37">
        <f t="shared" si="16"/>
        <v>0.4</v>
      </c>
      <c r="K34" s="37">
        <f t="shared" si="16"/>
        <v>0.4</v>
      </c>
      <c r="L34" s="37">
        <f t="shared" si="16"/>
        <v>0.2</v>
      </c>
      <c r="M34" s="37">
        <f t="shared" si="16"/>
        <v>0</v>
      </c>
      <c r="N34" s="37">
        <f t="shared" si="16"/>
        <v>0</v>
      </c>
      <c r="O34" s="37">
        <f t="shared" si="16"/>
        <v>0</v>
      </c>
      <c r="P34" s="37">
        <f t="shared" si="16"/>
        <v>0</v>
      </c>
      <c r="Q34" s="37">
        <f t="shared" si="16"/>
        <v>0</v>
      </c>
      <c r="R34" s="438"/>
      <c r="AC34" s="154"/>
      <c r="AD34" s="154"/>
    </row>
    <row r="35" spans="1:30" ht="12" customHeight="1">
      <c r="A35" s="254"/>
      <c r="B35" s="254"/>
      <c r="C35" s="43"/>
      <c r="D35" s="305" t="s">
        <v>34</v>
      </c>
      <c r="E35" s="42"/>
      <c r="F35" s="93">
        <f t="shared" si="1"/>
        <v>10</v>
      </c>
      <c r="G35" s="69">
        <v>0</v>
      </c>
      <c r="H35" s="41">
        <v>0</v>
      </c>
      <c r="I35" s="41">
        <v>2</v>
      </c>
      <c r="J35" s="41">
        <v>0</v>
      </c>
      <c r="K35" s="41">
        <v>3</v>
      </c>
      <c r="L35" s="41">
        <v>2</v>
      </c>
      <c r="M35" s="41">
        <v>1</v>
      </c>
      <c r="N35" s="41">
        <v>0</v>
      </c>
      <c r="O35" s="41">
        <v>0</v>
      </c>
      <c r="P35" s="41">
        <v>0</v>
      </c>
      <c r="Q35" s="41">
        <v>2</v>
      </c>
      <c r="R35" s="437">
        <v>277084.625</v>
      </c>
      <c r="AC35" s="155">
        <v>10</v>
      </c>
      <c r="AD35" s="155" t="str">
        <f>IF(F35=AC35,"",1)</f>
        <v/>
      </c>
    </row>
    <row r="36" spans="1:30" ht="12" customHeight="1">
      <c r="A36" s="254"/>
      <c r="B36" s="254"/>
      <c r="C36" s="40"/>
      <c r="D36" s="306"/>
      <c r="E36" s="39"/>
      <c r="F36" s="94">
        <f t="shared" si="1"/>
        <v>1</v>
      </c>
      <c r="G36" s="67">
        <f t="shared" ref="G36:Q36" si="17">IF(G35=0,0,G35/$F35)</f>
        <v>0</v>
      </c>
      <c r="H36" s="37">
        <f t="shared" si="17"/>
        <v>0</v>
      </c>
      <c r="I36" s="37">
        <f t="shared" si="17"/>
        <v>0.2</v>
      </c>
      <c r="J36" s="37">
        <f t="shared" si="17"/>
        <v>0</v>
      </c>
      <c r="K36" s="37">
        <f t="shared" si="17"/>
        <v>0.3</v>
      </c>
      <c r="L36" s="37">
        <f t="shared" si="17"/>
        <v>0.2</v>
      </c>
      <c r="M36" s="37">
        <f t="shared" si="17"/>
        <v>0.1</v>
      </c>
      <c r="N36" s="37">
        <f t="shared" si="17"/>
        <v>0</v>
      </c>
      <c r="O36" s="37">
        <f t="shared" si="17"/>
        <v>0</v>
      </c>
      <c r="P36" s="37">
        <f t="shared" si="17"/>
        <v>0</v>
      </c>
      <c r="Q36" s="37">
        <f t="shared" si="17"/>
        <v>0.2</v>
      </c>
      <c r="R36" s="438"/>
      <c r="AC36" s="154"/>
      <c r="AD36" s="154"/>
    </row>
    <row r="37" spans="1:30" ht="12" customHeight="1">
      <c r="A37" s="254"/>
      <c r="B37" s="254"/>
      <c r="C37" s="43"/>
      <c r="D37" s="305" t="s">
        <v>33</v>
      </c>
      <c r="E37" s="42"/>
      <c r="F37" s="93">
        <f t="shared" si="1"/>
        <v>1</v>
      </c>
      <c r="G37" s="69">
        <v>0</v>
      </c>
      <c r="H37" s="41">
        <v>0</v>
      </c>
      <c r="I37" s="41">
        <v>0</v>
      </c>
      <c r="J37" s="41">
        <v>0</v>
      </c>
      <c r="K37" s="41">
        <v>0</v>
      </c>
      <c r="L37" s="41">
        <v>0</v>
      </c>
      <c r="M37" s="41">
        <v>0</v>
      </c>
      <c r="N37" s="41">
        <v>0</v>
      </c>
      <c r="O37" s="41">
        <v>0</v>
      </c>
      <c r="P37" s="41">
        <v>0</v>
      </c>
      <c r="Q37" s="41">
        <v>1</v>
      </c>
      <c r="R37" s="437" t="s">
        <v>409</v>
      </c>
      <c r="AC37" s="155">
        <v>1</v>
      </c>
      <c r="AD37" s="155" t="str">
        <f>IF(F37=AC37,"",1)</f>
        <v/>
      </c>
    </row>
    <row r="38" spans="1:30" ht="12" customHeight="1">
      <c r="A38" s="254"/>
      <c r="B38" s="254"/>
      <c r="C38" s="40"/>
      <c r="D38" s="306"/>
      <c r="E38" s="39"/>
      <c r="F38" s="94">
        <f t="shared" si="1"/>
        <v>1</v>
      </c>
      <c r="G38" s="67">
        <f t="shared" ref="G38:Q38" si="18">IF(G37=0,0,G37/$F37)</f>
        <v>0</v>
      </c>
      <c r="H38" s="37">
        <f t="shared" si="18"/>
        <v>0</v>
      </c>
      <c r="I38" s="37">
        <f t="shared" si="18"/>
        <v>0</v>
      </c>
      <c r="J38" s="37">
        <f t="shared" si="18"/>
        <v>0</v>
      </c>
      <c r="K38" s="37">
        <f t="shared" si="18"/>
        <v>0</v>
      </c>
      <c r="L38" s="37">
        <f t="shared" si="18"/>
        <v>0</v>
      </c>
      <c r="M38" s="37">
        <f t="shared" si="18"/>
        <v>0</v>
      </c>
      <c r="N38" s="37">
        <f t="shared" si="18"/>
        <v>0</v>
      </c>
      <c r="O38" s="37">
        <f t="shared" si="18"/>
        <v>0</v>
      </c>
      <c r="P38" s="37">
        <f t="shared" si="18"/>
        <v>0</v>
      </c>
      <c r="Q38" s="37">
        <f t="shared" si="18"/>
        <v>1</v>
      </c>
      <c r="R38" s="438"/>
      <c r="AC38" s="154"/>
      <c r="AD38" s="154"/>
    </row>
    <row r="39" spans="1:30" ht="12" customHeight="1">
      <c r="A39" s="254"/>
      <c r="B39" s="254"/>
      <c r="C39" s="43"/>
      <c r="D39" s="305" t="s">
        <v>32</v>
      </c>
      <c r="E39" s="42"/>
      <c r="F39" s="93">
        <f t="shared" si="1"/>
        <v>6</v>
      </c>
      <c r="G39" s="69">
        <v>0</v>
      </c>
      <c r="H39" s="41">
        <v>0</v>
      </c>
      <c r="I39" s="41">
        <v>3</v>
      </c>
      <c r="J39" s="41">
        <v>2</v>
      </c>
      <c r="K39" s="41">
        <v>1</v>
      </c>
      <c r="L39" s="41">
        <v>0</v>
      </c>
      <c r="M39" s="41">
        <v>0</v>
      </c>
      <c r="N39" s="41">
        <v>0</v>
      </c>
      <c r="O39" s="41">
        <v>0</v>
      </c>
      <c r="P39" s="41">
        <v>0</v>
      </c>
      <c r="Q39" s="41">
        <v>0</v>
      </c>
      <c r="R39" s="437">
        <v>203533.33333333334</v>
      </c>
      <c r="AC39" s="155">
        <v>6</v>
      </c>
      <c r="AD39" s="155" t="str">
        <f>IF(F39=AC39,"",1)</f>
        <v/>
      </c>
    </row>
    <row r="40" spans="1:30" ht="12" customHeight="1">
      <c r="A40" s="254"/>
      <c r="B40" s="254"/>
      <c r="C40" s="40"/>
      <c r="D40" s="306"/>
      <c r="E40" s="39"/>
      <c r="F40" s="94">
        <f t="shared" si="1"/>
        <v>0.99999999999999989</v>
      </c>
      <c r="G40" s="67">
        <f t="shared" ref="G40:Q40" si="19">IF(G39=0,0,G39/$F39)</f>
        <v>0</v>
      </c>
      <c r="H40" s="37">
        <f t="shared" si="19"/>
        <v>0</v>
      </c>
      <c r="I40" s="37">
        <f t="shared" si="19"/>
        <v>0.5</v>
      </c>
      <c r="J40" s="37">
        <f t="shared" si="19"/>
        <v>0.33333333333333331</v>
      </c>
      <c r="K40" s="37">
        <f t="shared" si="19"/>
        <v>0.16666666666666666</v>
      </c>
      <c r="L40" s="37">
        <f t="shared" si="19"/>
        <v>0</v>
      </c>
      <c r="M40" s="37">
        <f t="shared" si="19"/>
        <v>0</v>
      </c>
      <c r="N40" s="37">
        <f t="shared" si="19"/>
        <v>0</v>
      </c>
      <c r="O40" s="37">
        <f t="shared" si="19"/>
        <v>0</v>
      </c>
      <c r="P40" s="37">
        <f t="shared" si="19"/>
        <v>0</v>
      </c>
      <c r="Q40" s="37">
        <f t="shared" si="19"/>
        <v>0</v>
      </c>
      <c r="R40" s="438"/>
      <c r="AC40" s="154"/>
      <c r="AD40" s="154"/>
    </row>
    <row r="41" spans="1:30" ht="12" customHeight="1">
      <c r="A41" s="254"/>
      <c r="B41" s="254"/>
      <c r="C41" s="43"/>
      <c r="D41" s="305" t="s">
        <v>31</v>
      </c>
      <c r="E41" s="42"/>
      <c r="F41" s="93">
        <f t="shared" si="1"/>
        <v>1</v>
      </c>
      <c r="G41" s="69">
        <v>0</v>
      </c>
      <c r="H41" s="41">
        <v>0</v>
      </c>
      <c r="I41" s="41">
        <v>0</v>
      </c>
      <c r="J41" s="41">
        <v>0</v>
      </c>
      <c r="K41" s="41">
        <v>0</v>
      </c>
      <c r="L41" s="41">
        <v>0</v>
      </c>
      <c r="M41" s="41">
        <v>0</v>
      </c>
      <c r="N41" s="41">
        <v>0</v>
      </c>
      <c r="O41" s="41">
        <v>0</v>
      </c>
      <c r="P41" s="41">
        <v>0</v>
      </c>
      <c r="Q41" s="41">
        <v>1</v>
      </c>
      <c r="R41" s="437" t="s">
        <v>409</v>
      </c>
      <c r="AC41" s="155">
        <v>1</v>
      </c>
      <c r="AD41" s="155" t="str">
        <f>IF(F41=AC41,"",1)</f>
        <v/>
      </c>
    </row>
    <row r="42" spans="1:30" ht="12" customHeight="1">
      <c r="A42" s="254"/>
      <c r="B42" s="254"/>
      <c r="C42" s="40"/>
      <c r="D42" s="306"/>
      <c r="E42" s="39"/>
      <c r="F42" s="94">
        <f t="shared" si="1"/>
        <v>1</v>
      </c>
      <c r="G42" s="67">
        <f t="shared" ref="G42:Q42" si="20">IF(G41=0,0,G41/$F41)</f>
        <v>0</v>
      </c>
      <c r="H42" s="37">
        <f t="shared" si="20"/>
        <v>0</v>
      </c>
      <c r="I42" s="37">
        <f t="shared" si="20"/>
        <v>0</v>
      </c>
      <c r="J42" s="37">
        <f t="shared" si="20"/>
        <v>0</v>
      </c>
      <c r="K42" s="37">
        <f t="shared" si="20"/>
        <v>0</v>
      </c>
      <c r="L42" s="37">
        <f t="shared" si="20"/>
        <v>0</v>
      </c>
      <c r="M42" s="37">
        <f t="shared" si="20"/>
        <v>0</v>
      </c>
      <c r="N42" s="37">
        <f t="shared" si="20"/>
        <v>0</v>
      </c>
      <c r="O42" s="37">
        <f t="shared" si="20"/>
        <v>0</v>
      </c>
      <c r="P42" s="37">
        <f t="shared" si="20"/>
        <v>0</v>
      </c>
      <c r="Q42" s="37">
        <f t="shared" si="20"/>
        <v>1</v>
      </c>
      <c r="R42" s="438"/>
      <c r="AC42" s="154"/>
      <c r="AD42" s="154"/>
    </row>
    <row r="43" spans="1:30" ht="12" customHeight="1">
      <c r="A43" s="254"/>
      <c r="B43" s="254"/>
      <c r="C43" s="43"/>
      <c r="D43" s="305" t="s">
        <v>30</v>
      </c>
      <c r="E43" s="42"/>
      <c r="F43" s="93">
        <f t="shared" si="1"/>
        <v>2</v>
      </c>
      <c r="G43" s="69">
        <v>0</v>
      </c>
      <c r="H43" s="41">
        <v>1</v>
      </c>
      <c r="I43" s="41">
        <v>0</v>
      </c>
      <c r="J43" s="41">
        <v>1</v>
      </c>
      <c r="K43" s="41">
        <v>0</v>
      </c>
      <c r="L43" s="41">
        <v>0</v>
      </c>
      <c r="M43" s="41">
        <v>0</v>
      </c>
      <c r="N43" s="41">
        <v>0</v>
      </c>
      <c r="O43" s="41">
        <v>0</v>
      </c>
      <c r="P43" s="41">
        <v>0</v>
      </c>
      <c r="Q43" s="41">
        <v>0</v>
      </c>
      <c r="R43" s="437">
        <v>191238.5</v>
      </c>
      <c r="AC43" s="155">
        <v>2</v>
      </c>
      <c r="AD43" s="155" t="str">
        <f>IF(F43=AC43,"",1)</f>
        <v/>
      </c>
    </row>
    <row r="44" spans="1:30" ht="12" customHeight="1">
      <c r="A44" s="254"/>
      <c r="B44" s="254"/>
      <c r="C44" s="40"/>
      <c r="D44" s="306"/>
      <c r="E44" s="39"/>
      <c r="F44" s="94">
        <f t="shared" si="1"/>
        <v>1</v>
      </c>
      <c r="G44" s="67">
        <f t="shared" ref="G44:Q44" si="21">IF(G43=0,0,G43/$F43)</f>
        <v>0</v>
      </c>
      <c r="H44" s="37">
        <f t="shared" si="21"/>
        <v>0.5</v>
      </c>
      <c r="I44" s="37">
        <f t="shared" si="21"/>
        <v>0</v>
      </c>
      <c r="J44" s="37">
        <f t="shared" si="21"/>
        <v>0.5</v>
      </c>
      <c r="K44" s="37">
        <f t="shared" si="21"/>
        <v>0</v>
      </c>
      <c r="L44" s="37">
        <f t="shared" si="21"/>
        <v>0</v>
      </c>
      <c r="M44" s="37">
        <f t="shared" si="21"/>
        <v>0</v>
      </c>
      <c r="N44" s="37">
        <f t="shared" si="21"/>
        <v>0</v>
      </c>
      <c r="O44" s="37">
        <f t="shared" si="21"/>
        <v>0</v>
      </c>
      <c r="P44" s="37">
        <f t="shared" si="21"/>
        <v>0</v>
      </c>
      <c r="Q44" s="37">
        <f t="shared" si="21"/>
        <v>0</v>
      </c>
      <c r="R44" s="438"/>
      <c r="AC44" s="154"/>
      <c r="AD44" s="154"/>
    </row>
    <row r="45" spans="1:30" ht="12" customHeight="1">
      <c r="A45" s="254"/>
      <c r="B45" s="254"/>
      <c r="C45" s="43"/>
      <c r="D45" s="305" t="s">
        <v>29</v>
      </c>
      <c r="E45" s="42"/>
      <c r="F45" s="93">
        <f t="shared" si="1"/>
        <v>9</v>
      </c>
      <c r="G45" s="69">
        <v>0</v>
      </c>
      <c r="H45" s="41">
        <v>0</v>
      </c>
      <c r="I45" s="41">
        <v>4</v>
      </c>
      <c r="J45" s="41">
        <v>2</v>
      </c>
      <c r="K45" s="41">
        <v>0</v>
      </c>
      <c r="L45" s="41">
        <v>0</v>
      </c>
      <c r="M45" s="41">
        <v>0</v>
      </c>
      <c r="N45" s="41">
        <v>0</v>
      </c>
      <c r="O45" s="41">
        <v>0</v>
      </c>
      <c r="P45" s="41">
        <v>0</v>
      </c>
      <c r="Q45" s="41">
        <v>3</v>
      </c>
      <c r="R45" s="437">
        <v>197248.16666666666</v>
      </c>
      <c r="AC45" s="155">
        <v>9</v>
      </c>
      <c r="AD45" s="155" t="str">
        <f>IF(F45=AC45,"",1)</f>
        <v/>
      </c>
    </row>
    <row r="46" spans="1:30" ht="12" customHeight="1">
      <c r="A46" s="254"/>
      <c r="B46" s="254"/>
      <c r="C46" s="40"/>
      <c r="D46" s="306"/>
      <c r="E46" s="39"/>
      <c r="F46" s="94">
        <f t="shared" si="1"/>
        <v>1</v>
      </c>
      <c r="G46" s="67">
        <f t="shared" ref="G46:Q46" si="22">IF(G45=0,0,G45/$F45)</f>
        <v>0</v>
      </c>
      <c r="H46" s="37">
        <f t="shared" si="22"/>
        <v>0</v>
      </c>
      <c r="I46" s="37">
        <f t="shared" si="22"/>
        <v>0.44444444444444442</v>
      </c>
      <c r="J46" s="37">
        <f t="shared" si="22"/>
        <v>0.22222222222222221</v>
      </c>
      <c r="K46" s="37">
        <f t="shared" si="22"/>
        <v>0</v>
      </c>
      <c r="L46" s="37">
        <f t="shared" si="22"/>
        <v>0</v>
      </c>
      <c r="M46" s="37">
        <f t="shared" si="22"/>
        <v>0</v>
      </c>
      <c r="N46" s="37">
        <f t="shared" si="22"/>
        <v>0</v>
      </c>
      <c r="O46" s="37">
        <f t="shared" si="22"/>
        <v>0</v>
      </c>
      <c r="P46" s="37">
        <f t="shared" si="22"/>
        <v>0</v>
      </c>
      <c r="Q46" s="37">
        <f t="shared" si="22"/>
        <v>0.33333333333333331</v>
      </c>
      <c r="R46" s="438"/>
      <c r="AC46" s="154"/>
      <c r="AD46" s="154"/>
    </row>
    <row r="47" spans="1:30" ht="12" customHeight="1">
      <c r="A47" s="254"/>
      <c r="B47" s="254"/>
      <c r="C47" s="43"/>
      <c r="D47" s="305" t="s">
        <v>28</v>
      </c>
      <c r="E47" s="42"/>
      <c r="F47" s="93">
        <f t="shared" si="1"/>
        <v>5</v>
      </c>
      <c r="G47" s="69">
        <v>0</v>
      </c>
      <c r="H47" s="41">
        <v>0</v>
      </c>
      <c r="I47" s="41">
        <v>2</v>
      </c>
      <c r="J47" s="41">
        <v>1</v>
      </c>
      <c r="K47" s="41">
        <v>0</v>
      </c>
      <c r="L47" s="41">
        <v>0</v>
      </c>
      <c r="M47" s="41">
        <v>0</v>
      </c>
      <c r="N47" s="41">
        <v>0</v>
      </c>
      <c r="O47" s="41">
        <v>0</v>
      </c>
      <c r="P47" s="41">
        <v>0</v>
      </c>
      <c r="Q47" s="41">
        <v>2</v>
      </c>
      <c r="R47" s="437">
        <v>185666.66666666666</v>
      </c>
      <c r="AC47" s="155">
        <v>5</v>
      </c>
      <c r="AD47" s="155" t="str">
        <f>IF(F47=AC47,"",1)</f>
        <v/>
      </c>
    </row>
    <row r="48" spans="1:30" ht="12" customHeight="1">
      <c r="A48" s="254"/>
      <c r="B48" s="254"/>
      <c r="C48" s="40"/>
      <c r="D48" s="306"/>
      <c r="E48" s="39"/>
      <c r="F48" s="94">
        <f t="shared" si="1"/>
        <v>1</v>
      </c>
      <c r="G48" s="67">
        <f t="shared" ref="G48:Q48" si="23">IF(G47=0,0,G47/$F47)</f>
        <v>0</v>
      </c>
      <c r="H48" s="37">
        <f t="shared" si="23"/>
        <v>0</v>
      </c>
      <c r="I48" s="37">
        <f t="shared" si="23"/>
        <v>0.4</v>
      </c>
      <c r="J48" s="37">
        <f t="shared" si="23"/>
        <v>0.2</v>
      </c>
      <c r="K48" s="37">
        <f t="shared" si="23"/>
        <v>0</v>
      </c>
      <c r="L48" s="37">
        <f t="shared" si="23"/>
        <v>0</v>
      </c>
      <c r="M48" s="37">
        <f t="shared" si="23"/>
        <v>0</v>
      </c>
      <c r="N48" s="37">
        <f t="shared" si="23"/>
        <v>0</v>
      </c>
      <c r="O48" s="37">
        <f t="shared" si="23"/>
        <v>0</v>
      </c>
      <c r="P48" s="37">
        <f t="shared" si="23"/>
        <v>0</v>
      </c>
      <c r="Q48" s="37">
        <f t="shared" si="23"/>
        <v>0.4</v>
      </c>
      <c r="R48" s="438"/>
      <c r="AC48" s="154"/>
      <c r="AD48" s="154"/>
    </row>
    <row r="49" spans="1:30" ht="12" customHeight="1">
      <c r="A49" s="254"/>
      <c r="B49" s="254"/>
      <c r="C49" s="43"/>
      <c r="D49" s="305" t="s">
        <v>27</v>
      </c>
      <c r="E49" s="42"/>
      <c r="F49" s="93">
        <f t="shared" si="1"/>
        <v>5</v>
      </c>
      <c r="G49" s="69">
        <v>0</v>
      </c>
      <c r="H49" s="41">
        <v>0</v>
      </c>
      <c r="I49" s="41">
        <v>2</v>
      </c>
      <c r="J49" s="41">
        <v>0</v>
      </c>
      <c r="K49" s="41">
        <v>1</v>
      </c>
      <c r="L49" s="41">
        <v>0</v>
      </c>
      <c r="M49" s="41">
        <v>0</v>
      </c>
      <c r="N49" s="41">
        <v>0</v>
      </c>
      <c r="O49" s="41">
        <v>0</v>
      </c>
      <c r="P49" s="41">
        <v>0</v>
      </c>
      <c r="Q49" s="41">
        <v>2</v>
      </c>
      <c r="R49" s="437">
        <v>223283.33333333334</v>
      </c>
      <c r="AC49" s="155">
        <v>5</v>
      </c>
      <c r="AD49" s="155" t="str">
        <f>IF(F49=AC49,"",1)</f>
        <v/>
      </c>
    </row>
    <row r="50" spans="1:30" ht="12" customHeight="1">
      <c r="A50" s="254"/>
      <c r="B50" s="254"/>
      <c r="C50" s="40"/>
      <c r="D50" s="306"/>
      <c r="E50" s="39"/>
      <c r="F50" s="94">
        <f t="shared" si="1"/>
        <v>1</v>
      </c>
      <c r="G50" s="67">
        <f t="shared" ref="G50:Q50" si="24">IF(G49=0,0,G49/$F49)</f>
        <v>0</v>
      </c>
      <c r="H50" s="37">
        <f t="shared" si="24"/>
        <v>0</v>
      </c>
      <c r="I50" s="37">
        <f t="shared" si="24"/>
        <v>0.4</v>
      </c>
      <c r="J50" s="37">
        <f t="shared" si="24"/>
        <v>0</v>
      </c>
      <c r="K50" s="37">
        <f t="shared" si="24"/>
        <v>0.2</v>
      </c>
      <c r="L50" s="37">
        <f t="shared" si="24"/>
        <v>0</v>
      </c>
      <c r="M50" s="37">
        <f t="shared" si="24"/>
        <v>0</v>
      </c>
      <c r="N50" s="37">
        <f t="shared" si="24"/>
        <v>0</v>
      </c>
      <c r="O50" s="37">
        <f t="shared" si="24"/>
        <v>0</v>
      </c>
      <c r="P50" s="37">
        <f t="shared" si="24"/>
        <v>0</v>
      </c>
      <c r="Q50" s="37">
        <f t="shared" si="24"/>
        <v>0.4</v>
      </c>
      <c r="R50" s="438"/>
      <c r="AC50" s="154"/>
      <c r="AD50" s="154"/>
    </row>
    <row r="51" spans="1:30" ht="12" customHeight="1">
      <c r="A51" s="254"/>
      <c r="B51" s="254"/>
      <c r="C51" s="43"/>
      <c r="D51" s="305" t="s">
        <v>26</v>
      </c>
      <c r="E51" s="42"/>
      <c r="F51" s="93">
        <f t="shared" si="1"/>
        <v>15</v>
      </c>
      <c r="G51" s="69">
        <v>0</v>
      </c>
      <c r="H51" s="41">
        <v>0</v>
      </c>
      <c r="I51" s="41">
        <v>4</v>
      </c>
      <c r="J51" s="41">
        <v>5</v>
      </c>
      <c r="K51" s="41">
        <v>1</v>
      </c>
      <c r="L51" s="41">
        <v>0</v>
      </c>
      <c r="M51" s="41">
        <v>0</v>
      </c>
      <c r="N51" s="41">
        <v>0</v>
      </c>
      <c r="O51" s="41">
        <v>0</v>
      </c>
      <c r="P51" s="41">
        <v>0</v>
      </c>
      <c r="Q51" s="41">
        <v>5</v>
      </c>
      <c r="R51" s="437">
        <v>212336</v>
      </c>
      <c r="AC51" s="155">
        <v>15</v>
      </c>
      <c r="AD51" s="155" t="str">
        <f>IF(F51=AC51,"",1)</f>
        <v/>
      </c>
    </row>
    <row r="52" spans="1:30" ht="12" customHeight="1">
      <c r="A52" s="254"/>
      <c r="B52" s="254"/>
      <c r="C52" s="40"/>
      <c r="D52" s="306"/>
      <c r="E52" s="39"/>
      <c r="F52" s="94">
        <f t="shared" si="1"/>
        <v>1</v>
      </c>
      <c r="G52" s="67">
        <f t="shared" ref="G52:Q52" si="25">IF(G51=0,0,G51/$F51)</f>
        <v>0</v>
      </c>
      <c r="H52" s="37">
        <f t="shared" si="25"/>
        <v>0</v>
      </c>
      <c r="I52" s="37">
        <f t="shared" si="25"/>
        <v>0.26666666666666666</v>
      </c>
      <c r="J52" s="37">
        <f t="shared" si="25"/>
        <v>0.33333333333333331</v>
      </c>
      <c r="K52" s="37">
        <f t="shared" si="25"/>
        <v>6.6666666666666666E-2</v>
      </c>
      <c r="L52" s="37">
        <f t="shared" si="25"/>
        <v>0</v>
      </c>
      <c r="M52" s="37">
        <f t="shared" si="25"/>
        <v>0</v>
      </c>
      <c r="N52" s="37">
        <f t="shared" si="25"/>
        <v>0</v>
      </c>
      <c r="O52" s="37">
        <f t="shared" si="25"/>
        <v>0</v>
      </c>
      <c r="P52" s="37">
        <f t="shared" si="25"/>
        <v>0</v>
      </c>
      <c r="Q52" s="37">
        <f t="shared" si="25"/>
        <v>0.33333333333333331</v>
      </c>
      <c r="R52" s="438"/>
      <c r="AC52" s="154"/>
      <c r="AD52" s="154"/>
    </row>
    <row r="53" spans="1:30" ht="12" customHeight="1">
      <c r="A53" s="254"/>
      <c r="B53" s="254"/>
      <c r="C53" s="43"/>
      <c r="D53" s="305" t="s">
        <v>25</v>
      </c>
      <c r="E53" s="42"/>
      <c r="F53" s="93">
        <f t="shared" si="1"/>
        <v>6</v>
      </c>
      <c r="G53" s="69">
        <v>0</v>
      </c>
      <c r="H53" s="41">
        <v>0</v>
      </c>
      <c r="I53" s="41">
        <v>0</v>
      </c>
      <c r="J53" s="41">
        <v>1</v>
      </c>
      <c r="K53" s="41">
        <v>1</v>
      </c>
      <c r="L53" s="41">
        <v>0</v>
      </c>
      <c r="M53" s="41">
        <v>0</v>
      </c>
      <c r="N53" s="41">
        <v>0</v>
      </c>
      <c r="O53" s="41">
        <v>0</v>
      </c>
      <c r="P53" s="41">
        <v>0</v>
      </c>
      <c r="Q53" s="41">
        <v>4</v>
      </c>
      <c r="R53" s="437">
        <v>257620.5</v>
      </c>
      <c r="AC53" s="155">
        <v>6</v>
      </c>
      <c r="AD53" s="155" t="str">
        <f>IF(F53=AC53,"",1)</f>
        <v/>
      </c>
    </row>
    <row r="54" spans="1:30" ht="12" customHeight="1">
      <c r="A54" s="254"/>
      <c r="B54" s="254"/>
      <c r="C54" s="40"/>
      <c r="D54" s="306"/>
      <c r="E54" s="39"/>
      <c r="F54" s="94">
        <f t="shared" si="1"/>
        <v>1</v>
      </c>
      <c r="G54" s="67">
        <f t="shared" ref="G54:Q54" si="26">IF(G53=0,0,G53/$F53)</f>
        <v>0</v>
      </c>
      <c r="H54" s="37">
        <f t="shared" si="26"/>
        <v>0</v>
      </c>
      <c r="I54" s="37">
        <f t="shared" si="26"/>
        <v>0</v>
      </c>
      <c r="J54" s="37">
        <f t="shared" si="26"/>
        <v>0.16666666666666666</v>
      </c>
      <c r="K54" s="37">
        <f t="shared" si="26"/>
        <v>0.16666666666666666</v>
      </c>
      <c r="L54" s="37">
        <f t="shared" si="26"/>
        <v>0</v>
      </c>
      <c r="M54" s="37">
        <f t="shared" si="26"/>
        <v>0</v>
      </c>
      <c r="N54" s="37">
        <f t="shared" si="26"/>
        <v>0</v>
      </c>
      <c r="O54" s="37">
        <f t="shared" si="26"/>
        <v>0</v>
      </c>
      <c r="P54" s="37">
        <f t="shared" si="26"/>
        <v>0</v>
      </c>
      <c r="Q54" s="37">
        <f t="shared" si="26"/>
        <v>0.66666666666666663</v>
      </c>
      <c r="R54" s="438"/>
      <c r="AC54" s="154"/>
      <c r="AD54" s="154"/>
    </row>
    <row r="55" spans="1:30" ht="12" customHeight="1">
      <c r="A55" s="254"/>
      <c r="B55" s="254"/>
      <c r="C55" s="43"/>
      <c r="D55" s="305" t="s">
        <v>24</v>
      </c>
      <c r="E55" s="42"/>
      <c r="F55" s="93">
        <f t="shared" si="1"/>
        <v>33</v>
      </c>
      <c r="G55" s="69">
        <v>0</v>
      </c>
      <c r="H55" s="41">
        <v>0</v>
      </c>
      <c r="I55" s="41">
        <v>4</v>
      </c>
      <c r="J55" s="41">
        <v>12</v>
      </c>
      <c r="K55" s="41">
        <v>4</v>
      </c>
      <c r="L55" s="41">
        <v>1</v>
      </c>
      <c r="M55" s="41">
        <v>0</v>
      </c>
      <c r="N55" s="41">
        <v>0</v>
      </c>
      <c r="O55" s="41">
        <v>0</v>
      </c>
      <c r="P55" s="41">
        <v>0</v>
      </c>
      <c r="Q55" s="41">
        <v>12</v>
      </c>
      <c r="R55" s="437">
        <v>228653.76190476189</v>
      </c>
      <c r="AC55" s="155">
        <v>33</v>
      </c>
      <c r="AD55" s="155" t="str">
        <f>IF(F55=AC55,"",1)</f>
        <v/>
      </c>
    </row>
    <row r="56" spans="1:30" ht="12" customHeight="1">
      <c r="A56" s="254"/>
      <c r="B56" s="254"/>
      <c r="C56" s="40"/>
      <c r="D56" s="306"/>
      <c r="E56" s="39"/>
      <c r="F56" s="94">
        <f t="shared" si="1"/>
        <v>1</v>
      </c>
      <c r="G56" s="67">
        <f t="shared" ref="G56:Q56" si="27">IF(G55=0,0,G55/$F55)</f>
        <v>0</v>
      </c>
      <c r="H56" s="37">
        <f t="shared" si="27"/>
        <v>0</v>
      </c>
      <c r="I56" s="37">
        <f t="shared" si="27"/>
        <v>0.12121212121212122</v>
      </c>
      <c r="J56" s="37">
        <f t="shared" si="27"/>
        <v>0.36363636363636365</v>
      </c>
      <c r="K56" s="37">
        <f t="shared" si="27"/>
        <v>0.12121212121212122</v>
      </c>
      <c r="L56" s="37">
        <f t="shared" si="27"/>
        <v>3.0303030303030304E-2</v>
      </c>
      <c r="M56" s="37">
        <f t="shared" si="27"/>
        <v>0</v>
      </c>
      <c r="N56" s="37">
        <f t="shared" si="27"/>
        <v>0</v>
      </c>
      <c r="O56" s="37">
        <f t="shared" si="27"/>
        <v>0</v>
      </c>
      <c r="P56" s="37">
        <f t="shared" si="27"/>
        <v>0</v>
      </c>
      <c r="Q56" s="37">
        <f t="shared" si="27"/>
        <v>0.36363636363636365</v>
      </c>
      <c r="R56" s="438"/>
      <c r="AC56" s="154"/>
      <c r="AD56" s="154"/>
    </row>
    <row r="57" spans="1:30" ht="12" customHeight="1">
      <c r="A57" s="254"/>
      <c r="B57" s="254"/>
      <c r="C57" s="43"/>
      <c r="D57" s="305" t="s">
        <v>23</v>
      </c>
      <c r="E57" s="42"/>
      <c r="F57" s="93">
        <f t="shared" si="1"/>
        <v>7</v>
      </c>
      <c r="G57" s="69">
        <v>0</v>
      </c>
      <c r="H57" s="41">
        <v>0</v>
      </c>
      <c r="I57" s="41">
        <v>3</v>
      </c>
      <c r="J57" s="41">
        <v>3</v>
      </c>
      <c r="K57" s="41">
        <v>1</v>
      </c>
      <c r="L57" s="41">
        <v>0</v>
      </c>
      <c r="M57" s="41">
        <v>0</v>
      </c>
      <c r="N57" s="41">
        <v>0</v>
      </c>
      <c r="O57" s="41">
        <v>0</v>
      </c>
      <c r="P57" s="41">
        <v>0</v>
      </c>
      <c r="Q57" s="41">
        <v>0</v>
      </c>
      <c r="R57" s="437">
        <v>205583.28571428571</v>
      </c>
      <c r="AC57" s="155">
        <v>7</v>
      </c>
      <c r="AD57" s="155" t="str">
        <f>IF(F57=AC57,"",1)</f>
        <v/>
      </c>
    </row>
    <row r="58" spans="1:30" ht="12" customHeight="1">
      <c r="A58" s="254"/>
      <c r="B58" s="254"/>
      <c r="C58" s="40"/>
      <c r="D58" s="306"/>
      <c r="E58" s="39"/>
      <c r="F58" s="94">
        <f t="shared" si="1"/>
        <v>1</v>
      </c>
      <c r="G58" s="67">
        <f t="shared" ref="G58:Q58" si="28">IF(G57=0,0,G57/$F57)</f>
        <v>0</v>
      </c>
      <c r="H58" s="37">
        <f t="shared" si="28"/>
        <v>0</v>
      </c>
      <c r="I58" s="37">
        <f t="shared" si="28"/>
        <v>0.42857142857142855</v>
      </c>
      <c r="J58" s="37">
        <f t="shared" si="28"/>
        <v>0.42857142857142855</v>
      </c>
      <c r="K58" s="37">
        <f t="shared" si="28"/>
        <v>0.14285714285714285</v>
      </c>
      <c r="L58" s="37">
        <f t="shared" si="28"/>
        <v>0</v>
      </c>
      <c r="M58" s="37">
        <f t="shared" si="28"/>
        <v>0</v>
      </c>
      <c r="N58" s="37">
        <f t="shared" si="28"/>
        <v>0</v>
      </c>
      <c r="O58" s="37">
        <f t="shared" si="28"/>
        <v>0</v>
      </c>
      <c r="P58" s="37">
        <f t="shared" si="28"/>
        <v>0</v>
      </c>
      <c r="Q58" s="37">
        <f t="shared" si="28"/>
        <v>0</v>
      </c>
      <c r="R58" s="438"/>
      <c r="AC58" s="154"/>
      <c r="AD58" s="154"/>
    </row>
    <row r="59" spans="1:30" ht="12.75" customHeight="1">
      <c r="A59" s="254"/>
      <c r="B59" s="254"/>
      <c r="C59" s="43"/>
      <c r="D59" s="305" t="s">
        <v>22</v>
      </c>
      <c r="E59" s="42"/>
      <c r="F59" s="93">
        <f t="shared" si="1"/>
        <v>29</v>
      </c>
      <c r="G59" s="69">
        <v>0</v>
      </c>
      <c r="H59" s="41">
        <v>2</v>
      </c>
      <c r="I59" s="41">
        <v>5</v>
      </c>
      <c r="J59" s="41">
        <v>10</v>
      </c>
      <c r="K59" s="41">
        <v>5</v>
      </c>
      <c r="L59" s="41">
        <v>1</v>
      </c>
      <c r="M59" s="41">
        <v>0</v>
      </c>
      <c r="N59" s="41">
        <v>0</v>
      </c>
      <c r="O59" s="41">
        <v>0</v>
      </c>
      <c r="P59" s="41">
        <v>0</v>
      </c>
      <c r="Q59" s="41">
        <v>6</v>
      </c>
      <c r="R59" s="437">
        <v>226023.5652173913</v>
      </c>
      <c r="AC59" s="155">
        <v>29</v>
      </c>
      <c r="AD59" s="155" t="str">
        <f>IF(F59=AC59,"",1)</f>
        <v/>
      </c>
    </row>
    <row r="60" spans="1:30" ht="12.75" customHeight="1">
      <c r="A60" s="254"/>
      <c r="B60" s="254"/>
      <c r="C60" s="40"/>
      <c r="D60" s="306"/>
      <c r="E60" s="39"/>
      <c r="F60" s="94">
        <f t="shared" si="1"/>
        <v>1</v>
      </c>
      <c r="G60" s="67">
        <f t="shared" ref="G60:Q60" si="29">IF(G59=0,0,G59/$F59)</f>
        <v>0</v>
      </c>
      <c r="H60" s="37">
        <f t="shared" si="29"/>
        <v>6.8965517241379309E-2</v>
      </c>
      <c r="I60" s="37">
        <f t="shared" si="29"/>
        <v>0.17241379310344829</v>
      </c>
      <c r="J60" s="37">
        <f t="shared" si="29"/>
        <v>0.34482758620689657</v>
      </c>
      <c r="K60" s="37">
        <f t="shared" si="29"/>
        <v>0.17241379310344829</v>
      </c>
      <c r="L60" s="37">
        <f t="shared" si="29"/>
        <v>3.4482758620689655E-2</v>
      </c>
      <c r="M60" s="37">
        <f t="shared" si="29"/>
        <v>0</v>
      </c>
      <c r="N60" s="37">
        <f t="shared" si="29"/>
        <v>0</v>
      </c>
      <c r="O60" s="37">
        <f t="shared" si="29"/>
        <v>0</v>
      </c>
      <c r="P60" s="37">
        <f t="shared" si="29"/>
        <v>0</v>
      </c>
      <c r="Q60" s="37">
        <f t="shared" si="29"/>
        <v>0.20689655172413793</v>
      </c>
      <c r="R60" s="438"/>
      <c r="AC60" s="154"/>
      <c r="AD60" s="154"/>
    </row>
    <row r="61" spans="1:30" ht="12" customHeight="1">
      <c r="A61" s="254"/>
      <c r="B61" s="254"/>
      <c r="C61" s="43"/>
      <c r="D61" s="305" t="s">
        <v>21</v>
      </c>
      <c r="E61" s="42"/>
      <c r="F61" s="93">
        <f t="shared" si="1"/>
        <v>15</v>
      </c>
      <c r="G61" s="69">
        <v>0</v>
      </c>
      <c r="H61" s="41">
        <v>2</v>
      </c>
      <c r="I61" s="41">
        <v>5</v>
      </c>
      <c r="J61" s="41">
        <v>4</v>
      </c>
      <c r="K61" s="41">
        <v>1</v>
      </c>
      <c r="L61" s="41">
        <v>0</v>
      </c>
      <c r="M61" s="41">
        <v>0</v>
      </c>
      <c r="N61" s="41">
        <v>0</v>
      </c>
      <c r="O61" s="41">
        <v>0</v>
      </c>
      <c r="P61" s="41">
        <v>0</v>
      </c>
      <c r="Q61" s="41">
        <v>3</v>
      </c>
      <c r="R61" s="437">
        <v>191679.16666666666</v>
      </c>
      <c r="AC61" s="155">
        <v>15</v>
      </c>
      <c r="AD61" s="155" t="str">
        <f>IF(F61=AC61,"",1)</f>
        <v/>
      </c>
    </row>
    <row r="62" spans="1:30" ht="12" customHeight="1">
      <c r="A62" s="254"/>
      <c r="B62" s="254"/>
      <c r="C62" s="40"/>
      <c r="D62" s="306"/>
      <c r="E62" s="39"/>
      <c r="F62" s="94">
        <f t="shared" si="1"/>
        <v>1</v>
      </c>
      <c r="G62" s="67">
        <f t="shared" ref="G62:Q62" si="30">IF(G61=0,0,G61/$F61)</f>
        <v>0</v>
      </c>
      <c r="H62" s="37">
        <f t="shared" si="30"/>
        <v>0.13333333333333333</v>
      </c>
      <c r="I62" s="37">
        <f t="shared" si="30"/>
        <v>0.33333333333333331</v>
      </c>
      <c r="J62" s="37">
        <f t="shared" si="30"/>
        <v>0.26666666666666666</v>
      </c>
      <c r="K62" s="37">
        <f t="shared" si="30"/>
        <v>6.6666666666666666E-2</v>
      </c>
      <c r="L62" s="37">
        <f t="shared" si="30"/>
        <v>0</v>
      </c>
      <c r="M62" s="37">
        <f t="shared" si="30"/>
        <v>0</v>
      </c>
      <c r="N62" s="37">
        <f t="shared" si="30"/>
        <v>0</v>
      </c>
      <c r="O62" s="37">
        <f t="shared" si="30"/>
        <v>0</v>
      </c>
      <c r="P62" s="37">
        <f t="shared" si="30"/>
        <v>0</v>
      </c>
      <c r="Q62" s="37">
        <f t="shared" si="30"/>
        <v>0.2</v>
      </c>
      <c r="R62" s="438"/>
      <c r="AC62" s="154"/>
      <c r="AD62" s="154"/>
    </row>
    <row r="63" spans="1:30" ht="12" customHeight="1">
      <c r="A63" s="254"/>
      <c r="B63" s="254"/>
      <c r="C63" s="43"/>
      <c r="D63" s="305" t="s">
        <v>20</v>
      </c>
      <c r="E63" s="42"/>
      <c r="F63" s="93">
        <f t="shared" si="1"/>
        <v>7</v>
      </c>
      <c r="G63" s="69">
        <v>0</v>
      </c>
      <c r="H63" s="41">
        <v>0</v>
      </c>
      <c r="I63" s="41">
        <v>2</v>
      </c>
      <c r="J63" s="41">
        <v>2</v>
      </c>
      <c r="K63" s="41">
        <v>1</v>
      </c>
      <c r="L63" s="41">
        <v>2</v>
      </c>
      <c r="M63" s="41">
        <v>0</v>
      </c>
      <c r="N63" s="41">
        <v>0</v>
      </c>
      <c r="O63" s="41">
        <v>0</v>
      </c>
      <c r="P63" s="41">
        <v>0</v>
      </c>
      <c r="Q63" s="41">
        <v>0</v>
      </c>
      <c r="R63" s="437">
        <v>237746.71428571429</v>
      </c>
      <c r="AC63" s="155">
        <v>7</v>
      </c>
      <c r="AD63" s="155" t="str">
        <f>IF(F63=AC63,"",1)</f>
        <v/>
      </c>
    </row>
    <row r="64" spans="1:30" ht="12" customHeight="1">
      <c r="A64" s="254"/>
      <c r="B64" s="254"/>
      <c r="C64" s="40"/>
      <c r="D64" s="306"/>
      <c r="E64" s="39"/>
      <c r="F64" s="94">
        <f t="shared" si="1"/>
        <v>0.99999999999999989</v>
      </c>
      <c r="G64" s="67">
        <f t="shared" ref="G64:Q64" si="31">IF(G63=0,0,G63/$F63)</f>
        <v>0</v>
      </c>
      <c r="H64" s="37">
        <f t="shared" si="31"/>
        <v>0</v>
      </c>
      <c r="I64" s="37">
        <f t="shared" si="31"/>
        <v>0.2857142857142857</v>
      </c>
      <c r="J64" s="37">
        <f t="shared" si="31"/>
        <v>0.2857142857142857</v>
      </c>
      <c r="K64" s="37">
        <f t="shared" si="31"/>
        <v>0.14285714285714285</v>
      </c>
      <c r="L64" s="37">
        <f t="shared" si="31"/>
        <v>0.2857142857142857</v>
      </c>
      <c r="M64" s="37">
        <f t="shared" si="31"/>
        <v>0</v>
      </c>
      <c r="N64" s="37">
        <f t="shared" si="31"/>
        <v>0</v>
      </c>
      <c r="O64" s="37">
        <f t="shared" si="31"/>
        <v>0</v>
      </c>
      <c r="P64" s="37">
        <f t="shared" si="31"/>
        <v>0</v>
      </c>
      <c r="Q64" s="37">
        <f t="shared" si="31"/>
        <v>0</v>
      </c>
      <c r="R64" s="438"/>
      <c r="AC64" s="154"/>
      <c r="AD64" s="154"/>
    </row>
    <row r="65" spans="1:30" ht="12" customHeight="1">
      <c r="A65" s="254"/>
      <c r="B65" s="254"/>
      <c r="C65" s="43"/>
      <c r="D65" s="305" t="s">
        <v>19</v>
      </c>
      <c r="E65" s="42"/>
      <c r="F65" s="93">
        <f t="shared" si="1"/>
        <v>17</v>
      </c>
      <c r="G65" s="69">
        <v>0</v>
      </c>
      <c r="H65" s="41">
        <v>2</v>
      </c>
      <c r="I65" s="41">
        <v>4</v>
      </c>
      <c r="J65" s="41">
        <v>5</v>
      </c>
      <c r="K65" s="41">
        <v>1</v>
      </c>
      <c r="L65" s="41">
        <v>1</v>
      </c>
      <c r="M65" s="41">
        <v>0</v>
      </c>
      <c r="N65" s="41">
        <v>0</v>
      </c>
      <c r="O65" s="41">
        <v>0</v>
      </c>
      <c r="P65" s="41">
        <v>0</v>
      </c>
      <c r="Q65" s="41">
        <v>4</v>
      </c>
      <c r="R65" s="437">
        <v>206743.07692307694</v>
      </c>
      <c r="AC65" s="155">
        <v>17</v>
      </c>
      <c r="AD65" s="155" t="str">
        <f>IF(F65=AC65,"",1)</f>
        <v/>
      </c>
    </row>
    <row r="66" spans="1:30" ht="12" customHeight="1">
      <c r="A66" s="254"/>
      <c r="B66" s="254"/>
      <c r="C66" s="40"/>
      <c r="D66" s="306"/>
      <c r="E66" s="39"/>
      <c r="F66" s="94">
        <f t="shared" si="1"/>
        <v>1</v>
      </c>
      <c r="G66" s="67">
        <f t="shared" ref="G66:Q66" si="32">IF(G65=0,0,G65/$F65)</f>
        <v>0</v>
      </c>
      <c r="H66" s="37">
        <f t="shared" si="32"/>
        <v>0.11764705882352941</v>
      </c>
      <c r="I66" s="37">
        <f t="shared" si="32"/>
        <v>0.23529411764705882</v>
      </c>
      <c r="J66" s="37">
        <f t="shared" si="32"/>
        <v>0.29411764705882354</v>
      </c>
      <c r="K66" s="37">
        <f t="shared" si="32"/>
        <v>5.8823529411764705E-2</v>
      </c>
      <c r="L66" s="37">
        <f t="shared" si="32"/>
        <v>5.8823529411764705E-2</v>
      </c>
      <c r="M66" s="37">
        <f t="shared" si="32"/>
        <v>0</v>
      </c>
      <c r="N66" s="37">
        <f t="shared" si="32"/>
        <v>0</v>
      </c>
      <c r="O66" s="37">
        <f t="shared" si="32"/>
        <v>0</v>
      </c>
      <c r="P66" s="37">
        <f t="shared" si="32"/>
        <v>0</v>
      </c>
      <c r="Q66" s="37">
        <f t="shared" si="32"/>
        <v>0.23529411764705882</v>
      </c>
      <c r="R66" s="438"/>
      <c r="AC66" s="154"/>
      <c r="AD66" s="154"/>
    </row>
    <row r="67" spans="1:30" ht="12" customHeight="1">
      <c r="A67" s="254"/>
      <c r="B67" s="254"/>
      <c r="C67" s="43"/>
      <c r="D67" s="305" t="s">
        <v>18</v>
      </c>
      <c r="E67" s="42"/>
      <c r="F67" s="93">
        <f t="shared" si="1"/>
        <v>6</v>
      </c>
      <c r="G67" s="69">
        <v>0</v>
      </c>
      <c r="H67" s="41">
        <v>1</v>
      </c>
      <c r="I67" s="41">
        <v>1</v>
      </c>
      <c r="J67" s="41">
        <v>2</v>
      </c>
      <c r="K67" s="41">
        <v>0</v>
      </c>
      <c r="L67" s="41">
        <v>0</v>
      </c>
      <c r="M67" s="41">
        <v>1</v>
      </c>
      <c r="N67" s="41">
        <v>0</v>
      </c>
      <c r="O67" s="41">
        <v>0</v>
      </c>
      <c r="P67" s="41">
        <v>0</v>
      </c>
      <c r="Q67" s="41">
        <v>1</v>
      </c>
      <c r="R67" s="437">
        <v>225634.6</v>
      </c>
      <c r="AC67" s="155">
        <v>6</v>
      </c>
      <c r="AD67" s="155" t="str">
        <f>IF(F67=AC67,"",1)</f>
        <v/>
      </c>
    </row>
    <row r="68" spans="1:30" ht="12" customHeight="1">
      <c r="A68" s="254"/>
      <c r="B68" s="255"/>
      <c r="C68" s="40"/>
      <c r="D68" s="306"/>
      <c r="E68" s="39"/>
      <c r="F68" s="94">
        <f t="shared" si="1"/>
        <v>0.99999999999999989</v>
      </c>
      <c r="G68" s="67">
        <f t="shared" ref="G68:Q68" si="33">IF(G67=0,0,G67/$F67)</f>
        <v>0</v>
      </c>
      <c r="H68" s="37">
        <f t="shared" si="33"/>
        <v>0.16666666666666666</v>
      </c>
      <c r="I68" s="37">
        <f t="shared" si="33"/>
        <v>0.16666666666666666</v>
      </c>
      <c r="J68" s="37">
        <f t="shared" si="33"/>
        <v>0.33333333333333331</v>
      </c>
      <c r="K68" s="37">
        <f t="shared" si="33"/>
        <v>0</v>
      </c>
      <c r="L68" s="37">
        <f t="shared" si="33"/>
        <v>0</v>
      </c>
      <c r="M68" s="37">
        <f t="shared" si="33"/>
        <v>0.16666666666666666</v>
      </c>
      <c r="N68" s="37">
        <f t="shared" si="33"/>
        <v>0</v>
      </c>
      <c r="O68" s="37">
        <f t="shared" si="33"/>
        <v>0</v>
      </c>
      <c r="P68" s="37">
        <f t="shared" si="33"/>
        <v>0</v>
      </c>
      <c r="Q68" s="37">
        <f t="shared" si="33"/>
        <v>0.16666666666666666</v>
      </c>
      <c r="R68" s="438"/>
      <c r="AC68" s="154"/>
      <c r="AD68" s="154"/>
    </row>
    <row r="69" spans="1:30" ht="12" customHeight="1">
      <c r="A69" s="254"/>
      <c r="B69" s="253" t="s">
        <v>17</v>
      </c>
      <c r="C69" s="43"/>
      <c r="D69" s="305" t="s">
        <v>16</v>
      </c>
      <c r="E69" s="42"/>
      <c r="F69" s="93">
        <f t="shared" si="1"/>
        <v>724</v>
      </c>
      <c r="G69" s="69">
        <f t="shared" ref="G69:Q69" si="34">SUM(G71,G73,G75,G77,G79,G81,G83,G85,G87,G89,G91,G93,G95,G97,G99)</f>
        <v>0</v>
      </c>
      <c r="H69" s="41">
        <f t="shared" si="34"/>
        <v>19</v>
      </c>
      <c r="I69" s="41">
        <f t="shared" si="34"/>
        <v>127</v>
      </c>
      <c r="J69" s="41">
        <f t="shared" si="34"/>
        <v>133</v>
      </c>
      <c r="K69" s="41">
        <f t="shared" si="34"/>
        <v>99</v>
      </c>
      <c r="L69" s="41">
        <f t="shared" si="34"/>
        <v>37</v>
      </c>
      <c r="M69" s="41">
        <f t="shared" si="34"/>
        <v>22</v>
      </c>
      <c r="N69" s="41">
        <f t="shared" si="34"/>
        <v>7</v>
      </c>
      <c r="O69" s="41">
        <f t="shared" si="34"/>
        <v>0</v>
      </c>
      <c r="P69" s="41">
        <f t="shared" si="34"/>
        <v>0</v>
      </c>
      <c r="Q69" s="41">
        <f t="shared" si="34"/>
        <v>280</v>
      </c>
      <c r="R69" s="437">
        <v>239551.04949999999</v>
      </c>
      <c r="AC69" s="155">
        <v>724</v>
      </c>
      <c r="AD69" s="155" t="str">
        <f>IF(F69=AC69,"",1)</f>
        <v/>
      </c>
    </row>
    <row r="70" spans="1:30" ht="12" customHeight="1">
      <c r="A70" s="254"/>
      <c r="B70" s="254"/>
      <c r="C70" s="40"/>
      <c r="D70" s="306"/>
      <c r="E70" s="39"/>
      <c r="F70" s="94">
        <f t="shared" si="1"/>
        <v>0.99999999999999989</v>
      </c>
      <c r="G70" s="67">
        <f t="shared" ref="G70:Q70" si="35">IF(G69=0,0,G69/$F69)</f>
        <v>0</v>
      </c>
      <c r="H70" s="37">
        <f t="shared" si="35"/>
        <v>2.6243093922651933E-2</v>
      </c>
      <c r="I70" s="37">
        <f t="shared" si="35"/>
        <v>0.17541436464088397</v>
      </c>
      <c r="J70" s="37">
        <f t="shared" si="35"/>
        <v>0.18370165745856354</v>
      </c>
      <c r="K70" s="37">
        <f t="shared" si="35"/>
        <v>0.13674033149171272</v>
      </c>
      <c r="L70" s="37">
        <f t="shared" si="35"/>
        <v>5.1104972375690609E-2</v>
      </c>
      <c r="M70" s="37">
        <f t="shared" si="35"/>
        <v>3.0386740331491711E-2</v>
      </c>
      <c r="N70" s="37">
        <f t="shared" si="35"/>
        <v>9.6685082872928173E-3</v>
      </c>
      <c r="O70" s="37">
        <f t="shared" si="35"/>
        <v>0</v>
      </c>
      <c r="P70" s="37">
        <f t="shared" si="35"/>
        <v>0</v>
      </c>
      <c r="Q70" s="37">
        <f t="shared" si="35"/>
        <v>0.38674033149171272</v>
      </c>
      <c r="R70" s="438"/>
      <c r="AC70" s="154"/>
      <c r="AD70" s="154"/>
    </row>
    <row r="71" spans="1:30" ht="12" customHeight="1">
      <c r="A71" s="254"/>
      <c r="B71" s="254"/>
      <c r="C71" s="43"/>
      <c r="D71" s="305" t="s">
        <v>122</v>
      </c>
      <c r="E71" s="42"/>
      <c r="F71" s="93">
        <f t="shared" si="1"/>
        <v>4</v>
      </c>
      <c r="G71" s="69">
        <v>0</v>
      </c>
      <c r="H71" s="41">
        <v>0</v>
      </c>
      <c r="I71" s="41">
        <v>1</v>
      </c>
      <c r="J71" s="41">
        <v>1</v>
      </c>
      <c r="K71" s="41">
        <v>0</v>
      </c>
      <c r="L71" s="41">
        <v>0</v>
      </c>
      <c r="M71" s="41">
        <v>0</v>
      </c>
      <c r="N71" s="41">
        <v>0</v>
      </c>
      <c r="O71" s="41">
        <v>0</v>
      </c>
      <c r="P71" s="41">
        <v>0</v>
      </c>
      <c r="Q71" s="41">
        <v>2</v>
      </c>
      <c r="R71" s="437">
        <v>198650</v>
      </c>
      <c r="AC71" s="155">
        <v>4</v>
      </c>
      <c r="AD71" s="155" t="str">
        <f>IF(F71=AC71,"",1)</f>
        <v/>
      </c>
    </row>
    <row r="72" spans="1:30" ht="12" customHeight="1">
      <c r="A72" s="254"/>
      <c r="B72" s="254"/>
      <c r="C72" s="40"/>
      <c r="D72" s="306"/>
      <c r="E72" s="39"/>
      <c r="F72" s="94">
        <f t="shared" ref="F72:F100" si="36">SUM(G72:Q72)</f>
        <v>1</v>
      </c>
      <c r="G72" s="67">
        <f t="shared" ref="G72:Q72" si="37">IF(G71=0,0,G71/$F71)</f>
        <v>0</v>
      </c>
      <c r="H72" s="37">
        <f t="shared" si="37"/>
        <v>0</v>
      </c>
      <c r="I72" s="37">
        <f t="shared" si="37"/>
        <v>0.25</v>
      </c>
      <c r="J72" s="37">
        <f t="shared" si="37"/>
        <v>0.25</v>
      </c>
      <c r="K72" s="37">
        <f t="shared" si="37"/>
        <v>0</v>
      </c>
      <c r="L72" s="37">
        <f t="shared" si="37"/>
        <v>0</v>
      </c>
      <c r="M72" s="37">
        <f t="shared" si="37"/>
        <v>0</v>
      </c>
      <c r="N72" s="37">
        <f t="shared" si="37"/>
        <v>0</v>
      </c>
      <c r="O72" s="37">
        <f t="shared" si="37"/>
        <v>0</v>
      </c>
      <c r="P72" s="37">
        <f t="shared" si="37"/>
        <v>0</v>
      </c>
      <c r="Q72" s="37">
        <f t="shared" si="37"/>
        <v>0.5</v>
      </c>
      <c r="R72" s="438"/>
      <c r="AC72" s="154"/>
      <c r="AD72" s="154"/>
    </row>
    <row r="73" spans="1:30" ht="12" customHeight="1">
      <c r="A73" s="254"/>
      <c r="B73" s="254"/>
      <c r="C73" s="43"/>
      <c r="D73" s="305" t="s">
        <v>14</v>
      </c>
      <c r="E73" s="42"/>
      <c r="F73" s="93">
        <f t="shared" si="36"/>
        <v>91</v>
      </c>
      <c r="G73" s="69">
        <v>0</v>
      </c>
      <c r="H73" s="41">
        <v>2</v>
      </c>
      <c r="I73" s="41">
        <v>17</v>
      </c>
      <c r="J73" s="41">
        <v>14</v>
      </c>
      <c r="K73" s="41">
        <v>11</v>
      </c>
      <c r="L73" s="41">
        <v>2</v>
      </c>
      <c r="M73" s="41">
        <v>1</v>
      </c>
      <c r="N73" s="41">
        <v>0</v>
      </c>
      <c r="O73" s="41">
        <v>0</v>
      </c>
      <c r="P73" s="41">
        <v>0</v>
      </c>
      <c r="Q73" s="41">
        <v>44</v>
      </c>
      <c r="R73" s="437">
        <v>223370.68085106384</v>
      </c>
      <c r="AC73" s="155">
        <v>91</v>
      </c>
      <c r="AD73" s="155" t="str">
        <f>IF(F73=AC73,"",1)</f>
        <v/>
      </c>
    </row>
    <row r="74" spans="1:30" ht="12" customHeight="1">
      <c r="A74" s="254"/>
      <c r="B74" s="254"/>
      <c r="C74" s="40"/>
      <c r="D74" s="306"/>
      <c r="E74" s="39"/>
      <c r="F74" s="94">
        <f t="shared" si="36"/>
        <v>1</v>
      </c>
      <c r="G74" s="67">
        <f t="shared" ref="G74:Q74" si="38">IF(G73=0,0,G73/$F73)</f>
        <v>0</v>
      </c>
      <c r="H74" s="37">
        <f t="shared" si="38"/>
        <v>2.197802197802198E-2</v>
      </c>
      <c r="I74" s="37">
        <f t="shared" si="38"/>
        <v>0.18681318681318682</v>
      </c>
      <c r="J74" s="37">
        <f t="shared" si="38"/>
        <v>0.15384615384615385</v>
      </c>
      <c r="K74" s="37">
        <f t="shared" si="38"/>
        <v>0.12087912087912088</v>
      </c>
      <c r="L74" s="37">
        <f t="shared" si="38"/>
        <v>2.197802197802198E-2</v>
      </c>
      <c r="M74" s="37">
        <f t="shared" si="38"/>
        <v>1.098901098901099E-2</v>
      </c>
      <c r="N74" s="37">
        <f t="shared" si="38"/>
        <v>0</v>
      </c>
      <c r="O74" s="37">
        <f t="shared" si="38"/>
        <v>0</v>
      </c>
      <c r="P74" s="37">
        <f t="shared" si="38"/>
        <v>0</v>
      </c>
      <c r="Q74" s="37">
        <f t="shared" si="38"/>
        <v>0.48351648351648352</v>
      </c>
      <c r="R74" s="438"/>
      <c r="AC74" s="154"/>
      <c r="AD74" s="154"/>
    </row>
    <row r="75" spans="1:30" ht="12" customHeight="1">
      <c r="A75" s="254"/>
      <c r="B75" s="254"/>
      <c r="C75" s="43"/>
      <c r="D75" s="305" t="s">
        <v>13</v>
      </c>
      <c r="E75" s="42"/>
      <c r="F75" s="93">
        <f t="shared" si="36"/>
        <v>19</v>
      </c>
      <c r="G75" s="69">
        <v>0</v>
      </c>
      <c r="H75" s="41">
        <v>0</v>
      </c>
      <c r="I75" s="41">
        <v>0</v>
      </c>
      <c r="J75" s="41">
        <v>3</v>
      </c>
      <c r="K75" s="41">
        <v>2</v>
      </c>
      <c r="L75" s="41">
        <v>1</v>
      </c>
      <c r="M75" s="41">
        <v>3</v>
      </c>
      <c r="N75" s="41">
        <v>0</v>
      </c>
      <c r="O75" s="41">
        <v>0</v>
      </c>
      <c r="P75" s="41">
        <v>0</v>
      </c>
      <c r="Q75" s="41">
        <v>10</v>
      </c>
      <c r="R75" s="437">
        <v>301333.33333333331</v>
      </c>
      <c r="AC75" s="155">
        <v>19</v>
      </c>
      <c r="AD75" s="155" t="str">
        <f>IF(F75=AC75,"",1)</f>
        <v/>
      </c>
    </row>
    <row r="76" spans="1:30" ht="12" customHeight="1">
      <c r="A76" s="254"/>
      <c r="B76" s="254"/>
      <c r="C76" s="40"/>
      <c r="D76" s="306"/>
      <c r="E76" s="39"/>
      <c r="F76" s="94">
        <f t="shared" si="36"/>
        <v>1</v>
      </c>
      <c r="G76" s="67">
        <f t="shared" ref="G76:Q76" si="39">IF(G75=0,0,G75/$F75)</f>
        <v>0</v>
      </c>
      <c r="H76" s="37">
        <f t="shared" si="39"/>
        <v>0</v>
      </c>
      <c r="I76" s="37">
        <f t="shared" si="39"/>
        <v>0</v>
      </c>
      <c r="J76" s="37">
        <f t="shared" si="39"/>
        <v>0.15789473684210525</v>
      </c>
      <c r="K76" s="37">
        <f t="shared" si="39"/>
        <v>0.10526315789473684</v>
      </c>
      <c r="L76" s="37">
        <f t="shared" si="39"/>
        <v>5.2631578947368418E-2</v>
      </c>
      <c r="M76" s="37">
        <f t="shared" si="39"/>
        <v>0.15789473684210525</v>
      </c>
      <c r="N76" s="37">
        <f t="shared" si="39"/>
        <v>0</v>
      </c>
      <c r="O76" s="37">
        <f t="shared" si="39"/>
        <v>0</v>
      </c>
      <c r="P76" s="37">
        <f t="shared" si="39"/>
        <v>0</v>
      </c>
      <c r="Q76" s="37">
        <f t="shared" si="39"/>
        <v>0.52631578947368418</v>
      </c>
      <c r="R76" s="438"/>
      <c r="AC76" s="154"/>
      <c r="AD76" s="154"/>
    </row>
    <row r="77" spans="1:30" ht="12" customHeight="1">
      <c r="A77" s="254"/>
      <c r="B77" s="254"/>
      <c r="C77" s="43"/>
      <c r="D77" s="305" t="s">
        <v>12</v>
      </c>
      <c r="E77" s="42"/>
      <c r="F77" s="93">
        <f t="shared" si="36"/>
        <v>14</v>
      </c>
      <c r="G77" s="69">
        <v>0</v>
      </c>
      <c r="H77" s="41">
        <v>0</v>
      </c>
      <c r="I77" s="41">
        <v>2</v>
      </c>
      <c r="J77" s="41">
        <v>4</v>
      </c>
      <c r="K77" s="41">
        <v>3</v>
      </c>
      <c r="L77" s="41">
        <v>0</v>
      </c>
      <c r="M77" s="41">
        <v>1</v>
      </c>
      <c r="N77" s="41">
        <v>1</v>
      </c>
      <c r="O77" s="41">
        <v>0</v>
      </c>
      <c r="P77" s="41">
        <v>0</v>
      </c>
      <c r="Q77" s="41">
        <v>3</v>
      </c>
      <c r="R77" s="437">
        <v>264551.81818181818</v>
      </c>
      <c r="AC77" s="155">
        <v>14</v>
      </c>
      <c r="AD77" s="155" t="str">
        <f>IF(F77=AC77,"",1)</f>
        <v/>
      </c>
    </row>
    <row r="78" spans="1:30" ht="12" customHeight="1">
      <c r="A78" s="254"/>
      <c r="B78" s="254"/>
      <c r="C78" s="40"/>
      <c r="D78" s="306"/>
      <c r="E78" s="39"/>
      <c r="F78" s="94">
        <f t="shared" si="36"/>
        <v>0.99999999999999989</v>
      </c>
      <c r="G78" s="67">
        <f t="shared" ref="G78:Q78" si="40">IF(G77=0,0,G77/$F77)</f>
        <v>0</v>
      </c>
      <c r="H78" s="37">
        <f t="shared" si="40"/>
        <v>0</v>
      </c>
      <c r="I78" s="37">
        <f t="shared" si="40"/>
        <v>0.14285714285714285</v>
      </c>
      <c r="J78" s="37">
        <f t="shared" si="40"/>
        <v>0.2857142857142857</v>
      </c>
      <c r="K78" s="37">
        <f t="shared" si="40"/>
        <v>0.21428571428571427</v>
      </c>
      <c r="L78" s="37">
        <f t="shared" si="40"/>
        <v>0</v>
      </c>
      <c r="M78" s="37">
        <f t="shared" si="40"/>
        <v>7.1428571428571425E-2</v>
      </c>
      <c r="N78" s="37">
        <f t="shared" si="40"/>
        <v>7.1428571428571425E-2</v>
      </c>
      <c r="O78" s="37">
        <f t="shared" si="40"/>
        <v>0</v>
      </c>
      <c r="P78" s="37">
        <f t="shared" si="40"/>
        <v>0</v>
      </c>
      <c r="Q78" s="37">
        <f t="shared" si="40"/>
        <v>0.21428571428571427</v>
      </c>
      <c r="R78" s="438"/>
      <c r="AC78" s="154"/>
      <c r="AD78" s="154"/>
    </row>
    <row r="79" spans="1:30" ht="12" customHeight="1">
      <c r="A79" s="254"/>
      <c r="B79" s="254"/>
      <c r="C79" s="43"/>
      <c r="D79" s="305" t="s">
        <v>11</v>
      </c>
      <c r="E79" s="42"/>
      <c r="F79" s="93">
        <f t="shared" si="36"/>
        <v>32</v>
      </c>
      <c r="G79" s="69">
        <v>0</v>
      </c>
      <c r="H79" s="41">
        <v>2</v>
      </c>
      <c r="I79" s="41">
        <v>4</v>
      </c>
      <c r="J79" s="41">
        <v>4</v>
      </c>
      <c r="K79" s="41">
        <v>6</v>
      </c>
      <c r="L79" s="41">
        <v>0</v>
      </c>
      <c r="M79" s="41">
        <v>0</v>
      </c>
      <c r="N79" s="41">
        <v>0</v>
      </c>
      <c r="O79" s="41">
        <v>0</v>
      </c>
      <c r="P79" s="41">
        <v>0</v>
      </c>
      <c r="Q79" s="41">
        <v>16</v>
      </c>
      <c r="R79" s="437">
        <v>221237</v>
      </c>
      <c r="AC79" s="155">
        <v>32</v>
      </c>
      <c r="AD79" s="155" t="str">
        <f>IF(F79=AC79,"",1)</f>
        <v/>
      </c>
    </row>
    <row r="80" spans="1:30" ht="12" customHeight="1">
      <c r="A80" s="254"/>
      <c r="B80" s="254"/>
      <c r="C80" s="40"/>
      <c r="D80" s="306"/>
      <c r="E80" s="39"/>
      <c r="F80" s="94">
        <f t="shared" si="36"/>
        <v>1</v>
      </c>
      <c r="G80" s="67">
        <f t="shared" ref="G80:Q80" si="41">IF(G79=0,0,G79/$F79)</f>
        <v>0</v>
      </c>
      <c r="H80" s="37">
        <f t="shared" si="41"/>
        <v>6.25E-2</v>
      </c>
      <c r="I80" s="37">
        <f t="shared" si="41"/>
        <v>0.125</v>
      </c>
      <c r="J80" s="37">
        <f t="shared" si="41"/>
        <v>0.125</v>
      </c>
      <c r="K80" s="37">
        <f t="shared" si="41"/>
        <v>0.1875</v>
      </c>
      <c r="L80" s="37">
        <f t="shared" si="41"/>
        <v>0</v>
      </c>
      <c r="M80" s="37">
        <f t="shared" si="41"/>
        <v>0</v>
      </c>
      <c r="N80" s="37">
        <f t="shared" si="41"/>
        <v>0</v>
      </c>
      <c r="O80" s="37">
        <f t="shared" si="41"/>
        <v>0</v>
      </c>
      <c r="P80" s="37">
        <f t="shared" si="41"/>
        <v>0</v>
      </c>
      <c r="Q80" s="37">
        <f t="shared" si="41"/>
        <v>0.5</v>
      </c>
      <c r="R80" s="438"/>
      <c r="AC80" s="154"/>
      <c r="AD80" s="154"/>
    </row>
    <row r="81" spans="1:30" ht="12" customHeight="1">
      <c r="A81" s="254"/>
      <c r="B81" s="254"/>
      <c r="C81" s="43"/>
      <c r="D81" s="305" t="s">
        <v>10</v>
      </c>
      <c r="E81" s="42"/>
      <c r="F81" s="93">
        <f t="shared" si="36"/>
        <v>176</v>
      </c>
      <c r="G81" s="69">
        <v>0</v>
      </c>
      <c r="H81" s="41">
        <v>5</v>
      </c>
      <c r="I81" s="41">
        <v>31</v>
      </c>
      <c r="J81" s="41">
        <v>27</v>
      </c>
      <c r="K81" s="41">
        <v>13</v>
      </c>
      <c r="L81" s="41">
        <v>6</v>
      </c>
      <c r="M81" s="41">
        <v>2</v>
      </c>
      <c r="N81" s="41">
        <v>0</v>
      </c>
      <c r="O81" s="41">
        <v>0</v>
      </c>
      <c r="P81" s="41">
        <v>0</v>
      </c>
      <c r="Q81" s="41">
        <v>92</v>
      </c>
      <c r="R81" s="437">
        <v>223572.60714285713</v>
      </c>
      <c r="AC81" s="155">
        <v>176</v>
      </c>
      <c r="AD81" s="155" t="str">
        <f>IF(F81=AC81,"",1)</f>
        <v/>
      </c>
    </row>
    <row r="82" spans="1:30" ht="12" customHeight="1">
      <c r="A82" s="254"/>
      <c r="B82" s="254"/>
      <c r="C82" s="40"/>
      <c r="D82" s="306"/>
      <c r="E82" s="39"/>
      <c r="F82" s="94">
        <f t="shared" si="36"/>
        <v>1</v>
      </c>
      <c r="G82" s="67">
        <f t="shared" ref="G82:Q82" si="42">IF(G81=0,0,G81/$F81)</f>
        <v>0</v>
      </c>
      <c r="H82" s="37">
        <f t="shared" si="42"/>
        <v>2.8409090909090908E-2</v>
      </c>
      <c r="I82" s="37">
        <f t="shared" si="42"/>
        <v>0.17613636363636365</v>
      </c>
      <c r="J82" s="37">
        <f t="shared" si="42"/>
        <v>0.15340909090909091</v>
      </c>
      <c r="K82" s="37">
        <f t="shared" si="42"/>
        <v>7.3863636363636367E-2</v>
      </c>
      <c r="L82" s="37">
        <f t="shared" si="42"/>
        <v>3.4090909090909088E-2</v>
      </c>
      <c r="M82" s="37">
        <f t="shared" si="42"/>
        <v>1.1363636363636364E-2</v>
      </c>
      <c r="N82" s="37">
        <f t="shared" si="42"/>
        <v>0</v>
      </c>
      <c r="O82" s="37">
        <f t="shared" si="42"/>
        <v>0</v>
      </c>
      <c r="P82" s="37">
        <f t="shared" si="42"/>
        <v>0</v>
      </c>
      <c r="Q82" s="37">
        <f t="shared" si="42"/>
        <v>0.52272727272727271</v>
      </c>
      <c r="R82" s="438"/>
      <c r="AC82" s="154"/>
      <c r="AD82" s="154"/>
    </row>
    <row r="83" spans="1:30" ht="12" customHeight="1">
      <c r="A83" s="254"/>
      <c r="B83" s="254"/>
      <c r="C83" s="43"/>
      <c r="D83" s="305" t="s">
        <v>9</v>
      </c>
      <c r="E83" s="42"/>
      <c r="F83" s="93">
        <f t="shared" si="36"/>
        <v>21</v>
      </c>
      <c r="G83" s="69">
        <v>0</v>
      </c>
      <c r="H83" s="41">
        <v>1</v>
      </c>
      <c r="I83" s="41">
        <v>0</v>
      </c>
      <c r="J83" s="41">
        <v>3</v>
      </c>
      <c r="K83" s="41">
        <v>4</v>
      </c>
      <c r="L83" s="41">
        <v>4</v>
      </c>
      <c r="M83" s="41">
        <v>2</v>
      </c>
      <c r="N83" s="41">
        <v>1</v>
      </c>
      <c r="O83" s="41">
        <v>0</v>
      </c>
      <c r="P83" s="41">
        <v>0</v>
      </c>
      <c r="Q83" s="41">
        <v>6</v>
      </c>
      <c r="R83" s="437">
        <v>288896.53333333333</v>
      </c>
      <c r="AC83" s="155">
        <v>21</v>
      </c>
      <c r="AD83" s="155" t="str">
        <f>IF(F83=AC83,"",1)</f>
        <v/>
      </c>
    </row>
    <row r="84" spans="1:30" ht="12" customHeight="1">
      <c r="A84" s="254"/>
      <c r="B84" s="254"/>
      <c r="C84" s="40"/>
      <c r="D84" s="306"/>
      <c r="E84" s="39"/>
      <c r="F84" s="94">
        <f t="shared" si="36"/>
        <v>0.99999999999999989</v>
      </c>
      <c r="G84" s="67">
        <f t="shared" ref="G84:Q84" si="43">IF(G83=0,0,G83/$F83)</f>
        <v>0</v>
      </c>
      <c r="H84" s="37">
        <f t="shared" si="43"/>
        <v>4.7619047619047616E-2</v>
      </c>
      <c r="I84" s="37">
        <f t="shared" si="43"/>
        <v>0</v>
      </c>
      <c r="J84" s="37">
        <f t="shared" si="43"/>
        <v>0.14285714285714285</v>
      </c>
      <c r="K84" s="37">
        <f t="shared" si="43"/>
        <v>0.19047619047619047</v>
      </c>
      <c r="L84" s="37">
        <f t="shared" si="43"/>
        <v>0.19047619047619047</v>
      </c>
      <c r="M84" s="37">
        <f t="shared" si="43"/>
        <v>9.5238095238095233E-2</v>
      </c>
      <c r="N84" s="37">
        <f t="shared" si="43"/>
        <v>4.7619047619047616E-2</v>
      </c>
      <c r="O84" s="37">
        <f t="shared" si="43"/>
        <v>0</v>
      </c>
      <c r="P84" s="37">
        <f t="shared" si="43"/>
        <v>0</v>
      </c>
      <c r="Q84" s="37">
        <f t="shared" si="43"/>
        <v>0.2857142857142857</v>
      </c>
      <c r="R84" s="438"/>
      <c r="AC84" s="154"/>
      <c r="AD84" s="154"/>
    </row>
    <row r="85" spans="1:30" ht="12" customHeight="1">
      <c r="A85" s="254"/>
      <c r="B85" s="254"/>
      <c r="C85" s="43"/>
      <c r="D85" s="305" t="s">
        <v>8</v>
      </c>
      <c r="E85" s="42"/>
      <c r="F85" s="93">
        <f t="shared" si="36"/>
        <v>9</v>
      </c>
      <c r="G85" s="69">
        <v>0</v>
      </c>
      <c r="H85" s="41">
        <v>1</v>
      </c>
      <c r="I85" s="41">
        <v>2</v>
      </c>
      <c r="J85" s="41">
        <v>4</v>
      </c>
      <c r="K85" s="41">
        <v>0</v>
      </c>
      <c r="L85" s="41">
        <v>0</v>
      </c>
      <c r="M85" s="41">
        <v>0</v>
      </c>
      <c r="N85" s="41">
        <v>0</v>
      </c>
      <c r="O85" s="41">
        <v>0</v>
      </c>
      <c r="P85" s="41">
        <v>0</v>
      </c>
      <c r="Q85" s="41">
        <v>2</v>
      </c>
      <c r="R85" s="437">
        <v>211522.14285714287</v>
      </c>
      <c r="AC85" s="155">
        <v>9</v>
      </c>
      <c r="AD85" s="155" t="str">
        <f>IF(F85=AC85,"",1)</f>
        <v/>
      </c>
    </row>
    <row r="86" spans="1:30" ht="12" customHeight="1">
      <c r="A86" s="254"/>
      <c r="B86" s="254"/>
      <c r="C86" s="40"/>
      <c r="D86" s="306"/>
      <c r="E86" s="39"/>
      <c r="F86" s="94">
        <f t="shared" si="36"/>
        <v>0.99999999999999989</v>
      </c>
      <c r="G86" s="67">
        <f t="shared" ref="G86:Q86" si="44">IF(G85=0,0,G85/$F85)</f>
        <v>0</v>
      </c>
      <c r="H86" s="37">
        <f t="shared" si="44"/>
        <v>0.1111111111111111</v>
      </c>
      <c r="I86" s="37">
        <f t="shared" si="44"/>
        <v>0.22222222222222221</v>
      </c>
      <c r="J86" s="37">
        <f t="shared" si="44"/>
        <v>0.44444444444444442</v>
      </c>
      <c r="K86" s="37">
        <f t="shared" si="44"/>
        <v>0</v>
      </c>
      <c r="L86" s="37">
        <f t="shared" si="44"/>
        <v>0</v>
      </c>
      <c r="M86" s="37">
        <f t="shared" si="44"/>
        <v>0</v>
      </c>
      <c r="N86" s="37">
        <f t="shared" si="44"/>
        <v>0</v>
      </c>
      <c r="O86" s="37">
        <f t="shared" si="44"/>
        <v>0</v>
      </c>
      <c r="P86" s="37">
        <f t="shared" si="44"/>
        <v>0</v>
      </c>
      <c r="Q86" s="37">
        <f t="shared" si="44"/>
        <v>0.22222222222222221</v>
      </c>
      <c r="R86" s="438"/>
      <c r="AC86" s="154"/>
      <c r="AD86" s="154"/>
    </row>
    <row r="87" spans="1:30" ht="13.5" customHeight="1">
      <c r="A87" s="254"/>
      <c r="B87" s="254"/>
      <c r="C87" s="43"/>
      <c r="D87" s="307" t="s">
        <v>121</v>
      </c>
      <c r="E87" s="42"/>
      <c r="F87" s="93">
        <f t="shared" si="36"/>
        <v>18</v>
      </c>
      <c r="G87" s="69">
        <v>0</v>
      </c>
      <c r="H87" s="41">
        <v>0</v>
      </c>
      <c r="I87" s="41">
        <v>2</v>
      </c>
      <c r="J87" s="41">
        <v>4</v>
      </c>
      <c r="K87" s="41">
        <v>1</v>
      </c>
      <c r="L87" s="41">
        <v>2</v>
      </c>
      <c r="M87" s="41">
        <v>2</v>
      </c>
      <c r="N87" s="41">
        <v>0</v>
      </c>
      <c r="O87" s="41">
        <v>0</v>
      </c>
      <c r="P87" s="41">
        <v>0</v>
      </c>
      <c r="Q87" s="41">
        <v>7</v>
      </c>
      <c r="R87" s="437">
        <v>258544.36363636365</v>
      </c>
      <c r="AC87" s="155">
        <v>18</v>
      </c>
      <c r="AD87" s="155" t="str">
        <f>IF(F87=AC87,"",1)</f>
        <v/>
      </c>
    </row>
    <row r="88" spans="1:30" ht="13.5" customHeight="1">
      <c r="A88" s="254"/>
      <c r="B88" s="254"/>
      <c r="C88" s="40"/>
      <c r="D88" s="306"/>
      <c r="E88" s="39"/>
      <c r="F88" s="94">
        <f t="shared" si="36"/>
        <v>1</v>
      </c>
      <c r="G88" s="67">
        <f t="shared" ref="G88:Q88" si="45">IF(G87=0,0,G87/$F87)</f>
        <v>0</v>
      </c>
      <c r="H88" s="37">
        <f t="shared" si="45"/>
        <v>0</v>
      </c>
      <c r="I88" s="37">
        <f t="shared" si="45"/>
        <v>0.1111111111111111</v>
      </c>
      <c r="J88" s="37">
        <f t="shared" si="45"/>
        <v>0.22222222222222221</v>
      </c>
      <c r="K88" s="37">
        <f t="shared" si="45"/>
        <v>5.5555555555555552E-2</v>
      </c>
      <c r="L88" s="37">
        <f t="shared" si="45"/>
        <v>0.1111111111111111</v>
      </c>
      <c r="M88" s="37">
        <f t="shared" si="45"/>
        <v>0.1111111111111111</v>
      </c>
      <c r="N88" s="37">
        <f t="shared" si="45"/>
        <v>0</v>
      </c>
      <c r="O88" s="37">
        <f t="shared" si="45"/>
        <v>0</v>
      </c>
      <c r="P88" s="37">
        <f t="shared" si="45"/>
        <v>0</v>
      </c>
      <c r="Q88" s="37">
        <f t="shared" si="45"/>
        <v>0.3888888888888889</v>
      </c>
      <c r="R88" s="438"/>
      <c r="AC88" s="154"/>
      <c r="AD88" s="154"/>
    </row>
    <row r="89" spans="1:30" ht="12" customHeight="1">
      <c r="A89" s="254"/>
      <c r="B89" s="254"/>
      <c r="C89" s="43"/>
      <c r="D89" s="305" t="s">
        <v>6</v>
      </c>
      <c r="E89" s="42"/>
      <c r="F89" s="93">
        <f t="shared" si="36"/>
        <v>49</v>
      </c>
      <c r="G89" s="69">
        <v>0</v>
      </c>
      <c r="H89" s="41">
        <v>0</v>
      </c>
      <c r="I89" s="41">
        <v>14</v>
      </c>
      <c r="J89" s="41">
        <v>9</v>
      </c>
      <c r="K89" s="41">
        <v>3</v>
      </c>
      <c r="L89" s="41">
        <v>0</v>
      </c>
      <c r="M89" s="41">
        <v>1</v>
      </c>
      <c r="N89" s="41">
        <v>0</v>
      </c>
      <c r="O89" s="41">
        <v>0</v>
      </c>
      <c r="P89" s="41">
        <v>0</v>
      </c>
      <c r="Q89" s="41">
        <v>22</v>
      </c>
      <c r="R89" s="437">
        <v>214715.40740740742</v>
      </c>
      <c r="AC89" s="155">
        <v>49</v>
      </c>
      <c r="AD89" s="155" t="str">
        <f>IF(F89=AC89,"",1)</f>
        <v/>
      </c>
    </row>
    <row r="90" spans="1:30" ht="12" customHeight="1">
      <c r="A90" s="254"/>
      <c r="B90" s="254"/>
      <c r="C90" s="40"/>
      <c r="D90" s="306"/>
      <c r="E90" s="39"/>
      <c r="F90" s="94">
        <f t="shared" si="36"/>
        <v>1</v>
      </c>
      <c r="G90" s="67">
        <f t="shared" ref="G90:Q90" si="46">IF(G89=0,0,G89/$F89)</f>
        <v>0</v>
      </c>
      <c r="H90" s="37">
        <f t="shared" si="46"/>
        <v>0</v>
      </c>
      <c r="I90" s="37">
        <f t="shared" si="46"/>
        <v>0.2857142857142857</v>
      </c>
      <c r="J90" s="37">
        <f t="shared" si="46"/>
        <v>0.18367346938775511</v>
      </c>
      <c r="K90" s="37">
        <f t="shared" si="46"/>
        <v>6.1224489795918366E-2</v>
      </c>
      <c r="L90" s="37">
        <f t="shared" si="46"/>
        <v>0</v>
      </c>
      <c r="M90" s="37">
        <f t="shared" si="46"/>
        <v>2.0408163265306121E-2</v>
      </c>
      <c r="N90" s="37">
        <f t="shared" si="46"/>
        <v>0</v>
      </c>
      <c r="O90" s="37">
        <f t="shared" si="46"/>
        <v>0</v>
      </c>
      <c r="P90" s="37">
        <f t="shared" si="46"/>
        <v>0</v>
      </c>
      <c r="Q90" s="37">
        <f t="shared" si="46"/>
        <v>0.44897959183673469</v>
      </c>
      <c r="R90" s="438"/>
      <c r="AC90" s="154"/>
      <c r="AD90" s="154"/>
    </row>
    <row r="91" spans="1:30" ht="12" customHeight="1">
      <c r="A91" s="254"/>
      <c r="B91" s="254"/>
      <c r="C91" s="43"/>
      <c r="D91" s="305" t="s">
        <v>5</v>
      </c>
      <c r="E91" s="42"/>
      <c r="F91" s="93">
        <f t="shared" si="36"/>
        <v>24</v>
      </c>
      <c r="G91" s="69">
        <v>0</v>
      </c>
      <c r="H91" s="41">
        <v>1</v>
      </c>
      <c r="I91" s="41">
        <v>3</v>
      </c>
      <c r="J91" s="41">
        <v>5</v>
      </c>
      <c r="K91" s="41">
        <v>2</v>
      </c>
      <c r="L91" s="41">
        <v>2</v>
      </c>
      <c r="M91" s="41">
        <v>0</v>
      </c>
      <c r="N91" s="41">
        <v>0</v>
      </c>
      <c r="O91" s="41">
        <v>0</v>
      </c>
      <c r="P91" s="41">
        <v>0</v>
      </c>
      <c r="Q91" s="41">
        <v>11</v>
      </c>
      <c r="R91" s="437">
        <v>232665.38461538462</v>
      </c>
      <c r="AC91" s="155">
        <v>24</v>
      </c>
      <c r="AD91" s="155" t="str">
        <f>IF(F91=AC91,"",1)</f>
        <v/>
      </c>
    </row>
    <row r="92" spans="1:30" ht="12" customHeight="1">
      <c r="A92" s="254"/>
      <c r="B92" s="254"/>
      <c r="C92" s="40"/>
      <c r="D92" s="306"/>
      <c r="E92" s="39"/>
      <c r="F92" s="94">
        <f t="shared" si="36"/>
        <v>1</v>
      </c>
      <c r="G92" s="67">
        <f t="shared" ref="G92:Q92" si="47">IF(G91=0,0,G91/$F91)</f>
        <v>0</v>
      </c>
      <c r="H92" s="37">
        <f t="shared" si="47"/>
        <v>4.1666666666666664E-2</v>
      </c>
      <c r="I92" s="37">
        <f t="shared" si="47"/>
        <v>0.125</v>
      </c>
      <c r="J92" s="37">
        <f t="shared" si="47"/>
        <v>0.20833333333333334</v>
      </c>
      <c r="K92" s="37">
        <f t="shared" si="47"/>
        <v>8.3333333333333329E-2</v>
      </c>
      <c r="L92" s="37">
        <f t="shared" si="47"/>
        <v>8.3333333333333329E-2</v>
      </c>
      <c r="M92" s="37">
        <f t="shared" si="47"/>
        <v>0</v>
      </c>
      <c r="N92" s="37">
        <f t="shared" si="47"/>
        <v>0</v>
      </c>
      <c r="O92" s="37">
        <f t="shared" si="47"/>
        <v>0</v>
      </c>
      <c r="P92" s="37">
        <f t="shared" si="47"/>
        <v>0</v>
      </c>
      <c r="Q92" s="37">
        <f t="shared" si="47"/>
        <v>0.45833333333333331</v>
      </c>
      <c r="R92" s="438"/>
      <c r="AC92" s="154"/>
      <c r="AD92" s="154"/>
    </row>
    <row r="93" spans="1:30" ht="12" customHeight="1">
      <c r="A93" s="254"/>
      <c r="B93" s="254"/>
      <c r="C93" s="43"/>
      <c r="D93" s="305" t="s">
        <v>4</v>
      </c>
      <c r="E93" s="42"/>
      <c r="F93" s="93">
        <f t="shared" si="36"/>
        <v>22</v>
      </c>
      <c r="G93" s="69">
        <v>0</v>
      </c>
      <c r="H93" s="41">
        <v>0</v>
      </c>
      <c r="I93" s="41">
        <v>4</v>
      </c>
      <c r="J93" s="41">
        <v>7</v>
      </c>
      <c r="K93" s="41">
        <v>2</v>
      </c>
      <c r="L93" s="41">
        <v>4</v>
      </c>
      <c r="M93" s="41">
        <v>2</v>
      </c>
      <c r="N93" s="41">
        <v>0</v>
      </c>
      <c r="O93" s="41">
        <v>0</v>
      </c>
      <c r="P93" s="41">
        <v>0</v>
      </c>
      <c r="Q93" s="41">
        <v>3</v>
      </c>
      <c r="R93" s="437">
        <v>262597.26315789472</v>
      </c>
      <c r="AC93" s="155">
        <v>22</v>
      </c>
      <c r="AD93" s="155" t="str">
        <f>IF(F93=AC93,"",1)</f>
        <v/>
      </c>
    </row>
    <row r="94" spans="1:30" ht="12" customHeight="1">
      <c r="A94" s="254"/>
      <c r="B94" s="254"/>
      <c r="C94" s="40"/>
      <c r="D94" s="306"/>
      <c r="E94" s="39"/>
      <c r="F94" s="94">
        <f t="shared" si="36"/>
        <v>1</v>
      </c>
      <c r="G94" s="67">
        <f t="shared" ref="G94:Q94" si="48">IF(G93=0,0,G93/$F93)</f>
        <v>0</v>
      </c>
      <c r="H94" s="37">
        <f t="shared" si="48"/>
        <v>0</v>
      </c>
      <c r="I94" s="37">
        <f t="shared" si="48"/>
        <v>0.18181818181818182</v>
      </c>
      <c r="J94" s="37">
        <f t="shared" si="48"/>
        <v>0.31818181818181818</v>
      </c>
      <c r="K94" s="37">
        <f t="shared" si="48"/>
        <v>9.0909090909090912E-2</v>
      </c>
      <c r="L94" s="37">
        <f t="shared" si="48"/>
        <v>0.18181818181818182</v>
      </c>
      <c r="M94" s="37">
        <f t="shared" si="48"/>
        <v>9.0909090909090912E-2</v>
      </c>
      <c r="N94" s="37">
        <f t="shared" si="48"/>
        <v>0</v>
      </c>
      <c r="O94" s="37">
        <f t="shared" si="48"/>
        <v>0</v>
      </c>
      <c r="P94" s="37">
        <f t="shared" si="48"/>
        <v>0</v>
      </c>
      <c r="Q94" s="37">
        <f t="shared" si="48"/>
        <v>0.13636363636363635</v>
      </c>
      <c r="R94" s="438"/>
      <c r="AC94" s="154"/>
      <c r="AD94" s="154"/>
    </row>
    <row r="95" spans="1:30" ht="12" customHeight="1">
      <c r="A95" s="254"/>
      <c r="B95" s="254"/>
      <c r="C95" s="43"/>
      <c r="D95" s="305" t="s">
        <v>3</v>
      </c>
      <c r="E95" s="42"/>
      <c r="F95" s="93">
        <f t="shared" si="36"/>
        <v>168</v>
      </c>
      <c r="G95" s="69">
        <v>0</v>
      </c>
      <c r="H95" s="41">
        <v>4</v>
      </c>
      <c r="I95" s="41">
        <v>36</v>
      </c>
      <c r="J95" s="41">
        <v>41</v>
      </c>
      <c r="K95" s="41">
        <v>36</v>
      </c>
      <c r="L95" s="41">
        <v>12</v>
      </c>
      <c r="M95" s="41">
        <v>5</v>
      </c>
      <c r="N95" s="41">
        <v>3</v>
      </c>
      <c r="O95" s="41">
        <v>0</v>
      </c>
      <c r="P95" s="41">
        <v>0</v>
      </c>
      <c r="Q95" s="41">
        <v>31</v>
      </c>
      <c r="R95" s="437">
        <v>243136.21167883213</v>
      </c>
      <c r="AC95" s="155">
        <v>168</v>
      </c>
      <c r="AD95" s="155" t="str">
        <f>IF(F95=AC95,"",1)</f>
        <v/>
      </c>
    </row>
    <row r="96" spans="1:30" ht="12" customHeight="1">
      <c r="A96" s="254"/>
      <c r="B96" s="254"/>
      <c r="C96" s="40"/>
      <c r="D96" s="306"/>
      <c r="E96" s="39"/>
      <c r="F96" s="94">
        <f t="shared" si="36"/>
        <v>1</v>
      </c>
      <c r="G96" s="67">
        <f t="shared" ref="G96:Q96" si="49">IF(G95=0,0,G95/$F95)</f>
        <v>0</v>
      </c>
      <c r="H96" s="37">
        <f t="shared" si="49"/>
        <v>2.3809523809523808E-2</v>
      </c>
      <c r="I96" s="37">
        <f t="shared" si="49"/>
        <v>0.21428571428571427</v>
      </c>
      <c r="J96" s="37">
        <f t="shared" si="49"/>
        <v>0.24404761904761904</v>
      </c>
      <c r="K96" s="37">
        <f t="shared" si="49"/>
        <v>0.21428571428571427</v>
      </c>
      <c r="L96" s="37">
        <f t="shared" si="49"/>
        <v>7.1428571428571425E-2</v>
      </c>
      <c r="M96" s="37">
        <f t="shared" si="49"/>
        <v>2.976190476190476E-2</v>
      </c>
      <c r="N96" s="37">
        <f t="shared" si="49"/>
        <v>1.7857142857142856E-2</v>
      </c>
      <c r="O96" s="37">
        <f t="shared" si="49"/>
        <v>0</v>
      </c>
      <c r="P96" s="37">
        <f t="shared" si="49"/>
        <v>0</v>
      </c>
      <c r="Q96" s="37">
        <f t="shared" si="49"/>
        <v>0.18452380952380953</v>
      </c>
      <c r="R96" s="438"/>
      <c r="AC96" s="154"/>
      <c r="AD96" s="154"/>
    </row>
    <row r="97" spans="1:32" ht="12" customHeight="1">
      <c r="A97" s="254"/>
      <c r="B97" s="254"/>
      <c r="C97" s="43"/>
      <c r="D97" s="305" t="s">
        <v>2</v>
      </c>
      <c r="E97" s="42"/>
      <c r="F97" s="93">
        <f t="shared" si="36"/>
        <v>21</v>
      </c>
      <c r="G97" s="69">
        <v>0</v>
      </c>
      <c r="H97" s="41">
        <v>0</v>
      </c>
      <c r="I97" s="41">
        <v>1</v>
      </c>
      <c r="J97" s="41">
        <v>1</v>
      </c>
      <c r="K97" s="41">
        <v>10</v>
      </c>
      <c r="L97" s="41">
        <v>2</v>
      </c>
      <c r="M97" s="41">
        <v>0</v>
      </c>
      <c r="N97" s="41">
        <v>1</v>
      </c>
      <c r="O97" s="41">
        <v>0</v>
      </c>
      <c r="P97" s="41">
        <v>0</v>
      </c>
      <c r="Q97" s="41">
        <v>6</v>
      </c>
      <c r="R97" s="437">
        <v>280729.33333333331</v>
      </c>
      <c r="AC97" s="155">
        <v>21</v>
      </c>
      <c r="AD97" s="155" t="str">
        <f>IF(F97=AC97,"",1)</f>
        <v/>
      </c>
    </row>
    <row r="98" spans="1:32" ht="12" customHeight="1">
      <c r="A98" s="254"/>
      <c r="B98" s="254"/>
      <c r="C98" s="40"/>
      <c r="D98" s="306"/>
      <c r="E98" s="39"/>
      <c r="F98" s="94">
        <f t="shared" si="36"/>
        <v>0.99999999999999989</v>
      </c>
      <c r="G98" s="67">
        <f t="shared" ref="G98:Q98" si="50">IF(G97=0,0,G97/$F97)</f>
        <v>0</v>
      </c>
      <c r="H98" s="37">
        <f t="shared" si="50"/>
        <v>0</v>
      </c>
      <c r="I98" s="37">
        <f t="shared" si="50"/>
        <v>4.7619047619047616E-2</v>
      </c>
      <c r="J98" s="37">
        <f t="shared" si="50"/>
        <v>4.7619047619047616E-2</v>
      </c>
      <c r="K98" s="37">
        <f t="shared" si="50"/>
        <v>0.47619047619047616</v>
      </c>
      <c r="L98" s="37">
        <f t="shared" si="50"/>
        <v>9.5238095238095233E-2</v>
      </c>
      <c r="M98" s="37">
        <f t="shared" si="50"/>
        <v>0</v>
      </c>
      <c r="N98" s="37">
        <f t="shared" si="50"/>
        <v>4.7619047619047616E-2</v>
      </c>
      <c r="O98" s="37">
        <f t="shared" si="50"/>
        <v>0</v>
      </c>
      <c r="P98" s="37">
        <f t="shared" si="50"/>
        <v>0</v>
      </c>
      <c r="Q98" s="37">
        <f t="shared" si="50"/>
        <v>0.2857142857142857</v>
      </c>
      <c r="R98" s="438"/>
      <c r="AC98" s="154"/>
      <c r="AD98" s="154"/>
    </row>
    <row r="99" spans="1:32" ht="12.75" customHeight="1">
      <c r="A99" s="254"/>
      <c r="B99" s="254"/>
      <c r="C99" s="43"/>
      <c r="D99" s="305" t="s">
        <v>1</v>
      </c>
      <c r="E99" s="42"/>
      <c r="F99" s="93">
        <f t="shared" si="36"/>
        <v>56</v>
      </c>
      <c r="G99" s="69">
        <v>0</v>
      </c>
      <c r="H99" s="41">
        <v>3</v>
      </c>
      <c r="I99" s="41">
        <v>10</v>
      </c>
      <c r="J99" s="41">
        <v>6</v>
      </c>
      <c r="K99" s="41">
        <v>6</v>
      </c>
      <c r="L99" s="41">
        <v>2</v>
      </c>
      <c r="M99" s="41">
        <v>3</v>
      </c>
      <c r="N99" s="41">
        <v>1</v>
      </c>
      <c r="O99" s="41">
        <v>0</v>
      </c>
      <c r="P99" s="41">
        <v>0</v>
      </c>
      <c r="Q99" s="41">
        <v>25</v>
      </c>
      <c r="R99" s="437">
        <v>242999.25806451612</v>
      </c>
      <c r="AC99" s="155">
        <v>56</v>
      </c>
      <c r="AD99" s="155" t="str">
        <f>IF(F99=AC99,"",1)</f>
        <v/>
      </c>
    </row>
    <row r="100" spans="1:32" ht="12.75" customHeight="1" thickBot="1">
      <c r="A100" s="255"/>
      <c r="B100" s="255"/>
      <c r="C100" s="40"/>
      <c r="D100" s="306"/>
      <c r="E100" s="39"/>
      <c r="F100" s="128">
        <f t="shared" si="36"/>
        <v>1</v>
      </c>
      <c r="G100" s="67">
        <f t="shared" ref="G100:Q100" si="51">IF(G99=0,0,G99/$F99)</f>
        <v>0</v>
      </c>
      <c r="H100" s="37">
        <f t="shared" si="51"/>
        <v>5.3571428571428568E-2</v>
      </c>
      <c r="I100" s="37">
        <f t="shared" si="51"/>
        <v>0.17857142857142858</v>
      </c>
      <c r="J100" s="37">
        <f t="shared" si="51"/>
        <v>0.10714285714285714</v>
      </c>
      <c r="K100" s="37">
        <f t="shared" si="51"/>
        <v>0.10714285714285714</v>
      </c>
      <c r="L100" s="37">
        <f t="shared" si="51"/>
        <v>3.5714285714285712E-2</v>
      </c>
      <c r="M100" s="37">
        <f t="shared" si="51"/>
        <v>5.3571428571428568E-2</v>
      </c>
      <c r="N100" s="37">
        <f t="shared" si="51"/>
        <v>1.7857142857142856E-2</v>
      </c>
      <c r="O100" s="37">
        <f t="shared" si="51"/>
        <v>0</v>
      </c>
      <c r="P100" s="37">
        <f t="shared" si="51"/>
        <v>0</v>
      </c>
      <c r="Q100" s="37">
        <f t="shared" si="51"/>
        <v>0.44642857142857145</v>
      </c>
      <c r="R100" s="438"/>
      <c r="AC100" s="157"/>
      <c r="AD100" s="158"/>
    </row>
    <row r="101" spans="1:32">
      <c r="R101" s="230" t="s">
        <v>681</v>
      </c>
    </row>
    <row r="110" spans="1:32">
      <c r="D110" s="166" t="s">
        <v>490</v>
      </c>
      <c r="E110" s="164"/>
      <c r="F110" s="165">
        <v>967</v>
      </c>
      <c r="G110" s="165">
        <v>0</v>
      </c>
      <c r="H110" s="165">
        <v>37</v>
      </c>
      <c r="I110" s="165">
        <v>181</v>
      </c>
      <c r="J110" s="165">
        <v>199</v>
      </c>
      <c r="K110" s="165">
        <v>127</v>
      </c>
      <c r="L110" s="165">
        <v>46</v>
      </c>
      <c r="M110" s="165">
        <v>24</v>
      </c>
      <c r="N110" s="165">
        <v>7</v>
      </c>
      <c r="O110" s="165">
        <v>0</v>
      </c>
      <c r="P110" s="165">
        <v>0</v>
      </c>
      <c r="Q110" s="165">
        <v>346</v>
      </c>
      <c r="R110" s="165"/>
      <c r="S110" s="165"/>
      <c r="T110" s="165"/>
      <c r="U110" s="72"/>
      <c r="V110" s="72"/>
      <c r="W110" s="72"/>
      <c r="X110" s="72"/>
      <c r="Y110" s="72"/>
      <c r="Z110" s="72"/>
      <c r="AA110" s="72"/>
      <c r="AB110" s="72"/>
      <c r="AC110" s="72"/>
      <c r="AD110" s="72"/>
      <c r="AE110" s="72"/>
      <c r="AF110" s="72"/>
    </row>
    <row r="111" spans="1:32">
      <c r="D111" s="167" t="s">
        <v>49</v>
      </c>
      <c r="E111" s="164"/>
      <c r="F111" s="168">
        <f>IF(F110="","",SUM(F9,F11,F13,F15,F17))</f>
        <v>967</v>
      </c>
      <c r="G111" s="168">
        <f t="shared" ref="G111:T111" si="52">IF(G110="","",SUM(G9,G11,G13,G15,G17))</f>
        <v>0</v>
      </c>
      <c r="H111" s="168">
        <f t="shared" si="52"/>
        <v>37</v>
      </c>
      <c r="I111" s="168">
        <f t="shared" si="52"/>
        <v>181</v>
      </c>
      <c r="J111" s="168">
        <f t="shared" si="52"/>
        <v>199</v>
      </c>
      <c r="K111" s="168">
        <f t="shared" si="52"/>
        <v>127</v>
      </c>
      <c r="L111" s="168">
        <f t="shared" si="52"/>
        <v>46</v>
      </c>
      <c r="M111" s="168">
        <f t="shared" si="52"/>
        <v>24</v>
      </c>
      <c r="N111" s="168">
        <f t="shared" si="52"/>
        <v>7</v>
      </c>
      <c r="O111" s="168">
        <f t="shared" si="52"/>
        <v>0</v>
      </c>
      <c r="P111" s="168">
        <f t="shared" si="52"/>
        <v>0</v>
      </c>
      <c r="Q111" s="168">
        <f t="shared" si="52"/>
        <v>346</v>
      </c>
      <c r="R111" s="168"/>
      <c r="S111" s="168" t="str">
        <f t="shared" si="52"/>
        <v/>
      </c>
      <c r="T111" s="168" t="str">
        <f t="shared" si="52"/>
        <v/>
      </c>
      <c r="U111" s="75"/>
      <c r="V111" s="72"/>
      <c r="W111" s="75"/>
      <c r="X111" s="72"/>
      <c r="Y111" s="75"/>
      <c r="Z111" s="72"/>
      <c r="AA111" s="75"/>
      <c r="AB111" s="72"/>
      <c r="AC111" s="75"/>
      <c r="AD111" s="72"/>
      <c r="AE111" s="75"/>
      <c r="AF111" s="72"/>
    </row>
    <row r="112" spans="1:32">
      <c r="D112" s="167" t="s">
        <v>43</v>
      </c>
      <c r="E112" s="164"/>
      <c r="F112" s="168">
        <f>IF(F110="","",SUM(F19,F69))</f>
        <v>967</v>
      </c>
      <c r="G112" s="168">
        <f t="shared" ref="G112:T112" si="53">IF(G110="","",SUM(G19,G69))</f>
        <v>0</v>
      </c>
      <c r="H112" s="168">
        <f t="shared" si="53"/>
        <v>37</v>
      </c>
      <c r="I112" s="168">
        <f t="shared" si="53"/>
        <v>181</v>
      </c>
      <c r="J112" s="168">
        <f t="shared" si="53"/>
        <v>199</v>
      </c>
      <c r="K112" s="168">
        <f t="shared" si="53"/>
        <v>127</v>
      </c>
      <c r="L112" s="168">
        <f t="shared" si="53"/>
        <v>46</v>
      </c>
      <c r="M112" s="168">
        <f t="shared" si="53"/>
        <v>24</v>
      </c>
      <c r="N112" s="168">
        <f t="shared" si="53"/>
        <v>7</v>
      </c>
      <c r="O112" s="168">
        <f t="shared" si="53"/>
        <v>0</v>
      </c>
      <c r="P112" s="168">
        <f t="shared" si="53"/>
        <v>0</v>
      </c>
      <c r="Q112" s="168">
        <f t="shared" si="53"/>
        <v>346</v>
      </c>
      <c r="R112" s="168"/>
      <c r="S112" s="168" t="str">
        <f t="shared" si="53"/>
        <v/>
      </c>
      <c r="T112" s="168" t="str">
        <f t="shared" si="53"/>
        <v/>
      </c>
      <c r="U112" s="75"/>
      <c r="V112" s="72"/>
      <c r="W112" s="75"/>
      <c r="X112" s="72"/>
      <c r="Y112" s="75"/>
      <c r="Z112" s="72"/>
      <c r="AA112" s="75"/>
      <c r="AB112" s="72"/>
      <c r="AC112" s="75"/>
      <c r="AD112" s="72"/>
      <c r="AE112" s="75"/>
      <c r="AF112" s="72"/>
    </row>
    <row r="113" spans="4:32">
      <c r="D113" s="169" t="s">
        <v>42</v>
      </c>
      <c r="F113" s="168">
        <f>IF(F110="","",SUM(F21,F23,F25,F27,F29,F31,F33,F35,F37,F39,F41,F43,F45,F47,F49,F51,F53,F55,F57,F59,F61,F63,F65,F67))</f>
        <v>243</v>
      </c>
      <c r="G113" s="168">
        <f t="shared" ref="G113:T113" si="54">IF(G110="","",SUM(G21,G23,G25,G27,G29,G31,G33,G35,G37,G39,G41,G43,G45,G47,G49,G51,G53,G55,G57,G59,G61,G63,G65,G67))</f>
        <v>0</v>
      </c>
      <c r="H113" s="168">
        <f t="shared" si="54"/>
        <v>18</v>
      </c>
      <c r="I113" s="168">
        <f t="shared" si="54"/>
        <v>54</v>
      </c>
      <c r="J113" s="168">
        <f t="shared" si="54"/>
        <v>66</v>
      </c>
      <c r="K113" s="168">
        <f t="shared" si="54"/>
        <v>28</v>
      </c>
      <c r="L113" s="168">
        <f t="shared" si="54"/>
        <v>9</v>
      </c>
      <c r="M113" s="168">
        <f t="shared" si="54"/>
        <v>2</v>
      </c>
      <c r="N113" s="168">
        <f t="shared" si="54"/>
        <v>0</v>
      </c>
      <c r="O113" s="168">
        <f t="shared" si="54"/>
        <v>0</v>
      </c>
      <c r="P113" s="168">
        <f t="shared" si="54"/>
        <v>0</v>
      </c>
      <c r="Q113" s="168">
        <f t="shared" si="54"/>
        <v>66</v>
      </c>
      <c r="R113" s="168"/>
      <c r="S113" s="168" t="str">
        <f t="shared" si="54"/>
        <v/>
      </c>
      <c r="T113" s="168" t="str">
        <f t="shared" si="54"/>
        <v/>
      </c>
      <c r="U113" s="75"/>
      <c r="V113" s="72"/>
      <c r="W113" s="75"/>
      <c r="X113" s="72"/>
      <c r="Y113" s="75"/>
      <c r="Z113" s="72"/>
      <c r="AA113" s="75"/>
      <c r="AB113" s="72"/>
      <c r="AC113" s="75"/>
      <c r="AD113" s="72"/>
      <c r="AE113" s="75"/>
      <c r="AF113" s="72"/>
    </row>
    <row r="114" spans="4:32">
      <c r="D114" s="170" t="s">
        <v>491</v>
      </c>
      <c r="F114" s="168">
        <f>IF(F110="","",SUM(F71,F73,F75,F77,F79,F81,F83,F85,F87,F89,F91,F93,F95,F97,F99))</f>
        <v>724</v>
      </c>
      <c r="G114" s="168">
        <f t="shared" ref="G114:T114" si="55">IF(G110="","",SUM(G71,G73,G75,G77,G79,G81,G83,G85,G87,G89,G91,G93,G95,G97,G99))</f>
        <v>0</v>
      </c>
      <c r="H114" s="168">
        <f t="shared" si="55"/>
        <v>19</v>
      </c>
      <c r="I114" s="168">
        <f t="shared" si="55"/>
        <v>127</v>
      </c>
      <c r="J114" s="168">
        <f t="shared" si="55"/>
        <v>133</v>
      </c>
      <c r="K114" s="168">
        <f t="shared" si="55"/>
        <v>99</v>
      </c>
      <c r="L114" s="168">
        <f t="shared" si="55"/>
        <v>37</v>
      </c>
      <c r="M114" s="168">
        <f t="shared" si="55"/>
        <v>22</v>
      </c>
      <c r="N114" s="168">
        <f t="shared" si="55"/>
        <v>7</v>
      </c>
      <c r="O114" s="168">
        <f t="shared" si="55"/>
        <v>0</v>
      </c>
      <c r="P114" s="168">
        <f t="shared" si="55"/>
        <v>0</v>
      </c>
      <c r="Q114" s="168">
        <f t="shared" si="55"/>
        <v>280</v>
      </c>
      <c r="R114" s="168"/>
      <c r="S114" s="168" t="str">
        <f t="shared" si="55"/>
        <v/>
      </c>
      <c r="T114" s="168" t="str">
        <f t="shared" si="55"/>
        <v/>
      </c>
      <c r="U114" s="75"/>
      <c r="V114" s="72"/>
      <c r="W114" s="75"/>
      <c r="X114" s="72"/>
      <c r="Y114" s="75"/>
      <c r="Z114" s="72"/>
      <c r="AA114" s="75"/>
      <c r="AB114" s="72"/>
      <c r="AC114" s="75"/>
      <c r="AD114" s="72"/>
      <c r="AE114" s="75"/>
      <c r="AF114" s="72"/>
    </row>
    <row r="115" spans="4:32">
      <c r="U115" s="72"/>
      <c r="V115" s="72"/>
      <c r="W115" s="72"/>
      <c r="X115" s="72"/>
      <c r="Y115" s="72"/>
      <c r="Z115" s="72"/>
      <c r="AA115" s="72"/>
      <c r="AB115" s="72"/>
      <c r="AC115" s="72"/>
      <c r="AD115" s="72"/>
      <c r="AE115" s="72"/>
      <c r="AF115" s="72"/>
    </row>
    <row r="116" spans="4:32">
      <c r="D116" s="166" t="s">
        <v>490</v>
      </c>
      <c r="F116" s="165" t="str">
        <f>IF(F110="","",IF(F7=F110,"",1))</f>
        <v/>
      </c>
      <c r="G116" s="165" t="str">
        <f t="shared" ref="G116:T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t="str">
        <f t="shared" si="56"/>
        <v/>
      </c>
      <c r="Q116" s="165" t="str">
        <f t="shared" si="56"/>
        <v/>
      </c>
      <c r="R116" s="165"/>
      <c r="S116" s="165" t="str">
        <f t="shared" si="56"/>
        <v/>
      </c>
      <c r="T116" s="165" t="str">
        <f t="shared" si="56"/>
        <v/>
      </c>
      <c r="U116" s="72"/>
      <c r="V116" s="72"/>
      <c r="W116" s="72"/>
      <c r="X116" s="72"/>
      <c r="Y116" s="72"/>
      <c r="Z116" s="72"/>
      <c r="AA116" s="72"/>
      <c r="AB116" s="72"/>
      <c r="AC116" s="72"/>
      <c r="AD116" s="72"/>
      <c r="AE116" s="72"/>
      <c r="AF116" s="72"/>
    </row>
    <row r="117" spans="4:32">
      <c r="D117" s="167" t="s">
        <v>49</v>
      </c>
      <c r="F117" s="165" t="str">
        <f>IF(F110="","",IF(F110=F111,"",1))</f>
        <v/>
      </c>
      <c r="G117" s="165" t="str">
        <f t="shared" ref="G117:T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t="str">
        <f t="shared" si="57"/>
        <v/>
      </c>
      <c r="Q117" s="165" t="str">
        <f t="shared" si="57"/>
        <v/>
      </c>
      <c r="R117" s="165"/>
      <c r="S117" s="165" t="str">
        <f t="shared" si="57"/>
        <v/>
      </c>
      <c r="T117" s="165" t="str">
        <f t="shared" si="57"/>
        <v/>
      </c>
      <c r="U117" s="72"/>
      <c r="V117" s="72"/>
      <c r="W117" s="72"/>
      <c r="X117" s="72"/>
      <c r="Y117" s="72"/>
      <c r="Z117" s="72"/>
      <c r="AA117" s="72"/>
      <c r="AB117" s="72"/>
      <c r="AC117" s="72"/>
      <c r="AD117" s="72"/>
      <c r="AE117" s="72"/>
      <c r="AF117" s="72"/>
    </row>
    <row r="118" spans="4:32">
      <c r="D118" s="167" t="s">
        <v>43</v>
      </c>
      <c r="F118" s="165" t="str">
        <f>IF(F110="","",IF(F110=F112,"",1))</f>
        <v/>
      </c>
      <c r="G118" s="165" t="str">
        <f t="shared" ref="G118:T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t="str">
        <f t="shared" si="58"/>
        <v/>
      </c>
      <c r="Q118" s="165" t="str">
        <f t="shared" si="58"/>
        <v/>
      </c>
      <c r="R118" s="165"/>
      <c r="S118" s="165" t="str">
        <f t="shared" si="58"/>
        <v/>
      </c>
      <c r="T118" s="165" t="str">
        <f t="shared" si="58"/>
        <v/>
      </c>
      <c r="U118" s="72"/>
      <c r="V118" s="72"/>
      <c r="W118" s="72"/>
      <c r="X118" s="72"/>
      <c r="Y118" s="72"/>
      <c r="Z118" s="72"/>
      <c r="AA118" s="72"/>
      <c r="AB118" s="72"/>
      <c r="AC118" s="72"/>
      <c r="AD118" s="72"/>
      <c r="AE118" s="72"/>
      <c r="AF118" s="72"/>
    </row>
    <row r="119" spans="4:32">
      <c r="D119" s="169" t="s">
        <v>42</v>
      </c>
      <c r="F119" s="165" t="str">
        <f>IF(F110="","",IF(F19=F113,"",1))</f>
        <v/>
      </c>
      <c r="G119" s="165" t="str">
        <f t="shared" ref="G119:T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t="str">
        <f t="shared" si="59"/>
        <v/>
      </c>
      <c r="Q119" s="165" t="str">
        <f t="shared" si="59"/>
        <v/>
      </c>
      <c r="R119" s="165"/>
      <c r="S119" s="165" t="str">
        <f t="shared" si="59"/>
        <v/>
      </c>
      <c r="T119" s="165" t="str">
        <f t="shared" si="59"/>
        <v/>
      </c>
      <c r="U119" s="72"/>
      <c r="V119" s="72"/>
      <c r="W119" s="72"/>
      <c r="X119" s="72"/>
      <c r="Y119" s="72"/>
      <c r="Z119" s="72"/>
      <c r="AA119" s="72"/>
      <c r="AB119" s="72"/>
      <c r="AC119" s="72"/>
      <c r="AD119" s="72"/>
      <c r="AE119" s="72"/>
      <c r="AF119" s="72"/>
    </row>
    <row r="120" spans="4:32">
      <c r="D120" s="170" t="s">
        <v>491</v>
      </c>
      <c r="F120" s="165" t="str">
        <f>IF(F110="","",IF(F69=F114,"",1))</f>
        <v/>
      </c>
      <c r="G120" s="165" t="str">
        <f t="shared" ref="G120:T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t="str">
        <f t="shared" si="60"/>
        <v/>
      </c>
      <c r="Q120" s="165" t="str">
        <f t="shared" si="60"/>
        <v/>
      </c>
      <c r="R120" s="165"/>
      <c r="S120" s="165" t="str">
        <f t="shared" si="60"/>
        <v/>
      </c>
      <c r="T120" s="165" t="str">
        <f t="shared" si="60"/>
        <v/>
      </c>
      <c r="U120" s="72"/>
      <c r="V120" s="72"/>
      <c r="W120" s="72"/>
      <c r="X120" s="72"/>
      <c r="Y120" s="72"/>
      <c r="Z120" s="72"/>
      <c r="AA120" s="72"/>
      <c r="AB120" s="72"/>
      <c r="AC120" s="72"/>
      <c r="AD120" s="72"/>
      <c r="AE120" s="72"/>
      <c r="AF120" s="72"/>
    </row>
  </sheetData>
  <mergeCells count="112">
    <mergeCell ref="R97:R98"/>
    <mergeCell ref="R99:R100"/>
    <mergeCell ref="R87:R88"/>
    <mergeCell ref="R89:R90"/>
    <mergeCell ref="R91:R92"/>
    <mergeCell ref="R93:R94"/>
    <mergeCell ref="R95:R96"/>
    <mergeCell ref="R77:R78"/>
    <mergeCell ref="R79:R80"/>
    <mergeCell ref="R81:R82"/>
    <mergeCell ref="R83:R84"/>
    <mergeCell ref="R85:R86"/>
    <mergeCell ref="R67:R68"/>
    <mergeCell ref="R69:R70"/>
    <mergeCell ref="R71:R72"/>
    <mergeCell ref="R73:R74"/>
    <mergeCell ref="R75:R76"/>
    <mergeCell ref="R57:R58"/>
    <mergeCell ref="R59:R60"/>
    <mergeCell ref="R61:R62"/>
    <mergeCell ref="R63:R64"/>
    <mergeCell ref="R65:R66"/>
    <mergeCell ref="R47:R48"/>
    <mergeCell ref="R49:R50"/>
    <mergeCell ref="R51:R52"/>
    <mergeCell ref="R53:R54"/>
    <mergeCell ref="R55:R56"/>
    <mergeCell ref="R37:R38"/>
    <mergeCell ref="R39:R40"/>
    <mergeCell ref="R41:R42"/>
    <mergeCell ref="R43:R44"/>
    <mergeCell ref="R45:R46"/>
    <mergeCell ref="R27:R28"/>
    <mergeCell ref="R29:R30"/>
    <mergeCell ref="R31:R32"/>
    <mergeCell ref="R33:R34"/>
    <mergeCell ref="R35:R36"/>
    <mergeCell ref="R17:R18"/>
    <mergeCell ref="R19:R20"/>
    <mergeCell ref="R21:R22"/>
    <mergeCell ref="R23:R24"/>
    <mergeCell ref="R25:R26"/>
    <mergeCell ref="R7:R8"/>
    <mergeCell ref="R9:R10"/>
    <mergeCell ref="R11:R12"/>
    <mergeCell ref="R13:R14"/>
    <mergeCell ref="R15:R16"/>
    <mergeCell ref="F3:F6"/>
    <mergeCell ref="G3:G6"/>
    <mergeCell ref="H3:H6"/>
    <mergeCell ref="I3:I6"/>
    <mergeCell ref="J3:J6"/>
    <mergeCell ref="Q3:Q6"/>
    <mergeCell ref="R3:R6"/>
    <mergeCell ref="M3:M6"/>
    <mergeCell ref="N3:N6"/>
    <mergeCell ref="O3:O6"/>
    <mergeCell ref="P3:P6"/>
    <mergeCell ref="A7:E8"/>
    <mergeCell ref="A9:A18"/>
    <mergeCell ref="B9:E10"/>
    <mergeCell ref="B11:E12"/>
    <mergeCell ref="B13:E14"/>
    <mergeCell ref="B15:E16"/>
    <mergeCell ref="B17:E18"/>
    <mergeCell ref="K3:K6"/>
    <mergeCell ref="L3:L6"/>
    <mergeCell ref="A3:E6"/>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8" width="8.25" style="3" customWidth="1"/>
    <col min="19" max="28" width="9" style="3"/>
    <col min="29" max="29" width="9" style="84"/>
    <col min="30" max="30" width="11.25" style="84" customWidth="1"/>
    <col min="31" max="16384" width="9" style="3"/>
  </cols>
  <sheetData>
    <row r="1" spans="1:30" ht="14.25">
      <c r="A1" s="18" t="s">
        <v>584</v>
      </c>
    </row>
    <row r="2" spans="1:30">
      <c r="R2" s="46" t="s">
        <v>633</v>
      </c>
    </row>
    <row r="3" spans="1:30" ht="15" customHeight="1">
      <c r="A3" s="314" t="s">
        <v>64</v>
      </c>
      <c r="B3" s="315"/>
      <c r="C3" s="315"/>
      <c r="D3" s="315"/>
      <c r="E3" s="316"/>
      <c r="F3" s="440" t="s">
        <v>131</v>
      </c>
      <c r="G3" s="442" t="s">
        <v>555</v>
      </c>
      <c r="H3" s="412" t="s">
        <v>547</v>
      </c>
      <c r="I3" s="412" t="s">
        <v>548</v>
      </c>
      <c r="J3" s="412" t="s">
        <v>549</v>
      </c>
      <c r="K3" s="412" t="s">
        <v>550</v>
      </c>
      <c r="L3" s="412" t="s">
        <v>551</v>
      </c>
      <c r="M3" s="412" t="s">
        <v>552</v>
      </c>
      <c r="N3" s="412" t="s">
        <v>556</v>
      </c>
      <c r="O3" s="412" t="s">
        <v>557</v>
      </c>
      <c r="P3" s="412" t="s">
        <v>558</v>
      </c>
      <c r="Q3" s="412" t="s">
        <v>146</v>
      </c>
      <c r="R3" s="412" t="s">
        <v>559</v>
      </c>
    </row>
    <row r="4" spans="1:30" ht="15" customHeight="1">
      <c r="A4" s="317"/>
      <c r="B4" s="318"/>
      <c r="C4" s="318"/>
      <c r="D4" s="318"/>
      <c r="E4" s="319"/>
      <c r="F4" s="441"/>
      <c r="G4" s="443"/>
      <c r="H4" s="439"/>
      <c r="I4" s="439"/>
      <c r="J4" s="439"/>
      <c r="K4" s="439"/>
      <c r="L4" s="439"/>
      <c r="M4" s="439"/>
      <c r="N4" s="439"/>
      <c r="O4" s="439"/>
      <c r="P4" s="439"/>
      <c r="Q4" s="439"/>
      <c r="R4" s="439"/>
    </row>
    <row r="5" spans="1:30" ht="15" customHeight="1" thickBot="1">
      <c r="A5" s="317"/>
      <c r="B5" s="318"/>
      <c r="C5" s="318"/>
      <c r="D5" s="318"/>
      <c r="E5" s="319"/>
      <c r="F5" s="441"/>
      <c r="G5" s="443"/>
      <c r="H5" s="439"/>
      <c r="I5" s="439"/>
      <c r="J5" s="439"/>
      <c r="K5" s="439"/>
      <c r="L5" s="439"/>
      <c r="M5" s="439"/>
      <c r="N5" s="439"/>
      <c r="O5" s="439"/>
      <c r="P5" s="439"/>
      <c r="Q5" s="439"/>
      <c r="R5" s="439"/>
    </row>
    <row r="6" spans="1:30" ht="15" customHeight="1" thickBot="1">
      <c r="A6" s="320"/>
      <c r="B6" s="321"/>
      <c r="C6" s="321"/>
      <c r="D6" s="321"/>
      <c r="E6" s="322"/>
      <c r="F6" s="441"/>
      <c r="G6" s="444"/>
      <c r="H6" s="413"/>
      <c r="I6" s="413"/>
      <c r="J6" s="413"/>
      <c r="K6" s="413"/>
      <c r="L6" s="413"/>
      <c r="M6" s="413"/>
      <c r="N6" s="413"/>
      <c r="O6" s="413"/>
      <c r="P6" s="413"/>
      <c r="Q6" s="413"/>
      <c r="R6" s="413"/>
      <c r="AC6" s="159">
        <f>SUM(AD7:AD100,F116:T120)</f>
        <v>0</v>
      </c>
      <c r="AD6" s="92"/>
    </row>
    <row r="7" spans="1:30" ht="12" customHeight="1">
      <c r="A7" s="240" t="s">
        <v>50</v>
      </c>
      <c r="B7" s="241"/>
      <c r="C7" s="241"/>
      <c r="D7" s="241"/>
      <c r="E7" s="242"/>
      <c r="F7" s="93">
        <f>SUM(G7:Q7)</f>
        <v>967</v>
      </c>
      <c r="G7" s="69">
        <f t="shared" ref="G7:Q7" si="0">SUM(G9,G11,G13,G15,G17)</f>
        <v>0</v>
      </c>
      <c r="H7" s="41">
        <f t="shared" si="0"/>
        <v>10</v>
      </c>
      <c r="I7" s="41">
        <f t="shared" si="0"/>
        <v>64</v>
      </c>
      <c r="J7" s="41">
        <f t="shared" si="0"/>
        <v>120</v>
      </c>
      <c r="K7" s="41">
        <f t="shared" si="0"/>
        <v>168</v>
      </c>
      <c r="L7" s="41">
        <f t="shared" si="0"/>
        <v>127</v>
      </c>
      <c r="M7" s="41">
        <f t="shared" si="0"/>
        <v>106</v>
      </c>
      <c r="N7" s="41">
        <f t="shared" si="0"/>
        <v>45</v>
      </c>
      <c r="O7" s="41">
        <f t="shared" si="0"/>
        <v>21</v>
      </c>
      <c r="P7" s="41">
        <f t="shared" si="0"/>
        <v>26</v>
      </c>
      <c r="Q7" s="41">
        <f t="shared" si="0"/>
        <v>280</v>
      </c>
      <c r="R7" s="437">
        <v>310043.52399999998</v>
      </c>
      <c r="AC7" s="153">
        <v>967</v>
      </c>
      <c r="AD7" s="153" t="str">
        <f>IF(F7=AC7,"",1)</f>
        <v/>
      </c>
    </row>
    <row r="8" spans="1:30" ht="12" customHeight="1">
      <c r="A8" s="243"/>
      <c r="B8" s="244"/>
      <c r="C8" s="244"/>
      <c r="D8" s="244"/>
      <c r="E8" s="245"/>
      <c r="F8" s="94">
        <f t="shared" ref="F8:F71" si="1">SUM(G8:Q8)</f>
        <v>1</v>
      </c>
      <c r="G8" s="67">
        <f t="shared" ref="G8:Q8" si="2">IF(G7=0,0,G7/$F7)</f>
        <v>0</v>
      </c>
      <c r="H8" s="37">
        <f t="shared" si="2"/>
        <v>1.0341261633919338E-2</v>
      </c>
      <c r="I8" s="37">
        <f t="shared" si="2"/>
        <v>6.6184074457083769E-2</v>
      </c>
      <c r="J8" s="37">
        <f t="shared" si="2"/>
        <v>0.12409513960703206</v>
      </c>
      <c r="K8" s="37">
        <f t="shared" si="2"/>
        <v>0.17373319544984489</v>
      </c>
      <c r="L8" s="37">
        <f t="shared" si="2"/>
        <v>0.1313340227507756</v>
      </c>
      <c r="M8" s="37">
        <f t="shared" si="2"/>
        <v>0.10961737331954498</v>
      </c>
      <c r="N8" s="37">
        <f t="shared" si="2"/>
        <v>4.6535677352637021E-2</v>
      </c>
      <c r="O8" s="37">
        <f t="shared" si="2"/>
        <v>2.1716649431230611E-2</v>
      </c>
      <c r="P8" s="37">
        <f t="shared" si="2"/>
        <v>2.688728024819028E-2</v>
      </c>
      <c r="Q8" s="37">
        <f t="shared" si="2"/>
        <v>0.28955532574974147</v>
      </c>
      <c r="R8" s="438"/>
      <c r="AC8" s="154"/>
      <c r="AD8" s="154"/>
    </row>
    <row r="9" spans="1:30" ht="12" customHeight="1">
      <c r="A9" s="256" t="s">
        <v>49</v>
      </c>
      <c r="B9" s="323" t="s">
        <v>48</v>
      </c>
      <c r="C9" s="324"/>
      <c r="D9" s="324"/>
      <c r="E9" s="325"/>
      <c r="F9" s="93">
        <f t="shared" si="1"/>
        <v>323</v>
      </c>
      <c r="G9" s="69">
        <v>0</v>
      </c>
      <c r="H9" s="41">
        <v>6</v>
      </c>
      <c r="I9" s="41">
        <v>25</v>
      </c>
      <c r="J9" s="41">
        <v>35</v>
      </c>
      <c r="K9" s="41">
        <v>54</v>
      </c>
      <c r="L9" s="41">
        <v>30</v>
      </c>
      <c r="M9" s="41">
        <v>26</v>
      </c>
      <c r="N9" s="41">
        <v>2</v>
      </c>
      <c r="O9" s="41">
        <v>4</v>
      </c>
      <c r="P9" s="41">
        <v>5</v>
      </c>
      <c r="Q9" s="41">
        <v>136</v>
      </c>
      <c r="R9" s="437">
        <v>287878.57754010695</v>
      </c>
      <c r="AC9" s="155">
        <v>323</v>
      </c>
      <c r="AD9" s="155" t="str">
        <f>IF(F9=AC9,"",1)</f>
        <v/>
      </c>
    </row>
    <row r="10" spans="1:30" ht="12" customHeight="1">
      <c r="A10" s="257"/>
      <c r="B10" s="326"/>
      <c r="C10" s="327"/>
      <c r="D10" s="327"/>
      <c r="E10" s="328"/>
      <c r="F10" s="94">
        <f t="shared" si="1"/>
        <v>0.99999999999999989</v>
      </c>
      <c r="G10" s="67">
        <f t="shared" ref="G10:Q10" si="3">IF(G9=0,0,G9/$F9)</f>
        <v>0</v>
      </c>
      <c r="H10" s="37">
        <f t="shared" si="3"/>
        <v>1.8575851393188854E-2</v>
      </c>
      <c r="I10" s="37">
        <f t="shared" si="3"/>
        <v>7.7399380804953566E-2</v>
      </c>
      <c r="J10" s="37">
        <f t="shared" si="3"/>
        <v>0.10835913312693499</v>
      </c>
      <c r="K10" s="37">
        <f t="shared" si="3"/>
        <v>0.16718266253869968</v>
      </c>
      <c r="L10" s="37">
        <f t="shared" si="3"/>
        <v>9.2879256965944276E-2</v>
      </c>
      <c r="M10" s="37">
        <f t="shared" si="3"/>
        <v>8.0495356037151702E-2</v>
      </c>
      <c r="N10" s="37">
        <f t="shared" si="3"/>
        <v>6.1919504643962852E-3</v>
      </c>
      <c r="O10" s="37">
        <f t="shared" si="3"/>
        <v>1.238390092879257E-2</v>
      </c>
      <c r="P10" s="37">
        <f t="shared" si="3"/>
        <v>1.5479876160990712E-2</v>
      </c>
      <c r="Q10" s="37">
        <f t="shared" si="3"/>
        <v>0.42105263157894735</v>
      </c>
      <c r="R10" s="438"/>
      <c r="AC10" s="154"/>
      <c r="AD10" s="154"/>
    </row>
    <row r="11" spans="1:30" ht="12" customHeight="1">
      <c r="A11" s="257"/>
      <c r="B11" s="323" t="s">
        <v>47</v>
      </c>
      <c r="C11" s="324"/>
      <c r="D11" s="324"/>
      <c r="E11" s="325"/>
      <c r="F11" s="93">
        <f t="shared" si="1"/>
        <v>145</v>
      </c>
      <c r="G11" s="69">
        <v>0</v>
      </c>
      <c r="H11" s="41">
        <v>1</v>
      </c>
      <c r="I11" s="41">
        <v>9</v>
      </c>
      <c r="J11" s="41">
        <v>29</v>
      </c>
      <c r="K11" s="41">
        <v>32</v>
      </c>
      <c r="L11" s="41">
        <v>18</v>
      </c>
      <c r="M11" s="41">
        <v>12</v>
      </c>
      <c r="N11" s="41">
        <v>4</v>
      </c>
      <c r="O11" s="41">
        <v>1</v>
      </c>
      <c r="P11" s="41">
        <v>2</v>
      </c>
      <c r="Q11" s="41">
        <v>37</v>
      </c>
      <c r="R11" s="437">
        <v>288255.71296296298</v>
      </c>
      <c r="AC11" s="155">
        <v>145</v>
      </c>
      <c r="AD11" s="155" t="str">
        <f>IF(F11=AC11,"",1)</f>
        <v/>
      </c>
    </row>
    <row r="12" spans="1:30" ht="12" customHeight="1">
      <c r="A12" s="257"/>
      <c r="B12" s="326"/>
      <c r="C12" s="327"/>
      <c r="D12" s="327"/>
      <c r="E12" s="328"/>
      <c r="F12" s="94">
        <f t="shared" si="1"/>
        <v>1.0000000000000002</v>
      </c>
      <c r="G12" s="67">
        <f t="shared" ref="G12:Q12" si="4">IF(G11=0,0,G11/$F11)</f>
        <v>0</v>
      </c>
      <c r="H12" s="37">
        <f t="shared" si="4"/>
        <v>6.8965517241379309E-3</v>
      </c>
      <c r="I12" s="37">
        <f t="shared" si="4"/>
        <v>6.2068965517241378E-2</v>
      </c>
      <c r="J12" s="37">
        <f t="shared" si="4"/>
        <v>0.2</v>
      </c>
      <c r="K12" s="37">
        <f t="shared" si="4"/>
        <v>0.22068965517241379</v>
      </c>
      <c r="L12" s="37">
        <f t="shared" si="4"/>
        <v>0.12413793103448276</v>
      </c>
      <c r="M12" s="37">
        <f t="shared" si="4"/>
        <v>8.2758620689655171E-2</v>
      </c>
      <c r="N12" s="37">
        <f t="shared" si="4"/>
        <v>2.7586206896551724E-2</v>
      </c>
      <c r="O12" s="37">
        <f t="shared" si="4"/>
        <v>6.8965517241379309E-3</v>
      </c>
      <c r="P12" s="37">
        <f t="shared" si="4"/>
        <v>1.3793103448275862E-2</v>
      </c>
      <c r="Q12" s="37">
        <f t="shared" si="4"/>
        <v>0.25517241379310346</v>
      </c>
      <c r="R12" s="438"/>
      <c r="AC12" s="154"/>
      <c r="AD12" s="154"/>
    </row>
    <row r="13" spans="1:30" ht="12" customHeight="1">
      <c r="A13" s="257"/>
      <c r="B13" s="323" t="s">
        <v>46</v>
      </c>
      <c r="C13" s="324"/>
      <c r="D13" s="324"/>
      <c r="E13" s="325"/>
      <c r="F13" s="93">
        <f t="shared" si="1"/>
        <v>218</v>
      </c>
      <c r="G13" s="69">
        <v>0</v>
      </c>
      <c r="H13" s="41">
        <v>1</v>
      </c>
      <c r="I13" s="41">
        <v>12</v>
      </c>
      <c r="J13" s="41">
        <v>35</v>
      </c>
      <c r="K13" s="41">
        <v>48</v>
      </c>
      <c r="L13" s="41">
        <v>38</v>
      </c>
      <c r="M13" s="41">
        <v>20</v>
      </c>
      <c r="N13" s="41">
        <v>14</v>
      </c>
      <c r="O13" s="41">
        <v>2</v>
      </c>
      <c r="P13" s="41">
        <v>4</v>
      </c>
      <c r="Q13" s="41">
        <v>44</v>
      </c>
      <c r="R13" s="437">
        <v>305727.74137931032</v>
      </c>
      <c r="AC13" s="155">
        <v>218</v>
      </c>
      <c r="AD13" s="155" t="str">
        <f>IF(F13=AC13,"",1)</f>
        <v/>
      </c>
    </row>
    <row r="14" spans="1:30" ht="12" customHeight="1">
      <c r="A14" s="257"/>
      <c r="B14" s="326"/>
      <c r="C14" s="327"/>
      <c r="D14" s="327"/>
      <c r="E14" s="328"/>
      <c r="F14" s="94">
        <f t="shared" si="1"/>
        <v>1</v>
      </c>
      <c r="G14" s="67">
        <f t="shared" ref="G14:Q14" si="5">IF(G13=0,0,G13/$F13)</f>
        <v>0</v>
      </c>
      <c r="H14" s="37">
        <f t="shared" si="5"/>
        <v>4.5871559633027525E-3</v>
      </c>
      <c r="I14" s="37">
        <f t="shared" si="5"/>
        <v>5.5045871559633031E-2</v>
      </c>
      <c r="J14" s="37">
        <f t="shared" si="5"/>
        <v>0.16055045871559634</v>
      </c>
      <c r="K14" s="37">
        <f t="shared" si="5"/>
        <v>0.22018348623853212</v>
      </c>
      <c r="L14" s="37">
        <f t="shared" si="5"/>
        <v>0.1743119266055046</v>
      </c>
      <c r="M14" s="37">
        <f t="shared" si="5"/>
        <v>9.1743119266055051E-2</v>
      </c>
      <c r="N14" s="37">
        <f t="shared" si="5"/>
        <v>6.4220183486238536E-2</v>
      </c>
      <c r="O14" s="37">
        <f t="shared" si="5"/>
        <v>9.1743119266055051E-3</v>
      </c>
      <c r="P14" s="37">
        <f t="shared" si="5"/>
        <v>1.834862385321101E-2</v>
      </c>
      <c r="Q14" s="37">
        <f t="shared" si="5"/>
        <v>0.20183486238532111</v>
      </c>
      <c r="R14" s="438"/>
      <c r="AC14" s="154"/>
      <c r="AD14" s="154"/>
    </row>
    <row r="15" spans="1:30" ht="12" customHeight="1">
      <c r="A15" s="257"/>
      <c r="B15" s="323" t="s">
        <v>45</v>
      </c>
      <c r="C15" s="324"/>
      <c r="D15" s="324"/>
      <c r="E15" s="325"/>
      <c r="F15" s="93">
        <f t="shared" si="1"/>
        <v>66</v>
      </c>
      <c r="G15" s="69">
        <v>0</v>
      </c>
      <c r="H15" s="41">
        <v>0</v>
      </c>
      <c r="I15" s="41">
        <v>2</v>
      </c>
      <c r="J15" s="41">
        <v>9</v>
      </c>
      <c r="K15" s="41">
        <v>15</v>
      </c>
      <c r="L15" s="41">
        <v>13</v>
      </c>
      <c r="M15" s="41">
        <v>11</v>
      </c>
      <c r="N15" s="41">
        <v>0</v>
      </c>
      <c r="O15" s="41">
        <v>6</v>
      </c>
      <c r="P15" s="41">
        <v>1</v>
      </c>
      <c r="Q15" s="41">
        <v>9</v>
      </c>
      <c r="R15" s="437">
        <v>322183.94736842107</v>
      </c>
      <c r="AC15" s="155">
        <v>66</v>
      </c>
      <c r="AD15" s="155" t="str">
        <f>IF(F15=AC15,"",1)</f>
        <v/>
      </c>
    </row>
    <row r="16" spans="1:30" ht="12" customHeight="1">
      <c r="A16" s="257"/>
      <c r="B16" s="326"/>
      <c r="C16" s="327"/>
      <c r="D16" s="327"/>
      <c r="E16" s="328"/>
      <c r="F16" s="94">
        <f t="shared" si="1"/>
        <v>0.99999999999999989</v>
      </c>
      <c r="G16" s="67">
        <f t="shared" ref="G16:Q16" si="6">IF(G15=0,0,G15/$F15)</f>
        <v>0</v>
      </c>
      <c r="H16" s="37">
        <f t="shared" si="6"/>
        <v>0</v>
      </c>
      <c r="I16" s="37">
        <f t="shared" si="6"/>
        <v>3.0303030303030304E-2</v>
      </c>
      <c r="J16" s="37">
        <f t="shared" si="6"/>
        <v>0.13636363636363635</v>
      </c>
      <c r="K16" s="37">
        <f t="shared" si="6"/>
        <v>0.22727272727272727</v>
      </c>
      <c r="L16" s="37">
        <f t="shared" si="6"/>
        <v>0.19696969696969696</v>
      </c>
      <c r="M16" s="37">
        <f t="shared" si="6"/>
        <v>0.16666666666666666</v>
      </c>
      <c r="N16" s="37">
        <f t="shared" si="6"/>
        <v>0</v>
      </c>
      <c r="O16" s="37">
        <f t="shared" si="6"/>
        <v>9.0909090909090912E-2</v>
      </c>
      <c r="P16" s="37">
        <f t="shared" si="6"/>
        <v>1.5151515151515152E-2</v>
      </c>
      <c r="Q16" s="37">
        <f t="shared" si="6"/>
        <v>0.13636363636363635</v>
      </c>
      <c r="R16" s="438"/>
      <c r="AC16" s="154"/>
      <c r="AD16" s="154"/>
    </row>
    <row r="17" spans="1:30" ht="12" customHeight="1">
      <c r="A17" s="257"/>
      <c r="B17" s="323" t="s">
        <v>44</v>
      </c>
      <c r="C17" s="324"/>
      <c r="D17" s="324"/>
      <c r="E17" s="325"/>
      <c r="F17" s="93">
        <f t="shared" si="1"/>
        <v>215</v>
      </c>
      <c r="G17" s="69">
        <v>0</v>
      </c>
      <c r="H17" s="41">
        <v>2</v>
      </c>
      <c r="I17" s="41">
        <v>16</v>
      </c>
      <c r="J17" s="41">
        <v>12</v>
      </c>
      <c r="K17" s="41">
        <v>19</v>
      </c>
      <c r="L17" s="41">
        <v>28</v>
      </c>
      <c r="M17" s="41">
        <v>37</v>
      </c>
      <c r="N17" s="41">
        <v>25</v>
      </c>
      <c r="O17" s="41">
        <v>8</v>
      </c>
      <c r="P17" s="41">
        <v>14</v>
      </c>
      <c r="Q17" s="41">
        <v>54</v>
      </c>
      <c r="R17" s="437">
        <v>350769.42857142858</v>
      </c>
      <c r="AC17" s="155">
        <v>215</v>
      </c>
      <c r="AD17" s="155" t="str">
        <f>IF(F17=AC17,"",1)</f>
        <v/>
      </c>
    </row>
    <row r="18" spans="1:30" ht="12" customHeight="1">
      <c r="A18" s="258"/>
      <c r="B18" s="326"/>
      <c r="C18" s="327"/>
      <c r="D18" s="327"/>
      <c r="E18" s="328"/>
      <c r="F18" s="94">
        <f t="shared" si="1"/>
        <v>1</v>
      </c>
      <c r="G18" s="67">
        <f t="shared" ref="G18:Q18" si="7">IF(G17=0,0,G17/$F17)</f>
        <v>0</v>
      </c>
      <c r="H18" s="37">
        <f t="shared" si="7"/>
        <v>9.3023255813953487E-3</v>
      </c>
      <c r="I18" s="37">
        <f t="shared" si="7"/>
        <v>7.441860465116279E-2</v>
      </c>
      <c r="J18" s="37">
        <f t="shared" si="7"/>
        <v>5.5813953488372092E-2</v>
      </c>
      <c r="K18" s="37">
        <f t="shared" si="7"/>
        <v>8.8372093023255813E-2</v>
      </c>
      <c r="L18" s="37">
        <f t="shared" si="7"/>
        <v>0.13023255813953488</v>
      </c>
      <c r="M18" s="37">
        <f t="shared" si="7"/>
        <v>0.17209302325581396</v>
      </c>
      <c r="N18" s="37">
        <f t="shared" si="7"/>
        <v>0.11627906976744186</v>
      </c>
      <c r="O18" s="37">
        <f t="shared" si="7"/>
        <v>3.7209302325581395E-2</v>
      </c>
      <c r="P18" s="37">
        <f t="shared" si="7"/>
        <v>6.5116279069767441E-2</v>
      </c>
      <c r="Q18" s="37">
        <f t="shared" si="7"/>
        <v>0.25116279069767444</v>
      </c>
      <c r="R18" s="438"/>
      <c r="AC18" s="156"/>
      <c r="AD18" s="154"/>
    </row>
    <row r="19" spans="1:30" ht="12" customHeight="1">
      <c r="A19" s="253" t="s">
        <v>43</v>
      </c>
      <c r="B19" s="253" t="s">
        <v>42</v>
      </c>
      <c r="C19" s="43"/>
      <c r="D19" s="305" t="s">
        <v>16</v>
      </c>
      <c r="E19" s="42"/>
      <c r="F19" s="93">
        <f t="shared" si="1"/>
        <v>243</v>
      </c>
      <c r="G19" s="69">
        <f t="shared" ref="G19:Q19" si="8">SUM(G21,G23,G25,G27,G29,G31,G33,G35,G37,G39,G41,G43,G45,G47,G49,G51,G53,G55,G57,G59,G61,G63,G65,G67)</f>
        <v>0</v>
      </c>
      <c r="H19" s="41">
        <f t="shared" si="8"/>
        <v>4</v>
      </c>
      <c r="I19" s="41">
        <f t="shared" si="8"/>
        <v>20</v>
      </c>
      <c r="J19" s="41">
        <f t="shared" si="8"/>
        <v>48</v>
      </c>
      <c r="K19" s="41">
        <f t="shared" si="8"/>
        <v>56</v>
      </c>
      <c r="L19" s="41">
        <f t="shared" si="8"/>
        <v>36</v>
      </c>
      <c r="M19" s="41">
        <f t="shared" si="8"/>
        <v>19</v>
      </c>
      <c r="N19" s="41">
        <f t="shared" si="8"/>
        <v>11</v>
      </c>
      <c r="O19" s="41">
        <f t="shared" si="8"/>
        <v>5</v>
      </c>
      <c r="P19" s="41">
        <f t="shared" si="8"/>
        <v>3</v>
      </c>
      <c r="Q19" s="41">
        <f t="shared" si="8"/>
        <v>41</v>
      </c>
      <c r="R19" s="437">
        <v>291581.33659999998</v>
      </c>
      <c r="AC19" s="155">
        <v>243</v>
      </c>
      <c r="AD19" s="155" t="str">
        <f>IF(F19=AC19,"",1)</f>
        <v/>
      </c>
    </row>
    <row r="20" spans="1:30" ht="12" customHeight="1">
      <c r="A20" s="254"/>
      <c r="B20" s="254"/>
      <c r="C20" s="40"/>
      <c r="D20" s="306"/>
      <c r="E20" s="39"/>
      <c r="F20" s="94">
        <f t="shared" si="1"/>
        <v>1</v>
      </c>
      <c r="G20" s="67">
        <f t="shared" ref="G20:Q20" si="9">IF(G19=0,0,G19/$F19)</f>
        <v>0</v>
      </c>
      <c r="H20" s="37">
        <f t="shared" si="9"/>
        <v>1.646090534979424E-2</v>
      </c>
      <c r="I20" s="37">
        <f t="shared" si="9"/>
        <v>8.2304526748971193E-2</v>
      </c>
      <c r="J20" s="37">
        <f t="shared" si="9"/>
        <v>0.19753086419753085</v>
      </c>
      <c r="K20" s="37">
        <f t="shared" si="9"/>
        <v>0.23045267489711935</v>
      </c>
      <c r="L20" s="37">
        <f t="shared" si="9"/>
        <v>0.14814814814814814</v>
      </c>
      <c r="M20" s="37">
        <f t="shared" si="9"/>
        <v>7.8189300411522639E-2</v>
      </c>
      <c r="N20" s="37">
        <f t="shared" si="9"/>
        <v>4.5267489711934158E-2</v>
      </c>
      <c r="O20" s="37">
        <f t="shared" si="9"/>
        <v>2.0576131687242798E-2</v>
      </c>
      <c r="P20" s="37">
        <f t="shared" si="9"/>
        <v>1.2345679012345678E-2</v>
      </c>
      <c r="Q20" s="37">
        <f t="shared" si="9"/>
        <v>0.16872427983539096</v>
      </c>
      <c r="R20" s="438"/>
      <c r="AC20" s="154"/>
      <c r="AD20" s="154"/>
    </row>
    <row r="21" spans="1:30" ht="12" customHeight="1">
      <c r="A21" s="254"/>
      <c r="B21" s="254"/>
      <c r="C21" s="43"/>
      <c r="D21" s="305" t="s">
        <v>41</v>
      </c>
      <c r="E21" s="42"/>
      <c r="F21" s="93">
        <f t="shared" si="1"/>
        <v>32</v>
      </c>
      <c r="G21" s="69">
        <v>0</v>
      </c>
      <c r="H21" s="41">
        <v>1</v>
      </c>
      <c r="I21" s="41">
        <v>2</v>
      </c>
      <c r="J21" s="41">
        <v>5</v>
      </c>
      <c r="K21" s="41">
        <v>8</v>
      </c>
      <c r="L21" s="41">
        <v>4</v>
      </c>
      <c r="M21" s="41">
        <v>4</v>
      </c>
      <c r="N21" s="41">
        <v>3</v>
      </c>
      <c r="O21" s="41">
        <v>0</v>
      </c>
      <c r="P21" s="41">
        <v>0</v>
      </c>
      <c r="Q21" s="41">
        <v>5</v>
      </c>
      <c r="R21" s="437">
        <v>294504.0740740741</v>
      </c>
      <c r="AC21" s="155">
        <v>32</v>
      </c>
      <c r="AD21" s="155" t="str">
        <f>IF(F21=AC21,"",1)</f>
        <v/>
      </c>
    </row>
    <row r="22" spans="1:30" ht="12" customHeight="1">
      <c r="A22" s="254"/>
      <c r="B22" s="254"/>
      <c r="C22" s="40"/>
      <c r="D22" s="306"/>
      <c r="E22" s="39"/>
      <c r="F22" s="94">
        <f t="shared" si="1"/>
        <v>1</v>
      </c>
      <c r="G22" s="67">
        <f t="shared" ref="G22:Q22" si="10">IF(G21=0,0,G21/$F21)</f>
        <v>0</v>
      </c>
      <c r="H22" s="37">
        <f t="shared" si="10"/>
        <v>3.125E-2</v>
      </c>
      <c r="I22" s="37">
        <f t="shared" si="10"/>
        <v>6.25E-2</v>
      </c>
      <c r="J22" s="37">
        <f t="shared" si="10"/>
        <v>0.15625</v>
      </c>
      <c r="K22" s="37">
        <f t="shared" si="10"/>
        <v>0.25</v>
      </c>
      <c r="L22" s="37">
        <f t="shared" si="10"/>
        <v>0.125</v>
      </c>
      <c r="M22" s="37">
        <f t="shared" si="10"/>
        <v>0.125</v>
      </c>
      <c r="N22" s="37">
        <f t="shared" si="10"/>
        <v>9.375E-2</v>
      </c>
      <c r="O22" s="37">
        <f t="shared" si="10"/>
        <v>0</v>
      </c>
      <c r="P22" s="37">
        <f t="shared" si="10"/>
        <v>0</v>
      </c>
      <c r="Q22" s="37">
        <f t="shared" si="10"/>
        <v>0.15625</v>
      </c>
      <c r="R22" s="438"/>
      <c r="AC22" s="154"/>
      <c r="AD22" s="154"/>
    </row>
    <row r="23" spans="1:30" ht="12" customHeight="1">
      <c r="A23" s="254"/>
      <c r="B23" s="254"/>
      <c r="C23" s="43"/>
      <c r="D23" s="308" t="s">
        <v>40</v>
      </c>
      <c r="E23" s="115"/>
      <c r="F23" s="93">
        <f t="shared" si="1"/>
        <v>4</v>
      </c>
      <c r="G23" s="103">
        <v>0</v>
      </c>
      <c r="H23" s="104">
        <v>0</v>
      </c>
      <c r="I23" s="41">
        <v>0</v>
      </c>
      <c r="J23" s="41">
        <v>0</v>
      </c>
      <c r="K23" s="41">
        <v>1</v>
      </c>
      <c r="L23" s="41">
        <v>0</v>
      </c>
      <c r="M23" s="41">
        <v>1</v>
      </c>
      <c r="N23" s="41">
        <v>0</v>
      </c>
      <c r="O23" s="41">
        <v>0</v>
      </c>
      <c r="P23" s="41">
        <v>0</v>
      </c>
      <c r="Q23" s="41">
        <v>2</v>
      </c>
      <c r="R23" s="437">
        <v>335450</v>
      </c>
      <c r="AC23" s="155">
        <v>4</v>
      </c>
      <c r="AD23" s="155" t="str">
        <f>IF(F23=AC23,"",1)</f>
        <v/>
      </c>
    </row>
    <row r="24" spans="1:30" ht="12" customHeight="1">
      <c r="A24" s="254"/>
      <c r="B24" s="254"/>
      <c r="C24" s="40"/>
      <c r="D24" s="309"/>
      <c r="E24" s="116"/>
      <c r="F24" s="94">
        <f t="shared" si="1"/>
        <v>1</v>
      </c>
      <c r="G24" s="106">
        <f t="shared" ref="G24:Q24" si="11">IF(G23=0,0,G23/$F23)</f>
        <v>0</v>
      </c>
      <c r="H24" s="107">
        <f t="shared" si="11"/>
        <v>0</v>
      </c>
      <c r="I24" s="37">
        <f t="shared" si="11"/>
        <v>0</v>
      </c>
      <c r="J24" s="37">
        <f t="shared" si="11"/>
        <v>0</v>
      </c>
      <c r="K24" s="37">
        <f t="shared" si="11"/>
        <v>0.25</v>
      </c>
      <c r="L24" s="37">
        <f t="shared" si="11"/>
        <v>0</v>
      </c>
      <c r="M24" s="37">
        <f t="shared" si="11"/>
        <v>0.25</v>
      </c>
      <c r="N24" s="37">
        <f t="shared" si="11"/>
        <v>0</v>
      </c>
      <c r="O24" s="37">
        <f t="shared" si="11"/>
        <v>0</v>
      </c>
      <c r="P24" s="37">
        <f t="shared" si="11"/>
        <v>0</v>
      </c>
      <c r="Q24" s="37">
        <f t="shared" si="11"/>
        <v>0.5</v>
      </c>
      <c r="R24" s="438"/>
      <c r="AC24" s="154"/>
      <c r="AD24" s="154"/>
    </row>
    <row r="25" spans="1:30" ht="12" customHeight="1">
      <c r="A25" s="254"/>
      <c r="B25" s="254"/>
      <c r="C25" s="43"/>
      <c r="D25" s="308" t="s">
        <v>39</v>
      </c>
      <c r="E25" s="115"/>
      <c r="F25" s="93">
        <f t="shared" si="1"/>
        <v>16</v>
      </c>
      <c r="G25" s="103">
        <v>0</v>
      </c>
      <c r="H25" s="104">
        <v>2</v>
      </c>
      <c r="I25" s="41">
        <v>2</v>
      </c>
      <c r="J25" s="41">
        <v>4</v>
      </c>
      <c r="K25" s="41">
        <v>2</v>
      </c>
      <c r="L25" s="41">
        <v>2</v>
      </c>
      <c r="M25" s="41">
        <v>0</v>
      </c>
      <c r="N25" s="41">
        <v>1</v>
      </c>
      <c r="O25" s="41">
        <v>0</v>
      </c>
      <c r="P25" s="41">
        <v>0</v>
      </c>
      <c r="Q25" s="41">
        <v>3</v>
      </c>
      <c r="R25" s="437">
        <v>238847.23076923078</v>
      </c>
      <c r="AC25" s="155">
        <v>16</v>
      </c>
      <c r="AD25" s="155" t="str">
        <f>IF(F25=AC25,"",1)</f>
        <v/>
      </c>
    </row>
    <row r="26" spans="1:30" ht="12" customHeight="1">
      <c r="A26" s="254"/>
      <c r="B26" s="254"/>
      <c r="C26" s="40"/>
      <c r="D26" s="309"/>
      <c r="E26" s="116"/>
      <c r="F26" s="94">
        <f t="shared" si="1"/>
        <v>1</v>
      </c>
      <c r="G26" s="106">
        <f t="shared" ref="G26:Q26" si="12">IF(G25=0,0,G25/$F25)</f>
        <v>0</v>
      </c>
      <c r="H26" s="107">
        <f>IF(H25=0,0,H25/$F25)</f>
        <v>0.125</v>
      </c>
      <c r="I26" s="37">
        <f>IF(I25=0,0,I25/$F25)</f>
        <v>0.125</v>
      </c>
      <c r="J26" s="37">
        <f t="shared" si="12"/>
        <v>0.25</v>
      </c>
      <c r="K26" s="37">
        <f t="shared" si="12"/>
        <v>0.125</v>
      </c>
      <c r="L26" s="37">
        <f t="shared" si="12"/>
        <v>0.125</v>
      </c>
      <c r="M26" s="37">
        <f t="shared" si="12"/>
        <v>0</v>
      </c>
      <c r="N26" s="37">
        <f t="shared" si="12"/>
        <v>6.25E-2</v>
      </c>
      <c r="O26" s="37">
        <f t="shared" si="12"/>
        <v>0</v>
      </c>
      <c r="P26" s="37">
        <f t="shared" si="12"/>
        <v>0</v>
      </c>
      <c r="Q26" s="37">
        <f t="shared" si="12"/>
        <v>0.1875</v>
      </c>
      <c r="R26" s="438"/>
      <c r="AC26" s="154"/>
      <c r="AD26" s="154"/>
    </row>
    <row r="27" spans="1:30" ht="12" customHeight="1">
      <c r="A27" s="254"/>
      <c r="B27" s="254"/>
      <c r="C27" s="43"/>
      <c r="D27" s="305" t="s">
        <v>38</v>
      </c>
      <c r="E27" s="42"/>
      <c r="F27" s="93">
        <f t="shared" si="1"/>
        <v>3</v>
      </c>
      <c r="G27" s="69">
        <v>0</v>
      </c>
      <c r="H27" s="41">
        <v>0</v>
      </c>
      <c r="I27" s="41">
        <v>1</v>
      </c>
      <c r="J27" s="41">
        <v>0</v>
      </c>
      <c r="K27" s="41">
        <v>1</v>
      </c>
      <c r="L27" s="41">
        <v>0</v>
      </c>
      <c r="M27" s="41">
        <v>0</v>
      </c>
      <c r="N27" s="41">
        <v>0</v>
      </c>
      <c r="O27" s="41">
        <v>0</v>
      </c>
      <c r="P27" s="41">
        <v>0</v>
      </c>
      <c r="Q27" s="41">
        <v>1</v>
      </c>
      <c r="R27" s="437">
        <v>238500</v>
      </c>
      <c r="AC27" s="155">
        <v>3</v>
      </c>
      <c r="AD27" s="155" t="str">
        <f>IF(F27=AC27,"",1)</f>
        <v/>
      </c>
    </row>
    <row r="28" spans="1:30" ht="12" customHeight="1">
      <c r="A28" s="254"/>
      <c r="B28" s="254"/>
      <c r="C28" s="40"/>
      <c r="D28" s="306"/>
      <c r="E28" s="39"/>
      <c r="F28" s="94">
        <f t="shared" si="1"/>
        <v>1</v>
      </c>
      <c r="G28" s="67">
        <f t="shared" ref="G28:Q28" si="13">IF(G27=0,0,G27/$F27)</f>
        <v>0</v>
      </c>
      <c r="H28" s="37">
        <f t="shared" si="13"/>
        <v>0</v>
      </c>
      <c r="I28" s="37">
        <f t="shared" si="13"/>
        <v>0.33333333333333331</v>
      </c>
      <c r="J28" s="37">
        <f t="shared" si="13"/>
        <v>0</v>
      </c>
      <c r="K28" s="37">
        <f t="shared" si="13"/>
        <v>0.33333333333333331</v>
      </c>
      <c r="L28" s="37">
        <f t="shared" si="13"/>
        <v>0</v>
      </c>
      <c r="M28" s="37">
        <f t="shared" si="13"/>
        <v>0</v>
      </c>
      <c r="N28" s="37">
        <f t="shared" si="13"/>
        <v>0</v>
      </c>
      <c r="O28" s="37">
        <f t="shared" si="13"/>
        <v>0</v>
      </c>
      <c r="P28" s="37">
        <f t="shared" si="13"/>
        <v>0</v>
      </c>
      <c r="Q28" s="37">
        <f t="shared" si="13"/>
        <v>0.33333333333333331</v>
      </c>
      <c r="R28" s="438"/>
      <c r="AC28" s="154"/>
      <c r="AD28" s="154"/>
    </row>
    <row r="29" spans="1:30" ht="12" customHeight="1">
      <c r="A29" s="254"/>
      <c r="B29" s="254"/>
      <c r="C29" s="43"/>
      <c r="D29" s="305" t="s">
        <v>37</v>
      </c>
      <c r="E29" s="42"/>
      <c r="F29" s="93">
        <f t="shared" si="1"/>
        <v>7</v>
      </c>
      <c r="G29" s="69">
        <v>0</v>
      </c>
      <c r="H29" s="41">
        <v>0</v>
      </c>
      <c r="I29" s="41">
        <v>1</v>
      </c>
      <c r="J29" s="41">
        <v>2</v>
      </c>
      <c r="K29" s="41">
        <v>0</v>
      </c>
      <c r="L29" s="41">
        <v>1</v>
      </c>
      <c r="M29" s="41">
        <v>0</v>
      </c>
      <c r="N29" s="41">
        <v>0</v>
      </c>
      <c r="O29" s="41">
        <v>0</v>
      </c>
      <c r="P29" s="41">
        <v>0</v>
      </c>
      <c r="Q29" s="41">
        <v>3</v>
      </c>
      <c r="R29" s="437">
        <v>237475</v>
      </c>
      <c r="AC29" s="155">
        <v>7</v>
      </c>
      <c r="AD29" s="155" t="str">
        <f>IF(F29=AC29,"",1)</f>
        <v/>
      </c>
    </row>
    <row r="30" spans="1:30" ht="12" customHeight="1">
      <c r="A30" s="254"/>
      <c r="B30" s="254"/>
      <c r="C30" s="40"/>
      <c r="D30" s="306"/>
      <c r="E30" s="39"/>
      <c r="F30" s="94">
        <f t="shared" si="1"/>
        <v>1</v>
      </c>
      <c r="G30" s="67">
        <f t="shared" ref="G30:Q30" si="14">IF(G29=0,0,G29/$F29)</f>
        <v>0</v>
      </c>
      <c r="H30" s="37">
        <f t="shared" si="14"/>
        <v>0</v>
      </c>
      <c r="I30" s="37">
        <f t="shared" si="14"/>
        <v>0.14285714285714285</v>
      </c>
      <c r="J30" s="37">
        <f t="shared" si="14"/>
        <v>0.2857142857142857</v>
      </c>
      <c r="K30" s="37">
        <f t="shared" si="14"/>
        <v>0</v>
      </c>
      <c r="L30" s="37">
        <f t="shared" si="14"/>
        <v>0.14285714285714285</v>
      </c>
      <c r="M30" s="37">
        <f t="shared" si="14"/>
        <v>0</v>
      </c>
      <c r="N30" s="37">
        <f t="shared" si="14"/>
        <v>0</v>
      </c>
      <c r="O30" s="37">
        <f t="shared" si="14"/>
        <v>0</v>
      </c>
      <c r="P30" s="37">
        <f t="shared" si="14"/>
        <v>0</v>
      </c>
      <c r="Q30" s="37">
        <f t="shared" si="14"/>
        <v>0.42857142857142855</v>
      </c>
      <c r="R30" s="438"/>
      <c r="AC30" s="154"/>
      <c r="AD30" s="154"/>
    </row>
    <row r="31" spans="1:30" ht="12" customHeight="1">
      <c r="A31" s="254"/>
      <c r="B31" s="254"/>
      <c r="C31" s="43"/>
      <c r="D31" s="305" t="s">
        <v>36</v>
      </c>
      <c r="E31" s="42"/>
      <c r="F31" s="93">
        <f t="shared" si="1"/>
        <v>2</v>
      </c>
      <c r="G31" s="69">
        <v>0</v>
      </c>
      <c r="H31" s="41">
        <v>0</v>
      </c>
      <c r="I31" s="41">
        <v>0</v>
      </c>
      <c r="J31" s="41">
        <v>0</v>
      </c>
      <c r="K31" s="41">
        <v>0</v>
      </c>
      <c r="L31" s="41">
        <v>1</v>
      </c>
      <c r="M31" s="41">
        <v>0</v>
      </c>
      <c r="N31" s="41">
        <v>0</v>
      </c>
      <c r="O31" s="41">
        <v>0</v>
      </c>
      <c r="P31" s="41">
        <v>0</v>
      </c>
      <c r="Q31" s="41">
        <v>1</v>
      </c>
      <c r="R31" s="437">
        <v>325000</v>
      </c>
      <c r="AC31" s="155">
        <v>2</v>
      </c>
      <c r="AD31" s="155" t="str">
        <f>IF(F31=AC31,"",1)</f>
        <v/>
      </c>
    </row>
    <row r="32" spans="1:30" ht="12" customHeight="1">
      <c r="A32" s="254"/>
      <c r="B32" s="254"/>
      <c r="C32" s="40"/>
      <c r="D32" s="306"/>
      <c r="E32" s="39"/>
      <c r="F32" s="94">
        <f t="shared" si="1"/>
        <v>1</v>
      </c>
      <c r="G32" s="67">
        <f t="shared" ref="G32:Q32" si="15">IF(G31=0,0,G31/$F31)</f>
        <v>0</v>
      </c>
      <c r="H32" s="37">
        <f t="shared" si="15"/>
        <v>0</v>
      </c>
      <c r="I32" s="37">
        <f t="shared" si="15"/>
        <v>0</v>
      </c>
      <c r="J32" s="37">
        <f t="shared" si="15"/>
        <v>0</v>
      </c>
      <c r="K32" s="37">
        <f t="shared" si="15"/>
        <v>0</v>
      </c>
      <c r="L32" s="37">
        <f t="shared" si="15"/>
        <v>0.5</v>
      </c>
      <c r="M32" s="37">
        <f t="shared" si="15"/>
        <v>0</v>
      </c>
      <c r="N32" s="37">
        <f t="shared" si="15"/>
        <v>0</v>
      </c>
      <c r="O32" s="37">
        <f t="shared" si="15"/>
        <v>0</v>
      </c>
      <c r="P32" s="37">
        <f t="shared" si="15"/>
        <v>0</v>
      </c>
      <c r="Q32" s="37">
        <f t="shared" si="15"/>
        <v>0.5</v>
      </c>
      <c r="R32" s="438"/>
      <c r="AC32" s="154"/>
      <c r="AD32" s="154"/>
    </row>
    <row r="33" spans="1:30" ht="12" customHeight="1">
      <c r="A33" s="254"/>
      <c r="B33" s="254"/>
      <c r="C33" s="43"/>
      <c r="D33" s="305" t="s">
        <v>35</v>
      </c>
      <c r="E33" s="42"/>
      <c r="F33" s="93">
        <f t="shared" si="1"/>
        <v>5</v>
      </c>
      <c r="G33" s="69">
        <v>0</v>
      </c>
      <c r="H33" s="41">
        <v>0</v>
      </c>
      <c r="I33" s="41">
        <v>1</v>
      </c>
      <c r="J33" s="41">
        <v>1</v>
      </c>
      <c r="K33" s="41">
        <v>1</v>
      </c>
      <c r="L33" s="41">
        <v>2</v>
      </c>
      <c r="M33" s="41">
        <v>0</v>
      </c>
      <c r="N33" s="41">
        <v>0</v>
      </c>
      <c r="O33" s="41">
        <v>0</v>
      </c>
      <c r="P33" s="41">
        <v>0</v>
      </c>
      <c r="Q33" s="41">
        <v>0</v>
      </c>
      <c r="R33" s="437">
        <v>269300</v>
      </c>
      <c r="AC33" s="155">
        <v>5</v>
      </c>
      <c r="AD33" s="155" t="str">
        <f>IF(F33=AC33,"",1)</f>
        <v/>
      </c>
    </row>
    <row r="34" spans="1:30" ht="12" customHeight="1">
      <c r="A34" s="254"/>
      <c r="B34" s="254"/>
      <c r="C34" s="40"/>
      <c r="D34" s="306"/>
      <c r="E34" s="39"/>
      <c r="F34" s="94">
        <f t="shared" si="1"/>
        <v>1</v>
      </c>
      <c r="G34" s="67">
        <f t="shared" ref="G34:Q34" si="16">IF(G33=0,0,G33/$F33)</f>
        <v>0</v>
      </c>
      <c r="H34" s="37">
        <f t="shared" si="16"/>
        <v>0</v>
      </c>
      <c r="I34" s="37">
        <f t="shared" si="16"/>
        <v>0.2</v>
      </c>
      <c r="J34" s="37">
        <f t="shared" si="16"/>
        <v>0.2</v>
      </c>
      <c r="K34" s="37">
        <f t="shared" si="16"/>
        <v>0.2</v>
      </c>
      <c r="L34" s="37">
        <f t="shared" si="16"/>
        <v>0.4</v>
      </c>
      <c r="M34" s="37">
        <f t="shared" si="16"/>
        <v>0</v>
      </c>
      <c r="N34" s="37">
        <f t="shared" si="16"/>
        <v>0</v>
      </c>
      <c r="O34" s="37">
        <f t="shared" si="16"/>
        <v>0</v>
      </c>
      <c r="P34" s="37">
        <f t="shared" si="16"/>
        <v>0</v>
      </c>
      <c r="Q34" s="37">
        <f t="shared" si="16"/>
        <v>0</v>
      </c>
      <c r="R34" s="438"/>
      <c r="AC34" s="154"/>
      <c r="AD34" s="154"/>
    </row>
    <row r="35" spans="1:30" ht="12" customHeight="1">
      <c r="A35" s="254"/>
      <c r="B35" s="254"/>
      <c r="C35" s="43"/>
      <c r="D35" s="305" t="s">
        <v>34</v>
      </c>
      <c r="E35" s="42"/>
      <c r="F35" s="93">
        <f t="shared" si="1"/>
        <v>10</v>
      </c>
      <c r="G35" s="69">
        <v>0</v>
      </c>
      <c r="H35" s="41">
        <v>0</v>
      </c>
      <c r="I35" s="41">
        <v>0</v>
      </c>
      <c r="J35" s="41">
        <v>0</v>
      </c>
      <c r="K35" s="41">
        <v>2</v>
      </c>
      <c r="L35" s="41">
        <v>2</v>
      </c>
      <c r="M35" s="41">
        <v>2</v>
      </c>
      <c r="N35" s="41">
        <v>0</v>
      </c>
      <c r="O35" s="41">
        <v>0</v>
      </c>
      <c r="P35" s="41">
        <v>2</v>
      </c>
      <c r="Q35" s="41">
        <v>2</v>
      </c>
      <c r="R35" s="437">
        <v>430290.875</v>
      </c>
      <c r="AC35" s="155">
        <v>10</v>
      </c>
      <c r="AD35" s="155" t="str">
        <f>IF(F35=AC35,"",1)</f>
        <v/>
      </c>
    </row>
    <row r="36" spans="1:30" ht="12" customHeight="1">
      <c r="A36" s="254"/>
      <c r="B36" s="254"/>
      <c r="C36" s="40"/>
      <c r="D36" s="306"/>
      <c r="E36" s="39"/>
      <c r="F36" s="94">
        <f t="shared" si="1"/>
        <v>1</v>
      </c>
      <c r="G36" s="67">
        <f t="shared" ref="G36:Q36" si="17">IF(G35=0,0,G35/$F35)</f>
        <v>0</v>
      </c>
      <c r="H36" s="37">
        <f t="shared" si="17"/>
        <v>0</v>
      </c>
      <c r="I36" s="37">
        <f t="shared" si="17"/>
        <v>0</v>
      </c>
      <c r="J36" s="37">
        <f t="shared" si="17"/>
        <v>0</v>
      </c>
      <c r="K36" s="37">
        <f t="shared" si="17"/>
        <v>0.2</v>
      </c>
      <c r="L36" s="37">
        <f t="shared" si="17"/>
        <v>0.2</v>
      </c>
      <c r="M36" s="37">
        <f t="shared" si="17"/>
        <v>0.2</v>
      </c>
      <c r="N36" s="37">
        <f t="shared" si="17"/>
        <v>0</v>
      </c>
      <c r="O36" s="37">
        <f t="shared" si="17"/>
        <v>0</v>
      </c>
      <c r="P36" s="37">
        <f t="shared" si="17"/>
        <v>0.2</v>
      </c>
      <c r="Q36" s="37">
        <f t="shared" si="17"/>
        <v>0.2</v>
      </c>
      <c r="R36" s="438"/>
      <c r="AC36" s="154"/>
      <c r="AD36" s="154"/>
    </row>
    <row r="37" spans="1:30" ht="12" customHeight="1">
      <c r="A37" s="254"/>
      <c r="B37" s="254"/>
      <c r="C37" s="43"/>
      <c r="D37" s="305" t="s">
        <v>33</v>
      </c>
      <c r="E37" s="42"/>
      <c r="F37" s="93">
        <f t="shared" si="1"/>
        <v>1</v>
      </c>
      <c r="G37" s="69">
        <v>0</v>
      </c>
      <c r="H37" s="41">
        <v>0</v>
      </c>
      <c r="I37" s="41">
        <v>0</v>
      </c>
      <c r="J37" s="41">
        <v>0</v>
      </c>
      <c r="K37" s="41">
        <v>0</v>
      </c>
      <c r="L37" s="41">
        <v>0</v>
      </c>
      <c r="M37" s="41">
        <v>0</v>
      </c>
      <c r="N37" s="41">
        <v>0</v>
      </c>
      <c r="O37" s="41">
        <v>0</v>
      </c>
      <c r="P37" s="41">
        <v>0</v>
      </c>
      <c r="Q37" s="41">
        <v>1</v>
      </c>
      <c r="R37" s="437" t="s">
        <v>409</v>
      </c>
      <c r="AC37" s="155">
        <v>1</v>
      </c>
      <c r="AD37" s="155" t="str">
        <f>IF(F37=AC37,"",1)</f>
        <v/>
      </c>
    </row>
    <row r="38" spans="1:30" ht="12" customHeight="1">
      <c r="A38" s="254"/>
      <c r="B38" s="254"/>
      <c r="C38" s="40"/>
      <c r="D38" s="306"/>
      <c r="E38" s="39"/>
      <c r="F38" s="94">
        <f t="shared" si="1"/>
        <v>1</v>
      </c>
      <c r="G38" s="67">
        <f t="shared" ref="G38:Q38" si="18">IF(G37=0,0,G37/$F37)</f>
        <v>0</v>
      </c>
      <c r="H38" s="37">
        <f t="shared" si="18"/>
        <v>0</v>
      </c>
      <c r="I38" s="37">
        <f t="shared" si="18"/>
        <v>0</v>
      </c>
      <c r="J38" s="37">
        <f t="shared" si="18"/>
        <v>0</v>
      </c>
      <c r="K38" s="37">
        <f t="shared" si="18"/>
        <v>0</v>
      </c>
      <c r="L38" s="37">
        <f t="shared" si="18"/>
        <v>0</v>
      </c>
      <c r="M38" s="37">
        <f t="shared" si="18"/>
        <v>0</v>
      </c>
      <c r="N38" s="37">
        <f t="shared" si="18"/>
        <v>0</v>
      </c>
      <c r="O38" s="37">
        <f t="shared" si="18"/>
        <v>0</v>
      </c>
      <c r="P38" s="37">
        <f t="shared" si="18"/>
        <v>0</v>
      </c>
      <c r="Q38" s="37">
        <f t="shared" si="18"/>
        <v>1</v>
      </c>
      <c r="R38" s="438"/>
      <c r="AC38" s="154"/>
      <c r="AD38" s="154"/>
    </row>
    <row r="39" spans="1:30" ht="12" customHeight="1">
      <c r="A39" s="254"/>
      <c r="B39" s="254"/>
      <c r="C39" s="43"/>
      <c r="D39" s="305" t="s">
        <v>32</v>
      </c>
      <c r="E39" s="42"/>
      <c r="F39" s="93">
        <f t="shared" si="1"/>
        <v>6</v>
      </c>
      <c r="G39" s="69">
        <v>0</v>
      </c>
      <c r="H39" s="41">
        <v>0</v>
      </c>
      <c r="I39" s="41">
        <v>1</v>
      </c>
      <c r="J39" s="41">
        <v>2</v>
      </c>
      <c r="K39" s="41">
        <v>1</v>
      </c>
      <c r="L39" s="41">
        <v>0</v>
      </c>
      <c r="M39" s="41">
        <v>0</v>
      </c>
      <c r="N39" s="41">
        <v>0</v>
      </c>
      <c r="O39" s="41">
        <v>2</v>
      </c>
      <c r="P39" s="41">
        <v>0</v>
      </c>
      <c r="Q39" s="41">
        <v>0</v>
      </c>
      <c r="R39" s="437">
        <v>303950</v>
      </c>
      <c r="AC39" s="155">
        <v>6</v>
      </c>
      <c r="AD39" s="155" t="str">
        <f>IF(F39=AC39,"",1)</f>
        <v/>
      </c>
    </row>
    <row r="40" spans="1:30" ht="12" customHeight="1">
      <c r="A40" s="254"/>
      <c r="B40" s="254"/>
      <c r="C40" s="40"/>
      <c r="D40" s="306"/>
      <c r="E40" s="39"/>
      <c r="F40" s="94">
        <f t="shared" si="1"/>
        <v>1</v>
      </c>
      <c r="G40" s="67">
        <f t="shared" ref="G40:Q40" si="19">IF(G39=0,0,G39/$F39)</f>
        <v>0</v>
      </c>
      <c r="H40" s="37">
        <f t="shared" si="19"/>
        <v>0</v>
      </c>
      <c r="I40" s="37">
        <f t="shared" si="19"/>
        <v>0.16666666666666666</v>
      </c>
      <c r="J40" s="37">
        <f t="shared" si="19"/>
        <v>0.33333333333333331</v>
      </c>
      <c r="K40" s="37">
        <f t="shared" si="19"/>
        <v>0.16666666666666666</v>
      </c>
      <c r="L40" s="37">
        <f t="shared" si="19"/>
        <v>0</v>
      </c>
      <c r="M40" s="37">
        <f t="shared" si="19"/>
        <v>0</v>
      </c>
      <c r="N40" s="37">
        <f t="shared" si="19"/>
        <v>0</v>
      </c>
      <c r="O40" s="37">
        <f t="shared" si="19"/>
        <v>0.33333333333333331</v>
      </c>
      <c r="P40" s="37">
        <f t="shared" si="19"/>
        <v>0</v>
      </c>
      <c r="Q40" s="37">
        <f t="shared" si="19"/>
        <v>0</v>
      </c>
      <c r="R40" s="438"/>
      <c r="AC40" s="154"/>
      <c r="AD40" s="154"/>
    </row>
    <row r="41" spans="1:30" ht="12" customHeight="1">
      <c r="A41" s="254"/>
      <c r="B41" s="254"/>
      <c r="C41" s="43"/>
      <c r="D41" s="305" t="s">
        <v>31</v>
      </c>
      <c r="E41" s="42"/>
      <c r="F41" s="93">
        <f t="shared" si="1"/>
        <v>1</v>
      </c>
      <c r="G41" s="69">
        <v>0</v>
      </c>
      <c r="H41" s="41">
        <v>0</v>
      </c>
      <c r="I41" s="41">
        <v>0</v>
      </c>
      <c r="J41" s="41">
        <v>1</v>
      </c>
      <c r="K41" s="41">
        <v>0</v>
      </c>
      <c r="L41" s="41">
        <v>0</v>
      </c>
      <c r="M41" s="41">
        <v>0</v>
      </c>
      <c r="N41" s="41">
        <v>0</v>
      </c>
      <c r="O41" s="41">
        <v>0</v>
      </c>
      <c r="P41" s="41">
        <v>0</v>
      </c>
      <c r="Q41" s="41">
        <v>0</v>
      </c>
      <c r="R41" s="437">
        <v>210000</v>
      </c>
      <c r="AC41" s="155">
        <v>1</v>
      </c>
      <c r="AD41" s="155" t="str">
        <f>IF(F41=AC41,"",1)</f>
        <v/>
      </c>
    </row>
    <row r="42" spans="1:30" ht="12" customHeight="1">
      <c r="A42" s="254"/>
      <c r="B42" s="254"/>
      <c r="C42" s="40"/>
      <c r="D42" s="306"/>
      <c r="E42" s="39"/>
      <c r="F42" s="94">
        <f t="shared" si="1"/>
        <v>1</v>
      </c>
      <c r="G42" s="67">
        <f t="shared" ref="G42:Q42" si="20">IF(G41=0,0,G41/$F41)</f>
        <v>0</v>
      </c>
      <c r="H42" s="37">
        <f t="shared" si="20"/>
        <v>0</v>
      </c>
      <c r="I42" s="37">
        <f t="shared" si="20"/>
        <v>0</v>
      </c>
      <c r="J42" s="37">
        <f t="shared" si="20"/>
        <v>1</v>
      </c>
      <c r="K42" s="37">
        <f t="shared" si="20"/>
        <v>0</v>
      </c>
      <c r="L42" s="37">
        <f t="shared" si="20"/>
        <v>0</v>
      </c>
      <c r="M42" s="37">
        <f t="shared" si="20"/>
        <v>0</v>
      </c>
      <c r="N42" s="37">
        <f t="shared" si="20"/>
        <v>0</v>
      </c>
      <c r="O42" s="37">
        <f t="shared" si="20"/>
        <v>0</v>
      </c>
      <c r="P42" s="37">
        <f t="shared" si="20"/>
        <v>0</v>
      </c>
      <c r="Q42" s="37">
        <f t="shared" si="20"/>
        <v>0</v>
      </c>
      <c r="R42" s="438"/>
      <c r="AC42" s="154"/>
      <c r="AD42" s="154"/>
    </row>
    <row r="43" spans="1:30" ht="12" customHeight="1">
      <c r="A43" s="254"/>
      <c r="B43" s="254"/>
      <c r="C43" s="43"/>
      <c r="D43" s="305" t="s">
        <v>30</v>
      </c>
      <c r="E43" s="42"/>
      <c r="F43" s="93">
        <f t="shared" si="1"/>
        <v>2</v>
      </c>
      <c r="G43" s="69">
        <v>0</v>
      </c>
      <c r="H43" s="41">
        <v>0</v>
      </c>
      <c r="I43" s="41">
        <v>1</v>
      </c>
      <c r="J43" s="41">
        <v>0</v>
      </c>
      <c r="K43" s="41">
        <v>0</v>
      </c>
      <c r="L43" s="41">
        <v>1</v>
      </c>
      <c r="M43" s="41">
        <v>0</v>
      </c>
      <c r="N43" s="41">
        <v>0</v>
      </c>
      <c r="O43" s="41">
        <v>0</v>
      </c>
      <c r="P43" s="41">
        <v>0</v>
      </c>
      <c r="Q43" s="41">
        <v>0</v>
      </c>
      <c r="R43" s="437">
        <v>253831</v>
      </c>
      <c r="AC43" s="155">
        <v>2</v>
      </c>
      <c r="AD43" s="155" t="str">
        <f>IF(F43=AC43,"",1)</f>
        <v/>
      </c>
    </row>
    <row r="44" spans="1:30" ht="12" customHeight="1">
      <c r="A44" s="254"/>
      <c r="B44" s="254"/>
      <c r="C44" s="40"/>
      <c r="D44" s="306"/>
      <c r="E44" s="39"/>
      <c r="F44" s="94">
        <f t="shared" si="1"/>
        <v>1</v>
      </c>
      <c r="G44" s="67">
        <f t="shared" ref="G44:Q44" si="21">IF(G43=0,0,G43/$F43)</f>
        <v>0</v>
      </c>
      <c r="H44" s="37">
        <f t="shared" si="21"/>
        <v>0</v>
      </c>
      <c r="I44" s="37">
        <f t="shared" si="21"/>
        <v>0.5</v>
      </c>
      <c r="J44" s="37">
        <f t="shared" si="21"/>
        <v>0</v>
      </c>
      <c r="K44" s="37">
        <f t="shared" si="21"/>
        <v>0</v>
      </c>
      <c r="L44" s="37">
        <f t="shared" si="21"/>
        <v>0.5</v>
      </c>
      <c r="M44" s="37">
        <f t="shared" si="21"/>
        <v>0</v>
      </c>
      <c r="N44" s="37">
        <f t="shared" si="21"/>
        <v>0</v>
      </c>
      <c r="O44" s="37">
        <f t="shared" si="21"/>
        <v>0</v>
      </c>
      <c r="P44" s="37">
        <f t="shared" si="21"/>
        <v>0</v>
      </c>
      <c r="Q44" s="37">
        <f t="shared" si="21"/>
        <v>0</v>
      </c>
      <c r="R44" s="438"/>
      <c r="AC44" s="154"/>
      <c r="AD44" s="154"/>
    </row>
    <row r="45" spans="1:30" ht="12" customHeight="1">
      <c r="A45" s="254"/>
      <c r="B45" s="254"/>
      <c r="C45" s="43"/>
      <c r="D45" s="305" t="s">
        <v>29</v>
      </c>
      <c r="E45" s="42"/>
      <c r="F45" s="93">
        <f t="shared" si="1"/>
        <v>9</v>
      </c>
      <c r="G45" s="69">
        <v>0</v>
      </c>
      <c r="H45" s="41">
        <v>0</v>
      </c>
      <c r="I45" s="41">
        <v>2</v>
      </c>
      <c r="J45" s="41">
        <v>2</v>
      </c>
      <c r="K45" s="41">
        <v>2</v>
      </c>
      <c r="L45" s="41">
        <v>0</v>
      </c>
      <c r="M45" s="41">
        <v>1</v>
      </c>
      <c r="N45" s="41">
        <v>0</v>
      </c>
      <c r="O45" s="41">
        <v>0</v>
      </c>
      <c r="P45" s="41">
        <v>0</v>
      </c>
      <c r="Q45" s="41">
        <v>2</v>
      </c>
      <c r="R45" s="437">
        <v>262950.14285714284</v>
      </c>
      <c r="AC45" s="155">
        <v>9</v>
      </c>
      <c r="AD45" s="155" t="str">
        <f>IF(F45=AC45,"",1)</f>
        <v/>
      </c>
    </row>
    <row r="46" spans="1:30" ht="12" customHeight="1">
      <c r="A46" s="254"/>
      <c r="B46" s="254"/>
      <c r="C46" s="40"/>
      <c r="D46" s="306"/>
      <c r="E46" s="39"/>
      <c r="F46" s="94">
        <f t="shared" si="1"/>
        <v>0.99999999999999989</v>
      </c>
      <c r="G46" s="67">
        <f t="shared" ref="G46:Q46" si="22">IF(G45=0,0,G45/$F45)</f>
        <v>0</v>
      </c>
      <c r="H46" s="37">
        <f t="shared" si="22"/>
        <v>0</v>
      </c>
      <c r="I46" s="37">
        <f t="shared" si="22"/>
        <v>0.22222222222222221</v>
      </c>
      <c r="J46" s="37">
        <f t="shared" si="22"/>
        <v>0.22222222222222221</v>
      </c>
      <c r="K46" s="37">
        <f t="shared" si="22"/>
        <v>0.22222222222222221</v>
      </c>
      <c r="L46" s="37">
        <f t="shared" si="22"/>
        <v>0</v>
      </c>
      <c r="M46" s="37">
        <f t="shared" si="22"/>
        <v>0.1111111111111111</v>
      </c>
      <c r="N46" s="37">
        <f t="shared" si="22"/>
        <v>0</v>
      </c>
      <c r="O46" s="37">
        <f t="shared" si="22"/>
        <v>0</v>
      </c>
      <c r="P46" s="37">
        <f t="shared" si="22"/>
        <v>0</v>
      </c>
      <c r="Q46" s="37">
        <f t="shared" si="22"/>
        <v>0.22222222222222221</v>
      </c>
      <c r="R46" s="438"/>
      <c r="AC46" s="154"/>
      <c r="AD46" s="154"/>
    </row>
    <row r="47" spans="1:30" ht="12" customHeight="1">
      <c r="A47" s="254"/>
      <c r="B47" s="254"/>
      <c r="C47" s="43"/>
      <c r="D47" s="305" t="s">
        <v>28</v>
      </c>
      <c r="E47" s="42"/>
      <c r="F47" s="93">
        <f t="shared" si="1"/>
        <v>5</v>
      </c>
      <c r="G47" s="69">
        <v>0</v>
      </c>
      <c r="H47" s="41">
        <v>0</v>
      </c>
      <c r="I47" s="41">
        <v>1</v>
      </c>
      <c r="J47" s="41">
        <v>1</v>
      </c>
      <c r="K47" s="41">
        <v>3</v>
      </c>
      <c r="L47" s="41">
        <v>0</v>
      </c>
      <c r="M47" s="41">
        <v>0</v>
      </c>
      <c r="N47" s="41">
        <v>0</v>
      </c>
      <c r="O47" s="41">
        <v>0</v>
      </c>
      <c r="P47" s="41">
        <v>0</v>
      </c>
      <c r="Q47" s="41">
        <v>0</v>
      </c>
      <c r="R47" s="437">
        <v>237800</v>
      </c>
      <c r="AC47" s="155">
        <v>5</v>
      </c>
      <c r="AD47" s="155" t="str">
        <f>IF(F47=AC47,"",1)</f>
        <v/>
      </c>
    </row>
    <row r="48" spans="1:30" ht="12" customHeight="1">
      <c r="A48" s="254"/>
      <c r="B48" s="254"/>
      <c r="C48" s="40"/>
      <c r="D48" s="306"/>
      <c r="E48" s="39"/>
      <c r="F48" s="94">
        <f t="shared" si="1"/>
        <v>1</v>
      </c>
      <c r="G48" s="67">
        <f t="shared" ref="G48:Q48" si="23">IF(G47=0,0,G47/$F47)</f>
        <v>0</v>
      </c>
      <c r="H48" s="37">
        <f t="shared" si="23"/>
        <v>0</v>
      </c>
      <c r="I48" s="37">
        <f t="shared" si="23"/>
        <v>0.2</v>
      </c>
      <c r="J48" s="37">
        <f t="shared" si="23"/>
        <v>0.2</v>
      </c>
      <c r="K48" s="37">
        <f t="shared" si="23"/>
        <v>0.6</v>
      </c>
      <c r="L48" s="37">
        <f t="shared" si="23"/>
        <v>0</v>
      </c>
      <c r="M48" s="37">
        <f t="shared" si="23"/>
        <v>0</v>
      </c>
      <c r="N48" s="37">
        <f t="shared" si="23"/>
        <v>0</v>
      </c>
      <c r="O48" s="37">
        <f t="shared" si="23"/>
        <v>0</v>
      </c>
      <c r="P48" s="37">
        <f t="shared" si="23"/>
        <v>0</v>
      </c>
      <c r="Q48" s="37">
        <f t="shared" si="23"/>
        <v>0</v>
      </c>
      <c r="R48" s="438"/>
      <c r="AC48" s="154"/>
      <c r="AD48" s="154"/>
    </row>
    <row r="49" spans="1:30" ht="12" customHeight="1">
      <c r="A49" s="254"/>
      <c r="B49" s="254"/>
      <c r="C49" s="43"/>
      <c r="D49" s="305" t="s">
        <v>27</v>
      </c>
      <c r="E49" s="42"/>
      <c r="F49" s="93">
        <f t="shared" si="1"/>
        <v>5</v>
      </c>
      <c r="G49" s="69">
        <v>0</v>
      </c>
      <c r="H49" s="41">
        <v>0</v>
      </c>
      <c r="I49" s="41">
        <v>1</v>
      </c>
      <c r="J49" s="41">
        <v>1</v>
      </c>
      <c r="K49" s="41">
        <v>0</v>
      </c>
      <c r="L49" s="41">
        <v>1</v>
      </c>
      <c r="M49" s="41">
        <v>1</v>
      </c>
      <c r="N49" s="41">
        <v>0</v>
      </c>
      <c r="O49" s="41">
        <v>0</v>
      </c>
      <c r="P49" s="41">
        <v>0</v>
      </c>
      <c r="Q49" s="41">
        <v>1</v>
      </c>
      <c r="R49" s="437">
        <v>279042.5</v>
      </c>
      <c r="AC49" s="155">
        <v>5</v>
      </c>
      <c r="AD49" s="155" t="str">
        <f>IF(F49=AC49,"",1)</f>
        <v/>
      </c>
    </row>
    <row r="50" spans="1:30" ht="12" customHeight="1">
      <c r="A50" s="254"/>
      <c r="B50" s="254"/>
      <c r="C50" s="40"/>
      <c r="D50" s="306"/>
      <c r="E50" s="39"/>
      <c r="F50" s="94">
        <f t="shared" si="1"/>
        <v>1</v>
      </c>
      <c r="G50" s="67">
        <f t="shared" ref="G50:Q50" si="24">IF(G49=0,0,G49/$F49)</f>
        <v>0</v>
      </c>
      <c r="H50" s="37">
        <f t="shared" si="24"/>
        <v>0</v>
      </c>
      <c r="I50" s="37">
        <f t="shared" si="24"/>
        <v>0.2</v>
      </c>
      <c r="J50" s="37">
        <f t="shared" si="24"/>
        <v>0.2</v>
      </c>
      <c r="K50" s="37">
        <f t="shared" si="24"/>
        <v>0</v>
      </c>
      <c r="L50" s="37">
        <f t="shared" si="24"/>
        <v>0.2</v>
      </c>
      <c r="M50" s="37">
        <f t="shared" si="24"/>
        <v>0.2</v>
      </c>
      <c r="N50" s="37">
        <f t="shared" si="24"/>
        <v>0</v>
      </c>
      <c r="O50" s="37">
        <f t="shared" si="24"/>
        <v>0</v>
      </c>
      <c r="P50" s="37">
        <f t="shared" si="24"/>
        <v>0</v>
      </c>
      <c r="Q50" s="37">
        <f t="shared" si="24"/>
        <v>0.2</v>
      </c>
      <c r="R50" s="438"/>
      <c r="AC50" s="154"/>
      <c r="AD50" s="154"/>
    </row>
    <row r="51" spans="1:30" ht="12" customHeight="1">
      <c r="A51" s="254"/>
      <c r="B51" s="254"/>
      <c r="C51" s="43"/>
      <c r="D51" s="305" t="s">
        <v>26</v>
      </c>
      <c r="E51" s="42"/>
      <c r="F51" s="93">
        <f t="shared" si="1"/>
        <v>15</v>
      </c>
      <c r="G51" s="69">
        <v>0</v>
      </c>
      <c r="H51" s="41">
        <v>0</v>
      </c>
      <c r="I51" s="41">
        <v>3</v>
      </c>
      <c r="J51" s="41">
        <v>4</v>
      </c>
      <c r="K51" s="41">
        <v>2</v>
      </c>
      <c r="L51" s="41">
        <v>2</v>
      </c>
      <c r="M51" s="41">
        <v>1</v>
      </c>
      <c r="N51" s="41">
        <v>0</v>
      </c>
      <c r="O51" s="41">
        <v>0</v>
      </c>
      <c r="P51" s="41">
        <v>0</v>
      </c>
      <c r="Q51" s="41">
        <v>3</v>
      </c>
      <c r="R51" s="437">
        <v>263945.83333333331</v>
      </c>
      <c r="AC51" s="155">
        <v>15</v>
      </c>
      <c r="AD51" s="155" t="str">
        <f>IF(F51=AC51,"",1)</f>
        <v/>
      </c>
    </row>
    <row r="52" spans="1:30" ht="12" customHeight="1">
      <c r="A52" s="254"/>
      <c r="B52" s="254"/>
      <c r="C52" s="40"/>
      <c r="D52" s="306"/>
      <c r="E52" s="39"/>
      <c r="F52" s="94">
        <f t="shared" si="1"/>
        <v>1</v>
      </c>
      <c r="G52" s="67">
        <f t="shared" ref="G52:Q52" si="25">IF(G51=0,0,G51/$F51)</f>
        <v>0</v>
      </c>
      <c r="H52" s="37">
        <f t="shared" si="25"/>
        <v>0</v>
      </c>
      <c r="I52" s="37">
        <f t="shared" si="25"/>
        <v>0.2</v>
      </c>
      <c r="J52" s="37">
        <f t="shared" si="25"/>
        <v>0.26666666666666666</v>
      </c>
      <c r="K52" s="37">
        <f t="shared" si="25"/>
        <v>0.13333333333333333</v>
      </c>
      <c r="L52" s="37">
        <f t="shared" si="25"/>
        <v>0.13333333333333333</v>
      </c>
      <c r="M52" s="37">
        <f t="shared" si="25"/>
        <v>6.6666666666666666E-2</v>
      </c>
      <c r="N52" s="37">
        <f t="shared" si="25"/>
        <v>0</v>
      </c>
      <c r="O52" s="37">
        <f t="shared" si="25"/>
        <v>0</v>
      </c>
      <c r="P52" s="37">
        <f t="shared" si="25"/>
        <v>0</v>
      </c>
      <c r="Q52" s="37">
        <f t="shared" si="25"/>
        <v>0.2</v>
      </c>
      <c r="R52" s="438"/>
      <c r="AC52" s="154"/>
      <c r="AD52" s="154"/>
    </row>
    <row r="53" spans="1:30" ht="12" customHeight="1">
      <c r="A53" s="254"/>
      <c r="B53" s="254"/>
      <c r="C53" s="43"/>
      <c r="D53" s="305" t="s">
        <v>25</v>
      </c>
      <c r="E53" s="42"/>
      <c r="F53" s="93">
        <f t="shared" si="1"/>
        <v>6</v>
      </c>
      <c r="G53" s="69">
        <v>0</v>
      </c>
      <c r="H53" s="41">
        <v>0</v>
      </c>
      <c r="I53" s="41">
        <v>0</v>
      </c>
      <c r="J53" s="41">
        <v>2</v>
      </c>
      <c r="K53" s="41">
        <v>0</v>
      </c>
      <c r="L53" s="41">
        <v>0</v>
      </c>
      <c r="M53" s="41">
        <v>2</v>
      </c>
      <c r="N53" s="41">
        <v>0</v>
      </c>
      <c r="O53" s="41">
        <v>0</v>
      </c>
      <c r="P53" s="41">
        <v>0</v>
      </c>
      <c r="Q53" s="41">
        <v>2</v>
      </c>
      <c r="R53" s="437">
        <v>306200</v>
      </c>
      <c r="AC53" s="155">
        <v>6</v>
      </c>
      <c r="AD53" s="155" t="str">
        <f>IF(F53=AC53,"",1)</f>
        <v/>
      </c>
    </row>
    <row r="54" spans="1:30" ht="12" customHeight="1">
      <c r="A54" s="254"/>
      <c r="B54" s="254"/>
      <c r="C54" s="40"/>
      <c r="D54" s="306"/>
      <c r="E54" s="39"/>
      <c r="F54" s="94">
        <f t="shared" si="1"/>
        <v>1</v>
      </c>
      <c r="G54" s="67">
        <f t="shared" ref="G54:Q54" si="26">IF(G53=0,0,G53/$F53)</f>
        <v>0</v>
      </c>
      <c r="H54" s="37">
        <f t="shared" si="26"/>
        <v>0</v>
      </c>
      <c r="I54" s="37">
        <f t="shared" si="26"/>
        <v>0</v>
      </c>
      <c r="J54" s="37">
        <f t="shared" si="26"/>
        <v>0.33333333333333331</v>
      </c>
      <c r="K54" s="37">
        <f t="shared" si="26"/>
        <v>0</v>
      </c>
      <c r="L54" s="37">
        <f t="shared" si="26"/>
        <v>0</v>
      </c>
      <c r="M54" s="37">
        <f t="shared" si="26"/>
        <v>0.33333333333333331</v>
      </c>
      <c r="N54" s="37">
        <f t="shared" si="26"/>
        <v>0</v>
      </c>
      <c r="O54" s="37">
        <f t="shared" si="26"/>
        <v>0</v>
      </c>
      <c r="P54" s="37">
        <f t="shared" si="26"/>
        <v>0</v>
      </c>
      <c r="Q54" s="37">
        <f t="shared" si="26"/>
        <v>0.33333333333333331</v>
      </c>
      <c r="R54" s="438"/>
      <c r="AC54" s="154"/>
      <c r="AD54" s="154"/>
    </row>
    <row r="55" spans="1:30" ht="12" customHeight="1">
      <c r="A55" s="254"/>
      <c r="B55" s="254"/>
      <c r="C55" s="43"/>
      <c r="D55" s="305" t="s">
        <v>24</v>
      </c>
      <c r="E55" s="42"/>
      <c r="F55" s="93">
        <f t="shared" si="1"/>
        <v>33</v>
      </c>
      <c r="G55" s="69">
        <v>0</v>
      </c>
      <c r="H55" s="41">
        <v>0</v>
      </c>
      <c r="I55" s="41">
        <v>1</v>
      </c>
      <c r="J55" s="41">
        <v>7</v>
      </c>
      <c r="K55" s="41">
        <v>8</v>
      </c>
      <c r="L55" s="41">
        <v>5</v>
      </c>
      <c r="M55" s="41">
        <v>2</v>
      </c>
      <c r="N55" s="41">
        <v>1</v>
      </c>
      <c r="O55" s="41">
        <v>2</v>
      </c>
      <c r="P55" s="41">
        <v>0</v>
      </c>
      <c r="Q55" s="41">
        <v>7</v>
      </c>
      <c r="R55" s="437">
        <v>299827.38461538462</v>
      </c>
      <c r="AC55" s="155">
        <v>33</v>
      </c>
      <c r="AD55" s="155" t="str">
        <f>IF(F55=AC55,"",1)</f>
        <v/>
      </c>
    </row>
    <row r="56" spans="1:30" ht="12" customHeight="1">
      <c r="A56" s="254"/>
      <c r="B56" s="254"/>
      <c r="C56" s="40"/>
      <c r="D56" s="306"/>
      <c r="E56" s="39"/>
      <c r="F56" s="94">
        <f t="shared" si="1"/>
        <v>1</v>
      </c>
      <c r="G56" s="67">
        <f t="shared" ref="G56:Q56" si="27">IF(G55=0,0,G55/$F55)</f>
        <v>0</v>
      </c>
      <c r="H56" s="37">
        <f t="shared" si="27"/>
        <v>0</v>
      </c>
      <c r="I56" s="37">
        <f t="shared" si="27"/>
        <v>3.0303030303030304E-2</v>
      </c>
      <c r="J56" s="37">
        <f t="shared" si="27"/>
        <v>0.21212121212121213</v>
      </c>
      <c r="K56" s="37">
        <f t="shared" si="27"/>
        <v>0.24242424242424243</v>
      </c>
      <c r="L56" s="37">
        <f t="shared" si="27"/>
        <v>0.15151515151515152</v>
      </c>
      <c r="M56" s="37">
        <f t="shared" si="27"/>
        <v>6.0606060606060608E-2</v>
      </c>
      <c r="N56" s="37">
        <f t="shared" si="27"/>
        <v>3.0303030303030304E-2</v>
      </c>
      <c r="O56" s="37">
        <f t="shared" si="27"/>
        <v>6.0606060606060608E-2</v>
      </c>
      <c r="P56" s="37">
        <f t="shared" si="27"/>
        <v>0</v>
      </c>
      <c r="Q56" s="37">
        <f t="shared" si="27"/>
        <v>0.21212121212121213</v>
      </c>
      <c r="R56" s="438"/>
      <c r="AC56" s="154"/>
      <c r="AD56" s="154"/>
    </row>
    <row r="57" spans="1:30" ht="12" customHeight="1">
      <c r="A57" s="254"/>
      <c r="B57" s="254"/>
      <c r="C57" s="43"/>
      <c r="D57" s="305" t="s">
        <v>23</v>
      </c>
      <c r="E57" s="42"/>
      <c r="F57" s="93">
        <f t="shared" si="1"/>
        <v>7</v>
      </c>
      <c r="G57" s="69">
        <v>0</v>
      </c>
      <c r="H57" s="41">
        <v>0</v>
      </c>
      <c r="I57" s="41">
        <v>0</v>
      </c>
      <c r="J57" s="41">
        <v>3</v>
      </c>
      <c r="K57" s="41">
        <v>1</v>
      </c>
      <c r="L57" s="41">
        <v>1</v>
      </c>
      <c r="M57" s="41">
        <v>1</v>
      </c>
      <c r="N57" s="41">
        <v>1</v>
      </c>
      <c r="O57" s="41">
        <v>0</v>
      </c>
      <c r="P57" s="41">
        <v>0</v>
      </c>
      <c r="Q57" s="41">
        <v>0</v>
      </c>
      <c r="R57" s="437">
        <v>302864.71428571426</v>
      </c>
      <c r="AC57" s="155">
        <v>7</v>
      </c>
      <c r="AD57" s="155" t="str">
        <f>IF(F57=AC57,"",1)</f>
        <v/>
      </c>
    </row>
    <row r="58" spans="1:30" ht="12" customHeight="1">
      <c r="A58" s="254"/>
      <c r="B58" s="254"/>
      <c r="C58" s="40"/>
      <c r="D58" s="306"/>
      <c r="E58" s="39"/>
      <c r="F58" s="94">
        <f t="shared" si="1"/>
        <v>0.99999999999999978</v>
      </c>
      <c r="G58" s="67">
        <f t="shared" ref="G58:Q58" si="28">IF(G57=0,0,G57/$F57)</f>
        <v>0</v>
      </c>
      <c r="H58" s="37">
        <f t="shared" si="28"/>
        <v>0</v>
      </c>
      <c r="I58" s="37">
        <f t="shared" si="28"/>
        <v>0</v>
      </c>
      <c r="J58" s="37">
        <f t="shared" si="28"/>
        <v>0.42857142857142855</v>
      </c>
      <c r="K58" s="37">
        <f t="shared" si="28"/>
        <v>0.14285714285714285</v>
      </c>
      <c r="L58" s="37">
        <f t="shared" si="28"/>
        <v>0.14285714285714285</v>
      </c>
      <c r="M58" s="37">
        <f t="shared" si="28"/>
        <v>0.14285714285714285</v>
      </c>
      <c r="N58" s="37">
        <f t="shared" si="28"/>
        <v>0.14285714285714285</v>
      </c>
      <c r="O58" s="37">
        <f t="shared" si="28"/>
        <v>0</v>
      </c>
      <c r="P58" s="37">
        <f t="shared" si="28"/>
        <v>0</v>
      </c>
      <c r="Q58" s="37">
        <f t="shared" si="28"/>
        <v>0</v>
      </c>
      <c r="R58" s="438"/>
      <c r="AC58" s="154"/>
      <c r="AD58" s="154"/>
    </row>
    <row r="59" spans="1:30" ht="12.75" customHeight="1">
      <c r="A59" s="254"/>
      <c r="B59" s="254"/>
      <c r="C59" s="43"/>
      <c r="D59" s="305" t="s">
        <v>22</v>
      </c>
      <c r="E59" s="42"/>
      <c r="F59" s="93">
        <f t="shared" si="1"/>
        <v>29</v>
      </c>
      <c r="G59" s="69">
        <v>0</v>
      </c>
      <c r="H59" s="41">
        <v>0</v>
      </c>
      <c r="I59" s="41">
        <v>0</v>
      </c>
      <c r="J59" s="41">
        <v>6</v>
      </c>
      <c r="K59" s="41">
        <v>9</v>
      </c>
      <c r="L59" s="41">
        <v>7</v>
      </c>
      <c r="M59" s="41">
        <v>1</v>
      </c>
      <c r="N59" s="41">
        <v>1</v>
      </c>
      <c r="O59" s="41">
        <v>1</v>
      </c>
      <c r="P59" s="41">
        <v>0</v>
      </c>
      <c r="Q59" s="41">
        <v>4</v>
      </c>
      <c r="R59" s="437">
        <v>292426.56</v>
      </c>
      <c r="AC59" s="155">
        <v>29</v>
      </c>
      <c r="AD59" s="155" t="str">
        <f>IF(F59=AC59,"",1)</f>
        <v/>
      </c>
    </row>
    <row r="60" spans="1:30" ht="12.75" customHeight="1">
      <c r="A60" s="254"/>
      <c r="B60" s="254"/>
      <c r="C60" s="40"/>
      <c r="D60" s="306"/>
      <c r="E60" s="39"/>
      <c r="F60" s="94">
        <f t="shared" si="1"/>
        <v>1</v>
      </c>
      <c r="G60" s="67">
        <f t="shared" ref="G60:Q60" si="29">IF(G59=0,0,G59/$F59)</f>
        <v>0</v>
      </c>
      <c r="H60" s="37">
        <f t="shared" si="29"/>
        <v>0</v>
      </c>
      <c r="I60" s="37">
        <f t="shared" si="29"/>
        <v>0</v>
      </c>
      <c r="J60" s="37">
        <f t="shared" si="29"/>
        <v>0.20689655172413793</v>
      </c>
      <c r="K60" s="37">
        <f t="shared" si="29"/>
        <v>0.31034482758620691</v>
      </c>
      <c r="L60" s="37">
        <f t="shared" si="29"/>
        <v>0.2413793103448276</v>
      </c>
      <c r="M60" s="37">
        <f t="shared" si="29"/>
        <v>3.4482758620689655E-2</v>
      </c>
      <c r="N60" s="37">
        <f t="shared" si="29"/>
        <v>3.4482758620689655E-2</v>
      </c>
      <c r="O60" s="37">
        <f t="shared" si="29"/>
        <v>3.4482758620689655E-2</v>
      </c>
      <c r="P60" s="37">
        <f t="shared" si="29"/>
        <v>0</v>
      </c>
      <c r="Q60" s="37">
        <f t="shared" si="29"/>
        <v>0.13793103448275862</v>
      </c>
      <c r="R60" s="438"/>
      <c r="AC60" s="154"/>
      <c r="AD60" s="154"/>
    </row>
    <row r="61" spans="1:30" ht="12" customHeight="1">
      <c r="A61" s="254"/>
      <c r="B61" s="254"/>
      <c r="C61" s="43"/>
      <c r="D61" s="305" t="s">
        <v>21</v>
      </c>
      <c r="E61" s="42"/>
      <c r="F61" s="93">
        <f t="shared" si="1"/>
        <v>15</v>
      </c>
      <c r="G61" s="69">
        <v>0</v>
      </c>
      <c r="H61" s="41">
        <v>0</v>
      </c>
      <c r="I61" s="41">
        <v>1</v>
      </c>
      <c r="J61" s="41">
        <v>2</v>
      </c>
      <c r="K61" s="41">
        <v>4</v>
      </c>
      <c r="L61" s="41">
        <v>4</v>
      </c>
      <c r="M61" s="41">
        <v>1</v>
      </c>
      <c r="N61" s="41">
        <v>2</v>
      </c>
      <c r="O61" s="41">
        <v>0</v>
      </c>
      <c r="P61" s="41">
        <v>0</v>
      </c>
      <c r="Q61" s="41">
        <v>1</v>
      </c>
      <c r="R61" s="437">
        <v>310035</v>
      </c>
      <c r="AC61" s="155">
        <v>15</v>
      </c>
      <c r="AD61" s="155" t="str">
        <f>IF(F61=AC61,"",1)</f>
        <v/>
      </c>
    </row>
    <row r="62" spans="1:30" ht="12" customHeight="1">
      <c r="A62" s="254"/>
      <c r="B62" s="254"/>
      <c r="C62" s="40"/>
      <c r="D62" s="306"/>
      <c r="E62" s="39"/>
      <c r="F62" s="94">
        <f t="shared" si="1"/>
        <v>1</v>
      </c>
      <c r="G62" s="67">
        <f t="shared" ref="G62:Q62" si="30">IF(G61=0,0,G61/$F61)</f>
        <v>0</v>
      </c>
      <c r="H62" s="37">
        <f t="shared" si="30"/>
        <v>0</v>
      </c>
      <c r="I62" s="37">
        <f t="shared" si="30"/>
        <v>6.6666666666666666E-2</v>
      </c>
      <c r="J62" s="37">
        <f t="shared" si="30"/>
        <v>0.13333333333333333</v>
      </c>
      <c r="K62" s="37">
        <f t="shared" si="30"/>
        <v>0.26666666666666666</v>
      </c>
      <c r="L62" s="37">
        <f t="shared" si="30"/>
        <v>0.26666666666666666</v>
      </c>
      <c r="M62" s="37">
        <f t="shared" si="30"/>
        <v>6.6666666666666666E-2</v>
      </c>
      <c r="N62" s="37">
        <f t="shared" si="30"/>
        <v>0.13333333333333333</v>
      </c>
      <c r="O62" s="37">
        <f t="shared" si="30"/>
        <v>0</v>
      </c>
      <c r="P62" s="37">
        <f t="shared" si="30"/>
        <v>0</v>
      </c>
      <c r="Q62" s="37">
        <f t="shared" si="30"/>
        <v>6.6666666666666666E-2</v>
      </c>
      <c r="R62" s="438"/>
      <c r="AC62" s="154"/>
      <c r="AD62" s="154"/>
    </row>
    <row r="63" spans="1:30" ht="12" customHeight="1">
      <c r="A63" s="254"/>
      <c r="B63" s="254"/>
      <c r="C63" s="43"/>
      <c r="D63" s="305" t="s">
        <v>20</v>
      </c>
      <c r="E63" s="42"/>
      <c r="F63" s="93">
        <f t="shared" si="1"/>
        <v>7</v>
      </c>
      <c r="G63" s="69">
        <v>0</v>
      </c>
      <c r="H63" s="41">
        <v>0</v>
      </c>
      <c r="I63" s="41">
        <v>1</v>
      </c>
      <c r="J63" s="41">
        <v>2</v>
      </c>
      <c r="K63" s="41">
        <v>1</v>
      </c>
      <c r="L63" s="41">
        <v>0</v>
      </c>
      <c r="M63" s="41">
        <v>1</v>
      </c>
      <c r="N63" s="41">
        <v>2</v>
      </c>
      <c r="O63" s="41">
        <v>0</v>
      </c>
      <c r="P63" s="41">
        <v>0</v>
      </c>
      <c r="Q63" s="41">
        <v>0</v>
      </c>
      <c r="R63" s="437">
        <v>297827.57142857142</v>
      </c>
      <c r="AC63" s="155">
        <v>7</v>
      </c>
      <c r="AD63" s="155" t="str">
        <f>IF(F63=AC63,"",1)</f>
        <v/>
      </c>
    </row>
    <row r="64" spans="1:30" ht="12" customHeight="1">
      <c r="A64" s="254"/>
      <c r="B64" s="254"/>
      <c r="C64" s="40"/>
      <c r="D64" s="306"/>
      <c r="E64" s="39"/>
      <c r="F64" s="94">
        <f t="shared" si="1"/>
        <v>0.99999999999999989</v>
      </c>
      <c r="G64" s="67">
        <f t="shared" ref="G64:Q64" si="31">IF(G63=0,0,G63/$F63)</f>
        <v>0</v>
      </c>
      <c r="H64" s="37">
        <f t="shared" si="31"/>
        <v>0</v>
      </c>
      <c r="I64" s="37">
        <f t="shared" si="31"/>
        <v>0.14285714285714285</v>
      </c>
      <c r="J64" s="37">
        <f t="shared" si="31"/>
        <v>0.2857142857142857</v>
      </c>
      <c r="K64" s="37">
        <f t="shared" si="31"/>
        <v>0.14285714285714285</v>
      </c>
      <c r="L64" s="37">
        <f t="shared" si="31"/>
        <v>0</v>
      </c>
      <c r="M64" s="37">
        <f t="shared" si="31"/>
        <v>0.14285714285714285</v>
      </c>
      <c r="N64" s="37">
        <f t="shared" si="31"/>
        <v>0.2857142857142857</v>
      </c>
      <c r="O64" s="37">
        <f t="shared" si="31"/>
        <v>0</v>
      </c>
      <c r="P64" s="37">
        <f t="shared" si="31"/>
        <v>0</v>
      </c>
      <c r="Q64" s="37">
        <f t="shared" si="31"/>
        <v>0</v>
      </c>
      <c r="R64" s="438"/>
      <c r="AC64" s="154"/>
      <c r="AD64" s="154"/>
    </row>
    <row r="65" spans="1:30" ht="12" customHeight="1">
      <c r="A65" s="254"/>
      <c r="B65" s="254"/>
      <c r="C65" s="43"/>
      <c r="D65" s="305" t="s">
        <v>19</v>
      </c>
      <c r="E65" s="42"/>
      <c r="F65" s="93">
        <f t="shared" si="1"/>
        <v>17</v>
      </c>
      <c r="G65" s="69">
        <v>0</v>
      </c>
      <c r="H65" s="41">
        <v>0</v>
      </c>
      <c r="I65" s="41">
        <v>0</v>
      </c>
      <c r="J65" s="41">
        <v>3</v>
      </c>
      <c r="K65" s="41">
        <v>7</v>
      </c>
      <c r="L65" s="41">
        <v>3</v>
      </c>
      <c r="M65" s="41">
        <v>1</v>
      </c>
      <c r="N65" s="41">
        <v>0</v>
      </c>
      <c r="O65" s="41">
        <v>0</v>
      </c>
      <c r="P65" s="41">
        <v>0</v>
      </c>
      <c r="Q65" s="41">
        <v>3</v>
      </c>
      <c r="R65" s="437">
        <v>288117.71428571426</v>
      </c>
      <c r="AC65" s="155">
        <v>17</v>
      </c>
      <c r="AD65" s="155" t="str">
        <f>IF(F65=AC65,"",1)</f>
        <v/>
      </c>
    </row>
    <row r="66" spans="1:30" ht="12" customHeight="1">
      <c r="A66" s="254"/>
      <c r="B66" s="254"/>
      <c r="C66" s="40"/>
      <c r="D66" s="306"/>
      <c r="E66" s="39"/>
      <c r="F66" s="94">
        <f t="shared" si="1"/>
        <v>1</v>
      </c>
      <c r="G66" s="67">
        <f t="shared" ref="G66:Q66" si="32">IF(G65=0,0,G65/$F65)</f>
        <v>0</v>
      </c>
      <c r="H66" s="37">
        <f t="shared" si="32"/>
        <v>0</v>
      </c>
      <c r="I66" s="37">
        <f t="shared" si="32"/>
        <v>0</v>
      </c>
      <c r="J66" s="37">
        <f t="shared" si="32"/>
        <v>0.17647058823529413</v>
      </c>
      <c r="K66" s="37">
        <f t="shared" si="32"/>
        <v>0.41176470588235292</v>
      </c>
      <c r="L66" s="37">
        <f t="shared" si="32"/>
        <v>0.17647058823529413</v>
      </c>
      <c r="M66" s="37">
        <f t="shared" si="32"/>
        <v>5.8823529411764705E-2</v>
      </c>
      <c r="N66" s="37">
        <f t="shared" si="32"/>
        <v>0</v>
      </c>
      <c r="O66" s="37">
        <f t="shared" si="32"/>
        <v>0</v>
      </c>
      <c r="P66" s="37">
        <f t="shared" si="32"/>
        <v>0</v>
      </c>
      <c r="Q66" s="37">
        <f t="shared" si="32"/>
        <v>0.17647058823529413</v>
      </c>
      <c r="R66" s="438"/>
      <c r="AC66" s="154"/>
      <c r="AD66" s="154"/>
    </row>
    <row r="67" spans="1:30" ht="12" customHeight="1">
      <c r="A67" s="254"/>
      <c r="B67" s="254"/>
      <c r="C67" s="43"/>
      <c r="D67" s="305" t="s">
        <v>18</v>
      </c>
      <c r="E67" s="42"/>
      <c r="F67" s="93">
        <f t="shared" si="1"/>
        <v>6</v>
      </c>
      <c r="G67" s="69">
        <v>0</v>
      </c>
      <c r="H67" s="41">
        <v>1</v>
      </c>
      <c r="I67" s="41">
        <v>1</v>
      </c>
      <c r="J67" s="41">
        <v>0</v>
      </c>
      <c r="K67" s="41">
        <v>3</v>
      </c>
      <c r="L67" s="41">
        <v>0</v>
      </c>
      <c r="M67" s="41">
        <v>0</v>
      </c>
      <c r="N67" s="41">
        <v>0</v>
      </c>
      <c r="O67" s="41">
        <v>0</v>
      </c>
      <c r="P67" s="41">
        <v>1</v>
      </c>
      <c r="Q67" s="41">
        <v>0</v>
      </c>
      <c r="R67" s="437">
        <v>311114.33333333331</v>
      </c>
      <c r="AC67" s="155">
        <v>6</v>
      </c>
      <c r="AD67" s="155" t="str">
        <f>IF(F67=AC67,"",1)</f>
        <v/>
      </c>
    </row>
    <row r="68" spans="1:30" ht="12" customHeight="1">
      <c r="A68" s="254"/>
      <c r="B68" s="255"/>
      <c r="C68" s="40"/>
      <c r="D68" s="306"/>
      <c r="E68" s="39"/>
      <c r="F68" s="94">
        <f t="shared" si="1"/>
        <v>0.99999999999999989</v>
      </c>
      <c r="G68" s="67">
        <f t="shared" ref="G68:Q68" si="33">IF(G67=0,0,G67/$F67)</f>
        <v>0</v>
      </c>
      <c r="H68" s="37">
        <f t="shared" si="33"/>
        <v>0.16666666666666666</v>
      </c>
      <c r="I68" s="37">
        <f t="shared" si="33"/>
        <v>0.16666666666666666</v>
      </c>
      <c r="J68" s="37">
        <f t="shared" si="33"/>
        <v>0</v>
      </c>
      <c r="K68" s="37">
        <f t="shared" si="33"/>
        <v>0.5</v>
      </c>
      <c r="L68" s="37">
        <f t="shared" si="33"/>
        <v>0</v>
      </c>
      <c r="M68" s="37">
        <f t="shared" si="33"/>
        <v>0</v>
      </c>
      <c r="N68" s="37">
        <f t="shared" si="33"/>
        <v>0</v>
      </c>
      <c r="O68" s="37">
        <f t="shared" si="33"/>
        <v>0</v>
      </c>
      <c r="P68" s="37">
        <f t="shared" si="33"/>
        <v>0.16666666666666666</v>
      </c>
      <c r="Q68" s="37">
        <f t="shared" si="33"/>
        <v>0</v>
      </c>
      <c r="R68" s="438"/>
      <c r="AC68" s="154"/>
      <c r="AD68" s="154"/>
    </row>
    <row r="69" spans="1:30" ht="12" customHeight="1">
      <c r="A69" s="254"/>
      <c r="B69" s="253" t="s">
        <v>17</v>
      </c>
      <c r="C69" s="43"/>
      <c r="D69" s="305" t="s">
        <v>16</v>
      </c>
      <c r="E69" s="42"/>
      <c r="F69" s="93">
        <f t="shared" si="1"/>
        <v>724</v>
      </c>
      <c r="G69" s="69">
        <f t="shared" ref="G69:Q69" si="34">SUM(G71,G73,G75,G77,G79,G81,G83,G85,G87,G89,G91,G93,G95,G97,G99)</f>
        <v>0</v>
      </c>
      <c r="H69" s="41">
        <f t="shared" si="34"/>
        <v>6</v>
      </c>
      <c r="I69" s="41">
        <f t="shared" si="34"/>
        <v>44</v>
      </c>
      <c r="J69" s="41">
        <f t="shared" si="34"/>
        <v>72</v>
      </c>
      <c r="K69" s="41">
        <f t="shared" si="34"/>
        <v>112</v>
      </c>
      <c r="L69" s="41">
        <f t="shared" si="34"/>
        <v>91</v>
      </c>
      <c r="M69" s="41">
        <f t="shared" si="34"/>
        <v>87</v>
      </c>
      <c r="N69" s="41">
        <f t="shared" si="34"/>
        <v>34</v>
      </c>
      <c r="O69" s="41">
        <f t="shared" si="34"/>
        <v>16</v>
      </c>
      <c r="P69" s="41">
        <f t="shared" si="34"/>
        <v>23</v>
      </c>
      <c r="Q69" s="41">
        <f t="shared" si="34"/>
        <v>239</v>
      </c>
      <c r="R69" s="437">
        <v>317732.92989999999</v>
      </c>
      <c r="AC69" s="155">
        <v>724</v>
      </c>
      <c r="AD69" s="155" t="str">
        <f>IF(F69=AC69,"",1)</f>
        <v/>
      </c>
    </row>
    <row r="70" spans="1:30" ht="12" customHeight="1">
      <c r="A70" s="254"/>
      <c r="B70" s="254"/>
      <c r="C70" s="40"/>
      <c r="D70" s="306"/>
      <c r="E70" s="39"/>
      <c r="F70" s="94">
        <f t="shared" si="1"/>
        <v>1</v>
      </c>
      <c r="G70" s="67">
        <f t="shared" ref="G70:Q70" si="35">IF(G69=0,0,G69/$F69)</f>
        <v>0</v>
      </c>
      <c r="H70" s="37">
        <f t="shared" si="35"/>
        <v>8.2872928176795577E-3</v>
      </c>
      <c r="I70" s="37">
        <f t="shared" si="35"/>
        <v>6.0773480662983423E-2</v>
      </c>
      <c r="J70" s="37">
        <f t="shared" si="35"/>
        <v>9.9447513812154692E-2</v>
      </c>
      <c r="K70" s="37">
        <f t="shared" si="35"/>
        <v>0.15469613259668508</v>
      </c>
      <c r="L70" s="37">
        <f t="shared" si="35"/>
        <v>0.12569060773480664</v>
      </c>
      <c r="M70" s="37">
        <f t="shared" si="35"/>
        <v>0.12016574585635359</v>
      </c>
      <c r="N70" s="37">
        <f t="shared" si="35"/>
        <v>4.6961325966850827E-2</v>
      </c>
      <c r="O70" s="37">
        <f t="shared" si="35"/>
        <v>2.2099447513812154E-2</v>
      </c>
      <c r="P70" s="37">
        <f t="shared" si="35"/>
        <v>3.1767955801104975E-2</v>
      </c>
      <c r="Q70" s="37">
        <f t="shared" si="35"/>
        <v>0.33011049723756908</v>
      </c>
      <c r="R70" s="438"/>
      <c r="AC70" s="154"/>
      <c r="AD70" s="154"/>
    </row>
    <row r="71" spans="1:30" ht="12" customHeight="1">
      <c r="A71" s="254"/>
      <c r="B71" s="254"/>
      <c r="C71" s="43"/>
      <c r="D71" s="305" t="s">
        <v>122</v>
      </c>
      <c r="E71" s="42"/>
      <c r="F71" s="93">
        <f t="shared" si="1"/>
        <v>4</v>
      </c>
      <c r="G71" s="69">
        <v>0</v>
      </c>
      <c r="H71" s="41">
        <v>0</v>
      </c>
      <c r="I71" s="41">
        <v>0</v>
      </c>
      <c r="J71" s="41">
        <v>1</v>
      </c>
      <c r="K71" s="41">
        <v>2</v>
      </c>
      <c r="L71" s="41">
        <v>0</v>
      </c>
      <c r="M71" s="41">
        <v>0</v>
      </c>
      <c r="N71" s="41">
        <v>0</v>
      </c>
      <c r="O71" s="41">
        <v>0</v>
      </c>
      <c r="P71" s="41">
        <v>0</v>
      </c>
      <c r="Q71" s="41">
        <v>1</v>
      </c>
      <c r="R71" s="437">
        <v>260900</v>
      </c>
      <c r="AC71" s="155">
        <v>4</v>
      </c>
      <c r="AD71" s="155" t="str">
        <f>IF(F71=AC71,"",1)</f>
        <v/>
      </c>
    </row>
    <row r="72" spans="1:30" ht="12" customHeight="1">
      <c r="A72" s="254"/>
      <c r="B72" s="254"/>
      <c r="C72" s="40"/>
      <c r="D72" s="306"/>
      <c r="E72" s="39"/>
      <c r="F72" s="94">
        <f t="shared" ref="F72:F100" si="36">SUM(G72:Q72)</f>
        <v>1</v>
      </c>
      <c r="G72" s="67">
        <f t="shared" ref="G72:Q72" si="37">IF(G71=0,0,G71/$F71)</f>
        <v>0</v>
      </c>
      <c r="H72" s="37">
        <f t="shared" si="37"/>
        <v>0</v>
      </c>
      <c r="I72" s="37">
        <f t="shared" si="37"/>
        <v>0</v>
      </c>
      <c r="J72" s="37">
        <f t="shared" si="37"/>
        <v>0.25</v>
      </c>
      <c r="K72" s="37">
        <f t="shared" si="37"/>
        <v>0.5</v>
      </c>
      <c r="L72" s="37">
        <f t="shared" si="37"/>
        <v>0</v>
      </c>
      <c r="M72" s="37">
        <f t="shared" si="37"/>
        <v>0</v>
      </c>
      <c r="N72" s="37">
        <f t="shared" si="37"/>
        <v>0</v>
      </c>
      <c r="O72" s="37">
        <f t="shared" si="37"/>
        <v>0</v>
      </c>
      <c r="P72" s="37">
        <f t="shared" si="37"/>
        <v>0</v>
      </c>
      <c r="Q72" s="37">
        <f t="shared" si="37"/>
        <v>0.25</v>
      </c>
      <c r="R72" s="438"/>
      <c r="AC72" s="154"/>
      <c r="AD72" s="154"/>
    </row>
    <row r="73" spans="1:30" ht="12" customHeight="1">
      <c r="A73" s="254"/>
      <c r="B73" s="254"/>
      <c r="C73" s="43"/>
      <c r="D73" s="305" t="s">
        <v>14</v>
      </c>
      <c r="E73" s="42"/>
      <c r="F73" s="93">
        <f t="shared" si="36"/>
        <v>91</v>
      </c>
      <c r="G73" s="69">
        <v>0</v>
      </c>
      <c r="H73" s="41">
        <v>0</v>
      </c>
      <c r="I73" s="41">
        <v>4</v>
      </c>
      <c r="J73" s="41">
        <v>7</v>
      </c>
      <c r="K73" s="41">
        <v>25</v>
      </c>
      <c r="L73" s="41">
        <v>16</v>
      </c>
      <c r="M73" s="41">
        <v>14</v>
      </c>
      <c r="N73" s="41">
        <v>3</v>
      </c>
      <c r="O73" s="41">
        <v>3</v>
      </c>
      <c r="P73" s="41">
        <v>1</v>
      </c>
      <c r="Q73" s="41">
        <v>18</v>
      </c>
      <c r="R73" s="437">
        <v>316797.9726027397</v>
      </c>
      <c r="AC73" s="155">
        <v>91</v>
      </c>
      <c r="AD73" s="155" t="str">
        <f>IF(F73=AC73,"",1)</f>
        <v/>
      </c>
    </row>
    <row r="74" spans="1:30" ht="12" customHeight="1">
      <c r="A74" s="254"/>
      <c r="B74" s="254"/>
      <c r="C74" s="40"/>
      <c r="D74" s="306"/>
      <c r="E74" s="39"/>
      <c r="F74" s="94">
        <f t="shared" si="36"/>
        <v>1</v>
      </c>
      <c r="G74" s="67">
        <f t="shared" ref="G74:Q74" si="38">IF(G73=0,0,G73/$F73)</f>
        <v>0</v>
      </c>
      <c r="H74" s="37">
        <f t="shared" si="38"/>
        <v>0</v>
      </c>
      <c r="I74" s="37">
        <f t="shared" si="38"/>
        <v>4.3956043956043959E-2</v>
      </c>
      <c r="J74" s="37">
        <f t="shared" si="38"/>
        <v>7.6923076923076927E-2</v>
      </c>
      <c r="K74" s="37">
        <f t="shared" si="38"/>
        <v>0.27472527472527475</v>
      </c>
      <c r="L74" s="37">
        <f t="shared" si="38"/>
        <v>0.17582417582417584</v>
      </c>
      <c r="M74" s="37">
        <f t="shared" si="38"/>
        <v>0.15384615384615385</v>
      </c>
      <c r="N74" s="37">
        <f t="shared" si="38"/>
        <v>3.2967032967032968E-2</v>
      </c>
      <c r="O74" s="37">
        <f t="shared" si="38"/>
        <v>3.2967032967032968E-2</v>
      </c>
      <c r="P74" s="37">
        <f t="shared" si="38"/>
        <v>1.098901098901099E-2</v>
      </c>
      <c r="Q74" s="37">
        <f t="shared" si="38"/>
        <v>0.19780219780219779</v>
      </c>
      <c r="R74" s="438"/>
      <c r="AC74" s="154"/>
      <c r="AD74" s="154"/>
    </row>
    <row r="75" spans="1:30" ht="12" customHeight="1">
      <c r="A75" s="254"/>
      <c r="B75" s="254"/>
      <c r="C75" s="43"/>
      <c r="D75" s="305" t="s">
        <v>13</v>
      </c>
      <c r="E75" s="42"/>
      <c r="F75" s="93">
        <f t="shared" si="36"/>
        <v>19</v>
      </c>
      <c r="G75" s="69">
        <v>0</v>
      </c>
      <c r="H75" s="41">
        <v>0</v>
      </c>
      <c r="I75" s="41">
        <v>0</v>
      </c>
      <c r="J75" s="41">
        <v>0</v>
      </c>
      <c r="K75" s="41">
        <v>3</v>
      </c>
      <c r="L75" s="41">
        <v>3</v>
      </c>
      <c r="M75" s="41">
        <v>3</v>
      </c>
      <c r="N75" s="41">
        <v>2</v>
      </c>
      <c r="O75" s="41">
        <v>0</v>
      </c>
      <c r="P75" s="41">
        <v>6</v>
      </c>
      <c r="Q75" s="41">
        <v>2</v>
      </c>
      <c r="R75" s="437">
        <v>420704.70588235295</v>
      </c>
      <c r="AC75" s="155">
        <v>19</v>
      </c>
      <c r="AD75" s="155" t="str">
        <f>IF(F75=AC75,"",1)</f>
        <v/>
      </c>
    </row>
    <row r="76" spans="1:30" ht="12" customHeight="1">
      <c r="A76" s="254"/>
      <c r="B76" s="254"/>
      <c r="C76" s="40"/>
      <c r="D76" s="306"/>
      <c r="E76" s="39"/>
      <c r="F76" s="94">
        <f t="shared" si="36"/>
        <v>1</v>
      </c>
      <c r="G76" s="67">
        <f t="shared" ref="G76:Q76" si="39">IF(G75=0,0,G75/$F75)</f>
        <v>0</v>
      </c>
      <c r="H76" s="37">
        <f t="shared" si="39"/>
        <v>0</v>
      </c>
      <c r="I76" s="37">
        <f t="shared" si="39"/>
        <v>0</v>
      </c>
      <c r="J76" s="37">
        <f t="shared" si="39"/>
        <v>0</v>
      </c>
      <c r="K76" s="37">
        <f t="shared" si="39"/>
        <v>0.15789473684210525</v>
      </c>
      <c r="L76" s="37">
        <f t="shared" si="39"/>
        <v>0.15789473684210525</v>
      </c>
      <c r="M76" s="37">
        <f t="shared" si="39"/>
        <v>0.15789473684210525</v>
      </c>
      <c r="N76" s="37">
        <f t="shared" si="39"/>
        <v>0.10526315789473684</v>
      </c>
      <c r="O76" s="37">
        <f t="shared" si="39"/>
        <v>0</v>
      </c>
      <c r="P76" s="37">
        <f t="shared" si="39"/>
        <v>0.31578947368421051</v>
      </c>
      <c r="Q76" s="37">
        <f t="shared" si="39"/>
        <v>0.10526315789473684</v>
      </c>
      <c r="R76" s="438"/>
      <c r="AC76" s="154"/>
      <c r="AD76" s="154"/>
    </row>
    <row r="77" spans="1:30" ht="12" customHeight="1">
      <c r="A77" s="254"/>
      <c r="B77" s="254"/>
      <c r="C77" s="43"/>
      <c r="D77" s="305" t="s">
        <v>12</v>
      </c>
      <c r="E77" s="42"/>
      <c r="F77" s="93">
        <f t="shared" si="36"/>
        <v>14</v>
      </c>
      <c r="G77" s="69">
        <v>0</v>
      </c>
      <c r="H77" s="41">
        <v>0</v>
      </c>
      <c r="I77" s="41">
        <v>0</v>
      </c>
      <c r="J77" s="41">
        <v>1</v>
      </c>
      <c r="K77" s="41">
        <v>5</v>
      </c>
      <c r="L77" s="41">
        <v>3</v>
      </c>
      <c r="M77" s="41">
        <v>2</v>
      </c>
      <c r="N77" s="41">
        <v>0</v>
      </c>
      <c r="O77" s="41">
        <v>0</v>
      </c>
      <c r="P77" s="41">
        <v>1</v>
      </c>
      <c r="Q77" s="41">
        <v>2</v>
      </c>
      <c r="R77" s="437">
        <v>326231.75</v>
      </c>
      <c r="AC77" s="155">
        <v>14</v>
      </c>
      <c r="AD77" s="155" t="str">
        <f>IF(F77=AC77,"",1)</f>
        <v/>
      </c>
    </row>
    <row r="78" spans="1:30" ht="12" customHeight="1">
      <c r="A78" s="254"/>
      <c r="B78" s="254"/>
      <c r="C78" s="40"/>
      <c r="D78" s="306"/>
      <c r="E78" s="39"/>
      <c r="F78" s="94">
        <f t="shared" si="36"/>
        <v>1</v>
      </c>
      <c r="G78" s="67">
        <f t="shared" ref="G78:Q78" si="40">IF(G77=0,0,G77/$F77)</f>
        <v>0</v>
      </c>
      <c r="H78" s="37">
        <f t="shared" si="40"/>
        <v>0</v>
      </c>
      <c r="I78" s="37">
        <f t="shared" si="40"/>
        <v>0</v>
      </c>
      <c r="J78" s="37">
        <f t="shared" si="40"/>
        <v>7.1428571428571425E-2</v>
      </c>
      <c r="K78" s="37">
        <f t="shared" si="40"/>
        <v>0.35714285714285715</v>
      </c>
      <c r="L78" s="37">
        <f t="shared" si="40"/>
        <v>0.21428571428571427</v>
      </c>
      <c r="M78" s="37">
        <f t="shared" si="40"/>
        <v>0.14285714285714285</v>
      </c>
      <c r="N78" s="37">
        <f t="shared" si="40"/>
        <v>0</v>
      </c>
      <c r="O78" s="37">
        <f t="shared" si="40"/>
        <v>0</v>
      </c>
      <c r="P78" s="37">
        <f t="shared" si="40"/>
        <v>7.1428571428571425E-2</v>
      </c>
      <c r="Q78" s="37">
        <f t="shared" si="40"/>
        <v>0.14285714285714285</v>
      </c>
      <c r="R78" s="438"/>
      <c r="AC78" s="154"/>
      <c r="AD78" s="154"/>
    </row>
    <row r="79" spans="1:30" ht="12" customHeight="1">
      <c r="A79" s="254"/>
      <c r="B79" s="254"/>
      <c r="C79" s="43"/>
      <c r="D79" s="305" t="s">
        <v>11</v>
      </c>
      <c r="E79" s="42"/>
      <c r="F79" s="93">
        <f t="shared" si="36"/>
        <v>32</v>
      </c>
      <c r="G79" s="69">
        <v>0</v>
      </c>
      <c r="H79" s="41">
        <v>1</v>
      </c>
      <c r="I79" s="41">
        <v>5</v>
      </c>
      <c r="J79" s="41">
        <v>3</v>
      </c>
      <c r="K79" s="41">
        <v>7</v>
      </c>
      <c r="L79" s="41">
        <v>3</v>
      </c>
      <c r="M79" s="41">
        <v>7</v>
      </c>
      <c r="N79" s="41">
        <v>1</v>
      </c>
      <c r="O79" s="41">
        <v>0</v>
      </c>
      <c r="P79" s="41">
        <v>0</v>
      </c>
      <c r="Q79" s="41">
        <v>5</v>
      </c>
      <c r="R79" s="437">
        <v>286747.48148148146</v>
      </c>
      <c r="AC79" s="155">
        <v>32</v>
      </c>
      <c r="AD79" s="155" t="str">
        <f>IF(F79=AC79,"",1)</f>
        <v/>
      </c>
    </row>
    <row r="80" spans="1:30" ht="12" customHeight="1">
      <c r="A80" s="254"/>
      <c r="B80" s="254"/>
      <c r="C80" s="40"/>
      <c r="D80" s="306"/>
      <c r="E80" s="39"/>
      <c r="F80" s="94">
        <f t="shared" si="36"/>
        <v>1</v>
      </c>
      <c r="G80" s="67">
        <f t="shared" ref="G80:Q80" si="41">IF(G79=0,0,G79/$F79)</f>
        <v>0</v>
      </c>
      <c r="H80" s="37">
        <f t="shared" si="41"/>
        <v>3.125E-2</v>
      </c>
      <c r="I80" s="37">
        <f t="shared" si="41"/>
        <v>0.15625</v>
      </c>
      <c r="J80" s="37">
        <f t="shared" si="41"/>
        <v>9.375E-2</v>
      </c>
      <c r="K80" s="37">
        <f t="shared" si="41"/>
        <v>0.21875</v>
      </c>
      <c r="L80" s="37">
        <f t="shared" si="41"/>
        <v>9.375E-2</v>
      </c>
      <c r="M80" s="37">
        <f t="shared" si="41"/>
        <v>0.21875</v>
      </c>
      <c r="N80" s="37">
        <f t="shared" si="41"/>
        <v>3.125E-2</v>
      </c>
      <c r="O80" s="37">
        <f t="shared" si="41"/>
        <v>0</v>
      </c>
      <c r="P80" s="37">
        <f t="shared" si="41"/>
        <v>0</v>
      </c>
      <c r="Q80" s="37">
        <f t="shared" si="41"/>
        <v>0.15625</v>
      </c>
      <c r="R80" s="438"/>
      <c r="AC80" s="154"/>
      <c r="AD80" s="154"/>
    </row>
    <row r="81" spans="1:30" ht="12" customHeight="1">
      <c r="A81" s="254"/>
      <c r="B81" s="254"/>
      <c r="C81" s="43"/>
      <c r="D81" s="305" t="s">
        <v>10</v>
      </c>
      <c r="E81" s="42"/>
      <c r="F81" s="93">
        <f t="shared" si="36"/>
        <v>176</v>
      </c>
      <c r="G81" s="69">
        <v>0</v>
      </c>
      <c r="H81" s="41">
        <v>0</v>
      </c>
      <c r="I81" s="41">
        <v>7</v>
      </c>
      <c r="J81" s="41">
        <v>19</v>
      </c>
      <c r="K81" s="41">
        <v>23</v>
      </c>
      <c r="L81" s="41">
        <v>23</v>
      </c>
      <c r="M81" s="41">
        <v>14</v>
      </c>
      <c r="N81" s="41">
        <v>11</v>
      </c>
      <c r="O81" s="41">
        <v>3</v>
      </c>
      <c r="P81" s="41">
        <v>6</v>
      </c>
      <c r="Q81" s="41">
        <v>70</v>
      </c>
      <c r="R81" s="437">
        <v>326678.59433962265</v>
      </c>
      <c r="AC81" s="155">
        <v>176</v>
      </c>
      <c r="AD81" s="155" t="str">
        <f>IF(F81=AC81,"",1)</f>
        <v/>
      </c>
    </row>
    <row r="82" spans="1:30" ht="12" customHeight="1">
      <c r="A82" s="254"/>
      <c r="B82" s="254"/>
      <c r="C82" s="40"/>
      <c r="D82" s="306"/>
      <c r="E82" s="39"/>
      <c r="F82" s="94">
        <f t="shared" si="36"/>
        <v>1</v>
      </c>
      <c r="G82" s="67">
        <f t="shared" ref="G82:Q82" si="42">IF(G81=0,0,G81/$F81)</f>
        <v>0</v>
      </c>
      <c r="H82" s="37">
        <f t="shared" si="42"/>
        <v>0</v>
      </c>
      <c r="I82" s="37">
        <f t="shared" si="42"/>
        <v>3.9772727272727272E-2</v>
      </c>
      <c r="J82" s="37">
        <f t="shared" si="42"/>
        <v>0.10795454545454546</v>
      </c>
      <c r="K82" s="37">
        <f t="shared" si="42"/>
        <v>0.13068181818181818</v>
      </c>
      <c r="L82" s="37">
        <f t="shared" si="42"/>
        <v>0.13068181818181818</v>
      </c>
      <c r="M82" s="37">
        <f t="shared" si="42"/>
        <v>7.9545454545454544E-2</v>
      </c>
      <c r="N82" s="37">
        <f t="shared" si="42"/>
        <v>6.25E-2</v>
      </c>
      <c r="O82" s="37">
        <f t="shared" si="42"/>
        <v>1.7045454545454544E-2</v>
      </c>
      <c r="P82" s="37">
        <f t="shared" si="42"/>
        <v>3.4090909090909088E-2</v>
      </c>
      <c r="Q82" s="37">
        <f t="shared" si="42"/>
        <v>0.39772727272727271</v>
      </c>
      <c r="R82" s="438"/>
      <c r="AC82" s="154"/>
      <c r="AD82" s="154"/>
    </row>
    <row r="83" spans="1:30" ht="12" customHeight="1">
      <c r="A83" s="254"/>
      <c r="B83" s="254"/>
      <c r="C83" s="43"/>
      <c r="D83" s="305" t="s">
        <v>9</v>
      </c>
      <c r="E83" s="42"/>
      <c r="F83" s="93">
        <f t="shared" si="36"/>
        <v>21</v>
      </c>
      <c r="G83" s="69">
        <v>0</v>
      </c>
      <c r="H83" s="41">
        <v>1</v>
      </c>
      <c r="I83" s="41">
        <v>0</v>
      </c>
      <c r="J83" s="41">
        <v>1</v>
      </c>
      <c r="K83" s="41">
        <v>0</v>
      </c>
      <c r="L83" s="41">
        <v>1</v>
      </c>
      <c r="M83" s="41">
        <v>6</v>
      </c>
      <c r="N83" s="41">
        <v>1</v>
      </c>
      <c r="O83" s="41">
        <v>4</v>
      </c>
      <c r="P83" s="41">
        <v>2</v>
      </c>
      <c r="Q83" s="41">
        <v>5</v>
      </c>
      <c r="R83" s="437">
        <v>400606.0625</v>
      </c>
      <c r="AC83" s="155">
        <v>21</v>
      </c>
      <c r="AD83" s="155" t="str">
        <f>IF(F83=AC83,"",1)</f>
        <v/>
      </c>
    </row>
    <row r="84" spans="1:30" ht="12" customHeight="1">
      <c r="A84" s="254"/>
      <c r="B84" s="254"/>
      <c r="C84" s="40"/>
      <c r="D84" s="306"/>
      <c r="E84" s="39"/>
      <c r="F84" s="94">
        <f t="shared" si="36"/>
        <v>1</v>
      </c>
      <c r="G84" s="67">
        <f t="shared" ref="G84:Q84" si="43">IF(G83=0,0,G83/$F83)</f>
        <v>0</v>
      </c>
      <c r="H84" s="37">
        <f t="shared" si="43"/>
        <v>4.7619047619047616E-2</v>
      </c>
      <c r="I84" s="37">
        <f t="shared" si="43"/>
        <v>0</v>
      </c>
      <c r="J84" s="37">
        <f t="shared" si="43"/>
        <v>4.7619047619047616E-2</v>
      </c>
      <c r="K84" s="37">
        <f t="shared" si="43"/>
        <v>0</v>
      </c>
      <c r="L84" s="37">
        <f t="shared" si="43"/>
        <v>4.7619047619047616E-2</v>
      </c>
      <c r="M84" s="37">
        <f t="shared" si="43"/>
        <v>0.2857142857142857</v>
      </c>
      <c r="N84" s="37">
        <f t="shared" si="43"/>
        <v>4.7619047619047616E-2</v>
      </c>
      <c r="O84" s="37">
        <f t="shared" si="43"/>
        <v>0.19047619047619047</v>
      </c>
      <c r="P84" s="37">
        <f t="shared" si="43"/>
        <v>9.5238095238095233E-2</v>
      </c>
      <c r="Q84" s="37">
        <f t="shared" si="43"/>
        <v>0.23809523809523808</v>
      </c>
      <c r="R84" s="438"/>
      <c r="AC84" s="154"/>
      <c r="AD84" s="154"/>
    </row>
    <row r="85" spans="1:30" ht="12" customHeight="1">
      <c r="A85" s="254"/>
      <c r="B85" s="254"/>
      <c r="C85" s="43"/>
      <c r="D85" s="305" t="s">
        <v>8</v>
      </c>
      <c r="E85" s="42"/>
      <c r="F85" s="93">
        <f t="shared" si="36"/>
        <v>9</v>
      </c>
      <c r="G85" s="69">
        <v>0</v>
      </c>
      <c r="H85" s="41">
        <v>1</v>
      </c>
      <c r="I85" s="41">
        <v>0</v>
      </c>
      <c r="J85" s="41">
        <v>0</v>
      </c>
      <c r="K85" s="41">
        <v>1</v>
      </c>
      <c r="L85" s="41">
        <v>2</v>
      </c>
      <c r="M85" s="41">
        <v>0</v>
      </c>
      <c r="N85" s="41">
        <v>1</v>
      </c>
      <c r="O85" s="41">
        <v>0</v>
      </c>
      <c r="P85" s="41">
        <v>0</v>
      </c>
      <c r="Q85" s="41">
        <v>4</v>
      </c>
      <c r="R85" s="437">
        <v>296241</v>
      </c>
      <c r="AC85" s="155">
        <v>9</v>
      </c>
      <c r="AD85" s="155" t="str">
        <f>IF(F85=AC85,"",1)</f>
        <v/>
      </c>
    </row>
    <row r="86" spans="1:30" ht="12" customHeight="1">
      <c r="A86" s="254"/>
      <c r="B86" s="254"/>
      <c r="C86" s="40"/>
      <c r="D86" s="306"/>
      <c r="E86" s="39"/>
      <c r="F86" s="94">
        <f t="shared" si="36"/>
        <v>1</v>
      </c>
      <c r="G86" s="67">
        <f t="shared" ref="G86:Q86" si="44">IF(G85=0,0,G85/$F85)</f>
        <v>0</v>
      </c>
      <c r="H86" s="37">
        <f t="shared" si="44"/>
        <v>0.1111111111111111</v>
      </c>
      <c r="I86" s="37">
        <f t="shared" si="44"/>
        <v>0</v>
      </c>
      <c r="J86" s="37">
        <f t="shared" si="44"/>
        <v>0</v>
      </c>
      <c r="K86" s="37">
        <f t="shared" si="44"/>
        <v>0.1111111111111111</v>
      </c>
      <c r="L86" s="37">
        <f t="shared" si="44"/>
        <v>0.22222222222222221</v>
      </c>
      <c r="M86" s="37">
        <f t="shared" si="44"/>
        <v>0</v>
      </c>
      <c r="N86" s="37">
        <f t="shared" si="44"/>
        <v>0.1111111111111111</v>
      </c>
      <c r="O86" s="37">
        <f t="shared" si="44"/>
        <v>0</v>
      </c>
      <c r="P86" s="37">
        <f t="shared" si="44"/>
        <v>0</v>
      </c>
      <c r="Q86" s="37">
        <f t="shared" si="44"/>
        <v>0.44444444444444442</v>
      </c>
      <c r="R86" s="438"/>
      <c r="AC86" s="154"/>
      <c r="AD86" s="154"/>
    </row>
    <row r="87" spans="1:30" ht="13.5" customHeight="1">
      <c r="A87" s="254"/>
      <c r="B87" s="254"/>
      <c r="C87" s="43"/>
      <c r="D87" s="307" t="s">
        <v>121</v>
      </c>
      <c r="E87" s="42"/>
      <c r="F87" s="93">
        <f t="shared" si="36"/>
        <v>18</v>
      </c>
      <c r="G87" s="69">
        <v>0</v>
      </c>
      <c r="H87" s="41">
        <v>0</v>
      </c>
      <c r="I87" s="41">
        <v>0</v>
      </c>
      <c r="J87" s="41">
        <v>1</v>
      </c>
      <c r="K87" s="41">
        <v>2</v>
      </c>
      <c r="L87" s="41">
        <v>2</v>
      </c>
      <c r="M87" s="41">
        <v>5</v>
      </c>
      <c r="N87" s="41">
        <v>0</v>
      </c>
      <c r="O87" s="41">
        <v>0</v>
      </c>
      <c r="P87" s="41">
        <v>2</v>
      </c>
      <c r="Q87" s="41">
        <v>6</v>
      </c>
      <c r="R87" s="437">
        <v>367915.83333333331</v>
      </c>
      <c r="AC87" s="155">
        <v>18</v>
      </c>
      <c r="AD87" s="155" t="str">
        <f>IF(F87=AC87,"",1)</f>
        <v/>
      </c>
    </row>
    <row r="88" spans="1:30" ht="13.5" customHeight="1">
      <c r="A88" s="254"/>
      <c r="B88" s="254"/>
      <c r="C88" s="40"/>
      <c r="D88" s="306"/>
      <c r="E88" s="39"/>
      <c r="F88" s="94">
        <f t="shared" si="36"/>
        <v>1</v>
      </c>
      <c r="G88" s="67">
        <f t="shared" ref="G88:Q88" si="45">IF(G87=0,0,G87/$F87)</f>
        <v>0</v>
      </c>
      <c r="H88" s="37">
        <f t="shared" si="45"/>
        <v>0</v>
      </c>
      <c r="I88" s="37">
        <f t="shared" si="45"/>
        <v>0</v>
      </c>
      <c r="J88" s="37">
        <f t="shared" si="45"/>
        <v>5.5555555555555552E-2</v>
      </c>
      <c r="K88" s="37">
        <f t="shared" si="45"/>
        <v>0.1111111111111111</v>
      </c>
      <c r="L88" s="37">
        <f t="shared" si="45"/>
        <v>0.1111111111111111</v>
      </c>
      <c r="M88" s="37">
        <f t="shared" si="45"/>
        <v>0.27777777777777779</v>
      </c>
      <c r="N88" s="37">
        <f t="shared" si="45"/>
        <v>0</v>
      </c>
      <c r="O88" s="37">
        <f t="shared" si="45"/>
        <v>0</v>
      </c>
      <c r="P88" s="37">
        <f t="shared" si="45"/>
        <v>0.1111111111111111</v>
      </c>
      <c r="Q88" s="37">
        <f t="shared" si="45"/>
        <v>0.33333333333333331</v>
      </c>
      <c r="R88" s="438"/>
      <c r="AC88" s="154"/>
      <c r="AD88" s="154"/>
    </row>
    <row r="89" spans="1:30" ht="12" customHeight="1">
      <c r="A89" s="254"/>
      <c r="B89" s="254"/>
      <c r="C89" s="43"/>
      <c r="D89" s="305" t="s">
        <v>6</v>
      </c>
      <c r="E89" s="42"/>
      <c r="F89" s="93">
        <f t="shared" si="36"/>
        <v>49</v>
      </c>
      <c r="G89" s="69">
        <v>0</v>
      </c>
      <c r="H89" s="41">
        <v>0</v>
      </c>
      <c r="I89" s="41">
        <v>5</v>
      </c>
      <c r="J89" s="41">
        <v>5</v>
      </c>
      <c r="K89" s="41">
        <v>5</v>
      </c>
      <c r="L89" s="41">
        <v>4</v>
      </c>
      <c r="M89" s="41">
        <v>3</v>
      </c>
      <c r="N89" s="41">
        <v>1</v>
      </c>
      <c r="O89" s="41">
        <v>0</v>
      </c>
      <c r="P89" s="41">
        <v>0</v>
      </c>
      <c r="Q89" s="41">
        <v>26</v>
      </c>
      <c r="R89" s="437">
        <v>274483.34782608697</v>
      </c>
      <c r="AC89" s="155">
        <v>49</v>
      </c>
      <c r="AD89" s="155" t="str">
        <f>IF(F89=AC89,"",1)</f>
        <v/>
      </c>
    </row>
    <row r="90" spans="1:30" ht="12" customHeight="1">
      <c r="A90" s="254"/>
      <c r="B90" s="254"/>
      <c r="C90" s="40"/>
      <c r="D90" s="306"/>
      <c r="E90" s="39"/>
      <c r="F90" s="94">
        <f t="shared" si="36"/>
        <v>1</v>
      </c>
      <c r="G90" s="67">
        <f t="shared" ref="G90:Q90" si="46">IF(G89=0,0,G89/$F89)</f>
        <v>0</v>
      </c>
      <c r="H90" s="37">
        <f t="shared" si="46"/>
        <v>0</v>
      </c>
      <c r="I90" s="37">
        <f t="shared" si="46"/>
        <v>0.10204081632653061</v>
      </c>
      <c r="J90" s="37">
        <f t="shared" si="46"/>
        <v>0.10204081632653061</v>
      </c>
      <c r="K90" s="37">
        <f t="shared" si="46"/>
        <v>0.10204081632653061</v>
      </c>
      <c r="L90" s="37">
        <f t="shared" si="46"/>
        <v>8.1632653061224483E-2</v>
      </c>
      <c r="M90" s="37">
        <f t="shared" si="46"/>
        <v>6.1224489795918366E-2</v>
      </c>
      <c r="N90" s="37">
        <f t="shared" si="46"/>
        <v>2.0408163265306121E-2</v>
      </c>
      <c r="O90" s="37">
        <f t="shared" si="46"/>
        <v>0</v>
      </c>
      <c r="P90" s="37">
        <f t="shared" si="46"/>
        <v>0</v>
      </c>
      <c r="Q90" s="37">
        <f t="shared" si="46"/>
        <v>0.53061224489795922</v>
      </c>
      <c r="R90" s="438"/>
      <c r="AC90" s="154"/>
      <c r="AD90" s="154"/>
    </row>
    <row r="91" spans="1:30" ht="12" customHeight="1">
      <c r="A91" s="254"/>
      <c r="B91" s="254"/>
      <c r="C91" s="43"/>
      <c r="D91" s="305" t="s">
        <v>5</v>
      </c>
      <c r="E91" s="42"/>
      <c r="F91" s="93">
        <f t="shared" si="36"/>
        <v>24</v>
      </c>
      <c r="G91" s="69">
        <v>0</v>
      </c>
      <c r="H91" s="41">
        <v>1</v>
      </c>
      <c r="I91" s="41">
        <v>2</v>
      </c>
      <c r="J91" s="41">
        <v>1</v>
      </c>
      <c r="K91" s="41">
        <v>4</v>
      </c>
      <c r="L91" s="41">
        <v>3</v>
      </c>
      <c r="M91" s="41">
        <v>1</v>
      </c>
      <c r="N91" s="41">
        <v>0</v>
      </c>
      <c r="O91" s="41">
        <v>0</v>
      </c>
      <c r="P91" s="41">
        <v>0</v>
      </c>
      <c r="Q91" s="41">
        <v>12</v>
      </c>
      <c r="R91" s="437">
        <v>269704.91666666669</v>
      </c>
      <c r="AC91" s="155">
        <v>24</v>
      </c>
      <c r="AD91" s="155" t="str">
        <f>IF(F91=AC91,"",1)</f>
        <v/>
      </c>
    </row>
    <row r="92" spans="1:30" ht="12" customHeight="1">
      <c r="A92" s="254"/>
      <c r="B92" s="254"/>
      <c r="C92" s="40"/>
      <c r="D92" s="306"/>
      <c r="E92" s="39"/>
      <c r="F92" s="94">
        <f t="shared" si="36"/>
        <v>1</v>
      </c>
      <c r="G92" s="67">
        <f t="shared" ref="G92:Q92" si="47">IF(G91=0,0,G91/$F91)</f>
        <v>0</v>
      </c>
      <c r="H92" s="37">
        <f t="shared" si="47"/>
        <v>4.1666666666666664E-2</v>
      </c>
      <c r="I92" s="37">
        <f t="shared" si="47"/>
        <v>8.3333333333333329E-2</v>
      </c>
      <c r="J92" s="37">
        <f t="shared" si="47"/>
        <v>4.1666666666666664E-2</v>
      </c>
      <c r="K92" s="37">
        <f t="shared" si="47"/>
        <v>0.16666666666666666</v>
      </c>
      <c r="L92" s="37">
        <f t="shared" si="47"/>
        <v>0.125</v>
      </c>
      <c r="M92" s="37">
        <f t="shared" si="47"/>
        <v>4.1666666666666664E-2</v>
      </c>
      <c r="N92" s="37">
        <f t="shared" si="47"/>
        <v>0</v>
      </c>
      <c r="O92" s="37">
        <f t="shared" si="47"/>
        <v>0</v>
      </c>
      <c r="P92" s="37">
        <f t="shared" si="47"/>
        <v>0</v>
      </c>
      <c r="Q92" s="37">
        <f t="shared" si="47"/>
        <v>0.5</v>
      </c>
      <c r="R92" s="438"/>
      <c r="AC92" s="154"/>
      <c r="AD92" s="154"/>
    </row>
    <row r="93" spans="1:30" ht="12" customHeight="1">
      <c r="A93" s="254"/>
      <c r="B93" s="254"/>
      <c r="C93" s="43"/>
      <c r="D93" s="305" t="s">
        <v>4</v>
      </c>
      <c r="E93" s="42"/>
      <c r="F93" s="93">
        <f t="shared" si="36"/>
        <v>22</v>
      </c>
      <c r="G93" s="69">
        <v>0</v>
      </c>
      <c r="H93" s="41">
        <v>0</v>
      </c>
      <c r="I93" s="41">
        <v>0</v>
      </c>
      <c r="J93" s="41">
        <v>3</v>
      </c>
      <c r="K93" s="41">
        <v>1</v>
      </c>
      <c r="L93" s="41">
        <v>2</v>
      </c>
      <c r="M93" s="41">
        <v>4</v>
      </c>
      <c r="N93" s="41">
        <v>4</v>
      </c>
      <c r="O93" s="41">
        <v>1</v>
      </c>
      <c r="P93" s="41">
        <v>0</v>
      </c>
      <c r="Q93" s="41">
        <v>7</v>
      </c>
      <c r="R93" s="437">
        <v>355906.13333333336</v>
      </c>
      <c r="AC93" s="155">
        <v>22</v>
      </c>
      <c r="AD93" s="155" t="str">
        <f>IF(F93=AC93,"",1)</f>
        <v/>
      </c>
    </row>
    <row r="94" spans="1:30" ht="12" customHeight="1">
      <c r="A94" s="254"/>
      <c r="B94" s="254"/>
      <c r="C94" s="40"/>
      <c r="D94" s="306"/>
      <c r="E94" s="39"/>
      <c r="F94" s="94">
        <f t="shared" si="36"/>
        <v>1</v>
      </c>
      <c r="G94" s="67">
        <f t="shared" ref="G94:Q94" si="48">IF(G93=0,0,G93/$F93)</f>
        <v>0</v>
      </c>
      <c r="H94" s="37">
        <f t="shared" si="48"/>
        <v>0</v>
      </c>
      <c r="I94" s="37">
        <f t="shared" si="48"/>
        <v>0</v>
      </c>
      <c r="J94" s="37">
        <f t="shared" si="48"/>
        <v>0.13636363636363635</v>
      </c>
      <c r="K94" s="37">
        <f t="shared" si="48"/>
        <v>4.5454545454545456E-2</v>
      </c>
      <c r="L94" s="37">
        <f t="shared" si="48"/>
        <v>9.0909090909090912E-2</v>
      </c>
      <c r="M94" s="37">
        <f t="shared" si="48"/>
        <v>0.18181818181818182</v>
      </c>
      <c r="N94" s="37">
        <f t="shared" si="48"/>
        <v>0.18181818181818182</v>
      </c>
      <c r="O94" s="37">
        <f t="shared" si="48"/>
        <v>4.5454545454545456E-2</v>
      </c>
      <c r="P94" s="37">
        <f t="shared" si="48"/>
        <v>0</v>
      </c>
      <c r="Q94" s="37">
        <f t="shared" si="48"/>
        <v>0.31818181818181818</v>
      </c>
      <c r="R94" s="438"/>
      <c r="AC94" s="154"/>
      <c r="AD94" s="154"/>
    </row>
    <row r="95" spans="1:30" ht="12" customHeight="1">
      <c r="A95" s="254"/>
      <c r="B95" s="254"/>
      <c r="C95" s="43"/>
      <c r="D95" s="305" t="s">
        <v>3</v>
      </c>
      <c r="E95" s="42"/>
      <c r="F95" s="93">
        <f t="shared" si="36"/>
        <v>168</v>
      </c>
      <c r="G95" s="69">
        <v>0</v>
      </c>
      <c r="H95" s="41">
        <v>1</v>
      </c>
      <c r="I95" s="41">
        <v>13</v>
      </c>
      <c r="J95" s="41">
        <v>23</v>
      </c>
      <c r="K95" s="41">
        <v>24</v>
      </c>
      <c r="L95" s="41">
        <v>19</v>
      </c>
      <c r="M95" s="41">
        <v>14</v>
      </c>
      <c r="N95" s="41">
        <v>4</v>
      </c>
      <c r="O95" s="41">
        <v>4</v>
      </c>
      <c r="P95" s="41">
        <v>2</v>
      </c>
      <c r="Q95" s="41">
        <v>64</v>
      </c>
      <c r="R95" s="437">
        <v>291493.57692307694</v>
      </c>
      <c r="AC95" s="155">
        <v>168</v>
      </c>
      <c r="AD95" s="155" t="str">
        <f>IF(F95=AC95,"",1)</f>
        <v/>
      </c>
    </row>
    <row r="96" spans="1:30" ht="12" customHeight="1">
      <c r="A96" s="254"/>
      <c r="B96" s="254"/>
      <c r="C96" s="40"/>
      <c r="D96" s="306"/>
      <c r="E96" s="39"/>
      <c r="F96" s="94">
        <f t="shared" si="36"/>
        <v>1</v>
      </c>
      <c r="G96" s="67">
        <f t="shared" ref="G96:Q96" si="49">IF(G95=0,0,G95/$F95)</f>
        <v>0</v>
      </c>
      <c r="H96" s="37">
        <f t="shared" si="49"/>
        <v>5.9523809523809521E-3</v>
      </c>
      <c r="I96" s="37">
        <f t="shared" si="49"/>
        <v>7.7380952380952384E-2</v>
      </c>
      <c r="J96" s="37">
        <f t="shared" si="49"/>
        <v>0.13690476190476192</v>
      </c>
      <c r="K96" s="37">
        <f t="shared" si="49"/>
        <v>0.14285714285714285</v>
      </c>
      <c r="L96" s="37">
        <f t="shared" si="49"/>
        <v>0.1130952380952381</v>
      </c>
      <c r="M96" s="37">
        <f t="shared" si="49"/>
        <v>8.3333333333333329E-2</v>
      </c>
      <c r="N96" s="37">
        <f t="shared" si="49"/>
        <v>2.3809523809523808E-2</v>
      </c>
      <c r="O96" s="37">
        <f t="shared" si="49"/>
        <v>2.3809523809523808E-2</v>
      </c>
      <c r="P96" s="37">
        <f t="shared" si="49"/>
        <v>1.1904761904761904E-2</v>
      </c>
      <c r="Q96" s="37">
        <f t="shared" si="49"/>
        <v>0.38095238095238093</v>
      </c>
      <c r="R96" s="438"/>
      <c r="AC96" s="154"/>
      <c r="AD96" s="154"/>
    </row>
    <row r="97" spans="1:32" ht="12" customHeight="1">
      <c r="A97" s="254"/>
      <c r="B97" s="254"/>
      <c r="C97" s="43"/>
      <c r="D97" s="305" t="s">
        <v>2</v>
      </c>
      <c r="E97" s="42"/>
      <c r="F97" s="93">
        <f t="shared" si="36"/>
        <v>21</v>
      </c>
      <c r="G97" s="69">
        <v>0</v>
      </c>
      <c r="H97" s="41">
        <v>0</v>
      </c>
      <c r="I97" s="41">
        <v>0</v>
      </c>
      <c r="J97" s="41">
        <v>0</v>
      </c>
      <c r="K97" s="41">
        <v>2</v>
      </c>
      <c r="L97" s="41">
        <v>7</v>
      </c>
      <c r="M97" s="41">
        <v>6</v>
      </c>
      <c r="N97" s="41">
        <v>3</v>
      </c>
      <c r="O97" s="41">
        <v>0</v>
      </c>
      <c r="P97" s="41">
        <v>1</v>
      </c>
      <c r="Q97" s="41">
        <v>2</v>
      </c>
      <c r="R97" s="437">
        <v>359260.5263157895</v>
      </c>
      <c r="AC97" s="155">
        <v>21</v>
      </c>
      <c r="AD97" s="155" t="str">
        <f>IF(F97=AC97,"",1)</f>
        <v/>
      </c>
    </row>
    <row r="98" spans="1:32" ht="12" customHeight="1">
      <c r="A98" s="254"/>
      <c r="B98" s="254"/>
      <c r="C98" s="40"/>
      <c r="D98" s="306"/>
      <c r="E98" s="39"/>
      <c r="F98" s="94">
        <f t="shared" si="36"/>
        <v>0.99999999999999989</v>
      </c>
      <c r="G98" s="67">
        <f t="shared" ref="G98:Q98" si="50">IF(G97=0,0,G97/$F97)</f>
        <v>0</v>
      </c>
      <c r="H98" s="37">
        <f t="shared" si="50"/>
        <v>0</v>
      </c>
      <c r="I98" s="37">
        <f t="shared" si="50"/>
        <v>0</v>
      </c>
      <c r="J98" s="37">
        <f t="shared" si="50"/>
        <v>0</v>
      </c>
      <c r="K98" s="37">
        <f t="shared" si="50"/>
        <v>9.5238095238095233E-2</v>
      </c>
      <c r="L98" s="37">
        <f t="shared" si="50"/>
        <v>0.33333333333333331</v>
      </c>
      <c r="M98" s="37">
        <f t="shared" si="50"/>
        <v>0.2857142857142857</v>
      </c>
      <c r="N98" s="37">
        <f t="shared" si="50"/>
        <v>0.14285714285714285</v>
      </c>
      <c r="O98" s="37">
        <f t="shared" si="50"/>
        <v>0</v>
      </c>
      <c r="P98" s="37">
        <f t="shared" si="50"/>
        <v>4.7619047619047616E-2</v>
      </c>
      <c r="Q98" s="37">
        <f t="shared" si="50"/>
        <v>9.5238095238095233E-2</v>
      </c>
      <c r="R98" s="438"/>
      <c r="AC98" s="154"/>
      <c r="AD98" s="154"/>
    </row>
    <row r="99" spans="1:32" ht="12.75" customHeight="1">
      <c r="A99" s="254"/>
      <c r="B99" s="254"/>
      <c r="C99" s="43"/>
      <c r="D99" s="305" t="s">
        <v>1</v>
      </c>
      <c r="E99" s="42"/>
      <c r="F99" s="93">
        <f t="shared" si="36"/>
        <v>56</v>
      </c>
      <c r="G99" s="69">
        <v>0</v>
      </c>
      <c r="H99" s="41">
        <v>1</v>
      </c>
      <c r="I99" s="41">
        <v>8</v>
      </c>
      <c r="J99" s="41">
        <v>7</v>
      </c>
      <c r="K99" s="41">
        <v>8</v>
      </c>
      <c r="L99" s="41">
        <v>3</v>
      </c>
      <c r="M99" s="41">
        <v>8</v>
      </c>
      <c r="N99" s="41">
        <v>3</v>
      </c>
      <c r="O99" s="41">
        <v>1</v>
      </c>
      <c r="P99" s="41">
        <v>2</v>
      </c>
      <c r="Q99" s="41">
        <v>15</v>
      </c>
      <c r="R99" s="437">
        <v>302909.8292682927</v>
      </c>
      <c r="AC99" s="155">
        <v>56</v>
      </c>
      <c r="AD99" s="155" t="str">
        <f>IF(F99=AC99,"",1)</f>
        <v/>
      </c>
    </row>
    <row r="100" spans="1:32" ht="12.75" customHeight="1" thickBot="1">
      <c r="A100" s="255"/>
      <c r="B100" s="255"/>
      <c r="C100" s="40"/>
      <c r="D100" s="306"/>
      <c r="E100" s="39"/>
      <c r="F100" s="128">
        <f t="shared" si="36"/>
        <v>1</v>
      </c>
      <c r="G100" s="67">
        <f t="shared" ref="G100:Q100" si="51">IF(G99=0,0,G99/$F99)</f>
        <v>0</v>
      </c>
      <c r="H100" s="37">
        <f t="shared" si="51"/>
        <v>1.7857142857142856E-2</v>
      </c>
      <c r="I100" s="37">
        <f t="shared" si="51"/>
        <v>0.14285714285714285</v>
      </c>
      <c r="J100" s="37">
        <f t="shared" si="51"/>
        <v>0.125</v>
      </c>
      <c r="K100" s="37">
        <f t="shared" si="51"/>
        <v>0.14285714285714285</v>
      </c>
      <c r="L100" s="37">
        <f t="shared" si="51"/>
        <v>5.3571428571428568E-2</v>
      </c>
      <c r="M100" s="37">
        <f t="shared" si="51"/>
        <v>0.14285714285714285</v>
      </c>
      <c r="N100" s="37">
        <f t="shared" si="51"/>
        <v>5.3571428571428568E-2</v>
      </c>
      <c r="O100" s="37">
        <f t="shared" si="51"/>
        <v>1.7857142857142856E-2</v>
      </c>
      <c r="P100" s="37">
        <f t="shared" si="51"/>
        <v>3.5714285714285712E-2</v>
      </c>
      <c r="Q100" s="37">
        <f t="shared" si="51"/>
        <v>0.26785714285714285</v>
      </c>
      <c r="R100" s="438"/>
      <c r="AC100" s="157"/>
      <c r="AD100" s="158"/>
    </row>
    <row r="101" spans="1:32">
      <c r="R101" s="230" t="s">
        <v>681</v>
      </c>
    </row>
    <row r="110" spans="1:32">
      <c r="D110" s="166" t="s">
        <v>490</v>
      </c>
      <c r="E110" s="164"/>
      <c r="F110" s="165">
        <v>967</v>
      </c>
      <c r="G110" s="165">
        <v>0</v>
      </c>
      <c r="H110" s="165">
        <v>10</v>
      </c>
      <c r="I110" s="165">
        <v>64</v>
      </c>
      <c r="J110" s="165">
        <v>120</v>
      </c>
      <c r="K110" s="165">
        <v>168</v>
      </c>
      <c r="L110" s="165">
        <v>127</v>
      </c>
      <c r="M110" s="165">
        <v>106</v>
      </c>
      <c r="N110" s="165">
        <v>45</v>
      </c>
      <c r="O110" s="165">
        <v>21</v>
      </c>
      <c r="P110" s="165">
        <v>26</v>
      </c>
      <c r="Q110" s="165">
        <v>280</v>
      </c>
      <c r="R110" s="165"/>
      <c r="S110" s="165"/>
      <c r="T110" s="165"/>
      <c r="U110" s="72"/>
      <c r="V110" s="72"/>
      <c r="W110" s="72"/>
      <c r="X110" s="72"/>
      <c r="Y110" s="72"/>
      <c r="Z110" s="72"/>
      <c r="AA110" s="72"/>
      <c r="AB110" s="72"/>
      <c r="AC110" s="72"/>
      <c r="AD110" s="72"/>
      <c r="AE110" s="72"/>
      <c r="AF110" s="72"/>
    </row>
    <row r="111" spans="1:32">
      <c r="D111" s="167" t="s">
        <v>49</v>
      </c>
      <c r="E111" s="164"/>
      <c r="F111" s="168">
        <f>IF(F110="","",SUM(F9,F11,F13,F15,F17))</f>
        <v>967</v>
      </c>
      <c r="G111" s="168">
        <f t="shared" ref="G111:T111" si="52">IF(G110="","",SUM(G9,G11,G13,G15,G17))</f>
        <v>0</v>
      </c>
      <c r="H111" s="168">
        <f t="shared" si="52"/>
        <v>10</v>
      </c>
      <c r="I111" s="168">
        <f t="shared" si="52"/>
        <v>64</v>
      </c>
      <c r="J111" s="168">
        <f t="shared" si="52"/>
        <v>120</v>
      </c>
      <c r="K111" s="168">
        <f t="shared" si="52"/>
        <v>168</v>
      </c>
      <c r="L111" s="168">
        <f t="shared" si="52"/>
        <v>127</v>
      </c>
      <c r="M111" s="168">
        <f t="shared" si="52"/>
        <v>106</v>
      </c>
      <c r="N111" s="168">
        <f t="shared" si="52"/>
        <v>45</v>
      </c>
      <c r="O111" s="168">
        <f t="shared" si="52"/>
        <v>21</v>
      </c>
      <c r="P111" s="168">
        <f t="shared" si="52"/>
        <v>26</v>
      </c>
      <c r="Q111" s="168">
        <f t="shared" si="52"/>
        <v>280</v>
      </c>
      <c r="R111" s="168"/>
      <c r="S111" s="168" t="str">
        <f t="shared" si="52"/>
        <v/>
      </c>
      <c r="T111" s="168" t="str">
        <f t="shared" si="52"/>
        <v/>
      </c>
      <c r="U111" s="75"/>
      <c r="V111" s="72"/>
      <c r="W111" s="75"/>
      <c r="X111" s="72"/>
      <c r="Y111" s="75"/>
      <c r="Z111" s="72"/>
      <c r="AA111" s="75"/>
      <c r="AB111" s="72"/>
      <c r="AC111" s="75"/>
      <c r="AD111" s="72"/>
      <c r="AE111" s="75"/>
      <c r="AF111" s="72"/>
    </row>
    <row r="112" spans="1:32">
      <c r="D112" s="167" t="s">
        <v>43</v>
      </c>
      <c r="E112" s="164"/>
      <c r="F112" s="168">
        <f>IF(F110="","",SUM(F19,F69))</f>
        <v>967</v>
      </c>
      <c r="G112" s="168">
        <f t="shared" ref="G112:T112" si="53">IF(G110="","",SUM(G19,G69))</f>
        <v>0</v>
      </c>
      <c r="H112" s="168">
        <f t="shared" si="53"/>
        <v>10</v>
      </c>
      <c r="I112" s="168">
        <f t="shared" si="53"/>
        <v>64</v>
      </c>
      <c r="J112" s="168">
        <f t="shared" si="53"/>
        <v>120</v>
      </c>
      <c r="K112" s="168">
        <f t="shared" si="53"/>
        <v>168</v>
      </c>
      <c r="L112" s="168">
        <f t="shared" si="53"/>
        <v>127</v>
      </c>
      <c r="M112" s="168">
        <f t="shared" si="53"/>
        <v>106</v>
      </c>
      <c r="N112" s="168">
        <f t="shared" si="53"/>
        <v>45</v>
      </c>
      <c r="O112" s="168">
        <f t="shared" si="53"/>
        <v>21</v>
      </c>
      <c r="P112" s="168">
        <f t="shared" si="53"/>
        <v>26</v>
      </c>
      <c r="Q112" s="168">
        <f t="shared" si="53"/>
        <v>280</v>
      </c>
      <c r="R112" s="168"/>
      <c r="S112" s="168" t="str">
        <f t="shared" si="53"/>
        <v/>
      </c>
      <c r="T112" s="168" t="str">
        <f t="shared" si="53"/>
        <v/>
      </c>
      <c r="U112" s="75"/>
      <c r="V112" s="72"/>
      <c r="W112" s="75"/>
      <c r="X112" s="72"/>
      <c r="Y112" s="75"/>
      <c r="Z112" s="72"/>
      <c r="AA112" s="75"/>
      <c r="AB112" s="72"/>
      <c r="AC112" s="75"/>
      <c r="AD112" s="72"/>
      <c r="AE112" s="75"/>
      <c r="AF112" s="72"/>
    </row>
    <row r="113" spans="4:32">
      <c r="D113" s="169" t="s">
        <v>42</v>
      </c>
      <c r="F113" s="168">
        <f>IF(F110="","",SUM(F21,F23,F25,F27,F29,F31,F33,F35,F37,F39,F41,F43,F45,F47,F49,F51,F53,F55,F57,F59,F61,F63,F65,F67))</f>
        <v>243</v>
      </c>
      <c r="G113" s="168">
        <f t="shared" ref="G113:T113" si="54">IF(G110="","",SUM(G21,G23,G25,G27,G29,G31,G33,G35,G37,G39,G41,G43,G45,G47,G49,G51,G53,G55,G57,G59,G61,G63,G65,G67))</f>
        <v>0</v>
      </c>
      <c r="H113" s="168">
        <f t="shared" si="54"/>
        <v>4</v>
      </c>
      <c r="I113" s="168">
        <f t="shared" si="54"/>
        <v>20</v>
      </c>
      <c r="J113" s="168">
        <f t="shared" si="54"/>
        <v>48</v>
      </c>
      <c r="K113" s="168">
        <f t="shared" si="54"/>
        <v>56</v>
      </c>
      <c r="L113" s="168">
        <f t="shared" si="54"/>
        <v>36</v>
      </c>
      <c r="M113" s="168">
        <f t="shared" si="54"/>
        <v>19</v>
      </c>
      <c r="N113" s="168">
        <f t="shared" si="54"/>
        <v>11</v>
      </c>
      <c r="O113" s="168">
        <f t="shared" si="54"/>
        <v>5</v>
      </c>
      <c r="P113" s="168">
        <f t="shared" si="54"/>
        <v>3</v>
      </c>
      <c r="Q113" s="168">
        <f t="shared" si="54"/>
        <v>41</v>
      </c>
      <c r="R113" s="168"/>
      <c r="S113" s="168" t="str">
        <f t="shared" si="54"/>
        <v/>
      </c>
      <c r="T113" s="168" t="str">
        <f t="shared" si="54"/>
        <v/>
      </c>
      <c r="U113" s="75"/>
      <c r="V113" s="72"/>
      <c r="W113" s="75"/>
      <c r="X113" s="72"/>
      <c r="Y113" s="75"/>
      <c r="Z113" s="72"/>
      <c r="AA113" s="75"/>
      <c r="AB113" s="72"/>
      <c r="AC113" s="75"/>
      <c r="AD113" s="72"/>
      <c r="AE113" s="75"/>
      <c r="AF113" s="72"/>
    </row>
    <row r="114" spans="4:32">
      <c r="D114" s="170" t="s">
        <v>491</v>
      </c>
      <c r="F114" s="168">
        <f>IF(F110="","",SUM(F71,F73,F75,F77,F79,F81,F83,F85,F87,F89,F91,F93,F95,F97,F99))</f>
        <v>724</v>
      </c>
      <c r="G114" s="168">
        <f t="shared" ref="G114:T114" si="55">IF(G110="","",SUM(G71,G73,G75,G77,G79,G81,G83,G85,G87,G89,G91,G93,G95,G97,G99))</f>
        <v>0</v>
      </c>
      <c r="H114" s="168">
        <f t="shared" si="55"/>
        <v>6</v>
      </c>
      <c r="I114" s="168">
        <f t="shared" si="55"/>
        <v>44</v>
      </c>
      <c r="J114" s="168">
        <f t="shared" si="55"/>
        <v>72</v>
      </c>
      <c r="K114" s="168">
        <f t="shared" si="55"/>
        <v>112</v>
      </c>
      <c r="L114" s="168">
        <f t="shared" si="55"/>
        <v>91</v>
      </c>
      <c r="M114" s="168">
        <f t="shared" si="55"/>
        <v>87</v>
      </c>
      <c r="N114" s="168">
        <f t="shared" si="55"/>
        <v>34</v>
      </c>
      <c r="O114" s="168">
        <f t="shared" si="55"/>
        <v>16</v>
      </c>
      <c r="P114" s="168">
        <f t="shared" si="55"/>
        <v>23</v>
      </c>
      <c r="Q114" s="168">
        <f t="shared" si="55"/>
        <v>239</v>
      </c>
      <c r="R114" s="168"/>
      <c r="S114" s="168" t="str">
        <f t="shared" si="55"/>
        <v/>
      </c>
      <c r="T114" s="168" t="str">
        <f t="shared" si="55"/>
        <v/>
      </c>
      <c r="U114" s="75"/>
      <c r="V114" s="72"/>
      <c r="W114" s="75"/>
      <c r="X114" s="72"/>
      <c r="Y114" s="75"/>
      <c r="Z114" s="72"/>
      <c r="AA114" s="75"/>
      <c r="AB114" s="72"/>
      <c r="AC114" s="75"/>
      <c r="AD114" s="72"/>
      <c r="AE114" s="75"/>
      <c r="AF114" s="72"/>
    </row>
    <row r="115" spans="4:32">
      <c r="U115" s="72"/>
      <c r="V115" s="72"/>
      <c r="W115" s="72"/>
      <c r="X115" s="72"/>
      <c r="Y115" s="72"/>
      <c r="Z115" s="72"/>
      <c r="AA115" s="72"/>
      <c r="AB115" s="72"/>
      <c r="AC115" s="72"/>
      <c r="AD115" s="72"/>
      <c r="AE115" s="72"/>
      <c r="AF115" s="72"/>
    </row>
    <row r="116" spans="4:32">
      <c r="D116" s="166" t="s">
        <v>490</v>
      </c>
      <c r="F116" s="165" t="str">
        <f>IF(F110="","",IF(F7=F110,"",1))</f>
        <v/>
      </c>
      <c r="G116" s="165" t="str">
        <f t="shared" ref="G116:T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t="str">
        <f t="shared" si="56"/>
        <v/>
      </c>
      <c r="Q116" s="165" t="str">
        <f t="shared" si="56"/>
        <v/>
      </c>
      <c r="R116" s="165"/>
      <c r="S116" s="165" t="str">
        <f t="shared" si="56"/>
        <v/>
      </c>
      <c r="T116" s="165" t="str">
        <f t="shared" si="56"/>
        <v/>
      </c>
      <c r="U116" s="72"/>
      <c r="V116" s="72"/>
      <c r="W116" s="72"/>
      <c r="X116" s="72"/>
      <c r="Y116" s="72"/>
      <c r="Z116" s="72"/>
      <c r="AA116" s="72"/>
      <c r="AB116" s="72"/>
      <c r="AC116" s="72"/>
      <c r="AD116" s="72"/>
      <c r="AE116" s="72"/>
      <c r="AF116" s="72"/>
    </row>
    <row r="117" spans="4:32">
      <c r="D117" s="167" t="s">
        <v>49</v>
      </c>
      <c r="F117" s="165" t="str">
        <f>IF(F110="","",IF(F110=F111,"",1))</f>
        <v/>
      </c>
      <c r="G117" s="165" t="str">
        <f t="shared" ref="G117:T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t="str">
        <f t="shared" si="57"/>
        <v/>
      </c>
      <c r="Q117" s="165" t="str">
        <f t="shared" si="57"/>
        <v/>
      </c>
      <c r="R117" s="165"/>
      <c r="S117" s="165" t="str">
        <f t="shared" si="57"/>
        <v/>
      </c>
      <c r="T117" s="165" t="str">
        <f t="shared" si="57"/>
        <v/>
      </c>
      <c r="U117" s="72"/>
      <c r="V117" s="72"/>
      <c r="W117" s="72"/>
      <c r="X117" s="72"/>
      <c r="Y117" s="72"/>
      <c r="Z117" s="72"/>
      <c r="AA117" s="72"/>
      <c r="AB117" s="72"/>
      <c r="AC117" s="72"/>
      <c r="AD117" s="72"/>
      <c r="AE117" s="72"/>
      <c r="AF117" s="72"/>
    </row>
    <row r="118" spans="4:32">
      <c r="D118" s="167" t="s">
        <v>43</v>
      </c>
      <c r="F118" s="165" t="str">
        <f>IF(F110="","",IF(F110=F112,"",1))</f>
        <v/>
      </c>
      <c r="G118" s="165" t="str">
        <f t="shared" ref="G118:T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t="str">
        <f t="shared" si="58"/>
        <v/>
      </c>
      <c r="Q118" s="165" t="str">
        <f t="shared" si="58"/>
        <v/>
      </c>
      <c r="R118" s="165"/>
      <c r="S118" s="165" t="str">
        <f t="shared" si="58"/>
        <v/>
      </c>
      <c r="T118" s="165" t="str">
        <f t="shared" si="58"/>
        <v/>
      </c>
      <c r="U118" s="72"/>
      <c r="V118" s="72"/>
      <c r="W118" s="72"/>
      <c r="X118" s="72"/>
      <c r="Y118" s="72"/>
      <c r="Z118" s="72"/>
      <c r="AA118" s="72"/>
      <c r="AB118" s="72"/>
      <c r="AC118" s="72"/>
      <c r="AD118" s="72"/>
      <c r="AE118" s="72"/>
      <c r="AF118" s="72"/>
    </row>
    <row r="119" spans="4:32">
      <c r="D119" s="169" t="s">
        <v>42</v>
      </c>
      <c r="F119" s="165" t="str">
        <f>IF(F110="","",IF(F19=F113,"",1))</f>
        <v/>
      </c>
      <c r="G119" s="165" t="str">
        <f t="shared" ref="G119:T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t="str">
        <f t="shared" si="59"/>
        <v/>
      </c>
      <c r="Q119" s="165" t="str">
        <f t="shared" si="59"/>
        <v/>
      </c>
      <c r="R119" s="165"/>
      <c r="S119" s="165" t="str">
        <f t="shared" si="59"/>
        <v/>
      </c>
      <c r="T119" s="165" t="str">
        <f t="shared" si="59"/>
        <v/>
      </c>
      <c r="U119" s="72"/>
      <c r="V119" s="72"/>
      <c r="W119" s="72"/>
      <c r="X119" s="72"/>
      <c r="Y119" s="72"/>
      <c r="Z119" s="72"/>
      <c r="AA119" s="72"/>
      <c r="AB119" s="72"/>
      <c r="AC119" s="72"/>
      <c r="AD119" s="72"/>
      <c r="AE119" s="72"/>
      <c r="AF119" s="72"/>
    </row>
    <row r="120" spans="4:32">
      <c r="D120" s="170" t="s">
        <v>491</v>
      </c>
      <c r="F120" s="165" t="str">
        <f>IF(F110="","",IF(F69=F114,"",1))</f>
        <v/>
      </c>
      <c r="G120" s="165" t="str">
        <f t="shared" ref="G120:T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t="str">
        <f t="shared" si="60"/>
        <v/>
      </c>
      <c r="Q120" s="165" t="str">
        <f t="shared" si="60"/>
        <v/>
      </c>
      <c r="R120" s="165"/>
      <c r="S120" s="165" t="str">
        <f t="shared" si="60"/>
        <v/>
      </c>
      <c r="T120" s="165" t="str">
        <f t="shared" si="60"/>
        <v/>
      </c>
      <c r="U120" s="72"/>
      <c r="V120" s="72"/>
      <c r="W120" s="72"/>
      <c r="X120" s="72"/>
      <c r="Y120" s="72"/>
      <c r="Z120" s="72"/>
      <c r="AA120" s="72"/>
      <c r="AB120" s="72"/>
      <c r="AC120" s="72"/>
      <c r="AD120" s="72"/>
      <c r="AE120" s="72"/>
      <c r="AF120" s="72"/>
    </row>
  </sheetData>
  <mergeCells count="112">
    <mergeCell ref="R97:R98"/>
    <mergeCell ref="R99:R100"/>
    <mergeCell ref="R87:R88"/>
    <mergeCell ref="R89:R90"/>
    <mergeCell ref="R91:R92"/>
    <mergeCell ref="R93:R94"/>
    <mergeCell ref="R95:R96"/>
    <mergeCell ref="R77:R78"/>
    <mergeCell ref="R79:R80"/>
    <mergeCell ref="R81:R82"/>
    <mergeCell ref="R83:R84"/>
    <mergeCell ref="R85:R86"/>
    <mergeCell ref="R67:R68"/>
    <mergeCell ref="R69:R70"/>
    <mergeCell ref="R71:R72"/>
    <mergeCell ref="R73:R74"/>
    <mergeCell ref="R75:R76"/>
    <mergeCell ref="R57:R58"/>
    <mergeCell ref="R59:R60"/>
    <mergeCell ref="R61:R62"/>
    <mergeCell ref="R63:R64"/>
    <mergeCell ref="R65:R66"/>
    <mergeCell ref="R47:R48"/>
    <mergeCell ref="R49:R50"/>
    <mergeCell ref="R51:R52"/>
    <mergeCell ref="R53:R54"/>
    <mergeCell ref="R55:R56"/>
    <mergeCell ref="R37:R38"/>
    <mergeCell ref="R39:R40"/>
    <mergeCell ref="R41:R42"/>
    <mergeCell ref="R43:R44"/>
    <mergeCell ref="R45:R46"/>
    <mergeCell ref="R27:R28"/>
    <mergeCell ref="R29:R30"/>
    <mergeCell ref="R31:R32"/>
    <mergeCell ref="R33:R34"/>
    <mergeCell ref="R35:R36"/>
    <mergeCell ref="R17:R18"/>
    <mergeCell ref="R19:R20"/>
    <mergeCell ref="R21:R22"/>
    <mergeCell ref="R23:R24"/>
    <mergeCell ref="R25:R26"/>
    <mergeCell ref="R7:R8"/>
    <mergeCell ref="R9:R10"/>
    <mergeCell ref="R11:R12"/>
    <mergeCell ref="R13:R14"/>
    <mergeCell ref="R15:R16"/>
    <mergeCell ref="F3:F6"/>
    <mergeCell ref="G3:G6"/>
    <mergeCell ref="H3:H6"/>
    <mergeCell ref="I3:I6"/>
    <mergeCell ref="J3:J6"/>
    <mergeCell ref="Q3:Q6"/>
    <mergeCell ref="R3:R6"/>
    <mergeCell ref="M3:M6"/>
    <mergeCell ref="N3:N6"/>
    <mergeCell ref="O3:O6"/>
    <mergeCell ref="P3:P6"/>
    <mergeCell ref="A7:E8"/>
    <mergeCell ref="A9:A18"/>
    <mergeCell ref="B9:E10"/>
    <mergeCell ref="B11:E12"/>
    <mergeCell ref="B13:E14"/>
    <mergeCell ref="B15:E16"/>
    <mergeCell ref="B17:E18"/>
    <mergeCell ref="K3:K6"/>
    <mergeCell ref="L3:L6"/>
    <mergeCell ref="A3:E6"/>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5"/>
  <sheetViews>
    <sheetView view="pageBreakPreview" zoomScaleNormal="100" zoomScaleSheetLayoutView="100" workbookViewId="0">
      <selection activeCell="G3" sqref="G3:P3"/>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6" width="8.625" style="3" customWidth="1"/>
    <col min="17" max="16384" width="9" style="3"/>
  </cols>
  <sheetData>
    <row r="1" spans="1:29" ht="14.25">
      <c r="A1" s="18" t="s">
        <v>615</v>
      </c>
    </row>
    <row r="3" spans="1:29" ht="18" customHeight="1">
      <c r="A3" s="240" t="s">
        <v>64</v>
      </c>
      <c r="B3" s="241"/>
      <c r="C3" s="241"/>
      <c r="D3" s="241"/>
      <c r="E3" s="242"/>
      <c r="F3" s="249" t="s">
        <v>131</v>
      </c>
      <c r="G3" s="262" t="s">
        <v>695</v>
      </c>
      <c r="H3" s="262"/>
      <c r="I3" s="262"/>
      <c r="J3" s="262"/>
      <c r="K3" s="262"/>
      <c r="L3" s="262"/>
      <c r="M3" s="262"/>
      <c r="N3" s="262"/>
      <c r="O3" s="262"/>
      <c r="P3" s="262"/>
    </row>
    <row r="4" spans="1:29" ht="31.5" customHeight="1">
      <c r="A4" s="243"/>
      <c r="B4" s="244"/>
      <c r="C4" s="244"/>
      <c r="D4" s="244"/>
      <c r="E4" s="245"/>
      <c r="F4" s="232"/>
      <c r="G4" s="262" t="s">
        <v>67</v>
      </c>
      <c r="H4" s="262"/>
      <c r="I4" s="262" t="s">
        <v>59</v>
      </c>
      <c r="J4" s="262"/>
      <c r="K4" s="262" t="s">
        <v>58</v>
      </c>
      <c r="L4" s="262"/>
      <c r="M4" s="262" t="s">
        <v>57</v>
      </c>
      <c r="N4" s="262"/>
      <c r="O4" s="262" t="s">
        <v>56</v>
      </c>
      <c r="P4" s="262"/>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10">
        <f>SUM(F8:F12)</f>
        <v>967</v>
      </c>
      <c r="G7" s="9">
        <f>SUM(G8:G12)</f>
        <v>834</v>
      </c>
      <c r="H7" s="8">
        <f t="shared" ref="H7:H53" si="0">IF(G7=0,0,G7/$F7*100)</f>
        <v>86.246122026887278</v>
      </c>
      <c r="I7" s="15">
        <f>SUM(I8:I12)</f>
        <v>103</v>
      </c>
      <c r="J7" s="8">
        <f t="shared" ref="J7:J53" si="1">IF(I7=0,0,I7/$F7*100)</f>
        <v>10.651499482936918</v>
      </c>
      <c r="K7" s="15">
        <f>SUM(K8:K12)</f>
        <v>30</v>
      </c>
      <c r="L7" s="8">
        <f t="shared" ref="L7:L53" si="2">IF(K7=0,0,K7/$F7*100)</f>
        <v>3.1023784901758016</v>
      </c>
      <c r="M7" s="15">
        <f>SUM(M8:M12)</f>
        <v>0</v>
      </c>
      <c r="N7" s="8">
        <f t="shared" ref="N7:N53" si="3">IF(M7=0,0,M7/$F7*100)</f>
        <v>0</v>
      </c>
      <c r="O7" s="15">
        <f>SUM(O8:O12)</f>
        <v>0</v>
      </c>
      <c r="P7" s="8">
        <f t="shared" ref="P7:P53" si="4">IF(O7=0,0,O7/$F7*100)</f>
        <v>0</v>
      </c>
      <c r="AA7" s="10">
        <f>SUM(AA8:AA12)</f>
        <v>967</v>
      </c>
      <c r="AB7" s="139" t="str">
        <f>IF(F7=AA7,"",1)</f>
        <v/>
      </c>
      <c r="AC7" s="175" t="str">
        <f>IF(SUM(H7,J7,L7,N7,P7)=100,"",1)</f>
        <v/>
      </c>
    </row>
    <row r="8" spans="1:29" ht="23.1" customHeight="1">
      <c r="A8" s="256" t="s">
        <v>49</v>
      </c>
      <c r="B8" s="259" t="s">
        <v>48</v>
      </c>
      <c r="C8" s="260"/>
      <c r="D8" s="260"/>
      <c r="E8" s="261"/>
      <c r="F8" s="10">
        <f t="shared" ref="F8:F53" si="5">SUM(G8,I8,K8,M8,O8)</f>
        <v>323</v>
      </c>
      <c r="G8" s="9">
        <v>323</v>
      </c>
      <c r="H8" s="8">
        <f t="shared" si="0"/>
        <v>100</v>
      </c>
      <c r="I8" s="15">
        <v>0</v>
      </c>
      <c r="J8" s="8">
        <f t="shared" si="1"/>
        <v>0</v>
      </c>
      <c r="K8" s="15">
        <v>0</v>
      </c>
      <c r="L8" s="8">
        <f t="shared" si="2"/>
        <v>0</v>
      </c>
      <c r="M8" s="15">
        <v>0</v>
      </c>
      <c r="N8" s="8">
        <f t="shared" si="3"/>
        <v>0</v>
      </c>
      <c r="O8" s="15">
        <v>0</v>
      </c>
      <c r="P8" s="8">
        <f t="shared" si="4"/>
        <v>0</v>
      </c>
      <c r="AA8" s="10">
        <v>323</v>
      </c>
      <c r="AB8" s="140" t="str">
        <f t="shared" ref="AB8:AB53" si="6">IF(F8=AA8,"",1)</f>
        <v/>
      </c>
      <c r="AC8" s="140" t="str">
        <f t="shared" ref="AC8:AC53" si="7">IF(SUM(H8,J8,L8,N8,P8)=100,"",1)</f>
        <v/>
      </c>
    </row>
    <row r="9" spans="1:29" ht="23.1" customHeight="1">
      <c r="A9" s="257"/>
      <c r="B9" s="259" t="s">
        <v>47</v>
      </c>
      <c r="C9" s="260"/>
      <c r="D9" s="260"/>
      <c r="E9" s="261"/>
      <c r="F9" s="10">
        <f t="shared" si="5"/>
        <v>145</v>
      </c>
      <c r="G9" s="9">
        <v>142</v>
      </c>
      <c r="H9" s="8">
        <f t="shared" si="0"/>
        <v>97.931034482758619</v>
      </c>
      <c r="I9" s="15">
        <v>3</v>
      </c>
      <c r="J9" s="8">
        <f t="shared" si="1"/>
        <v>2.0689655172413794</v>
      </c>
      <c r="K9" s="15">
        <v>0</v>
      </c>
      <c r="L9" s="8">
        <f t="shared" si="2"/>
        <v>0</v>
      </c>
      <c r="M9" s="15">
        <v>0</v>
      </c>
      <c r="N9" s="8">
        <f t="shared" si="3"/>
        <v>0</v>
      </c>
      <c r="O9" s="15">
        <v>0</v>
      </c>
      <c r="P9" s="8">
        <f t="shared" si="4"/>
        <v>0</v>
      </c>
      <c r="AA9" s="10">
        <v>145</v>
      </c>
      <c r="AB9" s="140" t="str">
        <f t="shared" si="6"/>
        <v/>
      </c>
      <c r="AC9" s="140" t="str">
        <f t="shared" si="7"/>
        <v/>
      </c>
    </row>
    <row r="10" spans="1:29" ht="23.1" customHeight="1">
      <c r="A10" s="257"/>
      <c r="B10" s="259" t="s">
        <v>46</v>
      </c>
      <c r="C10" s="260"/>
      <c r="D10" s="260"/>
      <c r="E10" s="261"/>
      <c r="F10" s="10">
        <f t="shared" si="5"/>
        <v>218</v>
      </c>
      <c r="G10" s="9">
        <v>180</v>
      </c>
      <c r="H10" s="8">
        <f t="shared" si="0"/>
        <v>82.568807339449549</v>
      </c>
      <c r="I10" s="15">
        <v>34</v>
      </c>
      <c r="J10" s="8">
        <f t="shared" si="1"/>
        <v>15.596330275229359</v>
      </c>
      <c r="K10" s="15">
        <v>4</v>
      </c>
      <c r="L10" s="8">
        <f t="shared" si="2"/>
        <v>1.834862385321101</v>
      </c>
      <c r="M10" s="15">
        <v>0</v>
      </c>
      <c r="N10" s="8">
        <f t="shared" si="3"/>
        <v>0</v>
      </c>
      <c r="O10" s="15">
        <v>0</v>
      </c>
      <c r="P10" s="8">
        <f t="shared" si="4"/>
        <v>0</v>
      </c>
      <c r="AA10" s="10">
        <v>218</v>
      </c>
      <c r="AB10" s="140" t="str">
        <f t="shared" si="6"/>
        <v/>
      </c>
      <c r="AC10" s="140" t="str">
        <f t="shared" si="7"/>
        <v/>
      </c>
    </row>
    <row r="11" spans="1:29" ht="23.1" customHeight="1">
      <c r="A11" s="257"/>
      <c r="B11" s="259" t="s">
        <v>45</v>
      </c>
      <c r="C11" s="260"/>
      <c r="D11" s="260"/>
      <c r="E11" s="261"/>
      <c r="F11" s="10">
        <f t="shared" si="5"/>
        <v>66</v>
      </c>
      <c r="G11" s="9">
        <v>49</v>
      </c>
      <c r="H11" s="8">
        <f t="shared" si="0"/>
        <v>74.242424242424249</v>
      </c>
      <c r="I11" s="15">
        <v>13</v>
      </c>
      <c r="J11" s="8">
        <f t="shared" si="1"/>
        <v>19.696969696969695</v>
      </c>
      <c r="K11" s="15">
        <v>4</v>
      </c>
      <c r="L11" s="8">
        <f t="shared" si="2"/>
        <v>6.0606060606060606</v>
      </c>
      <c r="M11" s="15">
        <v>0</v>
      </c>
      <c r="N11" s="8">
        <f t="shared" si="3"/>
        <v>0</v>
      </c>
      <c r="O11" s="15">
        <v>0</v>
      </c>
      <c r="P11" s="8">
        <f t="shared" si="4"/>
        <v>0</v>
      </c>
      <c r="AA11" s="10">
        <v>66</v>
      </c>
      <c r="AB11" s="140" t="str">
        <f t="shared" si="6"/>
        <v/>
      </c>
      <c r="AC11" s="140" t="str">
        <f t="shared" si="7"/>
        <v/>
      </c>
    </row>
    <row r="12" spans="1:29" ht="23.1" customHeight="1">
      <c r="A12" s="258"/>
      <c r="B12" s="259" t="s">
        <v>44</v>
      </c>
      <c r="C12" s="260"/>
      <c r="D12" s="260"/>
      <c r="E12" s="261"/>
      <c r="F12" s="10">
        <f t="shared" si="5"/>
        <v>215</v>
      </c>
      <c r="G12" s="9">
        <v>140</v>
      </c>
      <c r="H12" s="8">
        <f t="shared" si="0"/>
        <v>65.116279069767444</v>
      </c>
      <c r="I12" s="15">
        <v>53</v>
      </c>
      <c r="J12" s="8">
        <f t="shared" si="1"/>
        <v>24.651162790697676</v>
      </c>
      <c r="K12" s="15">
        <v>22</v>
      </c>
      <c r="L12" s="8">
        <f t="shared" si="2"/>
        <v>10.232558139534884</v>
      </c>
      <c r="M12" s="15">
        <v>0</v>
      </c>
      <c r="N12" s="8">
        <f t="shared" si="3"/>
        <v>0</v>
      </c>
      <c r="O12" s="15">
        <v>0</v>
      </c>
      <c r="P12" s="8">
        <f t="shared" si="4"/>
        <v>0</v>
      </c>
      <c r="AA12" s="10">
        <v>215</v>
      </c>
      <c r="AB12" s="140" t="str">
        <f t="shared" si="6"/>
        <v/>
      </c>
      <c r="AC12" s="140" t="str">
        <f t="shared" si="7"/>
        <v/>
      </c>
    </row>
    <row r="13" spans="1:29" ht="23.1" customHeight="1">
      <c r="A13" s="253" t="s">
        <v>43</v>
      </c>
      <c r="B13" s="253" t="s">
        <v>42</v>
      </c>
      <c r="C13" s="13"/>
      <c r="D13" s="14" t="s">
        <v>16</v>
      </c>
      <c r="E13" s="11"/>
      <c r="F13" s="10">
        <f t="shared" si="5"/>
        <v>243</v>
      </c>
      <c r="G13" s="9">
        <f>SUM(G14:G37)</f>
        <v>212</v>
      </c>
      <c r="H13" s="8">
        <f t="shared" si="0"/>
        <v>87.242798353909464</v>
      </c>
      <c r="I13" s="15">
        <f>SUM(I14:I37)</f>
        <v>24</v>
      </c>
      <c r="J13" s="8">
        <f t="shared" si="1"/>
        <v>9.8765432098765427</v>
      </c>
      <c r="K13" s="15">
        <f>SUM(K14:K37)</f>
        <v>7</v>
      </c>
      <c r="L13" s="8">
        <f t="shared" si="2"/>
        <v>2.880658436213992</v>
      </c>
      <c r="M13" s="15">
        <f>SUM(M14:M37)</f>
        <v>0</v>
      </c>
      <c r="N13" s="8">
        <f t="shared" si="3"/>
        <v>0</v>
      </c>
      <c r="O13" s="15">
        <f>SUM(O14:O37)</f>
        <v>0</v>
      </c>
      <c r="P13" s="8">
        <f t="shared" si="4"/>
        <v>0</v>
      </c>
      <c r="AA13" s="10">
        <f>SUM(AA14:AA37)</f>
        <v>243</v>
      </c>
      <c r="AB13" s="140" t="str">
        <f t="shared" si="6"/>
        <v/>
      </c>
      <c r="AC13" s="140" t="str">
        <f t="shared" si="7"/>
        <v/>
      </c>
    </row>
    <row r="14" spans="1:29" ht="23.1" customHeight="1">
      <c r="A14" s="254"/>
      <c r="B14" s="254"/>
      <c r="C14" s="13"/>
      <c r="D14" s="14" t="s">
        <v>41</v>
      </c>
      <c r="E14" s="11"/>
      <c r="F14" s="10">
        <f t="shared" si="5"/>
        <v>32</v>
      </c>
      <c r="G14" s="9">
        <v>19</v>
      </c>
      <c r="H14" s="8">
        <f t="shared" si="0"/>
        <v>59.375</v>
      </c>
      <c r="I14" s="15">
        <v>7</v>
      </c>
      <c r="J14" s="8">
        <f t="shared" si="1"/>
        <v>21.875</v>
      </c>
      <c r="K14" s="15">
        <v>6</v>
      </c>
      <c r="L14" s="8">
        <f t="shared" si="2"/>
        <v>18.75</v>
      </c>
      <c r="M14" s="15">
        <v>0</v>
      </c>
      <c r="N14" s="8">
        <f t="shared" si="3"/>
        <v>0</v>
      </c>
      <c r="O14" s="15">
        <v>0</v>
      </c>
      <c r="P14" s="8">
        <f t="shared" si="4"/>
        <v>0</v>
      </c>
      <c r="AA14" s="10">
        <v>32</v>
      </c>
      <c r="AB14" s="140" t="str">
        <f t="shared" si="6"/>
        <v/>
      </c>
      <c r="AC14" s="140" t="str">
        <f t="shared" si="7"/>
        <v/>
      </c>
    </row>
    <row r="15" spans="1:29" ht="23.1" customHeight="1">
      <c r="A15" s="254"/>
      <c r="B15" s="254"/>
      <c r="C15" s="13"/>
      <c r="D15" s="14" t="s">
        <v>40</v>
      </c>
      <c r="E15" s="11"/>
      <c r="F15" s="10">
        <f t="shared" si="5"/>
        <v>4</v>
      </c>
      <c r="G15" s="9">
        <v>4</v>
      </c>
      <c r="H15" s="8">
        <f t="shared" si="0"/>
        <v>100</v>
      </c>
      <c r="I15" s="15">
        <v>0</v>
      </c>
      <c r="J15" s="8">
        <f t="shared" si="1"/>
        <v>0</v>
      </c>
      <c r="K15" s="15">
        <v>0</v>
      </c>
      <c r="L15" s="8">
        <f t="shared" si="2"/>
        <v>0</v>
      </c>
      <c r="M15" s="15">
        <v>0</v>
      </c>
      <c r="N15" s="8">
        <f t="shared" si="3"/>
        <v>0</v>
      </c>
      <c r="O15" s="15">
        <v>0</v>
      </c>
      <c r="P15" s="8">
        <f t="shared" si="4"/>
        <v>0</v>
      </c>
      <c r="AA15" s="10">
        <v>4</v>
      </c>
      <c r="AB15" s="140" t="str">
        <f t="shared" si="6"/>
        <v/>
      </c>
      <c r="AC15" s="140" t="str">
        <f t="shared" si="7"/>
        <v/>
      </c>
    </row>
    <row r="16" spans="1:29" ht="23.1" customHeight="1">
      <c r="A16" s="254"/>
      <c r="B16" s="254"/>
      <c r="C16" s="13"/>
      <c r="D16" s="14" t="s">
        <v>39</v>
      </c>
      <c r="E16" s="11"/>
      <c r="F16" s="10">
        <f t="shared" si="5"/>
        <v>16</v>
      </c>
      <c r="G16" s="9">
        <v>13</v>
      </c>
      <c r="H16" s="8">
        <f t="shared" si="0"/>
        <v>81.25</v>
      </c>
      <c r="I16" s="15">
        <v>3</v>
      </c>
      <c r="J16" s="8">
        <f t="shared" si="1"/>
        <v>18.75</v>
      </c>
      <c r="K16" s="15">
        <v>0</v>
      </c>
      <c r="L16" s="8">
        <f t="shared" si="2"/>
        <v>0</v>
      </c>
      <c r="M16" s="15">
        <v>0</v>
      </c>
      <c r="N16" s="8">
        <f t="shared" si="3"/>
        <v>0</v>
      </c>
      <c r="O16" s="15">
        <v>0</v>
      </c>
      <c r="P16" s="8">
        <f t="shared" si="4"/>
        <v>0</v>
      </c>
      <c r="AA16" s="10">
        <v>16</v>
      </c>
      <c r="AB16" s="140" t="str">
        <f t="shared" si="6"/>
        <v/>
      </c>
      <c r="AC16" s="140" t="str">
        <f t="shared" si="7"/>
        <v/>
      </c>
    </row>
    <row r="17" spans="1:29" ht="23.1" customHeight="1">
      <c r="A17" s="254"/>
      <c r="B17" s="254"/>
      <c r="C17" s="13"/>
      <c r="D17" s="14" t="s">
        <v>38</v>
      </c>
      <c r="E17" s="11"/>
      <c r="F17" s="10">
        <f t="shared" si="5"/>
        <v>3</v>
      </c>
      <c r="G17" s="9">
        <v>3</v>
      </c>
      <c r="H17" s="8">
        <f t="shared" si="0"/>
        <v>100</v>
      </c>
      <c r="I17" s="15">
        <v>0</v>
      </c>
      <c r="J17" s="8">
        <f t="shared" si="1"/>
        <v>0</v>
      </c>
      <c r="K17" s="15">
        <v>0</v>
      </c>
      <c r="L17" s="8">
        <f t="shared" si="2"/>
        <v>0</v>
      </c>
      <c r="M17" s="15">
        <v>0</v>
      </c>
      <c r="N17" s="8">
        <f t="shared" si="3"/>
        <v>0</v>
      </c>
      <c r="O17" s="15">
        <v>0</v>
      </c>
      <c r="P17" s="8">
        <f t="shared" si="4"/>
        <v>0</v>
      </c>
      <c r="AA17" s="10">
        <v>3</v>
      </c>
      <c r="AB17" s="140" t="str">
        <f t="shared" si="6"/>
        <v/>
      </c>
      <c r="AC17" s="140" t="str">
        <f t="shared" si="7"/>
        <v/>
      </c>
    </row>
    <row r="18" spans="1:29" ht="23.1" customHeight="1">
      <c r="A18" s="254"/>
      <c r="B18" s="254"/>
      <c r="C18" s="13"/>
      <c r="D18" s="14" t="s">
        <v>37</v>
      </c>
      <c r="E18" s="11"/>
      <c r="F18" s="10">
        <f t="shared" si="5"/>
        <v>7</v>
      </c>
      <c r="G18" s="9">
        <v>7</v>
      </c>
      <c r="H18" s="8">
        <f t="shared" si="0"/>
        <v>100</v>
      </c>
      <c r="I18" s="15">
        <v>0</v>
      </c>
      <c r="J18" s="8">
        <f t="shared" si="1"/>
        <v>0</v>
      </c>
      <c r="K18" s="15">
        <v>0</v>
      </c>
      <c r="L18" s="8">
        <f t="shared" si="2"/>
        <v>0</v>
      </c>
      <c r="M18" s="15">
        <v>0</v>
      </c>
      <c r="N18" s="8">
        <f t="shared" si="3"/>
        <v>0</v>
      </c>
      <c r="O18" s="15">
        <v>0</v>
      </c>
      <c r="P18" s="8">
        <f t="shared" si="4"/>
        <v>0</v>
      </c>
      <c r="AA18" s="10">
        <v>7</v>
      </c>
      <c r="AB18" s="140" t="str">
        <f t="shared" si="6"/>
        <v/>
      </c>
      <c r="AC18" s="140" t="str">
        <f t="shared" si="7"/>
        <v/>
      </c>
    </row>
    <row r="19" spans="1:29" ht="23.1" customHeight="1">
      <c r="A19" s="254"/>
      <c r="B19" s="254"/>
      <c r="C19" s="13"/>
      <c r="D19" s="14" t="s">
        <v>36</v>
      </c>
      <c r="E19" s="11"/>
      <c r="F19" s="10">
        <f t="shared" si="5"/>
        <v>2</v>
      </c>
      <c r="G19" s="9">
        <v>2</v>
      </c>
      <c r="H19" s="8">
        <f t="shared" si="0"/>
        <v>100</v>
      </c>
      <c r="I19" s="15">
        <v>0</v>
      </c>
      <c r="J19" s="8">
        <f t="shared" si="1"/>
        <v>0</v>
      </c>
      <c r="K19" s="15">
        <v>0</v>
      </c>
      <c r="L19" s="8">
        <f t="shared" si="2"/>
        <v>0</v>
      </c>
      <c r="M19" s="15">
        <v>0</v>
      </c>
      <c r="N19" s="8">
        <f t="shared" si="3"/>
        <v>0</v>
      </c>
      <c r="O19" s="15">
        <v>0</v>
      </c>
      <c r="P19" s="8">
        <f t="shared" si="4"/>
        <v>0</v>
      </c>
      <c r="AA19" s="10">
        <v>2</v>
      </c>
      <c r="AB19" s="140" t="str">
        <f t="shared" si="6"/>
        <v/>
      </c>
      <c r="AC19" s="140" t="str">
        <f t="shared" si="7"/>
        <v/>
      </c>
    </row>
    <row r="20" spans="1:29" ht="23.1" customHeight="1">
      <c r="A20" s="254"/>
      <c r="B20" s="254"/>
      <c r="C20" s="13"/>
      <c r="D20" s="14" t="s">
        <v>35</v>
      </c>
      <c r="E20" s="11"/>
      <c r="F20" s="10">
        <f t="shared" si="5"/>
        <v>5</v>
      </c>
      <c r="G20" s="9">
        <v>5</v>
      </c>
      <c r="H20" s="8">
        <f t="shared" si="0"/>
        <v>100</v>
      </c>
      <c r="I20" s="15">
        <v>0</v>
      </c>
      <c r="J20" s="8">
        <f t="shared" si="1"/>
        <v>0</v>
      </c>
      <c r="K20" s="15">
        <v>0</v>
      </c>
      <c r="L20" s="8">
        <f t="shared" si="2"/>
        <v>0</v>
      </c>
      <c r="M20" s="15">
        <v>0</v>
      </c>
      <c r="N20" s="8">
        <f t="shared" si="3"/>
        <v>0</v>
      </c>
      <c r="O20" s="15">
        <v>0</v>
      </c>
      <c r="P20" s="8">
        <f t="shared" si="4"/>
        <v>0</v>
      </c>
      <c r="AA20" s="10">
        <v>5</v>
      </c>
      <c r="AB20" s="140" t="str">
        <f t="shared" si="6"/>
        <v/>
      </c>
      <c r="AC20" s="140" t="str">
        <f t="shared" si="7"/>
        <v/>
      </c>
    </row>
    <row r="21" spans="1:29" ht="23.1" customHeight="1">
      <c r="A21" s="254"/>
      <c r="B21" s="254"/>
      <c r="C21" s="13"/>
      <c r="D21" s="14" t="s">
        <v>34</v>
      </c>
      <c r="E21" s="11"/>
      <c r="F21" s="10">
        <f t="shared" si="5"/>
        <v>10</v>
      </c>
      <c r="G21" s="9">
        <v>7</v>
      </c>
      <c r="H21" s="8">
        <f t="shared" si="0"/>
        <v>70</v>
      </c>
      <c r="I21" s="15">
        <v>2</v>
      </c>
      <c r="J21" s="8">
        <f t="shared" si="1"/>
        <v>20</v>
      </c>
      <c r="K21" s="15">
        <v>1</v>
      </c>
      <c r="L21" s="8">
        <f t="shared" si="2"/>
        <v>10</v>
      </c>
      <c r="M21" s="15">
        <v>0</v>
      </c>
      <c r="N21" s="8">
        <f t="shared" si="3"/>
        <v>0</v>
      </c>
      <c r="O21" s="15">
        <v>0</v>
      </c>
      <c r="P21" s="8">
        <f t="shared" si="4"/>
        <v>0</v>
      </c>
      <c r="AA21" s="10">
        <v>10</v>
      </c>
      <c r="AB21" s="140" t="str">
        <f t="shared" si="6"/>
        <v/>
      </c>
      <c r="AC21" s="140" t="str">
        <f t="shared" si="7"/>
        <v/>
      </c>
    </row>
    <row r="22" spans="1:29" ht="23.1" customHeight="1">
      <c r="A22" s="254"/>
      <c r="B22" s="254"/>
      <c r="C22" s="13"/>
      <c r="D22" s="14" t="s">
        <v>33</v>
      </c>
      <c r="E22" s="11"/>
      <c r="F22" s="10">
        <f t="shared" si="5"/>
        <v>1</v>
      </c>
      <c r="G22" s="9">
        <v>1</v>
      </c>
      <c r="H22" s="8">
        <f t="shared" si="0"/>
        <v>100</v>
      </c>
      <c r="I22" s="15">
        <v>0</v>
      </c>
      <c r="J22" s="8">
        <f t="shared" si="1"/>
        <v>0</v>
      </c>
      <c r="K22" s="15">
        <v>0</v>
      </c>
      <c r="L22" s="8">
        <f t="shared" si="2"/>
        <v>0</v>
      </c>
      <c r="M22" s="15">
        <v>0</v>
      </c>
      <c r="N22" s="8">
        <f t="shared" si="3"/>
        <v>0</v>
      </c>
      <c r="O22" s="15">
        <v>0</v>
      </c>
      <c r="P22" s="8">
        <f t="shared" si="4"/>
        <v>0</v>
      </c>
      <c r="AA22" s="10">
        <v>1</v>
      </c>
      <c r="AB22" s="140" t="str">
        <f t="shared" si="6"/>
        <v/>
      </c>
      <c r="AC22" s="140" t="str">
        <f t="shared" si="7"/>
        <v/>
      </c>
    </row>
    <row r="23" spans="1:29" ht="23.1" customHeight="1">
      <c r="A23" s="254"/>
      <c r="B23" s="254"/>
      <c r="C23" s="13"/>
      <c r="D23" s="14" t="s">
        <v>32</v>
      </c>
      <c r="E23" s="11"/>
      <c r="F23" s="10">
        <f t="shared" si="5"/>
        <v>6</v>
      </c>
      <c r="G23" s="9">
        <v>5</v>
      </c>
      <c r="H23" s="8">
        <f t="shared" si="0"/>
        <v>83.333333333333343</v>
      </c>
      <c r="I23" s="15">
        <v>1</v>
      </c>
      <c r="J23" s="8">
        <f t="shared" si="1"/>
        <v>16.666666666666664</v>
      </c>
      <c r="K23" s="15">
        <v>0</v>
      </c>
      <c r="L23" s="8">
        <f t="shared" si="2"/>
        <v>0</v>
      </c>
      <c r="M23" s="15">
        <v>0</v>
      </c>
      <c r="N23" s="8">
        <f t="shared" si="3"/>
        <v>0</v>
      </c>
      <c r="O23" s="15">
        <v>0</v>
      </c>
      <c r="P23" s="8">
        <f t="shared" si="4"/>
        <v>0</v>
      </c>
      <c r="AA23" s="10">
        <v>6</v>
      </c>
      <c r="AB23" s="140" t="str">
        <f t="shared" si="6"/>
        <v/>
      </c>
      <c r="AC23" s="140" t="str">
        <f t="shared" si="7"/>
        <v/>
      </c>
    </row>
    <row r="24" spans="1:29" ht="23.1" customHeight="1">
      <c r="A24" s="254"/>
      <c r="B24" s="254"/>
      <c r="C24" s="13"/>
      <c r="D24" s="14" t="s">
        <v>31</v>
      </c>
      <c r="E24" s="11"/>
      <c r="F24" s="10">
        <f t="shared" si="5"/>
        <v>1</v>
      </c>
      <c r="G24" s="33">
        <v>1</v>
      </c>
      <c r="H24" s="8">
        <f t="shared" si="0"/>
        <v>100</v>
      </c>
      <c r="I24" s="34">
        <v>0</v>
      </c>
      <c r="J24" s="8">
        <f t="shared" si="1"/>
        <v>0</v>
      </c>
      <c r="K24" s="34">
        <v>0</v>
      </c>
      <c r="L24" s="8">
        <f t="shared" si="2"/>
        <v>0</v>
      </c>
      <c r="M24" s="34">
        <v>0</v>
      </c>
      <c r="N24" s="8">
        <f t="shared" si="3"/>
        <v>0</v>
      </c>
      <c r="O24" s="34">
        <v>0</v>
      </c>
      <c r="P24" s="8">
        <f t="shared" si="4"/>
        <v>0</v>
      </c>
      <c r="AA24" s="10">
        <v>1</v>
      </c>
      <c r="AB24" s="140" t="str">
        <f t="shared" si="6"/>
        <v/>
      </c>
      <c r="AC24" s="140" t="str">
        <f t="shared" si="7"/>
        <v/>
      </c>
    </row>
    <row r="25" spans="1:29" ht="23.1" customHeight="1">
      <c r="A25" s="254"/>
      <c r="B25" s="254"/>
      <c r="C25" s="13"/>
      <c r="D25" s="12" t="s">
        <v>30</v>
      </c>
      <c r="E25" s="11"/>
      <c r="F25" s="10">
        <f t="shared" si="5"/>
        <v>2</v>
      </c>
      <c r="G25" s="9">
        <v>2</v>
      </c>
      <c r="H25" s="8">
        <f t="shared" si="0"/>
        <v>100</v>
      </c>
      <c r="I25" s="15">
        <v>0</v>
      </c>
      <c r="J25" s="8">
        <f t="shared" si="1"/>
        <v>0</v>
      </c>
      <c r="K25" s="15">
        <v>0</v>
      </c>
      <c r="L25" s="8">
        <f t="shared" si="2"/>
        <v>0</v>
      </c>
      <c r="M25" s="15">
        <v>0</v>
      </c>
      <c r="N25" s="8">
        <f t="shared" si="3"/>
        <v>0</v>
      </c>
      <c r="O25" s="15">
        <v>0</v>
      </c>
      <c r="P25" s="8">
        <f t="shared" si="4"/>
        <v>0</v>
      </c>
      <c r="AA25" s="10">
        <v>2</v>
      </c>
      <c r="AB25" s="140" t="str">
        <f t="shared" si="6"/>
        <v/>
      </c>
      <c r="AC25" s="140" t="str">
        <f t="shared" si="7"/>
        <v/>
      </c>
    </row>
    <row r="26" spans="1:29" ht="23.1" customHeight="1">
      <c r="A26" s="254"/>
      <c r="B26" s="254"/>
      <c r="C26" s="13"/>
      <c r="D26" s="109" t="s">
        <v>29</v>
      </c>
      <c r="E26" s="110"/>
      <c r="F26" s="31">
        <f t="shared" si="5"/>
        <v>9</v>
      </c>
      <c r="G26" s="30">
        <v>9</v>
      </c>
      <c r="H26" s="111">
        <f t="shared" si="0"/>
        <v>100</v>
      </c>
      <c r="I26" s="29">
        <v>0</v>
      </c>
      <c r="J26" s="8">
        <f t="shared" si="1"/>
        <v>0</v>
      </c>
      <c r="K26" s="15">
        <v>0</v>
      </c>
      <c r="L26" s="8">
        <f t="shared" si="2"/>
        <v>0</v>
      </c>
      <c r="M26" s="15">
        <v>0</v>
      </c>
      <c r="N26" s="8">
        <f t="shared" si="3"/>
        <v>0</v>
      </c>
      <c r="O26" s="15">
        <v>0</v>
      </c>
      <c r="P26" s="8">
        <f t="shared" si="4"/>
        <v>0</v>
      </c>
      <c r="AA26" s="31">
        <v>9</v>
      </c>
      <c r="AB26" s="140" t="str">
        <f t="shared" si="6"/>
        <v/>
      </c>
      <c r="AC26" s="140" t="str">
        <f t="shared" si="7"/>
        <v/>
      </c>
    </row>
    <row r="27" spans="1:29" ht="23.1" customHeight="1">
      <c r="A27" s="254"/>
      <c r="B27" s="254"/>
      <c r="C27" s="13"/>
      <c r="D27" s="14" t="s">
        <v>28</v>
      </c>
      <c r="E27" s="11"/>
      <c r="F27" s="10">
        <f t="shared" si="5"/>
        <v>5</v>
      </c>
      <c r="G27" s="9">
        <v>5</v>
      </c>
      <c r="H27" s="8">
        <f t="shared" si="0"/>
        <v>100</v>
      </c>
      <c r="I27" s="15">
        <v>0</v>
      </c>
      <c r="J27" s="8">
        <f t="shared" si="1"/>
        <v>0</v>
      </c>
      <c r="K27" s="15">
        <v>0</v>
      </c>
      <c r="L27" s="8">
        <f t="shared" si="2"/>
        <v>0</v>
      </c>
      <c r="M27" s="15">
        <v>0</v>
      </c>
      <c r="N27" s="8">
        <f t="shared" si="3"/>
        <v>0</v>
      </c>
      <c r="O27" s="15">
        <v>0</v>
      </c>
      <c r="P27" s="8">
        <f t="shared" si="4"/>
        <v>0</v>
      </c>
      <c r="AA27" s="10">
        <v>5</v>
      </c>
      <c r="AB27" s="140" t="str">
        <f t="shared" si="6"/>
        <v/>
      </c>
      <c r="AC27" s="140" t="str">
        <f t="shared" si="7"/>
        <v/>
      </c>
    </row>
    <row r="28" spans="1:29" ht="23.1" customHeight="1">
      <c r="A28" s="254"/>
      <c r="B28" s="254"/>
      <c r="C28" s="13"/>
      <c r="D28" s="14" t="s">
        <v>27</v>
      </c>
      <c r="E28" s="11"/>
      <c r="F28" s="10">
        <f t="shared" si="5"/>
        <v>5</v>
      </c>
      <c r="G28" s="9">
        <v>5</v>
      </c>
      <c r="H28" s="8">
        <f t="shared" si="0"/>
        <v>100</v>
      </c>
      <c r="I28" s="15">
        <v>0</v>
      </c>
      <c r="J28" s="8">
        <f t="shared" si="1"/>
        <v>0</v>
      </c>
      <c r="K28" s="15">
        <v>0</v>
      </c>
      <c r="L28" s="8">
        <f t="shared" si="2"/>
        <v>0</v>
      </c>
      <c r="M28" s="15">
        <v>0</v>
      </c>
      <c r="N28" s="8">
        <f t="shared" si="3"/>
        <v>0</v>
      </c>
      <c r="O28" s="15">
        <v>0</v>
      </c>
      <c r="P28" s="8">
        <f t="shared" si="4"/>
        <v>0</v>
      </c>
      <c r="AA28" s="10">
        <v>5</v>
      </c>
      <c r="AB28" s="140" t="str">
        <f t="shared" si="6"/>
        <v/>
      </c>
      <c r="AC28" s="140" t="str">
        <f t="shared" si="7"/>
        <v/>
      </c>
    </row>
    <row r="29" spans="1:29" ht="23.1" customHeight="1">
      <c r="A29" s="254"/>
      <c r="B29" s="254"/>
      <c r="C29" s="13"/>
      <c r="D29" s="14" t="s">
        <v>26</v>
      </c>
      <c r="E29" s="11"/>
      <c r="F29" s="10">
        <f t="shared" si="5"/>
        <v>15</v>
      </c>
      <c r="G29" s="9">
        <v>15</v>
      </c>
      <c r="H29" s="8">
        <f t="shared" si="0"/>
        <v>100</v>
      </c>
      <c r="I29" s="15">
        <v>0</v>
      </c>
      <c r="J29" s="8">
        <f t="shared" si="1"/>
        <v>0</v>
      </c>
      <c r="K29" s="15">
        <v>0</v>
      </c>
      <c r="L29" s="8">
        <f t="shared" si="2"/>
        <v>0</v>
      </c>
      <c r="M29" s="15">
        <v>0</v>
      </c>
      <c r="N29" s="8">
        <f t="shared" si="3"/>
        <v>0</v>
      </c>
      <c r="O29" s="15">
        <v>0</v>
      </c>
      <c r="P29" s="8">
        <f t="shared" si="4"/>
        <v>0</v>
      </c>
      <c r="AA29" s="10">
        <v>15</v>
      </c>
      <c r="AB29" s="140" t="str">
        <f t="shared" si="6"/>
        <v/>
      </c>
      <c r="AC29" s="140" t="str">
        <f t="shared" si="7"/>
        <v/>
      </c>
    </row>
    <row r="30" spans="1:29" ht="23.1" customHeight="1">
      <c r="A30" s="254"/>
      <c r="B30" s="254"/>
      <c r="C30" s="13"/>
      <c r="D30" s="14" t="s">
        <v>25</v>
      </c>
      <c r="E30" s="11"/>
      <c r="F30" s="10">
        <f t="shared" si="5"/>
        <v>6</v>
      </c>
      <c r="G30" s="9">
        <v>6</v>
      </c>
      <c r="H30" s="8">
        <f t="shared" si="0"/>
        <v>100</v>
      </c>
      <c r="I30" s="15">
        <v>0</v>
      </c>
      <c r="J30" s="8">
        <f t="shared" si="1"/>
        <v>0</v>
      </c>
      <c r="K30" s="15">
        <v>0</v>
      </c>
      <c r="L30" s="8">
        <f t="shared" si="2"/>
        <v>0</v>
      </c>
      <c r="M30" s="15">
        <v>0</v>
      </c>
      <c r="N30" s="8">
        <f t="shared" si="3"/>
        <v>0</v>
      </c>
      <c r="O30" s="15">
        <v>0</v>
      </c>
      <c r="P30" s="8">
        <f t="shared" si="4"/>
        <v>0</v>
      </c>
      <c r="AA30" s="10">
        <v>6</v>
      </c>
      <c r="AB30" s="140" t="str">
        <f t="shared" si="6"/>
        <v/>
      </c>
      <c r="AC30" s="140" t="str">
        <f t="shared" si="7"/>
        <v/>
      </c>
    </row>
    <row r="31" spans="1:29" ht="23.1" customHeight="1">
      <c r="A31" s="254"/>
      <c r="B31" s="254"/>
      <c r="C31" s="13"/>
      <c r="D31" s="14" t="s">
        <v>24</v>
      </c>
      <c r="E31" s="11"/>
      <c r="F31" s="10">
        <f t="shared" si="5"/>
        <v>33</v>
      </c>
      <c r="G31" s="9">
        <v>31</v>
      </c>
      <c r="H31" s="8">
        <f t="shared" si="0"/>
        <v>93.939393939393938</v>
      </c>
      <c r="I31" s="15">
        <v>2</v>
      </c>
      <c r="J31" s="8">
        <f t="shared" si="1"/>
        <v>6.0606060606060606</v>
      </c>
      <c r="K31" s="15">
        <v>0</v>
      </c>
      <c r="L31" s="8">
        <f t="shared" si="2"/>
        <v>0</v>
      </c>
      <c r="M31" s="15">
        <v>0</v>
      </c>
      <c r="N31" s="8">
        <f t="shared" si="3"/>
        <v>0</v>
      </c>
      <c r="O31" s="15">
        <v>0</v>
      </c>
      <c r="P31" s="8">
        <f t="shared" si="4"/>
        <v>0</v>
      </c>
      <c r="AA31" s="10">
        <v>33</v>
      </c>
      <c r="AB31" s="140" t="str">
        <f t="shared" si="6"/>
        <v/>
      </c>
      <c r="AC31" s="140" t="str">
        <f t="shared" si="7"/>
        <v/>
      </c>
    </row>
    <row r="32" spans="1:29" ht="23.1" customHeight="1">
      <c r="A32" s="254"/>
      <c r="B32" s="254"/>
      <c r="C32" s="13"/>
      <c r="D32" s="14" t="s">
        <v>23</v>
      </c>
      <c r="E32" s="11"/>
      <c r="F32" s="10">
        <f t="shared" si="5"/>
        <v>7</v>
      </c>
      <c r="G32" s="9">
        <v>7</v>
      </c>
      <c r="H32" s="8">
        <f t="shared" si="0"/>
        <v>100</v>
      </c>
      <c r="I32" s="15">
        <v>0</v>
      </c>
      <c r="J32" s="8">
        <f t="shared" si="1"/>
        <v>0</v>
      </c>
      <c r="K32" s="15">
        <v>0</v>
      </c>
      <c r="L32" s="8">
        <f t="shared" si="2"/>
        <v>0</v>
      </c>
      <c r="M32" s="15">
        <v>0</v>
      </c>
      <c r="N32" s="8">
        <f t="shared" si="3"/>
        <v>0</v>
      </c>
      <c r="O32" s="15">
        <v>0</v>
      </c>
      <c r="P32" s="8">
        <f t="shared" si="4"/>
        <v>0</v>
      </c>
      <c r="AA32" s="10">
        <v>7</v>
      </c>
      <c r="AB32" s="140" t="str">
        <f t="shared" si="6"/>
        <v/>
      </c>
      <c r="AC32" s="140" t="str">
        <f t="shared" si="7"/>
        <v/>
      </c>
    </row>
    <row r="33" spans="1:29" ht="24" customHeight="1">
      <c r="A33" s="254"/>
      <c r="B33" s="254"/>
      <c r="C33" s="13"/>
      <c r="D33" s="14" t="s">
        <v>22</v>
      </c>
      <c r="E33" s="11"/>
      <c r="F33" s="10">
        <f t="shared" si="5"/>
        <v>29</v>
      </c>
      <c r="G33" s="9">
        <v>25</v>
      </c>
      <c r="H33" s="8">
        <f t="shared" si="0"/>
        <v>86.206896551724128</v>
      </c>
      <c r="I33" s="15">
        <v>4</v>
      </c>
      <c r="J33" s="8">
        <f t="shared" si="1"/>
        <v>13.793103448275861</v>
      </c>
      <c r="K33" s="15">
        <v>0</v>
      </c>
      <c r="L33" s="8">
        <f t="shared" si="2"/>
        <v>0</v>
      </c>
      <c r="M33" s="15">
        <v>0</v>
      </c>
      <c r="N33" s="8">
        <f t="shared" si="3"/>
        <v>0</v>
      </c>
      <c r="O33" s="15">
        <v>0</v>
      </c>
      <c r="P33" s="8">
        <f t="shared" si="4"/>
        <v>0</v>
      </c>
      <c r="AA33" s="10">
        <v>29</v>
      </c>
      <c r="AB33" s="140" t="str">
        <f t="shared" si="6"/>
        <v/>
      </c>
      <c r="AC33" s="140" t="str">
        <f t="shared" si="7"/>
        <v/>
      </c>
    </row>
    <row r="34" spans="1:29" ht="23.1" customHeight="1">
      <c r="A34" s="254"/>
      <c r="B34" s="254"/>
      <c r="C34" s="13"/>
      <c r="D34" s="14" t="s">
        <v>21</v>
      </c>
      <c r="E34" s="11"/>
      <c r="F34" s="10">
        <f t="shared" si="5"/>
        <v>15</v>
      </c>
      <c r="G34" s="9">
        <v>12</v>
      </c>
      <c r="H34" s="8">
        <f t="shared" si="0"/>
        <v>80</v>
      </c>
      <c r="I34" s="15">
        <v>3</v>
      </c>
      <c r="J34" s="8">
        <f t="shared" si="1"/>
        <v>20</v>
      </c>
      <c r="K34" s="15">
        <v>0</v>
      </c>
      <c r="L34" s="8">
        <f t="shared" si="2"/>
        <v>0</v>
      </c>
      <c r="M34" s="15">
        <v>0</v>
      </c>
      <c r="N34" s="8">
        <f t="shared" si="3"/>
        <v>0</v>
      </c>
      <c r="O34" s="15">
        <v>0</v>
      </c>
      <c r="P34" s="8">
        <f t="shared" si="4"/>
        <v>0</v>
      </c>
      <c r="AA34" s="10">
        <v>15</v>
      </c>
      <c r="AB34" s="140" t="str">
        <f t="shared" si="6"/>
        <v/>
      </c>
      <c r="AC34" s="140" t="str">
        <f t="shared" si="7"/>
        <v/>
      </c>
    </row>
    <row r="35" spans="1:29" ht="23.1" customHeight="1">
      <c r="A35" s="254"/>
      <c r="B35" s="254"/>
      <c r="C35" s="13"/>
      <c r="D35" s="14" t="s">
        <v>20</v>
      </c>
      <c r="E35" s="11"/>
      <c r="F35" s="10">
        <f t="shared" si="5"/>
        <v>7</v>
      </c>
      <c r="G35" s="9">
        <v>6</v>
      </c>
      <c r="H35" s="8">
        <f t="shared" si="0"/>
        <v>85.714285714285708</v>
      </c>
      <c r="I35" s="15">
        <v>1</v>
      </c>
      <c r="J35" s="8">
        <f t="shared" si="1"/>
        <v>14.285714285714285</v>
      </c>
      <c r="K35" s="15">
        <v>0</v>
      </c>
      <c r="L35" s="8">
        <f t="shared" si="2"/>
        <v>0</v>
      </c>
      <c r="M35" s="15">
        <v>0</v>
      </c>
      <c r="N35" s="8">
        <f t="shared" si="3"/>
        <v>0</v>
      </c>
      <c r="O35" s="15">
        <v>0</v>
      </c>
      <c r="P35" s="8">
        <f t="shared" si="4"/>
        <v>0</v>
      </c>
      <c r="AA35" s="10">
        <v>7</v>
      </c>
      <c r="AB35" s="140" t="str">
        <f t="shared" si="6"/>
        <v/>
      </c>
      <c r="AC35" s="140" t="str">
        <f t="shared" si="7"/>
        <v/>
      </c>
    </row>
    <row r="36" spans="1:29" ht="23.1" customHeight="1">
      <c r="A36" s="254"/>
      <c r="B36" s="254"/>
      <c r="C36" s="13"/>
      <c r="D36" s="14" t="s">
        <v>19</v>
      </c>
      <c r="E36" s="11"/>
      <c r="F36" s="10">
        <f t="shared" si="5"/>
        <v>17</v>
      </c>
      <c r="G36" s="9">
        <v>16</v>
      </c>
      <c r="H36" s="8">
        <f t="shared" si="0"/>
        <v>94.117647058823522</v>
      </c>
      <c r="I36" s="15">
        <v>1</v>
      </c>
      <c r="J36" s="8">
        <f t="shared" si="1"/>
        <v>5.8823529411764701</v>
      </c>
      <c r="K36" s="15">
        <v>0</v>
      </c>
      <c r="L36" s="8">
        <f t="shared" si="2"/>
        <v>0</v>
      </c>
      <c r="M36" s="15">
        <v>0</v>
      </c>
      <c r="N36" s="8">
        <f t="shared" si="3"/>
        <v>0</v>
      </c>
      <c r="O36" s="15">
        <v>0</v>
      </c>
      <c r="P36" s="8">
        <f t="shared" si="4"/>
        <v>0</v>
      </c>
      <c r="AA36" s="10">
        <v>17</v>
      </c>
      <c r="AB36" s="140" t="str">
        <f t="shared" si="6"/>
        <v/>
      </c>
      <c r="AC36" s="140" t="str">
        <f t="shared" si="7"/>
        <v/>
      </c>
    </row>
    <row r="37" spans="1:29" ht="23.1" customHeight="1">
      <c r="A37" s="254"/>
      <c r="B37" s="255"/>
      <c r="C37" s="13"/>
      <c r="D37" s="14" t="s">
        <v>18</v>
      </c>
      <c r="E37" s="11"/>
      <c r="F37" s="10">
        <f t="shared" si="5"/>
        <v>6</v>
      </c>
      <c r="G37" s="9">
        <v>6</v>
      </c>
      <c r="H37" s="8">
        <f t="shared" si="0"/>
        <v>100</v>
      </c>
      <c r="I37" s="15">
        <v>0</v>
      </c>
      <c r="J37" s="8">
        <f t="shared" si="1"/>
        <v>0</v>
      </c>
      <c r="K37" s="15">
        <v>0</v>
      </c>
      <c r="L37" s="8">
        <f t="shared" si="2"/>
        <v>0</v>
      </c>
      <c r="M37" s="15">
        <v>0</v>
      </c>
      <c r="N37" s="8">
        <f t="shared" si="3"/>
        <v>0</v>
      </c>
      <c r="O37" s="15">
        <v>0</v>
      </c>
      <c r="P37" s="8">
        <f t="shared" si="4"/>
        <v>0</v>
      </c>
      <c r="AA37" s="10">
        <v>6</v>
      </c>
      <c r="AB37" s="140" t="str">
        <f t="shared" si="6"/>
        <v/>
      </c>
      <c r="AC37" s="140" t="str">
        <f t="shared" si="7"/>
        <v/>
      </c>
    </row>
    <row r="38" spans="1:29" ht="23.1" customHeight="1">
      <c r="A38" s="254"/>
      <c r="B38" s="253" t="s">
        <v>17</v>
      </c>
      <c r="C38" s="13"/>
      <c r="D38" s="14" t="s">
        <v>16</v>
      </c>
      <c r="E38" s="11"/>
      <c r="F38" s="10">
        <f t="shared" si="5"/>
        <v>724</v>
      </c>
      <c r="G38" s="9">
        <f>SUM(G39:G53)</f>
        <v>622</v>
      </c>
      <c r="H38" s="8">
        <f t="shared" si="0"/>
        <v>85.911602209944746</v>
      </c>
      <c r="I38" s="15">
        <f>SUM(I39:I53)</f>
        <v>79</v>
      </c>
      <c r="J38" s="8">
        <f t="shared" si="1"/>
        <v>10.911602209944752</v>
      </c>
      <c r="K38" s="15">
        <f>SUM(K39:K53)</f>
        <v>23</v>
      </c>
      <c r="L38" s="8">
        <f t="shared" si="2"/>
        <v>3.1767955801104977</v>
      </c>
      <c r="M38" s="15">
        <f>SUM(M39:M53)</f>
        <v>0</v>
      </c>
      <c r="N38" s="8">
        <f t="shared" si="3"/>
        <v>0</v>
      </c>
      <c r="O38" s="15">
        <f>SUM(O39:O53)</f>
        <v>0</v>
      </c>
      <c r="P38" s="8">
        <f t="shared" si="4"/>
        <v>0</v>
      </c>
      <c r="AA38" s="10">
        <f>SUM(AA39:AA53)</f>
        <v>724</v>
      </c>
      <c r="AB38" s="140" t="str">
        <f t="shared" si="6"/>
        <v/>
      </c>
      <c r="AC38" s="140" t="str">
        <f t="shared" si="7"/>
        <v/>
      </c>
    </row>
    <row r="39" spans="1:29" ht="23.1" customHeight="1">
      <c r="A39" s="254"/>
      <c r="B39" s="254"/>
      <c r="C39" s="13"/>
      <c r="D39" s="14" t="s">
        <v>15</v>
      </c>
      <c r="E39" s="11"/>
      <c r="F39" s="10">
        <f t="shared" si="5"/>
        <v>4</v>
      </c>
      <c r="G39" s="9">
        <v>4</v>
      </c>
      <c r="H39" s="8">
        <f t="shared" si="0"/>
        <v>100</v>
      </c>
      <c r="I39" s="15">
        <v>0</v>
      </c>
      <c r="J39" s="8">
        <f t="shared" si="1"/>
        <v>0</v>
      </c>
      <c r="K39" s="15">
        <v>0</v>
      </c>
      <c r="L39" s="8">
        <f t="shared" si="2"/>
        <v>0</v>
      </c>
      <c r="M39" s="15">
        <v>0</v>
      </c>
      <c r="N39" s="8">
        <f t="shared" si="3"/>
        <v>0</v>
      </c>
      <c r="O39" s="15">
        <v>0</v>
      </c>
      <c r="P39" s="8">
        <f t="shared" si="4"/>
        <v>0</v>
      </c>
      <c r="AA39" s="10">
        <v>4</v>
      </c>
      <c r="AB39" s="140" t="str">
        <f t="shared" si="6"/>
        <v/>
      </c>
      <c r="AC39" s="140" t="str">
        <f t="shared" si="7"/>
        <v/>
      </c>
    </row>
    <row r="40" spans="1:29" ht="23.1" customHeight="1">
      <c r="A40" s="254"/>
      <c r="B40" s="254"/>
      <c r="C40" s="13"/>
      <c r="D40" s="14" t="s">
        <v>14</v>
      </c>
      <c r="E40" s="11"/>
      <c r="F40" s="10">
        <f t="shared" si="5"/>
        <v>91</v>
      </c>
      <c r="G40" s="9">
        <v>91</v>
      </c>
      <c r="H40" s="8">
        <f t="shared" si="0"/>
        <v>100</v>
      </c>
      <c r="I40" s="15">
        <v>0</v>
      </c>
      <c r="J40" s="8">
        <f t="shared" si="1"/>
        <v>0</v>
      </c>
      <c r="K40" s="15">
        <v>0</v>
      </c>
      <c r="L40" s="8">
        <f t="shared" si="2"/>
        <v>0</v>
      </c>
      <c r="M40" s="15">
        <v>0</v>
      </c>
      <c r="N40" s="8">
        <f t="shared" si="3"/>
        <v>0</v>
      </c>
      <c r="O40" s="15">
        <v>0</v>
      </c>
      <c r="P40" s="8">
        <f t="shared" si="4"/>
        <v>0</v>
      </c>
      <c r="AA40" s="10">
        <v>91</v>
      </c>
      <c r="AB40" s="140" t="str">
        <f t="shared" si="6"/>
        <v/>
      </c>
      <c r="AC40" s="140" t="str">
        <f t="shared" si="7"/>
        <v/>
      </c>
    </row>
    <row r="41" spans="1:29" ht="23.1" customHeight="1">
      <c r="A41" s="254"/>
      <c r="B41" s="254"/>
      <c r="C41" s="13"/>
      <c r="D41" s="14" t="s">
        <v>13</v>
      </c>
      <c r="E41" s="11"/>
      <c r="F41" s="10">
        <f t="shared" si="5"/>
        <v>19</v>
      </c>
      <c r="G41" s="9">
        <v>19</v>
      </c>
      <c r="H41" s="8">
        <f t="shared" si="0"/>
        <v>100</v>
      </c>
      <c r="I41" s="15">
        <v>0</v>
      </c>
      <c r="J41" s="8">
        <f t="shared" si="1"/>
        <v>0</v>
      </c>
      <c r="K41" s="15">
        <v>0</v>
      </c>
      <c r="L41" s="8">
        <f t="shared" si="2"/>
        <v>0</v>
      </c>
      <c r="M41" s="15">
        <v>0</v>
      </c>
      <c r="N41" s="8">
        <f t="shared" si="3"/>
        <v>0</v>
      </c>
      <c r="O41" s="15">
        <v>0</v>
      </c>
      <c r="P41" s="8">
        <f t="shared" si="4"/>
        <v>0</v>
      </c>
      <c r="AA41" s="10">
        <v>19</v>
      </c>
      <c r="AB41" s="140" t="str">
        <f t="shared" si="6"/>
        <v/>
      </c>
      <c r="AC41" s="140" t="str">
        <f t="shared" si="7"/>
        <v/>
      </c>
    </row>
    <row r="42" spans="1:29" ht="23.1" customHeight="1">
      <c r="A42" s="254"/>
      <c r="B42" s="254"/>
      <c r="C42" s="13"/>
      <c r="D42" s="14" t="s">
        <v>12</v>
      </c>
      <c r="E42" s="11"/>
      <c r="F42" s="10">
        <f t="shared" si="5"/>
        <v>14</v>
      </c>
      <c r="G42" s="9">
        <v>13</v>
      </c>
      <c r="H42" s="8">
        <f t="shared" si="0"/>
        <v>92.857142857142861</v>
      </c>
      <c r="I42" s="15">
        <v>1</v>
      </c>
      <c r="J42" s="8">
        <f t="shared" si="1"/>
        <v>7.1428571428571423</v>
      </c>
      <c r="K42" s="15">
        <v>0</v>
      </c>
      <c r="L42" s="8">
        <f t="shared" si="2"/>
        <v>0</v>
      </c>
      <c r="M42" s="15">
        <v>0</v>
      </c>
      <c r="N42" s="8">
        <f t="shared" si="3"/>
        <v>0</v>
      </c>
      <c r="O42" s="15">
        <v>0</v>
      </c>
      <c r="P42" s="8">
        <f t="shared" si="4"/>
        <v>0</v>
      </c>
      <c r="AA42" s="10">
        <v>14</v>
      </c>
      <c r="AB42" s="140" t="str">
        <f t="shared" si="6"/>
        <v/>
      </c>
      <c r="AC42" s="140" t="str">
        <f t="shared" si="7"/>
        <v/>
      </c>
    </row>
    <row r="43" spans="1:29" ht="23.1" customHeight="1">
      <c r="A43" s="254"/>
      <c r="B43" s="254"/>
      <c r="C43" s="13"/>
      <c r="D43" s="14" t="s">
        <v>11</v>
      </c>
      <c r="E43" s="11"/>
      <c r="F43" s="10">
        <f t="shared" si="5"/>
        <v>32</v>
      </c>
      <c r="G43" s="9">
        <v>30</v>
      </c>
      <c r="H43" s="8">
        <f t="shared" si="0"/>
        <v>93.75</v>
      </c>
      <c r="I43" s="15">
        <v>1</v>
      </c>
      <c r="J43" s="8">
        <f t="shared" si="1"/>
        <v>3.125</v>
      </c>
      <c r="K43" s="15">
        <v>1</v>
      </c>
      <c r="L43" s="8">
        <f t="shared" si="2"/>
        <v>3.125</v>
      </c>
      <c r="M43" s="15">
        <v>0</v>
      </c>
      <c r="N43" s="8">
        <f t="shared" si="3"/>
        <v>0</v>
      </c>
      <c r="O43" s="15">
        <v>0</v>
      </c>
      <c r="P43" s="8">
        <f t="shared" si="4"/>
        <v>0</v>
      </c>
      <c r="AA43" s="10">
        <v>32</v>
      </c>
      <c r="AB43" s="140" t="str">
        <f t="shared" si="6"/>
        <v/>
      </c>
      <c r="AC43" s="140" t="str">
        <f t="shared" si="7"/>
        <v/>
      </c>
    </row>
    <row r="44" spans="1:29" ht="23.1" customHeight="1">
      <c r="A44" s="254"/>
      <c r="B44" s="254"/>
      <c r="C44" s="13"/>
      <c r="D44" s="14" t="s">
        <v>10</v>
      </c>
      <c r="E44" s="11"/>
      <c r="F44" s="10">
        <f t="shared" si="5"/>
        <v>176</v>
      </c>
      <c r="G44" s="9">
        <v>153</v>
      </c>
      <c r="H44" s="8">
        <f t="shared" si="0"/>
        <v>86.931818181818173</v>
      </c>
      <c r="I44" s="15">
        <v>22</v>
      </c>
      <c r="J44" s="8">
        <f t="shared" si="1"/>
        <v>12.5</v>
      </c>
      <c r="K44" s="15">
        <v>1</v>
      </c>
      <c r="L44" s="8">
        <f t="shared" si="2"/>
        <v>0.56818181818181823</v>
      </c>
      <c r="M44" s="15">
        <v>0</v>
      </c>
      <c r="N44" s="8">
        <f t="shared" si="3"/>
        <v>0</v>
      </c>
      <c r="O44" s="15">
        <v>0</v>
      </c>
      <c r="P44" s="8">
        <f t="shared" si="4"/>
        <v>0</v>
      </c>
      <c r="AA44" s="10">
        <v>176</v>
      </c>
      <c r="AB44" s="140" t="str">
        <f t="shared" si="6"/>
        <v/>
      </c>
      <c r="AC44" s="140" t="str">
        <f t="shared" si="7"/>
        <v/>
      </c>
    </row>
    <row r="45" spans="1:29" ht="23.1" customHeight="1">
      <c r="A45" s="254"/>
      <c r="B45" s="254"/>
      <c r="C45" s="13"/>
      <c r="D45" s="14" t="s">
        <v>9</v>
      </c>
      <c r="E45" s="11"/>
      <c r="F45" s="10">
        <f t="shared" si="5"/>
        <v>21</v>
      </c>
      <c r="G45" s="9">
        <v>20</v>
      </c>
      <c r="H45" s="8">
        <f t="shared" si="0"/>
        <v>95.238095238095227</v>
      </c>
      <c r="I45" s="15">
        <v>1</v>
      </c>
      <c r="J45" s="8">
        <f t="shared" si="1"/>
        <v>4.7619047619047619</v>
      </c>
      <c r="K45" s="15">
        <v>0</v>
      </c>
      <c r="L45" s="8">
        <f t="shared" si="2"/>
        <v>0</v>
      </c>
      <c r="M45" s="15">
        <v>0</v>
      </c>
      <c r="N45" s="8">
        <f t="shared" si="3"/>
        <v>0</v>
      </c>
      <c r="O45" s="15">
        <v>0</v>
      </c>
      <c r="P45" s="8">
        <f t="shared" si="4"/>
        <v>0</v>
      </c>
      <c r="AA45" s="10">
        <v>21</v>
      </c>
      <c r="AB45" s="140" t="str">
        <f t="shared" si="6"/>
        <v/>
      </c>
      <c r="AC45" s="140" t="str">
        <f t="shared" si="7"/>
        <v/>
      </c>
    </row>
    <row r="46" spans="1:29" ht="23.1" customHeight="1">
      <c r="A46" s="254"/>
      <c r="B46" s="254"/>
      <c r="C46" s="13"/>
      <c r="D46" s="14" t="s">
        <v>8</v>
      </c>
      <c r="E46" s="11"/>
      <c r="F46" s="10">
        <f t="shared" si="5"/>
        <v>9</v>
      </c>
      <c r="G46" s="9">
        <v>9</v>
      </c>
      <c r="H46" s="8">
        <f t="shared" si="0"/>
        <v>100</v>
      </c>
      <c r="I46" s="15">
        <v>0</v>
      </c>
      <c r="J46" s="8">
        <f t="shared" si="1"/>
        <v>0</v>
      </c>
      <c r="K46" s="15">
        <v>0</v>
      </c>
      <c r="L46" s="8">
        <f t="shared" si="2"/>
        <v>0</v>
      </c>
      <c r="M46" s="15">
        <v>0</v>
      </c>
      <c r="N46" s="8">
        <f t="shared" si="3"/>
        <v>0</v>
      </c>
      <c r="O46" s="15">
        <v>0</v>
      </c>
      <c r="P46" s="8">
        <f t="shared" si="4"/>
        <v>0</v>
      </c>
      <c r="AA46" s="10">
        <v>9</v>
      </c>
      <c r="AB46" s="140" t="str">
        <f t="shared" si="6"/>
        <v/>
      </c>
      <c r="AC46" s="140" t="str">
        <f t="shared" si="7"/>
        <v/>
      </c>
    </row>
    <row r="47" spans="1:29" ht="24" customHeight="1">
      <c r="A47" s="254"/>
      <c r="B47" s="254"/>
      <c r="C47" s="13"/>
      <c r="D47" s="12" t="s">
        <v>7</v>
      </c>
      <c r="E47" s="11"/>
      <c r="F47" s="10">
        <f t="shared" si="5"/>
        <v>18</v>
      </c>
      <c r="G47" s="9">
        <v>18</v>
      </c>
      <c r="H47" s="8">
        <f t="shared" si="0"/>
        <v>100</v>
      </c>
      <c r="I47" s="15">
        <v>0</v>
      </c>
      <c r="J47" s="8">
        <f t="shared" si="1"/>
        <v>0</v>
      </c>
      <c r="K47" s="15">
        <v>0</v>
      </c>
      <c r="L47" s="8">
        <f t="shared" si="2"/>
        <v>0</v>
      </c>
      <c r="M47" s="15">
        <v>0</v>
      </c>
      <c r="N47" s="8">
        <f t="shared" si="3"/>
        <v>0</v>
      </c>
      <c r="O47" s="15">
        <v>0</v>
      </c>
      <c r="P47" s="8">
        <f t="shared" si="4"/>
        <v>0</v>
      </c>
      <c r="AA47" s="10">
        <v>18</v>
      </c>
      <c r="AB47" s="140" t="str">
        <f t="shared" si="6"/>
        <v/>
      </c>
      <c r="AC47" s="140" t="str">
        <f t="shared" si="7"/>
        <v/>
      </c>
    </row>
    <row r="48" spans="1:29" ht="23.1" customHeight="1">
      <c r="A48" s="254"/>
      <c r="B48" s="254"/>
      <c r="C48" s="13"/>
      <c r="D48" s="14" t="s">
        <v>6</v>
      </c>
      <c r="E48" s="11"/>
      <c r="F48" s="10">
        <f t="shared" si="5"/>
        <v>49</v>
      </c>
      <c r="G48" s="9">
        <v>44</v>
      </c>
      <c r="H48" s="8">
        <f t="shared" si="0"/>
        <v>89.795918367346943</v>
      </c>
      <c r="I48" s="15">
        <v>4</v>
      </c>
      <c r="J48" s="8">
        <f t="shared" si="1"/>
        <v>8.1632653061224492</v>
      </c>
      <c r="K48" s="15">
        <v>1</v>
      </c>
      <c r="L48" s="8">
        <f t="shared" si="2"/>
        <v>2.0408163265306123</v>
      </c>
      <c r="M48" s="15">
        <v>0</v>
      </c>
      <c r="N48" s="8">
        <f t="shared" si="3"/>
        <v>0</v>
      </c>
      <c r="O48" s="15">
        <v>0</v>
      </c>
      <c r="P48" s="8">
        <f t="shared" si="4"/>
        <v>0</v>
      </c>
      <c r="AA48" s="10">
        <v>49</v>
      </c>
      <c r="AB48" s="140" t="str">
        <f t="shared" si="6"/>
        <v/>
      </c>
      <c r="AC48" s="140" t="str">
        <f t="shared" si="7"/>
        <v/>
      </c>
    </row>
    <row r="49" spans="1:30" ht="23.1" customHeight="1">
      <c r="A49" s="254"/>
      <c r="B49" s="254"/>
      <c r="C49" s="13"/>
      <c r="D49" s="14" t="s">
        <v>5</v>
      </c>
      <c r="E49" s="11"/>
      <c r="F49" s="10">
        <f t="shared" si="5"/>
        <v>24</v>
      </c>
      <c r="G49" s="9">
        <v>24</v>
      </c>
      <c r="H49" s="8">
        <f t="shared" si="0"/>
        <v>100</v>
      </c>
      <c r="I49" s="15">
        <v>0</v>
      </c>
      <c r="J49" s="8">
        <f t="shared" si="1"/>
        <v>0</v>
      </c>
      <c r="K49" s="15">
        <v>0</v>
      </c>
      <c r="L49" s="8">
        <f t="shared" si="2"/>
        <v>0</v>
      </c>
      <c r="M49" s="15">
        <v>0</v>
      </c>
      <c r="N49" s="8">
        <f t="shared" si="3"/>
        <v>0</v>
      </c>
      <c r="O49" s="15">
        <v>0</v>
      </c>
      <c r="P49" s="8">
        <f t="shared" si="4"/>
        <v>0</v>
      </c>
      <c r="AA49" s="10">
        <v>24</v>
      </c>
      <c r="AB49" s="140" t="str">
        <f t="shared" si="6"/>
        <v/>
      </c>
      <c r="AC49" s="140" t="str">
        <f t="shared" si="7"/>
        <v/>
      </c>
    </row>
    <row r="50" spans="1:30" ht="23.1" customHeight="1">
      <c r="A50" s="254"/>
      <c r="B50" s="254"/>
      <c r="C50" s="13"/>
      <c r="D50" s="14" t="s">
        <v>4</v>
      </c>
      <c r="E50" s="11"/>
      <c r="F50" s="10">
        <f t="shared" si="5"/>
        <v>22</v>
      </c>
      <c r="G50" s="9">
        <v>19</v>
      </c>
      <c r="H50" s="8">
        <f t="shared" si="0"/>
        <v>86.36363636363636</v>
      </c>
      <c r="I50" s="15">
        <v>2</v>
      </c>
      <c r="J50" s="8">
        <f t="shared" si="1"/>
        <v>9.0909090909090917</v>
      </c>
      <c r="K50" s="15">
        <v>1</v>
      </c>
      <c r="L50" s="8">
        <f t="shared" si="2"/>
        <v>4.5454545454545459</v>
      </c>
      <c r="M50" s="15">
        <v>0</v>
      </c>
      <c r="N50" s="8">
        <f t="shared" si="3"/>
        <v>0</v>
      </c>
      <c r="O50" s="15">
        <v>0</v>
      </c>
      <c r="P50" s="8">
        <f t="shared" si="4"/>
        <v>0</v>
      </c>
      <c r="AA50" s="10">
        <v>22</v>
      </c>
      <c r="AB50" s="140" t="str">
        <f t="shared" si="6"/>
        <v/>
      </c>
      <c r="AC50" s="140" t="str">
        <f t="shared" si="7"/>
        <v/>
      </c>
    </row>
    <row r="51" spans="1:30" ht="23.1" customHeight="1">
      <c r="A51" s="254"/>
      <c r="B51" s="254"/>
      <c r="C51" s="13"/>
      <c r="D51" s="14" t="s">
        <v>3</v>
      </c>
      <c r="E51" s="11"/>
      <c r="F51" s="10">
        <f t="shared" si="5"/>
        <v>168</v>
      </c>
      <c r="G51" s="9">
        <v>125</v>
      </c>
      <c r="H51" s="8">
        <f t="shared" si="0"/>
        <v>74.404761904761912</v>
      </c>
      <c r="I51" s="15">
        <v>35</v>
      </c>
      <c r="J51" s="8">
        <f t="shared" si="1"/>
        <v>20.833333333333336</v>
      </c>
      <c r="K51" s="15">
        <v>8</v>
      </c>
      <c r="L51" s="8">
        <f t="shared" si="2"/>
        <v>4.7619047619047619</v>
      </c>
      <c r="M51" s="15">
        <v>0</v>
      </c>
      <c r="N51" s="8">
        <f t="shared" si="3"/>
        <v>0</v>
      </c>
      <c r="O51" s="15">
        <v>0</v>
      </c>
      <c r="P51" s="8">
        <f t="shared" si="4"/>
        <v>0</v>
      </c>
      <c r="AA51" s="10">
        <v>168</v>
      </c>
      <c r="AB51" s="140" t="str">
        <f t="shared" si="6"/>
        <v/>
      </c>
      <c r="AC51" s="140" t="str">
        <f t="shared" si="7"/>
        <v/>
      </c>
    </row>
    <row r="52" spans="1:30" ht="23.1" customHeight="1">
      <c r="A52" s="254"/>
      <c r="B52" s="254"/>
      <c r="C52" s="13"/>
      <c r="D52" s="14" t="s">
        <v>2</v>
      </c>
      <c r="E52" s="11"/>
      <c r="F52" s="10">
        <f t="shared" si="5"/>
        <v>21</v>
      </c>
      <c r="G52" s="9">
        <v>18</v>
      </c>
      <c r="H52" s="8">
        <f t="shared" si="0"/>
        <v>85.714285714285708</v>
      </c>
      <c r="I52" s="15">
        <v>3</v>
      </c>
      <c r="J52" s="8">
        <f t="shared" si="1"/>
        <v>14.285714285714285</v>
      </c>
      <c r="K52" s="15">
        <v>0</v>
      </c>
      <c r="L52" s="8">
        <f t="shared" si="2"/>
        <v>0</v>
      </c>
      <c r="M52" s="15">
        <v>0</v>
      </c>
      <c r="N52" s="8">
        <f t="shared" si="3"/>
        <v>0</v>
      </c>
      <c r="O52" s="15">
        <v>0</v>
      </c>
      <c r="P52" s="8">
        <f t="shared" si="4"/>
        <v>0</v>
      </c>
      <c r="AA52" s="10">
        <v>21</v>
      </c>
      <c r="AB52" s="140" t="str">
        <f t="shared" si="6"/>
        <v/>
      </c>
      <c r="AC52" s="140" t="str">
        <f t="shared" si="7"/>
        <v/>
      </c>
    </row>
    <row r="53" spans="1:30" ht="24" customHeight="1" thickBot="1">
      <c r="A53" s="255"/>
      <c r="B53" s="255"/>
      <c r="C53" s="13"/>
      <c r="D53" s="12" t="s">
        <v>1</v>
      </c>
      <c r="E53" s="11"/>
      <c r="F53" s="10">
        <f t="shared" si="5"/>
        <v>56</v>
      </c>
      <c r="G53" s="9">
        <v>35</v>
      </c>
      <c r="H53" s="8">
        <f t="shared" si="0"/>
        <v>62.5</v>
      </c>
      <c r="I53" s="15">
        <v>10</v>
      </c>
      <c r="J53" s="8">
        <f t="shared" si="1"/>
        <v>17.857142857142858</v>
      </c>
      <c r="K53" s="15">
        <v>11</v>
      </c>
      <c r="L53" s="8">
        <f t="shared" si="2"/>
        <v>19.642857142857142</v>
      </c>
      <c r="M53" s="15">
        <v>0</v>
      </c>
      <c r="N53" s="8">
        <f t="shared" si="3"/>
        <v>0</v>
      </c>
      <c r="O53" s="15">
        <v>0</v>
      </c>
      <c r="P53" s="8">
        <f t="shared" si="4"/>
        <v>0</v>
      </c>
      <c r="AA53" s="10">
        <v>56</v>
      </c>
      <c r="AB53" s="141" t="str">
        <f t="shared" si="6"/>
        <v/>
      </c>
      <c r="AC53" s="141" t="str">
        <f t="shared" si="7"/>
        <v/>
      </c>
    </row>
    <row r="55" spans="1:30" ht="12.75" customHeight="1"/>
    <row r="56" spans="1:30">
      <c r="D56" s="5"/>
    </row>
    <row r="60" spans="1:30">
      <c r="D60" s="166" t="s">
        <v>490</v>
      </c>
      <c r="E60" s="164"/>
      <c r="F60" s="165">
        <v>967</v>
      </c>
      <c r="G60" s="165">
        <v>834</v>
      </c>
      <c r="H60" s="165"/>
      <c r="I60" s="165">
        <v>103</v>
      </c>
      <c r="J60" s="165"/>
      <c r="K60" s="165">
        <v>30</v>
      </c>
      <c r="L60" s="165"/>
      <c r="M60" s="165">
        <v>0</v>
      </c>
      <c r="N60" s="165"/>
      <c r="O60" s="165">
        <v>0</v>
      </c>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834</v>
      </c>
      <c r="H61" s="165"/>
      <c r="I61" s="168">
        <f>IF(I60="","",SUM(I8:I12))</f>
        <v>103</v>
      </c>
      <c r="J61" s="165"/>
      <c r="K61" s="168">
        <f>IF(K60="","",SUM(K8:K12))</f>
        <v>30</v>
      </c>
      <c r="L61" s="165"/>
      <c r="M61" s="168">
        <f>IF(M60="","",SUM(M8:M12))</f>
        <v>0</v>
      </c>
      <c r="N61" s="165"/>
      <c r="O61" s="168">
        <f>IF(O60="","",SUM(O8:O12))</f>
        <v>0</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834</v>
      </c>
      <c r="H62" s="165"/>
      <c r="I62" s="168">
        <f>IF(I60="","",SUM(I13,I38))</f>
        <v>103</v>
      </c>
      <c r="J62" s="165"/>
      <c r="K62" s="168">
        <f>IF(K60="","",SUM(K13,K38))</f>
        <v>30</v>
      </c>
      <c r="L62" s="165"/>
      <c r="M62" s="168">
        <f>IF(M60="","",SUM(M13,M38))</f>
        <v>0</v>
      </c>
      <c r="N62" s="165"/>
      <c r="O62" s="168">
        <f>IF(O60="","",SUM(O13,O38))</f>
        <v>0</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212</v>
      </c>
      <c r="H63" s="165"/>
      <c r="I63" s="168">
        <f>IF(I60="","",SUM(I14:I37))</f>
        <v>24</v>
      </c>
      <c r="J63" s="165"/>
      <c r="K63" s="168">
        <f>IF(K60="","",SUM(K14:K37))</f>
        <v>7</v>
      </c>
      <c r="L63" s="165"/>
      <c r="M63" s="168">
        <f>IF(M60="","",SUM(M14:M37))</f>
        <v>0</v>
      </c>
      <c r="N63" s="165"/>
      <c r="O63" s="168">
        <f>IF(O60="","",SUM(O14:O37))</f>
        <v>0</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622</v>
      </c>
      <c r="H64" s="165"/>
      <c r="I64" s="168">
        <f>IF(I60="","",SUM(I39:I53))</f>
        <v>79</v>
      </c>
      <c r="J64" s="165"/>
      <c r="K64" s="168">
        <f>IF(K60="","",SUM(K39:K53))</f>
        <v>23</v>
      </c>
      <c r="L64" s="165"/>
      <c r="M64" s="168">
        <f>IF(M60="","",SUM(M39:M53))</f>
        <v>0</v>
      </c>
      <c r="N64" s="165"/>
      <c r="O64" s="168">
        <f>IF(O60="","",SUM(O39:O53))</f>
        <v>0</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4" spans="4:30">
      <c r="D74" s="5"/>
    </row>
    <row r="76" spans="4:30">
      <c r="D76" s="5"/>
    </row>
    <row r="78" spans="4:30">
      <c r="D78" s="5"/>
    </row>
    <row r="80" spans="4:30">
      <c r="D80" s="5"/>
    </row>
    <row r="82" spans="4:4" ht="13.5" customHeight="1">
      <c r="D82" s="6"/>
    </row>
    <row r="83" spans="4:4" ht="13.5" customHeight="1"/>
    <row r="84" spans="4:4">
      <c r="D84" s="5"/>
    </row>
    <row r="86" spans="4:4">
      <c r="D86" s="5"/>
    </row>
    <row r="88" spans="4:4">
      <c r="D88" s="5"/>
    </row>
    <row r="90" spans="4:4">
      <c r="D90" s="5"/>
    </row>
    <row r="94" spans="4:4" ht="12.75" customHeight="1"/>
    <row r="95" spans="4:4" ht="12.75" customHeight="1"/>
  </sheetData>
  <mergeCells count="28">
    <mergeCell ref="A13:A53"/>
    <mergeCell ref="B13:B37"/>
    <mergeCell ref="B38:B53"/>
    <mergeCell ref="O5:O6"/>
    <mergeCell ref="P5:P6"/>
    <mergeCell ref="A7:E7"/>
    <mergeCell ref="A8:A12"/>
    <mergeCell ref="B8:E8"/>
    <mergeCell ref="B9:E9"/>
    <mergeCell ref="B10:E10"/>
    <mergeCell ref="B11:E11"/>
    <mergeCell ref="B12:E12"/>
    <mergeCell ref="I5:I6"/>
    <mergeCell ref="J5:J6"/>
    <mergeCell ref="K5:K6"/>
    <mergeCell ref="L5:L6"/>
    <mergeCell ref="M5:M6"/>
    <mergeCell ref="N5:N6"/>
    <mergeCell ref="A3:E6"/>
    <mergeCell ref="F3:F6"/>
    <mergeCell ref="G3:P3"/>
    <mergeCell ref="G4:H4"/>
    <mergeCell ref="I4:J4"/>
    <mergeCell ref="K4:L4"/>
    <mergeCell ref="M4:N4"/>
    <mergeCell ref="O4:P4"/>
    <mergeCell ref="G5:G6"/>
    <mergeCell ref="H5:H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8" width="8.25" style="3" customWidth="1"/>
    <col min="19" max="28" width="9" style="3"/>
    <col min="29" max="29" width="9" style="84"/>
    <col min="30" max="30" width="11.25" style="84" customWidth="1"/>
    <col min="31" max="16384" width="9" style="3"/>
  </cols>
  <sheetData>
    <row r="1" spans="1:30" ht="14.25">
      <c r="A1" s="18" t="s">
        <v>585</v>
      </c>
    </row>
    <row r="2" spans="1:30">
      <c r="R2" s="46" t="s">
        <v>633</v>
      </c>
    </row>
    <row r="3" spans="1:30" ht="15" customHeight="1">
      <c r="A3" s="314" t="s">
        <v>64</v>
      </c>
      <c r="B3" s="315"/>
      <c r="C3" s="315"/>
      <c r="D3" s="315"/>
      <c r="E3" s="316"/>
      <c r="F3" s="440" t="s">
        <v>131</v>
      </c>
      <c r="G3" s="442" t="s">
        <v>555</v>
      </c>
      <c r="H3" s="412" t="s">
        <v>547</v>
      </c>
      <c r="I3" s="412" t="s">
        <v>548</v>
      </c>
      <c r="J3" s="412" t="s">
        <v>549</v>
      </c>
      <c r="K3" s="412" t="s">
        <v>550</v>
      </c>
      <c r="L3" s="412" t="s">
        <v>551</v>
      </c>
      <c r="M3" s="412" t="s">
        <v>552</v>
      </c>
      <c r="N3" s="412" t="s">
        <v>556</v>
      </c>
      <c r="O3" s="412" t="s">
        <v>557</v>
      </c>
      <c r="P3" s="412" t="s">
        <v>558</v>
      </c>
      <c r="Q3" s="412" t="s">
        <v>146</v>
      </c>
      <c r="R3" s="412" t="s">
        <v>559</v>
      </c>
    </row>
    <row r="4" spans="1:30" ht="15" customHeight="1">
      <c r="A4" s="317"/>
      <c r="B4" s="318"/>
      <c r="C4" s="318"/>
      <c r="D4" s="318"/>
      <c r="E4" s="319"/>
      <c r="F4" s="441"/>
      <c r="G4" s="443"/>
      <c r="H4" s="439"/>
      <c r="I4" s="439"/>
      <c r="J4" s="439"/>
      <c r="K4" s="439"/>
      <c r="L4" s="439"/>
      <c r="M4" s="439"/>
      <c r="N4" s="439"/>
      <c r="O4" s="439"/>
      <c r="P4" s="439"/>
      <c r="Q4" s="439"/>
      <c r="R4" s="439"/>
    </row>
    <row r="5" spans="1:30" ht="15" customHeight="1" thickBot="1">
      <c r="A5" s="317"/>
      <c r="B5" s="318"/>
      <c r="C5" s="318"/>
      <c r="D5" s="318"/>
      <c r="E5" s="319"/>
      <c r="F5" s="441"/>
      <c r="G5" s="443"/>
      <c r="H5" s="439"/>
      <c r="I5" s="439"/>
      <c r="J5" s="439"/>
      <c r="K5" s="439"/>
      <c r="L5" s="439"/>
      <c r="M5" s="439"/>
      <c r="N5" s="439"/>
      <c r="O5" s="439"/>
      <c r="P5" s="439"/>
      <c r="Q5" s="439"/>
      <c r="R5" s="439"/>
    </row>
    <row r="6" spans="1:30" ht="15" customHeight="1" thickBot="1">
      <c r="A6" s="320"/>
      <c r="B6" s="321"/>
      <c r="C6" s="321"/>
      <c r="D6" s="321"/>
      <c r="E6" s="322"/>
      <c r="F6" s="441"/>
      <c r="G6" s="444"/>
      <c r="H6" s="413"/>
      <c r="I6" s="413"/>
      <c r="J6" s="413"/>
      <c r="K6" s="413"/>
      <c r="L6" s="413"/>
      <c r="M6" s="413"/>
      <c r="N6" s="413"/>
      <c r="O6" s="413"/>
      <c r="P6" s="413"/>
      <c r="Q6" s="413"/>
      <c r="R6" s="413"/>
      <c r="AC6" s="159">
        <f>SUM(AD7:AD100,F116:T120)</f>
        <v>0</v>
      </c>
      <c r="AD6" s="92"/>
    </row>
    <row r="7" spans="1:30" ht="12" customHeight="1">
      <c r="A7" s="240" t="s">
        <v>50</v>
      </c>
      <c r="B7" s="241"/>
      <c r="C7" s="241"/>
      <c r="D7" s="241"/>
      <c r="E7" s="242"/>
      <c r="F7" s="93">
        <f>SUM(G7:Q7)</f>
        <v>967</v>
      </c>
      <c r="G7" s="69">
        <f t="shared" ref="G7:Q7" si="0">SUM(G9,G11,G13,G15,G17)</f>
        <v>0</v>
      </c>
      <c r="H7" s="41">
        <f t="shared" si="0"/>
        <v>35</v>
      </c>
      <c r="I7" s="41">
        <f t="shared" si="0"/>
        <v>132</v>
      </c>
      <c r="J7" s="41">
        <f t="shared" si="0"/>
        <v>181</v>
      </c>
      <c r="K7" s="41">
        <f t="shared" si="0"/>
        <v>125</v>
      </c>
      <c r="L7" s="41">
        <f t="shared" si="0"/>
        <v>68</v>
      </c>
      <c r="M7" s="41">
        <f t="shared" si="0"/>
        <v>43</v>
      </c>
      <c r="N7" s="41">
        <f t="shared" si="0"/>
        <v>20</v>
      </c>
      <c r="O7" s="41">
        <f t="shared" si="0"/>
        <v>5</v>
      </c>
      <c r="P7" s="41">
        <f t="shared" si="0"/>
        <v>8</v>
      </c>
      <c r="Q7" s="41">
        <f t="shared" si="0"/>
        <v>350</v>
      </c>
      <c r="R7" s="437">
        <v>255643.54939999999</v>
      </c>
      <c r="AC7" s="153">
        <v>967</v>
      </c>
      <c r="AD7" s="153" t="str">
        <f>IF(F7=AC7,"",1)</f>
        <v/>
      </c>
    </row>
    <row r="8" spans="1:30" ht="12" customHeight="1">
      <c r="A8" s="243"/>
      <c r="B8" s="244"/>
      <c r="C8" s="244"/>
      <c r="D8" s="244"/>
      <c r="E8" s="245"/>
      <c r="F8" s="94">
        <f t="shared" ref="F8:F71" si="1">SUM(G8:Q8)</f>
        <v>1</v>
      </c>
      <c r="G8" s="67">
        <f t="shared" ref="G8:Q8" si="2">IF(G7=0,0,G7/$F7)</f>
        <v>0</v>
      </c>
      <c r="H8" s="37">
        <f t="shared" si="2"/>
        <v>3.6194415718717683E-2</v>
      </c>
      <c r="I8" s="37">
        <f t="shared" si="2"/>
        <v>0.13650465356773525</v>
      </c>
      <c r="J8" s="37">
        <f t="shared" si="2"/>
        <v>0.18717683557394002</v>
      </c>
      <c r="K8" s="37">
        <f t="shared" si="2"/>
        <v>0.12926577042399173</v>
      </c>
      <c r="L8" s="37">
        <f t="shared" si="2"/>
        <v>7.0320579110651496E-2</v>
      </c>
      <c r="M8" s="37">
        <f t="shared" si="2"/>
        <v>4.4467425025853151E-2</v>
      </c>
      <c r="N8" s="37">
        <f t="shared" si="2"/>
        <v>2.0682523267838676E-2</v>
      </c>
      <c r="O8" s="37">
        <f t="shared" si="2"/>
        <v>5.170630816959669E-3</v>
      </c>
      <c r="P8" s="37">
        <f t="shared" si="2"/>
        <v>8.2730093071354711E-3</v>
      </c>
      <c r="Q8" s="37">
        <f t="shared" si="2"/>
        <v>0.36194415718717682</v>
      </c>
      <c r="R8" s="438"/>
      <c r="AC8" s="154"/>
      <c r="AD8" s="154"/>
    </row>
    <row r="9" spans="1:30" ht="12" customHeight="1">
      <c r="A9" s="256" t="s">
        <v>49</v>
      </c>
      <c r="B9" s="323" t="s">
        <v>48</v>
      </c>
      <c r="C9" s="324"/>
      <c r="D9" s="324"/>
      <c r="E9" s="325"/>
      <c r="F9" s="93">
        <f t="shared" si="1"/>
        <v>323</v>
      </c>
      <c r="G9" s="69">
        <v>0</v>
      </c>
      <c r="H9" s="41">
        <v>22</v>
      </c>
      <c r="I9" s="41">
        <v>64</v>
      </c>
      <c r="J9" s="41">
        <v>42</v>
      </c>
      <c r="K9" s="41">
        <v>21</v>
      </c>
      <c r="L9" s="41">
        <v>7</v>
      </c>
      <c r="M9" s="41">
        <v>4</v>
      </c>
      <c r="N9" s="41">
        <v>1</v>
      </c>
      <c r="O9" s="41">
        <v>0</v>
      </c>
      <c r="P9" s="41">
        <v>0</v>
      </c>
      <c r="Q9" s="41">
        <v>162</v>
      </c>
      <c r="R9" s="437">
        <v>212866.67080745343</v>
      </c>
      <c r="AC9" s="155">
        <v>323</v>
      </c>
      <c r="AD9" s="155" t="str">
        <f>IF(F9=AC9,"",1)</f>
        <v/>
      </c>
    </row>
    <row r="10" spans="1:30" ht="12" customHeight="1">
      <c r="A10" s="257"/>
      <c r="B10" s="326"/>
      <c r="C10" s="327"/>
      <c r="D10" s="327"/>
      <c r="E10" s="328"/>
      <c r="F10" s="94">
        <f t="shared" si="1"/>
        <v>1</v>
      </c>
      <c r="G10" s="67">
        <f t="shared" ref="G10:Q10" si="3">IF(G9=0,0,G9/$F9)</f>
        <v>0</v>
      </c>
      <c r="H10" s="37">
        <f t="shared" si="3"/>
        <v>6.8111455108359129E-2</v>
      </c>
      <c r="I10" s="37">
        <f t="shared" si="3"/>
        <v>0.19814241486068113</v>
      </c>
      <c r="J10" s="37">
        <f t="shared" si="3"/>
        <v>0.13003095975232198</v>
      </c>
      <c r="K10" s="37">
        <f t="shared" si="3"/>
        <v>6.5015479876160992E-2</v>
      </c>
      <c r="L10" s="37">
        <f t="shared" si="3"/>
        <v>2.1671826625386997E-2</v>
      </c>
      <c r="M10" s="37">
        <f t="shared" si="3"/>
        <v>1.238390092879257E-2</v>
      </c>
      <c r="N10" s="37">
        <f t="shared" si="3"/>
        <v>3.0959752321981426E-3</v>
      </c>
      <c r="O10" s="37">
        <f t="shared" si="3"/>
        <v>0</v>
      </c>
      <c r="P10" s="37">
        <f t="shared" si="3"/>
        <v>0</v>
      </c>
      <c r="Q10" s="37">
        <f t="shared" si="3"/>
        <v>0.50154798761609909</v>
      </c>
      <c r="R10" s="438"/>
      <c r="AC10" s="154"/>
      <c r="AD10" s="154"/>
    </row>
    <row r="11" spans="1:30" ht="12" customHeight="1">
      <c r="A11" s="257"/>
      <c r="B11" s="323" t="s">
        <v>47</v>
      </c>
      <c r="C11" s="324"/>
      <c r="D11" s="324"/>
      <c r="E11" s="325"/>
      <c r="F11" s="93">
        <f t="shared" si="1"/>
        <v>145</v>
      </c>
      <c r="G11" s="69">
        <v>0</v>
      </c>
      <c r="H11" s="41">
        <v>2</v>
      </c>
      <c r="I11" s="41">
        <v>21</v>
      </c>
      <c r="J11" s="41">
        <v>39</v>
      </c>
      <c r="K11" s="41">
        <v>24</v>
      </c>
      <c r="L11" s="41">
        <v>3</v>
      </c>
      <c r="M11" s="41">
        <v>5</v>
      </c>
      <c r="N11" s="41">
        <v>2</v>
      </c>
      <c r="O11" s="41">
        <v>0</v>
      </c>
      <c r="P11" s="41">
        <v>0</v>
      </c>
      <c r="Q11" s="41">
        <v>49</v>
      </c>
      <c r="R11" s="437">
        <v>242522.88541666666</v>
      </c>
      <c r="AC11" s="155">
        <v>145</v>
      </c>
      <c r="AD11" s="155" t="str">
        <f>IF(F11=AC11,"",1)</f>
        <v/>
      </c>
    </row>
    <row r="12" spans="1:30" ht="12" customHeight="1">
      <c r="A12" s="257"/>
      <c r="B12" s="326"/>
      <c r="C12" s="327"/>
      <c r="D12" s="327"/>
      <c r="E12" s="328"/>
      <c r="F12" s="94">
        <f t="shared" si="1"/>
        <v>1</v>
      </c>
      <c r="G12" s="67">
        <f t="shared" ref="G12:Q12" si="4">IF(G11=0,0,G11/$F11)</f>
        <v>0</v>
      </c>
      <c r="H12" s="37">
        <f t="shared" si="4"/>
        <v>1.3793103448275862E-2</v>
      </c>
      <c r="I12" s="37">
        <f t="shared" si="4"/>
        <v>0.14482758620689656</v>
      </c>
      <c r="J12" s="37">
        <f t="shared" si="4"/>
        <v>0.26896551724137929</v>
      </c>
      <c r="K12" s="37">
        <f t="shared" si="4"/>
        <v>0.16551724137931034</v>
      </c>
      <c r="L12" s="37">
        <f t="shared" si="4"/>
        <v>2.0689655172413793E-2</v>
      </c>
      <c r="M12" s="37">
        <f t="shared" si="4"/>
        <v>3.4482758620689655E-2</v>
      </c>
      <c r="N12" s="37">
        <f t="shared" si="4"/>
        <v>1.3793103448275862E-2</v>
      </c>
      <c r="O12" s="37">
        <f t="shared" si="4"/>
        <v>0</v>
      </c>
      <c r="P12" s="37">
        <f t="shared" si="4"/>
        <v>0</v>
      </c>
      <c r="Q12" s="37">
        <f t="shared" si="4"/>
        <v>0.33793103448275863</v>
      </c>
      <c r="R12" s="438"/>
      <c r="AC12" s="154"/>
      <c r="AD12" s="154"/>
    </row>
    <row r="13" spans="1:30" ht="12" customHeight="1">
      <c r="A13" s="257"/>
      <c r="B13" s="323" t="s">
        <v>46</v>
      </c>
      <c r="C13" s="324"/>
      <c r="D13" s="324"/>
      <c r="E13" s="325"/>
      <c r="F13" s="93">
        <f t="shared" si="1"/>
        <v>218</v>
      </c>
      <c r="G13" s="69">
        <v>0</v>
      </c>
      <c r="H13" s="41">
        <v>9</v>
      </c>
      <c r="I13" s="41">
        <v>29</v>
      </c>
      <c r="J13" s="41">
        <v>58</v>
      </c>
      <c r="K13" s="41">
        <v>41</v>
      </c>
      <c r="L13" s="41">
        <v>16</v>
      </c>
      <c r="M13" s="41">
        <v>5</v>
      </c>
      <c r="N13" s="41">
        <v>5</v>
      </c>
      <c r="O13" s="41">
        <v>2</v>
      </c>
      <c r="P13" s="41">
        <v>1</v>
      </c>
      <c r="Q13" s="41">
        <v>52</v>
      </c>
      <c r="R13" s="437">
        <v>251800.2891566265</v>
      </c>
      <c r="AC13" s="155">
        <v>218</v>
      </c>
      <c r="AD13" s="155" t="str">
        <f>IF(F13=AC13,"",1)</f>
        <v/>
      </c>
    </row>
    <row r="14" spans="1:30" ht="12" customHeight="1">
      <c r="A14" s="257"/>
      <c r="B14" s="326"/>
      <c r="C14" s="327"/>
      <c r="D14" s="327"/>
      <c r="E14" s="328"/>
      <c r="F14" s="94">
        <f t="shared" si="1"/>
        <v>1</v>
      </c>
      <c r="G14" s="67">
        <f t="shared" ref="G14:Q14" si="5">IF(G13=0,0,G13/$F13)</f>
        <v>0</v>
      </c>
      <c r="H14" s="37">
        <f t="shared" si="5"/>
        <v>4.1284403669724773E-2</v>
      </c>
      <c r="I14" s="37">
        <f t="shared" si="5"/>
        <v>0.13302752293577982</v>
      </c>
      <c r="J14" s="37">
        <f t="shared" si="5"/>
        <v>0.26605504587155965</v>
      </c>
      <c r="K14" s="37">
        <f t="shared" si="5"/>
        <v>0.18807339449541285</v>
      </c>
      <c r="L14" s="37">
        <f t="shared" si="5"/>
        <v>7.3394495412844041E-2</v>
      </c>
      <c r="M14" s="37">
        <f t="shared" si="5"/>
        <v>2.2935779816513763E-2</v>
      </c>
      <c r="N14" s="37">
        <f t="shared" si="5"/>
        <v>2.2935779816513763E-2</v>
      </c>
      <c r="O14" s="37">
        <f t="shared" si="5"/>
        <v>9.1743119266055051E-3</v>
      </c>
      <c r="P14" s="37">
        <f t="shared" si="5"/>
        <v>4.5871559633027525E-3</v>
      </c>
      <c r="Q14" s="37">
        <f t="shared" si="5"/>
        <v>0.23853211009174313</v>
      </c>
      <c r="R14" s="438"/>
      <c r="AC14" s="154"/>
      <c r="AD14" s="154"/>
    </row>
    <row r="15" spans="1:30" ht="12" customHeight="1">
      <c r="A15" s="257"/>
      <c r="B15" s="323" t="s">
        <v>45</v>
      </c>
      <c r="C15" s="324"/>
      <c r="D15" s="324"/>
      <c r="E15" s="325"/>
      <c r="F15" s="93">
        <f t="shared" si="1"/>
        <v>66</v>
      </c>
      <c r="G15" s="69">
        <v>0</v>
      </c>
      <c r="H15" s="41">
        <v>0</v>
      </c>
      <c r="I15" s="41">
        <v>3</v>
      </c>
      <c r="J15" s="41">
        <v>21</v>
      </c>
      <c r="K15" s="41">
        <v>16</v>
      </c>
      <c r="L15" s="41">
        <v>8</v>
      </c>
      <c r="M15" s="41">
        <v>4</v>
      </c>
      <c r="N15" s="41">
        <v>1</v>
      </c>
      <c r="O15" s="41">
        <v>0</v>
      </c>
      <c r="P15" s="41">
        <v>0</v>
      </c>
      <c r="Q15" s="41">
        <v>13</v>
      </c>
      <c r="R15" s="437">
        <v>265559.8113207547</v>
      </c>
      <c r="AC15" s="155">
        <v>66</v>
      </c>
      <c r="AD15" s="155" t="str">
        <f>IF(F15=AC15,"",1)</f>
        <v/>
      </c>
    </row>
    <row r="16" spans="1:30" ht="12" customHeight="1">
      <c r="A16" s="257"/>
      <c r="B16" s="326"/>
      <c r="C16" s="327"/>
      <c r="D16" s="327"/>
      <c r="E16" s="328"/>
      <c r="F16" s="94">
        <f t="shared" si="1"/>
        <v>1</v>
      </c>
      <c r="G16" s="67">
        <f t="shared" ref="G16:Q16" si="6">IF(G15=0,0,G15/$F15)</f>
        <v>0</v>
      </c>
      <c r="H16" s="37">
        <f t="shared" si="6"/>
        <v>0</v>
      </c>
      <c r="I16" s="37">
        <f t="shared" si="6"/>
        <v>4.5454545454545456E-2</v>
      </c>
      <c r="J16" s="37">
        <f t="shared" si="6"/>
        <v>0.31818181818181818</v>
      </c>
      <c r="K16" s="37">
        <f t="shared" si="6"/>
        <v>0.24242424242424243</v>
      </c>
      <c r="L16" s="37">
        <f t="shared" si="6"/>
        <v>0.12121212121212122</v>
      </c>
      <c r="M16" s="37">
        <f t="shared" si="6"/>
        <v>6.0606060606060608E-2</v>
      </c>
      <c r="N16" s="37">
        <f t="shared" si="6"/>
        <v>1.5151515151515152E-2</v>
      </c>
      <c r="O16" s="37">
        <f t="shared" si="6"/>
        <v>0</v>
      </c>
      <c r="P16" s="37">
        <f t="shared" si="6"/>
        <v>0</v>
      </c>
      <c r="Q16" s="37">
        <f t="shared" si="6"/>
        <v>0.19696969696969696</v>
      </c>
      <c r="R16" s="438"/>
      <c r="AC16" s="154"/>
      <c r="AD16" s="154"/>
    </row>
    <row r="17" spans="1:30" ht="12" customHeight="1">
      <c r="A17" s="257"/>
      <c r="B17" s="323" t="s">
        <v>44</v>
      </c>
      <c r="C17" s="324"/>
      <c r="D17" s="324"/>
      <c r="E17" s="325"/>
      <c r="F17" s="93">
        <f t="shared" si="1"/>
        <v>215</v>
      </c>
      <c r="G17" s="69">
        <v>0</v>
      </c>
      <c r="H17" s="41">
        <v>2</v>
      </c>
      <c r="I17" s="41">
        <v>15</v>
      </c>
      <c r="J17" s="41">
        <v>21</v>
      </c>
      <c r="K17" s="41">
        <v>23</v>
      </c>
      <c r="L17" s="41">
        <v>34</v>
      </c>
      <c r="M17" s="41">
        <v>25</v>
      </c>
      <c r="N17" s="41">
        <v>11</v>
      </c>
      <c r="O17" s="41">
        <v>3</v>
      </c>
      <c r="P17" s="41">
        <v>7</v>
      </c>
      <c r="Q17" s="41">
        <v>74</v>
      </c>
      <c r="R17" s="437">
        <v>314218.58865248226</v>
      </c>
      <c r="AC17" s="155">
        <v>215</v>
      </c>
      <c r="AD17" s="155" t="str">
        <f>IF(F17=AC17,"",1)</f>
        <v/>
      </c>
    </row>
    <row r="18" spans="1:30" ht="12" customHeight="1">
      <c r="A18" s="258"/>
      <c r="B18" s="326"/>
      <c r="C18" s="327"/>
      <c r="D18" s="327"/>
      <c r="E18" s="328"/>
      <c r="F18" s="94">
        <f t="shared" si="1"/>
        <v>1</v>
      </c>
      <c r="G18" s="67">
        <f t="shared" ref="G18:Q18" si="7">IF(G17=0,0,G17/$F17)</f>
        <v>0</v>
      </c>
      <c r="H18" s="37">
        <f t="shared" si="7"/>
        <v>9.3023255813953487E-3</v>
      </c>
      <c r="I18" s="37">
        <f t="shared" si="7"/>
        <v>6.9767441860465115E-2</v>
      </c>
      <c r="J18" s="37">
        <f t="shared" si="7"/>
        <v>9.7674418604651161E-2</v>
      </c>
      <c r="K18" s="37">
        <f t="shared" si="7"/>
        <v>0.10697674418604651</v>
      </c>
      <c r="L18" s="37">
        <f t="shared" si="7"/>
        <v>0.15813953488372093</v>
      </c>
      <c r="M18" s="37">
        <f t="shared" si="7"/>
        <v>0.11627906976744186</v>
      </c>
      <c r="N18" s="37">
        <f t="shared" si="7"/>
        <v>5.1162790697674418E-2</v>
      </c>
      <c r="O18" s="37">
        <f t="shared" si="7"/>
        <v>1.3953488372093023E-2</v>
      </c>
      <c r="P18" s="37">
        <f t="shared" si="7"/>
        <v>3.255813953488372E-2</v>
      </c>
      <c r="Q18" s="37">
        <f t="shared" si="7"/>
        <v>0.34418604651162793</v>
      </c>
      <c r="R18" s="438"/>
      <c r="AC18" s="156"/>
      <c r="AD18" s="154"/>
    </row>
    <row r="19" spans="1:30" ht="12" customHeight="1">
      <c r="A19" s="253" t="s">
        <v>43</v>
      </c>
      <c r="B19" s="253" t="s">
        <v>42</v>
      </c>
      <c r="C19" s="43"/>
      <c r="D19" s="305" t="s">
        <v>16</v>
      </c>
      <c r="E19" s="42"/>
      <c r="F19" s="93">
        <f t="shared" si="1"/>
        <v>243</v>
      </c>
      <c r="G19" s="69">
        <f t="shared" ref="G19:Q19" si="8">SUM(G21,G23,G25,G27,G29,G31,G33,G35,G37,G39,G41,G43,G45,G47,G49,G51,G53,G55,G57,G59,G61,G63,G65,G67)</f>
        <v>0</v>
      </c>
      <c r="H19" s="41">
        <f t="shared" si="8"/>
        <v>20</v>
      </c>
      <c r="I19" s="41">
        <f t="shared" si="8"/>
        <v>48</v>
      </c>
      <c r="J19" s="41">
        <f t="shared" si="8"/>
        <v>57</v>
      </c>
      <c r="K19" s="41">
        <f t="shared" si="8"/>
        <v>40</v>
      </c>
      <c r="L19" s="41">
        <f t="shared" si="8"/>
        <v>15</v>
      </c>
      <c r="M19" s="41">
        <f t="shared" si="8"/>
        <v>5</v>
      </c>
      <c r="N19" s="41">
        <f t="shared" si="8"/>
        <v>1</v>
      </c>
      <c r="O19" s="41">
        <f t="shared" si="8"/>
        <v>1</v>
      </c>
      <c r="P19" s="41">
        <f t="shared" si="8"/>
        <v>0</v>
      </c>
      <c r="Q19" s="41">
        <f t="shared" si="8"/>
        <v>56</v>
      </c>
      <c r="R19" s="437">
        <v>228202.51869999999</v>
      </c>
      <c r="AC19" s="155">
        <v>243</v>
      </c>
      <c r="AD19" s="155" t="str">
        <f>IF(F19=AC19,"",1)</f>
        <v/>
      </c>
    </row>
    <row r="20" spans="1:30" ht="12" customHeight="1">
      <c r="A20" s="254"/>
      <c r="B20" s="254"/>
      <c r="C20" s="40"/>
      <c r="D20" s="306"/>
      <c r="E20" s="39"/>
      <c r="F20" s="94">
        <f t="shared" si="1"/>
        <v>1</v>
      </c>
      <c r="G20" s="67">
        <f t="shared" ref="G20:Q20" si="9">IF(G19=0,0,G19/$F19)</f>
        <v>0</v>
      </c>
      <c r="H20" s="37">
        <f t="shared" si="9"/>
        <v>8.2304526748971193E-2</v>
      </c>
      <c r="I20" s="37">
        <f t="shared" si="9"/>
        <v>0.19753086419753085</v>
      </c>
      <c r="J20" s="37">
        <f t="shared" si="9"/>
        <v>0.23456790123456789</v>
      </c>
      <c r="K20" s="37">
        <f t="shared" si="9"/>
        <v>0.16460905349794239</v>
      </c>
      <c r="L20" s="37">
        <f t="shared" si="9"/>
        <v>6.1728395061728392E-2</v>
      </c>
      <c r="M20" s="37">
        <f t="shared" si="9"/>
        <v>2.0576131687242798E-2</v>
      </c>
      <c r="N20" s="37">
        <f t="shared" si="9"/>
        <v>4.11522633744856E-3</v>
      </c>
      <c r="O20" s="37">
        <f t="shared" si="9"/>
        <v>4.11522633744856E-3</v>
      </c>
      <c r="P20" s="37">
        <f t="shared" si="9"/>
        <v>0</v>
      </c>
      <c r="Q20" s="37">
        <f t="shared" si="9"/>
        <v>0.23045267489711935</v>
      </c>
      <c r="R20" s="438"/>
      <c r="AC20" s="154"/>
      <c r="AD20" s="154"/>
    </row>
    <row r="21" spans="1:30" ht="12" customHeight="1">
      <c r="A21" s="254"/>
      <c r="B21" s="254"/>
      <c r="C21" s="43"/>
      <c r="D21" s="305" t="s">
        <v>41</v>
      </c>
      <c r="E21" s="42"/>
      <c r="F21" s="93">
        <f t="shared" si="1"/>
        <v>32</v>
      </c>
      <c r="G21" s="69">
        <v>0</v>
      </c>
      <c r="H21" s="41">
        <v>2</v>
      </c>
      <c r="I21" s="41">
        <v>6</v>
      </c>
      <c r="J21" s="41">
        <v>7</v>
      </c>
      <c r="K21" s="41">
        <v>9</v>
      </c>
      <c r="L21" s="41">
        <v>1</v>
      </c>
      <c r="M21" s="41">
        <v>0</v>
      </c>
      <c r="N21" s="41">
        <v>0</v>
      </c>
      <c r="O21" s="41">
        <v>0</v>
      </c>
      <c r="P21" s="41">
        <v>0</v>
      </c>
      <c r="Q21" s="41">
        <v>7</v>
      </c>
      <c r="R21" s="437">
        <v>227531.96</v>
      </c>
      <c r="AC21" s="155">
        <v>32</v>
      </c>
      <c r="AD21" s="155" t="str">
        <f>IF(F21=AC21,"",1)</f>
        <v/>
      </c>
    </row>
    <row r="22" spans="1:30" ht="12" customHeight="1">
      <c r="A22" s="254"/>
      <c r="B22" s="254"/>
      <c r="C22" s="40"/>
      <c r="D22" s="306"/>
      <c r="E22" s="39"/>
      <c r="F22" s="94">
        <f t="shared" si="1"/>
        <v>1</v>
      </c>
      <c r="G22" s="67">
        <f t="shared" ref="G22:Q22" si="10">IF(G21=0,0,G21/$F21)</f>
        <v>0</v>
      </c>
      <c r="H22" s="37">
        <f t="shared" si="10"/>
        <v>6.25E-2</v>
      </c>
      <c r="I22" s="37">
        <f t="shared" si="10"/>
        <v>0.1875</v>
      </c>
      <c r="J22" s="37">
        <f t="shared" si="10"/>
        <v>0.21875</v>
      </c>
      <c r="K22" s="37">
        <f t="shared" si="10"/>
        <v>0.28125</v>
      </c>
      <c r="L22" s="37">
        <f t="shared" si="10"/>
        <v>3.125E-2</v>
      </c>
      <c r="M22" s="37">
        <f t="shared" si="10"/>
        <v>0</v>
      </c>
      <c r="N22" s="37">
        <f t="shared" si="10"/>
        <v>0</v>
      </c>
      <c r="O22" s="37">
        <f t="shared" si="10"/>
        <v>0</v>
      </c>
      <c r="P22" s="37">
        <f t="shared" si="10"/>
        <v>0</v>
      </c>
      <c r="Q22" s="37">
        <f t="shared" si="10"/>
        <v>0.21875</v>
      </c>
      <c r="R22" s="438"/>
      <c r="AC22" s="154"/>
      <c r="AD22" s="154"/>
    </row>
    <row r="23" spans="1:30" ht="12" customHeight="1">
      <c r="A23" s="254"/>
      <c r="B23" s="254"/>
      <c r="C23" s="43"/>
      <c r="D23" s="308" t="s">
        <v>40</v>
      </c>
      <c r="E23" s="115"/>
      <c r="F23" s="93">
        <f t="shared" si="1"/>
        <v>4</v>
      </c>
      <c r="G23" s="103">
        <v>0</v>
      </c>
      <c r="H23" s="104">
        <v>0</v>
      </c>
      <c r="I23" s="41">
        <v>0</v>
      </c>
      <c r="J23" s="41">
        <v>0</v>
      </c>
      <c r="K23" s="41">
        <v>2</v>
      </c>
      <c r="L23" s="41">
        <v>0</v>
      </c>
      <c r="M23" s="41">
        <v>0</v>
      </c>
      <c r="N23" s="41">
        <v>0</v>
      </c>
      <c r="O23" s="41">
        <v>0</v>
      </c>
      <c r="P23" s="41">
        <v>0</v>
      </c>
      <c r="Q23" s="41">
        <v>2</v>
      </c>
      <c r="R23" s="437">
        <v>288850</v>
      </c>
      <c r="AC23" s="155">
        <v>4</v>
      </c>
      <c r="AD23" s="155" t="str">
        <f>IF(F23=AC23,"",1)</f>
        <v/>
      </c>
    </row>
    <row r="24" spans="1:30" ht="12" customHeight="1">
      <c r="A24" s="254"/>
      <c r="B24" s="254"/>
      <c r="C24" s="40"/>
      <c r="D24" s="309"/>
      <c r="E24" s="116"/>
      <c r="F24" s="94">
        <f t="shared" si="1"/>
        <v>1</v>
      </c>
      <c r="G24" s="106">
        <f t="shared" ref="G24:Q24" si="11">IF(G23=0,0,G23/$F23)</f>
        <v>0</v>
      </c>
      <c r="H24" s="107">
        <f t="shared" si="11"/>
        <v>0</v>
      </c>
      <c r="I24" s="37">
        <f t="shared" si="11"/>
        <v>0</v>
      </c>
      <c r="J24" s="37">
        <f t="shared" si="11"/>
        <v>0</v>
      </c>
      <c r="K24" s="37">
        <f t="shared" si="11"/>
        <v>0.5</v>
      </c>
      <c r="L24" s="37">
        <f t="shared" si="11"/>
        <v>0</v>
      </c>
      <c r="M24" s="37">
        <f t="shared" si="11"/>
        <v>0</v>
      </c>
      <c r="N24" s="37">
        <f t="shared" si="11"/>
        <v>0</v>
      </c>
      <c r="O24" s="37">
        <f t="shared" si="11"/>
        <v>0</v>
      </c>
      <c r="P24" s="37">
        <f t="shared" si="11"/>
        <v>0</v>
      </c>
      <c r="Q24" s="37">
        <f t="shared" si="11"/>
        <v>0.5</v>
      </c>
      <c r="R24" s="438"/>
      <c r="AC24" s="154"/>
      <c r="AD24" s="154"/>
    </row>
    <row r="25" spans="1:30" ht="12" customHeight="1">
      <c r="A25" s="254"/>
      <c r="B25" s="254"/>
      <c r="C25" s="43"/>
      <c r="D25" s="308" t="s">
        <v>39</v>
      </c>
      <c r="E25" s="115"/>
      <c r="F25" s="93">
        <f t="shared" si="1"/>
        <v>16</v>
      </c>
      <c r="G25" s="103">
        <v>0</v>
      </c>
      <c r="H25" s="104">
        <v>7</v>
      </c>
      <c r="I25" s="41">
        <v>6</v>
      </c>
      <c r="J25" s="41">
        <v>1</v>
      </c>
      <c r="K25" s="41">
        <v>1</v>
      </c>
      <c r="L25" s="41">
        <v>0</v>
      </c>
      <c r="M25" s="41">
        <v>0</v>
      </c>
      <c r="N25" s="41">
        <v>0</v>
      </c>
      <c r="O25" s="41">
        <v>0</v>
      </c>
      <c r="P25" s="41">
        <v>0</v>
      </c>
      <c r="Q25" s="41">
        <v>1</v>
      </c>
      <c r="R25" s="437">
        <v>167184.06666666668</v>
      </c>
      <c r="AC25" s="155">
        <v>16</v>
      </c>
      <c r="AD25" s="155" t="str">
        <f>IF(F25=AC25,"",1)</f>
        <v/>
      </c>
    </row>
    <row r="26" spans="1:30" ht="12" customHeight="1">
      <c r="A26" s="254"/>
      <c r="B26" s="254"/>
      <c r="C26" s="40"/>
      <c r="D26" s="309"/>
      <c r="E26" s="116"/>
      <c r="F26" s="94">
        <f t="shared" si="1"/>
        <v>1</v>
      </c>
      <c r="G26" s="106">
        <f t="shared" ref="G26:Q26" si="12">IF(G25=0,0,G25/$F25)</f>
        <v>0</v>
      </c>
      <c r="H26" s="107">
        <f>IF(H25=0,0,H25/$F25)</f>
        <v>0.4375</v>
      </c>
      <c r="I26" s="37">
        <f>IF(I25=0,0,I25/$F25)</f>
        <v>0.375</v>
      </c>
      <c r="J26" s="37">
        <f t="shared" si="12"/>
        <v>6.25E-2</v>
      </c>
      <c r="K26" s="37">
        <f t="shared" si="12"/>
        <v>6.25E-2</v>
      </c>
      <c r="L26" s="37">
        <f t="shared" si="12"/>
        <v>0</v>
      </c>
      <c r="M26" s="37">
        <f t="shared" si="12"/>
        <v>0</v>
      </c>
      <c r="N26" s="37">
        <f t="shared" si="12"/>
        <v>0</v>
      </c>
      <c r="O26" s="37">
        <f t="shared" si="12"/>
        <v>0</v>
      </c>
      <c r="P26" s="37">
        <f t="shared" si="12"/>
        <v>0</v>
      </c>
      <c r="Q26" s="37">
        <f t="shared" si="12"/>
        <v>6.25E-2</v>
      </c>
      <c r="R26" s="438"/>
      <c r="AC26" s="154"/>
      <c r="AD26" s="154"/>
    </row>
    <row r="27" spans="1:30" ht="12" customHeight="1">
      <c r="A27" s="254"/>
      <c r="B27" s="254"/>
      <c r="C27" s="43"/>
      <c r="D27" s="305" t="s">
        <v>38</v>
      </c>
      <c r="E27" s="42"/>
      <c r="F27" s="93">
        <f t="shared" si="1"/>
        <v>3</v>
      </c>
      <c r="G27" s="69">
        <v>0</v>
      </c>
      <c r="H27" s="41">
        <v>0</v>
      </c>
      <c r="I27" s="41">
        <v>0</v>
      </c>
      <c r="J27" s="41">
        <v>1</v>
      </c>
      <c r="K27" s="41">
        <v>0</v>
      </c>
      <c r="L27" s="41">
        <v>0</v>
      </c>
      <c r="M27" s="41">
        <v>0</v>
      </c>
      <c r="N27" s="41">
        <v>0</v>
      </c>
      <c r="O27" s="41">
        <v>0</v>
      </c>
      <c r="P27" s="41">
        <v>0</v>
      </c>
      <c r="Q27" s="41">
        <v>2</v>
      </c>
      <c r="R27" s="437">
        <v>241000</v>
      </c>
      <c r="AC27" s="155">
        <v>3</v>
      </c>
      <c r="AD27" s="155" t="str">
        <f>IF(F27=AC27,"",1)</f>
        <v/>
      </c>
    </row>
    <row r="28" spans="1:30" ht="12" customHeight="1">
      <c r="A28" s="254"/>
      <c r="B28" s="254"/>
      <c r="C28" s="40"/>
      <c r="D28" s="306"/>
      <c r="E28" s="39"/>
      <c r="F28" s="94">
        <f t="shared" si="1"/>
        <v>1</v>
      </c>
      <c r="G28" s="67">
        <f t="shared" ref="G28:Q28" si="13">IF(G27=0,0,G27/$F27)</f>
        <v>0</v>
      </c>
      <c r="H28" s="37">
        <f t="shared" si="13"/>
        <v>0</v>
      </c>
      <c r="I28" s="37">
        <f t="shared" si="13"/>
        <v>0</v>
      </c>
      <c r="J28" s="37">
        <f t="shared" si="13"/>
        <v>0.33333333333333331</v>
      </c>
      <c r="K28" s="37">
        <f t="shared" si="13"/>
        <v>0</v>
      </c>
      <c r="L28" s="37">
        <f t="shared" si="13"/>
        <v>0</v>
      </c>
      <c r="M28" s="37">
        <f t="shared" si="13"/>
        <v>0</v>
      </c>
      <c r="N28" s="37">
        <f t="shared" si="13"/>
        <v>0</v>
      </c>
      <c r="O28" s="37">
        <f t="shared" si="13"/>
        <v>0</v>
      </c>
      <c r="P28" s="37">
        <f t="shared" si="13"/>
        <v>0</v>
      </c>
      <c r="Q28" s="37">
        <f t="shared" si="13"/>
        <v>0.66666666666666663</v>
      </c>
      <c r="R28" s="438"/>
      <c r="AC28" s="154"/>
      <c r="AD28" s="154"/>
    </row>
    <row r="29" spans="1:30" ht="12" customHeight="1">
      <c r="A29" s="254"/>
      <c r="B29" s="254"/>
      <c r="C29" s="43"/>
      <c r="D29" s="305" t="s">
        <v>37</v>
      </c>
      <c r="E29" s="42"/>
      <c r="F29" s="93">
        <f t="shared" si="1"/>
        <v>7</v>
      </c>
      <c r="G29" s="69">
        <v>0</v>
      </c>
      <c r="H29" s="41">
        <v>0</v>
      </c>
      <c r="I29" s="41">
        <v>1</v>
      </c>
      <c r="J29" s="41">
        <v>3</v>
      </c>
      <c r="K29" s="41">
        <v>0</v>
      </c>
      <c r="L29" s="41">
        <v>0</v>
      </c>
      <c r="M29" s="41">
        <v>0</v>
      </c>
      <c r="N29" s="41">
        <v>0</v>
      </c>
      <c r="O29" s="41">
        <v>0</v>
      </c>
      <c r="P29" s="41">
        <v>0</v>
      </c>
      <c r="Q29" s="41">
        <v>3</v>
      </c>
      <c r="R29" s="437">
        <v>203325</v>
      </c>
      <c r="AC29" s="155">
        <v>7</v>
      </c>
      <c r="AD29" s="155" t="str">
        <f>IF(F29=AC29,"",1)</f>
        <v/>
      </c>
    </row>
    <row r="30" spans="1:30" ht="12" customHeight="1">
      <c r="A30" s="254"/>
      <c r="B30" s="254"/>
      <c r="C30" s="40"/>
      <c r="D30" s="306"/>
      <c r="E30" s="39"/>
      <c r="F30" s="94">
        <f t="shared" si="1"/>
        <v>1</v>
      </c>
      <c r="G30" s="67">
        <f t="shared" ref="G30:Q30" si="14">IF(G29=0,0,G29/$F29)</f>
        <v>0</v>
      </c>
      <c r="H30" s="37">
        <f t="shared" si="14"/>
        <v>0</v>
      </c>
      <c r="I30" s="37">
        <f t="shared" si="14"/>
        <v>0.14285714285714285</v>
      </c>
      <c r="J30" s="37">
        <f t="shared" si="14"/>
        <v>0.42857142857142855</v>
      </c>
      <c r="K30" s="37">
        <f t="shared" si="14"/>
        <v>0</v>
      </c>
      <c r="L30" s="37">
        <f t="shared" si="14"/>
        <v>0</v>
      </c>
      <c r="M30" s="37">
        <f t="shared" si="14"/>
        <v>0</v>
      </c>
      <c r="N30" s="37">
        <f t="shared" si="14"/>
        <v>0</v>
      </c>
      <c r="O30" s="37">
        <f t="shared" si="14"/>
        <v>0</v>
      </c>
      <c r="P30" s="37">
        <f t="shared" si="14"/>
        <v>0</v>
      </c>
      <c r="Q30" s="37">
        <f t="shared" si="14"/>
        <v>0.42857142857142855</v>
      </c>
      <c r="R30" s="438"/>
      <c r="AC30" s="154"/>
      <c r="AD30" s="154"/>
    </row>
    <row r="31" spans="1:30" ht="12" customHeight="1">
      <c r="A31" s="254"/>
      <c r="B31" s="254"/>
      <c r="C31" s="43"/>
      <c r="D31" s="305" t="s">
        <v>36</v>
      </c>
      <c r="E31" s="42"/>
      <c r="F31" s="93">
        <f t="shared" si="1"/>
        <v>2</v>
      </c>
      <c r="G31" s="69">
        <v>0</v>
      </c>
      <c r="H31" s="41">
        <v>0</v>
      </c>
      <c r="I31" s="41">
        <v>0</v>
      </c>
      <c r="J31" s="41">
        <v>1</v>
      </c>
      <c r="K31" s="41">
        <v>0</v>
      </c>
      <c r="L31" s="41">
        <v>0</v>
      </c>
      <c r="M31" s="41">
        <v>0</v>
      </c>
      <c r="N31" s="41">
        <v>0</v>
      </c>
      <c r="O31" s="41">
        <v>0</v>
      </c>
      <c r="P31" s="41">
        <v>0</v>
      </c>
      <c r="Q31" s="41">
        <v>1</v>
      </c>
      <c r="R31" s="437">
        <v>246000</v>
      </c>
      <c r="AC31" s="155">
        <v>2</v>
      </c>
      <c r="AD31" s="155" t="str">
        <f>IF(F31=AC31,"",1)</f>
        <v/>
      </c>
    </row>
    <row r="32" spans="1:30" ht="12" customHeight="1">
      <c r="A32" s="254"/>
      <c r="B32" s="254"/>
      <c r="C32" s="40"/>
      <c r="D32" s="306"/>
      <c r="E32" s="39"/>
      <c r="F32" s="94">
        <f t="shared" si="1"/>
        <v>1</v>
      </c>
      <c r="G32" s="67">
        <f t="shared" ref="G32:Q32" si="15">IF(G31=0,0,G31/$F31)</f>
        <v>0</v>
      </c>
      <c r="H32" s="37">
        <f t="shared" si="15"/>
        <v>0</v>
      </c>
      <c r="I32" s="37">
        <f t="shared" si="15"/>
        <v>0</v>
      </c>
      <c r="J32" s="37">
        <f t="shared" si="15"/>
        <v>0.5</v>
      </c>
      <c r="K32" s="37">
        <f t="shared" si="15"/>
        <v>0</v>
      </c>
      <c r="L32" s="37">
        <f t="shared" si="15"/>
        <v>0</v>
      </c>
      <c r="M32" s="37">
        <f t="shared" si="15"/>
        <v>0</v>
      </c>
      <c r="N32" s="37">
        <f t="shared" si="15"/>
        <v>0</v>
      </c>
      <c r="O32" s="37">
        <f t="shared" si="15"/>
        <v>0</v>
      </c>
      <c r="P32" s="37">
        <f t="shared" si="15"/>
        <v>0</v>
      </c>
      <c r="Q32" s="37">
        <f t="shared" si="15"/>
        <v>0.5</v>
      </c>
      <c r="R32" s="438"/>
      <c r="AC32" s="154"/>
      <c r="AD32" s="154"/>
    </row>
    <row r="33" spans="1:30" ht="12" customHeight="1">
      <c r="A33" s="254"/>
      <c r="B33" s="254"/>
      <c r="C33" s="43"/>
      <c r="D33" s="305" t="s">
        <v>35</v>
      </c>
      <c r="E33" s="42"/>
      <c r="F33" s="93">
        <f t="shared" si="1"/>
        <v>5</v>
      </c>
      <c r="G33" s="69">
        <v>0</v>
      </c>
      <c r="H33" s="41">
        <v>0</v>
      </c>
      <c r="I33" s="41">
        <v>2</v>
      </c>
      <c r="J33" s="41">
        <v>1</v>
      </c>
      <c r="K33" s="41">
        <v>2</v>
      </c>
      <c r="L33" s="41">
        <v>0</v>
      </c>
      <c r="M33" s="41">
        <v>0</v>
      </c>
      <c r="N33" s="41">
        <v>0</v>
      </c>
      <c r="O33" s="41">
        <v>0</v>
      </c>
      <c r="P33" s="41">
        <v>0</v>
      </c>
      <c r="Q33" s="41">
        <v>0</v>
      </c>
      <c r="R33" s="437">
        <v>219560</v>
      </c>
      <c r="AC33" s="155">
        <v>5</v>
      </c>
      <c r="AD33" s="155" t="str">
        <f>IF(F33=AC33,"",1)</f>
        <v/>
      </c>
    </row>
    <row r="34" spans="1:30" ht="12" customHeight="1">
      <c r="A34" s="254"/>
      <c r="B34" s="254"/>
      <c r="C34" s="40"/>
      <c r="D34" s="306"/>
      <c r="E34" s="39"/>
      <c r="F34" s="94">
        <f t="shared" si="1"/>
        <v>1</v>
      </c>
      <c r="G34" s="67">
        <f t="shared" ref="G34:Q34" si="16">IF(G33=0,0,G33/$F33)</f>
        <v>0</v>
      </c>
      <c r="H34" s="37">
        <f t="shared" si="16"/>
        <v>0</v>
      </c>
      <c r="I34" s="37">
        <f t="shared" si="16"/>
        <v>0.4</v>
      </c>
      <c r="J34" s="37">
        <f t="shared" si="16"/>
        <v>0.2</v>
      </c>
      <c r="K34" s="37">
        <f t="shared" si="16"/>
        <v>0.4</v>
      </c>
      <c r="L34" s="37">
        <f t="shared" si="16"/>
        <v>0</v>
      </c>
      <c r="M34" s="37">
        <f t="shared" si="16"/>
        <v>0</v>
      </c>
      <c r="N34" s="37">
        <f t="shared" si="16"/>
        <v>0</v>
      </c>
      <c r="O34" s="37">
        <f t="shared" si="16"/>
        <v>0</v>
      </c>
      <c r="P34" s="37">
        <f t="shared" si="16"/>
        <v>0</v>
      </c>
      <c r="Q34" s="37">
        <f t="shared" si="16"/>
        <v>0</v>
      </c>
      <c r="R34" s="438"/>
      <c r="AC34" s="154"/>
      <c r="AD34" s="154"/>
    </row>
    <row r="35" spans="1:30" ht="12" customHeight="1">
      <c r="A35" s="254"/>
      <c r="B35" s="254"/>
      <c r="C35" s="43"/>
      <c r="D35" s="305" t="s">
        <v>34</v>
      </c>
      <c r="E35" s="42"/>
      <c r="F35" s="93">
        <f t="shared" si="1"/>
        <v>10</v>
      </c>
      <c r="G35" s="69">
        <v>0</v>
      </c>
      <c r="H35" s="41">
        <v>0</v>
      </c>
      <c r="I35" s="41">
        <v>1</v>
      </c>
      <c r="J35" s="41">
        <v>0</v>
      </c>
      <c r="K35" s="41">
        <v>2</v>
      </c>
      <c r="L35" s="41">
        <v>3</v>
      </c>
      <c r="M35" s="41">
        <v>1</v>
      </c>
      <c r="N35" s="41">
        <v>1</v>
      </c>
      <c r="O35" s="41">
        <v>0</v>
      </c>
      <c r="P35" s="41">
        <v>0</v>
      </c>
      <c r="Q35" s="41">
        <v>2</v>
      </c>
      <c r="R35" s="437">
        <v>318101.125</v>
      </c>
      <c r="AC35" s="155">
        <v>10</v>
      </c>
      <c r="AD35" s="155" t="str">
        <f>IF(F35=AC35,"",1)</f>
        <v/>
      </c>
    </row>
    <row r="36" spans="1:30" ht="12" customHeight="1">
      <c r="A36" s="254"/>
      <c r="B36" s="254"/>
      <c r="C36" s="40"/>
      <c r="D36" s="306"/>
      <c r="E36" s="39"/>
      <c r="F36" s="94">
        <f t="shared" si="1"/>
        <v>1</v>
      </c>
      <c r="G36" s="67">
        <f t="shared" ref="G36:Q36" si="17">IF(G35=0,0,G35/$F35)</f>
        <v>0</v>
      </c>
      <c r="H36" s="37">
        <f t="shared" si="17"/>
        <v>0</v>
      </c>
      <c r="I36" s="37">
        <f t="shared" si="17"/>
        <v>0.1</v>
      </c>
      <c r="J36" s="37">
        <f t="shared" si="17"/>
        <v>0</v>
      </c>
      <c r="K36" s="37">
        <f t="shared" si="17"/>
        <v>0.2</v>
      </c>
      <c r="L36" s="37">
        <f t="shared" si="17"/>
        <v>0.3</v>
      </c>
      <c r="M36" s="37">
        <f t="shared" si="17"/>
        <v>0.1</v>
      </c>
      <c r="N36" s="37">
        <f t="shared" si="17"/>
        <v>0.1</v>
      </c>
      <c r="O36" s="37">
        <f t="shared" si="17"/>
        <v>0</v>
      </c>
      <c r="P36" s="37">
        <f t="shared" si="17"/>
        <v>0</v>
      </c>
      <c r="Q36" s="37">
        <f t="shared" si="17"/>
        <v>0.2</v>
      </c>
      <c r="R36" s="438"/>
      <c r="AC36" s="154"/>
      <c r="AD36" s="154"/>
    </row>
    <row r="37" spans="1:30" ht="12" customHeight="1">
      <c r="A37" s="254"/>
      <c r="B37" s="254"/>
      <c r="C37" s="43"/>
      <c r="D37" s="305" t="s">
        <v>33</v>
      </c>
      <c r="E37" s="42"/>
      <c r="F37" s="93">
        <f t="shared" si="1"/>
        <v>1</v>
      </c>
      <c r="G37" s="69">
        <v>0</v>
      </c>
      <c r="H37" s="41">
        <v>0</v>
      </c>
      <c r="I37" s="41">
        <v>0</v>
      </c>
      <c r="J37" s="41">
        <v>0</v>
      </c>
      <c r="K37" s="41">
        <v>0</v>
      </c>
      <c r="L37" s="41">
        <v>0</v>
      </c>
      <c r="M37" s="41">
        <v>0</v>
      </c>
      <c r="N37" s="41">
        <v>0</v>
      </c>
      <c r="O37" s="41">
        <v>0</v>
      </c>
      <c r="P37" s="41">
        <v>0</v>
      </c>
      <c r="Q37" s="41">
        <v>1</v>
      </c>
      <c r="R37" s="437" t="s">
        <v>409</v>
      </c>
      <c r="AC37" s="155">
        <v>1</v>
      </c>
      <c r="AD37" s="155" t="str">
        <f>IF(F37=AC37,"",1)</f>
        <v/>
      </c>
    </row>
    <row r="38" spans="1:30" ht="12" customHeight="1">
      <c r="A38" s="254"/>
      <c r="B38" s="254"/>
      <c r="C38" s="40"/>
      <c r="D38" s="306"/>
      <c r="E38" s="39"/>
      <c r="F38" s="94">
        <f t="shared" si="1"/>
        <v>1</v>
      </c>
      <c r="G38" s="67">
        <f t="shared" ref="G38:Q38" si="18">IF(G37=0,0,G37/$F37)</f>
        <v>0</v>
      </c>
      <c r="H38" s="37">
        <f t="shared" si="18"/>
        <v>0</v>
      </c>
      <c r="I38" s="37">
        <f t="shared" si="18"/>
        <v>0</v>
      </c>
      <c r="J38" s="37">
        <f t="shared" si="18"/>
        <v>0</v>
      </c>
      <c r="K38" s="37">
        <f t="shared" si="18"/>
        <v>0</v>
      </c>
      <c r="L38" s="37">
        <f t="shared" si="18"/>
        <v>0</v>
      </c>
      <c r="M38" s="37">
        <f t="shared" si="18"/>
        <v>0</v>
      </c>
      <c r="N38" s="37">
        <f t="shared" si="18"/>
        <v>0</v>
      </c>
      <c r="O38" s="37">
        <f t="shared" si="18"/>
        <v>0</v>
      </c>
      <c r="P38" s="37">
        <f t="shared" si="18"/>
        <v>0</v>
      </c>
      <c r="Q38" s="37">
        <f t="shared" si="18"/>
        <v>1</v>
      </c>
      <c r="R38" s="438"/>
      <c r="AC38" s="154"/>
      <c r="AD38" s="154"/>
    </row>
    <row r="39" spans="1:30" ht="12" customHeight="1">
      <c r="A39" s="254"/>
      <c r="B39" s="254"/>
      <c r="C39" s="43"/>
      <c r="D39" s="305" t="s">
        <v>32</v>
      </c>
      <c r="E39" s="42"/>
      <c r="F39" s="93">
        <f t="shared" si="1"/>
        <v>6</v>
      </c>
      <c r="G39" s="69">
        <v>0</v>
      </c>
      <c r="H39" s="41">
        <v>1</v>
      </c>
      <c r="I39" s="41">
        <v>1</v>
      </c>
      <c r="J39" s="41">
        <v>4</v>
      </c>
      <c r="K39" s="41">
        <v>0</v>
      </c>
      <c r="L39" s="41">
        <v>0</v>
      </c>
      <c r="M39" s="41">
        <v>0</v>
      </c>
      <c r="N39" s="41">
        <v>0</v>
      </c>
      <c r="O39" s="41">
        <v>0</v>
      </c>
      <c r="P39" s="41">
        <v>0</v>
      </c>
      <c r="Q39" s="41">
        <v>0</v>
      </c>
      <c r="R39" s="437">
        <v>195471.16666666666</v>
      </c>
      <c r="AC39" s="155">
        <v>6</v>
      </c>
      <c r="AD39" s="155" t="str">
        <f>IF(F39=AC39,"",1)</f>
        <v/>
      </c>
    </row>
    <row r="40" spans="1:30" ht="12" customHeight="1">
      <c r="A40" s="254"/>
      <c r="B40" s="254"/>
      <c r="C40" s="40"/>
      <c r="D40" s="306"/>
      <c r="E40" s="39"/>
      <c r="F40" s="94">
        <f t="shared" si="1"/>
        <v>1</v>
      </c>
      <c r="G40" s="67">
        <f t="shared" ref="G40:Q40" si="19">IF(G39=0,0,G39/$F39)</f>
        <v>0</v>
      </c>
      <c r="H40" s="37">
        <f t="shared" si="19"/>
        <v>0.16666666666666666</v>
      </c>
      <c r="I40" s="37">
        <f t="shared" si="19"/>
        <v>0.16666666666666666</v>
      </c>
      <c r="J40" s="37">
        <f t="shared" si="19"/>
        <v>0.66666666666666663</v>
      </c>
      <c r="K40" s="37">
        <f t="shared" si="19"/>
        <v>0</v>
      </c>
      <c r="L40" s="37">
        <f t="shared" si="19"/>
        <v>0</v>
      </c>
      <c r="M40" s="37">
        <f t="shared" si="19"/>
        <v>0</v>
      </c>
      <c r="N40" s="37">
        <f t="shared" si="19"/>
        <v>0</v>
      </c>
      <c r="O40" s="37">
        <f t="shared" si="19"/>
        <v>0</v>
      </c>
      <c r="P40" s="37">
        <f t="shared" si="19"/>
        <v>0</v>
      </c>
      <c r="Q40" s="37">
        <f t="shared" si="19"/>
        <v>0</v>
      </c>
      <c r="R40" s="438"/>
      <c r="AC40" s="154"/>
      <c r="AD40" s="154"/>
    </row>
    <row r="41" spans="1:30" ht="12" customHeight="1">
      <c r="A41" s="254"/>
      <c r="B41" s="254"/>
      <c r="C41" s="43"/>
      <c r="D41" s="305" t="s">
        <v>31</v>
      </c>
      <c r="E41" s="42"/>
      <c r="F41" s="93">
        <f t="shared" si="1"/>
        <v>1</v>
      </c>
      <c r="G41" s="69">
        <v>0</v>
      </c>
      <c r="H41" s="41">
        <v>1</v>
      </c>
      <c r="I41" s="41">
        <v>0</v>
      </c>
      <c r="J41" s="41">
        <v>0</v>
      </c>
      <c r="K41" s="41">
        <v>0</v>
      </c>
      <c r="L41" s="41">
        <v>0</v>
      </c>
      <c r="M41" s="41">
        <v>0</v>
      </c>
      <c r="N41" s="41">
        <v>0</v>
      </c>
      <c r="O41" s="41">
        <v>0</v>
      </c>
      <c r="P41" s="41">
        <v>0</v>
      </c>
      <c r="Q41" s="41">
        <v>0</v>
      </c>
      <c r="R41" s="437">
        <v>140000</v>
      </c>
      <c r="AC41" s="155">
        <v>1</v>
      </c>
      <c r="AD41" s="155" t="str">
        <f>IF(F41=AC41,"",1)</f>
        <v/>
      </c>
    </row>
    <row r="42" spans="1:30" ht="12" customHeight="1">
      <c r="A42" s="254"/>
      <c r="B42" s="254"/>
      <c r="C42" s="40"/>
      <c r="D42" s="306"/>
      <c r="E42" s="39"/>
      <c r="F42" s="94">
        <f t="shared" si="1"/>
        <v>1</v>
      </c>
      <c r="G42" s="67">
        <f t="shared" ref="G42:Q42" si="20">IF(G41=0,0,G41/$F41)</f>
        <v>0</v>
      </c>
      <c r="H42" s="37">
        <f t="shared" si="20"/>
        <v>1</v>
      </c>
      <c r="I42" s="37">
        <f t="shared" si="20"/>
        <v>0</v>
      </c>
      <c r="J42" s="37">
        <f t="shared" si="20"/>
        <v>0</v>
      </c>
      <c r="K42" s="37">
        <f t="shared" si="20"/>
        <v>0</v>
      </c>
      <c r="L42" s="37">
        <f t="shared" si="20"/>
        <v>0</v>
      </c>
      <c r="M42" s="37">
        <f t="shared" si="20"/>
        <v>0</v>
      </c>
      <c r="N42" s="37">
        <f t="shared" si="20"/>
        <v>0</v>
      </c>
      <c r="O42" s="37">
        <f t="shared" si="20"/>
        <v>0</v>
      </c>
      <c r="P42" s="37">
        <f t="shared" si="20"/>
        <v>0</v>
      </c>
      <c r="Q42" s="37">
        <f t="shared" si="20"/>
        <v>0</v>
      </c>
      <c r="R42" s="438"/>
      <c r="AC42" s="154"/>
      <c r="AD42" s="154"/>
    </row>
    <row r="43" spans="1:30" ht="12" customHeight="1">
      <c r="A43" s="254"/>
      <c r="B43" s="254"/>
      <c r="C43" s="43"/>
      <c r="D43" s="305" t="s">
        <v>30</v>
      </c>
      <c r="E43" s="42"/>
      <c r="F43" s="93">
        <f t="shared" si="1"/>
        <v>2</v>
      </c>
      <c r="G43" s="69">
        <v>0</v>
      </c>
      <c r="H43" s="41">
        <v>1</v>
      </c>
      <c r="I43" s="41">
        <v>0</v>
      </c>
      <c r="J43" s="41">
        <v>0</v>
      </c>
      <c r="K43" s="41">
        <v>0</v>
      </c>
      <c r="L43" s="41">
        <v>1</v>
      </c>
      <c r="M43" s="41">
        <v>0</v>
      </c>
      <c r="N43" s="41">
        <v>0</v>
      </c>
      <c r="O43" s="41">
        <v>0</v>
      </c>
      <c r="P43" s="41">
        <v>0</v>
      </c>
      <c r="Q43" s="41">
        <v>0</v>
      </c>
      <c r="R43" s="437">
        <v>234647</v>
      </c>
      <c r="AC43" s="155">
        <v>2</v>
      </c>
      <c r="AD43" s="155" t="str">
        <f>IF(F43=AC43,"",1)</f>
        <v/>
      </c>
    </row>
    <row r="44" spans="1:30" ht="12" customHeight="1">
      <c r="A44" s="254"/>
      <c r="B44" s="254"/>
      <c r="C44" s="40"/>
      <c r="D44" s="306"/>
      <c r="E44" s="39"/>
      <c r="F44" s="94">
        <f t="shared" si="1"/>
        <v>1</v>
      </c>
      <c r="G44" s="67">
        <f t="shared" ref="G44:Q44" si="21">IF(G43=0,0,G43/$F43)</f>
        <v>0</v>
      </c>
      <c r="H44" s="37">
        <f t="shared" si="21"/>
        <v>0.5</v>
      </c>
      <c r="I44" s="37">
        <f t="shared" si="21"/>
        <v>0</v>
      </c>
      <c r="J44" s="37">
        <f t="shared" si="21"/>
        <v>0</v>
      </c>
      <c r="K44" s="37">
        <f t="shared" si="21"/>
        <v>0</v>
      </c>
      <c r="L44" s="37">
        <f t="shared" si="21"/>
        <v>0.5</v>
      </c>
      <c r="M44" s="37">
        <f t="shared" si="21"/>
        <v>0</v>
      </c>
      <c r="N44" s="37">
        <f t="shared" si="21"/>
        <v>0</v>
      </c>
      <c r="O44" s="37">
        <f t="shared" si="21"/>
        <v>0</v>
      </c>
      <c r="P44" s="37">
        <f t="shared" si="21"/>
        <v>0</v>
      </c>
      <c r="Q44" s="37">
        <f t="shared" si="21"/>
        <v>0</v>
      </c>
      <c r="R44" s="438"/>
      <c r="AC44" s="154"/>
      <c r="AD44" s="154"/>
    </row>
    <row r="45" spans="1:30" ht="12" customHeight="1">
      <c r="A45" s="254"/>
      <c r="B45" s="254"/>
      <c r="C45" s="43"/>
      <c r="D45" s="305" t="s">
        <v>29</v>
      </c>
      <c r="E45" s="42"/>
      <c r="F45" s="93">
        <f t="shared" si="1"/>
        <v>9</v>
      </c>
      <c r="G45" s="69">
        <v>0</v>
      </c>
      <c r="H45" s="41">
        <v>0</v>
      </c>
      <c r="I45" s="41">
        <v>1</v>
      </c>
      <c r="J45" s="41">
        <v>2</v>
      </c>
      <c r="K45" s="41">
        <v>2</v>
      </c>
      <c r="L45" s="41">
        <v>0</v>
      </c>
      <c r="M45" s="41">
        <v>0</v>
      </c>
      <c r="N45" s="41">
        <v>0</v>
      </c>
      <c r="O45" s="41">
        <v>0</v>
      </c>
      <c r="P45" s="41">
        <v>0</v>
      </c>
      <c r="Q45" s="41">
        <v>4</v>
      </c>
      <c r="R45" s="437">
        <v>234685.4</v>
      </c>
      <c r="AC45" s="155">
        <v>9</v>
      </c>
      <c r="AD45" s="155" t="str">
        <f>IF(F45=AC45,"",1)</f>
        <v/>
      </c>
    </row>
    <row r="46" spans="1:30" ht="12" customHeight="1">
      <c r="A46" s="254"/>
      <c r="B46" s="254"/>
      <c r="C46" s="40"/>
      <c r="D46" s="306"/>
      <c r="E46" s="39"/>
      <c r="F46" s="94">
        <f t="shared" si="1"/>
        <v>1</v>
      </c>
      <c r="G46" s="67">
        <f t="shared" ref="G46:Q46" si="22">IF(G45=0,0,G45/$F45)</f>
        <v>0</v>
      </c>
      <c r="H46" s="37">
        <f t="shared" si="22"/>
        <v>0</v>
      </c>
      <c r="I46" s="37">
        <f t="shared" si="22"/>
        <v>0.1111111111111111</v>
      </c>
      <c r="J46" s="37">
        <f t="shared" si="22"/>
        <v>0.22222222222222221</v>
      </c>
      <c r="K46" s="37">
        <f t="shared" si="22"/>
        <v>0.22222222222222221</v>
      </c>
      <c r="L46" s="37">
        <f t="shared" si="22"/>
        <v>0</v>
      </c>
      <c r="M46" s="37">
        <f t="shared" si="22"/>
        <v>0</v>
      </c>
      <c r="N46" s="37">
        <f t="shared" si="22"/>
        <v>0</v>
      </c>
      <c r="O46" s="37">
        <f t="shared" si="22"/>
        <v>0</v>
      </c>
      <c r="P46" s="37">
        <f t="shared" si="22"/>
        <v>0</v>
      </c>
      <c r="Q46" s="37">
        <f t="shared" si="22"/>
        <v>0.44444444444444442</v>
      </c>
      <c r="R46" s="438"/>
      <c r="AC46" s="154"/>
      <c r="AD46" s="154"/>
    </row>
    <row r="47" spans="1:30" ht="12" customHeight="1">
      <c r="A47" s="254"/>
      <c r="B47" s="254"/>
      <c r="C47" s="43"/>
      <c r="D47" s="305" t="s">
        <v>28</v>
      </c>
      <c r="E47" s="42"/>
      <c r="F47" s="93">
        <f t="shared" si="1"/>
        <v>5</v>
      </c>
      <c r="G47" s="69">
        <v>0</v>
      </c>
      <c r="H47" s="41">
        <v>0</v>
      </c>
      <c r="I47" s="41">
        <v>1</v>
      </c>
      <c r="J47" s="41">
        <v>2</v>
      </c>
      <c r="K47" s="41">
        <v>0</v>
      </c>
      <c r="L47" s="41">
        <v>0</v>
      </c>
      <c r="M47" s="41">
        <v>0</v>
      </c>
      <c r="N47" s="41">
        <v>0</v>
      </c>
      <c r="O47" s="41">
        <v>0</v>
      </c>
      <c r="P47" s="41">
        <v>0</v>
      </c>
      <c r="Q47" s="41">
        <v>2</v>
      </c>
      <c r="R47" s="437">
        <v>226333.33333333334</v>
      </c>
      <c r="AC47" s="155">
        <v>5</v>
      </c>
      <c r="AD47" s="155" t="str">
        <f>IF(F47=AC47,"",1)</f>
        <v/>
      </c>
    </row>
    <row r="48" spans="1:30" ht="12" customHeight="1">
      <c r="A48" s="254"/>
      <c r="B48" s="254"/>
      <c r="C48" s="40"/>
      <c r="D48" s="306"/>
      <c r="E48" s="39"/>
      <c r="F48" s="94">
        <f t="shared" si="1"/>
        <v>1</v>
      </c>
      <c r="G48" s="67">
        <f t="shared" ref="G48:Q48" si="23">IF(G47=0,0,G47/$F47)</f>
        <v>0</v>
      </c>
      <c r="H48" s="37">
        <f t="shared" si="23"/>
        <v>0</v>
      </c>
      <c r="I48" s="37">
        <f t="shared" si="23"/>
        <v>0.2</v>
      </c>
      <c r="J48" s="37">
        <f t="shared" si="23"/>
        <v>0.4</v>
      </c>
      <c r="K48" s="37">
        <f t="shared" si="23"/>
        <v>0</v>
      </c>
      <c r="L48" s="37">
        <f t="shared" si="23"/>
        <v>0</v>
      </c>
      <c r="M48" s="37">
        <f t="shared" si="23"/>
        <v>0</v>
      </c>
      <c r="N48" s="37">
        <f t="shared" si="23"/>
        <v>0</v>
      </c>
      <c r="O48" s="37">
        <f t="shared" si="23"/>
        <v>0</v>
      </c>
      <c r="P48" s="37">
        <f t="shared" si="23"/>
        <v>0</v>
      </c>
      <c r="Q48" s="37">
        <f t="shared" si="23"/>
        <v>0.4</v>
      </c>
      <c r="R48" s="438"/>
      <c r="AC48" s="154"/>
      <c r="AD48" s="154"/>
    </row>
    <row r="49" spans="1:30" ht="12" customHeight="1">
      <c r="A49" s="254"/>
      <c r="B49" s="254"/>
      <c r="C49" s="43"/>
      <c r="D49" s="305" t="s">
        <v>27</v>
      </c>
      <c r="E49" s="42"/>
      <c r="F49" s="93">
        <f t="shared" si="1"/>
        <v>5</v>
      </c>
      <c r="G49" s="69">
        <v>0</v>
      </c>
      <c r="H49" s="41">
        <v>1</v>
      </c>
      <c r="I49" s="41">
        <v>0</v>
      </c>
      <c r="J49" s="41">
        <v>1</v>
      </c>
      <c r="K49" s="41">
        <v>1</v>
      </c>
      <c r="L49" s="41">
        <v>1</v>
      </c>
      <c r="M49" s="41">
        <v>0</v>
      </c>
      <c r="N49" s="41">
        <v>0</v>
      </c>
      <c r="O49" s="41">
        <v>0</v>
      </c>
      <c r="P49" s="41">
        <v>0</v>
      </c>
      <c r="Q49" s="41">
        <v>1</v>
      </c>
      <c r="R49" s="437">
        <v>234742.5</v>
      </c>
      <c r="AC49" s="155">
        <v>5</v>
      </c>
      <c r="AD49" s="155" t="str">
        <f>IF(F49=AC49,"",1)</f>
        <v/>
      </c>
    </row>
    <row r="50" spans="1:30" ht="12" customHeight="1">
      <c r="A50" s="254"/>
      <c r="B50" s="254"/>
      <c r="C50" s="40"/>
      <c r="D50" s="306"/>
      <c r="E50" s="39"/>
      <c r="F50" s="94">
        <f t="shared" si="1"/>
        <v>1</v>
      </c>
      <c r="G50" s="67">
        <f t="shared" ref="G50:Q50" si="24">IF(G49=0,0,G49/$F49)</f>
        <v>0</v>
      </c>
      <c r="H50" s="37">
        <f t="shared" si="24"/>
        <v>0.2</v>
      </c>
      <c r="I50" s="37">
        <f t="shared" si="24"/>
        <v>0</v>
      </c>
      <c r="J50" s="37">
        <f t="shared" si="24"/>
        <v>0.2</v>
      </c>
      <c r="K50" s="37">
        <f t="shared" si="24"/>
        <v>0.2</v>
      </c>
      <c r="L50" s="37">
        <f t="shared" si="24"/>
        <v>0.2</v>
      </c>
      <c r="M50" s="37">
        <f t="shared" si="24"/>
        <v>0</v>
      </c>
      <c r="N50" s="37">
        <f t="shared" si="24"/>
        <v>0</v>
      </c>
      <c r="O50" s="37">
        <f t="shared" si="24"/>
        <v>0</v>
      </c>
      <c r="P50" s="37">
        <f t="shared" si="24"/>
        <v>0</v>
      </c>
      <c r="Q50" s="37">
        <f t="shared" si="24"/>
        <v>0.2</v>
      </c>
      <c r="R50" s="438"/>
      <c r="AC50" s="154"/>
      <c r="AD50" s="154"/>
    </row>
    <row r="51" spans="1:30" ht="12" customHeight="1">
      <c r="A51" s="254"/>
      <c r="B51" s="254"/>
      <c r="C51" s="43"/>
      <c r="D51" s="305" t="s">
        <v>26</v>
      </c>
      <c r="E51" s="42"/>
      <c r="F51" s="93">
        <f t="shared" si="1"/>
        <v>15</v>
      </c>
      <c r="G51" s="69">
        <v>0</v>
      </c>
      <c r="H51" s="41">
        <v>0</v>
      </c>
      <c r="I51" s="41">
        <v>6</v>
      </c>
      <c r="J51" s="41">
        <v>2</v>
      </c>
      <c r="K51" s="41">
        <v>3</v>
      </c>
      <c r="L51" s="41">
        <v>0</v>
      </c>
      <c r="M51" s="41">
        <v>0</v>
      </c>
      <c r="N51" s="41">
        <v>0</v>
      </c>
      <c r="O51" s="41">
        <v>0</v>
      </c>
      <c r="P51" s="41">
        <v>0</v>
      </c>
      <c r="Q51" s="41">
        <v>4</v>
      </c>
      <c r="R51" s="437">
        <v>216480.90909090909</v>
      </c>
      <c r="AC51" s="155">
        <v>15</v>
      </c>
      <c r="AD51" s="155" t="str">
        <f>IF(F51=AC51,"",1)</f>
        <v/>
      </c>
    </row>
    <row r="52" spans="1:30" ht="12" customHeight="1">
      <c r="A52" s="254"/>
      <c r="B52" s="254"/>
      <c r="C52" s="40"/>
      <c r="D52" s="306"/>
      <c r="E52" s="39"/>
      <c r="F52" s="94">
        <f t="shared" si="1"/>
        <v>1</v>
      </c>
      <c r="G52" s="67">
        <f t="shared" ref="G52:Q52" si="25">IF(G51=0,0,G51/$F51)</f>
        <v>0</v>
      </c>
      <c r="H52" s="37">
        <f t="shared" si="25"/>
        <v>0</v>
      </c>
      <c r="I52" s="37">
        <f t="shared" si="25"/>
        <v>0.4</v>
      </c>
      <c r="J52" s="37">
        <f t="shared" si="25"/>
        <v>0.13333333333333333</v>
      </c>
      <c r="K52" s="37">
        <f t="shared" si="25"/>
        <v>0.2</v>
      </c>
      <c r="L52" s="37">
        <f t="shared" si="25"/>
        <v>0</v>
      </c>
      <c r="M52" s="37">
        <f t="shared" si="25"/>
        <v>0</v>
      </c>
      <c r="N52" s="37">
        <f t="shared" si="25"/>
        <v>0</v>
      </c>
      <c r="O52" s="37">
        <f t="shared" si="25"/>
        <v>0</v>
      </c>
      <c r="P52" s="37">
        <f t="shared" si="25"/>
        <v>0</v>
      </c>
      <c r="Q52" s="37">
        <f t="shared" si="25"/>
        <v>0.26666666666666666</v>
      </c>
      <c r="R52" s="438"/>
      <c r="AC52" s="154"/>
      <c r="AD52" s="154"/>
    </row>
    <row r="53" spans="1:30" ht="12" customHeight="1">
      <c r="A53" s="254"/>
      <c r="B53" s="254"/>
      <c r="C53" s="43"/>
      <c r="D53" s="305" t="s">
        <v>25</v>
      </c>
      <c r="E53" s="42"/>
      <c r="F53" s="93">
        <f t="shared" si="1"/>
        <v>6</v>
      </c>
      <c r="G53" s="69">
        <v>0</v>
      </c>
      <c r="H53" s="41">
        <v>0</v>
      </c>
      <c r="I53" s="41">
        <v>1</v>
      </c>
      <c r="J53" s="41">
        <v>0</v>
      </c>
      <c r="K53" s="41">
        <v>0</v>
      </c>
      <c r="L53" s="41">
        <v>1</v>
      </c>
      <c r="M53" s="41">
        <v>0</v>
      </c>
      <c r="N53" s="41">
        <v>0</v>
      </c>
      <c r="O53" s="41">
        <v>0</v>
      </c>
      <c r="P53" s="41">
        <v>0</v>
      </c>
      <c r="Q53" s="41">
        <v>4</v>
      </c>
      <c r="R53" s="437">
        <v>230150</v>
      </c>
      <c r="AC53" s="155">
        <v>6</v>
      </c>
      <c r="AD53" s="155" t="str">
        <f>IF(F53=AC53,"",1)</f>
        <v/>
      </c>
    </row>
    <row r="54" spans="1:30" ht="12" customHeight="1">
      <c r="A54" s="254"/>
      <c r="B54" s="254"/>
      <c r="C54" s="40"/>
      <c r="D54" s="306"/>
      <c r="E54" s="39"/>
      <c r="F54" s="94">
        <f t="shared" si="1"/>
        <v>1</v>
      </c>
      <c r="G54" s="67">
        <f t="shared" ref="G54:Q54" si="26">IF(G53=0,0,G53/$F53)</f>
        <v>0</v>
      </c>
      <c r="H54" s="37">
        <f t="shared" si="26"/>
        <v>0</v>
      </c>
      <c r="I54" s="37">
        <f t="shared" si="26"/>
        <v>0.16666666666666666</v>
      </c>
      <c r="J54" s="37">
        <f t="shared" si="26"/>
        <v>0</v>
      </c>
      <c r="K54" s="37">
        <f t="shared" si="26"/>
        <v>0</v>
      </c>
      <c r="L54" s="37">
        <f t="shared" si="26"/>
        <v>0.16666666666666666</v>
      </c>
      <c r="M54" s="37">
        <f t="shared" si="26"/>
        <v>0</v>
      </c>
      <c r="N54" s="37">
        <f t="shared" si="26"/>
        <v>0</v>
      </c>
      <c r="O54" s="37">
        <f t="shared" si="26"/>
        <v>0</v>
      </c>
      <c r="P54" s="37">
        <f t="shared" si="26"/>
        <v>0</v>
      </c>
      <c r="Q54" s="37">
        <f t="shared" si="26"/>
        <v>0.66666666666666663</v>
      </c>
      <c r="R54" s="438"/>
      <c r="AC54" s="154"/>
      <c r="AD54" s="154"/>
    </row>
    <row r="55" spans="1:30" ht="12" customHeight="1">
      <c r="A55" s="254"/>
      <c r="B55" s="254"/>
      <c r="C55" s="43"/>
      <c r="D55" s="305" t="s">
        <v>24</v>
      </c>
      <c r="E55" s="42"/>
      <c r="F55" s="93">
        <f t="shared" si="1"/>
        <v>33</v>
      </c>
      <c r="G55" s="69">
        <v>0</v>
      </c>
      <c r="H55" s="41">
        <v>1</v>
      </c>
      <c r="I55" s="41">
        <v>5</v>
      </c>
      <c r="J55" s="41">
        <v>12</v>
      </c>
      <c r="K55" s="41">
        <v>5</v>
      </c>
      <c r="L55" s="41">
        <v>2</v>
      </c>
      <c r="M55" s="41">
        <v>0</v>
      </c>
      <c r="N55" s="41">
        <v>0</v>
      </c>
      <c r="O55" s="41">
        <v>0</v>
      </c>
      <c r="P55" s="41">
        <v>0</v>
      </c>
      <c r="Q55" s="41">
        <v>8</v>
      </c>
      <c r="R55" s="437">
        <v>228899.32</v>
      </c>
      <c r="AC55" s="155">
        <v>33</v>
      </c>
      <c r="AD55" s="155" t="str">
        <f>IF(F55=AC55,"",1)</f>
        <v/>
      </c>
    </row>
    <row r="56" spans="1:30" ht="12" customHeight="1">
      <c r="A56" s="254"/>
      <c r="B56" s="254"/>
      <c r="C56" s="40"/>
      <c r="D56" s="306"/>
      <c r="E56" s="39"/>
      <c r="F56" s="94">
        <f t="shared" si="1"/>
        <v>1</v>
      </c>
      <c r="G56" s="67">
        <f t="shared" ref="G56:Q56" si="27">IF(G55=0,0,G55/$F55)</f>
        <v>0</v>
      </c>
      <c r="H56" s="37">
        <f t="shared" si="27"/>
        <v>3.0303030303030304E-2</v>
      </c>
      <c r="I56" s="37">
        <f t="shared" si="27"/>
        <v>0.15151515151515152</v>
      </c>
      <c r="J56" s="37">
        <f t="shared" si="27"/>
        <v>0.36363636363636365</v>
      </c>
      <c r="K56" s="37">
        <f t="shared" si="27"/>
        <v>0.15151515151515152</v>
      </c>
      <c r="L56" s="37">
        <f t="shared" si="27"/>
        <v>6.0606060606060608E-2</v>
      </c>
      <c r="M56" s="37">
        <f t="shared" si="27"/>
        <v>0</v>
      </c>
      <c r="N56" s="37">
        <f t="shared" si="27"/>
        <v>0</v>
      </c>
      <c r="O56" s="37">
        <f t="shared" si="27"/>
        <v>0</v>
      </c>
      <c r="P56" s="37">
        <f t="shared" si="27"/>
        <v>0</v>
      </c>
      <c r="Q56" s="37">
        <f t="shared" si="27"/>
        <v>0.24242424242424243</v>
      </c>
      <c r="R56" s="438"/>
      <c r="AC56" s="154"/>
      <c r="AD56" s="154"/>
    </row>
    <row r="57" spans="1:30" ht="12" customHeight="1">
      <c r="A57" s="254"/>
      <c r="B57" s="254"/>
      <c r="C57" s="43"/>
      <c r="D57" s="305" t="s">
        <v>23</v>
      </c>
      <c r="E57" s="42"/>
      <c r="F57" s="93">
        <f t="shared" si="1"/>
        <v>7</v>
      </c>
      <c r="G57" s="69">
        <v>0</v>
      </c>
      <c r="H57" s="41">
        <v>0</v>
      </c>
      <c r="I57" s="41">
        <v>2</v>
      </c>
      <c r="J57" s="41">
        <v>4</v>
      </c>
      <c r="K57" s="41">
        <v>0</v>
      </c>
      <c r="L57" s="41">
        <v>0</v>
      </c>
      <c r="M57" s="41">
        <v>1</v>
      </c>
      <c r="N57" s="41">
        <v>0</v>
      </c>
      <c r="O57" s="41">
        <v>0</v>
      </c>
      <c r="P57" s="41">
        <v>0</v>
      </c>
      <c r="Q57" s="41">
        <v>0</v>
      </c>
      <c r="R57" s="437">
        <v>231518</v>
      </c>
      <c r="AC57" s="155">
        <v>7</v>
      </c>
      <c r="AD57" s="155" t="str">
        <f>IF(F57=AC57,"",1)</f>
        <v/>
      </c>
    </row>
    <row r="58" spans="1:30" ht="12" customHeight="1">
      <c r="A58" s="254"/>
      <c r="B58" s="254"/>
      <c r="C58" s="40"/>
      <c r="D58" s="306"/>
      <c r="E58" s="39"/>
      <c r="F58" s="94">
        <f t="shared" si="1"/>
        <v>1</v>
      </c>
      <c r="G58" s="67">
        <f t="shared" ref="G58:Q58" si="28">IF(G57=0,0,G57/$F57)</f>
        <v>0</v>
      </c>
      <c r="H58" s="37">
        <f t="shared" si="28"/>
        <v>0</v>
      </c>
      <c r="I58" s="37">
        <f t="shared" si="28"/>
        <v>0.2857142857142857</v>
      </c>
      <c r="J58" s="37">
        <f t="shared" si="28"/>
        <v>0.5714285714285714</v>
      </c>
      <c r="K58" s="37">
        <f t="shared" si="28"/>
        <v>0</v>
      </c>
      <c r="L58" s="37">
        <f t="shared" si="28"/>
        <v>0</v>
      </c>
      <c r="M58" s="37">
        <f t="shared" si="28"/>
        <v>0.14285714285714285</v>
      </c>
      <c r="N58" s="37">
        <f t="shared" si="28"/>
        <v>0</v>
      </c>
      <c r="O58" s="37">
        <f t="shared" si="28"/>
        <v>0</v>
      </c>
      <c r="P58" s="37">
        <f t="shared" si="28"/>
        <v>0</v>
      </c>
      <c r="Q58" s="37">
        <f t="shared" si="28"/>
        <v>0</v>
      </c>
      <c r="R58" s="438"/>
      <c r="AC58" s="154"/>
      <c r="AD58" s="154"/>
    </row>
    <row r="59" spans="1:30" ht="12.75" customHeight="1">
      <c r="A59" s="254"/>
      <c r="B59" s="254"/>
      <c r="C59" s="43"/>
      <c r="D59" s="305" t="s">
        <v>22</v>
      </c>
      <c r="E59" s="42"/>
      <c r="F59" s="93">
        <f t="shared" si="1"/>
        <v>29</v>
      </c>
      <c r="G59" s="69">
        <v>0</v>
      </c>
      <c r="H59" s="41">
        <v>1</v>
      </c>
      <c r="I59" s="41">
        <v>8</v>
      </c>
      <c r="J59" s="41">
        <v>7</v>
      </c>
      <c r="K59" s="41">
        <v>4</v>
      </c>
      <c r="L59" s="41">
        <v>4</v>
      </c>
      <c r="M59" s="41">
        <v>1</v>
      </c>
      <c r="N59" s="41">
        <v>0</v>
      </c>
      <c r="O59" s="41">
        <v>0</v>
      </c>
      <c r="P59" s="41">
        <v>0</v>
      </c>
      <c r="Q59" s="41">
        <v>4</v>
      </c>
      <c r="R59" s="437">
        <v>236054.2</v>
      </c>
      <c r="AC59" s="155">
        <v>29</v>
      </c>
      <c r="AD59" s="155" t="str">
        <f>IF(F59=AC59,"",1)</f>
        <v/>
      </c>
    </row>
    <row r="60" spans="1:30" ht="12.75" customHeight="1">
      <c r="A60" s="254"/>
      <c r="B60" s="254"/>
      <c r="C60" s="40"/>
      <c r="D60" s="306"/>
      <c r="E60" s="39"/>
      <c r="F60" s="94">
        <f t="shared" si="1"/>
        <v>1</v>
      </c>
      <c r="G60" s="67">
        <f t="shared" ref="G60:Q60" si="29">IF(G59=0,0,G59/$F59)</f>
        <v>0</v>
      </c>
      <c r="H60" s="37">
        <f t="shared" si="29"/>
        <v>3.4482758620689655E-2</v>
      </c>
      <c r="I60" s="37">
        <f t="shared" si="29"/>
        <v>0.27586206896551724</v>
      </c>
      <c r="J60" s="37">
        <f t="shared" si="29"/>
        <v>0.2413793103448276</v>
      </c>
      <c r="K60" s="37">
        <f t="shared" si="29"/>
        <v>0.13793103448275862</v>
      </c>
      <c r="L60" s="37">
        <f t="shared" si="29"/>
        <v>0.13793103448275862</v>
      </c>
      <c r="M60" s="37">
        <f t="shared" si="29"/>
        <v>3.4482758620689655E-2</v>
      </c>
      <c r="N60" s="37">
        <f t="shared" si="29"/>
        <v>0</v>
      </c>
      <c r="O60" s="37">
        <f t="shared" si="29"/>
        <v>0</v>
      </c>
      <c r="P60" s="37">
        <f t="shared" si="29"/>
        <v>0</v>
      </c>
      <c r="Q60" s="37">
        <f t="shared" si="29"/>
        <v>0.13793103448275862</v>
      </c>
      <c r="R60" s="438"/>
      <c r="AC60" s="154"/>
      <c r="AD60" s="154"/>
    </row>
    <row r="61" spans="1:30" ht="12" customHeight="1">
      <c r="A61" s="254"/>
      <c r="B61" s="254"/>
      <c r="C61" s="43"/>
      <c r="D61" s="305" t="s">
        <v>21</v>
      </c>
      <c r="E61" s="42"/>
      <c r="F61" s="93">
        <f t="shared" si="1"/>
        <v>15</v>
      </c>
      <c r="G61" s="69">
        <v>0</v>
      </c>
      <c r="H61" s="41">
        <v>2</v>
      </c>
      <c r="I61" s="41">
        <v>2</v>
      </c>
      <c r="J61" s="41">
        <v>2</v>
      </c>
      <c r="K61" s="41">
        <v>4</v>
      </c>
      <c r="L61" s="41">
        <v>0</v>
      </c>
      <c r="M61" s="41">
        <v>1</v>
      </c>
      <c r="N61" s="41">
        <v>0</v>
      </c>
      <c r="O61" s="41">
        <v>0</v>
      </c>
      <c r="P61" s="41">
        <v>0</v>
      </c>
      <c r="Q61" s="41">
        <v>4</v>
      </c>
      <c r="R61" s="437">
        <v>229490.18181818182</v>
      </c>
      <c r="AC61" s="155">
        <v>15</v>
      </c>
      <c r="AD61" s="155" t="str">
        <f>IF(F61=AC61,"",1)</f>
        <v/>
      </c>
    </row>
    <row r="62" spans="1:30" ht="12" customHeight="1">
      <c r="A62" s="254"/>
      <c r="B62" s="254"/>
      <c r="C62" s="40"/>
      <c r="D62" s="306"/>
      <c r="E62" s="39"/>
      <c r="F62" s="94">
        <f t="shared" si="1"/>
        <v>1</v>
      </c>
      <c r="G62" s="67">
        <f t="shared" ref="G62:Q62" si="30">IF(G61=0,0,G61/$F61)</f>
        <v>0</v>
      </c>
      <c r="H62" s="37">
        <f t="shared" si="30"/>
        <v>0.13333333333333333</v>
      </c>
      <c r="I62" s="37">
        <f t="shared" si="30"/>
        <v>0.13333333333333333</v>
      </c>
      <c r="J62" s="37">
        <f t="shared" si="30"/>
        <v>0.13333333333333333</v>
      </c>
      <c r="K62" s="37">
        <f t="shared" si="30"/>
        <v>0.26666666666666666</v>
      </c>
      <c r="L62" s="37">
        <f t="shared" si="30"/>
        <v>0</v>
      </c>
      <c r="M62" s="37">
        <f t="shared" si="30"/>
        <v>6.6666666666666666E-2</v>
      </c>
      <c r="N62" s="37">
        <f t="shared" si="30"/>
        <v>0</v>
      </c>
      <c r="O62" s="37">
        <f t="shared" si="30"/>
        <v>0</v>
      </c>
      <c r="P62" s="37">
        <f t="shared" si="30"/>
        <v>0</v>
      </c>
      <c r="Q62" s="37">
        <f t="shared" si="30"/>
        <v>0.26666666666666666</v>
      </c>
      <c r="R62" s="438"/>
      <c r="AC62" s="154"/>
      <c r="AD62" s="154"/>
    </row>
    <row r="63" spans="1:30" ht="12" customHeight="1">
      <c r="A63" s="254"/>
      <c r="B63" s="254"/>
      <c r="C63" s="43"/>
      <c r="D63" s="305" t="s">
        <v>20</v>
      </c>
      <c r="E63" s="42"/>
      <c r="F63" s="93">
        <f t="shared" si="1"/>
        <v>7</v>
      </c>
      <c r="G63" s="69">
        <v>0</v>
      </c>
      <c r="H63" s="41">
        <v>0</v>
      </c>
      <c r="I63" s="41">
        <v>2</v>
      </c>
      <c r="J63" s="41">
        <v>2</v>
      </c>
      <c r="K63" s="41">
        <v>1</v>
      </c>
      <c r="L63" s="41">
        <v>2</v>
      </c>
      <c r="M63" s="41">
        <v>0</v>
      </c>
      <c r="N63" s="41">
        <v>0</v>
      </c>
      <c r="O63" s="41">
        <v>0</v>
      </c>
      <c r="P63" s="41">
        <v>0</v>
      </c>
      <c r="Q63" s="41">
        <v>0</v>
      </c>
      <c r="R63" s="437">
        <v>252671.42857142858</v>
      </c>
      <c r="AC63" s="155">
        <v>7</v>
      </c>
      <c r="AD63" s="155" t="str">
        <f>IF(F63=AC63,"",1)</f>
        <v/>
      </c>
    </row>
    <row r="64" spans="1:30" ht="12" customHeight="1">
      <c r="A64" s="254"/>
      <c r="B64" s="254"/>
      <c r="C64" s="40"/>
      <c r="D64" s="306"/>
      <c r="E64" s="39"/>
      <c r="F64" s="94">
        <f t="shared" si="1"/>
        <v>0.99999999999999989</v>
      </c>
      <c r="G64" s="67">
        <f t="shared" ref="G64:Q64" si="31">IF(G63=0,0,G63/$F63)</f>
        <v>0</v>
      </c>
      <c r="H64" s="37">
        <f t="shared" si="31"/>
        <v>0</v>
      </c>
      <c r="I64" s="37">
        <f t="shared" si="31"/>
        <v>0.2857142857142857</v>
      </c>
      <c r="J64" s="37">
        <f t="shared" si="31"/>
        <v>0.2857142857142857</v>
      </c>
      <c r="K64" s="37">
        <f t="shared" si="31"/>
        <v>0.14285714285714285</v>
      </c>
      <c r="L64" s="37">
        <f t="shared" si="31"/>
        <v>0.2857142857142857</v>
      </c>
      <c r="M64" s="37">
        <f t="shared" si="31"/>
        <v>0</v>
      </c>
      <c r="N64" s="37">
        <f t="shared" si="31"/>
        <v>0</v>
      </c>
      <c r="O64" s="37">
        <f t="shared" si="31"/>
        <v>0</v>
      </c>
      <c r="P64" s="37">
        <f t="shared" si="31"/>
        <v>0</v>
      </c>
      <c r="Q64" s="37">
        <f t="shared" si="31"/>
        <v>0</v>
      </c>
      <c r="R64" s="438"/>
      <c r="AC64" s="154"/>
      <c r="AD64" s="154"/>
    </row>
    <row r="65" spans="1:30" ht="12" customHeight="1">
      <c r="A65" s="254"/>
      <c r="B65" s="254"/>
      <c r="C65" s="43"/>
      <c r="D65" s="305" t="s">
        <v>19</v>
      </c>
      <c r="E65" s="42"/>
      <c r="F65" s="93">
        <f t="shared" si="1"/>
        <v>17</v>
      </c>
      <c r="G65" s="69">
        <v>0</v>
      </c>
      <c r="H65" s="41">
        <v>2</v>
      </c>
      <c r="I65" s="41">
        <v>2</v>
      </c>
      <c r="J65" s="41">
        <v>4</v>
      </c>
      <c r="K65" s="41">
        <v>3</v>
      </c>
      <c r="L65" s="41">
        <v>0</v>
      </c>
      <c r="M65" s="41">
        <v>1</v>
      </c>
      <c r="N65" s="41">
        <v>0</v>
      </c>
      <c r="O65" s="41">
        <v>0</v>
      </c>
      <c r="P65" s="41">
        <v>0</v>
      </c>
      <c r="Q65" s="41">
        <v>5</v>
      </c>
      <c r="R65" s="437">
        <v>229495.08333333334</v>
      </c>
      <c r="AC65" s="155">
        <v>17</v>
      </c>
      <c r="AD65" s="155" t="str">
        <f>IF(F65=AC65,"",1)</f>
        <v/>
      </c>
    </row>
    <row r="66" spans="1:30" ht="12" customHeight="1">
      <c r="A66" s="254"/>
      <c r="B66" s="254"/>
      <c r="C66" s="40"/>
      <c r="D66" s="306"/>
      <c r="E66" s="39"/>
      <c r="F66" s="94">
        <f t="shared" si="1"/>
        <v>1</v>
      </c>
      <c r="G66" s="67">
        <f t="shared" ref="G66:Q66" si="32">IF(G65=0,0,G65/$F65)</f>
        <v>0</v>
      </c>
      <c r="H66" s="37">
        <f t="shared" si="32"/>
        <v>0.11764705882352941</v>
      </c>
      <c r="I66" s="37">
        <f t="shared" si="32"/>
        <v>0.11764705882352941</v>
      </c>
      <c r="J66" s="37">
        <f t="shared" si="32"/>
        <v>0.23529411764705882</v>
      </c>
      <c r="K66" s="37">
        <f t="shared" si="32"/>
        <v>0.17647058823529413</v>
      </c>
      <c r="L66" s="37">
        <f t="shared" si="32"/>
        <v>0</v>
      </c>
      <c r="M66" s="37">
        <f t="shared" si="32"/>
        <v>5.8823529411764705E-2</v>
      </c>
      <c r="N66" s="37">
        <f t="shared" si="32"/>
        <v>0</v>
      </c>
      <c r="O66" s="37">
        <f t="shared" si="32"/>
        <v>0</v>
      </c>
      <c r="P66" s="37">
        <f t="shared" si="32"/>
        <v>0</v>
      </c>
      <c r="Q66" s="37">
        <f t="shared" si="32"/>
        <v>0.29411764705882354</v>
      </c>
      <c r="R66" s="438"/>
      <c r="AC66" s="154"/>
      <c r="AD66" s="154"/>
    </row>
    <row r="67" spans="1:30" ht="12" customHeight="1">
      <c r="A67" s="254"/>
      <c r="B67" s="254"/>
      <c r="C67" s="43"/>
      <c r="D67" s="305" t="s">
        <v>18</v>
      </c>
      <c r="E67" s="42"/>
      <c r="F67" s="93">
        <f t="shared" si="1"/>
        <v>6</v>
      </c>
      <c r="G67" s="69">
        <v>0</v>
      </c>
      <c r="H67" s="41">
        <v>1</v>
      </c>
      <c r="I67" s="41">
        <v>1</v>
      </c>
      <c r="J67" s="41">
        <v>1</v>
      </c>
      <c r="K67" s="41">
        <v>1</v>
      </c>
      <c r="L67" s="41">
        <v>0</v>
      </c>
      <c r="M67" s="41">
        <v>0</v>
      </c>
      <c r="N67" s="41">
        <v>0</v>
      </c>
      <c r="O67" s="41">
        <v>1</v>
      </c>
      <c r="P67" s="41">
        <v>0</v>
      </c>
      <c r="Q67" s="41">
        <v>1</v>
      </c>
      <c r="R67" s="437">
        <v>250119.4</v>
      </c>
      <c r="AC67" s="155">
        <v>6</v>
      </c>
      <c r="AD67" s="155" t="str">
        <f>IF(F67=AC67,"",1)</f>
        <v/>
      </c>
    </row>
    <row r="68" spans="1:30" ht="12" customHeight="1">
      <c r="A68" s="254"/>
      <c r="B68" s="255"/>
      <c r="C68" s="40"/>
      <c r="D68" s="306"/>
      <c r="E68" s="39"/>
      <c r="F68" s="94">
        <f t="shared" si="1"/>
        <v>0.99999999999999989</v>
      </c>
      <c r="G68" s="67">
        <f t="shared" ref="G68:Q68" si="33">IF(G67=0,0,G67/$F67)</f>
        <v>0</v>
      </c>
      <c r="H68" s="37">
        <f t="shared" si="33"/>
        <v>0.16666666666666666</v>
      </c>
      <c r="I68" s="37">
        <f t="shared" si="33"/>
        <v>0.16666666666666666</v>
      </c>
      <c r="J68" s="37">
        <f t="shared" si="33"/>
        <v>0.16666666666666666</v>
      </c>
      <c r="K68" s="37">
        <f t="shared" si="33"/>
        <v>0.16666666666666666</v>
      </c>
      <c r="L68" s="37">
        <f t="shared" si="33"/>
        <v>0</v>
      </c>
      <c r="M68" s="37">
        <f t="shared" si="33"/>
        <v>0</v>
      </c>
      <c r="N68" s="37">
        <f t="shared" si="33"/>
        <v>0</v>
      </c>
      <c r="O68" s="37">
        <f t="shared" si="33"/>
        <v>0.16666666666666666</v>
      </c>
      <c r="P68" s="37">
        <f t="shared" si="33"/>
        <v>0</v>
      </c>
      <c r="Q68" s="37">
        <f t="shared" si="33"/>
        <v>0.16666666666666666</v>
      </c>
      <c r="R68" s="438"/>
      <c r="AC68" s="154"/>
      <c r="AD68" s="154"/>
    </row>
    <row r="69" spans="1:30" ht="12" customHeight="1">
      <c r="A69" s="254"/>
      <c r="B69" s="253" t="s">
        <v>17</v>
      </c>
      <c r="C69" s="43"/>
      <c r="D69" s="305" t="s">
        <v>16</v>
      </c>
      <c r="E69" s="42"/>
      <c r="F69" s="93">
        <f t="shared" si="1"/>
        <v>724</v>
      </c>
      <c r="G69" s="69">
        <f t="shared" ref="G69:Q69" si="34">SUM(G71,G73,G75,G77,G79,G81,G83,G85,G87,G89,G91,G93,G95,G97,G99)</f>
        <v>0</v>
      </c>
      <c r="H69" s="41">
        <f t="shared" si="34"/>
        <v>15</v>
      </c>
      <c r="I69" s="41">
        <f t="shared" si="34"/>
        <v>84</v>
      </c>
      <c r="J69" s="41">
        <f t="shared" si="34"/>
        <v>124</v>
      </c>
      <c r="K69" s="41">
        <f t="shared" si="34"/>
        <v>85</v>
      </c>
      <c r="L69" s="41">
        <f t="shared" si="34"/>
        <v>53</v>
      </c>
      <c r="M69" s="41">
        <f t="shared" si="34"/>
        <v>38</v>
      </c>
      <c r="N69" s="41">
        <f t="shared" si="34"/>
        <v>19</v>
      </c>
      <c r="O69" s="41">
        <f t="shared" si="34"/>
        <v>4</v>
      </c>
      <c r="P69" s="41">
        <f t="shared" si="34"/>
        <v>8</v>
      </c>
      <c r="Q69" s="41">
        <f t="shared" si="34"/>
        <v>294</v>
      </c>
      <c r="R69" s="437">
        <v>267577.20699999999</v>
      </c>
      <c r="AC69" s="155">
        <v>724</v>
      </c>
      <c r="AD69" s="155" t="str">
        <f>IF(F69=AC69,"",1)</f>
        <v/>
      </c>
    </row>
    <row r="70" spans="1:30" ht="12" customHeight="1">
      <c r="A70" s="254"/>
      <c r="B70" s="254"/>
      <c r="C70" s="40"/>
      <c r="D70" s="306"/>
      <c r="E70" s="39"/>
      <c r="F70" s="94">
        <f t="shared" si="1"/>
        <v>1</v>
      </c>
      <c r="G70" s="67">
        <f t="shared" ref="G70:Q70" si="35">IF(G69=0,0,G69/$F69)</f>
        <v>0</v>
      </c>
      <c r="H70" s="37">
        <f t="shared" si="35"/>
        <v>2.0718232044198894E-2</v>
      </c>
      <c r="I70" s="37">
        <f t="shared" si="35"/>
        <v>0.11602209944751381</v>
      </c>
      <c r="J70" s="37">
        <f t="shared" si="35"/>
        <v>0.17127071823204421</v>
      </c>
      <c r="K70" s="37">
        <f t="shared" si="35"/>
        <v>0.11740331491712708</v>
      </c>
      <c r="L70" s="37">
        <f t="shared" si="35"/>
        <v>7.3204419889502756E-2</v>
      </c>
      <c r="M70" s="37">
        <f t="shared" si="35"/>
        <v>5.2486187845303865E-2</v>
      </c>
      <c r="N70" s="37">
        <f t="shared" si="35"/>
        <v>2.6243093922651933E-2</v>
      </c>
      <c r="O70" s="37">
        <f t="shared" si="35"/>
        <v>5.5248618784530384E-3</v>
      </c>
      <c r="P70" s="37">
        <f t="shared" si="35"/>
        <v>1.1049723756906077E-2</v>
      </c>
      <c r="Q70" s="37">
        <f t="shared" si="35"/>
        <v>0.40607734806629836</v>
      </c>
      <c r="R70" s="438"/>
      <c r="AC70" s="154"/>
      <c r="AD70" s="154"/>
    </row>
    <row r="71" spans="1:30" ht="12" customHeight="1">
      <c r="A71" s="254"/>
      <c r="B71" s="254"/>
      <c r="C71" s="43"/>
      <c r="D71" s="305" t="s">
        <v>122</v>
      </c>
      <c r="E71" s="42"/>
      <c r="F71" s="93">
        <f t="shared" si="1"/>
        <v>4</v>
      </c>
      <c r="G71" s="69">
        <v>0</v>
      </c>
      <c r="H71" s="41">
        <v>0</v>
      </c>
      <c r="I71" s="41">
        <v>0</v>
      </c>
      <c r="J71" s="41">
        <v>2</v>
      </c>
      <c r="K71" s="41">
        <v>1</v>
      </c>
      <c r="L71" s="41">
        <v>0</v>
      </c>
      <c r="M71" s="41">
        <v>0</v>
      </c>
      <c r="N71" s="41">
        <v>0</v>
      </c>
      <c r="O71" s="41">
        <v>0</v>
      </c>
      <c r="P71" s="41">
        <v>0</v>
      </c>
      <c r="Q71" s="41">
        <v>1</v>
      </c>
      <c r="R71" s="437">
        <v>238733.33333333334</v>
      </c>
      <c r="AC71" s="155">
        <v>4</v>
      </c>
      <c r="AD71" s="155" t="str">
        <f>IF(F71=AC71,"",1)</f>
        <v/>
      </c>
    </row>
    <row r="72" spans="1:30" ht="12" customHeight="1">
      <c r="A72" s="254"/>
      <c r="B72" s="254"/>
      <c r="C72" s="40"/>
      <c r="D72" s="306"/>
      <c r="E72" s="39"/>
      <c r="F72" s="94">
        <f t="shared" ref="F72:F100" si="36">SUM(G72:Q72)</f>
        <v>1</v>
      </c>
      <c r="G72" s="67">
        <f t="shared" ref="G72:Q72" si="37">IF(G71=0,0,G71/$F71)</f>
        <v>0</v>
      </c>
      <c r="H72" s="37">
        <f t="shared" si="37"/>
        <v>0</v>
      </c>
      <c r="I72" s="37">
        <f t="shared" si="37"/>
        <v>0</v>
      </c>
      <c r="J72" s="37">
        <f t="shared" si="37"/>
        <v>0.5</v>
      </c>
      <c r="K72" s="37">
        <f t="shared" si="37"/>
        <v>0.25</v>
      </c>
      <c r="L72" s="37">
        <f t="shared" si="37"/>
        <v>0</v>
      </c>
      <c r="M72" s="37">
        <f t="shared" si="37"/>
        <v>0</v>
      </c>
      <c r="N72" s="37">
        <f t="shared" si="37"/>
        <v>0</v>
      </c>
      <c r="O72" s="37">
        <f t="shared" si="37"/>
        <v>0</v>
      </c>
      <c r="P72" s="37">
        <f t="shared" si="37"/>
        <v>0</v>
      </c>
      <c r="Q72" s="37">
        <f t="shared" si="37"/>
        <v>0.25</v>
      </c>
      <c r="R72" s="438"/>
      <c r="AC72" s="154"/>
      <c r="AD72" s="154"/>
    </row>
    <row r="73" spans="1:30" ht="12" customHeight="1">
      <c r="A73" s="254"/>
      <c r="B73" s="254"/>
      <c r="C73" s="43"/>
      <c r="D73" s="305" t="s">
        <v>14</v>
      </c>
      <c r="E73" s="42"/>
      <c r="F73" s="93">
        <f t="shared" si="36"/>
        <v>91</v>
      </c>
      <c r="G73" s="69">
        <v>0</v>
      </c>
      <c r="H73" s="41">
        <v>3</v>
      </c>
      <c r="I73" s="41">
        <v>14</v>
      </c>
      <c r="J73" s="41">
        <v>13</v>
      </c>
      <c r="K73" s="41">
        <v>10</v>
      </c>
      <c r="L73" s="41">
        <v>0</v>
      </c>
      <c r="M73" s="41">
        <v>2</v>
      </c>
      <c r="N73" s="41">
        <v>2</v>
      </c>
      <c r="O73" s="41">
        <v>0</v>
      </c>
      <c r="P73" s="41">
        <v>0</v>
      </c>
      <c r="Q73" s="41">
        <v>47</v>
      </c>
      <c r="R73" s="437">
        <v>234097.09090909091</v>
      </c>
      <c r="AC73" s="155">
        <v>91</v>
      </c>
      <c r="AD73" s="155" t="str">
        <f>IF(F73=AC73,"",1)</f>
        <v/>
      </c>
    </row>
    <row r="74" spans="1:30" ht="12" customHeight="1">
      <c r="A74" s="254"/>
      <c r="B74" s="254"/>
      <c r="C74" s="40"/>
      <c r="D74" s="306"/>
      <c r="E74" s="39"/>
      <c r="F74" s="94">
        <f t="shared" si="36"/>
        <v>1</v>
      </c>
      <c r="G74" s="67">
        <f t="shared" ref="G74:Q74" si="38">IF(G73=0,0,G73/$F73)</f>
        <v>0</v>
      </c>
      <c r="H74" s="37">
        <f t="shared" si="38"/>
        <v>3.2967032967032968E-2</v>
      </c>
      <c r="I74" s="37">
        <f t="shared" si="38"/>
        <v>0.15384615384615385</v>
      </c>
      <c r="J74" s="37">
        <f t="shared" si="38"/>
        <v>0.14285714285714285</v>
      </c>
      <c r="K74" s="37">
        <f t="shared" si="38"/>
        <v>0.10989010989010989</v>
      </c>
      <c r="L74" s="37">
        <f t="shared" si="38"/>
        <v>0</v>
      </c>
      <c r="M74" s="37">
        <f t="shared" si="38"/>
        <v>2.197802197802198E-2</v>
      </c>
      <c r="N74" s="37">
        <f t="shared" si="38"/>
        <v>2.197802197802198E-2</v>
      </c>
      <c r="O74" s="37">
        <f t="shared" si="38"/>
        <v>0</v>
      </c>
      <c r="P74" s="37">
        <f t="shared" si="38"/>
        <v>0</v>
      </c>
      <c r="Q74" s="37">
        <f t="shared" si="38"/>
        <v>0.51648351648351654</v>
      </c>
      <c r="R74" s="438"/>
      <c r="AC74" s="154"/>
      <c r="AD74" s="154"/>
    </row>
    <row r="75" spans="1:30" ht="12" customHeight="1">
      <c r="A75" s="254"/>
      <c r="B75" s="254"/>
      <c r="C75" s="43"/>
      <c r="D75" s="305" t="s">
        <v>13</v>
      </c>
      <c r="E75" s="42"/>
      <c r="F75" s="93">
        <f t="shared" si="36"/>
        <v>19</v>
      </c>
      <c r="G75" s="69">
        <v>0</v>
      </c>
      <c r="H75" s="41">
        <v>0</v>
      </c>
      <c r="I75" s="41">
        <v>1</v>
      </c>
      <c r="J75" s="41">
        <v>1</v>
      </c>
      <c r="K75" s="41">
        <v>1</v>
      </c>
      <c r="L75" s="41">
        <v>0</v>
      </c>
      <c r="M75" s="41">
        <v>3</v>
      </c>
      <c r="N75" s="41">
        <v>4</v>
      </c>
      <c r="O75" s="41">
        <v>0</v>
      </c>
      <c r="P75" s="41">
        <v>0</v>
      </c>
      <c r="Q75" s="41">
        <v>9</v>
      </c>
      <c r="R75" s="437">
        <v>344960</v>
      </c>
      <c r="AC75" s="155">
        <v>19</v>
      </c>
      <c r="AD75" s="155" t="str">
        <f>IF(F75=AC75,"",1)</f>
        <v/>
      </c>
    </row>
    <row r="76" spans="1:30" ht="12" customHeight="1">
      <c r="A76" s="254"/>
      <c r="B76" s="254"/>
      <c r="C76" s="40"/>
      <c r="D76" s="306"/>
      <c r="E76" s="39"/>
      <c r="F76" s="94">
        <f t="shared" si="36"/>
        <v>1</v>
      </c>
      <c r="G76" s="67">
        <f t="shared" ref="G76:Q76" si="39">IF(G75=0,0,G75/$F75)</f>
        <v>0</v>
      </c>
      <c r="H76" s="37">
        <f t="shared" si="39"/>
        <v>0</v>
      </c>
      <c r="I76" s="37">
        <f t="shared" si="39"/>
        <v>5.2631578947368418E-2</v>
      </c>
      <c r="J76" s="37">
        <f t="shared" si="39"/>
        <v>5.2631578947368418E-2</v>
      </c>
      <c r="K76" s="37">
        <f t="shared" si="39"/>
        <v>5.2631578947368418E-2</v>
      </c>
      <c r="L76" s="37">
        <f t="shared" si="39"/>
        <v>0</v>
      </c>
      <c r="M76" s="37">
        <f t="shared" si="39"/>
        <v>0.15789473684210525</v>
      </c>
      <c r="N76" s="37">
        <f t="shared" si="39"/>
        <v>0.21052631578947367</v>
      </c>
      <c r="O76" s="37">
        <f t="shared" si="39"/>
        <v>0</v>
      </c>
      <c r="P76" s="37">
        <f t="shared" si="39"/>
        <v>0</v>
      </c>
      <c r="Q76" s="37">
        <f t="shared" si="39"/>
        <v>0.47368421052631576</v>
      </c>
      <c r="R76" s="438"/>
      <c r="AC76" s="154"/>
      <c r="AD76" s="154"/>
    </row>
    <row r="77" spans="1:30" ht="12" customHeight="1">
      <c r="A77" s="254"/>
      <c r="B77" s="254"/>
      <c r="C77" s="43"/>
      <c r="D77" s="305" t="s">
        <v>12</v>
      </c>
      <c r="E77" s="42"/>
      <c r="F77" s="93">
        <f t="shared" si="36"/>
        <v>14</v>
      </c>
      <c r="G77" s="69">
        <v>0</v>
      </c>
      <c r="H77" s="41">
        <v>0</v>
      </c>
      <c r="I77" s="41">
        <v>1</v>
      </c>
      <c r="J77" s="41">
        <v>2</v>
      </c>
      <c r="K77" s="41">
        <v>2</v>
      </c>
      <c r="L77" s="41">
        <v>3</v>
      </c>
      <c r="M77" s="41">
        <v>1</v>
      </c>
      <c r="N77" s="41">
        <v>0</v>
      </c>
      <c r="O77" s="41">
        <v>0</v>
      </c>
      <c r="P77" s="41">
        <v>1</v>
      </c>
      <c r="Q77" s="41">
        <v>4</v>
      </c>
      <c r="R77" s="437">
        <v>307354</v>
      </c>
      <c r="AC77" s="155">
        <v>14</v>
      </c>
      <c r="AD77" s="155" t="str">
        <f>IF(F77=AC77,"",1)</f>
        <v/>
      </c>
    </row>
    <row r="78" spans="1:30" ht="12" customHeight="1">
      <c r="A78" s="254"/>
      <c r="B78" s="254"/>
      <c r="C78" s="40"/>
      <c r="D78" s="306"/>
      <c r="E78" s="39"/>
      <c r="F78" s="94">
        <f t="shared" si="36"/>
        <v>0.99999999999999989</v>
      </c>
      <c r="G78" s="67">
        <f t="shared" ref="G78:Q78" si="40">IF(G77=0,0,G77/$F77)</f>
        <v>0</v>
      </c>
      <c r="H78" s="37">
        <f t="shared" si="40"/>
        <v>0</v>
      </c>
      <c r="I78" s="37">
        <f t="shared" si="40"/>
        <v>7.1428571428571425E-2</v>
      </c>
      <c r="J78" s="37">
        <f t="shared" si="40"/>
        <v>0.14285714285714285</v>
      </c>
      <c r="K78" s="37">
        <f t="shared" si="40"/>
        <v>0.14285714285714285</v>
      </c>
      <c r="L78" s="37">
        <f t="shared" si="40"/>
        <v>0.21428571428571427</v>
      </c>
      <c r="M78" s="37">
        <f t="shared" si="40"/>
        <v>7.1428571428571425E-2</v>
      </c>
      <c r="N78" s="37">
        <f t="shared" si="40"/>
        <v>0</v>
      </c>
      <c r="O78" s="37">
        <f t="shared" si="40"/>
        <v>0</v>
      </c>
      <c r="P78" s="37">
        <f t="shared" si="40"/>
        <v>7.1428571428571425E-2</v>
      </c>
      <c r="Q78" s="37">
        <f t="shared" si="40"/>
        <v>0.2857142857142857</v>
      </c>
      <c r="R78" s="438"/>
      <c r="AC78" s="154"/>
      <c r="AD78" s="154"/>
    </row>
    <row r="79" spans="1:30" ht="12" customHeight="1">
      <c r="A79" s="254"/>
      <c r="B79" s="254"/>
      <c r="C79" s="43"/>
      <c r="D79" s="305" t="s">
        <v>11</v>
      </c>
      <c r="E79" s="42"/>
      <c r="F79" s="93">
        <f t="shared" si="36"/>
        <v>32</v>
      </c>
      <c r="G79" s="69">
        <v>0</v>
      </c>
      <c r="H79" s="41">
        <v>1</v>
      </c>
      <c r="I79" s="41">
        <v>6</v>
      </c>
      <c r="J79" s="41">
        <v>3</v>
      </c>
      <c r="K79" s="41">
        <v>4</v>
      </c>
      <c r="L79" s="41">
        <v>0</v>
      </c>
      <c r="M79" s="41">
        <v>2</v>
      </c>
      <c r="N79" s="41">
        <v>0</v>
      </c>
      <c r="O79" s="41">
        <v>0</v>
      </c>
      <c r="P79" s="41">
        <v>0</v>
      </c>
      <c r="Q79" s="41">
        <v>16</v>
      </c>
      <c r="R79" s="437">
        <v>228461.375</v>
      </c>
      <c r="AC79" s="155">
        <v>32</v>
      </c>
      <c r="AD79" s="155" t="str">
        <f>IF(F79=AC79,"",1)</f>
        <v/>
      </c>
    </row>
    <row r="80" spans="1:30" ht="12" customHeight="1">
      <c r="A80" s="254"/>
      <c r="B80" s="254"/>
      <c r="C80" s="40"/>
      <c r="D80" s="306"/>
      <c r="E80" s="39"/>
      <c r="F80" s="94">
        <f t="shared" si="36"/>
        <v>1</v>
      </c>
      <c r="G80" s="67">
        <f t="shared" ref="G80:Q80" si="41">IF(G79=0,0,G79/$F79)</f>
        <v>0</v>
      </c>
      <c r="H80" s="37">
        <f t="shared" si="41"/>
        <v>3.125E-2</v>
      </c>
      <c r="I80" s="37">
        <f t="shared" si="41"/>
        <v>0.1875</v>
      </c>
      <c r="J80" s="37">
        <f t="shared" si="41"/>
        <v>9.375E-2</v>
      </c>
      <c r="K80" s="37">
        <f t="shared" si="41"/>
        <v>0.125</v>
      </c>
      <c r="L80" s="37">
        <f t="shared" si="41"/>
        <v>0</v>
      </c>
      <c r="M80" s="37">
        <f t="shared" si="41"/>
        <v>6.25E-2</v>
      </c>
      <c r="N80" s="37">
        <f t="shared" si="41"/>
        <v>0</v>
      </c>
      <c r="O80" s="37">
        <f t="shared" si="41"/>
        <v>0</v>
      </c>
      <c r="P80" s="37">
        <f t="shared" si="41"/>
        <v>0</v>
      </c>
      <c r="Q80" s="37">
        <f t="shared" si="41"/>
        <v>0.5</v>
      </c>
      <c r="R80" s="438"/>
      <c r="AC80" s="154"/>
      <c r="AD80" s="154"/>
    </row>
    <row r="81" spans="1:30" ht="12" customHeight="1">
      <c r="A81" s="254"/>
      <c r="B81" s="254"/>
      <c r="C81" s="43"/>
      <c r="D81" s="305" t="s">
        <v>10</v>
      </c>
      <c r="E81" s="42"/>
      <c r="F81" s="93">
        <f t="shared" si="36"/>
        <v>176</v>
      </c>
      <c r="G81" s="69">
        <v>0</v>
      </c>
      <c r="H81" s="41">
        <v>3</v>
      </c>
      <c r="I81" s="41">
        <v>23</v>
      </c>
      <c r="J81" s="41">
        <v>26</v>
      </c>
      <c r="K81" s="41">
        <v>16</v>
      </c>
      <c r="L81" s="41">
        <v>7</v>
      </c>
      <c r="M81" s="41">
        <v>1</v>
      </c>
      <c r="N81" s="41">
        <v>3</v>
      </c>
      <c r="O81" s="41">
        <v>0</v>
      </c>
      <c r="P81" s="41">
        <v>1</v>
      </c>
      <c r="Q81" s="41">
        <v>96</v>
      </c>
      <c r="R81" s="437">
        <v>244894.1875</v>
      </c>
      <c r="AC81" s="155">
        <v>176</v>
      </c>
      <c r="AD81" s="155" t="str">
        <f>IF(F81=AC81,"",1)</f>
        <v/>
      </c>
    </row>
    <row r="82" spans="1:30" ht="12" customHeight="1">
      <c r="A82" s="254"/>
      <c r="B82" s="254"/>
      <c r="C82" s="40"/>
      <c r="D82" s="306"/>
      <c r="E82" s="39"/>
      <c r="F82" s="94">
        <f t="shared" si="36"/>
        <v>1</v>
      </c>
      <c r="G82" s="67">
        <f t="shared" ref="G82:Q82" si="42">IF(G81=0,0,G81/$F81)</f>
        <v>0</v>
      </c>
      <c r="H82" s="37">
        <f t="shared" si="42"/>
        <v>1.7045454545454544E-2</v>
      </c>
      <c r="I82" s="37">
        <f t="shared" si="42"/>
        <v>0.13068181818181818</v>
      </c>
      <c r="J82" s="37">
        <f t="shared" si="42"/>
        <v>0.14772727272727273</v>
      </c>
      <c r="K82" s="37">
        <f t="shared" si="42"/>
        <v>9.0909090909090912E-2</v>
      </c>
      <c r="L82" s="37">
        <f t="shared" si="42"/>
        <v>3.9772727272727272E-2</v>
      </c>
      <c r="M82" s="37">
        <f t="shared" si="42"/>
        <v>5.681818181818182E-3</v>
      </c>
      <c r="N82" s="37">
        <f t="shared" si="42"/>
        <v>1.7045454545454544E-2</v>
      </c>
      <c r="O82" s="37">
        <f t="shared" si="42"/>
        <v>0</v>
      </c>
      <c r="P82" s="37">
        <f t="shared" si="42"/>
        <v>5.681818181818182E-3</v>
      </c>
      <c r="Q82" s="37">
        <f t="shared" si="42"/>
        <v>0.54545454545454541</v>
      </c>
      <c r="R82" s="438"/>
      <c r="AC82" s="154"/>
      <c r="AD82" s="154"/>
    </row>
    <row r="83" spans="1:30" ht="12" customHeight="1">
      <c r="A83" s="254"/>
      <c r="B83" s="254"/>
      <c r="C83" s="43"/>
      <c r="D83" s="305" t="s">
        <v>9</v>
      </c>
      <c r="E83" s="42"/>
      <c r="F83" s="93">
        <f t="shared" si="36"/>
        <v>21</v>
      </c>
      <c r="G83" s="69">
        <v>0</v>
      </c>
      <c r="H83" s="41">
        <v>1</v>
      </c>
      <c r="I83" s="41">
        <v>0</v>
      </c>
      <c r="J83" s="41">
        <v>2</v>
      </c>
      <c r="K83" s="41">
        <v>0</v>
      </c>
      <c r="L83" s="41">
        <v>4</v>
      </c>
      <c r="M83" s="41">
        <v>3</v>
      </c>
      <c r="N83" s="41">
        <v>2</v>
      </c>
      <c r="O83" s="41">
        <v>1</v>
      </c>
      <c r="P83" s="41">
        <v>0</v>
      </c>
      <c r="Q83" s="41">
        <v>8</v>
      </c>
      <c r="R83" s="437">
        <v>334354.15384615387</v>
      </c>
      <c r="AC83" s="155">
        <v>21</v>
      </c>
      <c r="AD83" s="155" t="str">
        <f>IF(F83=AC83,"",1)</f>
        <v/>
      </c>
    </row>
    <row r="84" spans="1:30" ht="12" customHeight="1">
      <c r="A84" s="254"/>
      <c r="B84" s="254"/>
      <c r="C84" s="40"/>
      <c r="D84" s="306"/>
      <c r="E84" s="39"/>
      <c r="F84" s="94">
        <f t="shared" si="36"/>
        <v>1</v>
      </c>
      <c r="G84" s="67">
        <f t="shared" ref="G84:Q84" si="43">IF(G83=0,0,G83/$F83)</f>
        <v>0</v>
      </c>
      <c r="H84" s="37">
        <f t="shared" si="43"/>
        <v>4.7619047619047616E-2</v>
      </c>
      <c r="I84" s="37">
        <f t="shared" si="43"/>
        <v>0</v>
      </c>
      <c r="J84" s="37">
        <f t="shared" si="43"/>
        <v>9.5238095238095233E-2</v>
      </c>
      <c r="K84" s="37">
        <f t="shared" si="43"/>
        <v>0</v>
      </c>
      <c r="L84" s="37">
        <f t="shared" si="43"/>
        <v>0.19047619047619047</v>
      </c>
      <c r="M84" s="37">
        <f t="shared" si="43"/>
        <v>0.14285714285714285</v>
      </c>
      <c r="N84" s="37">
        <f t="shared" si="43"/>
        <v>9.5238095238095233E-2</v>
      </c>
      <c r="O84" s="37">
        <f t="shared" si="43"/>
        <v>4.7619047619047616E-2</v>
      </c>
      <c r="P84" s="37">
        <f t="shared" si="43"/>
        <v>0</v>
      </c>
      <c r="Q84" s="37">
        <f t="shared" si="43"/>
        <v>0.38095238095238093</v>
      </c>
      <c r="R84" s="438"/>
      <c r="AC84" s="154"/>
      <c r="AD84" s="154"/>
    </row>
    <row r="85" spans="1:30" ht="12" customHeight="1">
      <c r="A85" s="254"/>
      <c r="B85" s="254"/>
      <c r="C85" s="43"/>
      <c r="D85" s="305" t="s">
        <v>8</v>
      </c>
      <c r="E85" s="42"/>
      <c r="F85" s="93">
        <f t="shared" si="36"/>
        <v>9</v>
      </c>
      <c r="G85" s="69">
        <v>0</v>
      </c>
      <c r="H85" s="41">
        <v>1</v>
      </c>
      <c r="I85" s="41">
        <v>1</v>
      </c>
      <c r="J85" s="41">
        <v>3</v>
      </c>
      <c r="K85" s="41">
        <v>0</v>
      </c>
      <c r="L85" s="41">
        <v>0</v>
      </c>
      <c r="M85" s="41">
        <v>0</v>
      </c>
      <c r="N85" s="41">
        <v>0</v>
      </c>
      <c r="O85" s="41">
        <v>0</v>
      </c>
      <c r="P85" s="41">
        <v>0</v>
      </c>
      <c r="Q85" s="41">
        <v>4</v>
      </c>
      <c r="R85" s="437">
        <v>205891</v>
      </c>
      <c r="AC85" s="155">
        <v>9</v>
      </c>
      <c r="AD85" s="155" t="str">
        <f>IF(F85=AC85,"",1)</f>
        <v/>
      </c>
    </row>
    <row r="86" spans="1:30" ht="12" customHeight="1">
      <c r="A86" s="254"/>
      <c r="B86" s="254"/>
      <c r="C86" s="40"/>
      <c r="D86" s="306"/>
      <c r="E86" s="39"/>
      <c r="F86" s="94">
        <f t="shared" si="36"/>
        <v>1</v>
      </c>
      <c r="G86" s="67">
        <f t="shared" ref="G86:Q86" si="44">IF(G85=0,0,G85/$F85)</f>
        <v>0</v>
      </c>
      <c r="H86" s="37">
        <f t="shared" si="44"/>
        <v>0.1111111111111111</v>
      </c>
      <c r="I86" s="37">
        <f t="shared" si="44"/>
        <v>0.1111111111111111</v>
      </c>
      <c r="J86" s="37">
        <f t="shared" si="44"/>
        <v>0.33333333333333331</v>
      </c>
      <c r="K86" s="37">
        <f t="shared" si="44"/>
        <v>0</v>
      </c>
      <c r="L86" s="37">
        <f t="shared" si="44"/>
        <v>0</v>
      </c>
      <c r="M86" s="37">
        <f t="shared" si="44"/>
        <v>0</v>
      </c>
      <c r="N86" s="37">
        <f t="shared" si="44"/>
        <v>0</v>
      </c>
      <c r="O86" s="37">
        <f t="shared" si="44"/>
        <v>0</v>
      </c>
      <c r="P86" s="37">
        <f t="shared" si="44"/>
        <v>0</v>
      </c>
      <c r="Q86" s="37">
        <f t="shared" si="44"/>
        <v>0.44444444444444442</v>
      </c>
      <c r="R86" s="438"/>
      <c r="AC86" s="154"/>
      <c r="AD86" s="154"/>
    </row>
    <row r="87" spans="1:30" ht="13.5" customHeight="1">
      <c r="A87" s="254"/>
      <c r="B87" s="254"/>
      <c r="C87" s="43"/>
      <c r="D87" s="307" t="s">
        <v>121</v>
      </c>
      <c r="E87" s="42"/>
      <c r="F87" s="93">
        <f t="shared" si="36"/>
        <v>18</v>
      </c>
      <c r="G87" s="69">
        <v>0</v>
      </c>
      <c r="H87" s="41">
        <v>0</v>
      </c>
      <c r="I87" s="41">
        <v>0</v>
      </c>
      <c r="J87" s="41">
        <v>2</v>
      </c>
      <c r="K87" s="41">
        <v>2</v>
      </c>
      <c r="L87" s="41">
        <v>0</v>
      </c>
      <c r="M87" s="41">
        <v>1</v>
      </c>
      <c r="N87" s="41">
        <v>0</v>
      </c>
      <c r="O87" s="41">
        <v>0</v>
      </c>
      <c r="P87" s="41">
        <v>1</v>
      </c>
      <c r="Q87" s="41">
        <v>12</v>
      </c>
      <c r="R87" s="437">
        <v>332600</v>
      </c>
      <c r="AC87" s="155">
        <v>18</v>
      </c>
      <c r="AD87" s="155" t="str">
        <f>IF(F87=AC87,"",1)</f>
        <v/>
      </c>
    </row>
    <row r="88" spans="1:30" ht="13.5" customHeight="1">
      <c r="A88" s="254"/>
      <c r="B88" s="254"/>
      <c r="C88" s="40"/>
      <c r="D88" s="306"/>
      <c r="E88" s="39"/>
      <c r="F88" s="94">
        <f t="shared" si="36"/>
        <v>1</v>
      </c>
      <c r="G88" s="67">
        <f t="shared" ref="G88:Q88" si="45">IF(G87=0,0,G87/$F87)</f>
        <v>0</v>
      </c>
      <c r="H88" s="37">
        <f t="shared" si="45"/>
        <v>0</v>
      </c>
      <c r="I88" s="37">
        <f t="shared" si="45"/>
        <v>0</v>
      </c>
      <c r="J88" s="37">
        <f t="shared" si="45"/>
        <v>0.1111111111111111</v>
      </c>
      <c r="K88" s="37">
        <f t="shared" si="45"/>
        <v>0.1111111111111111</v>
      </c>
      <c r="L88" s="37">
        <f t="shared" si="45"/>
        <v>0</v>
      </c>
      <c r="M88" s="37">
        <f t="shared" si="45"/>
        <v>5.5555555555555552E-2</v>
      </c>
      <c r="N88" s="37">
        <f t="shared" si="45"/>
        <v>0</v>
      </c>
      <c r="O88" s="37">
        <f t="shared" si="45"/>
        <v>0</v>
      </c>
      <c r="P88" s="37">
        <f t="shared" si="45"/>
        <v>5.5555555555555552E-2</v>
      </c>
      <c r="Q88" s="37">
        <f t="shared" si="45"/>
        <v>0.66666666666666663</v>
      </c>
      <c r="R88" s="438"/>
      <c r="AC88" s="154"/>
      <c r="AD88" s="154"/>
    </row>
    <row r="89" spans="1:30" ht="12" customHeight="1">
      <c r="A89" s="254"/>
      <c r="B89" s="254"/>
      <c r="C89" s="43"/>
      <c r="D89" s="305" t="s">
        <v>6</v>
      </c>
      <c r="E89" s="42"/>
      <c r="F89" s="93">
        <f t="shared" si="36"/>
        <v>49</v>
      </c>
      <c r="G89" s="69">
        <v>0</v>
      </c>
      <c r="H89" s="41">
        <v>0</v>
      </c>
      <c r="I89" s="41">
        <v>10</v>
      </c>
      <c r="J89" s="41">
        <v>8</v>
      </c>
      <c r="K89" s="41">
        <v>2</v>
      </c>
      <c r="L89" s="41">
        <v>5</v>
      </c>
      <c r="M89" s="41">
        <v>0</v>
      </c>
      <c r="N89" s="41">
        <v>1</v>
      </c>
      <c r="O89" s="41">
        <v>0</v>
      </c>
      <c r="P89" s="41">
        <v>0</v>
      </c>
      <c r="Q89" s="41">
        <v>23</v>
      </c>
      <c r="R89" s="437">
        <v>239641.96153846153</v>
      </c>
      <c r="AC89" s="155">
        <v>49</v>
      </c>
      <c r="AD89" s="155" t="str">
        <f>IF(F89=AC89,"",1)</f>
        <v/>
      </c>
    </row>
    <row r="90" spans="1:30" ht="12" customHeight="1">
      <c r="A90" s="254"/>
      <c r="B90" s="254"/>
      <c r="C90" s="40"/>
      <c r="D90" s="306"/>
      <c r="E90" s="39"/>
      <c r="F90" s="94">
        <f t="shared" si="36"/>
        <v>1</v>
      </c>
      <c r="G90" s="67">
        <f t="shared" ref="G90:Q90" si="46">IF(G89=0,0,G89/$F89)</f>
        <v>0</v>
      </c>
      <c r="H90" s="37">
        <f t="shared" si="46"/>
        <v>0</v>
      </c>
      <c r="I90" s="37">
        <f t="shared" si="46"/>
        <v>0.20408163265306123</v>
      </c>
      <c r="J90" s="37">
        <f t="shared" si="46"/>
        <v>0.16326530612244897</v>
      </c>
      <c r="K90" s="37">
        <f t="shared" si="46"/>
        <v>4.0816326530612242E-2</v>
      </c>
      <c r="L90" s="37">
        <f t="shared" si="46"/>
        <v>0.10204081632653061</v>
      </c>
      <c r="M90" s="37">
        <f t="shared" si="46"/>
        <v>0</v>
      </c>
      <c r="N90" s="37">
        <f t="shared" si="46"/>
        <v>2.0408163265306121E-2</v>
      </c>
      <c r="O90" s="37">
        <f t="shared" si="46"/>
        <v>0</v>
      </c>
      <c r="P90" s="37">
        <f t="shared" si="46"/>
        <v>0</v>
      </c>
      <c r="Q90" s="37">
        <f t="shared" si="46"/>
        <v>0.46938775510204084</v>
      </c>
      <c r="R90" s="438"/>
      <c r="AC90" s="154"/>
      <c r="AD90" s="154"/>
    </row>
    <row r="91" spans="1:30" ht="12" customHeight="1">
      <c r="A91" s="254"/>
      <c r="B91" s="254"/>
      <c r="C91" s="43"/>
      <c r="D91" s="305" t="s">
        <v>5</v>
      </c>
      <c r="E91" s="42"/>
      <c r="F91" s="93">
        <f t="shared" si="36"/>
        <v>24</v>
      </c>
      <c r="G91" s="69">
        <v>0</v>
      </c>
      <c r="H91" s="41">
        <v>1</v>
      </c>
      <c r="I91" s="41">
        <v>1</v>
      </c>
      <c r="J91" s="41">
        <v>5</v>
      </c>
      <c r="K91" s="41">
        <v>4</v>
      </c>
      <c r="L91" s="41">
        <v>1</v>
      </c>
      <c r="M91" s="41">
        <v>1</v>
      </c>
      <c r="N91" s="41">
        <v>0</v>
      </c>
      <c r="O91" s="41">
        <v>0</v>
      </c>
      <c r="P91" s="41">
        <v>0</v>
      </c>
      <c r="Q91" s="41">
        <v>11</v>
      </c>
      <c r="R91" s="437">
        <v>252369.23076923078</v>
      </c>
      <c r="AC91" s="155">
        <v>24</v>
      </c>
      <c r="AD91" s="155" t="str">
        <f>IF(F91=AC91,"",1)</f>
        <v/>
      </c>
    </row>
    <row r="92" spans="1:30" ht="12" customHeight="1">
      <c r="A92" s="254"/>
      <c r="B92" s="254"/>
      <c r="C92" s="40"/>
      <c r="D92" s="306"/>
      <c r="E92" s="39"/>
      <c r="F92" s="94">
        <f t="shared" si="36"/>
        <v>1</v>
      </c>
      <c r="G92" s="67">
        <f t="shared" ref="G92:Q92" si="47">IF(G91=0,0,G91/$F91)</f>
        <v>0</v>
      </c>
      <c r="H92" s="37">
        <f t="shared" si="47"/>
        <v>4.1666666666666664E-2</v>
      </c>
      <c r="I92" s="37">
        <f t="shared" si="47"/>
        <v>4.1666666666666664E-2</v>
      </c>
      <c r="J92" s="37">
        <f t="shared" si="47"/>
        <v>0.20833333333333334</v>
      </c>
      <c r="K92" s="37">
        <f t="shared" si="47"/>
        <v>0.16666666666666666</v>
      </c>
      <c r="L92" s="37">
        <f t="shared" si="47"/>
        <v>4.1666666666666664E-2</v>
      </c>
      <c r="M92" s="37">
        <f t="shared" si="47"/>
        <v>4.1666666666666664E-2</v>
      </c>
      <c r="N92" s="37">
        <f t="shared" si="47"/>
        <v>0</v>
      </c>
      <c r="O92" s="37">
        <f t="shared" si="47"/>
        <v>0</v>
      </c>
      <c r="P92" s="37">
        <f t="shared" si="47"/>
        <v>0</v>
      </c>
      <c r="Q92" s="37">
        <f t="shared" si="47"/>
        <v>0.45833333333333331</v>
      </c>
      <c r="R92" s="438"/>
      <c r="AC92" s="154"/>
      <c r="AD92" s="154"/>
    </row>
    <row r="93" spans="1:30" ht="12" customHeight="1">
      <c r="A93" s="254"/>
      <c r="B93" s="254"/>
      <c r="C93" s="43"/>
      <c r="D93" s="305" t="s">
        <v>4</v>
      </c>
      <c r="E93" s="42"/>
      <c r="F93" s="93">
        <f t="shared" si="36"/>
        <v>22</v>
      </c>
      <c r="G93" s="69">
        <v>0</v>
      </c>
      <c r="H93" s="41">
        <v>0</v>
      </c>
      <c r="I93" s="41">
        <v>1</v>
      </c>
      <c r="J93" s="41">
        <v>5</v>
      </c>
      <c r="K93" s="41">
        <v>3</v>
      </c>
      <c r="L93" s="41">
        <v>1</v>
      </c>
      <c r="M93" s="41">
        <v>5</v>
      </c>
      <c r="N93" s="41">
        <v>1</v>
      </c>
      <c r="O93" s="41">
        <v>0</v>
      </c>
      <c r="P93" s="41">
        <v>1</v>
      </c>
      <c r="Q93" s="41">
        <v>5</v>
      </c>
      <c r="R93" s="437">
        <v>314238.35294117645</v>
      </c>
      <c r="AC93" s="155">
        <v>22</v>
      </c>
      <c r="AD93" s="155" t="str">
        <f>IF(F93=AC93,"",1)</f>
        <v/>
      </c>
    </row>
    <row r="94" spans="1:30" ht="12" customHeight="1">
      <c r="A94" s="254"/>
      <c r="B94" s="254"/>
      <c r="C94" s="40"/>
      <c r="D94" s="306"/>
      <c r="E94" s="39"/>
      <c r="F94" s="94">
        <f t="shared" si="36"/>
        <v>0.99999999999999989</v>
      </c>
      <c r="G94" s="67">
        <f t="shared" ref="G94:Q94" si="48">IF(G93=0,0,G93/$F93)</f>
        <v>0</v>
      </c>
      <c r="H94" s="37">
        <f t="shared" si="48"/>
        <v>0</v>
      </c>
      <c r="I94" s="37">
        <f t="shared" si="48"/>
        <v>4.5454545454545456E-2</v>
      </c>
      <c r="J94" s="37">
        <f t="shared" si="48"/>
        <v>0.22727272727272727</v>
      </c>
      <c r="K94" s="37">
        <f t="shared" si="48"/>
        <v>0.13636363636363635</v>
      </c>
      <c r="L94" s="37">
        <f t="shared" si="48"/>
        <v>4.5454545454545456E-2</v>
      </c>
      <c r="M94" s="37">
        <f t="shared" si="48"/>
        <v>0.22727272727272727</v>
      </c>
      <c r="N94" s="37">
        <f t="shared" si="48"/>
        <v>4.5454545454545456E-2</v>
      </c>
      <c r="O94" s="37">
        <f t="shared" si="48"/>
        <v>0</v>
      </c>
      <c r="P94" s="37">
        <f t="shared" si="48"/>
        <v>4.5454545454545456E-2</v>
      </c>
      <c r="Q94" s="37">
        <f t="shared" si="48"/>
        <v>0.22727272727272727</v>
      </c>
      <c r="R94" s="438"/>
      <c r="AC94" s="154"/>
      <c r="AD94" s="154"/>
    </row>
    <row r="95" spans="1:30" ht="12" customHeight="1">
      <c r="A95" s="254"/>
      <c r="B95" s="254"/>
      <c r="C95" s="43"/>
      <c r="D95" s="305" t="s">
        <v>3</v>
      </c>
      <c r="E95" s="42"/>
      <c r="F95" s="93">
        <f t="shared" si="36"/>
        <v>168</v>
      </c>
      <c r="G95" s="69">
        <v>0</v>
      </c>
      <c r="H95" s="41">
        <v>3</v>
      </c>
      <c r="I95" s="41">
        <v>15</v>
      </c>
      <c r="J95" s="41">
        <v>42</v>
      </c>
      <c r="K95" s="41">
        <v>37</v>
      </c>
      <c r="L95" s="41">
        <v>23</v>
      </c>
      <c r="M95" s="41">
        <v>10</v>
      </c>
      <c r="N95" s="41">
        <v>4</v>
      </c>
      <c r="O95" s="41">
        <v>3</v>
      </c>
      <c r="P95" s="41">
        <v>2</v>
      </c>
      <c r="Q95" s="41">
        <v>29</v>
      </c>
      <c r="R95" s="437">
        <v>275206.690647482</v>
      </c>
      <c r="AC95" s="155">
        <v>168</v>
      </c>
      <c r="AD95" s="155" t="str">
        <f>IF(F95=AC95,"",1)</f>
        <v/>
      </c>
    </row>
    <row r="96" spans="1:30" ht="12" customHeight="1">
      <c r="A96" s="254"/>
      <c r="B96" s="254"/>
      <c r="C96" s="40"/>
      <c r="D96" s="306"/>
      <c r="E96" s="39"/>
      <c r="F96" s="94">
        <f t="shared" si="36"/>
        <v>1</v>
      </c>
      <c r="G96" s="67">
        <f t="shared" ref="G96:Q96" si="49">IF(G95=0,0,G95/$F95)</f>
        <v>0</v>
      </c>
      <c r="H96" s="37">
        <f t="shared" si="49"/>
        <v>1.7857142857142856E-2</v>
      </c>
      <c r="I96" s="37">
        <f t="shared" si="49"/>
        <v>8.9285714285714288E-2</v>
      </c>
      <c r="J96" s="37">
        <f t="shared" si="49"/>
        <v>0.25</v>
      </c>
      <c r="K96" s="37">
        <f t="shared" si="49"/>
        <v>0.22023809523809523</v>
      </c>
      <c r="L96" s="37">
        <f t="shared" si="49"/>
        <v>0.13690476190476192</v>
      </c>
      <c r="M96" s="37">
        <f t="shared" si="49"/>
        <v>5.9523809523809521E-2</v>
      </c>
      <c r="N96" s="37">
        <f t="shared" si="49"/>
        <v>2.3809523809523808E-2</v>
      </c>
      <c r="O96" s="37">
        <f t="shared" si="49"/>
        <v>1.7857142857142856E-2</v>
      </c>
      <c r="P96" s="37">
        <f t="shared" si="49"/>
        <v>1.1904761904761904E-2</v>
      </c>
      <c r="Q96" s="37">
        <f t="shared" si="49"/>
        <v>0.17261904761904762</v>
      </c>
      <c r="R96" s="438"/>
      <c r="AC96" s="154"/>
      <c r="AD96" s="154"/>
    </row>
    <row r="97" spans="1:32" ht="12" customHeight="1">
      <c r="A97" s="254"/>
      <c r="B97" s="254"/>
      <c r="C97" s="43"/>
      <c r="D97" s="305" t="s">
        <v>2</v>
      </c>
      <c r="E97" s="42"/>
      <c r="F97" s="93">
        <f t="shared" si="36"/>
        <v>21</v>
      </c>
      <c r="G97" s="69">
        <v>0</v>
      </c>
      <c r="H97" s="41">
        <v>0</v>
      </c>
      <c r="I97" s="41">
        <v>1</v>
      </c>
      <c r="J97" s="41">
        <v>2</v>
      </c>
      <c r="K97" s="41">
        <v>1</v>
      </c>
      <c r="L97" s="41">
        <v>9</v>
      </c>
      <c r="M97" s="41">
        <v>4</v>
      </c>
      <c r="N97" s="41">
        <v>0</v>
      </c>
      <c r="O97" s="41">
        <v>0</v>
      </c>
      <c r="P97" s="41">
        <v>0</v>
      </c>
      <c r="Q97" s="41">
        <v>4</v>
      </c>
      <c r="R97" s="437">
        <v>315161.17647058825</v>
      </c>
      <c r="AC97" s="155">
        <v>21</v>
      </c>
      <c r="AD97" s="155" t="str">
        <f>IF(F97=AC97,"",1)</f>
        <v/>
      </c>
    </row>
    <row r="98" spans="1:32" ht="12" customHeight="1">
      <c r="A98" s="254"/>
      <c r="B98" s="254"/>
      <c r="C98" s="40"/>
      <c r="D98" s="306"/>
      <c r="E98" s="39"/>
      <c r="F98" s="94">
        <f t="shared" si="36"/>
        <v>1</v>
      </c>
      <c r="G98" s="67">
        <f t="shared" ref="G98:Q98" si="50">IF(G97=0,0,G97/$F97)</f>
        <v>0</v>
      </c>
      <c r="H98" s="37">
        <f t="shared" si="50"/>
        <v>0</v>
      </c>
      <c r="I98" s="37">
        <f t="shared" si="50"/>
        <v>4.7619047619047616E-2</v>
      </c>
      <c r="J98" s="37">
        <f t="shared" si="50"/>
        <v>9.5238095238095233E-2</v>
      </c>
      <c r="K98" s="37">
        <f t="shared" si="50"/>
        <v>4.7619047619047616E-2</v>
      </c>
      <c r="L98" s="37">
        <f t="shared" si="50"/>
        <v>0.42857142857142855</v>
      </c>
      <c r="M98" s="37">
        <f t="shared" si="50"/>
        <v>0.19047619047619047</v>
      </c>
      <c r="N98" s="37">
        <f t="shared" si="50"/>
        <v>0</v>
      </c>
      <c r="O98" s="37">
        <f t="shared" si="50"/>
        <v>0</v>
      </c>
      <c r="P98" s="37">
        <f t="shared" si="50"/>
        <v>0</v>
      </c>
      <c r="Q98" s="37">
        <f t="shared" si="50"/>
        <v>0.19047619047619047</v>
      </c>
      <c r="R98" s="438"/>
      <c r="AC98" s="154"/>
      <c r="AD98" s="154"/>
    </row>
    <row r="99" spans="1:32" ht="12.75" customHeight="1">
      <c r="A99" s="254"/>
      <c r="B99" s="254"/>
      <c r="C99" s="43"/>
      <c r="D99" s="305" t="s">
        <v>1</v>
      </c>
      <c r="E99" s="42"/>
      <c r="F99" s="93">
        <f t="shared" si="36"/>
        <v>56</v>
      </c>
      <c r="G99" s="69">
        <v>0</v>
      </c>
      <c r="H99" s="41">
        <v>2</v>
      </c>
      <c r="I99" s="41">
        <v>10</v>
      </c>
      <c r="J99" s="41">
        <v>8</v>
      </c>
      <c r="K99" s="41">
        <v>2</v>
      </c>
      <c r="L99" s="41">
        <v>0</v>
      </c>
      <c r="M99" s="41">
        <v>5</v>
      </c>
      <c r="N99" s="41">
        <v>2</v>
      </c>
      <c r="O99" s="41">
        <v>0</v>
      </c>
      <c r="P99" s="41">
        <v>2</v>
      </c>
      <c r="Q99" s="41">
        <v>25</v>
      </c>
      <c r="R99" s="437">
        <v>272096.70967741933</v>
      </c>
      <c r="AC99" s="155">
        <v>56</v>
      </c>
      <c r="AD99" s="155" t="str">
        <f>IF(F99=AC99,"",1)</f>
        <v/>
      </c>
    </row>
    <row r="100" spans="1:32" ht="12.75" customHeight="1" thickBot="1">
      <c r="A100" s="255"/>
      <c r="B100" s="255"/>
      <c r="C100" s="40"/>
      <c r="D100" s="306"/>
      <c r="E100" s="39"/>
      <c r="F100" s="128">
        <f t="shared" si="36"/>
        <v>1</v>
      </c>
      <c r="G100" s="67">
        <f t="shared" ref="G100:Q100" si="51">IF(G99=0,0,G99/$F99)</f>
        <v>0</v>
      </c>
      <c r="H100" s="37">
        <f t="shared" si="51"/>
        <v>3.5714285714285712E-2</v>
      </c>
      <c r="I100" s="37">
        <f t="shared" si="51"/>
        <v>0.17857142857142858</v>
      </c>
      <c r="J100" s="37">
        <f t="shared" si="51"/>
        <v>0.14285714285714285</v>
      </c>
      <c r="K100" s="37">
        <f t="shared" si="51"/>
        <v>3.5714285714285712E-2</v>
      </c>
      <c r="L100" s="37">
        <f t="shared" si="51"/>
        <v>0</v>
      </c>
      <c r="M100" s="37">
        <f t="shared" si="51"/>
        <v>8.9285714285714288E-2</v>
      </c>
      <c r="N100" s="37">
        <f t="shared" si="51"/>
        <v>3.5714285714285712E-2</v>
      </c>
      <c r="O100" s="37">
        <f t="shared" si="51"/>
        <v>0</v>
      </c>
      <c r="P100" s="37">
        <f t="shared" si="51"/>
        <v>3.5714285714285712E-2</v>
      </c>
      <c r="Q100" s="37">
        <f t="shared" si="51"/>
        <v>0.44642857142857145</v>
      </c>
      <c r="R100" s="438"/>
      <c r="AC100" s="157"/>
      <c r="AD100" s="158"/>
    </row>
    <row r="101" spans="1:32">
      <c r="R101" s="230" t="s">
        <v>681</v>
      </c>
    </row>
    <row r="110" spans="1:32">
      <c r="D110" s="166" t="s">
        <v>490</v>
      </c>
      <c r="E110" s="164"/>
      <c r="F110" s="165">
        <v>967</v>
      </c>
      <c r="G110" s="165">
        <v>0</v>
      </c>
      <c r="H110" s="165">
        <v>35</v>
      </c>
      <c r="I110" s="165">
        <v>132</v>
      </c>
      <c r="J110" s="165">
        <v>181</v>
      </c>
      <c r="K110" s="165">
        <v>125</v>
      </c>
      <c r="L110" s="165">
        <v>68</v>
      </c>
      <c r="M110" s="165">
        <v>43</v>
      </c>
      <c r="N110" s="165">
        <v>20</v>
      </c>
      <c r="O110" s="165">
        <v>5</v>
      </c>
      <c r="P110" s="165">
        <v>8</v>
      </c>
      <c r="Q110" s="165">
        <v>350</v>
      </c>
      <c r="R110" s="165"/>
      <c r="S110" s="165"/>
      <c r="T110" s="165"/>
      <c r="U110" s="72"/>
      <c r="V110" s="72"/>
      <c r="W110" s="72"/>
      <c r="X110" s="72"/>
      <c r="Y110" s="72"/>
      <c r="Z110" s="72"/>
      <c r="AA110" s="72"/>
      <c r="AB110" s="72"/>
      <c r="AC110" s="72"/>
      <c r="AD110" s="72"/>
      <c r="AE110" s="72"/>
      <c r="AF110" s="72"/>
    </row>
    <row r="111" spans="1:32">
      <c r="D111" s="167" t="s">
        <v>49</v>
      </c>
      <c r="E111" s="164"/>
      <c r="F111" s="168">
        <f>IF(F110="","",SUM(F9,F11,F13,F15,F17))</f>
        <v>967</v>
      </c>
      <c r="G111" s="168">
        <f t="shared" ref="G111:T111" si="52">IF(G110="","",SUM(G9,G11,G13,G15,G17))</f>
        <v>0</v>
      </c>
      <c r="H111" s="168">
        <f t="shared" si="52"/>
        <v>35</v>
      </c>
      <c r="I111" s="168">
        <f t="shared" si="52"/>
        <v>132</v>
      </c>
      <c r="J111" s="168">
        <f t="shared" si="52"/>
        <v>181</v>
      </c>
      <c r="K111" s="168">
        <f t="shared" si="52"/>
        <v>125</v>
      </c>
      <c r="L111" s="168">
        <f t="shared" si="52"/>
        <v>68</v>
      </c>
      <c r="M111" s="168">
        <f t="shared" si="52"/>
        <v>43</v>
      </c>
      <c r="N111" s="168">
        <f t="shared" si="52"/>
        <v>20</v>
      </c>
      <c r="O111" s="168">
        <f t="shared" si="52"/>
        <v>5</v>
      </c>
      <c r="P111" s="168">
        <f t="shared" si="52"/>
        <v>8</v>
      </c>
      <c r="Q111" s="168">
        <f t="shared" si="52"/>
        <v>350</v>
      </c>
      <c r="R111" s="168"/>
      <c r="S111" s="168" t="str">
        <f t="shared" si="52"/>
        <v/>
      </c>
      <c r="T111" s="168" t="str">
        <f t="shared" si="52"/>
        <v/>
      </c>
      <c r="U111" s="75"/>
      <c r="V111" s="72"/>
      <c r="W111" s="75"/>
      <c r="X111" s="72"/>
      <c r="Y111" s="75"/>
      <c r="Z111" s="72"/>
      <c r="AA111" s="75"/>
      <c r="AB111" s="72"/>
      <c r="AC111" s="75"/>
      <c r="AD111" s="72"/>
      <c r="AE111" s="75"/>
      <c r="AF111" s="72"/>
    </row>
    <row r="112" spans="1:32">
      <c r="D112" s="167" t="s">
        <v>43</v>
      </c>
      <c r="E112" s="164"/>
      <c r="F112" s="168">
        <f>IF(F110="","",SUM(F19,F69))</f>
        <v>967</v>
      </c>
      <c r="G112" s="168">
        <f t="shared" ref="G112:T112" si="53">IF(G110="","",SUM(G19,G69))</f>
        <v>0</v>
      </c>
      <c r="H112" s="168">
        <f t="shared" si="53"/>
        <v>35</v>
      </c>
      <c r="I112" s="168">
        <f t="shared" si="53"/>
        <v>132</v>
      </c>
      <c r="J112" s="168">
        <f t="shared" si="53"/>
        <v>181</v>
      </c>
      <c r="K112" s="168">
        <f t="shared" si="53"/>
        <v>125</v>
      </c>
      <c r="L112" s="168">
        <f t="shared" si="53"/>
        <v>68</v>
      </c>
      <c r="M112" s="168">
        <f t="shared" si="53"/>
        <v>43</v>
      </c>
      <c r="N112" s="168">
        <f t="shared" si="53"/>
        <v>20</v>
      </c>
      <c r="O112" s="168">
        <f t="shared" si="53"/>
        <v>5</v>
      </c>
      <c r="P112" s="168">
        <f t="shared" si="53"/>
        <v>8</v>
      </c>
      <c r="Q112" s="168">
        <f t="shared" si="53"/>
        <v>350</v>
      </c>
      <c r="R112" s="168"/>
      <c r="S112" s="168" t="str">
        <f t="shared" si="53"/>
        <v/>
      </c>
      <c r="T112" s="168" t="str">
        <f t="shared" si="53"/>
        <v/>
      </c>
      <c r="U112" s="75"/>
      <c r="V112" s="72"/>
      <c r="W112" s="75"/>
      <c r="X112" s="72"/>
      <c r="Y112" s="75"/>
      <c r="Z112" s="72"/>
      <c r="AA112" s="75"/>
      <c r="AB112" s="72"/>
      <c r="AC112" s="75"/>
      <c r="AD112" s="72"/>
      <c r="AE112" s="75"/>
      <c r="AF112" s="72"/>
    </row>
    <row r="113" spans="4:32">
      <c r="D113" s="169" t="s">
        <v>42</v>
      </c>
      <c r="F113" s="168">
        <f>IF(F110="","",SUM(F21,F23,F25,F27,F29,F31,F33,F35,F37,F39,F41,F43,F45,F47,F49,F51,F53,F55,F57,F59,F61,F63,F65,F67))</f>
        <v>243</v>
      </c>
      <c r="G113" s="168">
        <f t="shared" ref="G113:T113" si="54">IF(G110="","",SUM(G21,G23,G25,G27,G29,G31,G33,G35,G37,G39,G41,G43,G45,G47,G49,G51,G53,G55,G57,G59,G61,G63,G65,G67))</f>
        <v>0</v>
      </c>
      <c r="H113" s="168">
        <f t="shared" si="54"/>
        <v>20</v>
      </c>
      <c r="I113" s="168">
        <f t="shared" si="54"/>
        <v>48</v>
      </c>
      <c r="J113" s="168">
        <f t="shared" si="54"/>
        <v>57</v>
      </c>
      <c r="K113" s="168">
        <f t="shared" si="54"/>
        <v>40</v>
      </c>
      <c r="L113" s="168">
        <f t="shared" si="54"/>
        <v>15</v>
      </c>
      <c r="M113" s="168">
        <f t="shared" si="54"/>
        <v>5</v>
      </c>
      <c r="N113" s="168">
        <f t="shared" si="54"/>
        <v>1</v>
      </c>
      <c r="O113" s="168">
        <f t="shared" si="54"/>
        <v>1</v>
      </c>
      <c r="P113" s="168">
        <f t="shared" si="54"/>
        <v>0</v>
      </c>
      <c r="Q113" s="168">
        <f t="shared" si="54"/>
        <v>56</v>
      </c>
      <c r="R113" s="168"/>
      <c r="S113" s="168" t="str">
        <f t="shared" si="54"/>
        <v/>
      </c>
      <c r="T113" s="168" t="str">
        <f t="shared" si="54"/>
        <v/>
      </c>
      <c r="U113" s="75"/>
      <c r="V113" s="72"/>
      <c r="W113" s="75"/>
      <c r="X113" s="72"/>
      <c r="Y113" s="75"/>
      <c r="Z113" s="72"/>
      <c r="AA113" s="75"/>
      <c r="AB113" s="72"/>
      <c r="AC113" s="75"/>
      <c r="AD113" s="72"/>
      <c r="AE113" s="75"/>
      <c r="AF113" s="72"/>
    </row>
    <row r="114" spans="4:32">
      <c r="D114" s="170" t="s">
        <v>491</v>
      </c>
      <c r="F114" s="168">
        <f>IF(F110="","",SUM(F71,F73,F75,F77,F79,F81,F83,F85,F87,F89,F91,F93,F95,F97,F99))</f>
        <v>724</v>
      </c>
      <c r="G114" s="168">
        <f t="shared" ref="G114:T114" si="55">IF(G110="","",SUM(G71,G73,G75,G77,G79,G81,G83,G85,G87,G89,G91,G93,G95,G97,G99))</f>
        <v>0</v>
      </c>
      <c r="H114" s="168">
        <f t="shared" si="55"/>
        <v>15</v>
      </c>
      <c r="I114" s="168">
        <f t="shared" si="55"/>
        <v>84</v>
      </c>
      <c r="J114" s="168">
        <f t="shared" si="55"/>
        <v>124</v>
      </c>
      <c r="K114" s="168">
        <f t="shared" si="55"/>
        <v>85</v>
      </c>
      <c r="L114" s="168">
        <f t="shared" si="55"/>
        <v>53</v>
      </c>
      <c r="M114" s="168">
        <f t="shared" si="55"/>
        <v>38</v>
      </c>
      <c r="N114" s="168">
        <f t="shared" si="55"/>
        <v>19</v>
      </c>
      <c r="O114" s="168">
        <f t="shared" si="55"/>
        <v>4</v>
      </c>
      <c r="P114" s="168">
        <f t="shared" si="55"/>
        <v>8</v>
      </c>
      <c r="Q114" s="168">
        <f t="shared" si="55"/>
        <v>294</v>
      </c>
      <c r="R114" s="168"/>
      <c r="S114" s="168" t="str">
        <f t="shared" si="55"/>
        <v/>
      </c>
      <c r="T114" s="168" t="str">
        <f t="shared" si="55"/>
        <v/>
      </c>
      <c r="U114" s="75"/>
      <c r="V114" s="72"/>
      <c r="W114" s="75"/>
      <c r="X114" s="72"/>
      <c r="Y114" s="75"/>
      <c r="Z114" s="72"/>
      <c r="AA114" s="75"/>
      <c r="AB114" s="72"/>
      <c r="AC114" s="75"/>
      <c r="AD114" s="72"/>
      <c r="AE114" s="75"/>
      <c r="AF114" s="72"/>
    </row>
    <row r="115" spans="4:32">
      <c r="U115" s="72"/>
      <c r="V115" s="72"/>
      <c r="W115" s="72"/>
      <c r="X115" s="72"/>
      <c r="Y115" s="72"/>
      <c r="Z115" s="72"/>
      <c r="AA115" s="72"/>
      <c r="AB115" s="72"/>
      <c r="AC115" s="72"/>
      <c r="AD115" s="72"/>
      <c r="AE115" s="72"/>
      <c r="AF115" s="72"/>
    </row>
    <row r="116" spans="4:32">
      <c r="D116" s="166" t="s">
        <v>490</v>
      </c>
      <c r="F116" s="165" t="str">
        <f>IF(F110="","",IF(F7=F110,"",1))</f>
        <v/>
      </c>
      <c r="G116" s="165" t="str">
        <f t="shared" ref="G116:T116" si="56">IF(G110="","",IF(G7=G110,"",1))</f>
        <v/>
      </c>
      <c r="H116" s="165" t="str">
        <f t="shared" si="56"/>
        <v/>
      </c>
      <c r="I116" s="165" t="str">
        <f t="shared" si="56"/>
        <v/>
      </c>
      <c r="J116" s="165" t="str">
        <f t="shared" si="56"/>
        <v/>
      </c>
      <c r="K116" s="165" t="str">
        <f t="shared" si="56"/>
        <v/>
      </c>
      <c r="L116" s="165" t="str">
        <f t="shared" si="56"/>
        <v/>
      </c>
      <c r="M116" s="165" t="str">
        <f t="shared" si="56"/>
        <v/>
      </c>
      <c r="N116" s="165" t="str">
        <f t="shared" si="56"/>
        <v/>
      </c>
      <c r="O116" s="165" t="str">
        <f t="shared" si="56"/>
        <v/>
      </c>
      <c r="P116" s="165" t="str">
        <f t="shared" si="56"/>
        <v/>
      </c>
      <c r="Q116" s="165" t="str">
        <f t="shared" si="56"/>
        <v/>
      </c>
      <c r="R116" s="165"/>
      <c r="S116" s="165" t="str">
        <f t="shared" si="56"/>
        <v/>
      </c>
      <c r="T116" s="165" t="str">
        <f t="shared" si="56"/>
        <v/>
      </c>
      <c r="U116" s="72"/>
      <c r="V116" s="72"/>
      <c r="W116" s="72"/>
      <c r="X116" s="72"/>
      <c r="Y116" s="72"/>
      <c r="Z116" s="72"/>
      <c r="AA116" s="72"/>
      <c r="AB116" s="72"/>
      <c r="AC116" s="72"/>
      <c r="AD116" s="72"/>
      <c r="AE116" s="72"/>
      <c r="AF116" s="72"/>
    </row>
    <row r="117" spans="4:32">
      <c r="D117" s="167" t="s">
        <v>49</v>
      </c>
      <c r="F117" s="165" t="str">
        <f>IF(F110="","",IF(F110=F111,"",1))</f>
        <v/>
      </c>
      <c r="G117" s="165" t="str">
        <f t="shared" ref="G117:T117" si="57">IF(G110="","",IF(G110=G111,"",1))</f>
        <v/>
      </c>
      <c r="H117" s="165" t="str">
        <f t="shared" si="57"/>
        <v/>
      </c>
      <c r="I117" s="165" t="str">
        <f t="shared" si="57"/>
        <v/>
      </c>
      <c r="J117" s="165" t="str">
        <f t="shared" si="57"/>
        <v/>
      </c>
      <c r="K117" s="165" t="str">
        <f t="shared" si="57"/>
        <v/>
      </c>
      <c r="L117" s="165" t="str">
        <f t="shared" si="57"/>
        <v/>
      </c>
      <c r="M117" s="165" t="str">
        <f t="shared" si="57"/>
        <v/>
      </c>
      <c r="N117" s="165" t="str">
        <f t="shared" si="57"/>
        <v/>
      </c>
      <c r="O117" s="165" t="str">
        <f t="shared" si="57"/>
        <v/>
      </c>
      <c r="P117" s="165" t="str">
        <f t="shared" si="57"/>
        <v/>
      </c>
      <c r="Q117" s="165" t="str">
        <f t="shared" si="57"/>
        <v/>
      </c>
      <c r="R117" s="165"/>
      <c r="S117" s="165" t="str">
        <f t="shared" si="57"/>
        <v/>
      </c>
      <c r="T117" s="165" t="str">
        <f t="shared" si="57"/>
        <v/>
      </c>
      <c r="U117" s="72"/>
      <c r="V117" s="72"/>
      <c r="W117" s="72"/>
      <c r="X117" s="72"/>
      <c r="Y117" s="72"/>
      <c r="Z117" s="72"/>
      <c r="AA117" s="72"/>
      <c r="AB117" s="72"/>
      <c r="AC117" s="72"/>
      <c r="AD117" s="72"/>
      <c r="AE117" s="72"/>
      <c r="AF117" s="72"/>
    </row>
    <row r="118" spans="4:32">
      <c r="D118" s="167" t="s">
        <v>43</v>
      </c>
      <c r="F118" s="165" t="str">
        <f>IF(F110="","",IF(F110=F112,"",1))</f>
        <v/>
      </c>
      <c r="G118" s="165" t="str">
        <f t="shared" ref="G118:T118" si="58">IF(G110="","",IF(G110=G112,"",1))</f>
        <v/>
      </c>
      <c r="H118" s="165" t="str">
        <f t="shared" si="58"/>
        <v/>
      </c>
      <c r="I118" s="165" t="str">
        <f t="shared" si="58"/>
        <v/>
      </c>
      <c r="J118" s="165" t="str">
        <f t="shared" si="58"/>
        <v/>
      </c>
      <c r="K118" s="165" t="str">
        <f t="shared" si="58"/>
        <v/>
      </c>
      <c r="L118" s="165" t="str">
        <f t="shared" si="58"/>
        <v/>
      </c>
      <c r="M118" s="165" t="str">
        <f t="shared" si="58"/>
        <v/>
      </c>
      <c r="N118" s="165" t="str">
        <f t="shared" si="58"/>
        <v/>
      </c>
      <c r="O118" s="165" t="str">
        <f t="shared" si="58"/>
        <v/>
      </c>
      <c r="P118" s="165" t="str">
        <f t="shared" si="58"/>
        <v/>
      </c>
      <c r="Q118" s="165" t="str">
        <f t="shared" si="58"/>
        <v/>
      </c>
      <c r="R118" s="165"/>
      <c r="S118" s="165" t="str">
        <f t="shared" si="58"/>
        <v/>
      </c>
      <c r="T118" s="165" t="str">
        <f t="shared" si="58"/>
        <v/>
      </c>
      <c r="U118" s="72"/>
      <c r="V118" s="72"/>
      <c r="W118" s="72"/>
      <c r="X118" s="72"/>
      <c r="Y118" s="72"/>
      <c r="Z118" s="72"/>
      <c r="AA118" s="72"/>
      <c r="AB118" s="72"/>
      <c r="AC118" s="72"/>
      <c r="AD118" s="72"/>
      <c r="AE118" s="72"/>
      <c r="AF118" s="72"/>
    </row>
    <row r="119" spans="4:32">
      <c r="D119" s="169" t="s">
        <v>42</v>
      </c>
      <c r="F119" s="165" t="str">
        <f>IF(F110="","",IF(F19=F113,"",1))</f>
        <v/>
      </c>
      <c r="G119" s="165" t="str">
        <f t="shared" ref="G119:T119" si="59">IF(G110="","",IF(G19=G113,"",1))</f>
        <v/>
      </c>
      <c r="H119" s="165" t="str">
        <f t="shared" si="59"/>
        <v/>
      </c>
      <c r="I119" s="165" t="str">
        <f t="shared" si="59"/>
        <v/>
      </c>
      <c r="J119" s="165" t="str">
        <f t="shared" si="59"/>
        <v/>
      </c>
      <c r="K119" s="165" t="str">
        <f t="shared" si="59"/>
        <v/>
      </c>
      <c r="L119" s="165" t="str">
        <f t="shared" si="59"/>
        <v/>
      </c>
      <c r="M119" s="165" t="str">
        <f t="shared" si="59"/>
        <v/>
      </c>
      <c r="N119" s="165" t="str">
        <f t="shared" si="59"/>
        <v/>
      </c>
      <c r="O119" s="165" t="str">
        <f t="shared" si="59"/>
        <v/>
      </c>
      <c r="P119" s="165" t="str">
        <f t="shared" si="59"/>
        <v/>
      </c>
      <c r="Q119" s="165" t="str">
        <f t="shared" si="59"/>
        <v/>
      </c>
      <c r="R119" s="165"/>
      <c r="S119" s="165" t="str">
        <f t="shared" si="59"/>
        <v/>
      </c>
      <c r="T119" s="165" t="str">
        <f t="shared" si="59"/>
        <v/>
      </c>
      <c r="U119" s="72"/>
      <c r="V119" s="72"/>
      <c r="W119" s="72"/>
      <c r="X119" s="72"/>
      <c r="Y119" s="72"/>
      <c r="Z119" s="72"/>
      <c r="AA119" s="72"/>
      <c r="AB119" s="72"/>
      <c r="AC119" s="72"/>
      <c r="AD119" s="72"/>
      <c r="AE119" s="72"/>
      <c r="AF119" s="72"/>
    </row>
    <row r="120" spans="4:32">
      <c r="D120" s="170" t="s">
        <v>491</v>
      </c>
      <c r="F120" s="165" t="str">
        <f>IF(F110="","",IF(F69=F114,"",1))</f>
        <v/>
      </c>
      <c r="G120" s="165" t="str">
        <f t="shared" ref="G120:T120" si="60">IF(G110="","",IF(G69=G114,"",1))</f>
        <v/>
      </c>
      <c r="H120" s="165" t="str">
        <f t="shared" si="60"/>
        <v/>
      </c>
      <c r="I120" s="165" t="str">
        <f t="shared" si="60"/>
        <v/>
      </c>
      <c r="J120" s="165" t="str">
        <f t="shared" si="60"/>
        <v/>
      </c>
      <c r="K120" s="165" t="str">
        <f t="shared" si="60"/>
        <v/>
      </c>
      <c r="L120" s="165" t="str">
        <f t="shared" si="60"/>
        <v/>
      </c>
      <c r="M120" s="165" t="str">
        <f t="shared" si="60"/>
        <v/>
      </c>
      <c r="N120" s="165" t="str">
        <f t="shared" si="60"/>
        <v/>
      </c>
      <c r="O120" s="165" t="str">
        <f t="shared" si="60"/>
        <v/>
      </c>
      <c r="P120" s="165" t="str">
        <f t="shared" si="60"/>
        <v/>
      </c>
      <c r="Q120" s="165" t="str">
        <f t="shared" si="60"/>
        <v/>
      </c>
      <c r="R120" s="165"/>
      <c r="S120" s="165" t="str">
        <f t="shared" si="60"/>
        <v/>
      </c>
      <c r="T120" s="165" t="str">
        <f t="shared" si="60"/>
        <v/>
      </c>
      <c r="U120" s="72"/>
      <c r="V120" s="72"/>
      <c r="W120" s="72"/>
      <c r="X120" s="72"/>
      <c r="Y120" s="72"/>
      <c r="Z120" s="72"/>
      <c r="AA120" s="72"/>
      <c r="AB120" s="72"/>
      <c r="AC120" s="72"/>
      <c r="AD120" s="72"/>
      <c r="AE120" s="72"/>
      <c r="AF120" s="72"/>
    </row>
  </sheetData>
  <mergeCells count="112">
    <mergeCell ref="R97:R98"/>
    <mergeCell ref="R99:R100"/>
    <mergeCell ref="R87:R88"/>
    <mergeCell ref="R89:R90"/>
    <mergeCell ref="R91:R92"/>
    <mergeCell ref="R93:R94"/>
    <mergeCell ref="R95:R96"/>
    <mergeCell ref="R77:R78"/>
    <mergeCell ref="R79:R80"/>
    <mergeCell ref="R81:R82"/>
    <mergeCell ref="R83:R84"/>
    <mergeCell ref="R85:R86"/>
    <mergeCell ref="R67:R68"/>
    <mergeCell ref="R69:R70"/>
    <mergeCell ref="R71:R72"/>
    <mergeCell ref="R73:R74"/>
    <mergeCell ref="R75:R76"/>
    <mergeCell ref="R57:R58"/>
    <mergeCell ref="R59:R60"/>
    <mergeCell ref="R61:R62"/>
    <mergeCell ref="R63:R64"/>
    <mergeCell ref="R65:R66"/>
    <mergeCell ref="R47:R48"/>
    <mergeCell ref="R49:R50"/>
    <mergeCell ref="R51:R52"/>
    <mergeCell ref="R53:R54"/>
    <mergeCell ref="R55:R56"/>
    <mergeCell ref="R37:R38"/>
    <mergeCell ref="R39:R40"/>
    <mergeCell ref="R41:R42"/>
    <mergeCell ref="R43:R44"/>
    <mergeCell ref="R45:R46"/>
    <mergeCell ref="R27:R28"/>
    <mergeCell ref="R29:R30"/>
    <mergeCell ref="R31:R32"/>
    <mergeCell ref="R33:R34"/>
    <mergeCell ref="R35:R36"/>
    <mergeCell ref="R17:R18"/>
    <mergeCell ref="R19:R20"/>
    <mergeCell ref="R21:R22"/>
    <mergeCell ref="R23:R24"/>
    <mergeCell ref="R25:R26"/>
    <mergeCell ref="R7:R8"/>
    <mergeCell ref="R9:R10"/>
    <mergeCell ref="R11:R12"/>
    <mergeCell ref="R13:R14"/>
    <mergeCell ref="R15:R16"/>
    <mergeCell ref="F3:F6"/>
    <mergeCell ref="G3:G6"/>
    <mergeCell ref="H3:H6"/>
    <mergeCell ref="I3:I6"/>
    <mergeCell ref="J3:J6"/>
    <mergeCell ref="Q3:Q6"/>
    <mergeCell ref="R3:R6"/>
    <mergeCell ref="M3:M6"/>
    <mergeCell ref="N3:N6"/>
    <mergeCell ref="O3:O6"/>
    <mergeCell ref="P3:P6"/>
    <mergeCell ref="A7:E8"/>
    <mergeCell ref="A9:A18"/>
    <mergeCell ref="B9:E10"/>
    <mergeCell ref="B11:E12"/>
    <mergeCell ref="B13:E14"/>
    <mergeCell ref="B15:E16"/>
    <mergeCell ref="B17:E18"/>
    <mergeCell ref="K3:K6"/>
    <mergeCell ref="L3:L6"/>
    <mergeCell ref="A3:E6"/>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I6" sqref="I6"/>
    </sheetView>
  </sheetViews>
  <sheetFormatPr defaultRowHeight="13.5"/>
  <cols>
    <col min="1" max="2" width="2.625" style="4" customWidth="1"/>
    <col min="3" max="3" width="1.375" style="4" customWidth="1"/>
    <col min="4" max="4" width="27.625" style="4" customWidth="1"/>
    <col min="5" max="5" width="1.375" style="4" customWidth="1"/>
    <col min="6" max="17" width="9" style="3" customWidth="1"/>
    <col min="18" max="28" width="9" style="3"/>
    <col min="29" max="29" width="11.25" style="3" customWidth="1"/>
    <col min="30" max="16384" width="9" style="3"/>
  </cols>
  <sheetData>
    <row r="1" spans="1:29" ht="14.25">
      <c r="A1" s="18" t="s">
        <v>566</v>
      </c>
    </row>
    <row r="2" spans="1:29">
      <c r="Q2" s="46" t="s">
        <v>682</v>
      </c>
    </row>
    <row r="3" spans="1:29" s="222" customFormat="1" ht="16.5" customHeight="1">
      <c r="A3" s="314" t="s">
        <v>64</v>
      </c>
      <c r="B3" s="315"/>
      <c r="C3" s="315"/>
      <c r="D3" s="315"/>
      <c r="E3" s="316"/>
      <c r="F3" s="460" t="s">
        <v>131</v>
      </c>
      <c r="G3" s="463" t="s">
        <v>683</v>
      </c>
      <c r="H3" s="466"/>
      <c r="I3" s="466"/>
      <c r="J3" s="466"/>
      <c r="K3" s="466"/>
      <c r="L3" s="466"/>
      <c r="M3" s="466"/>
      <c r="N3" s="466"/>
      <c r="O3" s="467"/>
      <c r="P3" s="445" t="s">
        <v>684</v>
      </c>
      <c r="Q3" s="448" t="s">
        <v>560</v>
      </c>
    </row>
    <row r="4" spans="1:29" s="222" customFormat="1" ht="16.5" customHeight="1">
      <c r="A4" s="317"/>
      <c r="B4" s="459"/>
      <c r="C4" s="459"/>
      <c r="D4" s="459"/>
      <c r="E4" s="319"/>
      <c r="F4" s="461"/>
      <c r="G4" s="464"/>
      <c r="H4" s="451" t="s">
        <v>561</v>
      </c>
      <c r="I4" s="452"/>
      <c r="J4" s="452"/>
      <c r="K4" s="452"/>
      <c r="L4" s="452"/>
      <c r="M4" s="453"/>
      <c r="N4" s="454" t="s">
        <v>562</v>
      </c>
      <c r="O4" s="455"/>
      <c r="P4" s="446"/>
      <c r="Q4" s="449"/>
    </row>
    <row r="5" spans="1:29" s="222" customFormat="1" ht="16.5" customHeight="1">
      <c r="A5" s="317"/>
      <c r="B5" s="459"/>
      <c r="C5" s="459"/>
      <c r="D5" s="459"/>
      <c r="E5" s="319"/>
      <c r="F5" s="461"/>
      <c r="G5" s="464"/>
      <c r="H5" s="451" t="s">
        <v>563</v>
      </c>
      <c r="I5" s="453"/>
      <c r="J5" s="451" t="s">
        <v>564</v>
      </c>
      <c r="K5" s="453"/>
      <c r="L5" s="451" t="s">
        <v>565</v>
      </c>
      <c r="M5" s="453"/>
      <c r="N5" s="456"/>
      <c r="O5" s="457"/>
      <c r="P5" s="446"/>
      <c r="Q5" s="449"/>
    </row>
    <row r="6" spans="1:29" s="222" customFormat="1" ht="46.5" customHeight="1" thickBot="1">
      <c r="A6" s="320"/>
      <c r="B6" s="321"/>
      <c r="C6" s="321"/>
      <c r="D6" s="321"/>
      <c r="E6" s="322"/>
      <c r="F6" s="462"/>
      <c r="G6" s="465"/>
      <c r="H6" s="223" t="s">
        <v>685</v>
      </c>
      <c r="I6" s="223" t="s">
        <v>686</v>
      </c>
      <c r="J6" s="223" t="s">
        <v>685</v>
      </c>
      <c r="K6" s="223" t="s">
        <v>686</v>
      </c>
      <c r="L6" s="223" t="s">
        <v>685</v>
      </c>
      <c r="M6" s="223" t="s">
        <v>686</v>
      </c>
      <c r="N6" s="223" t="s">
        <v>685</v>
      </c>
      <c r="O6" s="223" t="s">
        <v>686</v>
      </c>
      <c r="P6" s="447"/>
      <c r="Q6" s="450"/>
      <c r="AB6" s="222">
        <f>SUM(AC7:AC100,F116:S120)</f>
        <v>0</v>
      </c>
    </row>
    <row r="7" spans="1:29" ht="12" customHeight="1">
      <c r="A7" s="240" t="s">
        <v>50</v>
      </c>
      <c r="B7" s="241"/>
      <c r="C7" s="241"/>
      <c r="D7" s="241"/>
      <c r="E7" s="242"/>
      <c r="F7" s="93">
        <f>SUM(G7,P7:Q7)</f>
        <v>967</v>
      </c>
      <c r="G7" s="69">
        <f t="shared" ref="G7:Q7" si="0">SUM(G9,G11,G13,G15,G17)</f>
        <v>439</v>
      </c>
      <c r="H7" s="41">
        <f t="shared" si="0"/>
        <v>502</v>
      </c>
      <c r="I7" s="41">
        <f t="shared" si="0"/>
        <v>33</v>
      </c>
      <c r="J7" s="41">
        <f t="shared" si="0"/>
        <v>150</v>
      </c>
      <c r="K7" s="41">
        <f t="shared" si="0"/>
        <v>19</v>
      </c>
      <c r="L7" s="41">
        <f t="shared" si="0"/>
        <v>383</v>
      </c>
      <c r="M7" s="41">
        <f t="shared" si="0"/>
        <v>36</v>
      </c>
      <c r="N7" s="41">
        <f t="shared" si="0"/>
        <v>1092</v>
      </c>
      <c r="O7" s="41">
        <f t="shared" si="0"/>
        <v>253</v>
      </c>
      <c r="P7" s="41">
        <f t="shared" si="0"/>
        <v>386</v>
      </c>
      <c r="Q7" s="41">
        <f t="shared" si="0"/>
        <v>142</v>
      </c>
      <c r="AB7" s="139">
        <v>967</v>
      </c>
      <c r="AC7" s="139" t="str">
        <f>IF(F7=AB7,"",1)</f>
        <v/>
      </c>
    </row>
    <row r="8" spans="1:29" ht="12" customHeight="1">
      <c r="A8" s="243"/>
      <c r="B8" s="458"/>
      <c r="C8" s="458"/>
      <c r="D8" s="458"/>
      <c r="E8" s="245"/>
      <c r="F8" s="94">
        <f t="shared" ref="F8:F71" si="1">SUM(G8,P8:Q8)</f>
        <v>1</v>
      </c>
      <c r="G8" s="67">
        <f>IF(G7=0,0,G7/$F7)</f>
        <v>0.45398138572905894</v>
      </c>
      <c r="H8" s="37">
        <f>IF(H7=0,0,H7/$H7)</f>
        <v>1</v>
      </c>
      <c r="I8" s="37">
        <f>IF(I7=0,0,I7/$H7)</f>
        <v>6.5737051792828682E-2</v>
      </c>
      <c r="J8" s="37">
        <f>IF(J7=0,0,J7/$J7)</f>
        <v>1</v>
      </c>
      <c r="K8" s="37">
        <f>IF(K7=0,0,K7/$J7)</f>
        <v>0.12666666666666668</v>
      </c>
      <c r="L8" s="37">
        <f>IF(L7=0,0,L7/$L7)</f>
        <v>1</v>
      </c>
      <c r="M8" s="37">
        <f>IF(M7=0,0,M7/$L7)</f>
        <v>9.3994778067885115E-2</v>
      </c>
      <c r="N8" s="37">
        <f>IF(N7=0,0,N7/$N7)</f>
        <v>1</v>
      </c>
      <c r="O8" s="37">
        <f>IF(O7=0,0,O7/$N7)</f>
        <v>0.23168498168498169</v>
      </c>
      <c r="P8" s="37">
        <f>IF(P7=0,0,P7/$F7)</f>
        <v>0.39917269906928643</v>
      </c>
      <c r="Q8" s="37">
        <f>IF(Q7=0,0,Q7/$F7)</f>
        <v>0.1468459152016546</v>
      </c>
      <c r="AB8" s="224"/>
      <c r="AC8" s="224"/>
    </row>
    <row r="9" spans="1:29" ht="12" customHeight="1">
      <c r="A9" s="256" t="s">
        <v>49</v>
      </c>
      <c r="B9" s="323" t="s">
        <v>48</v>
      </c>
      <c r="C9" s="324"/>
      <c r="D9" s="324"/>
      <c r="E9" s="325"/>
      <c r="F9" s="93">
        <f t="shared" si="1"/>
        <v>323</v>
      </c>
      <c r="G9" s="69">
        <v>89</v>
      </c>
      <c r="H9" s="41">
        <v>20</v>
      </c>
      <c r="I9" s="41">
        <v>3</v>
      </c>
      <c r="J9" s="41">
        <v>7</v>
      </c>
      <c r="K9" s="41">
        <v>3</v>
      </c>
      <c r="L9" s="41">
        <v>10</v>
      </c>
      <c r="M9" s="41">
        <v>2</v>
      </c>
      <c r="N9" s="41">
        <v>107</v>
      </c>
      <c r="O9" s="41">
        <v>31</v>
      </c>
      <c r="P9" s="41">
        <v>172</v>
      </c>
      <c r="Q9" s="41">
        <v>62</v>
      </c>
      <c r="AB9" s="140">
        <v>323</v>
      </c>
      <c r="AC9" s="140" t="str">
        <f>IF(F9=AB9,"",1)</f>
        <v/>
      </c>
    </row>
    <row r="10" spans="1:29" ht="12" customHeight="1">
      <c r="A10" s="257"/>
      <c r="B10" s="326"/>
      <c r="C10" s="327"/>
      <c r="D10" s="327"/>
      <c r="E10" s="328"/>
      <c r="F10" s="94">
        <f t="shared" si="1"/>
        <v>1</v>
      </c>
      <c r="G10" s="67">
        <f>IF(G9=0,0,G9/$F9)</f>
        <v>0.27554179566563469</v>
      </c>
      <c r="H10" s="37">
        <f>IF(H9=0,0,H9/$H9)</f>
        <v>1</v>
      </c>
      <c r="I10" s="37">
        <f>IF(I9=0,0,I9/$H9)</f>
        <v>0.15</v>
      </c>
      <c r="J10" s="37">
        <f>IF(J9=0,0,J9/$J9)</f>
        <v>1</v>
      </c>
      <c r="K10" s="37">
        <f>IF(K9=0,0,K9/$J9)</f>
        <v>0.42857142857142855</v>
      </c>
      <c r="L10" s="37">
        <f>IF(L9=0,0,L9/$L9)</f>
        <v>1</v>
      </c>
      <c r="M10" s="37">
        <f>IF(M9=0,0,M9/$L9)</f>
        <v>0.2</v>
      </c>
      <c r="N10" s="37">
        <f>IF(N9=0,0,N9/$N9)</f>
        <v>1</v>
      </c>
      <c r="O10" s="37">
        <f>IF(O9=0,0,O9/$N9)</f>
        <v>0.28971962616822428</v>
      </c>
      <c r="P10" s="37">
        <f>IF(P9=0,0,P9/$F9)</f>
        <v>0.53250773993808054</v>
      </c>
      <c r="Q10" s="37">
        <f>IF(Q9=0,0,Q9/$F9)</f>
        <v>0.19195046439628483</v>
      </c>
      <c r="AB10" s="224"/>
      <c r="AC10" s="224"/>
    </row>
    <row r="11" spans="1:29" ht="12" customHeight="1">
      <c r="A11" s="257"/>
      <c r="B11" s="323" t="s">
        <v>47</v>
      </c>
      <c r="C11" s="324"/>
      <c r="D11" s="324"/>
      <c r="E11" s="325"/>
      <c r="F11" s="93">
        <f t="shared" si="1"/>
        <v>145</v>
      </c>
      <c r="G11" s="69">
        <v>64</v>
      </c>
      <c r="H11" s="41">
        <v>27</v>
      </c>
      <c r="I11" s="41">
        <v>2</v>
      </c>
      <c r="J11" s="41">
        <v>13</v>
      </c>
      <c r="K11" s="41">
        <v>0</v>
      </c>
      <c r="L11" s="41">
        <v>6</v>
      </c>
      <c r="M11" s="41">
        <v>1</v>
      </c>
      <c r="N11" s="41">
        <v>126</v>
      </c>
      <c r="O11" s="41">
        <v>30</v>
      </c>
      <c r="P11" s="41">
        <v>61</v>
      </c>
      <c r="Q11" s="41">
        <v>20</v>
      </c>
      <c r="AB11" s="140">
        <v>145</v>
      </c>
      <c r="AC11" s="140" t="str">
        <f>IF(F11=AB11,"",1)</f>
        <v/>
      </c>
    </row>
    <row r="12" spans="1:29" ht="12" customHeight="1">
      <c r="A12" s="257"/>
      <c r="B12" s="326"/>
      <c r="C12" s="327"/>
      <c r="D12" s="327"/>
      <c r="E12" s="328"/>
      <c r="F12" s="94">
        <f t="shared" si="1"/>
        <v>1</v>
      </c>
      <c r="G12" s="67">
        <f>IF(G11=0,0,G11/$F11)</f>
        <v>0.44137931034482758</v>
      </c>
      <c r="H12" s="37">
        <f>IF(H11=0,0,H11/$H11)</f>
        <v>1</v>
      </c>
      <c r="I12" s="37">
        <f>IF(I11=0,0,I11/$H11)</f>
        <v>7.407407407407407E-2</v>
      </c>
      <c r="J12" s="37">
        <f>IF(J11=0,0,J11/$J11)</f>
        <v>1</v>
      </c>
      <c r="K12" s="37">
        <f>IF(K11=0,0,K11/$J11)</f>
        <v>0</v>
      </c>
      <c r="L12" s="37">
        <f>IF(L11=0,0,L11/$L11)</f>
        <v>1</v>
      </c>
      <c r="M12" s="37">
        <f>IF(M11=0,0,M11/$L11)</f>
        <v>0.16666666666666666</v>
      </c>
      <c r="N12" s="37">
        <f>IF(N11=0,0,N11/$N11)</f>
        <v>1</v>
      </c>
      <c r="O12" s="37">
        <f>IF(O11=0,0,O11/$N11)</f>
        <v>0.23809523809523808</v>
      </c>
      <c r="P12" s="37">
        <f>IF(P11=0,0,P11/$F11)</f>
        <v>0.4206896551724138</v>
      </c>
      <c r="Q12" s="37">
        <f>IF(Q11=0,0,Q11/$F11)</f>
        <v>0.13793103448275862</v>
      </c>
      <c r="AB12" s="224"/>
      <c r="AC12" s="224"/>
    </row>
    <row r="13" spans="1:29" ht="12" customHeight="1">
      <c r="A13" s="257"/>
      <c r="B13" s="323" t="s">
        <v>46</v>
      </c>
      <c r="C13" s="324"/>
      <c r="D13" s="324"/>
      <c r="E13" s="325"/>
      <c r="F13" s="93">
        <f t="shared" si="1"/>
        <v>218</v>
      </c>
      <c r="G13" s="69">
        <v>132</v>
      </c>
      <c r="H13" s="41">
        <v>161</v>
      </c>
      <c r="I13" s="41">
        <v>6</v>
      </c>
      <c r="J13" s="41">
        <v>31</v>
      </c>
      <c r="K13" s="41">
        <v>2</v>
      </c>
      <c r="L13" s="41">
        <v>48</v>
      </c>
      <c r="M13" s="41">
        <v>2</v>
      </c>
      <c r="N13" s="41">
        <v>356</v>
      </c>
      <c r="O13" s="41">
        <v>52</v>
      </c>
      <c r="P13" s="41">
        <v>66</v>
      </c>
      <c r="Q13" s="41">
        <v>20</v>
      </c>
      <c r="AB13" s="140">
        <v>218</v>
      </c>
      <c r="AC13" s="140" t="str">
        <f>IF(F13=AB13,"",1)</f>
        <v/>
      </c>
    </row>
    <row r="14" spans="1:29" ht="12" customHeight="1">
      <c r="A14" s="257"/>
      <c r="B14" s="326"/>
      <c r="C14" s="327"/>
      <c r="D14" s="327"/>
      <c r="E14" s="328"/>
      <c r="F14" s="94">
        <f t="shared" si="1"/>
        <v>1</v>
      </c>
      <c r="G14" s="67">
        <f>IF(G13=0,0,G13/$F13)</f>
        <v>0.60550458715596334</v>
      </c>
      <c r="H14" s="37">
        <f>IF(H13=0,0,H13/$H13)</f>
        <v>1</v>
      </c>
      <c r="I14" s="37">
        <f>IF(I13=0,0,I13/$H13)</f>
        <v>3.7267080745341616E-2</v>
      </c>
      <c r="J14" s="37">
        <f>IF(J13=0,0,J13/$J13)</f>
        <v>1</v>
      </c>
      <c r="K14" s="37">
        <f>IF(K13=0,0,K13/$J13)</f>
        <v>6.4516129032258063E-2</v>
      </c>
      <c r="L14" s="37">
        <f>IF(L13=0,0,L13/$L13)</f>
        <v>1</v>
      </c>
      <c r="M14" s="37">
        <f>IF(M13=0,0,M13/$L13)</f>
        <v>4.1666666666666664E-2</v>
      </c>
      <c r="N14" s="37">
        <f>IF(N13=0,0,N13/$N13)</f>
        <v>1</v>
      </c>
      <c r="O14" s="37">
        <f>IF(O13=0,0,O13/$N13)</f>
        <v>0.14606741573033707</v>
      </c>
      <c r="P14" s="37">
        <f>IF(P13=0,0,P13/$F13)</f>
        <v>0.30275229357798167</v>
      </c>
      <c r="Q14" s="37">
        <f>IF(Q13=0,0,Q13/$F13)</f>
        <v>9.1743119266055051E-2</v>
      </c>
      <c r="AB14" s="224"/>
      <c r="AC14" s="224"/>
    </row>
    <row r="15" spans="1:29" ht="12" customHeight="1">
      <c r="A15" s="257"/>
      <c r="B15" s="323" t="s">
        <v>45</v>
      </c>
      <c r="C15" s="324"/>
      <c r="D15" s="324"/>
      <c r="E15" s="325"/>
      <c r="F15" s="93">
        <f t="shared" si="1"/>
        <v>66</v>
      </c>
      <c r="G15" s="69">
        <v>45</v>
      </c>
      <c r="H15" s="41">
        <v>100</v>
      </c>
      <c r="I15" s="41">
        <v>14</v>
      </c>
      <c r="J15" s="41">
        <v>21</v>
      </c>
      <c r="K15" s="41">
        <v>4</v>
      </c>
      <c r="L15" s="41">
        <v>54</v>
      </c>
      <c r="M15" s="41">
        <v>3</v>
      </c>
      <c r="N15" s="41">
        <v>108</v>
      </c>
      <c r="O15" s="41">
        <v>13</v>
      </c>
      <c r="P15" s="41">
        <v>16</v>
      </c>
      <c r="Q15" s="41">
        <v>5</v>
      </c>
      <c r="AB15" s="140">
        <v>66</v>
      </c>
      <c r="AC15" s="140" t="str">
        <f>IF(F15=AB15,"",1)</f>
        <v/>
      </c>
    </row>
    <row r="16" spans="1:29" ht="12" customHeight="1">
      <c r="A16" s="257"/>
      <c r="B16" s="326"/>
      <c r="C16" s="327"/>
      <c r="D16" s="327"/>
      <c r="E16" s="328"/>
      <c r="F16" s="94">
        <f t="shared" si="1"/>
        <v>1</v>
      </c>
      <c r="G16" s="67">
        <f>IF(G15=0,0,G15/$F15)</f>
        <v>0.68181818181818177</v>
      </c>
      <c r="H16" s="37">
        <f>IF(H15=0,0,H15/$H15)</f>
        <v>1</v>
      </c>
      <c r="I16" s="37">
        <f>IF(I15=0,0,I15/$H15)</f>
        <v>0.14000000000000001</v>
      </c>
      <c r="J16" s="37">
        <f>IF(J15=0,0,J15/$J15)</f>
        <v>1</v>
      </c>
      <c r="K16" s="37">
        <f>IF(K15=0,0,K15/$J15)</f>
        <v>0.19047619047619047</v>
      </c>
      <c r="L16" s="37">
        <f>IF(L15=0,0,L15/$L15)</f>
        <v>1</v>
      </c>
      <c r="M16" s="37">
        <f>IF(M15=0,0,M15/$L15)</f>
        <v>5.5555555555555552E-2</v>
      </c>
      <c r="N16" s="37">
        <f>IF(N15=0,0,N15/$N15)</f>
        <v>1</v>
      </c>
      <c r="O16" s="37">
        <f>IF(O15=0,0,O15/$N15)</f>
        <v>0.12037037037037036</v>
      </c>
      <c r="P16" s="37">
        <f>IF(P15=0,0,P15/$F15)</f>
        <v>0.24242424242424243</v>
      </c>
      <c r="Q16" s="37">
        <f>IF(Q15=0,0,Q15/$F15)</f>
        <v>7.575757575757576E-2</v>
      </c>
      <c r="AB16" s="224"/>
      <c r="AC16" s="224"/>
    </row>
    <row r="17" spans="1:29" ht="12" customHeight="1">
      <c r="A17" s="257"/>
      <c r="B17" s="323" t="s">
        <v>44</v>
      </c>
      <c r="C17" s="324"/>
      <c r="D17" s="324"/>
      <c r="E17" s="325"/>
      <c r="F17" s="93">
        <f t="shared" si="1"/>
        <v>215</v>
      </c>
      <c r="G17" s="69">
        <v>109</v>
      </c>
      <c r="H17" s="41">
        <v>194</v>
      </c>
      <c r="I17" s="41">
        <v>8</v>
      </c>
      <c r="J17" s="41">
        <v>78</v>
      </c>
      <c r="K17" s="41">
        <v>10</v>
      </c>
      <c r="L17" s="41">
        <v>265</v>
      </c>
      <c r="M17" s="41">
        <v>28</v>
      </c>
      <c r="N17" s="41">
        <v>395</v>
      </c>
      <c r="O17" s="41">
        <v>127</v>
      </c>
      <c r="P17" s="41">
        <v>71</v>
      </c>
      <c r="Q17" s="41">
        <v>35</v>
      </c>
      <c r="AB17" s="140">
        <v>215</v>
      </c>
      <c r="AC17" s="140" t="str">
        <f>IF(F17=AB17,"",1)</f>
        <v/>
      </c>
    </row>
    <row r="18" spans="1:29" ht="12" customHeight="1">
      <c r="A18" s="258"/>
      <c r="B18" s="326"/>
      <c r="C18" s="327"/>
      <c r="D18" s="327"/>
      <c r="E18" s="328"/>
      <c r="F18" s="94">
        <f t="shared" si="1"/>
        <v>1</v>
      </c>
      <c r="G18" s="67">
        <f>IF(G17=0,0,G17/$F17)</f>
        <v>0.50697674418604655</v>
      </c>
      <c r="H18" s="37">
        <f>IF(H17=0,0,H17/$H17)</f>
        <v>1</v>
      </c>
      <c r="I18" s="37">
        <f>IF(I17=0,0,I17/$H17)</f>
        <v>4.1237113402061855E-2</v>
      </c>
      <c r="J18" s="37">
        <f>IF(J17=0,0,J17/$J17)</f>
        <v>1</v>
      </c>
      <c r="K18" s="37">
        <f>IF(K17=0,0,K17/$J17)</f>
        <v>0.12820512820512819</v>
      </c>
      <c r="L18" s="37">
        <f>IF(L17=0,0,L17/$L17)</f>
        <v>1</v>
      </c>
      <c r="M18" s="37">
        <f>IF(M17=0,0,M17/$L17)</f>
        <v>0.10566037735849057</v>
      </c>
      <c r="N18" s="37">
        <f>IF(N17=0,0,N17/$N17)</f>
        <v>1</v>
      </c>
      <c r="O18" s="37">
        <f>IF(O17=0,0,O17/$N17)</f>
        <v>0.32151898734177214</v>
      </c>
      <c r="P18" s="37">
        <f>IF(P17=0,0,P17/$F17)</f>
        <v>0.33023255813953489</v>
      </c>
      <c r="Q18" s="37">
        <f>IF(Q17=0,0,Q17/$F17)</f>
        <v>0.16279069767441862</v>
      </c>
      <c r="AB18" s="225"/>
      <c r="AC18" s="224"/>
    </row>
    <row r="19" spans="1:29" ht="12" customHeight="1">
      <c r="A19" s="253" t="s">
        <v>43</v>
      </c>
      <c r="B19" s="253" t="s">
        <v>42</v>
      </c>
      <c r="C19" s="43"/>
      <c r="D19" s="305" t="s">
        <v>16</v>
      </c>
      <c r="E19" s="42"/>
      <c r="F19" s="93">
        <f t="shared" si="1"/>
        <v>243</v>
      </c>
      <c r="G19" s="69">
        <f t="shared" ref="G19:Q19" si="2">SUM(G21,G23,G25,G27,G29,G31,G33,G35,G37,G39,G41,G43,G45,G47,G49,G51,G53,G55,G57,G59,G61,G63,G65,G67)</f>
        <v>147</v>
      </c>
      <c r="H19" s="41">
        <f t="shared" si="2"/>
        <v>372</v>
      </c>
      <c r="I19" s="41">
        <f t="shared" si="2"/>
        <v>24</v>
      </c>
      <c r="J19" s="41">
        <f t="shared" si="2"/>
        <v>43</v>
      </c>
      <c r="K19" s="41">
        <f t="shared" si="2"/>
        <v>5</v>
      </c>
      <c r="L19" s="41">
        <f t="shared" si="2"/>
        <v>131</v>
      </c>
      <c r="M19" s="41">
        <f t="shared" si="2"/>
        <v>4</v>
      </c>
      <c r="N19" s="41">
        <f t="shared" si="2"/>
        <v>410</v>
      </c>
      <c r="O19" s="41">
        <f t="shared" si="2"/>
        <v>72</v>
      </c>
      <c r="P19" s="41">
        <f t="shared" si="2"/>
        <v>76</v>
      </c>
      <c r="Q19" s="41">
        <f t="shared" si="2"/>
        <v>20</v>
      </c>
      <c r="AB19" s="140">
        <v>243</v>
      </c>
      <c r="AC19" s="140" t="str">
        <f>IF(F19=AB19,"",1)</f>
        <v/>
      </c>
    </row>
    <row r="20" spans="1:29" ht="12" customHeight="1">
      <c r="A20" s="254"/>
      <c r="B20" s="254"/>
      <c r="C20" s="40"/>
      <c r="D20" s="306"/>
      <c r="E20" s="39"/>
      <c r="F20" s="94">
        <f t="shared" si="1"/>
        <v>1</v>
      </c>
      <c r="G20" s="67">
        <f>IF(G19=0,0,G19/$F19)</f>
        <v>0.60493827160493829</v>
      </c>
      <c r="H20" s="37">
        <f>IF(H19=0,0,H19/$H19)</f>
        <v>1</v>
      </c>
      <c r="I20" s="37">
        <f>IF(I19=0,0,I19/$H19)</f>
        <v>6.4516129032258063E-2</v>
      </c>
      <c r="J20" s="37">
        <f>IF(J19=0,0,J19/$J19)</f>
        <v>1</v>
      </c>
      <c r="K20" s="37">
        <f>IF(K19=0,0,K19/$J19)</f>
        <v>0.11627906976744186</v>
      </c>
      <c r="L20" s="37">
        <f>IF(L19=0,0,L19/$L19)</f>
        <v>1</v>
      </c>
      <c r="M20" s="37">
        <f>IF(M19=0,0,M19/$L19)</f>
        <v>3.0534351145038167E-2</v>
      </c>
      <c r="N20" s="37">
        <f>IF(N19=0,0,N19/$N19)</f>
        <v>1</v>
      </c>
      <c r="O20" s="37">
        <f>IF(O19=0,0,O19/$N19)</f>
        <v>0.17560975609756097</v>
      </c>
      <c r="P20" s="37">
        <f>IF(P19=0,0,P19/$F19)</f>
        <v>0.31275720164609055</v>
      </c>
      <c r="Q20" s="37">
        <f>IF(Q19=0,0,Q19/$F19)</f>
        <v>8.2304526748971193E-2</v>
      </c>
      <c r="AB20" s="224"/>
      <c r="AC20" s="224"/>
    </row>
    <row r="21" spans="1:29" ht="12" customHeight="1">
      <c r="A21" s="254"/>
      <c r="B21" s="254"/>
      <c r="C21" s="43"/>
      <c r="D21" s="305" t="s">
        <v>41</v>
      </c>
      <c r="E21" s="42"/>
      <c r="F21" s="93">
        <f t="shared" si="1"/>
        <v>32</v>
      </c>
      <c r="G21" s="69">
        <v>18</v>
      </c>
      <c r="H21" s="41">
        <v>41</v>
      </c>
      <c r="I21" s="41">
        <v>2</v>
      </c>
      <c r="J21" s="41">
        <v>4</v>
      </c>
      <c r="K21" s="41">
        <v>3</v>
      </c>
      <c r="L21" s="41">
        <v>40</v>
      </c>
      <c r="M21" s="41">
        <v>0</v>
      </c>
      <c r="N21" s="41">
        <v>13</v>
      </c>
      <c r="O21" s="41">
        <v>3</v>
      </c>
      <c r="P21" s="41">
        <v>10</v>
      </c>
      <c r="Q21" s="41">
        <v>4</v>
      </c>
      <c r="AB21" s="140">
        <v>32</v>
      </c>
      <c r="AC21" s="140" t="str">
        <f>IF(F21=AB21,"",1)</f>
        <v/>
      </c>
    </row>
    <row r="22" spans="1:29" ht="12" customHeight="1">
      <c r="A22" s="254"/>
      <c r="B22" s="254"/>
      <c r="C22" s="40"/>
      <c r="D22" s="306"/>
      <c r="E22" s="39"/>
      <c r="F22" s="94">
        <f t="shared" si="1"/>
        <v>1</v>
      </c>
      <c r="G22" s="67">
        <f>IF(G21=0,0,G21/$F21)</f>
        <v>0.5625</v>
      </c>
      <c r="H22" s="37">
        <f>IF(H21=0,0,H21/$H21)</f>
        <v>1</v>
      </c>
      <c r="I22" s="37">
        <f>IF(I21=0,0,I21/$H21)</f>
        <v>4.878048780487805E-2</v>
      </c>
      <c r="J22" s="37">
        <f>IF(J21=0,0,J21/$J21)</f>
        <v>1</v>
      </c>
      <c r="K22" s="37">
        <f>IF(K21=0,0,K21/$J21)</f>
        <v>0.75</v>
      </c>
      <c r="L22" s="37">
        <f>IF(L21=0,0,L21/$L21)</f>
        <v>1</v>
      </c>
      <c r="M22" s="37">
        <f>IF(M21=0,0,M21/$L21)</f>
        <v>0</v>
      </c>
      <c r="N22" s="37">
        <f>IF(N21=0,0,N21/$N21)</f>
        <v>1</v>
      </c>
      <c r="O22" s="37">
        <f>IF(O21=0,0,O21/$N21)</f>
        <v>0.23076923076923078</v>
      </c>
      <c r="P22" s="37">
        <f>IF(P21=0,0,P21/$F21)</f>
        <v>0.3125</v>
      </c>
      <c r="Q22" s="37">
        <f>IF(Q21=0,0,Q21/$F21)</f>
        <v>0.125</v>
      </c>
      <c r="AB22" s="224"/>
      <c r="AC22" s="224"/>
    </row>
    <row r="23" spans="1:29" ht="12" customHeight="1">
      <c r="A23" s="254"/>
      <c r="B23" s="254"/>
      <c r="C23" s="43"/>
      <c r="D23" s="305" t="s">
        <v>40</v>
      </c>
      <c r="E23" s="42"/>
      <c r="F23" s="93">
        <f t="shared" si="1"/>
        <v>4</v>
      </c>
      <c r="G23" s="103">
        <v>2</v>
      </c>
      <c r="H23" s="104">
        <v>0</v>
      </c>
      <c r="I23" s="41">
        <v>0</v>
      </c>
      <c r="J23" s="41">
        <v>2</v>
      </c>
      <c r="K23" s="41">
        <v>0</v>
      </c>
      <c r="L23" s="41">
        <v>0</v>
      </c>
      <c r="M23" s="41">
        <v>0</v>
      </c>
      <c r="N23" s="41">
        <v>4</v>
      </c>
      <c r="O23" s="41">
        <v>0</v>
      </c>
      <c r="P23" s="41">
        <v>2</v>
      </c>
      <c r="Q23" s="41">
        <v>0</v>
      </c>
      <c r="AB23" s="140">
        <v>4</v>
      </c>
      <c r="AC23" s="140" t="str">
        <f>IF(F23=AB23,"",1)</f>
        <v/>
      </c>
    </row>
    <row r="24" spans="1:29" ht="12" customHeight="1">
      <c r="A24" s="254"/>
      <c r="B24" s="254"/>
      <c r="C24" s="40"/>
      <c r="D24" s="306"/>
      <c r="E24" s="39"/>
      <c r="F24" s="94">
        <f t="shared" si="1"/>
        <v>1</v>
      </c>
      <c r="G24" s="67">
        <f>IF(G23=0,0,G23/$F23)</f>
        <v>0.5</v>
      </c>
      <c r="H24" s="37">
        <f>IF(H23=0,0,H23/$H23)</f>
        <v>0</v>
      </c>
      <c r="I24" s="37">
        <f>IF(I23=0,0,I23/$H23)</f>
        <v>0</v>
      </c>
      <c r="J24" s="37">
        <f>IF(J23=0,0,J23/$J23)</f>
        <v>1</v>
      </c>
      <c r="K24" s="37">
        <f>IF(K23=0,0,K23/$J23)</f>
        <v>0</v>
      </c>
      <c r="L24" s="37">
        <f>IF(L23=0,0,L23/$L23)</f>
        <v>0</v>
      </c>
      <c r="M24" s="37">
        <f>IF(M23=0,0,M23/$L23)</f>
        <v>0</v>
      </c>
      <c r="N24" s="37">
        <f>IF(N23=0,0,N23/$N23)</f>
        <v>1</v>
      </c>
      <c r="O24" s="37">
        <f>IF(O23=0,0,O23/$N23)</f>
        <v>0</v>
      </c>
      <c r="P24" s="37">
        <f>IF(P23=0,0,P23/$F23)</f>
        <v>0.5</v>
      </c>
      <c r="Q24" s="37">
        <f>IF(Q23=0,0,Q23/$F23)</f>
        <v>0</v>
      </c>
      <c r="AB24" s="224"/>
      <c r="AC24" s="224"/>
    </row>
    <row r="25" spans="1:29" ht="12" customHeight="1">
      <c r="A25" s="254"/>
      <c r="B25" s="254"/>
      <c r="C25" s="43"/>
      <c r="D25" s="305" t="s">
        <v>39</v>
      </c>
      <c r="E25" s="42"/>
      <c r="F25" s="93">
        <f t="shared" si="1"/>
        <v>16</v>
      </c>
      <c r="G25" s="103">
        <v>7</v>
      </c>
      <c r="H25" s="104">
        <v>7</v>
      </c>
      <c r="I25" s="41">
        <v>1</v>
      </c>
      <c r="J25" s="41">
        <v>1</v>
      </c>
      <c r="K25" s="41">
        <v>0</v>
      </c>
      <c r="L25" s="41">
        <v>1</v>
      </c>
      <c r="M25" s="41">
        <v>0</v>
      </c>
      <c r="N25" s="41">
        <v>12</v>
      </c>
      <c r="O25" s="41">
        <v>1</v>
      </c>
      <c r="P25" s="41">
        <v>8</v>
      </c>
      <c r="Q25" s="41">
        <v>1</v>
      </c>
      <c r="AB25" s="140">
        <v>16</v>
      </c>
      <c r="AC25" s="140" t="str">
        <f>IF(F25=AB25,"",1)</f>
        <v/>
      </c>
    </row>
    <row r="26" spans="1:29" ht="12" customHeight="1">
      <c r="A26" s="254"/>
      <c r="B26" s="254"/>
      <c r="C26" s="40"/>
      <c r="D26" s="306"/>
      <c r="E26" s="39"/>
      <c r="F26" s="94">
        <f t="shared" si="1"/>
        <v>1</v>
      </c>
      <c r="G26" s="67">
        <f>IF(G25=0,0,G25/$F25)</f>
        <v>0.4375</v>
      </c>
      <c r="H26" s="37">
        <f>IF(H25=0,0,H25/$H25)</f>
        <v>1</v>
      </c>
      <c r="I26" s="37">
        <f>IF(I25=0,0,I25/$H25)</f>
        <v>0.14285714285714285</v>
      </c>
      <c r="J26" s="37">
        <f>IF(J25=0,0,J25/$J25)</f>
        <v>1</v>
      </c>
      <c r="K26" s="37">
        <f>IF(K25=0,0,K25/$J25)</f>
        <v>0</v>
      </c>
      <c r="L26" s="37">
        <f>IF(L25=0,0,L25/$L25)</f>
        <v>1</v>
      </c>
      <c r="M26" s="37">
        <f>IF(M25=0,0,M25/$L25)</f>
        <v>0</v>
      </c>
      <c r="N26" s="37">
        <f>IF(N25=0,0,N25/$N25)</f>
        <v>1</v>
      </c>
      <c r="O26" s="37">
        <f>IF(O25=0,0,O25/$N25)</f>
        <v>8.3333333333333329E-2</v>
      </c>
      <c r="P26" s="37">
        <f>IF(P25=0,0,P25/$F25)</f>
        <v>0.5</v>
      </c>
      <c r="Q26" s="37">
        <f>IF(Q25=0,0,Q25/$F25)</f>
        <v>6.25E-2</v>
      </c>
      <c r="AB26" s="224"/>
      <c r="AC26" s="224"/>
    </row>
    <row r="27" spans="1:29" ht="12" customHeight="1">
      <c r="A27" s="254"/>
      <c r="B27" s="254"/>
      <c r="C27" s="43"/>
      <c r="D27" s="305" t="s">
        <v>38</v>
      </c>
      <c r="E27" s="42"/>
      <c r="F27" s="93">
        <f t="shared" si="1"/>
        <v>3</v>
      </c>
      <c r="G27" s="69">
        <v>2</v>
      </c>
      <c r="H27" s="41">
        <v>1</v>
      </c>
      <c r="I27" s="41">
        <v>0</v>
      </c>
      <c r="J27" s="41">
        <v>0</v>
      </c>
      <c r="K27" s="41">
        <v>0</v>
      </c>
      <c r="L27" s="41">
        <v>0</v>
      </c>
      <c r="M27" s="41">
        <v>0</v>
      </c>
      <c r="N27" s="41">
        <v>4</v>
      </c>
      <c r="O27" s="41">
        <v>0</v>
      </c>
      <c r="P27" s="41">
        <v>1</v>
      </c>
      <c r="Q27" s="41">
        <v>0</v>
      </c>
      <c r="AB27" s="140">
        <v>3</v>
      </c>
      <c r="AC27" s="140" t="str">
        <f>IF(F27=AB27,"",1)</f>
        <v/>
      </c>
    </row>
    <row r="28" spans="1:29" ht="12" customHeight="1">
      <c r="A28" s="254"/>
      <c r="B28" s="254"/>
      <c r="C28" s="40"/>
      <c r="D28" s="306"/>
      <c r="E28" s="39"/>
      <c r="F28" s="94">
        <f t="shared" si="1"/>
        <v>1</v>
      </c>
      <c r="G28" s="67">
        <f>IF(G27=0,0,G27/$F27)</f>
        <v>0.66666666666666663</v>
      </c>
      <c r="H28" s="37">
        <f>IF(H27=0,0,H27/$H27)</f>
        <v>1</v>
      </c>
      <c r="I28" s="37">
        <f>IF(I27=0,0,I27/$H27)</f>
        <v>0</v>
      </c>
      <c r="J28" s="37">
        <f>IF(J27=0,0,J27/$J27)</f>
        <v>0</v>
      </c>
      <c r="K28" s="37">
        <f>IF(K27=0,0,K27/$J27)</f>
        <v>0</v>
      </c>
      <c r="L28" s="37">
        <f>IF(L27=0,0,L27/$L27)</f>
        <v>0</v>
      </c>
      <c r="M28" s="37">
        <f>IF(M27=0,0,M27/$L27)</f>
        <v>0</v>
      </c>
      <c r="N28" s="37">
        <f>IF(N27=0,0,N27/$N27)</f>
        <v>1</v>
      </c>
      <c r="O28" s="37">
        <f>IF(O27=0,0,O27/$N27)</f>
        <v>0</v>
      </c>
      <c r="P28" s="37">
        <f>IF(P27=0,0,P27/$F27)</f>
        <v>0.33333333333333331</v>
      </c>
      <c r="Q28" s="37">
        <f>IF(Q27=0,0,Q27/$F27)</f>
        <v>0</v>
      </c>
      <c r="AB28" s="224"/>
      <c r="AC28" s="224"/>
    </row>
    <row r="29" spans="1:29" ht="12" customHeight="1">
      <c r="A29" s="254"/>
      <c r="B29" s="254"/>
      <c r="C29" s="43"/>
      <c r="D29" s="305" t="s">
        <v>37</v>
      </c>
      <c r="E29" s="42"/>
      <c r="F29" s="93">
        <f t="shared" si="1"/>
        <v>7</v>
      </c>
      <c r="G29" s="69">
        <v>4</v>
      </c>
      <c r="H29" s="41">
        <v>17</v>
      </c>
      <c r="I29" s="41">
        <v>0</v>
      </c>
      <c r="J29" s="41">
        <v>0</v>
      </c>
      <c r="K29" s="41">
        <v>0</v>
      </c>
      <c r="L29" s="41">
        <v>1</v>
      </c>
      <c r="M29" s="41">
        <v>0</v>
      </c>
      <c r="N29" s="41">
        <v>6</v>
      </c>
      <c r="O29" s="41">
        <v>0</v>
      </c>
      <c r="P29" s="41">
        <v>3</v>
      </c>
      <c r="Q29" s="41">
        <v>0</v>
      </c>
      <c r="AB29" s="140">
        <v>7</v>
      </c>
      <c r="AC29" s="140" t="str">
        <f>IF(F29=AB29,"",1)</f>
        <v/>
      </c>
    </row>
    <row r="30" spans="1:29" ht="12" customHeight="1">
      <c r="A30" s="254"/>
      <c r="B30" s="254"/>
      <c r="C30" s="40"/>
      <c r="D30" s="306"/>
      <c r="E30" s="39"/>
      <c r="F30" s="94">
        <f t="shared" si="1"/>
        <v>1</v>
      </c>
      <c r="G30" s="67">
        <f>IF(G29=0,0,G29/$F29)</f>
        <v>0.5714285714285714</v>
      </c>
      <c r="H30" s="37">
        <f>IF(H29=0,0,H29/$H29)</f>
        <v>1</v>
      </c>
      <c r="I30" s="37">
        <f>IF(I29=0,0,I29/$H29)</f>
        <v>0</v>
      </c>
      <c r="J30" s="37">
        <f>IF(J29=0,0,J29/$J29)</f>
        <v>0</v>
      </c>
      <c r="K30" s="37">
        <f>IF(K29=0,0,K29/$J29)</f>
        <v>0</v>
      </c>
      <c r="L30" s="37">
        <f>IF(L29=0,0,L29/$L29)</f>
        <v>1</v>
      </c>
      <c r="M30" s="37">
        <f>IF(M29=0,0,M29/$L29)</f>
        <v>0</v>
      </c>
      <c r="N30" s="37">
        <f>IF(N29=0,0,N29/$N29)</f>
        <v>1</v>
      </c>
      <c r="O30" s="37">
        <f>IF(O29=0,0,O29/$N29)</f>
        <v>0</v>
      </c>
      <c r="P30" s="37">
        <f>IF(P29=0,0,P29/$F29)</f>
        <v>0.42857142857142855</v>
      </c>
      <c r="Q30" s="37">
        <f>IF(Q29=0,0,Q29/$F29)</f>
        <v>0</v>
      </c>
      <c r="AB30" s="224"/>
      <c r="AC30" s="224"/>
    </row>
    <row r="31" spans="1:29" ht="12" customHeight="1">
      <c r="A31" s="254"/>
      <c r="B31" s="254"/>
      <c r="C31" s="43"/>
      <c r="D31" s="305" t="s">
        <v>36</v>
      </c>
      <c r="E31" s="42"/>
      <c r="F31" s="93">
        <f t="shared" si="1"/>
        <v>2</v>
      </c>
      <c r="G31" s="69">
        <v>0</v>
      </c>
      <c r="H31" s="41">
        <v>0</v>
      </c>
      <c r="I31" s="41">
        <v>0</v>
      </c>
      <c r="J31" s="41">
        <v>0</v>
      </c>
      <c r="K31" s="41">
        <v>0</v>
      </c>
      <c r="L31" s="41">
        <v>0</v>
      </c>
      <c r="M31" s="41">
        <v>0</v>
      </c>
      <c r="N31" s="41">
        <v>0</v>
      </c>
      <c r="O31" s="41">
        <v>0</v>
      </c>
      <c r="P31" s="41">
        <v>1</v>
      </c>
      <c r="Q31" s="41">
        <v>1</v>
      </c>
      <c r="AB31" s="140">
        <v>2</v>
      </c>
      <c r="AC31" s="140" t="str">
        <f>IF(F31=AB31,"",1)</f>
        <v/>
      </c>
    </row>
    <row r="32" spans="1:29" ht="12" customHeight="1">
      <c r="A32" s="254"/>
      <c r="B32" s="254"/>
      <c r="C32" s="40"/>
      <c r="D32" s="306"/>
      <c r="E32" s="39"/>
      <c r="F32" s="94">
        <f t="shared" si="1"/>
        <v>1</v>
      </c>
      <c r="G32" s="67">
        <f>IF(G31=0,0,G31/$F31)</f>
        <v>0</v>
      </c>
      <c r="H32" s="37">
        <f>IF(H31=0,0,H31/$H31)</f>
        <v>0</v>
      </c>
      <c r="I32" s="37">
        <f>IF(I31=0,0,I31/$H31)</f>
        <v>0</v>
      </c>
      <c r="J32" s="37">
        <f>IF(J31=0,0,J31/$J31)</f>
        <v>0</v>
      </c>
      <c r="K32" s="37">
        <f>IF(K31=0,0,K31/$J31)</f>
        <v>0</v>
      </c>
      <c r="L32" s="37">
        <f>IF(L31=0,0,L31/$L31)</f>
        <v>0</v>
      </c>
      <c r="M32" s="37">
        <f>IF(M31=0,0,M31/$L31)</f>
        <v>0</v>
      </c>
      <c r="N32" s="37">
        <f>IF(N31=0,0,N31/$N31)</f>
        <v>0</v>
      </c>
      <c r="O32" s="37">
        <f>IF(O31=0,0,O31/$N31)</f>
        <v>0</v>
      </c>
      <c r="P32" s="37">
        <f>IF(P31=0,0,P31/$F31)</f>
        <v>0.5</v>
      </c>
      <c r="Q32" s="37">
        <f>IF(Q31=0,0,Q31/$F31)</f>
        <v>0.5</v>
      </c>
      <c r="AB32" s="224"/>
      <c r="AC32" s="224"/>
    </row>
    <row r="33" spans="1:29" ht="12" customHeight="1">
      <c r="A33" s="254"/>
      <c r="B33" s="254"/>
      <c r="C33" s="43"/>
      <c r="D33" s="305" t="s">
        <v>35</v>
      </c>
      <c r="E33" s="42"/>
      <c r="F33" s="93">
        <f t="shared" si="1"/>
        <v>5</v>
      </c>
      <c r="G33" s="69">
        <v>3</v>
      </c>
      <c r="H33" s="41">
        <v>2</v>
      </c>
      <c r="I33" s="41">
        <v>0</v>
      </c>
      <c r="J33" s="41">
        <v>0</v>
      </c>
      <c r="K33" s="41">
        <v>0</v>
      </c>
      <c r="L33" s="41">
        <v>1</v>
      </c>
      <c r="M33" s="41">
        <v>1</v>
      </c>
      <c r="N33" s="41">
        <v>5</v>
      </c>
      <c r="O33" s="41">
        <v>0</v>
      </c>
      <c r="P33" s="41">
        <v>2</v>
      </c>
      <c r="Q33" s="41">
        <v>0</v>
      </c>
      <c r="AB33" s="140">
        <v>5</v>
      </c>
      <c r="AC33" s="140" t="str">
        <f>IF(F33=AB33,"",1)</f>
        <v/>
      </c>
    </row>
    <row r="34" spans="1:29" ht="12" customHeight="1">
      <c r="A34" s="254"/>
      <c r="B34" s="254"/>
      <c r="C34" s="40"/>
      <c r="D34" s="306"/>
      <c r="E34" s="39"/>
      <c r="F34" s="94">
        <f t="shared" si="1"/>
        <v>1</v>
      </c>
      <c r="G34" s="67">
        <f>IF(G33=0,0,G33/$F33)</f>
        <v>0.6</v>
      </c>
      <c r="H34" s="37">
        <f>IF(H33=0,0,H33/$H33)</f>
        <v>1</v>
      </c>
      <c r="I34" s="37">
        <f>IF(I33=0,0,I33/$H33)</f>
        <v>0</v>
      </c>
      <c r="J34" s="37">
        <f>IF(J33=0,0,J33/$J33)</f>
        <v>0</v>
      </c>
      <c r="K34" s="37">
        <f>IF(K33=0,0,K33/$J33)</f>
        <v>0</v>
      </c>
      <c r="L34" s="37">
        <f>IF(L33=0,0,L33/$L33)</f>
        <v>1</v>
      </c>
      <c r="M34" s="37">
        <f>IF(M33=0,0,M33/$L33)</f>
        <v>1</v>
      </c>
      <c r="N34" s="37">
        <f>IF(N33=0,0,N33/$N33)</f>
        <v>1</v>
      </c>
      <c r="O34" s="37">
        <f>IF(O33=0,0,O33/$N33)</f>
        <v>0</v>
      </c>
      <c r="P34" s="37">
        <f>IF(P33=0,0,P33/$F33)</f>
        <v>0.4</v>
      </c>
      <c r="Q34" s="37">
        <f>IF(Q33=0,0,Q33/$F33)</f>
        <v>0</v>
      </c>
      <c r="AB34" s="224"/>
      <c r="AC34" s="224"/>
    </row>
    <row r="35" spans="1:29" ht="12" customHeight="1">
      <c r="A35" s="254"/>
      <c r="B35" s="254"/>
      <c r="C35" s="43"/>
      <c r="D35" s="305" t="s">
        <v>34</v>
      </c>
      <c r="E35" s="42"/>
      <c r="F35" s="93">
        <f t="shared" si="1"/>
        <v>10</v>
      </c>
      <c r="G35" s="69">
        <v>10</v>
      </c>
      <c r="H35" s="41">
        <v>50</v>
      </c>
      <c r="I35" s="41">
        <v>1</v>
      </c>
      <c r="J35" s="41">
        <v>4</v>
      </c>
      <c r="K35" s="41">
        <v>0</v>
      </c>
      <c r="L35" s="41">
        <v>18</v>
      </c>
      <c r="M35" s="41">
        <v>0</v>
      </c>
      <c r="N35" s="41">
        <v>74</v>
      </c>
      <c r="O35" s="41">
        <v>10</v>
      </c>
      <c r="P35" s="41">
        <v>0</v>
      </c>
      <c r="Q35" s="41">
        <v>0</v>
      </c>
      <c r="AB35" s="140">
        <v>10</v>
      </c>
      <c r="AC35" s="140" t="str">
        <f>IF(F35=AB35,"",1)</f>
        <v/>
      </c>
    </row>
    <row r="36" spans="1:29" ht="12" customHeight="1">
      <c r="A36" s="254"/>
      <c r="B36" s="254"/>
      <c r="C36" s="40"/>
      <c r="D36" s="306"/>
      <c r="E36" s="39"/>
      <c r="F36" s="94">
        <f t="shared" si="1"/>
        <v>1</v>
      </c>
      <c r="G36" s="67">
        <f>IF(G35=0,0,G35/$F35)</f>
        <v>1</v>
      </c>
      <c r="H36" s="37">
        <f>IF(H35=0,0,H35/$H35)</f>
        <v>1</v>
      </c>
      <c r="I36" s="37">
        <f>IF(I35=0,0,I35/$H35)</f>
        <v>0.02</v>
      </c>
      <c r="J36" s="37">
        <f>IF(J35=0,0,J35/$J35)</f>
        <v>1</v>
      </c>
      <c r="K36" s="37">
        <f>IF(K35=0,0,K35/$J35)</f>
        <v>0</v>
      </c>
      <c r="L36" s="37">
        <f>IF(L35=0,0,L35/$L35)</f>
        <v>1</v>
      </c>
      <c r="M36" s="37">
        <f>IF(M35=0,0,M35/$L35)</f>
        <v>0</v>
      </c>
      <c r="N36" s="37">
        <f>IF(N35=0,0,N35/$N35)</f>
        <v>1</v>
      </c>
      <c r="O36" s="37">
        <f>IF(O35=0,0,O35/$N35)</f>
        <v>0.13513513513513514</v>
      </c>
      <c r="P36" s="37">
        <f>IF(P35=0,0,P35/$F35)</f>
        <v>0</v>
      </c>
      <c r="Q36" s="37">
        <f>IF(Q35=0,0,Q35/$F35)</f>
        <v>0</v>
      </c>
      <c r="AB36" s="224"/>
      <c r="AC36" s="224"/>
    </row>
    <row r="37" spans="1:29" ht="12" customHeight="1">
      <c r="A37" s="254"/>
      <c r="B37" s="254"/>
      <c r="C37" s="43"/>
      <c r="D37" s="305" t="s">
        <v>33</v>
      </c>
      <c r="E37" s="42"/>
      <c r="F37" s="93">
        <f t="shared" si="1"/>
        <v>1</v>
      </c>
      <c r="G37" s="69">
        <v>0</v>
      </c>
      <c r="H37" s="41">
        <v>0</v>
      </c>
      <c r="I37" s="41">
        <v>0</v>
      </c>
      <c r="J37" s="41">
        <v>0</v>
      </c>
      <c r="K37" s="41">
        <v>0</v>
      </c>
      <c r="L37" s="41">
        <v>0</v>
      </c>
      <c r="M37" s="41">
        <v>0</v>
      </c>
      <c r="N37" s="41">
        <v>0</v>
      </c>
      <c r="O37" s="41">
        <v>0</v>
      </c>
      <c r="P37" s="41">
        <v>0</v>
      </c>
      <c r="Q37" s="41">
        <v>1</v>
      </c>
      <c r="AB37" s="140">
        <v>1</v>
      </c>
      <c r="AC37" s="140" t="str">
        <f>IF(F37=AB37,"",1)</f>
        <v/>
      </c>
    </row>
    <row r="38" spans="1:29" ht="12" customHeight="1">
      <c r="A38" s="254"/>
      <c r="B38" s="254"/>
      <c r="C38" s="40"/>
      <c r="D38" s="306"/>
      <c r="E38" s="39"/>
      <c r="F38" s="94">
        <f t="shared" si="1"/>
        <v>1</v>
      </c>
      <c r="G38" s="67">
        <f>IF(G37=0,0,G37/$F37)</f>
        <v>0</v>
      </c>
      <c r="H38" s="37">
        <f>IF(H37=0,0,H37/$H37)</f>
        <v>0</v>
      </c>
      <c r="I38" s="37">
        <f>IF(I37=0,0,I37/$H37)</f>
        <v>0</v>
      </c>
      <c r="J38" s="37">
        <f>IF(J37=0,0,J37/$J37)</f>
        <v>0</v>
      </c>
      <c r="K38" s="37">
        <f>IF(K37=0,0,K37/$J37)</f>
        <v>0</v>
      </c>
      <c r="L38" s="37">
        <f>IF(L37=0,0,L37/$L37)</f>
        <v>0</v>
      </c>
      <c r="M38" s="37">
        <f>IF(M37=0,0,M37/$L37)</f>
        <v>0</v>
      </c>
      <c r="N38" s="37">
        <f>IF(N37=0,0,N37/$N37)</f>
        <v>0</v>
      </c>
      <c r="O38" s="37">
        <f>IF(O37=0,0,O37/$N37)</f>
        <v>0</v>
      </c>
      <c r="P38" s="37">
        <f>IF(P37=0,0,P37/$F37)</f>
        <v>0</v>
      </c>
      <c r="Q38" s="37">
        <f>IF(Q37=0,0,Q37/$F37)</f>
        <v>1</v>
      </c>
      <c r="AB38" s="224"/>
      <c r="AC38" s="224"/>
    </row>
    <row r="39" spans="1:29" ht="12" customHeight="1">
      <c r="A39" s="254"/>
      <c r="B39" s="254"/>
      <c r="C39" s="43"/>
      <c r="D39" s="305" t="s">
        <v>32</v>
      </c>
      <c r="E39" s="42"/>
      <c r="F39" s="93">
        <f t="shared" si="1"/>
        <v>6</v>
      </c>
      <c r="G39" s="69">
        <v>5</v>
      </c>
      <c r="H39" s="41">
        <v>10</v>
      </c>
      <c r="I39" s="41">
        <v>1</v>
      </c>
      <c r="J39" s="41">
        <v>2</v>
      </c>
      <c r="K39" s="41">
        <v>1</v>
      </c>
      <c r="L39" s="41">
        <v>0</v>
      </c>
      <c r="M39" s="41">
        <v>0</v>
      </c>
      <c r="N39" s="41">
        <v>15</v>
      </c>
      <c r="O39" s="41">
        <v>3</v>
      </c>
      <c r="P39" s="41">
        <v>1</v>
      </c>
      <c r="Q39" s="41">
        <v>0</v>
      </c>
      <c r="AB39" s="140">
        <v>6</v>
      </c>
      <c r="AC39" s="140" t="str">
        <f>IF(F39=AB39,"",1)</f>
        <v/>
      </c>
    </row>
    <row r="40" spans="1:29" ht="12" customHeight="1">
      <c r="A40" s="254"/>
      <c r="B40" s="254"/>
      <c r="C40" s="40"/>
      <c r="D40" s="306"/>
      <c r="E40" s="39"/>
      <c r="F40" s="94">
        <f t="shared" si="1"/>
        <v>1</v>
      </c>
      <c r="G40" s="67">
        <f>IF(G39=0,0,G39/$F39)</f>
        <v>0.83333333333333337</v>
      </c>
      <c r="H40" s="37">
        <f>IF(H39=0,0,H39/$H39)</f>
        <v>1</v>
      </c>
      <c r="I40" s="37">
        <f>IF(I39=0,0,I39/$H39)</f>
        <v>0.1</v>
      </c>
      <c r="J40" s="37">
        <f>IF(J39=0,0,J39/$J39)</f>
        <v>1</v>
      </c>
      <c r="K40" s="37">
        <f>IF(K39=0,0,K39/$J39)</f>
        <v>0.5</v>
      </c>
      <c r="L40" s="37">
        <f>IF(L39=0,0,L39/$L39)</f>
        <v>0</v>
      </c>
      <c r="M40" s="37">
        <f>IF(M39=0,0,M39/$L39)</f>
        <v>0</v>
      </c>
      <c r="N40" s="37">
        <f>IF(N39=0,0,N39/$N39)</f>
        <v>1</v>
      </c>
      <c r="O40" s="37">
        <f>IF(O39=0,0,O39/$N39)</f>
        <v>0.2</v>
      </c>
      <c r="P40" s="37">
        <f>IF(P39=0,0,P39/$F39)</f>
        <v>0.16666666666666666</v>
      </c>
      <c r="Q40" s="37">
        <f>IF(Q39=0,0,Q39/$F39)</f>
        <v>0</v>
      </c>
      <c r="AB40" s="224"/>
      <c r="AC40" s="224"/>
    </row>
    <row r="41" spans="1:29" ht="12" customHeight="1">
      <c r="A41" s="254"/>
      <c r="B41" s="254"/>
      <c r="C41" s="43"/>
      <c r="D41" s="305" t="s">
        <v>31</v>
      </c>
      <c r="E41" s="42"/>
      <c r="F41" s="93">
        <f t="shared" si="1"/>
        <v>1</v>
      </c>
      <c r="G41" s="69">
        <v>0</v>
      </c>
      <c r="H41" s="41">
        <v>0</v>
      </c>
      <c r="I41" s="41">
        <v>0</v>
      </c>
      <c r="J41" s="41">
        <v>0</v>
      </c>
      <c r="K41" s="41">
        <v>0</v>
      </c>
      <c r="L41" s="41">
        <v>0</v>
      </c>
      <c r="M41" s="41">
        <v>0</v>
      </c>
      <c r="N41" s="41">
        <v>0</v>
      </c>
      <c r="O41" s="41">
        <v>0</v>
      </c>
      <c r="P41" s="41">
        <v>1</v>
      </c>
      <c r="Q41" s="41">
        <v>0</v>
      </c>
      <c r="AB41" s="140">
        <v>1</v>
      </c>
      <c r="AC41" s="140" t="str">
        <f>IF(F41=AB41,"",1)</f>
        <v/>
      </c>
    </row>
    <row r="42" spans="1:29" ht="12" customHeight="1">
      <c r="A42" s="254"/>
      <c r="B42" s="254"/>
      <c r="C42" s="40"/>
      <c r="D42" s="306"/>
      <c r="E42" s="39"/>
      <c r="F42" s="94">
        <f t="shared" si="1"/>
        <v>1</v>
      </c>
      <c r="G42" s="67">
        <f>IF(G41=0,0,G41/$F41)</f>
        <v>0</v>
      </c>
      <c r="H42" s="37">
        <f>IF(H41=0,0,H41/$H41)</f>
        <v>0</v>
      </c>
      <c r="I42" s="37">
        <f>IF(I41=0,0,I41/$H41)</f>
        <v>0</v>
      </c>
      <c r="J42" s="37">
        <f>IF(J41=0,0,J41/$J41)</f>
        <v>0</v>
      </c>
      <c r="K42" s="37">
        <f>IF(K41=0,0,K41/$J41)</f>
        <v>0</v>
      </c>
      <c r="L42" s="37">
        <f>IF(L41=0,0,L41/$L41)</f>
        <v>0</v>
      </c>
      <c r="M42" s="37">
        <f>IF(M41=0,0,M41/$L41)</f>
        <v>0</v>
      </c>
      <c r="N42" s="37">
        <f>IF(N41=0,0,N41/$N41)</f>
        <v>0</v>
      </c>
      <c r="O42" s="37">
        <f>IF(O41=0,0,O41/$N41)</f>
        <v>0</v>
      </c>
      <c r="P42" s="37">
        <f>IF(P41=0,0,P41/$F41)</f>
        <v>1</v>
      </c>
      <c r="Q42" s="37">
        <f>IF(Q41=0,0,Q41/$F41)</f>
        <v>0</v>
      </c>
      <c r="AB42" s="224"/>
      <c r="AC42" s="224"/>
    </row>
    <row r="43" spans="1:29" ht="12" customHeight="1">
      <c r="A43" s="254"/>
      <c r="B43" s="254"/>
      <c r="C43" s="43"/>
      <c r="D43" s="305" t="s">
        <v>30</v>
      </c>
      <c r="E43" s="42"/>
      <c r="F43" s="93">
        <f t="shared" si="1"/>
        <v>2</v>
      </c>
      <c r="G43" s="69">
        <v>2</v>
      </c>
      <c r="H43" s="41">
        <v>7</v>
      </c>
      <c r="I43" s="41">
        <v>0</v>
      </c>
      <c r="J43" s="41">
        <v>2</v>
      </c>
      <c r="K43" s="41">
        <v>0</v>
      </c>
      <c r="L43" s="41">
        <v>1</v>
      </c>
      <c r="M43" s="41">
        <v>0</v>
      </c>
      <c r="N43" s="41">
        <v>9</v>
      </c>
      <c r="O43" s="41">
        <v>0</v>
      </c>
      <c r="P43" s="41">
        <v>0</v>
      </c>
      <c r="Q43" s="41">
        <v>0</v>
      </c>
      <c r="AB43" s="140">
        <v>2</v>
      </c>
      <c r="AC43" s="140" t="str">
        <f>IF(F43=AB43,"",1)</f>
        <v/>
      </c>
    </row>
    <row r="44" spans="1:29" ht="12" customHeight="1">
      <c r="A44" s="254"/>
      <c r="B44" s="254"/>
      <c r="C44" s="40"/>
      <c r="D44" s="306"/>
      <c r="E44" s="39"/>
      <c r="F44" s="94">
        <f t="shared" si="1"/>
        <v>1</v>
      </c>
      <c r="G44" s="67">
        <f>IF(G43=0,0,G43/$F43)</f>
        <v>1</v>
      </c>
      <c r="H44" s="37">
        <f>IF(H43=0,0,H43/$H43)</f>
        <v>1</v>
      </c>
      <c r="I44" s="37">
        <f>IF(I43=0,0,I43/$H43)</f>
        <v>0</v>
      </c>
      <c r="J44" s="37">
        <f>IF(J43=0,0,J43/$J43)</f>
        <v>1</v>
      </c>
      <c r="K44" s="37">
        <f>IF(K43=0,0,K43/$J43)</f>
        <v>0</v>
      </c>
      <c r="L44" s="37">
        <f>IF(L43=0,0,L43/$L43)</f>
        <v>1</v>
      </c>
      <c r="M44" s="37">
        <f>IF(M43=0,0,M43/$L43)</f>
        <v>0</v>
      </c>
      <c r="N44" s="37">
        <f>IF(N43=0,0,N43/$N43)</f>
        <v>1</v>
      </c>
      <c r="O44" s="37">
        <f>IF(O43=0,0,O43/$N43)</f>
        <v>0</v>
      </c>
      <c r="P44" s="37">
        <f>IF(P43=0,0,P43/$F43)</f>
        <v>0</v>
      </c>
      <c r="Q44" s="37">
        <f>IF(Q43=0,0,Q43/$F43)</f>
        <v>0</v>
      </c>
      <c r="AB44" s="224"/>
      <c r="AC44" s="224"/>
    </row>
    <row r="45" spans="1:29" ht="12" customHeight="1">
      <c r="A45" s="254"/>
      <c r="B45" s="254"/>
      <c r="C45" s="43"/>
      <c r="D45" s="305" t="s">
        <v>29</v>
      </c>
      <c r="E45" s="42"/>
      <c r="F45" s="93">
        <f t="shared" si="1"/>
        <v>9</v>
      </c>
      <c r="G45" s="69">
        <v>6</v>
      </c>
      <c r="H45" s="41">
        <v>11</v>
      </c>
      <c r="I45" s="41">
        <v>1</v>
      </c>
      <c r="J45" s="41">
        <v>0</v>
      </c>
      <c r="K45" s="41">
        <v>0</v>
      </c>
      <c r="L45" s="41">
        <v>3</v>
      </c>
      <c r="M45" s="41">
        <v>0</v>
      </c>
      <c r="N45" s="41">
        <v>23</v>
      </c>
      <c r="O45" s="41">
        <v>3</v>
      </c>
      <c r="P45" s="41">
        <v>0</v>
      </c>
      <c r="Q45" s="41">
        <v>3</v>
      </c>
      <c r="AB45" s="140">
        <v>9</v>
      </c>
      <c r="AC45" s="140" t="str">
        <f>IF(F45=AB45,"",1)</f>
        <v/>
      </c>
    </row>
    <row r="46" spans="1:29" ht="12" customHeight="1">
      <c r="A46" s="254"/>
      <c r="B46" s="254"/>
      <c r="C46" s="40"/>
      <c r="D46" s="306"/>
      <c r="E46" s="39"/>
      <c r="F46" s="94">
        <f t="shared" si="1"/>
        <v>1</v>
      </c>
      <c r="G46" s="67">
        <f>IF(G45=0,0,G45/$F45)</f>
        <v>0.66666666666666663</v>
      </c>
      <c r="H46" s="37">
        <f>IF(H45=0,0,H45/$H45)</f>
        <v>1</v>
      </c>
      <c r="I46" s="37">
        <f>IF(I45=0,0,I45/$H45)</f>
        <v>9.0909090909090912E-2</v>
      </c>
      <c r="J46" s="37">
        <f>IF(J45=0,0,J45/$J45)</f>
        <v>0</v>
      </c>
      <c r="K46" s="37">
        <f>IF(K45=0,0,K45/$J45)</f>
        <v>0</v>
      </c>
      <c r="L46" s="37">
        <f>IF(L45=0,0,L45/$L45)</f>
        <v>1</v>
      </c>
      <c r="M46" s="37">
        <f>IF(M45=0,0,M45/$L45)</f>
        <v>0</v>
      </c>
      <c r="N46" s="37">
        <f>IF(N45=0,0,N45/$N45)</f>
        <v>1</v>
      </c>
      <c r="O46" s="37">
        <f>IF(O45=0,0,O45/$N45)</f>
        <v>0.13043478260869565</v>
      </c>
      <c r="P46" s="37">
        <f>IF(P45=0,0,P45/$F45)</f>
        <v>0</v>
      </c>
      <c r="Q46" s="37">
        <f>IF(Q45=0,0,Q45/$F45)</f>
        <v>0.33333333333333331</v>
      </c>
      <c r="AB46" s="224"/>
      <c r="AC46" s="224"/>
    </row>
    <row r="47" spans="1:29" ht="12" customHeight="1">
      <c r="A47" s="254"/>
      <c r="B47" s="254"/>
      <c r="C47" s="43"/>
      <c r="D47" s="305" t="s">
        <v>28</v>
      </c>
      <c r="E47" s="42"/>
      <c r="F47" s="93">
        <f t="shared" si="1"/>
        <v>5</v>
      </c>
      <c r="G47" s="69">
        <v>3</v>
      </c>
      <c r="H47" s="41">
        <v>3</v>
      </c>
      <c r="I47" s="41">
        <v>0</v>
      </c>
      <c r="J47" s="41">
        <v>0</v>
      </c>
      <c r="K47" s="41">
        <v>0</v>
      </c>
      <c r="L47" s="41">
        <v>0</v>
      </c>
      <c r="M47" s="41">
        <v>0</v>
      </c>
      <c r="N47" s="41">
        <v>13</v>
      </c>
      <c r="O47" s="41">
        <v>5</v>
      </c>
      <c r="P47" s="41">
        <v>2</v>
      </c>
      <c r="Q47" s="41">
        <v>0</v>
      </c>
      <c r="AB47" s="140">
        <v>5</v>
      </c>
      <c r="AC47" s="140" t="str">
        <f>IF(F47=AB47,"",1)</f>
        <v/>
      </c>
    </row>
    <row r="48" spans="1:29" ht="12" customHeight="1">
      <c r="A48" s="254"/>
      <c r="B48" s="254"/>
      <c r="C48" s="40"/>
      <c r="D48" s="306"/>
      <c r="E48" s="39"/>
      <c r="F48" s="94">
        <f t="shared" si="1"/>
        <v>1</v>
      </c>
      <c r="G48" s="67">
        <f>IF(G47=0,0,G47/$F47)</f>
        <v>0.6</v>
      </c>
      <c r="H48" s="37">
        <f>IF(H47=0,0,H47/$H47)</f>
        <v>1</v>
      </c>
      <c r="I48" s="37">
        <f>IF(I47=0,0,I47/$H47)</f>
        <v>0</v>
      </c>
      <c r="J48" s="37">
        <f>IF(J47=0,0,J47/$J47)</f>
        <v>0</v>
      </c>
      <c r="K48" s="37">
        <f>IF(K47=0,0,K47/$J47)</f>
        <v>0</v>
      </c>
      <c r="L48" s="37">
        <f>IF(L47=0,0,L47/$L47)</f>
        <v>0</v>
      </c>
      <c r="M48" s="37">
        <f>IF(M47=0,0,M47/$L47)</f>
        <v>0</v>
      </c>
      <c r="N48" s="37">
        <f>IF(N47=0,0,N47/$N47)</f>
        <v>1</v>
      </c>
      <c r="O48" s="37">
        <f>IF(O47=0,0,O47/$N47)</f>
        <v>0.38461538461538464</v>
      </c>
      <c r="P48" s="37">
        <f>IF(P47=0,0,P47/$F47)</f>
        <v>0.4</v>
      </c>
      <c r="Q48" s="37">
        <f>IF(Q47=0,0,Q47/$F47)</f>
        <v>0</v>
      </c>
      <c r="AB48" s="224"/>
      <c r="AC48" s="224"/>
    </row>
    <row r="49" spans="1:29" ht="12" customHeight="1">
      <c r="A49" s="254"/>
      <c r="B49" s="254"/>
      <c r="C49" s="43"/>
      <c r="D49" s="305" t="s">
        <v>27</v>
      </c>
      <c r="E49" s="42"/>
      <c r="F49" s="93">
        <f t="shared" si="1"/>
        <v>5</v>
      </c>
      <c r="G49" s="69">
        <v>3</v>
      </c>
      <c r="H49" s="41">
        <v>4</v>
      </c>
      <c r="I49" s="41">
        <v>0</v>
      </c>
      <c r="J49" s="41">
        <v>0</v>
      </c>
      <c r="K49" s="41">
        <v>0</v>
      </c>
      <c r="L49" s="41">
        <v>1</v>
      </c>
      <c r="M49" s="41">
        <v>0</v>
      </c>
      <c r="N49" s="41">
        <v>10</v>
      </c>
      <c r="O49" s="41">
        <v>3</v>
      </c>
      <c r="P49" s="41">
        <v>0</v>
      </c>
      <c r="Q49" s="41">
        <v>2</v>
      </c>
      <c r="AB49" s="140">
        <v>5</v>
      </c>
      <c r="AC49" s="140" t="str">
        <f>IF(F49=AB49,"",1)</f>
        <v/>
      </c>
    </row>
    <row r="50" spans="1:29" ht="12" customHeight="1">
      <c r="A50" s="254"/>
      <c r="B50" s="254"/>
      <c r="C50" s="40"/>
      <c r="D50" s="306"/>
      <c r="E50" s="39"/>
      <c r="F50" s="94">
        <f t="shared" si="1"/>
        <v>1</v>
      </c>
      <c r="G50" s="67">
        <f>IF(G49=0,0,G49/$F49)</f>
        <v>0.6</v>
      </c>
      <c r="H50" s="37">
        <f>IF(H49=0,0,H49/$H49)</f>
        <v>1</v>
      </c>
      <c r="I50" s="37">
        <f>IF(I49=0,0,I49/$H49)</f>
        <v>0</v>
      </c>
      <c r="J50" s="37">
        <f>IF(J49=0,0,J49/$J49)</f>
        <v>0</v>
      </c>
      <c r="K50" s="37">
        <f>IF(K49=0,0,K49/$J49)</f>
        <v>0</v>
      </c>
      <c r="L50" s="37">
        <f>IF(L49=0,0,L49/$L49)</f>
        <v>1</v>
      </c>
      <c r="M50" s="37">
        <f>IF(M49=0,0,M49/$L49)</f>
        <v>0</v>
      </c>
      <c r="N50" s="37">
        <f>IF(N49=0,0,N49/$N49)</f>
        <v>1</v>
      </c>
      <c r="O50" s="37">
        <f>IF(O49=0,0,O49/$N49)</f>
        <v>0.3</v>
      </c>
      <c r="P50" s="37">
        <f>IF(P49=0,0,P49/$F49)</f>
        <v>0</v>
      </c>
      <c r="Q50" s="37">
        <f>IF(Q49=0,0,Q49/$F49)</f>
        <v>0.4</v>
      </c>
      <c r="AB50" s="224"/>
      <c r="AC50" s="224"/>
    </row>
    <row r="51" spans="1:29" ht="12" customHeight="1">
      <c r="A51" s="254"/>
      <c r="B51" s="254"/>
      <c r="C51" s="43"/>
      <c r="D51" s="305" t="s">
        <v>26</v>
      </c>
      <c r="E51" s="42"/>
      <c r="F51" s="93">
        <f t="shared" si="1"/>
        <v>15</v>
      </c>
      <c r="G51" s="69">
        <v>9</v>
      </c>
      <c r="H51" s="41">
        <v>8</v>
      </c>
      <c r="I51" s="41">
        <v>2</v>
      </c>
      <c r="J51" s="41">
        <v>1</v>
      </c>
      <c r="K51" s="41">
        <v>0</v>
      </c>
      <c r="L51" s="41">
        <v>0</v>
      </c>
      <c r="M51" s="41">
        <v>0</v>
      </c>
      <c r="N51" s="41">
        <v>24</v>
      </c>
      <c r="O51" s="41">
        <v>2</v>
      </c>
      <c r="P51" s="41">
        <v>6</v>
      </c>
      <c r="Q51" s="41">
        <v>0</v>
      </c>
      <c r="AB51" s="140">
        <v>15</v>
      </c>
      <c r="AC51" s="140" t="str">
        <f>IF(F51=AB51,"",1)</f>
        <v/>
      </c>
    </row>
    <row r="52" spans="1:29" ht="12" customHeight="1">
      <c r="A52" s="254"/>
      <c r="B52" s="254"/>
      <c r="C52" s="40"/>
      <c r="D52" s="306"/>
      <c r="E52" s="39"/>
      <c r="F52" s="94">
        <f t="shared" si="1"/>
        <v>1</v>
      </c>
      <c r="G52" s="67">
        <f>IF(G51=0,0,G51/$F51)</f>
        <v>0.6</v>
      </c>
      <c r="H52" s="37">
        <f>IF(H51=0,0,H51/$H51)</f>
        <v>1</v>
      </c>
      <c r="I52" s="37">
        <f>IF(I51=0,0,I51/$H51)</f>
        <v>0.25</v>
      </c>
      <c r="J52" s="37">
        <f>IF(J51=0,0,J51/$J51)</f>
        <v>1</v>
      </c>
      <c r="K52" s="37">
        <f>IF(K51=0,0,K51/$J51)</f>
        <v>0</v>
      </c>
      <c r="L52" s="37">
        <f>IF(L51=0,0,L51/$L51)</f>
        <v>0</v>
      </c>
      <c r="M52" s="37">
        <f>IF(M51=0,0,M51/$L51)</f>
        <v>0</v>
      </c>
      <c r="N52" s="37">
        <f>IF(N51=0,0,N51/$N51)</f>
        <v>1</v>
      </c>
      <c r="O52" s="37">
        <f>IF(O51=0,0,O51/$N51)</f>
        <v>8.3333333333333329E-2</v>
      </c>
      <c r="P52" s="37">
        <f>IF(P51=0,0,P51/$F51)</f>
        <v>0.4</v>
      </c>
      <c r="Q52" s="37">
        <f>IF(Q51=0,0,Q51/$F51)</f>
        <v>0</v>
      </c>
      <c r="AB52" s="224"/>
      <c r="AC52" s="224"/>
    </row>
    <row r="53" spans="1:29" ht="12" customHeight="1">
      <c r="A53" s="254"/>
      <c r="B53" s="254"/>
      <c r="C53" s="43"/>
      <c r="D53" s="305" t="s">
        <v>25</v>
      </c>
      <c r="E53" s="42"/>
      <c r="F53" s="93">
        <f t="shared" si="1"/>
        <v>6</v>
      </c>
      <c r="G53" s="69">
        <v>2</v>
      </c>
      <c r="H53" s="41">
        <v>15</v>
      </c>
      <c r="I53" s="41">
        <v>0</v>
      </c>
      <c r="J53" s="41">
        <v>0</v>
      </c>
      <c r="K53" s="41">
        <v>0</v>
      </c>
      <c r="L53" s="41">
        <v>1</v>
      </c>
      <c r="M53" s="41">
        <v>0</v>
      </c>
      <c r="N53" s="41">
        <v>0</v>
      </c>
      <c r="O53" s="41">
        <v>0</v>
      </c>
      <c r="P53" s="41">
        <v>3</v>
      </c>
      <c r="Q53" s="41">
        <v>1</v>
      </c>
      <c r="AB53" s="140">
        <v>6</v>
      </c>
      <c r="AC53" s="140" t="str">
        <f>IF(F53=AB53,"",1)</f>
        <v/>
      </c>
    </row>
    <row r="54" spans="1:29" ht="12" customHeight="1">
      <c r="A54" s="254"/>
      <c r="B54" s="254"/>
      <c r="C54" s="40"/>
      <c r="D54" s="306"/>
      <c r="E54" s="39"/>
      <c r="F54" s="94">
        <f t="shared" si="1"/>
        <v>0.99999999999999989</v>
      </c>
      <c r="G54" s="67">
        <f>IF(G53=0,0,G53/$F53)</f>
        <v>0.33333333333333331</v>
      </c>
      <c r="H54" s="37">
        <f>IF(H53=0,0,H53/$H53)</f>
        <v>1</v>
      </c>
      <c r="I54" s="37">
        <f>IF(I53=0,0,I53/$H53)</f>
        <v>0</v>
      </c>
      <c r="J54" s="37">
        <f>IF(J53=0,0,J53/$J53)</f>
        <v>0</v>
      </c>
      <c r="K54" s="37">
        <f>IF(K53=0,0,K53/$J53)</f>
        <v>0</v>
      </c>
      <c r="L54" s="37">
        <f>IF(L53=0,0,L53/$L53)</f>
        <v>1</v>
      </c>
      <c r="M54" s="37">
        <f>IF(M53=0,0,M53/$L53)</f>
        <v>0</v>
      </c>
      <c r="N54" s="37">
        <f>IF(N53=0,0,N53/$N53)</f>
        <v>0</v>
      </c>
      <c r="O54" s="37">
        <f>IF(O53=0,0,O53/$N53)</f>
        <v>0</v>
      </c>
      <c r="P54" s="37">
        <f>IF(P53=0,0,P53/$F53)</f>
        <v>0.5</v>
      </c>
      <c r="Q54" s="37">
        <f>IF(Q53=0,0,Q53/$F53)</f>
        <v>0.16666666666666666</v>
      </c>
      <c r="AB54" s="224"/>
      <c r="AC54" s="224"/>
    </row>
    <row r="55" spans="1:29" ht="12" customHeight="1">
      <c r="A55" s="254"/>
      <c r="B55" s="254"/>
      <c r="C55" s="43"/>
      <c r="D55" s="305" t="s">
        <v>24</v>
      </c>
      <c r="E55" s="42"/>
      <c r="F55" s="93">
        <f t="shared" si="1"/>
        <v>33</v>
      </c>
      <c r="G55" s="69">
        <v>22</v>
      </c>
      <c r="H55" s="41">
        <v>52</v>
      </c>
      <c r="I55" s="41">
        <v>2</v>
      </c>
      <c r="J55" s="41">
        <v>12</v>
      </c>
      <c r="K55" s="41">
        <v>1</v>
      </c>
      <c r="L55" s="41">
        <v>20</v>
      </c>
      <c r="M55" s="41">
        <v>1</v>
      </c>
      <c r="N55" s="41">
        <v>34</v>
      </c>
      <c r="O55" s="41">
        <v>2</v>
      </c>
      <c r="P55" s="41">
        <v>8</v>
      </c>
      <c r="Q55" s="41">
        <v>3</v>
      </c>
      <c r="AB55" s="140">
        <v>33</v>
      </c>
      <c r="AC55" s="140" t="str">
        <f>IF(F55=AB55,"",1)</f>
        <v/>
      </c>
    </row>
    <row r="56" spans="1:29" ht="12" customHeight="1">
      <c r="A56" s="254"/>
      <c r="B56" s="254"/>
      <c r="C56" s="40"/>
      <c r="D56" s="306"/>
      <c r="E56" s="39"/>
      <c r="F56" s="94">
        <f t="shared" si="1"/>
        <v>1</v>
      </c>
      <c r="G56" s="67">
        <f>IF(G55=0,0,G55/$F55)</f>
        <v>0.66666666666666663</v>
      </c>
      <c r="H56" s="37">
        <f>IF(H55=0,0,H55/$H55)</f>
        <v>1</v>
      </c>
      <c r="I56" s="37">
        <f>IF(I55=0,0,I55/$H55)</f>
        <v>3.8461538461538464E-2</v>
      </c>
      <c r="J56" s="37">
        <f>IF(J55=0,0,J55/$J55)</f>
        <v>1</v>
      </c>
      <c r="K56" s="37">
        <f>IF(K55=0,0,K55/$J55)</f>
        <v>8.3333333333333329E-2</v>
      </c>
      <c r="L56" s="37">
        <f>IF(L55=0,0,L55/$L55)</f>
        <v>1</v>
      </c>
      <c r="M56" s="37">
        <f>IF(M55=0,0,M55/$L55)</f>
        <v>0.05</v>
      </c>
      <c r="N56" s="37">
        <f>IF(N55=0,0,N55/$N55)</f>
        <v>1</v>
      </c>
      <c r="O56" s="37">
        <f>IF(O55=0,0,O55/$N55)</f>
        <v>5.8823529411764705E-2</v>
      </c>
      <c r="P56" s="37">
        <f>IF(P55=0,0,P55/$F55)</f>
        <v>0.24242424242424243</v>
      </c>
      <c r="Q56" s="37">
        <f>IF(Q55=0,0,Q55/$F55)</f>
        <v>9.0909090909090912E-2</v>
      </c>
      <c r="AB56" s="224"/>
      <c r="AC56" s="224"/>
    </row>
    <row r="57" spans="1:29" ht="12" customHeight="1">
      <c r="A57" s="254"/>
      <c r="B57" s="254"/>
      <c r="C57" s="43"/>
      <c r="D57" s="305" t="s">
        <v>23</v>
      </c>
      <c r="E57" s="42"/>
      <c r="F57" s="93">
        <f t="shared" si="1"/>
        <v>7</v>
      </c>
      <c r="G57" s="69">
        <v>3</v>
      </c>
      <c r="H57" s="41">
        <v>4</v>
      </c>
      <c r="I57" s="41">
        <v>0</v>
      </c>
      <c r="J57" s="41">
        <v>0</v>
      </c>
      <c r="K57" s="41">
        <v>0</v>
      </c>
      <c r="L57" s="41">
        <v>5</v>
      </c>
      <c r="M57" s="41">
        <v>0</v>
      </c>
      <c r="N57" s="41">
        <v>3</v>
      </c>
      <c r="O57" s="41">
        <v>2</v>
      </c>
      <c r="P57" s="41">
        <v>4</v>
      </c>
      <c r="Q57" s="41">
        <v>0</v>
      </c>
      <c r="AB57" s="140">
        <v>7</v>
      </c>
      <c r="AC57" s="140" t="str">
        <f>IF(F57=AB57,"",1)</f>
        <v/>
      </c>
    </row>
    <row r="58" spans="1:29" ht="12" customHeight="1">
      <c r="A58" s="254"/>
      <c r="B58" s="254"/>
      <c r="C58" s="40"/>
      <c r="D58" s="306"/>
      <c r="E58" s="39"/>
      <c r="F58" s="94">
        <f t="shared" si="1"/>
        <v>1</v>
      </c>
      <c r="G58" s="67">
        <f>IF(G57=0,0,G57/$F57)</f>
        <v>0.42857142857142855</v>
      </c>
      <c r="H58" s="37">
        <f>IF(H57=0,0,H57/$H57)</f>
        <v>1</v>
      </c>
      <c r="I58" s="37">
        <f>IF(I57=0,0,I57/$H57)</f>
        <v>0</v>
      </c>
      <c r="J58" s="37">
        <f>IF(J57=0,0,J57/$J57)</f>
        <v>0</v>
      </c>
      <c r="K58" s="37">
        <f>IF(K57=0,0,K57/$J57)</f>
        <v>0</v>
      </c>
      <c r="L58" s="37">
        <f>IF(L57=0,0,L57/$L57)</f>
        <v>1</v>
      </c>
      <c r="M58" s="37">
        <f>IF(M57=0,0,M57/$L57)</f>
        <v>0</v>
      </c>
      <c r="N58" s="37">
        <f>IF(N57=0,0,N57/$N57)</f>
        <v>1</v>
      </c>
      <c r="O58" s="37">
        <f>IF(O57=0,0,O57/$N57)</f>
        <v>0.66666666666666663</v>
      </c>
      <c r="P58" s="37">
        <f>IF(P57=0,0,P57/$F57)</f>
        <v>0.5714285714285714</v>
      </c>
      <c r="Q58" s="37">
        <f>IF(Q57=0,0,Q57/$F57)</f>
        <v>0</v>
      </c>
      <c r="AB58" s="224"/>
      <c r="AC58" s="224"/>
    </row>
    <row r="59" spans="1:29" ht="12.75" customHeight="1">
      <c r="A59" s="254"/>
      <c r="B59" s="254"/>
      <c r="C59" s="43"/>
      <c r="D59" s="305" t="s">
        <v>22</v>
      </c>
      <c r="E59" s="42"/>
      <c r="F59" s="93">
        <f t="shared" si="1"/>
        <v>29</v>
      </c>
      <c r="G59" s="69">
        <v>18</v>
      </c>
      <c r="H59" s="41">
        <v>76</v>
      </c>
      <c r="I59" s="41">
        <v>9</v>
      </c>
      <c r="J59" s="41">
        <v>7</v>
      </c>
      <c r="K59" s="41">
        <v>0</v>
      </c>
      <c r="L59" s="41">
        <v>15</v>
      </c>
      <c r="M59" s="41">
        <v>0</v>
      </c>
      <c r="N59" s="41">
        <v>63</v>
      </c>
      <c r="O59" s="41">
        <v>31</v>
      </c>
      <c r="P59" s="41">
        <v>9</v>
      </c>
      <c r="Q59" s="41">
        <v>2</v>
      </c>
      <c r="AB59" s="140">
        <v>29</v>
      </c>
      <c r="AC59" s="140" t="str">
        <f>IF(F59=AB59,"",1)</f>
        <v/>
      </c>
    </row>
    <row r="60" spans="1:29" ht="12.75" customHeight="1">
      <c r="A60" s="254"/>
      <c r="B60" s="254"/>
      <c r="C60" s="40"/>
      <c r="D60" s="306"/>
      <c r="E60" s="39"/>
      <c r="F60" s="94">
        <f t="shared" si="1"/>
        <v>1</v>
      </c>
      <c r="G60" s="67">
        <f>IF(G59=0,0,G59/$F59)</f>
        <v>0.62068965517241381</v>
      </c>
      <c r="H60" s="37">
        <f>IF(H59=0,0,H59/$H59)</f>
        <v>1</v>
      </c>
      <c r="I60" s="37">
        <f>IF(I59=0,0,I59/$H59)</f>
        <v>0.11842105263157894</v>
      </c>
      <c r="J60" s="37">
        <f>IF(J59=0,0,J59/$J59)</f>
        <v>1</v>
      </c>
      <c r="K60" s="37">
        <f>IF(K59=0,0,K59/$J59)</f>
        <v>0</v>
      </c>
      <c r="L60" s="37">
        <f>IF(L59=0,0,L59/$L59)</f>
        <v>1</v>
      </c>
      <c r="M60" s="37">
        <f>IF(M59=0,0,M59/$L59)</f>
        <v>0</v>
      </c>
      <c r="N60" s="37">
        <f>IF(N59=0,0,N59/$N59)</f>
        <v>1</v>
      </c>
      <c r="O60" s="37">
        <f>IF(O59=0,0,O59/$N59)</f>
        <v>0.49206349206349204</v>
      </c>
      <c r="P60" s="37">
        <f>IF(P59=0,0,P59/$F59)</f>
        <v>0.31034482758620691</v>
      </c>
      <c r="Q60" s="37">
        <f>IF(Q59=0,0,Q59/$F59)</f>
        <v>6.8965517241379309E-2</v>
      </c>
      <c r="AB60" s="224"/>
      <c r="AC60" s="224"/>
    </row>
    <row r="61" spans="1:29" ht="12" customHeight="1">
      <c r="A61" s="254"/>
      <c r="B61" s="254"/>
      <c r="C61" s="43"/>
      <c r="D61" s="305" t="s">
        <v>21</v>
      </c>
      <c r="E61" s="42"/>
      <c r="F61" s="93">
        <f t="shared" si="1"/>
        <v>15</v>
      </c>
      <c r="G61" s="69">
        <v>6</v>
      </c>
      <c r="H61" s="41">
        <v>15</v>
      </c>
      <c r="I61" s="41">
        <v>0</v>
      </c>
      <c r="J61" s="41">
        <v>5</v>
      </c>
      <c r="K61" s="41">
        <v>0</v>
      </c>
      <c r="L61" s="41">
        <v>1</v>
      </c>
      <c r="M61" s="41">
        <v>0</v>
      </c>
      <c r="N61" s="41">
        <v>6</v>
      </c>
      <c r="O61" s="41">
        <v>0</v>
      </c>
      <c r="P61" s="41">
        <v>7</v>
      </c>
      <c r="Q61" s="41">
        <v>2</v>
      </c>
      <c r="AB61" s="140">
        <v>15</v>
      </c>
      <c r="AC61" s="140" t="str">
        <f>IF(F61=AB61,"",1)</f>
        <v/>
      </c>
    </row>
    <row r="62" spans="1:29" ht="12" customHeight="1">
      <c r="A62" s="254"/>
      <c r="B62" s="254"/>
      <c r="C62" s="40"/>
      <c r="D62" s="306"/>
      <c r="E62" s="39"/>
      <c r="F62" s="94">
        <f t="shared" si="1"/>
        <v>1</v>
      </c>
      <c r="G62" s="67">
        <f>IF(G61=0,0,G61/$F61)</f>
        <v>0.4</v>
      </c>
      <c r="H62" s="37">
        <f>IF(H61=0,0,H61/$H61)</f>
        <v>1</v>
      </c>
      <c r="I62" s="37">
        <f>IF(I61=0,0,I61/$H61)</f>
        <v>0</v>
      </c>
      <c r="J62" s="37">
        <f>IF(J61=0,0,J61/$J61)</f>
        <v>1</v>
      </c>
      <c r="K62" s="37">
        <f>IF(K61=0,0,K61/$J61)</f>
        <v>0</v>
      </c>
      <c r="L62" s="37">
        <f>IF(L61=0,0,L61/$L61)</f>
        <v>1</v>
      </c>
      <c r="M62" s="37">
        <f>IF(M61=0,0,M61/$L61)</f>
        <v>0</v>
      </c>
      <c r="N62" s="37">
        <f>IF(N61=0,0,N61/$N61)</f>
        <v>1</v>
      </c>
      <c r="O62" s="37">
        <f>IF(O61=0,0,O61/$N61)</f>
        <v>0</v>
      </c>
      <c r="P62" s="37">
        <f>IF(P61=0,0,P61/$F61)</f>
        <v>0.46666666666666667</v>
      </c>
      <c r="Q62" s="37">
        <f>IF(Q61=0,0,Q61/$F61)</f>
        <v>0.13333333333333333</v>
      </c>
      <c r="AB62" s="224"/>
      <c r="AC62" s="224"/>
    </row>
    <row r="63" spans="1:29" ht="12" customHeight="1">
      <c r="A63" s="254"/>
      <c r="B63" s="254"/>
      <c r="C63" s="43"/>
      <c r="D63" s="305" t="s">
        <v>20</v>
      </c>
      <c r="E63" s="42"/>
      <c r="F63" s="93">
        <f t="shared" si="1"/>
        <v>7</v>
      </c>
      <c r="G63" s="69">
        <v>5</v>
      </c>
      <c r="H63" s="41">
        <v>7</v>
      </c>
      <c r="I63" s="41">
        <v>0</v>
      </c>
      <c r="J63" s="41">
        <v>1</v>
      </c>
      <c r="K63" s="41">
        <v>0</v>
      </c>
      <c r="L63" s="41">
        <v>12</v>
      </c>
      <c r="M63" s="41">
        <v>0</v>
      </c>
      <c r="N63" s="41">
        <v>19</v>
      </c>
      <c r="O63" s="41">
        <v>1</v>
      </c>
      <c r="P63" s="41">
        <v>2</v>
      </c>
      <c r="Q63" s="41">
        <v>0</v>
      </c>
      <c r="AB63" s="140">
        <v>7</v>
      </c>
      <c r="AC63" s="140" t="str">
        <f>IF(F63=AB63,"",1)</f>
        <v/>
      </c>
    </row>
    <row r="64" spans="1:29" ht="12" customHeight="1">
      <c r="A64" s="254"/>
      <c r="B64" s="254"/>
      <c r="C64" s="40"/>
      <c r="D64" s="306"/>
      <c r="E64" s="39"/>
      <c r="F64" s="94">
        <f t="shared" si="1"/>
        <v>1</v>
      </c>
      <c r="G64" s="67">
        <f>IF(G63=0,0,G63/$F63)</f>
        <v>0.7142857142857143</v>
      </c>
      <c r="H64" s="37">
        <f>IF(H63=0,0,H63/$H63)</f>
        <v>1</v>
      </c>
      <c r="I64" s="37">
        <f>IF(I63=0,0,I63/$H63)</f>
        <v>0</v>
      </c>
      <c r="J64" s="37">
        <f>IF(J63=0,0,J63/$J63)</f>
        <v>1</v>
      </c>
      <c r="K64" s="37">
        <f>IF(K63=0,0,K63/$J63)</f>
        <v>0</v>
      </c>
      <c r="L64" s="37">
        <f>IF(L63=0,0,L63/$L63)</f>
        <v>1</v>
      </c>
      <c r="M64" s="37">
        <f>IF(M63=0,0,M63/$L63)</f>
        <v>0</v>
      </c>
      <c r="N64" s="37">
        <f>IF(N63=0,0,N63/$N63)</f>
        <v>1</v>
      </c>
      <c r="O64" s="37">
        <f>IF(O63=0,0,O63/$N63)</f>
        <v>5.2631578947368418E-2</v>
      </c>
      <c r="P64" s="37">
        <f>IF(P63=0,0,P63/$F63)</f>
        <v>0.2857142857142857</v>
      </c>
      <c r="Q64" s="37">
        <f>IF(Q63=0,0,Q63/$F63)</f>
        <v>0</v>
      </c>
      <c r="AB64" s="224"/>
      <c r="AC64" s="224"/>
    </row>
    <row r="65" spans="1:29" ht="12" customHeight="1">
      <c r="A65" s="254"/>
      <c r="B65" s="254"/>
      <c r="C65" s="43"/>
      <c r="D65" s="305" t="s">
        <v>19</v>
      </c>
      <c r="E65" s="42"/>
      <c r="F65" s="93">
        <f t="shared" si="1"/>
        <v>17</v>
      </c>
      <c r="G65" s="69">
        <v>13</v>
      </c>
      <c r="H65" s="41">
        <v>34</v>
      </c>
      <c r="I65" s="41">
        <v>5</v>
      </c>
      <c r="J65" s="41">
        <v>2</v>
      </c>
      <c r="K65" s="41">
        <v>0</v>
      </c>
      <c r="L65" s="41">
        <v>6</v>
      </c>
      <c r="M65" s="41">
        <v>1</v>
      </c>
      <c r="N65" s="41">
        <v>47</v>
      </c>
      <c r="O65" s="41">
        <v>4</v>
      </c>
      <c r="P65" s="41">
        <v>4</v>
      </c>
      <c r="Q65" s="41">
        <v>0</v>
      </c>
      <c r="AB65" s="140">
        <v>17</v>
      </c>
      <c r="AC65" s="140" t="str">
        <f>IF(F65=AB65,"",1)</f>
        <v/>
      </c>
    </row>
    <row r="66" spans="1:29" ht="12" customHeight="1">
      <c r="A66" s="254"/>
      <c r="B66" s="254"/>
      <c r="C66" s="40"/>
      <c r="D66" s="306"/>
      <c r="E66" s="39"/>
      <c r="F66" s="94">
        <f t="shared" si="1"/>
        <v>1</v>
      </c>
      <c r="G66" s="67">
        <f>IF(G65=0,0,G65/$F65)</f>
        <v>0.76470588235294112</v>
      </c>
      <c r="H66" s="37">
        <f>IF(H65=0,0,H65/$H65)</f>
        <v>1</v>
      </c>
      <c r="I66" s="37">
        <f>IF(I65=0,0,I65/$H65)</f>
        <v>0.14705882352941177</v>
      </c>
      <c r="J66" s="37">
        <f>IF(J65=0,0,J65/$J65)</f>
        <v>1</v>
      </c>
      <c r="K66" s="37">
        <f>IF(K65=0,0,K65/$J65)</f>
        <v>0</v>
      </c>
      <c r="L66" s="37">
        <f>IF(L65=0,0,L65/$L65)</f>
        <v>1</v>
      </c>
      <c r="M66" s="37">
        <f>IF(M65=0,0,M65/$L65)</f>
        <v>0.16666666666666666</v>
      </c>
      <c r="N66" s="37">
        <f>IF(N65=0,0,N65/$N65)</f>
        <v>1</v>
      </c>
      <c r="O66" s="37">
        <f>IF(O65=0,0,O65/$N65)</f>
        <v>8.5106382978723402E-2</v>
      </c>
      <c r="P66" s="37">
        <f>IF(P65=0,0,P65/$F65)</f>
        <v>0.23529411764705882</v>
      </c>
      <c r="Q66" s="37">
        <f>IF(Q65=0,0,Q65/$F65)</f>
        <v>0</v>
      </c>
      <c r="AB66" s="224"/>
      <c r="AC66" s="224"/>
    </row>
    <row r="67" spans="1:29" ht="12" customHeight="1">
      <c r="A67" s="254"/>
      <c r="B67" s="254"/>
      <c r="C67" s="43"/>
      <c r="D67" s="305" t="s">
        <v>18</v>
      </c>
      <c r="E67" s="42"/>
      <c r="F67" s="93">
        <f t="shared" si="1"/>
        <v>6</v>
      </c>
      <c r="G67" s="69">
        <v>4</v>
      </c>
      <c r="H67" s="41">
        <v>8</v>
      </c>
      <c r="I67" s="41">
        <v>0</v>
      </c>
      <c r="J67" s="41">
        <v>0</v>
      </c>
      <c r="K67" s="41">
        <v>0</v>
      </c>
      <c r="L67" s="41">
        <v>5</v>
      </c>
      <c r="M67" s="41">
        <v>1</v>
      </c>
      <c r="N67" s="41">
        <v>26</v>
      </c>
      <c r="O67" s="41">
        <v>2</v>
      </c>
      <c r="P67" s="41">
        <v>2</v>
      </c>
      <c r="Q67" s="41">
        <v>0</v>
      </c>
      <c r="AB67" s="140">
        <v>6</v>
      </c>
      <c r="AC67" s="140" t="str">
        <f>IF(F67=AB67,"",1)</f>
        <v/>
      </c>
    </row>
    <row r="68" spans="1:29" ht="12" customHeight="1">
      <c r="A68" s="254"/>
      <c r="B68" s="255"/>
      <c r="C68" s="40"/>
      <c r="D68" s="306"/>
      <c r="E68" s="39"/>
      <c r="F68" s="94">
        <f t="shared" si="1"/>
        <v>1</v>
      </c>
      <c r="G68" s="67">
        <f>IF(G67=0,0,G67/$F67)</f>
        <v>0.66666666666666663</v>
      </c>
      <c r="H68" s="37">
        <f>IF(H67=0,0,H67/$H67)</f>
        <v>1</v>
      </c>
      <c r="I68" s="37">
        <f>IF(I67=0,0,I67/$H67)</f>
        <v>0</v>
      </c>
      <c r="J68" s="37">
        <f>IF(J67=0,0,J67/$J67)</f>
        <v>0</v>
      </c>
      <c r="K68" s="37">
        <f>IF(K67=0,0,K67/$J67)</f>
        <v>0</v>
      </c>
      <c r="L68" s="37">
        <f>IF(L67=0,0,L67/$L67)</f>
        <v>1</v>
      </c>
      <c r="M68" s="37">
        <f>IF(M67=0,0,M67/$L67)</f>
        <v>0.2</v>
      </c>
      <c r="N68" s="37">
        <f>IF(N67=0,0,N67/$N67)</f>
        <v>1</v>
      </c>
      <c r="O68" s="37">
        <f>IF(O67=0,0,O67/$N67)</f>
        <v>7.6923076923076927E-2</v>
      </c>
      <c r="P68" s="37">
        <f>IF(P67=0,0,P67/$F67)</f>
        <v>0.33333333333333331</v>
      </c>
      <c r="Q68" s="37">
        <f>IF(Q67=0,0,Q67/$F67)</f>
        <v>0</v>
      </c>
      <c r="AB68" s="224"/>
      <c r="AC68" s="224"/>
    </row>
    <row r="69" spans="1:29" ht="12" customHeight="1">
      <c r="A69" s="254"/>
      <c r="B69" s="253" t="s">
        <v>17</v>
      </c>
      <c r="C69" s="43"/>
      <c r="D69" s="305" t="s">
        <v>16</v>
      </c>
      <c r="E69" s="42"/>
      <c r="F69" s="93">
        <f t="shared" si="1"/>
        <v>724</v>
      </c>
      <c r="G69" s="69">
        <f t="shared" ref="G69:Q69" si="3">SUM(G71,G73,G75,G77,G79,G81,G83,G85,G87,G89,G91,G93,G95,G97,G99)</f>
        <v>292</v>
      </c>
      <c r="H69" s="41">
        <f t="shared" si="3"/>
        <v>130</v>
      </c>
      <c r="I69" s="41">
        <f t="shared" si="3"/>
        <v>9</v>
      </c>
      <c r="J69" s="41">
        <f t="shared" si="3"/>
        <v>107</v>
      </c>
      <c r="K69" s="41">
        <f t="shared" si="3"/>
        <v>14</v>
      </c>
      <c r="L69" s="41">
        <f t="shared" si="3"/>
        <v>252</v>
      </c>
      <c r="M69" s="41">
        <f t="shared" si="3"/>
        <v>32</v>
      </c>
      <c r="N69" s="41">
        <f t="shared" si="3"/>
        <v>682</v>
      </c>
      <c r="O69" s="41">
        <f t="shared" si="3"/>
        <v>181</v>
      </c>
      <c r="P69" s="41">
        <f t="shared" si="3"/>
        <v>310</v>
      </c>
      <c r="Q69" s="41">
        <f t="shared" si="3"/>
        <v>122</v>
      </c>
      <c r="AB69" s="140">
        <v>724</v>
      </c>
      <c r="AC69" s="140" t="str">
        <f>IF(F69=AB69,"",1)</f>
        <v/>
      </c>
    </row>
    <row r="70" spans="1:29" ht="12" customHeight="1">
      <c r="A70" s="254"/>
      <c r="B70" s="254"/>
      <c r="C70" s="40"/>
      <c r="D70" s="306"/>
      <c r="E70" s="39"/>
      <c r="F70" s="94">
        <f t="shared" si="1"/>
        <v>1</v>
      </c>
      <c r="G70" s="67">
        <f>IF(G69=0,0,G69/$F69)</f>
        <v>0.40331491712707185</v>
      </c>
      <c r="H70" s="37">
        <f>IF(H69=0,0,H69/$H69)</f>
        <v>1</v>
      </c>
      <c r="I70" s="37">
        <f>IF(I69=0,0,I69/$H69)</f>
        <v>6.9230769230769235E-2</v>
      </c>
      <c r="J70" s="37">
        <f>IF(J69=0,0,J69/$J69)</f>
        <v>1</v>
      </c>
      <c r="K70" s="37">
        <f>IF(K69=0,0,K69/$J69)</f>
        <v>0.13084112149532709</v>
      </c>
      <c r="L70" s="37">
        <f>IF(L69=0,0,L69/$L69)</f>
        <v>1</v>
      </c>
      <c r="M70" s="37">
        <f>IF(M69=0,0,M69/$L69)</f>
        <v>0.12698412698412698</v>
      </c>
      <c r="N70" s="37">
        <f>IF(N69=0,0,N69/$N69)</f>
        <v>1</v>
      </c>
      <c r="O70" s="37">
        <f>IF(O69=0,0,O69/$N69)</f>
        <v>0.26539589442815248</v>
      </c>
      <c r="P70" s="37">
        <f>IF(P69=0,0,P69/$F69)</f>
        <v>0.42817679558011051</v>
      </c>
      <c r="Q70" s="37">
        <f>IF(Q69=0,0,Q69/$F69)</f>
        <v>0.16850828729281769</v>
      </c>
      <c r="AB70" s="224"/>
      <c r="AC70" s="224"/>
    </row>
    <row r="71" spans="1:29" ht="12" customHeight="1">
      <c r="A71" s="254"/>
      <c r="B71" s="254"/>
      <c r="C71" s="43"/>
      <c r="D71" s="305" t="s">
        <v>122</v>
      </c>
      <c r="E71" s="42"/>
      <c r="F71" s="93">
        <f t="shared" si="1"/>
        <v>4</v>
      </c>
      <c r="G71" s="69">
        <v>3</v>
      </c>
      <c r="H71" s="41">
        <v>1</v>
      </c>
      <c r="I71" s="41">
        <v>0</v>
      </c>
      <c r="J71" s="41">
        <v>0</v>
      </c>
      <c r="K71" s="41">
        <v>0</v>
      </c>
      <c r="L71" s="41">
        <v>0</v>
      </c>
      <c r="M71" s="41">
        <v>0</v>
      </c>
      <c r="N71" s="41">
        <v>2</v>
      </c>
      <c r="O71" s="41">
        <v>1</v>
      </c>
      <c r="P71" s="41">
        <v>1</v>
      </c>
      <c r="Q71" s="41">
        <v>0</v>
      </c>
      <c r="AB71" s="140">
        <v>4</v>
      </c>
      <c r="AC71" s="140" t="str">
        <f>IF(F71=AB71,"",1)</f>
        <v/>
      </c>
    </row>
    <row r="72" spans="1:29" ht="12" customHeight="1">
      <c r="A72" s="254"/>
      <c r="B72" s="254"/>
      <c r="C72" s="40"/>
      <c r="D72" s="306"/>
      <c r="E72" s="39"/>
      <c r="F72" s="94">
        <f t="shared" ref="F72:F100" si="4">SUM(G72,P72:Q72)</f>
        <v>1</v>
      </c>
      <c r="G72" s="67">
        <f>IF(G71=0,0,G71/$F71)</f>
        <v>0.75</v>
      </c>
      <c r="H72" s="37">
        <f>IF(H71=0,0,H71/$H71)</f>
        <v>1</v>
      </c>
      <c r="I72" s="37">
        <f>IF(I71=0,0,I71/$H71)</f>
        <v>0</v>
      </c>
      <c r="J72" s="37">
        <f>IF(J71=0,0,J71/$J71)</f>
        <v>0</v>
      </c>
      <c r="K72" s="37">
        <f>IF(K71=0,0,K71/$J71)</f>
        <v>0</v>
      </c>
      <c r="L72" s="37">
        <f>IF(L71=0,0,L71/$L71)</f>
        <v>0</v>
      </c>
      <c r="M72" s="37">
        <f>IF(M71=0,0,M71/$L71)</f>
        <v>0</v>
      </c>
      <c r="N72" s="37">
        <f>IF(N71=0,0,N71/$N71)</f>
        <v>1</v>
      </c>
      <c r="O72" s="37">
        <f>IF(O71=0,0,O71/$N71)</f>
        <v>0.5</v>
      </c>
      <c r="P72" s="37">
        <f>IF(P71=0,0,P71/$F71)</f>
        <v>0.25</v>
      </c>
      <c r="Q72" s="37">
        <f>IF(Q71=0,0,Q71/$F71)</f>
        <v>0</v>
      </c>
      <c r="AB72" s="224"/>
      <c r="AC72" s="224"/>
    </row>
    <row r="73" spans="1:29" ht="12" customHeight="1">
      <c r="A73" s="254"/>
      <c r="B73" s="254"/>
      <c r="C73" s="43"/>
      <c r="D73" s="305" t="s">
        <v>14</v>
      </c>
      <c r="E73" s="42"/>
      <c r="F73" s="93">
        <f t="shared" si="4"/>
        <v>91</v>
      </c>
      <c r="G73" s="69">
        <v>54</v>
      </c>
      <c r="H73" s="41">
        <v>46</v>
      </c>
      <c r="I73" s="41">
        <v>4</v>
      </c>
      <c r="J73" s="41">
        <v>13</v>
      </c>
      <c r="K73" s="41">
        <v>0</v>
      </c>
      <c r="L73" s="41">
        <v>15</v>
      </c>
      <c r="M73" s="41">
        <v>0</v>
      </c>
      <c r="N73" s="41">
        <v>103</v>
      </c>
      <c r="O73" s="41">
        <v>25</v>
      </c>
      <c r="P73" s="41">
        <v>27</v>
      </c>
      <c r="Q73" s="41">
        <v>10</v>
      </c>
      <c r="AB73" s="140">
        <v>91</v>
      </c>
      <c r="AC73" s="140" t="str">
        <f>IF(F73=AB73,"",1)</f>
        <v/>
      </c>
    </row>
    <row r="74" spans="1:29" ht="12" customHeight="1">
      <c r="A74" s="254"/>
      <c r="B74" s="254"/>
      <c r="C74" s="40"/>
      <c r="D74" s="306"/>
      <c r="E74" s="39"/>
      <c r="F74" s="94">
        <f t="shared" si="4"/>
        <v>1</v>
      </c>
      <c r="G74" s="67">
        <f>IF(G73=0,0,G73/$F73)</f>
        <v>0.59340659340659341</v>
      </c>
      <c r="H74" s="37">
        <f>IF(H73=0,0,H73/$H73)</f>
        <v>1</v>
      </c>
      <c r="I74" s="37">
        <f>IF(I73=0,0,I73/$H73)</f>
        <v>8.6956521739130432E-2</v>
      </c>
      <c r="J74" s="37">
        <f>IF(J73=0,0,J73/$J73)</f>
        <v>1</v>
      </c>
      <c r="K74" s="37">
        <f>IF(K73=0,0,K73/$J73)</f>
        <v>0</v>
      </c>
      <c r="L74" s="37">
        <f>IF(L73=0,0,L73/$L73)</f>
        <v>1</v>
      </c>
      <c r="M74" s="37">
        <f>IF(M73=0,0,M73/$L73)</f>
        <v>0</v>
      </c>
      <c r="N74" s="37">
        <f>IF(N73=0,0,N73/$N73)</f>
        <v>1</v>
      </c>
      <c r="O74" s="37">
        <f>IF(O73=0,0,O73/$N73)</f>
        <v>0.24271844660194175</v>
      </c>
      <c r="P74" s="37">
        <f>IF(P73=0,0,P73/$F73)</f>
        <v>0.2967032967032967</v>
      </c>
      <c r="Q74" s="37">
        <f>IF(Q73=0,0,Q73/$F73)</f>
        <v>0.10989010989010989</v>
      </c>
      <c r="AB74" s="224"/>
      <c r="AC74" s="224"/>
    </row>
    <row r="75" spans="1:29" ht="12" customHeight="1">
      <c r="A75" s="254"/>
      <c r="B75" s="254"/>
      <c r="C75" s="43"/>
      <c r="D75" s="305" t="s">
        <v>13</v>
      </c>
      <c r="E75" s="42"/>
      <c r="F75" s="93">
        <f t="shared" si="4"/>
        <v>19</v>
      </c>
      <c r="G75" s="69">
        <v>10</v>
      </c>
      <c r="H75" s="41">
        <v>12</v>
      </c>
      <c r="I75" s="41">
        <v>0</v>
      </c>
      <c r="J75" s="41">
        <v>1</v>
      </c>
      <c r="K75" s="41">
        <v>0</v>
      </c>
      <c r="L75" s="41">
        <v>7</v>
      </c>
      <c r="M75" s="41">
        <v>0</v>
      </c>
      <c r="N75" s="41">
        <v>3</v>
      </c>
      <c r="O75" s="41">
        <v>1</v>
      </c>
      <c r="P75" s="41">
        <v>7</v>
      </c>
      <c r="Q75" s="41">
        <v>2</v>
      </c>
      <c r="AB75" s="140">
        <v>19</v>
      </c>
      <c r="AC75" s="140" t="str">
        <f>IF(F75=AB75,"",1)</f>
        <v/>
      </c>
    </row>
    <row r="76" spans="1:29" ht="12" customHeight="1">
      <c r="A76" s="254"/>
      <c r="B76" s="254"/>
      <c r="C76" s="40"/>
      <c r="D76" s="306"/>
      <c r="E76" s="39"/>
      <c r="F76" s="94">
        <f t="shared" si="4"/>
        <v>0.99999999999999989</v>
      </c>
      <c r="G76" s="67">
        <f>IF(G75=0,0,G75/$F75)</f>
        <v>0.52631578947368418</v>
      </c>
      <c r="H76" s="37">
        <f>IF(H75=0,0,H75/$H75)</f>
        <v>1</v>
      </c>
      <c r="I76" s="37">
        <f>IF(I75=0,0,I75/$H75)</f>
        <v>0</v>
      </c>
      <c r="J76" s="37">
        <f>IF(J75=0,0,J75/$J75)</f>
        <v>1</v>
      </c>
      <c r="K76" s="37">
        <f>IF(K75=0,0,K75/$J75)</f>
        <v>0</v>
      </c>
      <c r="L76" s="37">
        <f>IF(L75=0,0,L75/$L75)</f>
        <v>1</v>
      </c>
      <c r="M76" s="37">
        <f>IF(M75=0,0,M75/$L75)</f>
        <v>0</v>
      </c>
      <c r="N76" s="37">
        <f>IF(N75=0,0,N75/$N75)</f>
        <v>1</v>
      </c>
      <c r="O76" s="37">
        <f>IF(O75=0,0,O75/$N75)</f>
        <v>0.33333333333333331</v>
      </c>
      <c r="P76" s="37">
        <f>IF(P75=0,0,P75/$F75)</f>
        <v>0.36842105263157893</v>
      </c>
      <c r="Q76" s="37">
        <f>IF(Q75=0,0,Q75/$F75)</f>
        <v>0.10526315789473684</v>
      </c>
      <c r="AB76" s="224"/>
      <c r="AC76" s="224"/>
    </row>
    <row r="77" spans="1:29" ht="12" customHeight="1">
      <c r="A77" s="254"/>
      <c r="B77" s="254"/>
      <c r="C77" s="43"/>
      <c r="D77" s="305" t="s">
        <v>12</v>
      </c>
      <c r="E77" s="42"/>
      <c r="F77" s="93">
        <f t="shared" si="4"/>
        <v>14</v>
      </c>
      <c r="G77" s="69">
        <v>9</v>
      </c>
      <c r="H77" s="41">
        <v>5</v>
      </c>
      <c r="I77" s="41">
        <v>0</v>
      </c>
      <c r="J77" s="41">
        <v>5</v>
      </c>
      <c r="K77" s="41">
        <v>0</v>
      </c>
      <c r="L77" s="41">
        <v>18</v>
      </c>
      <c r="M77" s="41">
        <v>0</v>
      </c>
      <c r="N77" s="41">
        <v>7</v>
      </c>
      <c r="O77" s="41">
        <v>1</v>
      </c>
      <c r="P77" s="41">
        <v>3</v>
      </c>
      <c r="Q77" s="41">
        <v>2</v>
      </c>
      <c r="AB77" s="140">
        <v>14</v>
      </c>
      <c r="AC77" s="140" t="str">
        <f>IF(F77=AB77,"",1)</f>
        <v/>
      </c>
    </row>
    <row r="78" spans="1:29" ht="12" customHeight="1">
      <c r="A78" s="254"/>
      <c r="B78" s="254"/>
      <c r="C78" s="40"/>
      <c r="D78" s="306"/>
      <c r="E78" s="39"/>
      <c r="F78" s="94">
        <f t="shared" si="4"/>
        <v>1</v>
      </c>
      <c r="G78" s="67">
        <f>IF(G77=0,0,G77/$F77)</f>
        <v>0.6428571428571429</v>
      </c>
      <c r="H78" s="37">
        <f>IF(H77=0,0,H77/$H77)</f>
        <v>1</v>
      </c>
      <c r="I78" s="37">
        <f>IF(I77=0,0,I77/$H77)</f>
        <v>0</v>
      </c>
      <c r="J78" s="37">
        <f>IF(J77=0,0,J77/$J77)</f>
        <v>1</v>
      </c>
      <c r="K78" s="37">
        <f>IF(K77=0,0,K77/$J77)</f>
        <v>0</v>
      </c>
      <c r="L78" s="37">
        <f>IF(L77=0,0,L77/$L77)</f>
        <v>1</v>
      </c>
      <c r="M78" s="37">
        <f>IF(M77=0,0,M77/$L77)</f>
        <v>0</v>
      </c>
      <c r="N78" s="37">
        <f>IF(N77=0,0,N77/$N77)</f>
        <v>1</v>
      </c>
      <c r="O78" s="37">
        <f>IF(O77=0,0,O77/$N77)</f>
        <v>0.14285714285714285</v>
      </c>
      <c r="P78" s="37">
        <f>IF(P77=0,0,P77/$F77)</f>
        <v>0.21428571428571427</v>
      </c>
      <c r="Q78" s="37">
        <f>IF(Q77=0,0,Q77/$F77)</f>
        <v>0.14285714285714285</v>
      </c>
      <c r="AB78" s="224"/>
      <c r="AC78" s="224"/>
    </row>
    <row r="79" spans="1:29" ht="12" customHeight="1">
      <c r="A79" s="254"/>
      <c r="B79" s="254"/>
      <c r="C79" s="43"/>
      <c r="D79" s="305" t="s">
        <v>11</v>
      </c>
      <c r="E79" s="42"/>
      <c r="F79" s="93">
        <f t="shared" si="4"/>
        <v>32</v>
      </c>
      <c r="G79" s="69">
        <v>16</v>
      </c>
      <c r="H79" s="41">
        <v>7</v>
      </c>
      <c r="I79" s="41">
        <v>0</v>
      </c>
      <c r="J79" s="41">
        <v>0</v>
      </c>
      <c r="K79" s="41">
        <v>0</v>
      </c>
      <c r="L79" s="41">
        <v>5</v>
      </c>
      <c r="M79" s="41">
        <v>0</v>
      </c>
      <c r="N79" s="41">
        <v>35</v>
      </c>
      <c r="O79" s="41">
        <v>4</v>
      </c>
      <c r="P79" s="41">
        <v>9</v>
      </c>
      <c r="Q79" s="41">
        <v>7</v>
      </c>
      <c r="AB79" s="140">
        <v>32</v>
      </c>
      <c r="AC79" s="140" t="str">
        <f>IF(F79=AB79,"",1)</f>
        <v/>
      </c>
    </row>
    <row r="80" spans="1:29" ht="12" customHeight="1">
      <c r="A80" s="254"/>
      <c r="B80" s="254"/>
      <c r="C80" s="40"/>
      <c r="D80" s="306"/>
      <c r="E80" s="39"/>
      <c r="F80" s="94">
        <f t="shared" si="4"/>
        <v>1</v>
      </c>
      <c r="G80" s="67">
        <f>IF(G79=0,0,G79/$F79)</f>
        <v>0.5</v>
      </c>
      <c r="H80" s="37">
        <f>IF(H79=0,0,H79/$H79)</f>
        <v>1</v>
      </c>
      <c r="I80" s="37">
        <f>IF(I79=0,0,I79/$H79)</f>
        <v>0</v>
      </c>
      <c r="J80" s="37">
        <f>IF(J79=0,0,J79/$J79)</f>
        <v>0</v>
      </c>
      <c r="K80" s="37">
        <f>IF(K79=0,0,K79/$J79)</f>
        <v>0</v>
      </c>
      <c r="L80" s="37">
        <f>IF(L79=0,0,L79/$L79)</f>
        <v>1</v>
      </c>
      <c r="M80" s="37">
        <f>IF(M79=0,0,M79/$L79)</f>
        <v>0</v>
      </c>
      <c r="N80" s="37">
        <f>IF(N79=0,0,N79/$N79)</f>
        <v>1</v>
      </c>
      <c r="O80" s="37">
        <f>IF(O79=0,0,O79/$N79)</f>
        <v>0.11428571428571428</v>
      </c>
      <c r="P80" s="37">
        <f>IF(P79=0,0,P79/$F79)</f>
        <v>0.28125</v>
      </c>
      <c r="Q80" s="37">
        <f>IF(Q79=0,0,Q79/$F79)</f>
        <v>0.21875</v>
      </c>
      <c r="AB80" s="224"/>
      <c r="AC80" s="224"/>
    </row>
    <row r="81" spans="1:29" ht="12" customHeight="1">
      <c r="A81" s="254"/>
      <c r="B81" s="254"/>
      <c r="C81" s="43"/>
      <c r="D81" s="305" t="s">
        <v>10</v>
      </c>
      <c r="E81" s="42"/>
      <c r="F81" s="93">
        <f t="shared" si="4"/>
        <v>176</v>
      </c>
      <c r="G81" s="69">
        <v>47</v>
      </c>
      <c r="H81" s="41">
        <v>20</v>
      </c>
      <c r="I81" s="41">
        <v>0</v>
      </c>
      <c r="J81" s="41">
        <v>26</v>
      </c>
      <c r="K81" s="41">
        <v>2</v>
      </c>
      <c r="L81" s="41">
        <v>48</v>
      </c>
      <c r="M81" s="41">
        <v>10</v>
      </c>
      <c r="N81" s="41">
        <v>74</v>
      </c>
      <c r="O81" s="41">
        <v>15</v>
      </c>
      <c r="P81" s="41">
        <v>87</v>
      </c>
      <c r="Q81" s="41">
        <v>42</v>
      </c>
      <c r="AB81" s="140">
        <v>176</v>
      </c>
      <c r="AC81" s="140" t="str">
        <f>IF(F81=AB81,"",1)</f>
        <v/>
      </c>
    </row>
    <row r="82" spans="1:29" ht="12" customHeight="1">
      <c r="A82" s="254"/>
      <c r="B82" s="254"/>
      <c r="C82" s="40"/>
      <c r="D82" s="306"/>
      <c r="E82" s="39"/>
      <c r="F82" s="94">
        <f t="shared" si="4"/>
        <v>1</v>
      </c>
      <c r="G82" s="67">
        <f>IF(G81=0,0,G81/$F81)</f>
        <v>0.26704545454545453</v>
      </c>
      <c r="H82" s="37">
        <f>IF(H81=0,0,H81/$H81)</f>
        <v>1</v>
      </c>
      <c r="I82" s="37">
        <f>IF(I81=0,0,I81/$H81)</f>
        <v>0</v>
      </c>
      <c r="J82" s="37">
        <f>IF(J81=0,0,J81/$J81)</f>
        <v>1</v>
      </c>
      <c r="K82" s="37">
        <f>IF(K81=0,0,K81/$J81)</f>
        <v>7.6923076923076927E-2</v>
      </c>
      <c r="L82" s="37">
        <f>IF(L81=0,0,L81/$L81)</f>
        <v>1</v>
      </c>
      <c r="M82" s="37">
        <f>IF(M81=0,0,M81/$L81)</f>
        <v>0.20833333333333334</v>
      </c>
      <c r="N82" s="37">
        <f>IF(N81=0,0,N81/$N81)</f>
        <v>1</v>
      </c>
      <c r="O82" s="37">
        <f>IF(O81=0,0,O81/$N81)</f>
        <v>0.20270270270270271</v>
      </c>
      <c r="P82" s="37">
        <f>IF(P81=0,0,P81/$F81)</f>
        <v>0.49431818181818182</v>
      </c>
      <c r="Q82" s="37">
        <f>IF(Q81=0,0,Q81/$F81)</f>
        <v>0.23863636363636365</v>
      </c>
      <c r="AB82" s="224"/>
      <c r="AC82" s="224"/>
    </row>
    <row r="83" spans="1:29" ht="12" customHeight="1">
      <c r="A83" s="254"/>
      <c r="B83" s="254"/>
      <c r="C83" s="43"/>
      <c r="D83" s="305" t="s">
        <v>9</v>
      </c>
      <c r="E83" s="42"/>
      <c r="F83" s="93">
        <f t="shared" si="4"/>
        <v>21</v>
      </c>
      <c r="G83" s="69">
        <v>10</v>
      </c>
      <c r="H83" s="41">
        <v>2</v>
      </c>
      <c r="I83" s="41">
        <v>0</v>
      </c>
      <c r="J83" s="41">
        <v>0</v>
      </c>
      <c r="K83" s="41">
        <v>0</v>
      </c>
      <c r="L83" s="41">
        <v>9</v>
      </c>
      <c r="M83" s="41">
        <v>1</v>
      </c>
      <c r="N83" s="41">
        <v>5</v>
      </c>
      <c r="O83" s="41">
        <v>1</v>
      </c>
      <c r="P83" s="41">
        <v>8</v>
      </c>
      <c r="Q83" s="41">
        <v>3</v>
      </c>
      <c r="AB83" s="140">
        <v>21</v>
      </c>
      <c r="AC83" s="140" t="str">
        <f>IF(F83=AB83,"",1)</f>
        <v/>
      </c>
    </row>
    <row r="84" spans="1:29" ht="12" customHeight="1">
      <c r="A84" s="254"/>
      <c r="B84" s="254"/>
      <c r="C84" s="40"/>
      <c r="D84" s="306"/>
      <c r="E84" s="39"/>
      <c r="F84" s="94">
        <f t="shared" si="4"/>
        <v>1</v>
      </c>
      <c r="G84" s="67">
        <f>IF(G83=0,0,G83/$F83)</f>
        <v>0.47619047619047616</v>
      </c>
      <c r="H84" s="37">
        <f>IF(H83=0,0,H83/$H83)</f>
        <v>1</v>
      </c>
      <c r="I84" s="37">
        <f>IF(I83=0,0,I83/$H83)</f>
        <v>0</v>
      </c>
      <c r="J84" s="37">
        <f>IF(J83=0,0,J83/$J83)</f>
        <v>0</v>
      </c>
      <c r="K84" s="37">
        <f>IF(K83=0,0,K83/$J83)</f>
        <v>0</v>
      </c>
      <c r="L84" s="37">
        <f>IF(L83=0,0,L83/$L83)</f>
        <v>1</v>
      </c>
      <c r="M84" s="37">
        <f>IF(M83=0,0,M83/$L83)</f>
        <v>0.1111111111111111</v>
      </c>
      <c r="N84" s="37">
        <f>IF(N83=0,0,N83/$N83)</f>
        <v>1</v>
      </c>
      <c r="O84" s="37">
        <f>IF(O83=0,0,O83/$N83)</f>
        <v>0.2</v>
      </c>
      <c r="P84" s="37">
        <f>IF(P83=0,0,P83/$F83)</f>
        <v>0.38095238095238093</v>
      </c>
      <c r="Q84" s="37">
        <f>IF(Q83=0,0,Q83/$F83)</f>
        <v>0.14285714285714285</v>
      </c>
      <c r="AB84" s="224"/>
      <c r="AC84" s="224"/>
    </row>
    <row r="85" spans="1:29" ht="12" customHeight="1">
      <c r="A85" s="254"/>
      <c r="B85" s="254"/>
      <c r="C85" s="43"/>
      <c r="D85" s="305" t="s">
        <v>8</v>
      </c>
      <c r="E85" s="42"/>
      <c r="F85" s="93">
        <f t="shared" si="4"/>
        <v>9</v>
      </c>
      <c r="G85" s="69">
        <v>2</v>
      </c>
      <c r="H85" s="41">
        <v>0</v>
      </c>
      <c r="I85" s="41">
        <v>0</v>
      </c>
      <c r="J85" s="41">
        <v>1</v>
      </c>
      <c r="K85" s="41">
        <v>0</v>
      </c>
      <c r="L85" s="41">
        <v>0</v>
      </c>
      <c r="M85" s="41">
        <v>0</v>
      </c>
      <c r="N85" s="41">
        <v>2</v>
      </c>
      <c r="O85" s="41">
        <v>1</v>
      </c>
      <c r="P85" s="41">
        <v>6</v>
      </c>
      <c r="Q85" s="41">
        <v>1</v>
      </c>
      <c r="AB85" s="140">
        <v>9</v>
      </c>
      <c r="AC85" s="140" t="str">
        <f>IF(F85=AB85,"",1)</f>
        <v/>
      </c>
    </row>
    <row r="86" spans="1:29" ht="12" customHeight="1">
      <c r="A86" s="254"/>
      <c r="B86" s="254"/>
      <c r="C86" s="40"/>
      <c r="D86" s="306"/>
      <c r="E86" s="39"/>
      <c r="F86" s="94">
        <f t="shared" si="4"/>
        <v>1</v>
      </c>
      <c r="G86" s="67">
        <f>IF(G85=0,0,G85/$F85)</f>
        <v>0.22222222222222221</v>
      </c>
      <c r="H86" s="37">
        <f>IF(H85=0,0,H85/$H85)</f>
        <v>0</v>
      </c>
      <c r="I86" s="37">
        <f>IF(I85=0,0,I85/$H85)</f>
        <v>0</v>
      </c>
      <c r="J86" s="37">
        <f>IF(J85=0,0,J85/$J85)</f>
        <v>1</v>
      </c>
      <c r="K86" s="37">
        <f>IF(K85=0,0,K85/$J85)</f>
        <v>0</v>
      </c>
      <c r="L86" s="37">
        <f>IF(L85=0,0,L85/$L85)</f>
        <v>0</v>
      </c>
      <c r="M86" s="37">
        <f>IF(M85=0,0,M85/$L85)</f>
        <v>0</v>
      </c>
      <c r="N86" s="37">
        <f>IF(N85=0,0,N85/$N85)</f>
        <v>1</v>
      </c>
      <c r="O86" s="37">
        <f>IF(O85=0,0,O85/$N85)</f>
        <v>0.5</v>
      </c>
      <c r="P86" s="37">
        <f>IF(P85=0,0,P85/$F85)</f>
        <v>0.66666666666666663</v>
      </c>
      <c r="Q86" s="37">
        <f>IF(Q85=0,0,Q85/$F85)</f>
        <v>0.1111111111111111</v>
      </c>
      <c r="AB86" s="224"/>
      <c r="AC86" s="224"/>
    </row>
    <row r="87" spans="1:29" ht="13.5" customHeight="1">
      <c r="A87" s="254"/>
      <c r="B87" s="254"/>
      <c r="C87" s="43"/>
      <c r="D87" s="307" t="s">
        <v>121</v>
      </c>
      <c r="E87" s="42"/>
      <c r="F87" s="93">
        <f t="shared" si="4"/>
        <v>18</v>
      </c>
      <c r="G87" s="69">
        <v>6</v>
      </c>
      <c r="H87" s="41">
        <v>1</v>
      </c>
      <c r="I87" s="41">
        <v>0</v>
      </c>
      <c r="J87" s="41">
        <v>1</v>
      </c>
      <c r="K87" s="41">
        <v>0</v>
      </c>
      <c r="L87" s="41">
        <v>5</v>
      </c>
      <c r="M87" s="41">
        <v>0</v>
      </c>
      <c r="N87" s="41">
        <v>17</v>
      </c>
      <c r="O87" s="41">
        <v>2</v>
      </c>
      <c r="P87" s="41">
        <v>11</v>
      </c>
      <c r="Q87" s="41">
        <v>1</v>
      </c>
      <c r="AB87" s="140">
        <v>18</v>
      </c>
      <c r="AC87" s="140" t="str">
        <f>IF(F87=AB87,"",1)</f>
        <v/>
      </c>
    </row>
    <row r="88" spans="1:29" ht="13.5" customHeight="1">
      <c r="A88" s="254"/>
      <c r="B88" s="254"/>
      <c r="C88" s="40"/>
      <c r="D88" s="306"/>
      <c r="E88" s="39"/>
      <c r="F88" s="94">
        <f t="shared" si="4"/>
        <v>1</v>
      </c>
      <c r="G88" s="67">
        <f>IF(G87=0,0,G87/$F87)</f>
        <v>0.33333333333333331</v>
      </c>
      <c r="H88" s="37">
        <f>IF(H87=0,0,H87/$H87)</f>
        <v>1</v>
      </c>
      <c r="I88" s="37">
        <f>IF(I87=0,0,I87/$H87)</f>
        <v>0</v>
      </c>
      <c r="J88" s="37">
        <f>IF(J87=0,0,J87/$J87)</f>
        <v>1</v>
      </c>
      <c r="K88" s="37">
        <f>IF(K87=0,0,K87/$J87)</f>
        <v>0</v>
      </c>
      <c r="L88" s="37">
        <f>IF(L87=0,0,L87/$L87)</f>
        <v>1</v>
      </c>
      <c r="M88" s="37">
        <f>IF(M87=0,0,M87/$L87)</f>
        <v>0</v>
      </c>
      <c r="N88" s="37">
        <f>IF(N87=0,0,N87/$N87)</f>
        <v>1</v>
      </c>
      <c r="O88" s="37">
        <f>IF(O87=0,0,O87/$N87)</f>
        <v>0.11764705882352941</v>
      </c>
      <c r="P88" s="37">
        <f>IF(P87=0,0,P87/$F87)</f>
        <v>0.61111111111111116</v>
      </c>
      <c r="Q88" s="37">
        <f>IF(Q87=0,0,Q87/$F87)</f>
        <v>5.5555555555555552E-2</v>
      </c>
      <c r="AB88" s="224"/>
      <c r="AC88" s="224"/>
    </row>
    <row r="89" spans="1:29" ht="12" customHeight="1">
      <c r="A89" s="254"/>
      <c r="B89" s="254"/>
      <c r="C89" s="43"/>
      <c r="D89" s="305" t="s">
        <v>6</v>
      </c>
      <c r="E89" s="42"/>
      <c r="F89" s="93">
        <f t="shared" si="4"/>
        <v>49</v>
      </c>
      <c r="G89" s="69">
        <v>15</v>
      </c>
      <c r="H89" s="41">
        <v>5</v>
      </c>
      <c r="I89" s="41">
        <v>1</v>
      </c>
      <c r="J89" s="41">
        <v>1</v>
      </c>
      <c r="K89" s="41">
        <v>1</v>
      </c>
      <c r="L89" s="41">
        <v>2</v>
      </c>
      <c r="M89" s="41">
        <v>0</v>
      </c>
      <c r="N89" s="41">
        <v>23</v>
      </c>
      <c r="O89" s="41">
        <v>4</v>
      </c>
      <c r="P89" s="41">
        <v>22</v>
      </c>
      <c r="Q89" s="41">
        <v>12</v>
      </c>
      <c r="AB89" s="140">
        <v>49</v>
      </c>
      <c r="AC89" s="140" t="str">
        <f>IF(F89=AB89,"",1)</f>
        <v/>
      </c>
    </row>
    <row r="90" spans="1:29" ht="12" customHeight="1">
      <c r="A90" s="254"/>
      <c r="B90" s="254"/>
      <c r="C90" s="40"/>
      <c r="D90" s="306"/>
      <c r="E90" s="39"/>
      <c r="F90" s="94">
        <f t="shared" si="4"/>
        <v>1</v>
      </c>
      <c r="G90" s="67">
        <f>IF(G89=0,0,G89/$F89)</f>
        <v>0.30612244897959184</v>
      </c>
      <c r="H90" s="37">
        <f>IF(H89=0,0,H89/$H89)</f>
        <v>1</v>
      </c>
      <c r="I90" s="37">
        <f>IF(I89=0,0,I89/$H89)</f>
        <v>0.2</v>
      </c>
      <c r="J90" s="37">
        <f>IF(J89=0,0,J89/$J89)</f>
        <v>1</v>
      </c>
      <c r="K90" s="37">
        <f>IF(K89=0,0,K89/$J89)</f>
        <v>1</v>
      </c>
      <c r="L90" s="37">
        <f>IF(L89=0,0,L89/$L89)</f>
        <v>1</v>
      </c>
      <c r="M90" s="37">
        <f>IF(M89=0,0,M89/$L89)</f>
        <v>0</v>
      </c>
      <c r="N90" s="37">
        <f>IF(N89=0,0,N89/$N89)</f>
        <v>1</v>
      </c>
      <c r="O90" s="37">
        <f>IF(O89=0,0,O89/$N89)</f>
        <v>0.17391304347826086</v>
      </c>
      <c r="P90" s="37">
        <f>IF(P89=0,0,P89/$F89)</f>
        <v>0.44897959183673469</v>
      </c>
      <c r="Q90" s="37">
        <f>IF(Q89=0,0,Q89/$F89)</f>
        <v>0.24489795918367346</v>
      </c>
      <c r="AB90" s="224"/>
      <c r="AC90" s="224"/>
    </row>
    <row r="91" spans="1:29" ht="12" customHeight="1">
      <c r="A91" s="254"/>
      <c r="B91" s="254"/>
      <c r="C91" s="43"/>
      <c r="D91" s="305" t="s">
        <v>5</v>
      </c>
      <c r="E91" s="42"/>
      <c r="F91" s="93">
        <f t="shared" si="4"/>
        <v>24</v>
      </c>
      <c r="G91" s="69">
        <v>11</v>
      </c>
      <c r="H91" s="41">
        <v>3</v>
      </c>
      <c r="I91" s="41">
        <v>0</v>
      </c>
      <c r="J91" s="41">
        <v>9</v>
      </c>
      <c r="K91" s="41">
        <v>3</v>
      </c>
      <c r="L91" s="41">
        <v>48</v>
      </c>
      <c r="M91" s="41">
        <v>11</v>
      </c>
      <c r="N91" s="41">
        <v>10</v>
      </c>
      <c r="O91" s="41">
        <v>2</v>
      </c>
      <c r="P91" s="41">
        <v>9</v>
      </c>
      <c r="Q91" s="41">
        <v>4</v>
      </c>
      <c r="AB91" s="140">
        <v>24</v>
      </c>
      <c r="AC91" s="140" t="str">
        <f>IF(F91=AB91,"",1)</f>
        <v/>
      </c>
    </row>
    <row r="92" spans="1:29" ht="12" customHeight="1">
      <c r="A92" s="254"/>
      <c r="B92" s="254"/>
      <c r="C92" s="40"/>
      <c r="D92" s="306"/>
      <c r="E92" s="39"/>
      <c r="F92" s="94">
        <f t="shared" si="4"/>
        <v>0.99999999999999989</v>
      </c>
      <c r="G92" s="67">
        <f>IF(G91=0,0,G91/$F91)</f>
        <v>0.45833333333333331</v>
      </c>
      <c r="H92" s="37">
        <f>IF(H91=0,0,H91/$H91)</f>
        <v>1</v>
      </c>
      <c r="I92" s="37">
        <f>IF(I91=0,0,I91/$H91)</f>
        <v>0</v>
      </c>
      <c r="J92" s="37">
        <f>IF(J91=0,0,J91/$J91)</f>
        <v>1</v>
      </c>
      <c r="K92" s="37">
        <f>IF(K91=0,0,K91/$J91)</f>
        <v>0.33333333333333331</v>
      </c>
      <c r="L92" s="37">
        <f>IF(L91=0,0,L91/$L91)</f>
        <v>1</v>
      </c>
      <c r="M92" s="37">
        <f>IF(M91=0,0,M91/$L91)</f>
        <v>0.22916666666666666</v>
      </c>
      <c r="N92" s="37">
        <f>IF(N91=0,0,N91/$N91)</f>
        <v>1</v>
      </c>
      <c r="O92" s="37">
        <f>IF(O91=0,0,O91/$N91)</f>
        <v>0.2</v>
      </c>
      <c r="P92" s="37">
        <f>IF(P91=0,0,P91/$F91)</f>
        <v>0.375</v>
      </c>
      <c r="Q92" s="37">
        <f>IF(Q91=0,0,Q91/$F91)</f>
        <v>0.16666666666666666</v>
      </c>
      <c r="AB92" s="224"/>
      <c r="AC92" s="224"/>
    </row>
    <row r="93" spans="1:29" ht="12" customHeight="1">
      <c r="A93" s="254"/>
      <c r="B93" s="254"/>
      <c r="C93" s="43"/>
      <c r="D93" s="305" t="s">
        <v>4</v>
      </c>
      <c r="E93" s="42"/>
      <c r="F93" s="93">
        <f t="shared" si="4"/>
        <v>22</v>
      </c>
      <c r="G93" s="69">
        <v>6</v>
      </c>
      <c r="H93" s="41">
        <v>0</v>
      </c>
      <c r="I93" s="41">
        <v>0</v>
      </c>
      <c r="J93" s="41">
        <v>0</v>
      </c>
      <c r="K93" s="41">
        <v>0</v>
      </c>
      <c r="L93" s="41">
        <v>3</v>
      </c>
      <c r="M93" s="41">
        <v>1</v>
      </c>
      <c r="N93" s="41">
        <v>22</v>
      </c>
      <c r="O93" s="41">
        <v>3</v>
      </c>
      <c r="P93" s="41">
        <v>13</v>
      </c>
      <c r="Q93" s="41">
        <v>3</v>
      </c>
      <c r="AB93" s="140">
        <v>22</v>
      </c>
      <c r="AC93" s="140" t="str">
        <f>IF(F93=AB93,"",1)</f>
        <v/>
      </c>
    </row>
    <row r="94" spans="1:29" ht="12" customHeight="1">
      <c r="A94" s="254"/>
      <c r="B94" s="254"/>
      <c r="C94" s="40"/>
      <c r="D94" s="306"/>
      <c r="E94" s="39"/>
      <c r="F94" s="94">
        <f t="shared" si="4"/>
        <v>1</v>
      </c>
      <c r="G94" s="67">
        <f>IF(G93=0,0,G93/$F93)</f>
        <v>0.27272727272727271</v>
      </c>
      <c r="H94" s="37">
        <f>IF(H93=0,0,H93/$H93)</f>
        <v>0</v>
      </c>
      <c r="I94" s="37">
        <f>IF(I93=0,0,I93/$H93)</f>
        <v>0</v>
      </c>
      <c r="J94" s="37">
        <f>IF(J93=0,0,J93/$J93)</f>
        <v>0</v>
      </c>
      <c r="K94" s="37">
        <f>IF(K93=0,0,K93/$J93)</f>
        <v>0</v>
      </c>
      <c r="L94" s="37">
        <f>IF(L93=0,0,L93/$L93)</f>
        <v>1</v>
      </c>
      <c r="M94" s="37">
        <f>IF(M93=0,0,M93/$L93)</f>
        <v>0.33333333333333331</v>
      </c>
      <c r="N94" s="37">
        <f>IF(N93=0,0,N93/$N93)</f>
        <v>1</v>
      </c>
      <c r="O94" s="37">
        <f>IF(O93=0,0,O93/$N93)</f>
        <v>0.13636363636363635</v>
      </c>
      <c r="P94" s="37">
        <f>IF(P93=0,0,P93/$F93)</f>
        <v>0.59090909090909094</v>
      </c>
      <c r="Q94" s="37">
        <f>IF(Q93=0,0,Q93/$F93)</f>
        <v>0.13636363636363635</v>
      </c>
      <c r="AB94" s="224"/>
      <c r="AC94" s="224"/>
    </row>
    <row r="95" spans="1:29" ht="12" customHeight="1">
      <c r="A95" s="254"/>
      <c r="B95" s="254"/>
      <c r="C95" s="43"/>
      <c r="D95" s="305" t="s">
        <v>3</v>
      </c>
      <c r="E95" s="42"/>
      <c r="F95" s="93">
        <f t="shared" si="4"/>
        <v>168</v>
      </c>
      <c r="G95" s="69">
        <v>72</v>
      </c>
      <c r="H95" s="41">
        <v>15</v>
      </c>
      <c r="I95" s="41">
        <v>1</v>
      </c>
      <c r="J95" s="41">
        <v>43</v>
      </c>
      <c r="K95" s="41">
        <v>7</v>
      </c>
      <c r="L95" s="41">
        <v>38</v>
      </c>
      <c r="M95" s="41">
        <v>0</v>
      </c>
      <c r="N95" s="41">
        <v>217</v>
      </c>
      <c r="O95" s="41">
        <v>51</v>
      </c>
      <c r="P95" s="41">
        <v>80</v>
      </c>
      <c r="Q95" s="41">
        <v>16</v>
      </c>
      <c r="AB95" s="140">
        <v>168</v>
      </c>
      <c r="AC95" s="140" t="str">
        <f>IF(F95=AB95,"",1)</f>
        <v/>
      </c>
    </row>
    <row r="96" spans="1:29" ht="12" customHeight="1">
      <c r="A96" s="254"/>
      <c r="B96" s="254"/>
      <c r="C96" s="40"/>
      <c r="D96" s="306"/>
      <c r="E96" s="39"/>
      <c r="F96" s="94">
        <f t="shared" si="4"/>
        <v>0.99999999999999989</v>
      </c>
      <c r="G96" s="67">
        <f>IF(G95=0,0,G95/$F95)</f>
        <v>0.42857142857142855</v>
      </c>
      <c r="H96" s="37">
        <f>IF(H95=0,0,H95/$H95)</f>
        <v>1</v>
      </c>
      <c r="I96" s="37">
        <f>IF(I95=0,0,I95/$H95)</f>
        <v>6.6666666666666666E-2</v>
      </c>
      <c r="J96" s="37">
        <f>IF(J95=0,0,J95/$J95)</f>
        <v>1</v>
      </c>
      <c r="K96" s="37">
        <f>IF(K95=0,0,K95/$J95)</f>
        <v>0.16279069767441862</v>
      </c>
      <c r="L96" s="37">
        <f>IF(L95=0,0,L95/$L95)</f>
        <v>1</v>
      </c>
      <c r="M96" s="37">
        <f>IF(M95=0,0,M95/$L95)</f>
        <v>0</v>
      </c>
      <c r="N96" s="37">
        <f>IF(N95=0,0,N95/$N95)</f>
        <v>1</v>
      </c>
      <c r="O96" s="37">
        <f>IF(O95=0,0,O95/$N95)</f>
        <v>0.23502304147465439</v>
      </c>
      <c r="P96" s="37">
        <f>IF(P95=0,0,P95/$F95)</f>
        <v>0.47619047619047616</v>
      </c>
      <c r="Q96" s="37">
        <f>IF(Q95=0,0,Q95/$F95)</f>
        <v>9.5238095238095233E-2</v>
      </c>
      <c r="AB96" s="224"/>
      <c r="AC96" s="224"/>
    </row>
    <row r="97" spans="1:30" ht="12" customHeight="1">
      <c r="A97" s="254"/>
      <c r="B97" s="254"/>
      <c r="C97" s="43"/>
      <c r="D97" s="305" t="s">
        <v>2</v>
      </c>
      <c r="E97" s="42"/>
      <c r="F97" s="93">
        <f t="shared" si="4"/>
        <v>21</v>
      </c>
      <c r="G97" s="69">
        <v>7</v>
      </c>
      <c r="H97" s="41">
        <v>1</v>
      </c>
      <c r="I97" s="41">
        <v>0</v>
      </c>
      <c r="J97" s="41">
        <v>1</v>
      </c>
      <c r="K97" s="41">
        <v>0</v>
      </c>
      <c r="L97" s="41">
        <v>8</v>
      </c>
      <c r="M97" s="41">
        <v>1</v>
      </c>
      <c r="N97" s="41">
        <v>4</v>
      </c>
      <c r="O97" s="41">
        <v>0</v>
      </c>
      <c r="P97" s="41">
        <v>13</v>
      </c>
      <c r="Q97" s="41">
        <v>1</v>
      </c>
      <c r="AB97" s="140">
        <v>21</v>
      </c>
      <c r="AC97" s="140" t="str">
        <f>IF(F97=AB97,"",1)</f>
        <v/>
      </c>
    </row>
    <row r="98" spans="1:30" ht="12" customHeight="1">
      <c r="A98" s="254"/>
      <c r="B98" s="254"/>
      <c r="C98" s="40"/>
      <c r="D98" s="306"/>
      <c r="E98" s="39"/>
      <c r="F98" s="94">
        <f t="shared" si="4"/>
        <v>1</v>
      </c>
      <c r="G98" s="67">
        <f>IF(G97=0,0,G97/$F97)</f>
        <v>0.33333333333333331</v>
      </c>
      <c r="H98" s="37">
        <f>IF(H97=0,0,H97/$H97)</f>
        <v>1</v>
      </c>
      <c r="I98" s="37">
        <f>IF(I97=0,0,I97/$H97)</f>
        <v>0</v>
      </c>
      <c r="J98" s="37">
        <f>IF(J97=0,0,J97/$J97)</f>
        <v>1</v>
      </c>
      <c r="K98" s="37">
        <f>IF(K97=0,0,K97/$J97)</f>
        <v>0</v>
      </c>
      <c r="L98" s="37">
        <f>IF(L97=0,0,L97/$L97)</f>
        <v>1</v>
      </c>
      <c r="M98" s="37">
        <f>IF(M97=0,0,M97/$L97)</f>
        <v>0.125</v>
      </c>
      <c r="N98" s="37">
        <f>IF(N97=0,0,N97/$N97)</f>
        <v>1</v>
      </c>
      <c r="O98" s="37">
        <f>IF(O97=0,0,O97/$N97)</f>
        <v>0</v>
      </c>
      <c r="P98" s="37">
        <f>IF(P97=0,0,P97/$F97)</f>
        <v>0.61904761904761907</v>
      </c>
      <c r="Q98" s="37">
        <f>IF(Q97=0,0,Q97/$F97)</f>
        <v>4.7619047619047616E-2</v>
      </c>
      <c r="AB98" s="224"/>
      <c r="AC98" s="224"/>
    </row>
    <row r="99" spans="1:30" ht="12.75" customHeight="1">
      <c r="A99" s="254"/>
      <c r="B99" s="254"/>
      <c r="C99" s="43"/>
      <c r="D99" s="305" t="s">
        <v>1</v>
      </c>
      <c r="E99" s="42"/>
      <c r="F99" s="93">
        <f t="shared" si="4"/>
        <v>56</v>
      </c>
      <c r="G99" s="69">
        <v>24</v>
      </c>
      <c r="H99" s="41">
        <v>12</v>
      </c>
      <c r="I99" s="41">
        <v>3</v>
      </c>
      <c r="J99" s="41">
        <v>6</v>
      </c>
      <c r="K99" s="41">
        <v>1</v>
      </c>
      <c r="L99" s="41">
        <v>46</v>
      </c>
      <c r="M99" s="41">
        <v>8</v>
      </c>
      <c r="N99" s="41">
        <v>158</v>
      </c>
      <c r="O99" s="41">
        <v>70</v>
      </c>
      <c r="P99" s="41">
        <v>14</v>
      </c>
      <c r="Q99" s="41">
        <v>18</v>
      </c>
      <c r="AB99" s="140">
        <v>56</v>
      </c>
      <c r="AC99" s="140" t="str">
        <f>IF(F99=AB99,"",1)</f>
        <v/>
      </c>
    </row>
    <row r="100" spans="1:30" ht="12.75" customHeight="1" thickBot="1">
      <c r="A100" s="255"/>
      <c r="B100" s="255"/>
      <c r="C100" s="40"/>
      <c r="D100" s="306"/>
      <c r="E100" s="39"/>
      <c r="F100" s="128">
        <f t="shared" si="4"/>
        <v>1</v>
      </c>
      <c r="G100" s="67">
        <f>IF(G99=0,0,G99/$F99)</f>
        <v>0.42857142857142855</v>
      </c>
      <c r="H100" s="37">
        <f>IF(H99=0,0,H99/$H99)</f>
        <v>1</v>
      </c>
      <c r="I100" s="37">
        <f>IF(I99=0,0,I99/$H99)</f>
        <v>0.25</v>
      </c>
      <c r="J100" s="37">
        <f>IF(J99=0,0,J99/$J99)</f>
        <v>1</v>
      </c>
      <c r="K100" s="37">
        <f>IF(K99=0,0,K99/$J99)</f>
        <v>0.16666666666666666</v>
      </c>
      <c r="L100" s="37">
        <f>IF(L99=0,0,L99/$L99)</f>
        <v>1</v>
      </c>
      <c r="M100" s="37">
        <f>IF(M99=0,0,M99/$L99)</f>
        <v>0.17391304347826086</v>
      </c>
      <c r="N100" s="37">
        <f>IF(N99=0,0,N99/$N99)</f>
        <v>1</v>
      </c>
      <c r="O100" s="37">
        <f>IF(O99=0,0,O99/$N99)</f>
        <v>0.44303797468354428</v>
      </c>
      <c r="P100" s="37">
        <f>IF(P99=0,0,P99/$F99)</f>
        <v>0.25</v>
      </c>
      <c r="Q100" s="37">
        <f>IF(Q99=0,0,Q99/$F99)</f>
        <v>0.32142857142857145</v>
      </c>
      <c r="AB100" s="141"/>
      <c r="AC100" s="226"/>
    </row>
    <row r="110" spans="1:30">
      <c r="D110" s="170" t="s">
        <v>687</v>
      </c>
      <c r="F110" s="165">
        <v>967</v>
      </c>
      <c r="G110" s="165">
        <v>439</v>
      </c>
      <c r="H110" s="165">
        <v>502</v>
      </c>
      <c r="I110" s="165">
        <v>33</v>
      </c>
      <c r="J110" s="165">
        <v>150</v>
      </c>
      <c r="K110" s="165">
        <v>19</v>
      </c>
      <c r="L110" s="165">
        <v>383</v>
      </c>
      <c r="M110" s="165">
        <v>36</v>
      </c>
      <c r="N110" s="165">
        <v>1092</v>
      </c>
      <c r="O110" s="165">
        <v>253</v>
      </c>
      <c r="P110" s="165">
        <v>386</v>
      </c>
      <c r="Q110" s="165">
        <v>142</v>
      </c>
      <c r="R110" s="165"/>
      <c r="S110" s="165"/>
    </row>
    <row r="111" spans="1:30">
      <c r="D111" s="227" t="s">
        <v>49</v>
      </c>
      <c r="F111" s="168">
        <f>IF(F110="","",SUM(F9,F11,F13,F15,F17))</f>
        <v>967</v>
      </c>
      <c r="G111" s="168">
        <f t="shared" ref="G111:S111" si="5">IF(G110="","",SUM(G9,G11,G13,G15,G17))</f>
        <v>439</v>
      </c>
      <c r="H111" s="168">
        <f t="shared" si="5"/>
        <v>502</v>
      </c>
      <c r="I111" s="168">
        <f t="shared" si="5"/>
        <v>33</v>
      </c>
      <c r="J111" s="168">
        <f t="shared" si="5"/>
        <v>150</v>
      </c>
      <c r="K111" s="168">
        <f t="shared" si="5"/>
        <v>19</v>
      </c>
      <c r="L111" s="168">
        <f t="shared" si="5"/>
        <v>383</v>
      </c>
      <c r="M111" s="168">
        <f t="shared" si="5"/>
        <v>36</v>
      </c>
      <c r="N111" s="168">
        <f t="shared" si="5"/>
        <v>1092</v>
      </c>
      <c r="O111" s="168">
        <f t="shared" si="5"/>
        <v>253</v>
      </c>
      <c r="P111" s="168">
        <f t="shared" si="5"/>
        <v>386</v>
      </c>
      <c r="Q111" s="168">
        <f t="shared" si="5"/>
        <v>142</v>
      </c>
      <c r="R111" s="168" t="str">
        <f t="shared" si="5"/>
        <v/>
      </c>
      <c r="S111" s="168" t="str">
        <f t="shared" si="5"/>
        <v/>
      </c>
      <c r="T111" s="54"/>
      <c r="V111" s="54"/>
      <c r="X111" s="54"/>
      <c r="Z111" s="54"/>
      <c r="AB111" s="54"/>
      <c r="AD111" s="54"/>
    </row>
    <row r="112" spans="1:30">
      <c r="D112" s="227" t="s">
        <v>43</v>
      </c>
      <c r="F112" s="168">
        <f>IF(F110="","",SUM(F19,F69))</f>
        <v>967</v>
      </c>
      <c r="G112" s="168">
        <f t="shared" ref="G112:S112" si="6">IF(G110="","",SUM(G19,G69))</f>
        <v>439</v>
      </c>
      <c r="H112" s="168">
        <f t="shared" si="6"/>
        <v>502</v>
      </c>
      <c r="I112" s="168">
        <f t="shared" si="6"/>
        <v>33</v>
      </c>
      <c r="J112" s="168">
        <f t="shared" si="6"/>
        <v>150</v>
      </c>
      <c r="K112" s="168">
        <f t="shared" si="6"/>
        <v>19</v>
      </c>
      <c r="L112" s="168">
        <f t="shared" si="6"/>
        <v>383</v>
      </c>
      <c r="M112" s="168">
        <f t="shared" si="6"/>
        <v>36</v>
      </c>
      <c r="N112" s="168">
        <f t="shared" si="6"/>
        <v>1092</v>
      </c>
      <c r="O112" s="168">
        <f t="shared" si="6"/>
        <v>253</v>
      </c>
      <c r="P112" s="168">
        <f t="shared" si="6"/>
        <v>386</v>
      </c>
      <c r="Q112" s="168">
        <f t="shared" si="6"/>
        <v>142</v>
      </c>
      <c r="R112" s="168" t="str">
        <f t="shared" si="6"/>
        <v/>
      </c>
      <c r="S112" s="168" t="str">
        <f t="shared" si="6"/>
        <v/>
      </c>
      <c r="T112" s="54"/>
      <c r="V112" s="54"/>
      <c r="X112" s="54"/>
      <c r="Z112" s="54"/>
      <c r="AB112" s="54"/>
      <c r="AD112" s="54"/>
    </row>
    <row r="113" spans="4:30">
      <c r="D113" s="169" t="s">
        <v>42</v>
      </c>
      <c r="F113" s="168">
        <f>IF(F110="","",SUM(F21,F23,F25,F27,F29,F31,F33,F35,F37,F39,F41,F43,F45,F47,F49,F51,F53,F55,F57,F59,F61,F63,F65,F67))</f>
        <v>243</v>
      </c>
      <c r="G113" s="168">
        <f t="shared" ref="G113:S113" si="7">IF(G110="","",SUM(G21,G23,G25,G27,G29,G31,G33,G35,G37,G39,G41,G43,G45,G47,G49,G51,G53,G55,G57,G59,G61,G63,G65,G67))</f>
        <v>147</v>
      </c>
      <c r="H113" s="168">
        <f t="shared" si="7"/>
        <v>372</v>
      </c>
      <c r="I113" s="168">
        <f t="shared" si="7"/>
        <v>24</v>
      </c>
      <c r="J113" s="168">
        <f t="shared" si="7"/>
        <v>43</v>
      </c>
      <c r="K113" s="168">
        <f t="shared" si="7"/>
        <v>5</v>
      </c>
      <c r="L113" s="168">
        <f t="shared" si="7"/>
        <v>131</v>
      </c>
      <c r="M113" s="168">
        <f t="shared" si="7"/>
        <v>4</v>
      </c>
      <c r="N113" s="168">
        <f t="shared" si="7"/>
        <v>410</v>
      </c>
      <c r="O113" s="168">
        <f t="shared" si="7"/>
        <v>72</v>
      </c>
      <c r="P113" s="168">
        <f t="shared" si="7"/>
        <v>76</v>
      </c>
      <c r="Q113" s="168">
        <f t="shared" si="7"/>
        <v>20</v>
      </c>
      <c r="R113" s="168" t="str">
        <f t="shared" si="7"/>
        <v/>
      </c>
      <c r="S113" s="168" t="str">
        <f t="shared" si="7"/>
        <v/>
      </c>
      <c r="T113" s="54"/>
      <c r="V113" s="54"/>
      <c r="X113" s="54"/>
      <c r="Z113" s="54"/>
      <c r="AB113" s="54"/>
      <c r="AD113" s="54"/>
    </row>
    <row r="114" spans="4:30">
      <c r="D114" s="170" t="s">
        <v>491</v>
      </c>
      <c r="F114" s="168">
        <f>IF(F110="","",SUM(F71,F73,F75,F77,F79,F81,F83,F85,F87,F89,F91,F93,F95,F97,F99))</f>
        <v>724</v>
      </c>
      <c r="G114" s="168">
        <f t="shared" ref="G114:S114" si="8">IF(G110="","",SUM(G71,G73,G75,G77,G79,G81,G83,G85,G87,G89,G91,G93,G95,G97,G99))</f>
        <v>292</v>
      </c>
      <c r="H114" s="168">
        <f t="shared" si="8"/>
        <v>130</v>
      </c>
      <c r="I114" s="168">
        <f t="shared" si="8"/>
        <v>9</v>
      </c>
      <c r="J114" s="168">
        <f t="shared" si="8"/>
        <v>107</v>
      </c>
      <c r="K114" s="168">
        <f t="shared" si="8"/>
        <v>14</v>
      </c>
      <c r="L114" s="168">
        <f t="shared" si="8"/>
        <v>252</v>
      </c>
      <c r="M114" s="168">
        <f t="shared" si="8"/>
        <v>32</v>
      </c>
      <c r="N114" s="168">
        <f t="shared" si="8"/>
        <v>682</v>
      </c>
      <c r="O114" s="168">
        <f t="shared" si="8"/>
        <v>181</v>
      </c>
      <c r="P114" s="168">
        <f t="shared" si="8"/>
        <v>310</v>
      </c>
      <c r="Q114" s="168">
        <f t="shared" si="8"/>
        <v>122</v>
      </c>
      <c r="R114" s="168" t="str">
        <f t="shared" si="8"/>
        <v/>
      </c>
      <c r="S114" s="168" t="str">
        <f t="shared" si="8"/>
        <v/>
      </c>
      <c r="T114" s="54"/>
      <c r="V114" s="54"/>
      <c r="X114" s="54"/>
      <c r="Z114" s="54"/>
      <c r="AB114" s="54"/>
      <c r="AD114" s="54"/>
    </row>
    <row r="116" spans="4:30">
      <c r="D116" s="170" t="s">
        <v>687</v>
      </c>
      <c r="F116" s="165" t="str">
        <f>IF(F110="","",IF(F7=F110,"",1))</f>
        <v/>
      </c>
      <c r="G116" s="165" t="str">
        <f t="shared" ref="G116:S116" si="9">IF(G110="","",IF(G7=G110,"",1))</f>
        <v/>
      </c>
      <c r="H116" s="165" t="str">
        <f t="shared" si="9"/>
        <v/>
      </c>
      <c r="I116" s="165" t="str">
        <f t="shared" si="9"/>
        <v/>
      </c>
      <c r="J116" s="165" t="str">
        <f t="shared" si="9"/>
        <v/>
      </c>
      <c r="K116" s="165" t="str">
        <f t="shared" si="9"/>
        <v/>
      </c>
      <c r="L116" s="165" t="str">
        <f t="shared" si="9"/>
        <v/>
      </c>
      <c r="M116" s="165" t="str">
        <f t="shared" si="9"/>
        <v/>
      </c>
      <c r="N116" s="165" t="str">
        <f t="shared" si="9"/>
        <v/>
      </c>
      <c r="O116" s="165" t="str">
        <f t="shared" si="9"/>
        <v/>
      </c>
      <c r="P116" s="165" t="str">
        <f t="shared" si="9"/>
        <v/>
      </c>
      <c r="Q116" s="165" t="str">
        <f t="shared" si="9"/>
        <v/>
      </c>
      <c r="R116" s="165" t="str">
        <f t="shared" si="9"/>
        <v/>
      </c>
      <c r="S116" s="165" t="str">
        <f t="shared" si="9"/>
        <v/>
      </c>
    </row>
    <row r="117" spans="4:30">
      <c r="D117" s="227" t="s">
        <v>49</v>
      </c>
      <c r="F117" s="165" t="str">
        <f>IF(F110="","",IF(F110=F111,"",1))</f>
        <v/>
      </c>
      <c r="G117" s="165" t="str">
        <f t="shared" ref="G117:S117" si="10">IF(G110="","",IF(G110=G111,"",1))</f>
        <v/>
      </c>
      <c r="H117" s="165" t="str">
        <f t="shared" si="10"/>
        <v/>
      </c>
      <c r="I117" s="165" t="str">
        <f t="shared" si="10"/>
        <v/>
      </c>
      <c r="J117" s="165" t="str">
        <f t="shared" si="10"/>
        <v/>
      </c>
      <c r="K117" s="165" t="str">
        <f t="shared" si="10"/>
        <v/>
      </c>
      <c r="L117" s="165" t="str">
        <f t="shared" si="10"/>
        <v/>
      </c>
      <c r="M117" s="165" t="str">
        <f t="shared" si="10"/>
        <v/>
      </c>
      <c r="N117" s="165" t="str">
        <f t="shared" si="10"/>
        <v/>
      </c>
      <c r="O117" s="165" t="str">
        <f t="shared" si="10"/>
        <v/>
      </c>
      <c r="P117" s="165" t="str">
        <f t="shared" si="10"/>
        <v/>
      </c>
      <c r="Q117" s="165" t="str">
        <f t="shared" si="10"/>
        <v/>
      </c>
      <c r="R117" s="165" t="str">
        <f t="shared" si="10"/>
        <v/>
      </c>
      <c r="S117" s="165" t="str">
        <f t="shared" si="10"/>
        <v/>
      </c>
    </row>
    <row r="118" spans="4:30">
      <c r="D118" s="227" t="s">
        <v>43</v>
      </c>
      <c r="F118" s="165" t="str">
        <f>IF(F110="","",IF(F110=F112,"",1))</f>
        <v/>
      </c>
      <c r="G118" s="165" t="str">
        <f t="shared" ref="G118:S118" si="11">IF(G110="","",IF(G110=G112,"",1))</f>
        <v/>
      </c>
      <c r="H118" s="165" t="str">
        <f t="shared" si="11"/>
        <v/>
      </c>
      <c r="I118" s="165" t="str">
        <f t="shared" si="11"/>
        <v/>
      </c>
      <c r="J118" s="165" t="str">
        <f t="shared" si="11"/>
        <v/>
      </c>
      <c r="K118" s="165" t="str">
        <f t="shared" si="11"/>
        <v/>
      </c>
      <c r="L118" s="165" t="str">
        <f t="shared" si="11"/>
        <v/>
      </c>
      <c r="M118" s="165" t="str">
        <f t="shared" si="11"/>
        <v/>
      </c>
      <c r="N118" s="165" t="str">
        <f t="shared" si="11"/>
        <v/>
      </c>
      <c r="O118" s="165" t="str">
        <f t="shared" si="11"/>
        <v/>
      </c>
      <c r="P118" s="165" t="str">
        <f t="shared" si="11"/>
        <v/>
      </c>
      <c r="Q118" s="165" t="str">
        <f t="shared" si="11"/>
        <v/>
      </c>
      <c r="R118" s="165" t="str">
        <f t="shared" si="11"/>
        <v/>
      </c>
      <c r="S118" s="165" t="str">
        <f t="shared" si="11"/>
        <v/>
      </c>
    </row>
    <row r="119" spans="4:30">
      <c r="D119" s="169" t="s">
        <v>42</v>
      </c>
      <c r="F119" s="165" t="str">
        <f>IF(F110="","",IF(F19=F113,"",1))</f>
        <v/>
      </c>
      <c r="G119" s="165" t="str">
        <f t="shared" ref="G119:S119" si="12">IF(G110="","",IF(G19=G113,"",1))</f>
        <v/>
      </c>
      <c r="H119" s="165" t="str">
        <f t="shared" si="12"/>
        <v/>
      </c>
      <c r="I119" s="165" t="str">
        <f t="shared" si="12"/>
        <v/>
      </c>
      <c r="J119" s="165" t="str">
        <f t="shared" si="12"/>
        <v/>
      </c>
      <c r="K119" s="165" t="str">
        <f t="shared" si="12"/>
        <v/>
      </c>
      <c r="L119" s="165" t="str">
        <f t="shared" si="12"/>
        <v/>
      </c>
      <c r="M119" s="165" t="str">
        <f t="shared" si="12"/>
        <v/>
      </c>
      <c r="N119" s="165" t="str">
        <f t="shared" si="12"/>
        <v/>
      </c>
      <c r="O119" s="165" t="str">
        <f t="shared" si="12"/>
        <v/>
      </c>
      <c r="P119" s="165" t="str">
        <f t="shared" si="12"/>
        <v/>
      </c>
      <c r="Q119" s="165" t="str">
        <f t="shared" si="12"/>
        <v/>
      </c>
      <c r="R119" s="165" t="str">
        <f t="shared" si="12"/>
        <v/>
      </c>
      <c r="S119" s="165" t="str">
        <f t="shared" si="12"/>
        <v/>
      </c>
    </row>
    <row r="120" spans="4:30">
      <c r="D120" s="170" t="s">
        <v>491</v>
      </c>
      <c r="F120" s="165" t="str">
        <f>IF(F110="","",IF(F69=F114,"",1))</f>
        <v/>
      </c>
      <c r="G120" s="165" t="str">
        <f t="shared" ref="G120:S120" si="13">IF(G110="","",IF(G69=G114,"",1))</f>
        <v/>
      </c>
      <c r="H120" s="165" t="str">
        <f t="shared" si="13"/>
        <v/>
      </c>
      <c r="I120" s="165" t="str">
        <f t="shared" si="13"/>
        <v/>
      </c>
      <c r="J120" s="165" t="str">
        <f t="shared" si="13"/>
        <v/>
      </c>
      <c r="K120" s="165" t="str">
        <f t="shared" si="13"/>
        <v/>
      </c>
      <c r="L120" s="165" t="str">
        <f t="shared" si="13"/>
        <v/>
      </c>
      <c r="M120" s="165" t="str">
        <f t="shared" si="13"/>
        <v/>
      </c>
      <c r="N120" s="165" t="str">
        <f t="shared" si="13"/>
        <v/>
      </c>
      <c r="O120" s="165" t="str">
        <f t="shared" si="13"/>
        <v/>
      </c>
      <c r="P120" s="165" t="str">
        <f t="shared" si="13"/>
        <v/>
      </c>
      <c r="Q120" s="165" t="str">
        <f t="shared" si="13"/>
        <v/>
      </c>
      <c r="R120" s="165" t="str">
        <f t="shared" si="13"/>
        <v/>
      </c>
      <c r="S120" s="165" t="str">
        <f t="shared" si="13"/>
        <v/>
      </c>
    </row>
  </sheetData>
  <mergeCells count="62">
    <mergeCell ref="D97:D98"/>
    <mergeCell ref="D59:D60"/>
    <mergeCell ref="D61:D62"/>
    <mergeCell ref="D63:D64"/>
    <mergeCell ref="D65:D66"/>
    <mergeCell ref="D67:D68"/>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47:D48"/>
    <mergeCell ref="D49:D50"/>
    <mergeCell ref="D51:D52"/>
    <mergeCell ref="D53:D54"/>
    <mergeCell ref="D55:D56"/>
    <mergeCell ref="D37:D38"/>
    <mergeCell ref="D39:D40"/>
    <mergeCell ref="D41:D42"/>
    <mergeCell ref="D43:D44"/>
    <mergeCell ref="D45:D46"/>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A7:E8"/>
    <mergeCell ref="A9:A18"/>
    <mergeCell ref="B9:E10"/>
    <mergeCell ref="B11:E12"/>
    <mergeCell ref="B13:E14"/>
    <mergeCell ref="B15:E16"/>
    <mergeCell ref="B17:E18"/>
    <mergeCell ref="P3:P6"/>
    <mergeCell ref="Q3:Q6"/>
    <mergeCell ref="H4:M4"/>
    <mergeCell ref="N4:O5"/>
    <mergeCell ref="H5:I5"/>
    <mergeCell ref="J5:K5"/>
    <mergeCell ref="L5:M5"/>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7" width="9" style="3" customWidth="1"/>
    <col min="18" max="28" width="9" style="3"/>
    <col min="29" max="29" width="11.25" style="3" customWidth="1"/>
    <col min="30" max="16384" width="9" style="3"/>
  </cols>
  <sheetData>
    <row r="1" spans="1:29" ht="14.25">
      <c r="A1" s="18" t="s">
        <v>567</v>
      </c>
    </row>
    <row r="2" spans="1:29">
      <c r="Q2" s="46" t="s">
        <v>682</v>
      </c>
    </row>
    <row r="3" spans="1:29" s="222" customFormat="1" ht="16.5" customHeight="1">
      <c r="A3" s="314" t="s">
        <v>64</v>
      </c>
      <c r="B3" s="315"/>
      <c r="C3" s="315"/>
      <c r="D3" s="315"/>
      <c r="E3" s="316"/>
      <c r="F3" s="460" t="s">
        <v>131</v>
      </c>
      <c r="G3" s="463" t="s">
        <v>683</v>
      </c>
      <c r="H3" s="466"/>
      <c r="I3" s="466"/>
      <c r="J3" s="466"/>
      <c r="K3" s="466"/>
      <c r="L3" s="466"/>
      <c r="M3" s="466"/>
      <c r="N3" s="466"/>
      <c r="O3" s="467"/>
      <c r="P3" s="445" t="s">
        <v>684</v>
      </c>
      <c r="Q3" s="448" t="s">
        <v>560</v>
      </c>
    </row>
    <row r="4" spans="1:29" s="222" customFormat="1" ht="16.5" customHeight="1">
      <c r="A4" s="317"/>
      <c r="B4" s="459"/>
      <c r="C4" s="459"/>
      <c r="D4" s="459"/>
      <c r="E4" s="319"/>
      <c r="F4" s="461"/>
      <c r="G4" s="464"/>
      <c r="H4" s="451" t="s">
        <v>561</v>
      </c>
      <c r="I4" s="452"/>
      <c r="J4" s="452"/>
      <c r="K4" s="452"/>
      <c r="L4" s="452"/>
      <c r="M4" s="453"/>
      <c r="N4" s="454" t="s">
        <v>562</v>
      </c>
      <c r="O4" s="455"/>
      <c r="P4" s="446"/>
      <c r="Q4" s="449"/>
    </row>
    <row r="5" spans="1:29" s="222" customFormat="1" ht="16.5" customHeight="1">
      <c r="A5" s="317"/>
      <c r="B5" s="459"/>
      <c r="C5" s="459"/>
      <c r="D5" s="459"/>
      <c r="E5" s="319"/>
      <c r="F5" s="461"/>
      <c r="G5" s="464"/>
      <c r="H5" s="451" t="s">
        <v>563</v>
      </c>
      <c r="I5" s="453"/>
      <c r="J5" s="451" t="s">
        <v>564</v>
      </c>
      <c r="K5" s="453"/>
      <c r="L5" s="451" t="s">
        <v>565</v>
      </c>
      <c r="M5" s="453"/>
      <c r="N5" s="456"/>
      <c r="O5" s="457"/>
      <c r="P5" s="446"/>
      <c r="Q5" s="449"/>
    </row>
    <row r="6" spans="1:29" s="222" customFormat="1" ht="46.5" customHeight="1" thickBot="1">
      <c r="A6" s="320"/>
      <c r="B6" s="321"/>
      <c r="C6" s="321"/>
      <c r="D6" s="321"/>
      <c r="E6" s="322"/>
      <c r="F6" s="462"/>
      <c r="G6" s="465"/>
      <c r="H6" s="223" t="s">
        <v>685</v>
      </c>
      <c r="I6" s="223" t="s">
        <v>686</v>
      </c>
      <c r="J6" s="223" t="s">
        <v>685</v>
      </c>
      <c r="K6" s="223" t="s">
        <v>686</v>
      </c>
      <c r="L6" s="223" t="s">
        <v>685</v>
      </c>
      <c r="M6" s="223" t="s">
        <v>686</v>
      </c>
      <c r="N6" s="223" t="s">
        <v>685</v>
      </c>
      <c r="O6" s="223" t="s">
        <v>686</v>
      </c>
      <c r="P6" s="447"/>
      <c r="Q6" s="450"/>
      <c r="AB6" s="222">
        <f>SUM(AC7:AC100,F116:S120)</f>
        <v>0</v>
      </c>
    </row>
    <row r="7" spans="1:29" ht="12" customHeight="1">
      <c r="A7" s="240" t="s">
        <v>50</v>
      </c>
      <c r="B7" s="241"/>
      <c r="C7" s="241"/>
      <c r="D7" s="241"/>
      <c r="E7" s="242"/>
      <c r="F7" s="93">
        <f>SUM(G7,P7:Q7)</f>
        <v>967</v>
      </c>
      <c r="G7" s="69">
        <f t="shared" ref="G7:Q7" si="0">SUM(G9,G11,G13,G15,G17)</f>
        <v>385</v>
      </c>
      <c r="H7" s="41">
        <f t="shared" si="0"/>
        <v>321</v>
      </c>
      <c r="I7" s="41">
        <f t="shared" si="0"/>
        <v>39</v>
      </c>
      <c r="J7" s="41">
        <f t="shared" si="0"/>
        <v>249</v>
      </c>
      <c r="K7" s="41">
        <f t="shared" si="0"/>
        <v>27</v>
      </c>
      <c r="L7" s="41">
        <f t="shared" si="0"/>
        <v>261</v>
      </c>
      <c r="M7" s="41">
        <f t="shared" si="0"/>
        <v>17</v>
      </c>
      <c r="N7" s="41">
        <f t="shared" si="0"/>
        <v>908</v>
      </c>
      <c r="O7" s="41">
        <f t="shared" si="0"/>
        <v>169</v>
      </c>
      <c r="P7" s="41">
        <f t="shared" si="0"/>
        <v>446</v>
      </c>
      <c r="Q7" s="41">
        <f t="shared" si="0"/>
        <v>136</v>
      </c>
      <c r="AB7" s="139">
        <v>967</v>
      </c>
      <c r="AC7" s="139" t="str">
        <f>IF(F7=AB7,"",1)</f>
        <v/>
      </c>
    </row>
    <row r="8" spans="1:29" ht="12" customHeight="1">
      <c r="A8" s="243"/>
      <c r="B8" s="458"/>
      <c r="C8" s="458"/>
      <c r="D8" s="458"/>
      <c r="E8" s="245"/>
      <c r="F8" s="94">
        <f t="shared" ref="F8:F71" si="1">SUM(G8,P8:Q8)</f>
        <v>1</v>
      </c>
      <c r="G8" s="67">
        <f>IF(G7=0,0,G7/$F7)</f>
        <v>0.39813857290589449</v>
      </c>
      <c r="H8" s="37">
        <f>IF(H7=0,0,H7/$H7)</f>
        <v>1</v>
      </c>
      <c r="I8" s="37">
        <f>IF(I7=0,0,I7/$H7)</f>
        <v>0.12149532710280374</v>
      </c>
      <c r="J8" s="37">
        <f>IF(J7=0,0,J7/$J7)</f>
        <v>1</v>
      </c>
      <c r="K8" s="37">
        <f>IF(K7=0,0,K7/$J7)</f>
        <v>0.10843373493975904</v>
      </c>
      <c r="L8" s="37">
        <f>IF(L7=0,0,L7/$L7)</f>
        <v>1</v>
      </c>
      <c r="M8" s="37">
        <f>IF(M7=0,0,M7/$L7)</f>
        <v>6.5134099616858232E-2</v>
      </c>
      <c r="N8" s="37">
        <f>IF(N7=0,0,N7/$N7)</f>
        <v>1</v>
      </c>
      <c r="O8" s="37">
        <f>IF(O7=0,0,O7/$N7)</f>
        <v>0.18612334801762115</v>
      </c>
      <c r="P8" s="37">
        <f>IF(P7=0,0,P7/$F7)</f>
        <v>0.46122026887280249</v>
      </c>
      <c r="Q8" s="37">
        <f>IF(Q7=0,0,Q7/$F7)</f>
        <v>0.14064115822130299</v>
      </c>
      <c r="AB8" s="224"/>
      <c r="AC8" s="224"/>
    </row>
    <row r="9" spans="1:29" ht="12" customHeight="1">
      <c r="A9" s="256" t="s">
        <v>49</v>
      </c>
      <c r="B9" s="323" t="s">
        <v>48</v>
      </c>
      <c r="C9" s="324"/>
      <c r="D9" s="324"/>
      <c r="E9" s="325"/>
      <c r="F9" s="93">
        <f t="shared" si="1"/>
        <v>323</v>
      </c>
      <c r="G9" s="69">
        <v>65</v>
      </c>
      <c r="H9" s="41">
        <v>14</v>
      </c>
      <c r="I9" s="41">
        <v>4</v>
      </c>
      <c r="J9" s="41">
        <v>7</v>
      </c>
      <c r="K9" s="41">
        <v>2</v>
      </c>
      <c r="L9" s="41">
        <v>4</v>
      </c>
      <c r="M9" s="41">
        <v>1</v>
      </c>
      <c r="N9" s="41">
        <v>66</v>
      </c>
      <c r="O9" s="41">
        <v>19</v>
      </c>
      <c r="P9" s="41">
        <v>201</v>
      </c>
      <c r="Q9" s="41">
        <v>57</v>
      </c>
      <c r="AB9" s="140">
        <v>323</v>
      </c>
      <c r="AC9" s="140" t="str">
        <f>IF(F9=AB9,"",1)</f>
        <v/>
      </c>
    </row>
    <row r="10" spans="1:29" ht="12" customHeight="1">
      <c r="A10" s="257"/>
      <c r="B10" s="326"/>
      <c r="C10" s="327"/>
      <c r="D10" s="327"/>
      <c r="E10" s="328"/>
      <c r="F10" s="94">
        <f t="shared" si="1"/>
        <v>1</v>
      </c>
      <c r="G10" s="67">
        <f>IF(G9=0,0,G9/$F9)</f>
        <v>0.20123839009287925</v>
      </c>
      <c r="H10" s="37">
        <f>IF(H9=0,0,H9/$H9)</f>
        <v>1</v>
      </c>
      <c r="I10" s="37">
        <f>IF(I9=0,0,I9/$H9)</f>
        <v>0.2857142857142857</v>
      </c>
      <c r="J10" s="37">
        <f>IF(J9=0,0,J9/$J9)</f>
        <v>1</v>
      </c>
      <c r="K10" s="37">
        <f>IF(K9=0,0,K9/$J9)</f>
        <v>0.2857142857142857</v>
      </c>
      <c r="L10" s="37">
        <f>IF(L9=0,0,L9/$L9)</f>
        <v>1</v>
      </c>
      <c r="M10" s="37">
        <f>IF(M9=0,0,M9/$L9)</f>
        <v>0.25</v>
      </c>
      <c r="N10" s="37">
        <f>IF(N9=0,0,N9/$N9)</f>
        <v>1</v>
      </c>
      <c r="O10" s="37">
        <f>IF(O9=0,0,O9/$N9)</f>
        <v>0.2878787878787879</v>
      </c>
      <c r="P10" s="37">
        <f>IF(P9=0,0,P9/$F9)</f>
        <v>0.62229102167182659</v>
      </c>
      <c r="Q10" s="37">
        <f>IF(Q9=0,0,Q9/$F9)</f>
        <v>0.17647058823529413</v>
      </c>
      <c r="AB10" s="224"/>
      <c r="AC10" s="224"/>
    </row>
    <row r="11" spans="1:29" ht="12" customHeight="1">
      <c r="A11" s="257"/>
      <c r="B11" s="323" t="s">
        <v>47</v>
      </c>
      <c r="C11" s="324"/>
      <c r="D11" s="324"/>
      <c r="E11" s="325"/>
      <c r="F11" s="93">
        <f t="shared" si="1"/>
        <v>145</v>
      </c>
      <c r="G11" s="69">
        <v>56</v>
      </c>
      <c r="H11" s="41">
        <v>30</v>
      </c>
      <c r="I11" s="41">
        <v>4</v>
      </c>
      <c r="J11" s="41">
        <v>8</v>
      </c>
      <c r="K11" s="41">
        <v>0</v>
      </c>
      <c r="L11" s="41">
        <v>5</v>
      </c>
      <c r="M11" s="41">
        <v>0</v>
      </c>
      <c r="N11" s="41">
        <v>102</v>
      </c>
      <c r="O11" s="41">
        <v>29</v>
      </c>
      <c r="P11" s="41">
        <v>70</v>
      </c>
      <c r="Q11" s="41">
        <v>19</v>
      </c>
      <c r="AB11" s="140">
        <v>145</v>
      </c>
      <c r="AC11" s="140" t="str">
        <f>IF(F11=AB11,"",1)</f>
        <v/>
      </c>
    </row>
    <row r="12" spans="1:29" ht="12" customHeight="1">
      <c r="A12" s="257"/>
      <c r="B12" s="326"/>
      <c r="C12" s="327"/>
      <c r="D12" s="327"/>
      <c r="E12" s="328"/>
      <c r="F12" s="94">
        <f t="shared" si="1"/>
        <v>1</v>
      </c>
      <c r="G12" s="67">
        <f>IF(G11=0,0,G11/$F11)</f>
        <v>0.38620689655172413</v>
      </c>
      <c r="H12" s="37">
        <f>IF(H11=0,0,H11/$H11)</f>
        <v>1</v>
      </c>
      <c r="I12" s="37">
        <f>IF(I11=0,0,I11/$H11)</f>
        <v>0.13333333333333333</v>
      </c>
      <c r="J12" s="37">
        <f>IF(J11=0,0,J11/$J11)</f>
        <v>1</v>
      </c>
      <c r="K12" s="37">
        <f>IF(K11=0,0,K11/$J11)</f>
        <v>0</v>
      </c>
      <c r="L12" s="37">
        <f>IF(L11=0,0,L11/$L11)</f>
        <v>1</v>
      </c>
      <c r="M12" s="37">
        <f>IF(M11=0,0,M11/$L11)</f>
        <v>0</v>
      </c>
      <c r="N12" s="37">
        <f>IF(N11=0,0,N11/$N11)</f>
        <v>1</v>
      </c>
      <c r="O12" s="37">
        <f>IF(O11=0,0,O11/$N11)</f>
        <v>0.28431372549019607</v>
      </c>
      <c r="P12" s="37">
        <f>IF(P11=0,0,P11/$F11)</f>
        <v>0.48275862068965519</v>
      </c>
      <c r="Q12" s="37">
        <f>IF(Q11=0,0,Q11/$F11)</f>
        <v>0.1310344827586207</v>
      </c>
      <c r="AB12" s="224"/>
      <c r="AC12" s="224"/>
    </row>
    <row r="13" spans="1:29" ht="12" customHeight="1">
      <c r="A13" s="257"/>
      <c r="B13" s="323" t="s">
        <v>46</v>
      </c>
      <c r="C13" s="324"/>
      <c r="D13" s="324"/>
      <c r="E13" s="325"/>
      <c r="F13" s="93">
        <f t="shared" si="1"/>
        <v>218</v>
      </c>
      <c r="G13" s="69">
        <v>128</v>
      </c>
      <c r="H13" s="41">
        <v>116</v>
      </c>
      <c r="I13" s="41">
        <v>14</v>
      </c>
      <c r="J13" s="41">
        <v>46</v>
      </c>
      <c r="K13" s="41">
        <v>6</v>
      </c>
      <c r="L13" s="41">
        <v>50</v>
      </c>
      <c r="M13" s="41">
        <v>1</v>
      </c>
      <c r="N13" s="41">
        <v>299</v>
      </c>
      <c r="O13" s="41">
        <v>47</v>
      </c>
      <c r="P13" s="41">
        <v>70</v>
      </c>
      <c r="Q13" s="41">
        <v>20</v>
      </c>
      <c r="AB13" s="140">
        <v>218</v>
      </c>
      <c r="AC13" s="140" t="str">
        <f>IF(F13=AB13,"",1)</f>
        <v/>
      </c>
    </row>
    <row r="14" spans="1:29" ht="12" customHeight="1">
      <c r="A14" s="257"/>
      <c r="B14" s="326"/>
      <c r="C14" s="327"/>
      <c r="D14" s="327"/>
      <c r="E14" s="328"/>
      <c r="F14" s="94">
        <f t="shared" si="1"/>
        <v>1</v>
      </c>
      <c r="G14" s="67">
        <f>IF(G13=0,0,G13/$F13)</f>
        <v>0.58715596330275233</v>
      </c>
      <c r="H14" s="37">
        <f>IF(H13=0,0,H13/$H13)</f>
        <v>1</v>
      </c>
      <c r="I14" s="37">
        <f>IF(I13=0,0,I13/$H13)</f>
        <v>0.1206896551724138</v>
      </c>
      <c r="J14" s="37">
        <f>IF(J13=0,0,J13/$J13)</f>
        <v>1</v>
      </c>
      <c r="K14" s="37">
        <f>IF(K13=0,0,K13/$J13)</f>
        <v>0.13043478260869565</v>
      </c>
      <c r="L14" s="37">
        <f>IF(L13=0,0,L13/$L13)</f>
        <v>1</v>
      </c>
      <c r="M14" s="37">
        <f>IF(M13=0,0,M13/$L13)</f>
        <v>0.02</v>
      </c>
      <c r="N14" s="37">
        <f>IF(N13=0,0,N13/$N13)</f>
        <v>1</v>
      </c>
      <c r="O14" s="37">
        <f>IF(O13=0,0,O13/$N13)</f>
        <v>0.15719063545150502</v>
      </c>
      <c r="P14" s="37">
        <f>IF(P13=0,0,P13/$F13)</f>
        <v>0.32110091743119268</v>
      </c>
      <c r="Q14" s="37">
        <f>IF(Q13=0,0,Q13/$F13)</f>
        <v>9.1743119266055051E-2</v>
      </c>
      <c r="AB14" s="224"/>
      <c r="AC14" s="224"/>
    </row>
    <row r="15" spans="1:29" ht="12" customHeight="1">
      <c r="A15" s="257"/>
      <c r="B15" s="323" t="s">
        <v>45</v>
      </c>
      <c r="C15" s="324"/>
      <c r="D15" s="324"/>
      <c r="E15" s="325"/>
      <c r="F15" s="93">
        <f t="shared" si="1"/>
        <v>66</v>
      </c>
      <c r="G15" s="69">
        <v>39</v>
      </c>
      <c r="H15" s="41">
        <v>35</v>
      </c>
      <c r="I15" s="41">
        <v>4</v>
      </c>
      <c r="J15" s="41">
        <v>23</v>
      </c>
      <c r="K15" s="41">
        <v>1</v>
      </c>
      <c r="L15" s="41">
        <v>40</v>
      </c>
      <c r="M15" s="41">
        <v>0</v>
      </c>
      <c r="N15" s="41">
        <v>99</v>
      </c>
      <c r="O15" s="41">
        <v>7</v>
      </c>
      <c r="P15" s="41">
        <v>22</v>
      </c>
      <c r="Q15" s="41">
        <v>5</v>
      </c>
      <c r="AB15" s="140">
        <v>66</v>
      </c>
      <c r="AC15" s="140" t="str">
        <f>IF(F15=AB15,"",1)</f>
        <v/>
      </c>
    </row>
    <row r="16" spans="1:29" ht="12" customHeight="1">
      <c r="A16" s="257"/>
      <c r="B16" s="326"/>
      <c r="C16" s="327"/>
      <c r="D16" s="327"/>
      <c r="E16" s="328"/>
      <c r="F16" s="94">
        <f t="shared" si="1"/>
        <v>1</v>
      </c>
      <c r="G16" s="67">
        <f>IF(G15=0,0,G15/$F15)</f>
        <v>0.59090909090909094</v>
      </c>
      <c r="H16" s="37">
        <f>IF(H15=0,0,H15/$H15)</f>
        <v>1</v>
      </c>
      <c r="I16" s="37">
        <f>IF(I15=0,0,I15/$H15)</f>
        <v>0.11428571428571428</v>
      </c>
      <c r="J16" s="37">
        <f>IF(J15=0,0,J15/$J15)</f>
        <v>1</v>
      </c>
      <c r="K16" s="37">
        <f>IF(K15=0,0,K15/$J15)</f>
        <v>4.3478260869565216E-2</v>
      </c>
      <c r="L16" s="37">
        <f>IF(L15=0,0,L15/$L15)</f>
        <v>1</v>
      </c>
      <c r="M16" s="37">
        <f>IF(M15=0,0,M15/$L15)</f>
        <v>0</v>
      </c>
      <c r="N16" s="37">
        <f>IF(N15=0,0,N15/$N15)</f>
        <v>1</v>
      </c>
      <c r="O16" s="37">
        <f>IF(O15=0,0,O15/$N15)</f>
        <v>7.0707070707070704E-2</v>
      </c>
      <c r="P16" s="37">
        <f>IF(P15=0,0,P15/$F15)</f>
        <v>0.33333333333333331</v>
      </c>
      <c r="Q16" s="37">
        <f>IF(Q15=0,0,Q15/$F15)</f>
        <v>7.575757575757576E-2</v>
      </c>
      <c r="AB16" s="224"/>
      <c r="AC16" s="224"/>
    </row>
    <row r="17" spans="1:29" ht="12" customHeight="1">
      <c r="A17" s="257"/>
      <c r="B17" s="323" t="s">
        <v>44</v>
      </c>
      <c r="C17" s="324"/>
      <c r="D17" s="324"/>
      <c r="E17" s="325"/>
      <c r="F17" s="93">
        <f t="shared" si="1"/>
        <v>215</v>
      </c>
      <c r="G17" s="69">
        <v>97</v>
      </c>
      <c r="H17" s="41">
        <v>126</v>
      </c>
      <c r="I17" s="41">
        <v>13</v>
      </c>
      <c r="J17" s="41">
        <v>165</v>
      </c>
      <c r="K17" s="41">
        <v>18</v>
      </c>
      <c r="L17" s="41">
        <v>162</v>
      </c>
      <c r="M17" s="41">
        <v>15</v>
      </c>
      <c r="N17" s="41">
        <v>342</v>
      </c>
      <c r="O17" s="41">
        <v>67</v>
      </c>
      <c r="P17" s="41">
        <v>83</v>
      </c>
      <c r="Q17" s="41">
        <v>35</v>
      </c>
      <c r="AB17" s="140">
        <v>215</v>
      </c>
      <c r="AC17" s="140" t="str">
        <f>IF(F17=AB17,"",1)</f>
        <v/>
      </c>
    </row>
    <row r="18" spans="1:29" ht="12" customHeight="1">
      <c r="A18" s="258"/>
      <c r="B18" s="326"/>
      <c r="C18" s="327"/>
      <c r="D18" s="327"/>
      <c r="E18" s="328"/>
      <c r="F18" s="94">
        <f t="shared" si="1"/>
        <v>1</v>
      </c>
      <c r="G18" s="67">
        <f>IF(G17=0,0,G17/$F17)</f>
        <v>0.4511627906976744</v>
      </c>
      <c r="H18" s="37">
        <f>IF(H17=0,0,H17/$H17)</f>
        <v>1</v>
      </c>
      <c r="I18" s="37">
        <f>IF(I17=0,0,I17/$H17)</f>
        <v>0.10317460317460317</v>
      </c>
      <c r="J18" s="37">
        <f>IF(J17=0,0,J17/$J17)</f>
        <v>1</v>
      </c>
      <c r="K18" s="37">
        <f>IF(K17=0,0,K17/$J17)</f>
        <v>0.10909090909090909</v>
      </c>
      <c r="L18" s="37">
        <f>IF(L17=0,0,L17/$L17)</f>
        <v>1</v>
      </c>
      <c r="M18" s="37">
        <f>IF(M17=0,0,M17/$L17)</f>
        <v>9.2592592592592587E-2</v>
      </c>
      <c r="N18" s="37">
        <f>IF(N17=0,0,N17/$N17)</f>
        <v>1</v>
      </c>
      <c r="O18" s="37">
        <f>IF(O17=0,0,O17/$N17)</f>
        <v>0.195906432748538</v>
      </c>
      <c r="P18" s="37">
        <f>IF(P17=0,0,P17/$F17)</f>
        <v>0.38604651162790699</v>
      </c>
      <c r="Q18" s="37">
        <f>IF(Q17=0,0,Q17/$F17)</f>
        <v>0.16279069767441862</v>
      </c>
      <c r="AB18" s="225"/>
      <c r="AC18" s="224"/>
    </row>
    <row r="19" spans="1:29" ht="12" customHeight="1">
      <c r="A19" s="253" t="s">
        <v>43</v>
      </c>
      <c r="B19" s="253" t="s">
        <v>42</v>
      </c>
      <c r="C19" s="43"/>
      <c r="D19" s="305" t="s">
        <v>16</v>
      </c>
      <c r="E19" s="42"/>
      <c r="F19" s="93">
        <f t="shared" si="1"/>
        <v>243</v>
      </c>
      <c r="G19" s="69">
        <f t="shared" ref="G19:Q19" si="2">SUM(G21,G23,G25,G27,G29,G31,G33,G35,G37,G39,G41,G43,G45,G47,G49,G51,G53,G55,G57,G59,G61,G63,G65,G67)</f>
        <v>120</v>
      </c>
      <c r="H19" s="41">
        <f t="shared" si="2"/>
        <v>180</v>
      </c>
      <c r="I19" s="41">
        <f t="shared" si="2"/>
        <v>15</v>
      </c>
      <c r="J19" s="41">
        <f t="shared" si="2"/>
        <v>17</v>
      </c>
      <c r="K19" s="41">
        <f t="shared" si="2"/>
        <v>3</v>
      </c>
      <c r="L19" s="41">
        <f t="shared" si="2"/>
        <v>71</v>
      </c>
      <c r="M19" s="41">
        <f t="shared" si="2"/>
        <v>2</v>
      </c>
      <c r="N19" s="41">
        <f t="shared" si="2"/>
        <v>245</v>
      </c>
      <c r="O19" s="41">
        <f t="shared" si="2"/>
        <v>44</v>
      </c>
      <c r="P19" s="41">
        <f t="shared" si="2"/>
        <v>107</v>
      </c>
      <c r="Q19" s="41">
        <f t="shared" si="2"/>
        <v>16</v>
      </c>
      <c r="AB19" s="140">
        <v>243</v>
      </c>
      <c r="AC19" s="140" t="str">
        <f>IF(F19=AB19,"",1)</f>
        <v/>
      </c>
    </row>
    <row r="20" spans="1:29" ht="12" customHeight="1">
      <c r="A20" s="254"/>
      <c r="B20" s="254"/>
      <c r="C20" s="40"/>
      <c r="D20" s="306"/>
      <c r="E20" s="39"/>
      <c r="F20" s="94">
        <f t="shared" si="1"/>
        <v>1</v>
      </c>
      <c r="G20" s="67">
        <f>IF(G19=0,0,G19/$F19)</f>
        <v>0.49382716049382713</v>
      </c>
      <c r="H20" s="37">
        <f>IF(H19=0,0,H19/$H19)</f>
        <v>1</v>
      </c>
      <c r="I20" s="37">
        <f>IF(I19=0,0,I19/$H19)</f>
        <v>8.3333333333333329E-2</v>
      </c>
      <c r="J20" s="37">
        <f>IF(J19=0,0,J19/$J19)</f>
        <v>1</v>
      </c>
      <c r="K20" s="37">
        <f>IF(K19=0,0,K19/$J19)</f>
        <v>0.17647058823529413</v>
      </c>
      <c r="L20" s="37">
        <f>IF(L19=0,0,L19/$L19)</f>
        <v>1</v>
      </c>
      <c r="M20" s="37">
        <f>IF(M19=0,0,M19/$L19)</f>
        <v>2.8169014084507043E-2</v>
      </c>
      <c r="N20" s="37">
        <f>IF(N19=0,0,N19/$N19)</f>
        <v>1</v>
      </c>
      <c r="O20" s="37">
        <f>IF(O19=0,0,O19/$N19)</f>
        <v>0.17959183673469387</v>
      </c>
      <c r="P20" s="37">
        <f>IF(P19=0,0,P19/$F19)</f>
        <v>0.44032921810699588</v>
      </c>
      <c r="Q20" s="37">
        <f>IF(Q19=0,0,Q19/$F19)</f>
        <v>6.584362139917696E-2</v>
      </c>
      <c r="AB20" s="224"/>
      <c r="AC20" s="224"/>
    </row>
    <row r="21" spans="1:29" ht="12" customHeight="1">
      <c r="A21" s="254"/>
      <c r="B21" s="254"/>
      <c r="C21" s="43"/>
      <c r="D21" s="305" t="s">
        <v>41</v>
      </c>
      <c r="E21" s="42"/>
      <c r="F21" s="93">
        <f t="shared" si="1"/>
        <v>32</v>
      </c>
      <c r="G21" s="69">
        <v>22</v>
      </c>
      <c r="H21" s="41">
        <v>38</v>
      </c>
      <c r="I21" s="41">
        <v>5</v>
      </c>
      <c r="J21" s="41">
        <v>3</v>
      </c>
      <c r="K21" s="41">
        <v>0</v>
      </c>
      <c r="L21" s="41">
        <v>37</v>
      </c>
      <c r="M21" s="41">
        <v>2</v>
      </c>
      <c r="N21" s="41">
        <v>28</v>
      </c>
      <c r="O21" s="41">
        <v>7</v>
      </c>
      <c r="P21" s="41">
        <v>7</v>
      </c>
      <c r="Q21" s="41">
        <v>3</v>
      </c>
      <c r="AB21" s="140">
        <v>32</v>
      </c>
      <c r="AC21" s="140" t="str">
        <f>IF(F21=AB21,"",1)</f>
        <v/>
      </c>
    </row>
    <row r="22" spans="1:29" ht="12" customHeight="1">
      <c r="A22" s="254"/>
      <c r="B22" s="254"/>
      <c r="C22" s="40"/>
      <c r="D22" s="306"/>
      <c r="E22" s="39"/>
      <c r="F22" s="94">
        <f t="shared" si="1"/>
        <v>1</v>
      </c>
      <c r="G22" s="67">
        <f>IF(G21=0,0,G21/$F21)</f>
        <v>0.6875</v>
      </c>
      <c r="H22" s="37">
        <f>IF(H21=0,0,H21/$H21)</f>
        <v>1</v>
      </c>
      <c r="I22" s="37">
        <f>IF(I21=0,0,I21/$H21)</f>
        <v>0.13157894736842105</v>
      </c>
      <c r="J22" s="37">
        <f>IF(J21=0,0,J21/$J21)</f>
        <v>1</v>
      </c>
      <c r="K22" s="37">
        <f>IF(K21=0,0,K21/$J21)</f>
        <v>0</v>
      </c>
      <c r="L22" s="37">
        <f>IF(L21=0,0,L21/$L21)</f>
        <v>1</v>
      </c>
      <c r="M22" s="37">
        <f>IF(M21=0,0,M21/$L21)</f>
        <v>5.4054054054054057E-2</v>
      </c>
      <c r="N22" s="37">
        <f>IF(N21=0,0,N21/$N21)</f>
        <v>1</v>
      </c>
      <c r="O22" s="37">
        <f>IF(O21=0,0,O21/$N21)</f>
        <v>0.25</v>
      </c>
      <c r="P22" s="37">
        <f>IF(P21=0,0,P21/$F21)</f>
        <v>0.21875</v>
      </c>
      <c r="Q22" s="37">
        <f>IF(Q21=0,0,Q21/$F21)</f>
        <v>9.375E-2</v>
      </c>
      <c r="AB22" s="224"/>
      <c r="AC22" s="224"/>
    </row>
    <row r="23" spans="1:29" ht="12" customHeight="1">
      <c r="A23" s="254"/>
      <c r="B23" s="254"/>
      <c r="C23" s="43"/>
      <c r="D23" s="305" t="s">
        <v>40</v>
      </c>
      <c r="E23" s="42"/>
      <c r="F23" s="93">
        <f t="shared" si="1"/>
        <v>4</v>
      </c>
      <c r="G23" s="103">
        <v>2</v>
      </c>
      <c r="H23" s="104">
        <v>3</v>
      </c>
      <c r="I23" s="41">
        <v>0</v>
      </c>
      <c r="J23" s="41">
        <v>1</v>
      </c>
      <c r="K23" s="41">
        <v>0</v>
      </c>
      <c r="L23" s="41">
        <v>0</v>
      </c>
      <c r="M23" s="41">
        <v>0</v>
      </c>
      <c r="N23" s="41">
        <v>2</v>
      </c>
      <c r="O23" s="41">
        <v>0</v>
      </c>
      <c r="P23" s="41">
        <v>2</v>
      </c>
      <c r="Q23" s="41">
        <v>0</v>
      </c>
      <c r="AB23" s="140">
        <v>4</v>
      </c>
      <c r="AC23" s="140" t="str">
        <f>IF(F23=AB23,"",1)</f>
        <v/>
      </c>
    </row>
    <row r="24" spans="1:29" ht="12" customHeight="1">
      <c r="A24" s="254"/>
      <c r="B24" s="254"/>
      <c r="C24" s="40"/>
      <c r="D24" s="306"/>
      <c r="E24" s="39"/>
      <c r="F24" s="94">
        <f t="shared" si="1"/>
        <v>1</v>
      </c>
      <c r="G24" s="67">
        <f>IF(G23=0,0,G23/$F23)</f>
        <v>0.5</v>
      </c>
      <c r="H24" s="37">
        <f>IF(H23=0,0,H23/$H23)</f>
        <v>1</v>
      </c>
      <c r="I24" s="37">
        <f>IF(I23=0,0,I23/$H23)</f>
        <v>0</v>
      </c>
      <c r="J24" s="37">
        <f>IF(J23=0,0,J23/$J23)</f>
        <v>1</v>
      </c>
      <c r="K24" s="37">
        <f>IF(K23=0,0,K23/$J23)</f>
        <v>0</v>
      </c>
      <c r="L24" s="37">
        <f>IF(L23=0,0,L23/$L23)</f>
        <v>0</v>
      </c>
      <c r="M24" s="37">
        <f>IF(M23=0,0,M23/$L23)</f>
        <v>0</v>
      </c>
      <c r="N24" s="37">
        <f>IF(N23=0,0,N23/$N23)</f>
        <v>1</v>
      </c>
      <c r="O24" s="37">
        <f>IF(O23=0,0,O23/$N23)</f>
        <v>0</v>
      </c>
      <c r="P24" s="37">
        <f>IF(P23=0,0,P23/$F23)</f>
        <v>0.5</v>
      </c>
      <c r="Q24" s="37">
        <f>IF(Q23=0,0,Q23/$F23)</f>
        <v>0</v>
      </c>
      <c r="AB24" s="224"/>
      <c r="AC24" s="224"/>
    </row>
    <row r="25" spans="1:29" ht="12" customHeight="1">
      <c r="A25" s="254"/>
      <c r="B25" s="254"/>
      <c r="C25" s="43"/>
      <c r="D25" s="305" t="s">
        <v>39</v>
      </c>
      <c r="E25" s="42"/>
      <c r="F25" s="93">
        <f t="shared" si="1"/>
        <v>16</v>
      </c>
      <c r="G25" s="103">
        <v>12</v>
      </c>
      <c r="H25" s="104">
        <v>13</v>
      </c>
      <c r="I25" s="41">
        <v>1</v>
      </c>
      <c r="J25" s="41">
        <v>1</v>
      </c>
      <c r="K25" s="41">
        <v>1</v>
      </c>
      <c r="L25" s="41">
        <v>3</v>
      </c>
      <c r="M25" s="41">
        <v>0</v>
      </c>
      <c r="N25" s="41">
        <v>46</v>
      </c>
      <c r="O25" s="41">
        <v>6</v>
      </c>
      <c r="P25" s="41">
        <v>3</v>
      </c>
      <c r="Q25" s="41">
        <v>1</v>
      </c>
      <c r="AB25" s="140">
        <v>16</v>
      </c>
      <c r="AC25" s="140" t="str">
        <f>IF(F25=AB25,"",1)</f>
        <v/>
      </c>
    </row>
    <row r="26" spans="1:29" ht="12" customHeight="1">
      <c r="A26" s="254"/>
      <c r="B26" s="254"/>
      <c r="C26" s="40"/>
      <c r="D26" s="306"/>
      <c r="E26" s="39"/>
      <c r="F26" s="94">
        <f t="shared" si="1"/>
        <v>1</v>
      </c>
      <c r="G26" s="67">
        <f>IF(G25=0,0,G25/$F25)</f>
        <v>0.75</v>
      </c>
      <c r="H26" s="37">
        <f>IF(H25=0,0,H25/$H25)</f>
        <v>1</v>
      </c>
      <c r="I26" s="37">
        <f>IF(I25=0,0,I25/$H25)</f>
        <v>7.6923076923076927E-2</v>
      </c>
      <c r="J26" s="37">
        <f>IF(J25=0,0,J25/$J25)</f>
        <v>1</v>
      </c>
      <c r="K26" s="37">
        <f>IF(K25=0,0,K25/$J25)</f>
        <v>1</v>
      </c>
      <c r="L26" s="37">
        <f>IF(L25=0,0,L25/$L25)</f>
        <v>1</v>
      </c>
      <c r="M26" s="37">
        <f>IF(M25=0,0,M25/$L25)</f>
        <v>0</v>
      </c>
      <c r="N26" s="37">
        <f>IF(N25=0,0,N25/$N25)</f>
        <v>1</v>
      </c>
      <c r="O26" s="37">
        <f>IF(O25=0,0,O25/$N25)</f>
        <v>0.13043478260869565</v>
      </c>
      <c r="P26" s="37">
        <f>IF(P25=0,0,P25/$F25)</f>
        <v>0.1875</v>
      </c>
      <c r="Q26" s="37">
        <f>IF(Q25=0,0,Q25/$F25)</f>
        <v>6.25E-2</v>
      </c>
      <c r="AB26" s="224"/>
      <c r="AC26" s="224"/>
    </row>
    <row r="27" spans="1:29" ht="12" customHeight="1">
      <c r="A27" s="254"/>
      <c r="B27" s="254"/>
      <c r="C27" s="43"/>
      <c r="D27" s="305" t="s">
        <v>38</v>
      </c>
      <c r="E27" s="42"/>
      <c r="F27" s="93">
        <f t="shared" si="1"/>
        <v>3</v>
      </c>
      <c r="G27" s="69">
        <v>0</v>
      </c>
      <c r="H27" s="41">
        <v>0</v>
      </c>
      <c r="I27" s="41">
        <v>0</v>
      </c>
      <c r="J27" s="41">
        <v>0</v>
      </c>
      <c r="K27" s="41">
        <v>0</v>
      </c>
      <c r="L27" s="41">
        <v>0</v>
      </c>
      <c r="M27" s="41">
        <v>0</v>
      </c>
      <c r="N27" s="41">
        <v>0</v>
      </c>
      <c r="O27" s="41">
        <v>0</v>
      </c>
      <c r="P27" s="41">
        <v>3</v>
      </c>
      <c r="Q27" s="41">
        <v>0</v>
      </c>
      <c r="AB27" s="140">
        <v>3</v>
      </c>
      <c r="AC27" s="140" t="str">
        <f>IF(F27=AB27,"",1)</f>
        <v/>
      </c>
    </row>
    <row r="28" spans="1:29" ht="12" customHeight="1">
      <c r="A28" s="254"/>
      <c r="B28" s="254"/>
      <c r="C28" s="40"/>
      <c r="D28" s="306"/>
      <c r="E28" s="39"/>
      <c r="F28" s="94">
        <f t="shared" si="1"/>
        <v>1</v>
      </c>
      <c r="G28" s="67">
        <f>IF(G27=0,0,G27/$F27)</f>
        <v>0</v>
      </c>
      <c r="H28" s="37">
        <f>IF(H27=0,0,H27/$H27)</f>
        <v>0</v>
      </c>
      <c r="I28" s="37">
        <f>IF(I27=0,0,I27/$H27)</f>
        <v>0</v>
      </c>
      <c r="J28" s="37">
        <f>IF(J27=0,0,J27/$J27)</f>
        <v>0</v>
      </c>
      <c r="K28" s="37">
        <f>IF(K27=0,0,K27/$J27)</f>
        <v>0</v>
      </c>
      <c r="L28" s="37">
        <f>IF(L27=0,0,L27/$L27)</f>
        <v>0</v>
      </c>
      <c r="M28" s="37">
        <f>IF(M27=0,0,M27/$L27)</f>
        <v>0</v>
      </c>
      <c r="N28" s="37">
        <f>IF(N27=0,0,N27/$N27)</f>
        <v>0</v>
      </c>
      <c r="O28" s="37">
        <f>IF(O27=0,0,O27/$N27)</f>
        <v>0</v>
      </c>
      <c r="P28" s="37">
        <f>IF(P27=0,0,P27/$F27)</f>
        <v>1</v>
      </c>
      <c r="Q28" s="37">
        <f>IF(Q27=0,0,Q27/$F27)</f>
        <v>0</v>
      </c>
      <c r="AB28" s="224"/>
      <c r="AC28" s="224"/>
    </row>
    <row r="29" spans="1:29" ht="12" customHeight="1">
      <c r="A29" s="254"/>
      <c r="B29" s="254"/>
      <c r="C29" s="43"/>
      <c r="D29" s="305" t="s">
        <v>37</v>
      </c>
      <c r="E29" s="42"/>
      <c r="F29" s="93">
        <f t="shared" si="1"/>
        <v>7</v>
      </c>
      <c r="G29" s="69">
        <v>3</v>
      </c>
      <c r="H29" s="41">
        <v>4</v>
      </c>
      <c r="I29" s="41">
        <v>0</v>
      </c>
      <c r="J29" s="41">
        <v>1</v>
      </c>
      <c r="K29" s="41">
        <v>1</v>
      </c>
      <c r="L29" s="41">
        <v>2</v>
      </c>
      <c r="M29" s="41">
        <v>0</v>
      </c>
      <c r="N29" s="41">
        <v>0</v>
      </c>
      <c r="O29" s="41">
        <v>0</v>
      </c>
      <c r="P29" s="41">
        <v>4</v>
      </c>
      <c r="Q29" s="41">
        <v>0</v>
      </c>
      <c r="AB29" s="140">
        <v>7</v>
      </c>
      <c r="AC29" s="140" t="str">
        <f>IF(F29=AB29,"",1)</f>
        <v/>
      </c>
    </row>
    <row r="30" spans="1:29" ht="12" customHeight="1">
      <c r="A30" s="254"/>
      <c r="B30" s="254"/>
      <c r="C30" s="40"/>
      <c r="D30" s="306"/>
      <c r="E30" s="39"/>
      <c r="F30" s="94">
        <f t="shared" si="1"/>
        <v>1</v>
      </c>
      <c r="G30" s="67">
        <f>IF(G29=0,0,G29/$F29)</f>
        <v>0.42857142857142855</v>
      </c>
      <c r="H30" s="37">
        <f>IF(H29=0,0,H29/$H29)</f>
        <v>1</v>
      </c>
      <c r="I30" s="37">
        <f>IF(I29=0,0,I29/$H29)</f>
        <v>0</v>
      </c>
      <c r="J30" s="37">
        <f>IF(J29=0,0,J29/$J29)</f>
        <v>1</v>
      </c>
      <c r="K30" s="37">
        <f>IF(K29=0,0,K29/$J29)</f>
        <v>1</v>
      </c>
      <c r="L30" s="37">
        <f>IF(L29=0,0,L29/$L29)</f>
        <v>1</v>
      </c>
      <c r="M30" s="37">
        <f>IF(M29=0,0,M29/$L29)</f>
        <v>0</v>
      </c>
      <c r="N30" s="37">
        <f>IF(N29=0,0,N29/$N29)</f>
        <v>0</v>
      </c>
      <c r="O30" s="37">
        <f>IF(O29=0,0,O29/$N29)</f>
        <v>0</v>
      </c>
      <c r="P30" s="37">
        <f>IF(P29=0,0,P29/$F29)</f>
        <v>0.5714285714285714</v>
      </c>
      <c r="Q30" s="37">
        <f>IF(Q29=0,0,Q29/$F29)</f>
        <v>0</v>
      </c>
      <c r="AB30" s="224"/>
      <c r="AC30" s="224"/>
    </row>
    <row r="31" spans="1:29" ht="12" customHeight="1">
      <c r="A31" s="254"/>
      <c r="B31" s="254"/>
      <c r="C31" s="43"/>
      <c r="D31" s="305" t="s">
        <v>36</v>
      </c>
      <c r="E31" s="42"/>
      <c r="F31" s="93">
        <f t="shared" si="1"/>
        <v>2</v>
      </c>
      <c r="G31" s="69">
        <v>0</v>
      </c>
      <c r="H31" s="41">
        <v>0</v>
      </c>
      <c r="I31" s="41">
        <v>0</v>
      </c>
      <c r="J31" s="41">
        <v>0</v>
      </c>
      <c r="K31" s="41">
        <v>0</v>
      </c>
      <c r="L31" s="41">
        <v>0</v>
      </c>
      <c r="M31" s="41">
        <v>0</v>
      </c>
      <c r="N31" s="41">
        <v>0</v>
      </c>
      <c r="O31" s="41">
        <v>0</v>
      </c>
      <c r="P31" s="41">
        <v>1</v>
      </c>
      <c r="Q31" s="41">
        <v>1</v>
      </c>
      <c r="AB31" s="140">
        <v>2</v>
      </c>
      <c r="AC31" s="140" t="str">
        <f>IF(F31=AB31,"",1)</f>
        <v/>
      </c>
    </row>
    <row r="32" spans="1:29" ht="12" customHeight="1">
      <c r="A32" s="254"/>
      <c r="B32" s="254"/>
      <c r="C32" s="40"/>
      <c r="D32" s="306"/>
      <c r="E32" s="39"/>
      <c r="F32" s="94">
        <f t="shared" si="1"/>
        <v>1</v>
      </c>
      <c r="G32" s="67">
        <f>IF(G31=0,0,G31/$F31)</f>
        <v>0</v>
      </c>
      <c r="H32" s="37">
        <f>IF(H31=0,0,H31/$H31)</f>
        <v>0</v>
      </c>
      <c r="I32" s="37">
        <f>IF(I31=0,0,I31/$H31)</f>
        <v>0</v>
      </c>
      <c r="J32" s="37">
        <f>IF(J31=0,0,J31/$J31)</f>
        <v>0</v>
      </c>
      <c r="K32" s="37">
        <f>IF(K31=0,0,K31/$J31)</f>
        <v>0</v>
      </c>
      <c r="L32" s="37">
        <f>IF(L31=0,0,L31/$L31)</f>
        <v>0</v>
      </c>
      <c r="M32" s="37">
        <f>IF(M31=0,0,M31/$L31)</f>
        <v>0</v>
      </c>
      <c r="N32" s="37">
        <f>IF(N31=0,0,N31/$N31)</f>
        <v>0</v>
      </c>
      <c r="O32" s="37">
        <f>IF(O31=0,0,O31/$N31)</f>
        <v>0</v>
      </c>
      <c r="P32" s="37">
        <f>IF(P31=0,0,P31/$F31)</f>
        <v>0.5</v>
      </c>
      <c r="Q32" s="37">
        <f>IF(Q31=0,0,Q31/$F31)</f>
        <v>0.5</v>
      </c>
      <c r="AB32" s="224"/>
      <c r="AC32" s="224"/>
    </row>
    <row r="33" spans="1:29" ht="12" customHeight="1">
      <c r="A33" s="254"/>
      <c r="B33" s="254"/>
      <c r="C33" s="43"/>
      <c r="D33" s="305" t="s">
        <v>35</v>
      </c>
      <c r="E33" s="42"/>
      <c r="F33" s="93">
        <f t="shared" si="1"/>
        <v>5</v>
      </c>
      <c r="G33" s="69">
        <v>0</v>
      </c>
      <c r="H33" s="41">
        <v>0</v>
      </c>
      <c r="I33" s="41">
        <v>0</v>
      </c>
      <c r="J33" s="41">
        <v>0</v>
      </c>
      <c r="K33" s="41">
        <v>0</v>
      </c>
      <c r="L33" s="41">
        <v>0</v>
      </c>
      <c r="M33" s="41">
        <v>0</v>
      </c>
      <c r="N33" s="41">
        <v>0</v>
      </c>
      <c r="O33" s="41">
        <v>0</v>
      </c>
      <c r="P33" s="41">
        <v>5</v>
      </c>
      <c r="Q33" s="41">
        <v>0</v>
      </c>
      <c r="AB33" s="140">
        <v>5</v>
      </c>
      <c r="AC33" s="140" t="str">
        <f>IF(F33=AB33,"",1)</f>
        <v/>
      </c>
    </row>
    <row r="34" spans="1:29" ht="12" customHeight="1">
      <c r="A34" s="254"/>
      <c r="B34" s="254"/>
      <c r="C34" s="40"/>
      <c r="D34" s="306"/>
      <c r="E34" s="39"/>
      <c r="F34" s="94">
        <f t="shared" si="1"/>
        <v>1</v>
      </c>
      <c r="G34" s="67">
        <f>IF(G33=0,0,G33/$F33)</f>
        <v>0</v>
      </c>
      <c r="H34" s="37">
        <f>IF(H33=0,0,H33/$H33)</f>
        <v>0</v>
      </c>
      <c r="I34" s="37">
        <f>IF(I33=0,0,I33/$H33)</f>
        <v>0</v>
      </c>
      <c r="J34" s="37">
        <f>IF(J33=0,0,J33/$J33)</f>
        <v>0</v>
      </c>
      <c r="K34" s="37">
        <f>IF(K33=0,0,K33/$J33)</f>
        <v>0</v>
      </c>
      <c r="L34" s="37">
        <f>IF(L33=0,0,L33/$L33)</f>
        <v>0</v>
      </c>
      <c r="M34" s="37">
        <f>IF(M33=0,0,M33/$L33)</f>
        <v>0</v>
      </c>
      <c r="N34" s="37">
        <f>IF(N33=0,0,N33/$N33)</f>
        <v>0</v>
      </c>
      <c r="O34" s="37">
        <f>IF(O33=0,0,O33/$N33)</f>
        <v>0</v>
      </c>
      <c r="P34" s="37">
        <f>IF(P33=0,0,P33/$F33)</f>
        <v>1</v>
      </c>
      <c r="Q34" s="37">
        <f>IF(Q33=0,0,Q33/$F33)</f>
        <v>0</v>
      </c>
      <c r="AB34" s="224"/>
      <c r="AC34" s="224"/>
    </row>
    <row r="35" spans="1:29" ht="12" customHeight="1">
      <c r="A35" s="254"/>
      <c r="B35" s="254"/>
      <c r="C35" s="43"/>
      <c r="D35" s="305" t="s">
        <v>34</v>
      </c>
      <c r="E35" s="42"/>
      <c r="F35" s="93">
        <f t="shared" si="1"/>
        <v>10</v>
      </c>
      <c r="G35" s="69">
        <v>9</v>
      </c>
      <c r="H35" s="41">
        <v>24</v>
      </c>
      <c r="I35" s="41">
        <v>0</v>
      </c>
      <c r="J35" s="41">
        <v>0</v>
      </c>
      <c r="K35" s="41">
        <v>0</v>
      </c>
      <c r="L35" s="41">
        <v>7</v>
      </c>
      <c r="M35" s="41">
        <v>0</v>
      </c>
      <c r="N35" s="41">
        <v>57</v>
      </c>
      <c r="O35" s="41">
        <v>8</v>
      </c>
      <c r="P35" s="41">
        <v>1</v>
      </c>
      <c r="Q35" s="41">
        <v>0</v>
      </c>
      <c r="AB35" s="140">
        <v>10</v>
      </c>
      <c r="AC35" s="140" t="str">
        <f>IF(F35=AB35,"",1)</f>
        <v/>
      </c>
    </row>
    <row r="36" spans="1:29" ht="12" customHeight="1">
      <c r="A36" s="254"/>
      <c r="B36" s="254"/>
      <c r="C36" s="40"/>
      <c r="D36" s="306"/>
      <c r="E36" s="39"/>
      <c r="F36" s="94">
        <f t="shared" si="1"/>
        <v>1</v>
      </c>
      <c r="G36" s="67">
        <f>IF(G35=0,0,G35/$F35)</f>
        <v>0.9</v>
      </c>
      <c r="H36" s="37">
        <f>IF(H35=0,0,H35/$H35)</f>
        <v>1</v>
      </c>
      <c r="I36" s="37">
        <f>IF(I35=0,0,I35/$H35)</f>
        <v>0</v>
      </c>
      <c r="J36" s="37">
        <f>IF(J35=0,0,J35/$J35)</f>
        <v>0</v>
      </c>
      <c r="K36" s="37">
        <f>IF(K35=0,0,K35/$J35)</f>
        <v>0</v>
      </c>
      <c r="L36" s="37">
        <f>IF(L35=0,0,L35/$L35)</f>
        <v>1</v>
      </c>
      <c r="M36" s="37">
        <f>IF(M35=0,0,M35/$L35)</f>
        <v>0</v>
      </c>
      <c r="N36" s="37">
        <f>IF(N35=0,0,N35/$N35)</f>
        <v>1</v>
      </c>
      <c r="O36" s="37">
        <f>IF(O35=0,0,O35/$N35)</f>
        <v>0.14035087719298245</v>
      </c>
      <c r="P36" s="37">
        <f>IF(P35=0,0,P35/$F35)</f>
        <v>0.1</v>
      </c>
      <c r="Q36" s="37">
        <f>IF(Q35=0,0,Q35/$F35)</f>
        <v>0</v>
      </c>
      <c r="AB36" s="224"/>
      <c r="AC36" s="224"/>
    </row>
    <row r="37" spans="1:29" ht="12" customHeight="1">
      <c r="A37" s="254"/>
      <c r="B37" s="254"/>
      <c r="C37" s="43"/>
      <c r="D37" s="305" t="s">
        <v>33</v>
      </c>
      <c r="E37" s="42"/>
      <c r="F37" s="93">
        <f t="shared" si="1"/>
        <v>1</v>
      </c>
      <c r="G37" s="69">
        <v>0</v>
      </c>
      <c r="H37" s="41">
        <v>0</v>
      </c>
      <c r="I37" s="41">
        <v>0</v>
      </c>
      <c r="J37" s="41">
        <v>0</v>
      </c>
      <c r="K37" s="41">
        <v>0</v>
      </c>
      <c r="L37" s="41">
        <v>0</v>
      </c>
      <c r="M37" s="41">
        <v>0</v>
      </c>
      <c r="N37" s="41">
        <v>0</v>
      </c>
      <c r="O37" s="41">
        <v>0</v>
      </c>
      <c r="P37" s="41">
        <v>0</v>
      </c>
      <c r="Q37" s="41">
        <v>1</v>
      </c>
      <c r="AB37" s="140">
        <v>1</v>
      </c>
      <c r="AC37" s="140" t="str">
        <f>IF(F37=AB37,"",1)</f>
        <v/>
      </c>
    </row>
    <row r="38" spans="1:29" ht="12" customHeight="1">
      <c r="A38" s="254"/>
      <c r="B38" s="254"/>
      <c r="C38" s="40"/>
      <c r="D38" s="306"/>
      <c r="E38" s="39"/>
      <c r="F38" s="94">
        <f t="shared" si="1"/>
        <v>1</v>
      </c>
      <c r="G38" s="67">
        <f>IF(G37=0,0,G37/$F37)</f>
        <v>0</v>
      </c>
      <c r="H38" s="37">
        <f>IF(H37=0,0,H37/$H37)</f>
        <v>0</v>
      </c>
      <c r="I38" s="37">
        <f>IF(I37=0,0,I37/$H37)</f>
        <v>0</v>
      </c>
      <c r="J38" s="37">
        <f>IF(J37=0,0,J37/$J37)</f>
        <v>0</v>
      </c>
      <c r="K38" s="37">
        <f>IF(K37=0,0,K37/$J37)</f>
        <v>0</v>
      </c>
      <c r="L38" s="37">
        <f>IF(L37=0,0,L37/$L37)</f>
        <v>0</v>
      </c>
      <c r="M38" s="37">
        <f>IF(M37=0,0,M37/$L37)</f>
        <v>0</v>
      </c>
      <c r="N38" s="37">
        <f>IF(N37=0,0,N37/$N37)</f>
        <v>0</v>
      </c>
      <c r="O38" s="37">
        <f>IF(O37=0,0,O37/$N37)</f>
        <v>0</v>
      </c>
      <c r="P38" s="37">
        <f>IF(P37=0,0,P37/$F37)</f>
        <v>0</v>
      </c>
      <c r="Q38" s="37">
        <f>IF(Q37=0,0,Q37/$F37)</f>
        <v>1</v>
      </c>
      <c r="AB38" s="224"/>
      <c r="AC38" s="224"/>
    </row>
    <row r="39" spans="1:29" ht="12" customHeight="1">
      <c r="A39" s="254"/>
      <c r="B39" s="254"/>
      <c r="C39" s="43"/>
      <c r="D39" s="305" t="s">
        <v>32</v>
      </c>
      <c r="E39" s="42"/>
      <c r="F39" s="93">
        <f t="shared" si="1"/>
        <v>6</v>
      </c>
      <c r="G39" s="69">
        <v>4</v>
      </c>
      <c r="H39" s="41">
        <v>6</v>
      </c>
      <c r="I39" s="41">
        <v>0</v>
      </c>
      <c r="J39" s="41">
        <v>0</v>
      </c>
      <c r="K39" s="41">
        <v>0</v>
      </c>
      <c r="L39" s="41">
        <v>0</v>
      </c>
      <c r="M39" s="41">
        <v>0</v>
      </c>
      <c r="N39" s="41">
        <v>4</v>
      </c>
      <c r="O39" s="41">
        <v>0</v>
      </c>
      <c r="P39" s="41">
        <v>2</v>
      </c>
      <c r="Q39" s="41">
        <v>0</v>
      </c>
      <c r="AB39" s="140">
        <v>6</v>
      </c>
      <c r="AC39" s="140" t="str">
        <f>IF(F39=AB39,"",1)</f>
        <v/>
      </c>
    </row>
    <row r="40" spans="1:29" ht="12" customHeight="1">
      <c r="A40" s="254"/>
      <c r="B40" s="254"/>
      <c r="C40" s="40"/>
      <c r="D40" s="306"/>
      <c r="E40" s="39"/>
      <c r="F40" s="94">
        <f t="shared" si="1"/>
        <v>1</v>
      </c>
      <c r="G40" s="67">
        <f>IF(G39=0,0,G39/$F39)</f>
        <v>0.66666666666666663</v>
      </c>
      <c r="H40" s="37">
        <f>IF(H39=0,0,H39/$H39)</f>
        <v>1</v>
      </c>
      <c r="I40" s="37">
        <f>IF(I39=0,0,I39/$H39)</f>
        <v>0</v>
      </c>
      <c r="J40" s="37">
        <f>IF(J39=0,0,J39/$J39)</f>
        <v>0</v>
      </c>
      <c r="K40" s="37">
        <f>IF(K39=0,0,K39/$J39)</f>
        <v>0</v>
      </c>
      <c r="L40" s="37">
        <f>IF(L39=0,0,L39/$L39)</f>
        <v>0</v>
      </c>
      <c r="M40" s="37">
        <f>IF(M39=0,0,M39/$L39)</f>
        <v>0</v>
      </c>
      <c r="N40" s="37">
        <f>IF(N39=0,0,N39/$N39)</f>
        <v>1</v>
      </c>
      <c r="O40" s="37">
        <f>IF(O39=0,0,O39/$N39)</f>
        <v>0</v>
      </c>
      <c r="P40" s="37">
        <f>IF(P39=0,0,P39/$F39)</f>
        <v>0.33333333333333331</v>
      </c>
      <c r="Q40" s="37">
        <f>IF(Q39=0,0,Q39/$F39)</f>
        <v>0</v>
      </c>
      <c r="AB40" s="224"/>
      <c r="AC40" s="224"/>
    </row>
    <row r="41" spans="1:29" ht="12" customHeight="1">
      <c r="A41" s="254"/>
      <c r="B41" s="254"/>
      <c r="C41" s="43"/>
      <c r="D41" s="305" t="s">
        <v>31</v>
      </c>
      <c r="E41" s="42"/>
      <c r="F41" s="93">
        <f t="shared" si="1"/>
        <v>1</v>
      </c>
      <c r="G41" s="69">
        <v>0</v>
      </c>
      <c r="H41" s="41">
        <v>0</v>
      </c>
      <c r="I41" s="41">
        <v>0</v>
      </c>
      <c r="J41" s="41">
        <v>0</v>
      </c>
      <c r="K41" s="41">
        <v>0</v>
      </c>
      <c r="L41" s="41">
        <v>0</v>
      </c>
      <c r="M41" s="41">
        <v>0</v>
      </c>
      <c r="N41" s="41">
        <v>0</v>
      </c>
      <c r="O41" s="41">
        <v>0</v>
      </c>
      <c r="P41" s="41">
        <v>1</v>
      </c>
      <c r="Q41" s="41">
        <v>0</v>
      </c>
      <c r="AB41" s="140">
        <v>1</v>
      </c>
      <c r="AC41" s="140" t="str">
        <f>IF(F41=AB41,"",1)</f>
        <v/>
      </c>
    </row>
    <row r="42" spans="1:29" ht="12" customHeight="1">
      <c r="A42" s="254"/>
      <c r="B42" s="254"/>
      <c r="C42" s="40"/>
      <c r="D42" s="306"/>
      <c r="E42" s="39"/>
      <c r="F42" s="94">
        <f t="shared" si="1"/>
        <v>1</v>
      </c>
      <c r="G42" s="67">
        <f>IF(G41=0,0,G41/$F41)</f>
        <v>0</v>
      </c>
      <c r="H42" s="37">
        <f>IF(H41=0,0,H41/$H41)</f>
        <v>0</v>
      </c>
      <c r="I42" s="37">
        <f>IF(I41=0,0,I41/$H41)</f>
        <v>0</v>
      </c>
      <c r="J42" s="37">
        <f>IF(J41=0,0,J41/$J41)</f>
        <v>0</v>
      </c>
      <c r="K42" s="37">
        <f>IF(K41=0,0,K41/$J41)</f>
        <v>0</v>
      </c>
      <c r="L42" s="37">
        <f>IF(L41=0,0,L41/$L41)</f>
        <v>0</v>
      </c>
      <c r="M42" s="37">
        <f>IF(M41=0,0,M41/$L41)</f>
        <v>0</v>
      </c>
      <c r="N42" s="37">
        <f>IF(N41=0,0,N41/$N41)</f>
        <v>0</v>
      </c>
      <c r="O42" s="37">
        <f>IF(O41=0,0,O41/$N41)</f>
        <v>0</v>
      </c>
      <c r="P42" s="37">
        <f>IF(P41=0,0,P41/$F41)</f>
        <v>1</v>
      </c>
      <c r="Q42" s="37">
        <f>IF(Q41=0,0,Q41/$F41)</f>
        <v>0</v>
      </c>
      <c r="AB42" s="224"/>
      <c r="AC42" s="224"/>
    </row>
    <row r="43" spans="1:29" ht="12" customHeight="1">
      <c r="A43" s="254"/>
      <c r="B43" s="254"/>
      <c r="C43" s="43"/>
      <c r="D43" s="305" t="s">
        <v>30</v>
      </c>
      <c r="E43" s="42"/>
      <c r="F43" s="93">
        <f t="shared" si="1"/>
        <v>2</v>
      </c>
      <c r="G43" s="69">
        <v>2</v>
      </c>
      <c r="H43" s="41">
        <v>4</v>
      </c>
      <c r="I43" s="41">
        <v>1</v>
      </c>
      <c r="J43" s="41">
        <v>1</v>
      </c>
      <c r="K43" s="41">
        <v>0</v>
      </c>
      <c r="L43" s="41">
        <v>0</v>
      </c>
      <c r="M43" s="41">
        <v>0</v>
      </c>
      <c r="N43" s="41">
        <v>4</v>
      </c>
      <c r="O43" s="41">
        <v>1</v>
      </c>
      <c r="P43" s="41">
        <v>0</v>
      </c>
      <c r="Q43" s="41">
        <v>0</v>
      </c>
      <c r="AB43" s="140">
        <v>2</v>
      </c>
      <c r="AC43" s="140" t="str">
        <f>IF(F43=AB43,"",1)</f>
        <v/>
      </c>
    </row>
    <row r="44" spans="1:29" ht="12" customHeight="1">
      <c r="A44" s="254"/>
      <c r="B44" s="254"/>
      <c r="C44" s="40"/>
      <c r="D44" s="306"/>
      <c r="E44" s="39"/>
      <c r="F44" s="94">
        <f t="shared" si="1"/>
        <v>1</v>
      </c>
      <c r="G44" s="67">
        <f>IF(G43=0,0,G43/$F43)</f>
        <v>1</v>
      </c>
      <c r="H44" s="37">
        <f>IF(H43=0,0,H43/$H43)</f>
        <v>1</v>
      </c>
      <c r="I44" s="37">
        <f>IF(I43=0,0,I43/$H43)</f>
        <v>0.25</v>
      </c>
      <c r="J44" s="37">
        <f>IF(J43=0,0,J43/$J43)</f>
        <v>1</v>
      </c>
      <c r="K44" s="37">
        <f>IF(K43=0,0,K43/$J43)</f>
        <v>0</v>
      </c>
      <c r="L44" s="37">
        <f>IF(L43=0,0,L43/$L43)</f>
        <v>0</v>
      </c>
      <c r="M44" s="37">
        <f>IF(M43=0,0,M43/$L43)</f>
        <v>0</v>
      </c>
      <c r="N44" s="37">
        <f>IF(N43=0,0,N43/$N43)</f>
        <v>1</v>
      </c>
      <c r="O44" s="37">
        <f>IF(O43=0,0,O43/$N43)</f>
        <v>0.25</v>
      </c>
      <c r="P44" s="37">
        <f>IF(P43=0,0,P43/$F43)</f>
        <v>0</v>
      </c>
      <c r="Q44" s="37">
        <f>IF(Q43=0,0,Q43/$F43)</f>
        <v>0</v>
      </c>
      <c r="AB44" s="224"/>
      <c r="AC44" s="224"/>
    </row>
    <row r="45" spans="1:29" ht="12" customHeight="1">
      <c r="A45" s="254"/>
      <c r="B45" s="254"/>
      <c r="C45" s="43"/>
      <c r="D45" s="305" t="s">
        <v>29</v>
      </c>
      <c r="E45" s="42"/>
      <c r="F45" s="93">
        <f t="shared" si="1"/>
        <v>9</v>
      </c>
      <c r="G45" s="69">
        <v>3</v>
      </c>
      <c r="H45" s="41">
        <v>4</v>
      </c>
      <c r="I45" s="41">
        <v>0</v>
      </c>
      <c r="J45" s="41">
        <v>1</v>
      </c>
      <c r="K45" s="41">
        <v>0</v>
      </c>
      <c r="L45" s="41">
        <v>7</v>
      </c>
      <c r="M45" s="41">
        <v>0</v>
      </c>
      <c r="N45" s="41">
        <v>1</v>
      </c>
      <c r="O45" s="41">
        <v>0</v>
      </c>
      <c r="P45" s="41">
        <v>3</v>
      </c>
      <c r="Q45" s="41">
        <v>3</v>
      </c>
      <c r="AB45" s="140">
        <v>9</v>
      </c>
      <c r="AC45" s="140" t="str">
        <f>IF(F45=AB45,"",1)</f>
        <v/>
      </c>
    </row>
    <row r="46" spans="1:29" ht="12" customHeight="1">
      <c r="A46" s="254"/>
      <c r="B46" s="254"/>
      <c r="C46" s="40"/>
      <c r="D46" s="306"/>
      <c r="E46" s="39"/>
      <c r="F46" s="94">
        <f t="shared" si="1"/>
        <v>1</v>
      </c>
      <c r="G46" s="67">
        <f>IF(G45=0,0,G45/$F45)</f>
        <v>0.33333333333333331</v>
      </c>
      <c r="H46" s="37">
        <f>IF(H45=0,0,H45/$H45)</f>
        <v>1</v>
      </c>
      <c r="I46" s="37">
        <f>IF(I45=0,0,I45/$H45)</f>
        <v>0</v>
      </c>
      <c r="J46" s="37">
        <f>IF(J45=0,0,J45/$J45)</f>
        <v>1</v>
      </c>
      <c r="K46" s="37">
        <f>IF(K45=0,0,K45/$J45)</f>
        <v>0</v>
      </c>
      <c r="L46" s="37">
        <f>IF(L45=0,0,L45/$L45)</f>
        <v>1</v>
      </c>
      <c r="M46" s="37">
        <f>IF(M45=0,0,M45/$L45)</f>
        <v>0</v>
      </c>
      <c r="N46" s="37">
        <f>IF(N45=0,0,N45/$N45)</f>
        <v>1</v>
      </c>
      <c r="O46" s="37">
        <f>IF(O45=0,0,O45/$N45)</f>
        <v>0</v>
      </c>
      <c r="P46" s="37">
        <f>IF(P45=0,0,P45/$F45)</f>
        <v>0.33333333333333331</v>
      </c>
      <c r="Q46" s="37">
        <f>IF(Q45=0,0,Q45/$F45)</f>
        <v>0.33333333333333331</v>
      </c>
      <c r="AB46" s="224"/>
      <c r="AC46" s="224"/>
    </row>
    <row r="47" spans="1:29" ht="12" customHeight="1">
      <c r="A47" s="254"/>
      <c r="B47" s="254"/>
      <c r="C47" s="43"/>
      <c r="D47" s="305" t="s">
        <v>28</v>
      </c>
      <c r="E47" s="42"/>
      <c r="F47" s="93">
        <f t="shared" si="1"/>
        <v>5</v>
      </c>
      <c r="G47" s="69">
        <v>1</v>
      </c>
      <c r="H47" s="41">
        <v>0</v>
      </c>
      <c r="I47" s="41">
        <v>0</v>
      </c>
      <c r="J47" s="41">
        <v>0</v>
      </c>
      <c r="K47" s="41">
        <v>0</v>
      </c>
      <c r="L47" s="41">
        <v>0</v>
      </c>
      <c r="M47" s="41">
        <v>0</v>
      </c>
      <c r="N47" s="41">
        <v>1</v>
      </c>
      <c r="O47" s="41">
        <v>1</v>
      </c>
      <c r="P47" s="41">
        <v>4</v>
      </c>
      <c r="Q47" s="41">
        <v>0</v>
      </c>
      <c r="AB47" s="140">
        <v>5</v>
      </c>
      <c r="AC47" s="140" t="str">
        <f>IF(F47=AB47,"",1)</f>
        <v/>
      </c>
    </row>
    <row r="48" spans="1:29" ht="12" customHeight="1">
      <c r="A48" s="254"/>
      <c r="B48" s="254"/>
      <c r="C48" s="40"/>
      <c r="D48" s="306"/>
      <c r="E48" s="39"/>
      <c r="F48" s="94">
        <f t="shared" si="1"/>
        <v>1</v>
      </c>
      <c r="G48" s="67">
        <f>IF(G47=0,0,G47/$F47)</f>
        <v>0.2</v>
      </c>
      <c r="H48" s="37">
        <f>IF(H47=0,0,H47/$H47)</f>
        <v>0</v>
      </c>
      <c r="I48" s="37">
        <f>IF(I47=0,0,I47/$H47)</f>
        <v>0</v>
      </c>
      <c r="J48" s="37">
        <f>IF(J47=0,0,J47/$J47)</f>
        <v>0</v>
      </c>
      <c r="K48" s="37">
        <f>IF(K47=0,0,K47/$J47)</f>
        <v>0</v>
      </c>
      <c r="L48" s="37">
        <f>IF(L47=0,0,L47/$L47)</f>
        <v>0</v>
      </c>
      <c r="M48" s="37">
        <f>IF(M47=0,0,M47/$L47)</f>
        <v>0</v>
      </c>
      <c r="N48" s="37">
        <f>IF(N47=0,0,N47/$N47)</f>
        <v>1</v>
      </c>
      <c r="O48" s="37">
        <f>IF(O47=0,0,O47/$N47)</f>
        <v>1</v>
      </c>
      <c r="P48" s="37">
        <f>IF(P47=0,0,P47/$F47)</f>
        <v>0.8</v>
      </c>
      <c r="Q48" s="37">
        <f>IF(Q47=0,0,Q47/$F47)</f>
        <v>0</v>
      </c>
      <c r="AB48" s="224"/>
      <c r="AC48" s="224"/>
    </row>
    <row r="49" spans="1:29" ht="12" customHeight="1">
      <c r="A49" s="254"/>
      <c r="B49" s="254"/>
      <c r="C49" s="43"/>
      <c r="D49" s="305" t="s">
        <v>27</v>
      </c>
      <c r="E49" s="42"/>
      <c r="F49" s="93">
        <f t="shared" si="1"/>
        <v>5</v>
      </c>
      <c r="G49" s="69">
        <v>0</v>
      </c>
      <c r="H49" s="41">
        <v>0</v>
      </c>
      <c r="I49" s="41">
        <v>0</v>
      </c>
      <c r="J49" s="41">
        <v>0</v>
      </c>
      <c r="K49" s="41">
        <v>0</v>
      </c>
      <c r="L49" s="41">
        <v>0</v>
      </c>
      <c r="M49" s="41">
        <v>0</v>
      </c>
      <c r="N49" s="41">
        <v>0</v>
      </c>
      <c r="O49" s="41">
        <v>0</v>
      </c>
      <c r="P49" s="41">
        <v>4</v>
      </c>
      <c r="Q49" s="41">
        <v>1</v>
      </c>
      <c r="AB49" s="140">
        <v>5</v>
      </c>
      <c r="AC49" s="140" t="str">
        <f>IF(F49=AB49,"",1)</f>
        <v/>
      </c>
    </row>
    <row r="50" spans="1:29" ht="12" customHeight="1">
      <c r="A50" s="254"/>
      <c r="B50" s="254"/>
      <c r="C50" s="40"/>
      <c r="D50" s="306"/>
      <c r="E50" s="39"/>
      <c r="F50" s="94">
        <f t="shared" si="1"/>
        <v>1</v>
      </c>
      <c r="G50" s="67">
        <f>IF(G49=0,0,G49/$F49)</f>
        <v>0</v>
      </c>
      <c r="H50" s="37">
        <f>IF(H49=0,0,H49/$H49)</f>
        <v>0</v>
      </c>
      <c r="I50" s="37">
        <f>IF(I49=0,0,I49/$H49)</f>
        <v>0</v>
      </c>
      <c r="J50" s="37">
        <f>IF(J49=0,0,J49/$J49)</f>
        <v>0</v>
      </c>
      <c r="K50" s="37">
        <f>IF(K49=0,0,K49/$J49)</f>
        <v>0</v>
      </c>
      <c r="L50" s="37">
        <f>IF(L49=0,0,L49/$L49)</f>
        <v>0</v>
      </c>
      <c r="M50" s="37">
        <f>IF(M49=0,0,M49/$L49)</f>
        <v>0</v>
      </c>
      <c r="N50" s="37">
        <f>IF(N49=0,0,N49/$N49)</f>
        <v>0</v>
      </c>
      <c r="O50" s="37">
        <f>IF(O49=0,0,O49/$N49)</f>
        <v>0</v>
      </c>
      <c r="P50" s="37">
        <f>IF(P49=0,0,P49/$F49)</f>
        <v>0.8</v>
      </c>
      <c r="Q50" s="37">
        <f>IF(Q49=0,0,Q49/$F49)</f>
        <v>0.2</v>
      </c>
      <c r="AB50" s="224"/>
      <c r="AC50" s="224"/>
    </row>
    <row r="51" spans="1:29" ht="12" customHeight="1">
      <c r="A51" s="254"/>
      <c r="B51" s="254"/>
      <c r="C51" s="43"/>
      <c r="D51" s="305" t="s">
        <v>26</v>
      </c>
      <c r="E51" s="42"/>
      <c r="F51" s="93">
        <f t="shared" si="1"/>
        <v>15</v>
      </c>
      <c r="G51" s="69">
        <v>5</v>
      </c>
      <c r="H51" s="41">
        <v>4</v>
      </c>
      <c r="I51" s="41">
        <v>1</v>
      </c>
      <c r="J51" s="41">
        <v>0</v>
      </c>
      <c r="K51" s="41">
        <v>0</v>
      </c>
      <c r="L51" s="41">
        <v>0</v>
      </c>
      <c r="M51" s="41">
        <v>0</v>
      </c>
      <c r="N51" s="41">
        <v>2</v>
      </c>
      <c r="O51" s="41">
        <v>0</v>
      </c>
      <c r="P51" s="41">
        <v>10</v>
      </c>
      <c r="Q51" s="41">
        <v>0</v>
      </c>
      <c r="AB51" s="140">
        <v>15</v>
      </c>
      <c r="AC51" s="140" t="str">
        <f>IF(F51=AB51,"",1)</f>
        <v/>
      </c>
    </row>
    <row r="52" spans="1:29" ht="12" customHeight="1">
      <c r="A52" s="254"/>
      <c r="B52" s="254"/>
      <c r="C52" s="40"/>
      <c r="D52" s="306"/>
      <c r="E52" s="39"/>
      <c r="F52" s="94">
        <f t="shared" si="1"/>
        <v>1</v>
      </c>
      <c r="G52" s="67">
        <f>IF(G51=0,0,G51/$F51)</f>
        <v>0.33333333333333331</v>
      </c>
      <c r="H52" s="37">
        <f>IF(H51=0,0,H51/$H51)</f>
        <v>1</v>
      </c>
      <c r="I52" s="37">
        <f>IF(I51=0,0,I51/$H51)</f>
        <v>0.25</v>
      </c>
      <c r="J52" s="37">
        <f>IF(J51=0,0,J51/$J51)</f>
        <v>0</v>
      </c>
      <c r="K52" s="37">
        <f>IF(K51=0,0,K51/$J51)</f>
        <v>0</v>
      </c>
      <c r="L52" s="37">
        <f>IF(L51=0,0,L51/$L51)</f>
        <v>0</v>
      </c>
      <c r="M52" s="37">
        <f>IF(M51=0,0,M51/$L51)</f>
        <v>0</v>
      </c>
      <c r="N52" s="37">
        <f>IF(N51=0,0,N51/$N51)</f>
        <v>1</v>
      </c>
      <c r="O52" s="37">
        <f>IF(O51=0,0,O51/$N51)</f>
        <v>0</v>
      </c>
      <c r="P52" s="37">
        <f>IF(P51=0,0,P51/$F51)</f>
        <v>0.66666666666666663</v>
      </c>
      <c r="Q52" s="37">
        <f>IF(Q51=0,0,Q51/$F51)</f>
        <v>0</v>
      </c>
      <c r="AB52" s="224"/>
      <c r="AC52" s="224"/>
    </row>
    <row r="53" spans="1:29" ht="12" customHeight="1">
      <c r="A53" s="254"/>
      <c r="B53" s="254"/>
      <c r="C53" s="43"/>
      <c r="D53" s="305" t="s">
        <v>25</v>
      </c>
      <c r="E53" s="42"/>
      <c r="F53" s="93">
        <f t="shared" si="1"/>
        <v>6</v>
      </c>
      <c r="G53" s="69">
        <v>1</v>
      </c>
      <c r="H53" s="41">
        <v>0</v>
      </c>
      <c r="I53" s="41">
        <v>0</v>
      </c>
      <c r="J53" s="41">
        <v>0</v>
      </c>
      <c r="K53" s="41">
        <v>0</v>
      </c>
      <c r="L53" s="41">
        <v>1</v>
      </c>
      <c r="M53" s="41">
        <v>0</v>
      </c>
      <c r="N53" s="41">
        <v>0</v>
      </c>
      <c r="O53" s="41">
        <v>0</v>
      </c>
      <c r="P53" s="41">
        <v>4</v>
      </c>
      <c r="Q53" s="41">
        <v>1</v>
      </c>
      <c r="AB53" s="140">
        <v>6</v>
      </c>
      <c r="AC53" s="140" t="str">
        <f>IF(F53=AB53,"",1)</f>
        <v/>
      </c>
    </row>
    <row r="54" spans="1:29" ht="12" customHeight="1">
      <c r="A54" s="254"/>
      <c r="B54" s="254"/>
      <c r="C54" s="40"/>
      <c r="D54" s="306"/>
      <c r="E54" s="39"/>
      <c r="F54" s="94">
        <f t="shared" si="1"/>
        <v>0.99999999999999989</v>
      </c>
      <c r="G54" s="67">
        <f>IF(G53=0,0,G53/$F53)</f>
        <v>0.16666666666666666</v>
      </c>
      <c r="H54" s="37">
        <f>IF(H53=0,0,H53/$H53)</f>
        <v>0</v>
      </c>
      <c r="I54" s="37">
        <f>IF(I53=0,0,I53/$H53)</f>
        <v>0</v>
      </c>
      <c r="J54" s="37">
        <f>IF(J53=0,0,J53/$J53)</f>
        <v>0</v>
      </c>
      <c r="K54" s="37">
        <f>IF(K53=0,0,K53/$J53)</f>
        <v>0</v>
      </c>
      <c r="L54" s="37">
        <f>IF(L53=0,0,L53/$L53)</f>
        <v>1</v>
      </c>
      <c r="M54" s="37">
        <f>IF(M53=0,0,M53/$L53)</f>
        <v>0</v>
      </c>
      <c r="N54" s="37">
        <f>IF(N53=0,0,N53/$N53)</f>
        <v>0</v>
      </c>
      <c r="O54" s="37">
        <f>IF(O53=0,0,O53/$N53)</f>
        <v>0</v>
      </c>
      <c r="P54" s="37">
        <f>IF(P53=0,0,P53/$F53)</f>
        <v>0.66666666666666663</v>
      </c>
      <c r="Q54" s="37">
        <f>IF(Q53=0,0,Q53/$F53)</f>
        <v>0.16666666666666666</v>
      </c>
      <c r="AB54" s="224"/>
      <c r="AC54" s="224"/>
    </row>
    <row r="55" spans="1:29" ht="12" customHeight="1">
      <c r="A55" s="254"/>
      <c r="B55" s="254"/>
      <c r="C55" s="43"/>
      <c r="D55" s="305" t="s">
        <v>24</v>
      </c>
      <c r="E55" s="42"/>
      <c r="F55" s="93">
        <f t="shared" si="1"/>
        <v>33</v>
      </c>
      <c r="G55" s="69">
        <v>11</v>
      </c>
      <c r="H55" s="41">
        <v>8</v>
      </c>
      <c r="I55" s="41">
        <v>3</v>
      </c>
      <c r="J55" s="41">
        <v>1</v>
      </c>
      <c r="K55" s="41">
        <v>0</v>
      </c>
      <c r="L55" s="41">
        <v>3</v>
      </c>
      <c r="M55" s="41">
        <v>0</v>
      </c>
      <c r="N55" s="41">
        <v>9</v>
      </c>
      <c r="O55" s="41">
        <v>1</v>
      </c>
      <c r="P55" s="41">
        <v>20</v>
      </c>
      <c r="Q55" s="41">
        <v>2</v>
      </c>
      <c r="AB55" s="140">
        <v>33</v>
      </c>
      <c r="AC55" s="140" t="str">
        <f>IF(F55=AB55,"",1)</f>
        <v/>
      </c>
    </row>
    <row r="56" spans="1:29" ht="12" customHeight="1">
      <c r="A56" s="254"/>
      <c r="B56" s="254"/>
      <c r="C56" s="40"/>
      <c r="D56" s="306"/>
      <c r="E56" s="39"/>
      <c r="F56" s="94">
        <f t="shared" si="1"/>
        <v>1</v>
      </c>
      <c r="G56" s="67">
        <f>IF(G55=0,0,G55/$F55)</f>
        <v>0.33333333333333331</v>
      </c>
      <c r="H56" s="37">
        <f>IF(H55=0,0,H55/$H55)</f>
        <v>1</v>
      </c>
      <c r="I56" s="37">
        <f>IF(I55=0,0,I55/$H55)</f>
        <v>0.375</v>
      </c>
      <c r="J56" s="37">
        <f>IF(J55=0,0,J55/$J55)</f>
        <v>1</v>
      </c>
      <c r="K56" s="37">
        <f>IF(K55=0,0,K55/$J55)</f>
        <v>0</v>
      </c>
      <c r="L56" s="37">
        <f>IF(L55=0,0,L55/$L55)</f>
        <v>1</v>
      </c>
      <c r="M56" s="37">
        <f>IF(M55=0,0,M55/$L55)</f>
        <v>0</v>
      </c>
      <c r="N56" s="37">
        <f>IF(N55=0,0,N55/$N55)</f>
        <v>1</v>
      </c>
      <c r="O56" s="37">
        <f>IF(O55=0,0,O55/$N55)</f>
        <v>0.1111111111111111</v>
      </c>
      <c r="P56" s="37">
        <f>IF(P55=0,0,P55/$F55)</f>
        <v>0.60606060606060608</v>
      </c>
      <c r="Q56" s="37">
        <f>IF(Q55=0,0,Q55/$F55)</f>
        <v>6.0606060606060608E-2</v>
      </c>
      <c r="AB56" s="224"/>
      <c r="AC56" s="224"/>
    </row>
    <row r="57" spans="1:29" ht="12" customHeight="1">
      <c r="A57" s="254"/>
      <c r="B57" s="254"/>
      <c r="C57" s="43"/>
      <c r="D57" s="305" t="s">
        <v>23</v>
      </c>
      <c r="E57" s="42"/>
      <c r="F57" s="93">
        <f t="shared" si="1"/>
        <v>7</v>
      </c>
      <c r="G57" s="69">
        <v>5</v>
      </c>
      <c r="H57" s="41">
        <v>9</v>
      </c>
      <c r="I57" s="41">
        <v>0</v>
      </c>
      <c r="J57" s="41">
        <v>2</v>
      </c>
      <c r="K57" s="41">
        <v>0</v>
      </c>
      <c r="L57" s="41">
        <v>0</v>
      </c>
      <c r="M57" s="41">
        <v>0</v>
      </c>
      <c r="N57" s="41">
        <v>3</v>
      </c>
      <c r="O57" s="41">
        <v>0</v>
      </c>
      <c r="P57" s="41">
        <v>2</v>
      </c>
      <c r="Q57" s="41">
        <v>0</v>
      </c>
      <c r="AB57" s="140">
        <v>7</v>
      </c>
      <c r="AC57" s="140" t="str">
        <f>IF(F57=AB57,"",1)</f>
        <v/>
      </c>
    </row>
    <row r="58" spans="1:29" ht="12" customHeight="1">
      <c r="A58" s="254"/>
      <c r="B58" s="254"/>
      <c r="C58" s="40"/>
      <c r="D58" s="306"/>
      <c r="E58" s="39"/>
      <c r="F58" s="94">
        <f t="shared" si="1"/>
        <v>1</v>
      </c>
      <c r="G58" s="67">
        <f>IF(G57=0,0,G57/$F57)</f>
        <v>0.7142857142857143</v>
      </c>
      <c r="H58" s="37">
        <f>IF(H57=0,0,H57/$H57)</f>
        <v>1</v>
      </c>
      <c r="I58" s="37">
        <f>IF(I57=0,0,I57/$H57)</f>
        <v>0</v>
      </c>
      <c r="J58" s="37">
        <f>IF(J57=0,0,J57/$J57)</f>
        <v>1</v>
      </c>
      <c r="K58" s="37">
        <f>IF(K57=0,0,K57/$J57)</f>
        <v>0</v>
      </c>
      <c r="L58" s="37">
        <f>IF(L57=0,0,L57/$L57)</f>
        <v>0</v>
      </c>
      <c r="M58" s="37">
        <f>IF(M57=0,0,M57/$L57)</f>
        <v>0</v>
      </c>
      <c r="N58" s="37">
        <f>IF(N57=0,0,N57/$N57)</f>
        <v>1</v>
      </c>
      <c r="O58" s="37">
        <f>IF(O57=0,0,O57/$N57)</f>
        <v>0</v>
      </c>
      <c r="P58" s="37">
        <f>IF(P57=0,0,P57/$F57)</f>
        <v>0.2857142857142857</v>
      </c>
      <c r="Q58" s="37">
        <f>IF(Q57=0,0,Q57/$F57)</f>
        <v>0</v>
      </c>
      <c r="AB58" s="224"/>
      <c r="AC58" s="224"/>
    </row>
    <row r="59" spans="1:29" ht="12.75" customHeight="1">
      <c r="A59" s="254"/>
      <c r="B59" s="254"/>
      <c r="C59" s="43"/>
      <c r="D59" s="305" t="s">
        <v>22</v>
      </c>
      <c r="E59" s="42"/>
      <c r="F59" s="93">
        <f t="shared" si="1"/>
        <v>29</v>
      </c>
      <c r="G59" s="69">
        <v>13</v>
      </c>
      <c r="H59" s="41">
        <v>14</v>
      </c>
      <c r="I59" s="41">
        <v>3</v>
      </c>
      <c r="J59" s="41">
        <v>3</v>
      </c>
      <c r="K59" s="41">
        <v>1</v>
      </c>
      <c r="L59" s="41">
        <v>2</v>
      </c>
      <c r="M59" s="41">
        <v>0</v>
      </c>
      <c r="N59" s="41">
        <v>47</v>
      </c>
      <c r="O59" s="41">
        <v>18</v>
      </c>
      <c r="P59" s="41">
        <v>15</v>
      </c>
      <c r="Q59" s="41">
        <v>1</v>
      </c>
      <c r="AB59" s="140">
        <v>29</v>
      </c>
      <c r="AC59" s="140" t="str">
        <f>IF(F59=AB59,"",1)</f>
        <v/>
      </c>
    </row>
    <row r="60" spans="1:29" ht="12.75" customHeight="1">
      <c r="A60" s="254"/>
      <c r="B60" s="254"/>
      <c r="C60" s="40"/>
      <c r="D60" s="306"/>
      <c r="E60" s="39"/>
      <c r="F60" s="94">
        <f t="shared" si="1"/>
        <v>1</v>
      </c>
      <c r="G60" s="67">
        <f>IF(G59=0,0,G59/$F59)</f>
        <v>0.44827586206896552</v>
      </c>
      <c r="H60" s="37">
        <f>IF(H59=0,0,H59/$H59)</f>
        <v>1</v>
      </c>
      <c r="I60" s="37">
        <f>IF(I59=0,0,I59/$H59)</f>
        <v>0.21428571428571427</v>
      </c>
      <c r="J60" s="37">
        <f>IF(J59=0,0,J59/$J59)</f>
        <v>1</v>
      </c>
      <c r="K60" s="37">
        <f>IF(K59=0,0,K59/$J59)</f>
        <v>0.33333333333333331</v>
      </c>
      <c r="L60" s="37">
        <f>IF(L59=0,0,L59/$L59)</f>
        <v>1</v>
      </c>
      <c r="M60" s="37">
        <f>IF(M59=0,0,M59/$L59)</f>
        <v>0</v>
      </c>
      <c r="N60" s="37">
        <f>IF(N59=0,0,N59/$N59)</f>
        <v>1</v>
      </c>
      <c r="O60" s="37">
        <f>IF(O59=0,0,O59/$N59)</f>
        <v>0.38297872340425532</v>
      </c>
      <c r="P60" s="37">
        <f>IF(P59=0,0,P59/$F59)</f>
        <v>0.51724137931034486</v>
      </c>
      <c r="Q60" s="37">
        <f>IF(Q59=0,0,Q59/$F59)</f>
        <v>3.4482758620689655E-2</v>
      </c>
      <c r="AB60" s="224"/>
      <c r="AC60" s="224"/>
    </row>
    <row r="61" spans="1:29" ht="12" customHeight="1">
      <c r="A61" s="254"/>
      <c r="B61" s="254"/>
      <c r="C61" s="43"/>
      <c r="D61" s="305" t="s">
        <v>21</v>
      </c>
      <c r="E61" s="42"/>
      <c r="F61" s="93">
        <f t="shared" si="1"/>
        <v>15</v>
      </c>
      <c r="G61" s="69">
        <v>8</v>
      </c>
      <c r="H61" s="41">
        <v>21</v>
      </c>
      <c r="I61" s="41">
        <v>0</v>
      </c>
      <c r="J61" s="41">
        <v>0</v>
      </c>
      <c r="K61" s="41">
        <v>0</v>
      </c>
      <c r="L61" s="41">
        <v>3</v>
      </c>
      <c r="M61" s="41">
        <v>0</v>
      </c>
      <c r="N61" s="41">
        <v>4</v>
      </c>
      <c r="O61" s="41">
        <v>1</v>
      </c>
      <c r="P61" s="41">
        <v>5</v>
      </c>
      <c r="Q61" s="41">
        <v>2</v>
      </c>
      <c r="AB61" s="140">
        <v>15</v>
      </c>
      <c r="AC61" s="140" t="str">
        <f>IF(F61=AB61,"",1)</f>
        <v/>
      </c>
    </row>
    <row r="62" spans="1:29" ht="12" customHeight="1">
      <c r="A62" s="254"/>
      <c r="B62" s="254"/>
      <c r="C62" s="40"/>
      <c r="D62" s="306"/>
      <c r="E62" s="39"/>
      <c r="F62" s="94">
        <f t="shared" si="1"/>
        <v>1</v>
      </c>
      <c r="G62" s="67">
        <f>IF(G61=0,0,G61/$F61)</f>
        <v>0.53333333333333333</v>
      </c>
      <c r="H62" s="37">
        <f>IF(H61=0,0,H61/$H61)</f>
        <v>1</v>
      </c>
      <c r="I62" s="37">
        <f>IF(I61=0,0,I61/$H61)</f>
        <v>0</v>
      </c>
      <c r="J62" s="37">
        <f>IF(J61=0,0,J61/$J61)</f>
        <v>0</v>
      </c>
      <c r="K62" s="37">
        <f>IF(K61=0,0,K61/$J61)</f>
        <v>0</v>
      </c>
      <c r="L62" s="37">
        <f>IF(L61=0,0,L61/$L61)</f>
        <v>1</v>
      </c>
      <c r="M62" s="37">
        <f>IF(M61=0,0,M61/$L61)</f>
        <v>0</v>
      </c>
      <c r="N62" s="37">
        <f>IF(N61=0,0,N61/$N61)</f>
        <v>1</v>
      </c>
      <c r="O62" s="37">
        <f>IF(O61=0,0,O61/$N61)</f>
        <v>0.25</v>
      </c>
      <c r="P62" s="37">
        <f>IF(P61=0,0,P61/$F61)</f>
        <v>0.33333333333333331</v>
      </c>
      <c r="Q62" s="37">
        <f>IF(Q61=0,0,Q61/$F61)</f>
        <v>0.13333333333333333</v>
      </c>
      <c r="AB62" s="224"/>
      <c r="AC62" s="224"/>
    </row>
    <row r="63" spans="1:29" ht="12" customHeight="1">
      <c r="A63" s="254"/>
      <c r="B63" s="254"/>
      <c r="C63" s="43"/>
      <c r="D63" s="305" t="s">
        <v>20</v>
      </c>
      <c r="E63" s="42"/>
      <c r="F63" s="93">
        <f t="shared" si="1"/>
        <v>7</v>
      </c>
      <c r="G63" s="69">
        <v>6</v>
      </c>
      <c r="H63" s="41">
        <v>6</v>
      </c>
      <c r="I63" s="41">
        <v>0</v>
      </c>
      <c r="J63" s="41">
        <v>1</v>
      </c>
      <c r="K63" s="41">
        <v>0</v>
      </c>
      <c r="L63" s="41">
        <v>1</v>
      </c>
      <c r="M63" s="41">
        <v>0</v>
      </c>
      <c r="N63" s="41">
        <v>8</v>
      </c>
      <c r="O63" s="41">
        <v>0</v>
      </c>
      <c r="P63" s="41">
        <v>1</v>
      </c>
      <c r="Q63" s="41">
        <v>0</v>
      </c>
      <c r="AB63" s="140">
        <v>7</v>
      </c>
      <c r="AC63" s="140" t="str">
        <f>IF(F63=AB63,"",1)</f>
        <v/>
      </c>
    </row>
    <row r="64" spans="1:29" ht="12" customHeight="1">
      <c r="A64" s="254"/>
      <c r="B64" s="254"/>
      <c r="C64" s="40"/>
      <c r="D64" s="306"/>
      <c r="E64" s="39"/>
      <c r="F64" s="94">
        <f t="shared" si="1"/>
        <v>1</v>
      </c>
      <c r="G64" s="67">
        <f>IF(G63=0,0,G63/$F63)</f>
        <v>0.8571428571428571</v>
      </c>
      <c r="H64" s="37">
        <f>IF(H63=0,0,H63/$H63)</f>
        <v>1</v>
      </c>
      <c r="I64" s="37">
        <f>IF(I63=0,0,I63/$H63)</f>
        <v>0</v>
      </c>
      <c r="J64" s="37">
        <f>IF(J63=0,0,J63/$J63)</f>
        <v>1</v>
      </c>
      <c r="K64" s="37">
        <f>IF(K63=0,0,K63/$J63)</f>
        <v>0</v>
      </c>
      <c r="L64" s="37">
        <f>IF(L63=0,0,L63/$L63)</f>
        <v>1</v>
      </c>
      <c r="M64" s="37">
        <f>IF(M63=0,0,M63/$L63)</f>
        <v>0</v>
      </c>
      <c r="N64" s="37">
        <f>IF(N63=0,0,N63/$N63)</f>
        <v>1</v>
      </c>
      <c r="O64" s="37">
        <f>IF(O63=0,0,O63/$N63)</f>
        <v>0</v>
      </c>
      <c r="P64" s="37">
        <f>IF(P63=0,0,P63/$F63)</f>
        <v>0.14285714285714285</v>
      </c>
      <c r="Q64" s="37">
        <f>IF(Q63=0,0,Q63/$F63)</f>
        <v>0</v>
      </c>
      <c r="AB64" s="224"/>
      <c r="AC64" s="224"/>
    </row>
    <row r="65" spans="1:29" ht="12" customHeight="1">
      <c r="A65" s="254"/>
      <c r="B65" s="254"/>
      <c r="C65" s="43"/>
      <c r="D65" s="305" t="s">
        <v>19</v>
      </c>
      <c r="E65" s="42"/>
      <c r="F65" s="93">
        <f t="shared" si="1"/>
        <v>17</v>
      </c>
      <c r="G65" s="69">
        <v>9</v>
      </c>
      <c r="H65" s="41">
        <v>18</v>
      </c>
      <c r="I65" s="41">
        <v>0</v>
      </c>
      <c r="J65" s="41">
        <v>1</v>
      </c>
      <c r="K65" s="41">
        <v>0</v>
      </c>
      <c r="L65" s="41">
        <v>3</v>
      </c>
      <c r="M65" s="41">
        <v>0</v>
      </c>
      <c r="N65" s="41">
        <v>21</v>
      </c>
      <c r="O65" s="41">
        <v>0</v>
      </c>
      <c r="P65" s="41">
        <v>8</v>
      </c>
      <c r="Q65" s="41">
        <v>0</v>
      </c>
      <c r="AB65" s="140">
        <v>17</v>
      </c>
      <c r="AC65" s="140" t="str">
        <f>IF(F65=AB65,"",1)</f>
        <v/>
      </c>
    </row>
    <row r="66" spans="1:29" ht="12" customHeight="1">
      <c r="A66" s="254"/>
      <c r="B66" s="254"/>
      <c r="C66" s="40"/>
      <c r="D66" s="306"/>
      <c r="E66" s="39"/>
      <c r="F66" s="94">
        <f t="shared" si="1"/>
        <v>1</v>
      </c>
      <c r="G66" s="67">
        <f>IF(G65=0,0,G65/$F65)</f>
        <v>0.52941176470588236</v>
      </c>
      <c r="H66" s="37">
        <f>IF(H65=0,0,H65/$H65)</f>
        <v>1</v>
      </c>
      <c r="I66" s="37">
        <f>IF(I65=0,0,I65/$H65)</f>
        <v>0</v>
      </c>
      <c r="J66" s="37">
        <f>IF(J65=0,0,J65/$J65)</f>
        <v>1</v>
      </c>
      <c r="K66" s="37">
        <f>IF(K65=0,0,K65/$J65)</f>
        <v>0</v>
      </c>
      <c r="L66" s="37">
        <f>IF(L65=0,0,L65/$L65)</f>
        <v>1</v>
      </c>
      <c r="M66" s="37">
        <f>IF(M65=0,0,M65/$L65)</f>
        <v>0</v>
      </c>
      <c r="N66" s="37">
        <f>IF(N65=0,0,N65/$N65)</f>
        <v>1</v>
      </c>
      <c r="O66" s="37">
        <f>IF(O65=0,0,O65/$N65)</f>
        <v>0</v>
      </c>
      <c r="P66" s="37">
        <f>IF(P65=0,0,P65/$F65)</f>
        <v>0.47058823529411764</v>
      </c>
      <c r="Q66" s="37">
        <f>IF(Q65=0,0,Q65/$F65)</f>
        <v>0</v>
      </c>
      <c r="AB66" s="224"/>
      <c r="AC66" s="224"/>
    </row>
    <row r="67" spans="1:29" ht="12" customHeight="1">
      <c r="A67" s="254"/>
      <c r="B67" s="254"/>
      <c r="C67" s="43"/>
      <c r="D67" s="305" t="s">
        <v>18</v>
      </c>
      <c r="E67" s="42"/>
      <c r="F67" s="93">
        <f t="shared" si="1"/>
        <v>6</v>
      </c>
      <c r="G67" s="69">
        <v>4</v>
      </c>
      <c r="H67" s="41">
        <v>4</v>
      </c>
      <c r="I67" s="41">
        <v>1</v>
      </c>
      <c r="J67" s="41">
        <v>1</v>
      </c>
      <c r="K67" s="41">
        <v>0</v>
      </c>
      <c r="L67" s="41">
        <v>2</v>
      </c>
      <c r="M67" s="41">
        <v>0</v>
      </c>
      <c r="N67" s="41">
        <v>8</v>
      </c>
      <c r="O67" s="41">
        <v>1</v>
      </c>
      <c r="P67" s="41">
        <v>2</v>
      </c>
      <c r="Q67" s="41">
        <v>0</v>
      </c>
      <c r="AB67" s="140">
        <v>6</v>
      </c>
      <c r="AC67" s="140" t="str">
        <f>IF(F67=AB67,"",1)</f>
        <v/>
      </c>
    </row>
    <row r="68" spans="1:29" ht="12" customHeight="1">
      <c r="A68" s="254"/>
      <c r="B68" s="255"/>
      <c r="C68" s="40"/>
      <c r="D68" s="306"/>
      <c r="E68" s="39"/>
      <c r="F68" s="94">
        <f t="shared" si="1"/>
        <v>1</v>
      </c>
      <c r="G68" s="67">
        <f>IF(G67=0,0,G67/$F67)</f>
        <v>0.66666666666666663</v>
      </c>
      <c r="H68" s="37">
        <f>IF(H67=0,0,H67/$H67)</f>
        <v>1</v>
      </c>
      <c r="I68" s="37">
        <f>IF(I67=0,0,I67/$H67)</f>
        <v>0.25</v>
      </c>
      <c r="J68" s="37">
        <f>IF(J67=0,0,J67/$J67)</f>
        <v>1</v>
      </c>
      <c r="K68" s="37">
        <f>IF(K67=0,0,K67/$J67)</f>
        <v>0</v>
      </c>
      <c r="L68" s="37">
        <f>IF(L67=0,0,L67/$L67)</f>
        <v>1</v>
      </c>
      <c r="M68" s="37">
        <f>IF(M67=0,0,M67/$L67)</f>
        <v>0</v>
      </c>
      <c r="N68" s="37">
        <f>IF(N67=0,0,N67/$N67)</f>
        <v>1</v>
      </c>
      <c r="O68" s="37">
        <f>IF(O67=0,0,O67/$N67)</f>
        <v>0.125</v>
      </c>
      <c r="P68" s="37">
        <f>IF(P67=0,0,P67/$F67)</f>
        <v>0.33333333333333331</v>
      </c>
      <c r="Q68" s="37">
        <f>IF(Q67=0,0,Q67/$F67)</f>
        <v>0</v>
      </c>
      <c r="AB68" s="224"/>
      <c r="AC68" s="224"/>
    </row>
    <row r="69" spans="1:29" ht="12" customHeight="1">
      <c r="A69" s="254"/>
      <c r="B69" s="253" t="s">
        <v>17</v>
      </c>
      <c r="C69" s="43"/>
      <c r="D69" s="305" t="s">
        <v>16</v>
      </c>
      <c r="E69" s="42"/>
      <c r="F69" s="93">
        <f t="shared" si="1"/>
        <v>724</v>
      </c>
      <c r="G69" s="69">
        <f t="shared" ref="G69:Q69" si="3">SUM(G71,G73,G75,G77,G79,G81,G83,G85,G87,G89,G91,G93,G95,G97,G99)</f>
        <v>265</v>
      </c>
      <c r="H69" s="41">
        <f t="shared" si="3"/>
        <v>141</v>
      </c>
      <c r="I69" s="41">
        <f t="shared" si="3"/>
        <v>24</v>
      </c>
      <c r="J69" s="41">
        <f t="shared" si="3"/>
        <v>232</v>
      </c>
      <c r="K69" s="41">
        <f t="shared" si="3"/>
        <v>24</v>
      </c>
      <c r="L69" s="41">
        <f t="shared" si="3"/>
        <v>190</v>
      </c>
      <c r="M69" s="41">
        <f t="shared" si="3"/>
        <v>15</v>
      </c>
      <c r="N69" s="41">
        <f t="shared" si="3"/>
        <v>663</v>
      </c>
      <c r="O69" s="41">
        <f t="shared" si="3"/>
        <v>125</v>
      </c>
      <c r="P69" s="41">
        <f t="shared" si="3"/>
        <v>339</v>
      </c>
      <c r="Q69" s="41">
        <f t="shared" si="3"/>
        <v>120</v>
      </c>
      <c r="AB69" s="140">
        <v>724</v>
      </c>
      <c r="AC69" s="140" t="str">
        <f>IF(F69=AB69,"",1)</f>
        <v/>
      </c>
    </row>
    <row r="70" spans="1:29" ht="12" customHeight="1">
      <c r="A70" s="254"/>
      <c r="B70" s="254"/>
      <c r="C70" s="40"/>
      <c r="D70" s="306"/>
      <c r="E70" s="39"/>
      <c r="F70" s="94">
        <f t="shared" si="1"/>
        <v>1</v>
      </c>
      <c r="G70" s="67">
        <f>IF(G69=0,0,G69/$F69)</f>
        <v>0.36602209944751379</v>
      </c>
      <c r="H70" s="37">
        <f>IF(H69=0,0,H69/$H69)</f>
        <v>1</v>
      </c>
      <c r="I70" s="37">
        <f>IF(I69=0,0,I69/$H69)</f>
        <v>0.1702127659574468</v>
      </c>
      <c r="J70" s="37">
        <f>IF(J69=0,0,J69/$J69)</f>
        <v>1</v>
      </c>
      <c r="K70" s="37">
        <f>IF(K69=0,0,K69/$J69)</f>
        <v>0.10344827586206896</v>
      </c>
      <c r="L70" s="37">
        <f>IF(L69=0,0,L69/$L69)</f>
        <v>1</v>
      </c>
      <c r="M70" s="37">
        <f>IF(M69=0,0,M69/$L69)</f>
        <v>7.8947368421052627E-2</v>
      </c>
      <c r="N70" s="37">
        <f>IF(N69=0,0,N69/$N69)</f>
        <v>1</v>
      </c>
      <c r="O70" s="37">
        <f>IF(O69=0,0,O69/$N69)</f>
        <v>0.18853695324283559</v>
      </c>
      <c r="P70" s="37">
        <f>IF(P69=0,0,P69/$F69)</f>
        <v>0.46823204419889503</v>
      </c>
      <c r="Q70" s="37">
        <f>IF(Q69=0,0,Q69/$F69)</f>
        <v>0.16574585635359115</v>
      </c>
      <c r="AB70" s="224"/>
      <c r="AC70" s="224"/>
    </row>
    <row r="71" spans="1:29" ht="12" customHeight="1">
      <c r="A71" s="254"/>
      <c r="B71" s="254"/>
      <c r="C71" s="43"/>
      <c r="D71" s="305" t="s">
        <v>122</v>
      </c>
      <c r="E71" s="42"/>
      <c r="F71" s="93">
        <f t="shared" si="1"/>
        <v>4</v>
      </c>
      <c r="G71" s="69">
        <v>0</v>
      </c>
      <c r="H71" s="41">
        <v>0</v>
      </c>
      <c r="I71" s="41">
        <v>0</v>
      </c>
      <c r="J71" s="41">
        <v>0</v>
      </c>
      <c r="K71" s="41">
        <v>0</v>
      </c>
      <c r="L71" s="41">
        <v>0</v>
      </c>
      <c r="M71" s="41">
        <v>0</v>
      </c>
      <c r="N71" s="41">
        <v>0</v>
      </c>
      <c r="O71" s="41">
        <v>0</v>
      </c>
      <c r="P71" s="41">
        <v>4</v>
      </c>
      <c r="Q71" s="41">
        <v>0</v>
      </c>
      <c r="AB71" s="140">
        <v>4</v>
      </c>
      <c r="AC71" s="140" t="str">
        <f>IF(F71=AB71,"",1)</f>
        <v/>
      </c>
    </row>
    <row r="72" spans="1:29" ht="12" customHeight="1">
      <c r="A72" s="254"/>
      <c r="B72" s="254"/>
      <c r="C72" s="40"/>
      <c r="D72" s="306"/>
      <c r="E72" s="39"/>
      <c r="F72" s="94">
        <f t="shared" ref="F72:F100" si="4">SUM(G72,P72:Q72)</f>
        <v>1</v>
      </c>
      <c r="G72" s="67">
        <f>IF(G71=0,0,G71/$F71)</f>
        <v>0</v>
      </c>
      <c r="H72" s="37">
        <f>IF(H71=0,0,H71/$H71)</f>
        <v>0</v>
      </c>
      <c r="I72" s="37">
        <f>IF(I71=0,0,I71/$H71)</f>
        <v>0</v>
      </c>
      <c r="J72" s="37">
        <f>IF(J71=0,0,J71/$J71)</f>
        <v>0</v>
      </c>
      <c r="K72" s="37">
        <f>IF(K71=0,0,K71/$J71)</f>
        <v>0</v>
      </c>
      <c r="L72" s="37">
        <f>IF(L71=0,0,L71/$L71)</f>
        <v>0</v>
      </c>
      <c r="M72" s="37">
        <f>IF(M71=0,0,M71/$L71)</f>
        <v>0</v>
      </c>
      <c r="N72" s="37">
        <f>IF(N71=0,0,N71/$N71)</f>
        <v>0</v>
      </c>
      <c r="O72" s="37">
        <f>IF(O71=0,0,O71/$N71)</f>
        <v>0</v>
      </c>
      <c r="P72" s="37">
        <f>IF(P71=0,0,P71/$F71)</f>
        <v>1</v>
      </c>
      <c r="Q72" s="37">
        <f>IF(Q71=0,0,Q71/$F71)</f>
        <v>0</v>
      </c>
      <c r="AB72" s="224"/>
      <c r="AC72" s="224"/>
    </row>
    <row r="73" spans="1:29" ht="12" customHeight="1">
      <c r="A73" s="254"/>
      <c r="B73" s="254"/>
      <c r="C73" s="43"/>
      <c r="D73" s="305" t="s">
        <v>14</v>
      </c>
      <c r="E73" s="42"/>
      <c r="F73" s="93">
        <f t="shared" si="4"/>
        <v>91</v>
      </c>
      <c r="G73" s="69">
        <v>15</v>
      </c>
      <c r="H73" s="41">
        <v>6</v>
      </c>
      <c r="I73" s="41">
        <v>2</v>
      </c>
      <c r="J73" s="41">
        <v>3</v>
      </c>
      <c r="K73" s="41">
        <v>0</v>
      </c>
      <c r="L73" s="41">
        <v>8</v>
      </c>
      <c r="M73" s="41">
        <v>0</v>
      </c>
      <c r="N73" s="41">
        <v>13</v>
      </c>
      <c r="O73" s="41">
        <v>4</v>
      </c>
      <c r="P73" s="41">
        <v>68</v>
      </c>
      <c r="Q73" s="41">
        <v>8</v>
      </c>
      <c r="AB73" s="140">
        <v>91</v>
      </c>
      <c r="AC73" s="140" t="str">
        <f>IF(F73=AB73,"",1)</f>
        <v/>
      </c>
    </row>
    <row r="74" spans="1:29" ht="12" customHeight="1">
      <c r="A74" s="254"/>
      <c r="B74" s="254"/>
      <c r="C74" s="40"/>
      <c r="D74" s="306"/>
      <c r="E74" s="39"/>
      <c r="F74" s="94">
        <f t="shared" si="4"/>
        <v>1</v>
      </c>
      <c r="G74" s="67">
        <f>IF(G73=0,0,G73/$F73)</f>
        <v>0.16483516483516483</v>
      </c>
      <c r="H74" s="37">
        <f>IF(H73=0,0,H73/$H73)</f>
        <v>1</v>
      </c>
      <c r="I74" s="37">
        <f>IF(I73=0,0,I73/$H73)</f>
        <v>0.33333333333333331</v>
      </c>
      <c r="J74" s="37">
        <f>IF(J73=0,0,J73/$J73)</f>
        <v>1</v>
      </c>
      <c r="K74" s="37">
        <f>IF(K73=0,0,K73/$J73)</f>
        <v>0</v>
      </c>
      <c r="L74" s="37">
        <f>IF(L73=0,0,L73/$L73)</f>
        <v>1</v>
      </c>
      <c r="M74" s="37">
        <f>IF(M73=0,0,M73/$L73)</f>
        <v>0</v>
      </c>
      <c r="N74" s="37">
        <f>IF(N73=0,0,N73/$N73)</f>
        <v>1</v>
      </c>
      <c r="O74" s="37">
        <f>IF(O73=0,0,O73/$N73)</f>
        <v>0.30769230769230771</v>
      </c>
      <c r="P74" s="37">
        <f>IF(P73=0,0,P73/$F73)</f>
        <v>0.74725274725274726</v>
      </c>
      <c r="Q74" s="37">
        <f>IF(Q73=0,0,Q73/$F73)</f>
        <v>8.7912087912087919E-2</v>
      </c>
      <c r="AB74" s="224"/>
      <c r="AC74" s="224"/>
    </row>
    <row r="75" spans="1:29" ht="12" customHeight="1">
      <c r="A75" s="254"/>
      <c r="B75" s="254"/>
      <c r="C75" s="43"/>
      <c r="D75" s="305" t="s">
        <v>13</v>
      </c>
      <c r="E75" s="42"/>
      <c r="F75" s="93">
        <f t="shared" si="4"/>
        <v>19</v>
      </c>
      <c r="G75" s="69">
        <v>6</v>
      </c>
      <c r="H75" s="41">
        <v>4</v>
      </c>
      <c r="I75" s="41">
        <v>0</v>
      </c>
      <c r="J75" s="41">
        <v>0</v>
      </c>
      <c r="K75" s="41">
        <v>0</v>
      </c>
      <c r="L75" s="41">
        <v>4</v>
      </c>
      <c r="M75" s="41">
        <v>0</v>
      </c>
      <c r="N75" s="41">
        <v>3</v>
      </c>
      <c r="O75" s="41">
        <v>0</v>
      </c>
      <c r="P75" s="41">
        <v>11</v>
      </c>
      <c r="Q75" s="41">
        <v>2</v>
      </c>
      <c r="AB75" s="140">
        <v>19</v>
      </c>
      <c r="AC75" s="140" t="str">
        <f>IF(F75=AB75,"",1)</f>
        <v/>
      </c>
    </row>
    <row r="76" spans="1:29" ht="12" customHeight="1">
      <c r="A76" s="254"/>
      <c r="B76" s="254"/>
      <c r="C76" s="40"/>
      <c r="D76" s="306"/>
      <c r="E76" s="39"/>
      <c r="F76" s="94">
        <f t="shared" si="4"/>
        <v>1</v>
      </c>
      <c r="G76" s="67">
        <f>IF(G75=0,0,G75/$F75)</f>
        <v>0.31578947368421051</v>
      </c>
      <c r="H76" s="37">
        <f>IF(H75=0,0,H75/$H75)</f>
        <v>1</v>
      </c>
      <c r="I76" s="37">
        <f>IF(I75=0,0,I75/$H75)</f>
        <v>0</v>
      </c>
      <c r="J76" s="37">
        <f>IF(J75=0,0,J75/$J75)</f>
        <v>0</v>
      </c>
      <c r="K76" s="37">
        <f>IF(K75=0,0,K75/$J75)</f>
        <v>0</v>
      </c>
      <c r="L76" s="37">
        <f>IF(L75=0,0,L75/$L75)</f>
        <v>1</v>
      </c>
      <c r="M76" s="37">
        <f>IF(M75=0,0,M75/$L75)</f>
        <v>0</v>
      </c>
      <c r="N76" s="37">
        <f>IF(N75=0,0,N75/$N75)</f>
        <v>1</v>
      </c>
      <c r="O76" s="37">
        <f>IF(O75=0,0,O75/$N75)</f>
        <v>0</v>
      </c>
      <c r="P76" s="37">
        <f>IF(P75=0,0,P75/$F75)</f>
        <v>0.57894736842105265</v>
      </c>
      <c r="Q76" s="37">
        <f>IF(Q75=0,0,Q75/$F75)</f>
        <v>0.10526315789473684</v>
      </c>
      <c r="AB76" s="224"/>
      <c r="AC76" s="224"/>
    </row>
    <row r="77" spans="1:29" ht="12" customHeight="1">
      <c r="A77" s="254"/>
      <c r="B77" s="254"/>
      <c r="C77" s="43"/>
      <c r="D77" s="305" t="s">
        <v>12</v>
      </c>
      <c r="E77" s="42"/>
      <c r="F77" s="93">
        <f t="shared" si="4"/>
        <v>14</v>
      </c>
      <c r="G77" s="69">
        <v>8</v>
      </c>
      <c r="H77" s="41">
        <v>0</v>
      </c>
      <c r="I77" s="41">
        <v>0</v>
      </c>
      <c r="J77" s="41">
        <v>3</v>
      </c>
      <c r="K77" s="41">
        <v>0</v>
      </c>
      <c r="L77" s="41">
        <v>11</v>
      </c>
      <c r="M77" s="41">
        <v>0</v>
      </c>
      <c r="N77" s="41">
        <v>3</v>
      </c>
      <c r="O77" s="41">
        <v>0</v>
      </c>
      <c r="P77" s="41">
        <v>4</v>
      </c>
      <c r="Q77" s="41">
        <v>2</v>
      </c>
      <c r="AB77" s="140">
        <v>14</v>
      </c>
      <c r="AC77" s="140" t="str">
        <f>IF(F77=AB77,"",1)</f>
        <v/>
      </c>
    </row>
    <row r="78" spans="1:29" ht="12" customHeight="1">
      <c r="A78" s="254"/>
      <c r="B78" s="254"/>
      <c r="C78" s="40"/>
      <c r="D78" s="306"/>
      <c r="E78" s="39"/>
      <c r="F78" s="94">
        <f t="shared" si="4"/>
        <v>1</v>
      </c>
      <c r="G78" s="67">
        <f>IF(G77=0,0,G77/$F77)</f>
        <v>0.5714285714285714</v>
      </c>
      <c r="H78" s="37">
        <f>IF(H77=0,0,H77/$H77)</f>
        <v>0</v>
      </c>
      <c r="I78" s="37">
        <f>IF(I77=0,0,I77/$H77)</f>
        <v>0</v>
      </c>
      <c r="J78" s="37">
        <f>IF(J77=0,0,J77/$J77)</f>
        <v>1</v>
      </c>
      <c r="K78" s="37">
        <f>IF(K77=0,0,K77/$J77)</f>
        <v>0</v>
      </c>
      <c r="L78" s="37">
        <f>IF(L77=0,0,L77/$L77)</f>
        <v>1</v>
      </c>
      <c r="M78" s="37">
        <f>IF(M77=0,0,M77/$L77)</f>
        <v>0</v>
      </c>
      <c r="N78" s="37">
        <f>IF(N77=0,0,N77/$N77)</f>
        <v>1</v>
      </c>
      <c r="O78" s="37">
        <f>IF(O77=0,0,O77/$N77)</f>
        <v>0</v>
      </c>
      <c r="P78" s="37">
        <f>IF(P77=0,0,P77/$F77)</f>
        <v>0.2857142857142857</v>
      </c>
      <c r="Q78" s="37">
        <f>IF(Q77=0,0,Q77/$F77)</f>
        <v>0.14285714285714285</v>
      </c>
      <c r="AB78" s="224"/>
      <c r="AC78" s="224"/>
    </row>
    <row r="79" spans="1:29" ht="12" customHeight="1">
      <c r="A79" s="254"/>
      <c r="B79" s="254"/>
      <c r="C79" s="43"/>
      <c r="D79" s="305" t="s">
        <v>11</v>
      </c>
      <c r="E79" s="42"/>
      <c r="F79" s="93">
        <f t="shared" si="4"/>
        <v>32</v>
      </c>
      <c r="G79" s="69">
        <v>7</v>
      </c>
      <c r="H79" s="41">
        <v>2</v>
      </c>
      <c r="I79" s="41">
        <v>0</v>
      </c>
      <c r="J79" s="41">
        <v>0</v>
      </c>
      <c r="K79" s="41">
        <v>0</v>
      </c>
      <c r="L79" s="41">
        <v>6</v>
      </c>
      <c r="M79" s="41">
        <v>0</v>
      </c>
      <c r="N79" s="41">
        <v>3</v>
      </c>
      <c r="O79" s="41">
        <v>1</v>
      </c>
      <c r="P79" s="41">
        <v>20</v>
      </c>
      <c r="Q79" s="41">
        <v>5</v>
      </c>
      <c r="AB79" s="140">
        <v>32</v>
      </c>
      <c r="AC79" s="140" t="str">
        <f>IF(F79=AB79,"",1)</f>
        <v/>
      </c>
    </row>
    <row r="80" spans="1:29" ht="12" customHeight="1">
      <c r="A80" s="254"/>
      <c r="B80" s="254"/>
      <c r="C80" s="40"/>
      <c r="D80" s="306"/>
      <c r="E80" s="39"/>
      <c r="F80" s="94">
        <f t="shared" si="4"/>
        <v>1</v>
      </c>
      <c r="G80" s="67">
        <f>IF(G79=0,0,G79/$F79)</f>
        <v>0.21875</v>
      </c>
      <c r="H80" s="37">
        <f>IF(H79=0,0,H79/$H79)</f>
        <v>1</v>
      </c>
      <c r="I80" s="37">
        <f>IF(I79=0,0,I79/$H79)</f>
        <v>0</v>
      </c>
      <c r="J80" s="37">
        <f>IF(J79=0,0,J79/$J79)</f>
        <v>0</v>
      </c>
      <c r="K80" s="37">
        <f>IF(K79=0,0,K79/$J79)</f>
        <v>0</v>
      </c>
      <c r="L80" s="37">
        <f>IF(L79=0,0,L79/$L79)</f>
        <v>1</v>
      </c>
      <c r="M80" s="37">
        <f>IF(M79=0,0,M79/$L79)</f>
        <v>0</v>
      </c>
      <c r="N80" s="37">
        <f>IF(N79=0,0,N79/$N79)</f>
        <v>1</v>
      </c>
      <c r="O80" s="37">
        <f>IF(O79=0,0,O79/$N79)</f>
        <v>0.33333333333333331</v>
      </c>
      <c r="P80" s="37">
        <f>IF(P79=0,0,P79/$F79)</f>
        <v>0.625</v>
      </c>
      <c r="Q80" s="37">
        <f>IF(Q79=0,0,Q79/$F79)</f>
        <v>0.15625</v>
      </c>
      <c r="AB80" s="224"/>
      <c r="AC80" s="224"/>
    </row>
    <row r="81" spans="1:29" ht="12" customHeight="1">
      <c r="A81" s="254"/>
      <c r="B81" s="254"/>
      <c r="C81" s="43"/>
      <c r="D81" s="305" t="s">
        <v>10</v>
      </c>
      <c r="E81" s="42"/>
      <c r="F81" s="93">
        <f t="shared" si="4"/>
        <v>176</v>
      </c>
      <c r="G81" s="69">
        <v>40</v>
      </c>
      <c r="H81" s="41">
        <v>34</v>
      </c>
      <c r="I81" s="41">
        <v>4</v>
      </c>
      <c r="J81" s="41">
        <v>10</v>
      </c>
      <c r="K81" s="41">
        <v>2</v>
      </c>
      <c r="L81" s="41">
        <v>19</v>
      </c>
      <c r="M81" s="41">
        <v>3</v>
      </c>
      <c r="N81" s="41">
        <v>25</v>
      </c>
      <c r="O81" s="41">
        <v>7</v>
      </c>
      <c r="P81" s="41">
        <v>93</v>
      </c>
      <c r="Q81" s="41">
        <v>43</v>
      </c>
      <c r="AB81" s="140">
        <v>176</v>
      </c>
      <c r="AC81" s="140" t="str">
        <f>IF(F81=AB81,"",1)</f>
        <v/>
      </c>
    </row>
    <row r="82" spans="1:29" ht="12" customHeight="1">
      <c r="A82" s="254"/>
      <c r="B82" s="254"/>
      <c r="C82" s="40"/>
      <c r="D82" s="306"/>
      <c r="E82" s="39"/>
      <c r="F82" s="94">
        <f t="shared" si="4"/>
        <v>1</v>
      </c>
      <c r="G82" s="67">
        <f>IF(G81=0,0,G81/$F81)</f>
        <v>0.22727272727272727</v>
      </c>
      <c r="H82" s="37">
        <f>IF(H81=0,0,H81/$H81)</f>
        <v>1</v>
      </c>
      <c r="I82" s="37">
        <f>IF(I81=0,0,I81/$H81)</f>
        <v>0.11764705882352941</v>
      </c>
      <c r="J82" s="37">
        <f>IF(J81=0,0,J81/$J81)</f>
        <v>1</v>
      </c>
      <c r="K82" s="37">
        <f>IF(K81=0,0,K81/$J81)</f>
        <v>0.2</v>
      </c>
      <c r="L82" s="37">
        <f>IF(L81=0,0,L81/$L81)</f>
        <v>1</v>
      </c>
      <c r="M82" s="37">
        <f>IF(M81=0,0,M81/$L81)</f>
        <v>0.15789473684210525</v>
      </c>
      <c r="N82" s="37">
        <f>IF(N81=0,0,N81/$N81)</f>
        <v>1</v>
      </c>
      <c r="O82" s="37">
        <f>IF(O81=0,0,O81/$N81)</f>
        <v>0.28000000000000003</v>
      </c>
      <c r="P82" s="37">
        <f>IF(P81=0,0,P81/$F81)</f>
        <v>0.52840909090909094</v>
      </c>
      <c r="Q82" s="37">
        <f>IF(Q81=0,0,Q81/$F81)</f>
        <v>0.24431818181818182</v>
      </c>
      <c r="AB82" s="224"/>
      <c r="AC82" s="224"/>
    </row>
    <row r="83" spans="1:29" ht="12" customHeight="1">
      <c r="A83" s="254"/>
      <c r="B83" s="254"/>
      <c r="C83" s="43"/>
      <c r="D83" s="305" t="s">
        <v>9</v>
      </c>
      <c r="E83" s="42"/>
      <c r="F83" s="93">
        <f t="shared" si="4"/>
        <v>21</v>
      </c>
      <c r="G83" s="69">
        <v>12</v>
      </c>
      <c r="H83" s="41">
        <v>8</v>
      </c>
      <c r="I83" s="41">
        <v>2</v>
      </c>
      <c r="J83" s="41">
        <v>4</v>
      </c>
      <c r="K83" s="41">
        <v>0</v>
      </c>
      <c r="L83" s="41">
        <v>15</v>
      </c>
      <c r="M83" s="41">
        <v>1</v>
      </c>
      <c r="N83" s="41">
        <v>0</v>
      </c>
      <c r="O83" s="41">
        <v>0</v>
      </c>
      <c r="P83" s="41">
        <v>6</v>
      </c>
      <c r="Q83" s="41">
        <v>3</v>
      </c>
      <c r="AB83" s="140">
        <v>21</v>
      </c>
      <c r="AC83" s="140" t="str">
        <f>IF(F83=AB83,"",1)</f>
        <v/>
      </c>
    </row>
    <row r="84" spans="1:29" ht="12" customHeight="1">
      <c r="A84" s="254"/>
      <c r="B84" s="254"/>
      <c r="C84" s="40"/>
      <c r="D84" s="306"/>
      <c r="E84" s="39"/>
      <c r="F84" s="94">
        <f t="shared" si="4"/>
        <v>1</v>
      </c>
      <c r="G84" s="67">
        <f>IF(G83=0,0,G83/$F83)</f>
        <v>0.5714285714285714</v>
      </c>
      <c r="H84" s="37">
        <f>IF(H83=0,0,H83/$H83)</f>
        <v>1</v>
      </c>
      <c r="I84" s="37">
        <f>IF(I83=0,0,I83/$H83)</f>
        <v>0.25</v>
      </c>
      <c r="J84" s="37">
        <f>IF(J83=0,0,J83/$J83)</f>
        <v>1</v>
      </c>
      <c r="K84" s="37">
        <f>IF(K83=0,0,K83/$J83)</f>
        <v>0</v>
      </c>
      <c r="L84" s="37">
        <f>IF(L83=0,0,L83/$L83)</f>
        <v>1</v>
      </c>
      <c r="M84" s="37">
        <f>IF(M83=0,0,M83/$L83)</f>
        <v>6.6666666666666666E-2</v>
      </c>
      <c r="N84" s="37">
        <f>IF(N83=0,0,N83/$N83)</f>
        <v>0</v>
      </c>
      <c r="O84" s="37">
        <f>IF(O83=0,0,O83/$N83)</f>
        <v>0</v>
      </c>
      <c r="P84" s="37">
        <f>IF(P83=0,0,P83/$F83)</f>
        <v>0.2857142857142857</v>
      </c>
      <c r="Q84" s="37">
        <f>IF(Q83=0,0,Q83/$F83)</f>
        <v>0.14285714285714285</v>
      </c>
      <c r="AB84" s="224"/>
      <c r="AC84" s="224"/>
    </row>
    <row r="85" spans="1:29" ht="12" customHeight="1">
      <c r="A85" s="254"/>
      <c r="B85" s="254"/>
      <c r="C85" s="43"/>
      <c r="D85" s="305" t="s">
        <v>8</v>
      </c>
      <c r="E85" s="42"/>
      <c r="F85" s="93">
        <f t="shared" si="4"/>
        <v>9</v>
      </c>
      <c r="G85" s="69">
        <v>2</v>
      </c>
      <c r="H85" s="41">
        <v>0</v>
      </c>
      <c r="I85" s="41">
        <v>0</v>
      </c>
      <c r="J85" s="41">
        <v>0</v>
      </c>
      <c r="K85" s="41">
        <v>0</v>
      </c>
      <c r="L85" s="41">
        <v>0</v>
      </c>
      <c r="M85" s="41">
        <v>0</v>
      </c>
      <c r="N85" s="41">
        <v>2</v>
      </c>
      <c r="O85" s="41">
        <v>0</v>
      </c>
      <c r="P85" s="41">
        <v>6</v>
      </c>
      <c r="Q85" s="41">
        <v>1</v>
      </c>
      <c r="AB85" s="140">
        <v>9</v>
      </c>
      <c r="AC85" s="140" t="str">
        <f>IF(F85=AB85,"",1)</f>
        <v/>
      </c>
    </row>
    <row r="86" spans="1:29" ht="12" customHeight="1">
      <c r="A86" s="254"/>
      <c r="B86" s="254"/>
      <c r="C86" s="40"/>
      <c r="D86" s="306"/>
      <c r="E86" s="39"/>
      <c r="F86" s="94">
        <f t="shared" si="4"/>
        <v>1</v>
      </c>
      <c r="G86" s="67">
        <f>IF(G85=0,0,G85/$F85)</f>
        <v>0.22222222222222221</v>
      </c>
      <c r="H86" s="37">
        <f>IF(H85=0,0,H85/$H85)</f>
        <v>0</v>
      </c>
      <c r="I86" s="37">
        <f>IF(I85=0,0,I85/$H85)</f>
        <v>0</v>
      </c>
      <c r="J86" s="37">
        <f>IF(J85=0,0,J85/$J85)</f>
        <v>0</v>
      </c>
      <c r="K86" s="37">
        <f>IF(K85=0,0,K85/$J85)</f>
        <v>0</v>
      </c>
      <c r="L86" s="37">
        <f>IF(L85=0,0,L85/$L85)</f>
        <v>0</v>
      </c>
      <c r="M86" s="37">
        <f>IF(M85=0,0,M85/$L85)</f>
        <v>0</v>
      </c>
      <c r="N86" s="37">
        <f>IF(N85=0,0,N85/$N85)</f>
        <v>1</v>
      </c>
      <c r="O86" s="37">
        <f>IF(O85=0,0,O85/$N85)</f>
        <v>0</v>
      </c>
      <c r="P86" s="37">
        <f>IF(P85=0,0,P85/$F85)</f>
        <v>0.66666666666666663</v>
      </c>
      <c r="Q86" s="37">
        <f>IF(Q85=0,0,Q85/$F85)</f>
        <v>0.1111111111111111</v>
      </c>
      <c r="AB86" s="224"/>
      <c r="AC86" s="224"/>
    </row>
    <row r="87" spans="1:29" ht="13.5" customHeight="1">
      <c r="A87" s="254"/>
      <c r="B87" s="254"/>
      <c r="C87" s="43"/>
      <c r="D87" s="307" t="s">
        <v>121</v>
      </c>
      <c r="E87" s="42"/>
      <c r="F87" s="93">
        <f t="shared" si="4"/>
        <v>18</v>
      </c>
      <c r="G87" s="69">
        <v>6</v>
      </c>
      <c r="H87" s="41">
        <v>0</v>
      </c>
      <c r="I87" s="41">
        <v>0</v>
      </c>
      <c r="J87" s="41">
        <v>3</v>
      </c>
      <c r="K87" s="41">
        <v>1</v>
      </c>
      <c r="L87" s="41">
        <v>2</v>
      </c>
      <c r="M87" s="41">
        <v>0</v>
      </c>
      <c r="N87" s="41">
        <v>27</v>
      </c>
      <c r="O87" s="41">
        <v>4</v>
      </c>
      <c r="P87" s="41">
        <v>11</v>
      </c>
      <c r="Q87" s="41">
        <v>1</v>
      </c>
      <c r="AB87" s="140">
        <v>18</v>
      </c>
      <c r="AC87" s="140" t="str">
        <f>IF(F87=AB87,"",1)</f>
        <v/>
      </c>
    </row>
    <row r="88" spans="1:29" ht="13.5" customHeight="1">
      <c r="A88" s="254"/>
      <c r="B88" s="254"/>
      <c r="C88" s="40"/>
      <c r="D88" s="306"/>
      <c r="E88" s="39"/>
      <c r="F88" s="94">
        <f t="shared" si="4"/>
        <v>1</v>
      </c>
      <c r="G88" s="67">
        <f>IF(G87=0,0,G87/$F87)</f>
        <v>0.33333333333333331</v>
      </c>
      <c r="H88" s="37">
        <f>IF(H87=0,0,H87/$H87)</f>
        <v>0</v>
      </c>
      <c r="I88" s="37">
        <f>IF(I87=0,0,I87/$H87)</f>
        <v>0</v>
      </c>
      <c r="J88" s="37">
        <f>IF(J87=0,0,J87/$J87)</f>
        <v>1</v>
      </c>
      <c r="K88" s="37">
        <f>IF(K87=0,0,K87/$J87)</f>
        <v>0.33333333333333331</v>
      </c>
      <c r="L88" s="37">
        <f>IF(L87=0,0,L87/$L87)</f>
        <v>1</v>
      </c>
      <c r="M88" s="37">
        <f>IF(M87=0,0,M87/$L87)</f>
        <v>0</v>
      </c>
      <c r="N88" s="37">
        <f>IF(N87=0,0,N87/$N87)</f>
        <v>1</v>
      </c>
      <c r="O88" s="37">
        <f>IF(O87=0,0,O87/$N87)</f>
        <v>0.14814814814814814</v>
      </c>
      <c r="P88" s="37">
        <f>IF(P87=0,0,P87/$F87)</f>
        <v>0.61111111111111116</v>
      </c>
      <c r="Q88" s="37">
        <f>IF(Q87=0,0,Q87/$F87)</f>
        <v>5.5555555555555552E-2</v>
      </c>
      <c r="AB88" s="224"/>
      <c r="AC88" s="224"/>
    </row>
    <row r="89" spans="1:29" ht="12" customHeight="1">
      <c r="A89" s="254"/>
      <c r="B89" s="254"/>
      <c r="C89" s="43"/>
      <c r="D89" s="305" t="s">
        <v>6</v>
      </c>
      <c r="E89" s="42"/>
      <c r="F89" s="93">
        <f t="shared" si="4"/>
        <v>49</v>
      </c>
      <c r="G89" s="69">
        <v>13</v>
      </c>
      <c r="H89" s="41">
        <v>8</v>
      </c>
      <c r="I89" s="41">
        <v>3</v>
      </c>
      <c r="J89" s="41">
        <v>10</v>
      </c>
      <c r="K89" s="41">
        <v>1</v>
      </c>
      <c r="L89" s="41">
        <v>5</v>
      </c>
      <c r="M89" s="41">
        <v>0</v>
      </c>
      <c r="N89" s="41">
        <v>32</v>
      </c>
      <c r="O89" s="41">
        <v>7</v>
      </c>
      <c r="P89" s="41">
        <v>23</v>
      </c>
      <c r="Q89" s="41">
        <v>13</v>
      </c>
      <c r="AB89" s="140">
        <v>49</v>
      </c>
      <c r="AC89" s="140" t="str">
        <f>IF(F89=AB89,"",1)</f>
        <v/>
      </c>
    </row>
    <row r="90" spans="1:29" ht="12" customHeight="1">
      <c r="A90" s="254"/>
      <c r="B90" s="254"/>
      <c r="C90" s="40"/>
      <c r="D90" s="306"/>
      <c r="E90" s="39"/>
      <c r="F90" s="94">
        <f t="shared" si="4"/>
        <v>1</v>
      </c>
      <c r="G90" s="67">
        <f>IF(G89=0,0,G89/$F89)</f>
        <v>0.26530612244897961</v>
      </c>
      <c r="H90" s="37">
        <f>IF(H89=0,0,H89/$H89)</f>
        <v>1</v>
      </c>
      <c r="I90" s="37">
        <f>IF(I89=0,0,I89/$H89)</f>
        <v>0.375</v>
      </c>
      <c r="J90" s="37">
        <f>IF(J89=0,0,J89/$J89)</f>
        <v>1</v>
      </c>
      <c r="K90" s="37">
        <f>IF(K89=0,0,K89/$J89)</f>
        <v>0.1</v>
      </c>
      <c r="L90" s="37">
        <f>IF(L89=0,0,L89/$L89)</f>
        <v>1</v>
      </c>
      <c r="M90" s="37">
        <f>IF(M89=0,0,M89/$L89)</f>
        <v>0</v>
      </c>
      <c r="N90" s="37">
        <f>IF(N89=0,0,N89/$N89)</f>
        <v>1</v>
      </c>
      <c r="O90" s="37">
        <f>IF(O89=0,0,O89/$N89)</f>
        <v>0.21875</v>
      </c>
      <c r="P90" s="37">
        <f>IF(P89=0,0,P89/$F89)</f>
        <v>0.46938775510204084</v>
      </c>
      <c r="Q90" s="37">
        <f>IF(Q89=0,0,Q89/$F89)</f>
        <v>0.26530612244897961</v>
      </c>
      <c r="AB90" s="224"/>
      <c r="AC90" s="224"/>
    </row>
    <row r="91" spans="1:29" ht="12" customHeight="1">
      <c r="A91" s="254"/>
      <c r="B91" s="254"/>
      <c r="C91" s="43"/>
      <c r="D91" s="305" t="s">
        <v>5</v>
      </c>
      <c r="E91" s="42"/>
      <c r="F91" s="93">
        <f t="shared" si="4"/>
        <v>24</v>
      </c>
      <c r="G91" s="69">
        <v>10</v>
      </c>
      <c r="H91" s="41">
        <v>7</v>
      </c>
      <c r="I91" s="41">
        <v>1</v>
      </c>
      <c r="J91" s="41">
        <v>11</v>
      </c>
      <c r="K91" s="41">
        <v>7</v>
      </c>
      <c r="L91" s="41">
        <v>11</v>
      </c>
      <c r="M91" s="41">
        <v>2</v>
      </c>
      <c r="N91" s="41">
        <v>10</v>
      </c>
      <c r="O91" s="41">
        <v>5</v>
      </c>
      <c r="P91" s="41">
        <v>10</v>
      </c>
      <c r="Q91" s="41">
        <v>4</v>
      </c>
      <c r="AB91" s="140">
        <v>24</v>
      </c>
      <c r="AC91" s="140" t="str">
        <f>IF(F91=AB91,"",1)</f>
        <v/>
      </c>
    </row>
    <row r="92" spans="1:29" ht="12" customHeight="1">
      <c r="A92" s="254"/>
      <c r="B92" s="254"/>
      <c r="C92" s="40"/>
      <c r="D92" s="306"/>
      <c r="E92" s="39"/>
      <c r="F92" s="94">
        <f t="shared" si="4"/>
        <v>1</v>
      </c>
      <c r="G92" s="67">
        <f>IF(G91=0,0,G91/$F91)</f>
        <v>0.41666666666666669</v>
      </c>
      <c r="H92" s="37">
        <f>IF(H91=0,0,H91/$H91)</f>
        <v>1</v>
      </c>
      <c r="I92" s="37">
        <f>IF(I91=0,0,I91/$H91)</f>
        <v>0.14285714285714285</v>
      </c>
      <c r="J92" s="37">
        <f>IF(J91=0,0,J91/$J91)</f>
        <v>1</v>
      </c>
      <c r="K92" s="37">
        <f>IF(K91=0,0,K91/$J91)</f>
        <v>0.63636363636363635</v>
      </c>
      <c r="L92" s="37">
        <f>IF(L91=0,0,L91/$L91)</f>
        <v>1</v>
      </c>
      <c r="M92" s="37">
        <f>IF(M91=0,0,M91/$L91)</f>
        <v>0.18181818181818182</v>
      </c>
      <c r="N92" s="37">
        <f>IF(N91=0,0,N91/$N91)</f>
        <v>1</v>
      </c>
      <c r="O92" s="37">
        <f>IF(O91=0,0,O91/$N91)</f>
        <v>0.5</v>
      </c>
      <c r="P92" s="37">
        <f>IF(P91=0,0,P91/$F91)</f>
        <v>0.41666666666666669</v>
      </c>
      <c r="Q92" s="37">
        <f>IF(Q91=0,0,Q91/$F91)</f>
        <v>0.16666666666666666</v>
      </c>
      <c r="AB92" s="224"/>
      <c r="AC92" s="224"/>
    </row>
    <row r="93" spans="1:29" ht="12" customHeight="1">
      <c r="A93" s="254"/>
      <c r="B93" s="254"/>
      <c r="C93" s="43"/>
      <c r="D93" s="305" t="s">
        <v>4</v>
      </c>
      <c r="E93" s="42"/>
      <c r="F93" s="93">
        <f t="shared" si="4"/>
        <v>22</v>
      </c>
      <c r="G93" s="69">
        <v>10</v>
      </c>
      <c r="H93" s="41">
        <v>0</v>
      </c>
      <c r="I93" s="41">
        <v>0</v>
      </c>
      <c r="J93" s="41">
        <v>2</v>
      </c>
      <c r="K93" s="41">
        <v>0</v>
      </c>
      <c r="L93" s="41">
        <v>2</v>
      </c>
      <c r="M93" s="41">
        <v>0</v>
      </c>
      <c r="N93" s="41">
        <v>9</v>
      </c>
      <c r="O93" s="41">
        <v>2</v>
      </c>
      <c r="P93" s="41">
        <v>9</v>
      </c>
      <c r="Q93" s="41">
        <v>3</v>
      </c>
      <c r="AB93" s="140">
        <v>22</v>
      </c>
      <c r="AC93" s="140" t="str">
        <f>IF(F93=AB93,"",1)</f>
        <v/>
      </c>
    </row>
    <row r="94" spans="1:29" ht="12" customHeight="1">
      <c r="A94" s="254"/>
      <c r="B94" s="254"/>
      <c r="C94" s="40"/>
      <c r="D94" s="306"/>
      <c r="E94" s="39"/>
      <c r="F94" s="94">
        <f t="shared" si="4"/>
        <v>1</v>
      </c>
      <c r="G94" s="67">
        <f>IF(G93=0,0,G93/$F93)</f>
        <v>0.45454545454545453</v>
      </c>
      <c r="H94" s="37">
        <f>IF(H93=0,0,H93/$H93)</f>
        <v>0</v>
      </c>
      <c r="I94" s="37">
        <f>IF(I93=0,0,I93/$H93)</f>
        <v>0</v>
      </c>
      <c r="J94" s="37">
        <f>IF(J93=0,0,J93/$J93)</f>
        <v>1</v>
      </c>
      <c r="K94" s="37">
        <f>IF(K93=0,0,K93/$J93)</f>
        <v>0</v>
      </c>
      <c r="L94" s="37">
        <f>IF(L93=0,0,L93/$L93)</f>
        <v>1</v>
      </c>
      <c r="M94" s="37">
        <f>IF(M93=0,0,M93/$L93)</f>
        <v>0</v>
      </c>
      <c r="N94" s="37">
        <f>IF(N93=0,0,N93/$N93)</f>
        <v>1</v>
      </c>
      <c r="O94" s="37">
        <f>IF(O93=0,0,O93/$N93)</f>
        <v>0.22222222222222221</v>
      </c>
      <c r="P94" s="37">
        <f>IF(P93=0,0,P93/$F93)</f>
        <v>0.40909090909090912</v>
      </c>
      <c r="Q94" s="37">
        <f>IF(Q93=0,0,Q93/$F93)</f>
        <v>0.13636363636363635</v>
      </c>
      <c r="AB94" s="224"/>
      <c r="AC94" s="224"/>
    </row>
    <row r="95" spans="1:29" ht="12" customHeight="1">
      <c r="A95" s="254"/>
      <c r="B95" s="254"/>
      <c r="C95" s="43"/>
      <c r="D95" s="305" t="s">
        <v>3</v>
      </c>
      <c r="E95" s="42"/>
      <c r="F95" s="93">
        <f t="shared" si="4"/>
        <v>168</v>
      </c>
      <c r="G95" s="69">
        <v>113</v>
      </c>
      <c r="H95" s="41">
        <v>47</v>
      </c>
      <c r="I95" s="41">
        <v>7</v>
      </c>
      <c r="J95" s="41">
        <v>171</v>
      </c>
      <c r="K95" s="41">
        <v>11</v>
      </c>
      <c r="L95" s="41">
        <v>69</v>
      </c>
      <c r="M95" s="41">
        <v>3</v>
      </c>
      <c r="N95" s="41">
        <v>450</v>
      </c>
      <c r="O95" s="41">
        <v>70</v>
      </c>
      <c r="P95" s="41">
        <v>39</v>
      </c>
      <c r="Q95" s="41">
        <v>16</v>
      </c>
      <c r="AB95" s="140">
        <v>168</v>
      </c>
      <c r="AC95" s="140" t="str">
        <f>IF(F95=AB95,"",1)</f>
        <v/>
      </c>
    </row>
    <row r="96" spans="1:29" ht="12" customHeight="1">
      <c r="A96" s="254"/>
      <c r="B96" s="254"/>
      <c r="C96" s="40"/>
      <c r="D96" s="306"/>
      <c r="E96" s="39"/>
      <c r="F96" s="94">
        <f t="shared" si="4"/>
        <v>1</v>
      </c>
      <c r="G96" s="67">
        <f>IF(G95=0,0,G95/$F95)</f>
        <v>0.67261904761904767</v>
      </c>
      <c r="H96" s="37">
        <f>IF(H95=0,0,H95/$H95)</f>
        <v>1</v>
      </c>
      <c r="I96" s="37">
        <f>IF(I95=0,0,I95/$H95)</f>
        <v>0.14893617021276595</v>
      </c>
      <c r="J96" s="37">
        <f>IF(J95=0,0,J95/$J95)</f>
        <v>1</v>
      </c>
      <c r="K96" s="37">
        <f>IF(K95=0,0,K95/$J95)</f>
        <v>6.4327485380116955E-2</v>
      </c>
      <c r="L96" s="37">
        <f>IF(L95=0,0,L95/$L95)</f>
        <v>1</v>
      </c>
      <c r="M96" s="37">
        <f>IF(M95=0,0,M95/$L95)</f>
        <v>4.3478260869565216E-2</v>
      </c>
      <c r="N96" s="37">
        <f>IF(N95=0,0,N95/$N95)</f>
        <v>1</v>
      </c>
      <c r="O96" s="37">
        <f>IF(O95=0,0,O95/$N95)</f>
        <v>0.15555555555555556</v>
      </c>
      <c r="P96" s="37">
        <f>IF(P95=0,0,P95/$F95)</f>
        <v>0.23214285714285715</v>
      </c>
      <c r="Q96" s="37">
        <f>IF(Q95=0,0,Q95/$F95)</f>
        <v>9.5238095238095233E-2</v>
      </c>
      <c r="AB96" s="224"/>
      <c r="AC96" s="224"/>
    </row>
    <row r="97" spans="1:30" ht="12" customHeight="1">
      <c r="A97" s="254"/>
      <c r="B97" s="254"/>
      <c r="C97" s="43"/>
      <c r="D97" s="305" t="s">
        <v>2</v>
      </c>
      <c r="E97" s="42"/>
      <c r="F97" s="93">
        <f t="shared" si="4"/>
        <v>21</v>
      </c>
      <c r="G97" s="69">
        <v>10</v>
      </c>
      <c r="H97" s="41">
        <v>7</v>
      </c>
      <c r="I97" s="41">
        <v>1</v>
      </c>
      <c r="J97" s="41">
        <v>4</v>
      </c>
      <c r="K97" s="41">
        <v>0</v>
      </c>
      <c r="L97" s="41">
        <v>5</v>
      </c>
      <c r="M97" s="41">
        <v>1</v>
      </c>
      <c r="N97" s="41">
        <v>0</v>
      </c>
      <c r="O97" s="41">
        <v>0</v>
      </c>
      <c r="P97" s="41">
        <v>10</v>
      </c>
      <c r="Q97" s="41">
        <v>1</v>
      </c>
      <c r="AB97" s="140">
        <v>21</v>
      </c>
      <c r="AC97" s="140" t="str">
        <f>IF(F97=AB97,"",1)</f>
        <v/>
      </c>
    </row>
    <row r="98" spans="1:30" ht="12" customHeight="1">
      <c r="A98" s="254"/>
      <c r="B98" s="254"/>
      <c r="C98" s="40"/>
      <c r="D98" s="306"/>
      <c r="E98" s="39"/>
      <c r="F98" s="94">
        <f t="shared" si="4"/>
        <v>1</v>
      </c>
      <c r="G98" s="67">
        <f>IF(G97=0,0,G97/$F97)</f>
        <v>0.47619047619047616</v>
      </c>
      <c r="H98" s="37">
        <f>IF(H97=0,0,H97/$H97)</f>
        <v>1</v>
      </c>
      <c r="I98" s="37">
        <f>IF(I97=0,0,I97/$H97)</f>
        <v>0.14285714285714285</v>
      </c>
      <c r="J98" s="37">
        <f>IF(J97=0,0,J97/$J97)</f>
        <v>1</v>
      </c>
      <c r="K98" s="37">
        <f>IF(K97=0,0,K97/$J97)</f>
        <v>0</v>
      </c>
      <c r="L98" s="37">
        <f>IF(L97=0,0,L97/$L97)</f>
        <v>1</v>
      </c>
      <c r="M98" s="37">
        <f>IF(M97=0,0,M97/$L97)</f>
        <v>0.2</v>
      </c>
      <c r="N98" s="37">
        <f>IF(N97=0,0,N97/$N97)</f>
        <v>0</v>
      </c>
      <c r="O98" s="37">
        <f>IF(O97=0,0,O97/$N97)</f>
        <v>0</v>
      </c>
      <c r="P98" s="37">
        <f>IF(P97=0,0,P97/$F97)</f>
        <v>0.47619047619047616</v>
      </c>
      <c r="Q98" s="37">
        <f>IF(Q97=0,0,Q97/$F97)</f>
        <v>4.7619047619047616E-2</v>
      </c>
      <c r="AB98" s="224"/>
      <c r="AC98" s="224"/>
    </row>
    <row r="99" spans="1:30" ht="12.75" customHeight="1">
      <c r="A99" s="254"/>
      <c r="B99" s="254"/>
      <c r="C99" s="43"/>
      <c r="D99" s="305" t="s">
        <v>1</v>
      </c>
      <c r="E99" s="42"/>
      <c r="F99" s="93">
        <f t="shared" si="4"/>
        <v>56</v>
      </c>
      <c r="G99" s="69">
        <v>13</v>
      </c>
      <c r="H99" s="41">
        <v>18</v>
      </c>
      <c r="I99" s="41">
        <v>4</v>
      </c>
      <c r="J99" s="41">
        <v>11</v>
      </c>
      <c r="K99" s="41">
        <v>2</v>
      </c>
      <c r="L99" s="41">
        <v>33</v>
      </c>
      <c r="M99" s="41">
        <v>5</v>
      </c>
      <c r="N99" s="41">
        <v>86</v>
      </c>
      <c r="O99" s="41">
        <v>25</v>
      </c>
      <c r="P99" s="41">
        <v>25</v>
      </c>
      <c r="Q99" s="41">
        <v>18</v>
      </c>
      <c r="AB99" s="140">
        <v>56</v>
      </c>
      <c r="AC99" s="140" t="str">
        <f>IF(F99=AB99,"",1)</f>
        <v/>
      </c>
    </row>
    <row r="100" spans="1:30" ht="12.75" customHeight="1" thickBot="1">
      <c r="A100" s="255"/>
      <c r="B100" s="255"/>
      <c r="C100" s="40"/>
      <c r="D100" s="306"/>
      <c r="E100" s="39"/>
      <c r="F100" s="128">
        <f t="shared" si="4"/>
        <v>1</v>
      </c>
      <c r="G100" s="67">
        <f>IF(G99=0,0,G99/$F99)</f>
        <v>0.23214285714285715</v>
      </c>
      <c r="H100" s="37">
        <f>IF(H99=0,0,H99/$H99)</f>
        <v>1</v>
      </c>
      <c r="I100" s="37">
        <f>IF(I99=0,0,I99/$H99)</f>
        <v>0.22222222222222221</v>
      </c>
      <c r="J100" s="37">
        <f>IF(J99=0,0,J99/$J99)</f>
        <v>1</v>
      </c>
      <c r="K100" s="37">
        <f>IF(K99=0,0,K99/$J99)</f>
        <v>0.18181818181818182</v>
      </c>
      <c r="L100" s="37">
        <f>IF(L99=0,0,L99/$L99)</f>
        <v>1</v>
      </c>
      <c r="M100" s="37">
        <f>IF(M99=0,0,M99/$L99)</f>
        <v>0.15151515151515152</v>
      </c>
      <c r="N100" s="37">
        <f>IF(N99=0,0,N99/$N99)</f>
        <v>1</v>
      </c>
      <c r="O100" s="37">
        <f>IF(O99=0,0,O99/$N99)</f>
        <v>0.29069767441860467</v>
      </c>
      <c r="P100" s="37">
        <f>IF(P99=0,0,P99/$F99)</f>
        <v>0.44642857142857145</v>
      </c>
      <c r="Q100" s="37">
        <f>IF(Q99=0,0,Q99/$F99)</f>
        <v>0.32142857142857145</v>
      </c>
      <c r="AB100" s="141"/>
      <c r="AC100" s="226"/>
    </row>
    <row r="110" spans="1:30">
      <c r="D110" s="170" t="s">
        <v>687</v>
      </c>
      <c r="F110" s="165">
        <v>967</v>
      </c>
      <c r="G110" s="165">
        <v>385</v>
      </c>
      <c r="H110" s="165">
        <v>321</v>
      </c>
      <c r="I110" s="165">
        <v>39</v>
      </c>
      <c r="J110" s="165">
        <v>249</v>
      </c>
      <c r="K110" s="165">
        <v>27</v>
      </c>
      <c r="L110" s="165">
        <v>261</v>
      </c>
      <c r="M110" s="165">
        <v>17</v>
      </c>
      <c r="N110" s="165">
        <v>908</v>
      </c>
      <c r="O110" s="165">
        <v>169</v>
      </c>
      <c r="P110" s="165">
        <v>446</v>
      </c>
      <c r="Q110" s="165">
        <v>136</v>
      </c>
      <c r="R110" s="165"/>
      <c r="S110" s="165"/>
    </row>
    <row r="111" spans="1:30">
      <c r="D111" s="227" t="s">
        <v>49</v>
      </c>
      <c r="F111" s="168">
        <f>IF(F110="","",SUM(F9,F11,F13,F15,F17))</f>
        <v>967</v>
      </c>
      <c r="G111" s="168">
        <f t="shared" ref="G111:S111" si="5">IF(G110="","",SUM(G9,G11,G13,G15,G17))</f>
        <v>385</v>
      </c>
      <c r="H111" s="168">
        <f t="shared" si="5"/>
        <v>321</v>
      </c>
      <c r="I111" s="168">
        <f t="shared" si="5"/>
        <v>39</v>
      </c>
      <c r="J111" s="168">
        <f t="shared" si="5"/>
        <v>249</v>
      </c>
      <c r="K111" s="168">
        <f t="shared" si="5"/>
        <v>27</v>
      </c>
      <c r="L111" s="168">
        <f t="shared" si="5"/>
        <v>261</v>
      </c>
      <c r="M111" s="168">
        <f t="shared" si="5"/>
        <v>17</v>
      </c>
      <c r="N111" s="168">
        <f t="shared" si="5"/>
        <v>908</v>
      </c>
      <c r="O111" s="168">
        <f t="shared" si="5"/>
        <v>169</v>
      </c>
      <c r="P111" s="168">
        <f t="shared" si="5"/>
        <v>446</v>
      </c>
      <c r="Q111" s="168">
        <f t="shared" si="5"/>
        <v>136</v>
      </c>
      <c r="R111" s="168" t="str">
        <f t="shared" si="5"/>
        <v/>
      </c>
      <c r="S111" s="168" t="str">
        <f t="shared" si="5"/>
        <v/>
      </c>
      <c r="T111" s="54"/>
      <c r="V111" s="54"/>
      <c r="X111" s="54"/>
      <c r="Z111" s="54"/>
      <c r="AB111" s="54"/>
      <c r="AD111" s="54"/>
    </row>
    <row r="112" spans="1:30">
      <c r="D112" s="227" t="s">
        <v>43</v>
      </c>
      <c r="F112" s="168">
        <f>IF(F110="","",SUM(F19,F69))</f>
        <v>967</v>
      </c>
      <c r="G112" s="168">
        <f t="shared" ref="G112:S112" si="6">IF(G110="","",SUM(G19,G69))</f>
        <v>385</v>
      </c>
      <c r="H112" s="168">
        <f t="shared" si="6"/>
        <v>321</v>
      </c>
      <c r="I112" s="168">
        <f t="shared" si="6"/>
        <v>39</v>
      </c>
      <c r="J112" s="168">
        <f t="shared" si="6"/>
        <v>249</v>
      </c>
      <c r="K112" s="168">
        <f t="shared" si="6"/>
        <v>27</v>
      </c>
      <c r="L112" s="168">
        <f t="shared" si="6"/>
        <v>261</v>
      </c>
      <c r="M112" s="168">
        <f t="shared" si="6"/>
        <v>17</v>
      </c>
      <c r="N112" s="168">
        <f t="shared" si="6"/>
        <v>908</v>
      </c>
      <c r="O112" s="168">
        <f t="shared" si="6"/>
        <v>169</v>
      </c>
      <c r="P112" s="168">
        <f t="shared" si="6"/>
        <v>446</v>
      </c>
      <c r="Q112" s="168">
        <f t="shared" si="6"/>
        <v>136</v>
      </c>
      <c r="R112" s="168" t="str">
        <f t="shared" si="6"/>
        <v/>
      </c>
      <c r="S112" s="168" t="str">
        <f t="shared" si="6"/>
        <v/>
      </c>
      <c r="T112" s="54"/>
      <c r="V112" s="54"/>
      <c r="X112" s="54"/>
      <c r="Z112" s="54"/>
      <c r="AB112" s="54"/>
      <c r="AD112" s="54"/>
    </row>
    <row r="113" spans="4:30">
      <c r="D113" s="169" t="s">
        <v>42</v>
      </c>
      <c r="F113" s="168">
        <f>IF(F110="","",SUM(F21,F23,F25,F27,F29,F31,F33,F35,F37,F39,F41,F43,F45,F47,F49,F51,F53,F55,F57,F59,F61,F63,F65,F67))</f>
        <v>243</v>
      </c>
      <c r="G113" s="168">
        <f t="shared" ref="G113:S113" si="7">IF(G110="","",SUM(G21,G23,G25,G27,G29,G31,G33,G35,G37,G39,G41,G43,G45,G47,G49,G51,G53,G55,G57,G59,G61,G63,G65,G67))</f>
        <v>120</v>
      </c>
      <c r="H113" s="168">
        <f t="shared" si="7"/>
        <v>180</v>
      </c>
      <c r="I113" s="168">
        <f t="shared" si="7"/>
        <v>15</v>
      </c>
      <c r="J113" s="168">
        <f t="shared" si="7"/>
        <v>17</v>
      </c>
      <c r="K113" s="168">
        <f t="shared" si="7"/>
        <v>3</v>
      </c>
      <c r="L113" s="168">
        <f t="shared" si="7"/>
        <v>71</v>
      </c>
      <c r="M113" s="168">
        <f t="shared" si="7"/>
        <v>2</v>
      </c>
      <c r="N113" s="168">
        <f t="shared" si="7"/>
        <v>245</v>
      </c>
      <c r="O113" s="168">
        <f t="shared" si="7"/>
        <v>44</v>
      </c>
      <c r="P113" s="168">
        <f t="shared" si="7"/>
        <v>107</v>
      </c>
      <c r="Q113" s="168">
        <f t="shared" si="7"/>
        <v>16</v>
      </c>
      <c r="R113" s="168" t="str">
        <f t="shared" si="7"/>
        <v/>
      </c>
      <c r="S113" s="168" t="str">
        <f t="shared" si="7"/>
        <v/>
      </c>
      <c r="T113" s="54"/>
      <c r="V113" s="54"/>
      <c r="X113" s="54"/>
      <c r="Z113" s="54"/>
      <c r="AB113" s="54"/>
      <c r="AD113" s="54"/>
    </row>
    <row r="114" spans="4:30">
      <c r="D114" s="170" t="s">
        <v>491</v>
      </c>
      <c r="F114" s="168">
        <f>IF(F110="","",SUM(F71,F73,F75,F77,F79,F81,F83,F85,F87,F89,F91,F93,F95,F97,F99))</f>
        <v>724</v>
      </c>
      <c r="G114" s="168">
        <f t="shared" ref="G114:S114" si="8">IF(G110="","",SUM(G71,G73,G75,G77,G79,G81,G83,G85,G87,G89,G91,G93,G95,G97,G99))</f>
        <v>265</v>
      </c>
      <c r="H114" s="168">
        <f t="shared" si="8"/>
        <v>141</v>
      </c>
      <c r="I114" s="168">
        <f t="shared" si="8"/>
        <v>24</v>
      </c>
      <c r="J114" s="168">
        <f t="shared" si="8"/>
        <v>232</v>
      </c>
      <c r="K114" s="168">
        <f t="shared" si="8"/>
        <v>24</v>
      </c>
      <c r="L114" s="168">
        <f t="shared" si="8"/>
        <v>190</v>
      </c>
      <c r="M114" s="168">
        <f t="shared" si="8"/>
        <v>15</v>
      </c>
      <c r="N114" s="168">
        <f t="shared" si="8"/>
        <v>663</v>
      </c>
      <c r="O114" s="168">
        <f t="shared" si="8"/>
        <v>125</v>
      </c>
      <c r="P114" s="168">
        <f t="shared" si="8"/>
        <v>339</v>
      </c>
      <c r="Q114" s="168">
        <f t="shared" si="8"/>
        <v>120</v>
      </c>
      <c r="R114" s="168" t="str">
        <f t="shared" si="8"/>
        <v/>
      </c>
      <c r="S114" s="168" t="str">
        <f t="shared" si="8"/>
        <v/>
      </c>
      <c r="T114" s="54"/>
      <c r="V114" s="54"/>
      <c r="X114" s="54"/>
      <c r="Z114" s="54"/>
      <c r="AB114" s="54"/>
      <c r="AD114" s="54"/>
    </row>
    <row r="116" spans="4:30">
      <c r="D116" s="170" t="s">
        <v>687</v>
      </c>
      <c r="F116" s="165" t="str">
        <f>IF(F110="","",IF(F7=F110,"",1))</f>
        <v/>
      </c>
      <c r="G116" s="165" t="str">
        <f t="shared" ref="G116:S116" si="9">IF(G110="","",IF(G7=G110,"",1))</f>
        <v/>
      </c>
      <c r="H116" s="165" t="str">
        <f t="shared" si="9"/>
        <v/>
      </c>
      <c r="I116" s="165" t="str">
        <f t="shared" si="9"/>
        <v/>
      </c>
      <c r="J116" s="165" t="str">
        <f t="shared" si="9"/>
        <v/>
      </c>
      <c r="K116" s="165" t="str">
        <f t="shared" si="9"/>
        <v/>
      </c>
      <c r="L116" s="165" t="str">
        <f t="shared" si="9"/>
        <v/>
      </c>
      <c r="M116" s="165" t="str">
        <f t="shared" si="9"/>
        <v/>
      </c>
      <c r="N116" s="165" t="str">
        <f t="shared" si="9"/>
        <v/>
      </c>
      <c r="O116" s="165" t="str">
        <f t="shared" si="9"/>
        <v/>
      </c>
      <c r="P116" s="165" t="str">
        <f t="shared" si="9"/>
        <v/>
      </c>
      <c r="Q116" s="165" t="str">
        <f t="shared" si="9"/>
        <v/>
      </c>
      <c r="R116" s="165" t="str">
        <f t="shared" si="9"/>
        <v/>
      </c>
      <c r="S116" s="165" t="str">
        <f t="shared" si="9"/>
        <v/>
      </c>
    </row>
    <row r="117" spans="4:30">
      <c r="D117" s="227" t="s">
        <v>49</v>
      </c>
      <c r="F117" s="165" t="str">
        <f>IF(F110="","",IF(F110=F111,"",1))</f>
        <v/>
      </c>
      <c r="G117" s="165" t="str">
        <f t="shared" ref="G117:S117" si="10">IF(G110="","",IF(G110=G111,"",1))</f>
        <v/>
      </c>
      <c r="H117" s="165" t="str">
        <f t="shared" si="10"/>
        <v/>
      </c>
      <c r="I117" s="165" t="str">
        <f t="shared" si="10"/>
        <v/>
      </c>
      <c r="J117" s="165" t="str">
        <f t="shared" si="10"/>
        <v/>
      </c>
      <c r="K117" s="165" t="str">
        <f t="shared" si="10"/>
        <v/>
      </c>
      <c r="L117" s="165" t="str">
        <f t="shared" si="10"/>
        <v/>
      </c>
      <c r="M117" s="165" t="str">
        <f t="shared" si="10"/>
        <v/>
      </c>
      <c r="N117" s="165" t="str">
        <f t="shared" si="10"/>
        <v/>
      </c>
      <c r="O117" s="165" t="str">
        <f t="shared" si="10"/>
        <v/>
      </c>
      <c r="P117" s="165" t="str">
        <f t="shared" si="10"/>
        <v/>
      </c>
      <c r="Q117" s="165" t="str">
        <f t="shared" si="10"/>
        <v/>
      </c>
      <c r="R117" s="165" t="str">
        <f t="shared" si="10"/>
        <v/>
      </c>
      <c r="S117" s="165" t="str">
        <f t="shared" si="10"/>
        <v/>
      </c>
    </row>
    <row r="118" spans="4:30">
      <c r="D118" s="227" t="s">
        <v>43</v>
      </c>
      <c r="F118" s="165" t="str">
        <f>IF(F110="","",IF(F110=F112,"",1))</f>
        <v/>
      </c>
      <c r="G118" s="165" t="str">
        <f t="shared" ref="G118:S118" si="11">IF(G110="","",IF(G110=G112,"",1))</f>
        <v/>
      </c>
      <c r="H118" s="165" t="str">
        <f t="shared" si="11"/>
        <v/>
      </c>
      <c r="I118" s="165" t="str">
        <f t="shared" si="11"/>
        <v/>
      </c>
      <c r="J118" s="165" t="str">
        <f t="shared" si="11"/>
        <v/>
      </c>
      <c r="K118" s="165" t="str">
        <f t="shared" si="11"/>
        <v/>
      </c>
      <c r="L118" s="165" t="str">
        <f t="shared" si="11"/>
        <v/>
      </c>
      <c r="M118" s="165" t="str">
        <f t="shared" si="11"/>
        <v/>
      </c>
      <c r="N118" s="165" t="str">
        <f t="shared" si="11"/>
        <v/>
      </c>
      <c r="O118" s="165" t="str">
        <f t="shared" si="11"/>
        <v/>
      </c>
      <c r="P118" s="165" t="str">
        <f t="shared" si="11"/>
        <v/>
      </c>
      <c r="Q118" s="165" t="str">
        <f t="shared" si="11"/>
        <v/>
      </c>
      <c r="R118" s="165" t="str">
        <f t="shared" si="11"/>
        <v/>
      </c>
      <c r="S118" s="165" t="str">
        <f t="shared" si="11"/>
        <v/>
      </c>
    </row>
    <row r="119" spans="4:30">
      <c r="D119" s="169" t="s">
        <v>42</v>
      </c>
      <c r="F119" s="165" t="str">
        <f>IF(F110="","",IF(F19=F113,"",1))</f>
        <v/>
      </c>
      <c r="G119" s="165" t="str">
        <f t="shared" ref="G119:S119" si="12">IF(G110="","",IF(G19=G113,"",1))</f>
        <v/>
      </c>
      <c r="H119" s="165" t="str">
        <f t="shared" si="12"/>
        <v/>
      </c>
      <c r="I119" s="165" t="str">
        <f t="shared" si="12"/>
        <v/>
      </c>
      <c r="J119" s="165" t="str">
        <f t="shared" si="12"/>
        <v/>
      </c>
      <c r="K119" s="165" t="str">
        <f t="shared" si="12"/>
        <v/>
      </c>
      <c r="L119" s="165" t="str">
        <f t="shared" si="12"/>
        <v/>
      </c>
      <c r="M119" s="165" t="str">
        <f t="shared" si="12"/>
        <v/>
      </c>
      <c r="N119" s="165" t="str">
        <f t="shared" si="12"/>
        <v/>
      </c>
      <c r="O119" s="165" t="str">
        <f t="shared" si="12"/>
        <v/>
      </c>
      <c r="P119" s="165" t="str">
        <f t="shared" si="12"/>
        <v/>
      </c>
      <c r="Q119" s="165" t="str">
        <f t="shared" si="12"/>
        <v/>
      </c>
      <c r="R119" s="165" t="str">
        <f t="shared" si="12"/>
        <v/>
      </c>
      <c r="S119" s="165" t="str">
        <f t="shared" si="12"/>
        <v/>
      </c>
    </row>
    <row r="120" spans="4:30">
      <c r="D120" s="170" t="s">
        <v>491</v>
      </c>
      <c r="F120" s="165" t="str">
        <f>IF(F110="","",IF(F69=F114,"",1))</f>
        <v/>
      </c>
      <c r="G120" s="165" t="str">
        <f t="shared" ref="G120:S120" si="13">IF(G110="","",IF(G69=G114,"",1))</f>
        <v/>
      </c>
      <c r="H120" s="165" t="str">
        <f t="shared" si="13"/>
        <v/>
      </c>
      <c r="I120" s="165" t="str">
        <f t="shared" si="13"/>
        <v/>
      </c>
      <c r="J120" s="165" t="str">
        <f t="shared" si="13"/>
        <v/>
      </c>
      <c r="K120" s="165" t="str">
        <f t="shared" si="13"/>
        <v/>
      </c>
      <c r="L120" s="165" t="str">
        <f t="shared" si="13"/>
        <v/>
      </c>
      <c r="M120" s="165" t="str">
        <f t="shared" si="13"/>
        <v/>
      </c>
      <c r="N120" s="165" t="str">
        <f t="shared" si="13"/>
        <v/>
      </c>
      <c r="O120" s="165" t="str">
        <f t="shared" si="13"/>
        <v/>
      </c>
      <c r="P120" s="165" t="str">
        <f t="shared" si="13"/>
        <v/>
      </c>
      <c r="Q120" s="165" t="str">
        <f t="shared" si="13"/>
        <v/>
      </c>
      <c r="R120" s="165" t="str">
        <f t="shared" si="13"/>
        <v/>
      </c>
      <c r="S120" s="165" t="str">
        <f t="shared" si="13"/>
        <v/>
      </c>
    </row>
  </sheetData>
  <mergeCells count="62">
    <mergeCell ref="D97:D98"/>
    <mergeCell ref="D59:D60"/>
    <mergeCell ref="D61:D62"/>
    <mergeCell ref="D63:D64"/>
    <mergeCell ref="D65:D66"/>
    <mergeCell ref="D67:D68"/>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47:D48"/>
    <mergeCell ref="D49:D50"/>
    <mergeCell ref="D51:D52"/>
    <mergeCell ref="D53:D54"/>
    <mergeCell ref="D55:D56"/>
    <mergeCell ref="D37:D38"/>
    <mergeCell ref="D39:D40"/>
    <mergeCell ref="D41:D42"/>
    <mergeCell ref="D43:D44"/>
    <mergeCell ref="D45:D46"/>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A7:E8"/>
    <mergeCell ref="A9:A18"/>
    <mergeCell ref="B9:E10"/>
    <mergeCell ref="B11:E12"/>
    <mergeCell ref="B13:E14"/>
    <mergeCell ref="B15:E16"/>
    <mergeCell ref="B17:E18"/>
    <mergeCell ref="P3:P6"/>
    <mergeCell ref="Q3:Q6"/>
    <mergeCell ref="H4:M4"/>
    <mergeCell ref="N4:O5"/>
    <mergeCell ref="H5:I5"/>
    <mergeCell ref="J5:K5"/>
    <mergeCell ref="L5:M5"/>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7" width="9" style="3" customWidth="1"/>
    <col min="18" max="28" width="9" style="3"/>
    <col min="29" max="29" width="11.25" style="3" customWidth="1"/>
    <col min="30" max="16384" width="9" style="3"/>
  </cols>
  <sheetData>
    <row r="1" spans="1:29" ht="14.25">
      <c r="A1" s="18" t="s">
        <v>568</v>
      </c>
    </row>
    <row r="2" spans="1:29">
      <c r="Q2" s="46" t="s">
        <v>682</v>
      </c>
    </row>
    <row r="3" spans="1:29" s="222" customFormat="1" ht="16.5" customHeight="1">
      <c r="A3" s="314" t="s">
        <v>64</v>
      </c>
      <c r="B3" s="315"/>
      <c r="C3" s="315"/>
      <c r="D3" s="315"/>
      <c r="E3" s="316"/>
      <c r="F3" s="460" t="s">
        <v>131</v>
      </c>
      <c r="G3" s="463" t="s">
        <v>683</v>
      </c>
      <c r="H3" s="466"/>
      <c r="I3" s="466"/>
      <c r="J3" s="466"/>
      <c r="K3" s="466"/>
      <c r="L3" s="466"/>
      <c r="M3" s="466"/>
      <c r="N3" s="466"/>
      <c r="O3" s="467"/>
      <c r="P3" s="445" t="s">
        <v>684</v>
      </c>
      <c r="Q3" s="448" t="s">
        <v>560</v>
      </c>
    </row>
    <row r="4" spans="1:29" s="222" customFormat="1" ht="16.5" customHeight="1">
      <c r="A4" s="317"/>
      <c r="B4" s="459"/>
      <c r="C4" s="459"/>
      <c r="D4" s="459"/>
      <c r="E4" s="319"/>
      <c r="F4" s="461"/>
      <c r="G4" s="464"/>
      <c r="H4" s="451" t="s">
        <v>561</v>
      </c>
      <c r="I4" s="452"/>
      <c r="J4" s="452"/>
      <c r="K4" s="452"/>
      <c r="L4" s="452"/>
      <c r="M4" s="453"/>
      <c r="N4" s="454" t="s">
        <v>562</v>
      </c>
      <c r="O4" s="455"/>
      <c r="P4" s="446"/>
      <c r="Q4" s="449"/>
    </row>
    <row r="5" spans="1:29" s="222" customFormat="1" ht="16.5" customHeight="1">
      <c r="A5" s="317"/>
      <c r="B5" s="459"/>
      <c r="C5" s="459"/>
      <c r="D5" s="459"/>
      <c r="E5" s="319"/>
      <c r="F5" s="461"/>
      <c r="G5" s="464"/>
      <c r="H5" s="451" t="s">
        <v>563</v>
      </c>
      <c r="I5" s="453"/>
      <c r="J5" s="451" t="s">
        <v>564</v>
      </c>
      <c r="K5" s="453"/>
      <c r="L5" s="451" t="s">
        <v>565</v>
      </c>
      <c r="M5" s="453"/>
      <c r="N5" s="456"/>
      <c r="O5" s="457"/>
      <c r="P5" s="446"/>
      <c r="Q5" s="449"/>
    </row>
    <row r="6" spans="1:29" s="222" customFormat="1" ht="46.5" customHeight="1" thickBot="1">
      <c r="A6" s="320"/>
      <c r="B6" s="321"/>
      <c r="C6" s="321"/>
      <c r="D6" s="321"/>
      <c r="E6" s="322"/>
      <c r="F6" s="462"/>
      <c r="G6" s="465"/>
      <c r="H6" s="223" t="s">
        <v>685</v>
      </c>
      <c r="I6" s="223" t="s">
        <v>686</v>
      </c>
      <c r="J6" s="223" t="s">
        <v>685</v>
      </c>
      <c r="K6" s="223" t="s">
        <v>686</v>
      </c>
      <c r="L6" s="223" t="s">
        <v>685</v>
      </c>
      <c r="M6" s="223" t="s">
        <v>686</v>
      </c>
      <c r="N6" s="223" t="s">
        <v>685</v>
      </c>
      <c r="O6" s="223" t="s">
        <v>686</v>
      </c>
      <c r="P6" s="447"/>
      <c r="Q6" s="450"/>
      <c r="AB6" s="222">
        <f>SUM(AC7:AC100,F116:S120)</f>
        <v>0</v>
      </c>
    </row>
    <row r="7" spans="1:29" ht="12" customHeight="1">
      <c r="A7" s="240" t="s">
        <v>50</v>
      </c>
      <c r="B7" s="241"/>
      <c r="C7" s="241"/>
      <c r="D7" s="241"/>
      <c r="E7" s="242"/>
      <c r="F7" s="93">
        <f>SUM(G7,P7:Q7)</f>
        <v>967</v>
      </c>
      <c r="G7" s="69">
        <f t="shared" ref="G7:Q7" si="0">SUM(G9,G11,G13,G15,G17)</f>
        <v>441</v>
      </c>
      <c r="H7" s="41">
        <f t="shared" si="0"/>
        <v>558</v>
      </c>
      <c r="I7" s="41">
        <f t="shared" si="0"/>
        <v>74</v>
      </c>
      <c r="J7" s="41">
        <f t="shared" si="0"/>
        <v>148</v>
      </c>
      <c r="K7" s="41">
        <f t="shared" si="0"/>
        <v>18</v>
      </c>
      <c r="L7" s="41">
        <f t="shared" si="0"/>
        <v>391</v>
      </c>
      <c r="M7" s="41">
        <f t="shared" si="0"/>
        <v>66</v>
      </c>
      <c r="N7" s="41">
        <f t="shared" si="0"/>
        <v>1303</v>
      </c>
      <c r="O7" s="41">
        <f t="shared" si="0"/>
        <v>335</v>
      </c>
      <c r="P7" s="41">
        <f t="shared" si="0"/>
        <v>385</v>
      </c>
      <c r="Q7" s="41">
        <f t="shared" si="0"/>
        <v>141</v>
      </c>
      <c r="AB7" s="139">
        <v>967</v>
      </c>
      <c r="AC7" s="139" t="str">
        <f>IF(F7=AB7,"",1)</f>
        <v/>
      </c>
    </row>
    <row r="8" spans="1:29" ht="12" customHeight="1">
      <c r="A8" s="243"/>
      <c r="B8" s="458"/>
      <c r="C8" s="458"/>
      <c r="D8" s="458"/>
      <c r="E8" s="245"/>
      <c r="F8" s="94">
        <f t="shared" ref="F8:F71" si="1">SUM(G8,P8:Q8)</f>
        <v>1</v>
      </c>
      <c r="G8" s="67">
        <f>IF(G7=0,0,G7/$F7)</f>
        <v>0.45604963805584281</v>
      </c>
      <c r="H8" s="37">
        <f>IF(H7=0,0,H7/$H7)</f>
        <v>1</v>
      </c>
      <c r="I8" s="37">
        <f>IF(I7=0,0,I7/$H7)</f>
        <v>0.13261648745519714</v>
      </c>
      <c r="J8" s="37">
        <f>IF(J7=0,0,J7/$J7)</f>
        <v>1</v>
      </c>
      <c r="K8" s="37">
        <f>IF(K7=0,0,K7/$J7)</f>
        <v>0.12162162162162163</v>
      </c>
      <c r="L8" s="37">
        <f>IF(L7=0,0,L7/$L7)</f>
        <v>1</v>
      </c>
      <c r="M8" s="37">
        <f>IF(M7=0,0,M7/$L7)</f>
        <v>0.16879795396419436</v>
      </c>
      <c r="N8" s="37">
        <f>IF(N7=0,0,N7/$N7)</f>
        <v>1</v>
      </c>
      <c r="O8" s="37">
        <f>IF(O7=0,0,O7/$N7)</f>
        <v>0.25709900230237914</v>
      </c>
      <c r="P8" s="37">
        <f>IF(P7=0,0,P7/$F7)</f>
        <v>0.39813857290589449</v>
      </c>
      <c r="Q8" s="37">
        <f>IF(Q7=0,0,Q7/$F7)</f>
        <v>0.14581178903826267</v>
      </c>
      <c r="AB8" s="224"/>
      <c r="AC8" s="224"/>
    </row>
    <row r="9" spans="1:29" ht="12" customHeight="1">
      <c r="A9" s="256" t="s">
        <v>49</v>
      </c>
      <c r="B9" s="323" t="s">
        <v>48</v>
      </c>
      <c r="C9" s="324"/>
      <c r="D9" s="324"/>
      <c r="E9" s="325"/>
      <c r="F9" s="93">
        <f t="shared" si="1"/>
        <v>323</v>
      </c>
      <c r="G9" s="69">
        <v>79</v>
      </c>
      <c r="H9" s="41">
        <v>19</v>
      </c>
      <c r="I9" s="41">
        <v>6</v>
      </c>
      <c r="J9" s="41">
        <v>6</v>
      </c>
      <c r="K9" s="41">
        <v>0</v>
      </c>
      <c r="L9" s="41">
        <v>11</v>
      </c>
      <c r="M9" s="41">
        <v>1</v>
      </c>
      <c r="N9" s="41">
        <v>103</v>
      </c>
      <c r="O9" s="41">
        <v>32</v>
      </c>
      <c r="P9" s="41">
        <v>184</v>
      </c>
      <c r="Q9" s="41">
        <v>60</v>
      </c>
      <c r="AB9" s="140">
        <v>323</v>
      </c>
      <c r="AC9" s="140" t="str">
        <f>IF(F9=AB9,"",1)</f>
        <v/>
      </c>
    </row>
    <row r="10" spans="1:29" ht="12" customHeight="1">
      <c r="A10" s="257"/>
      <c r="B10" s="326"/>
      <c r="C10" s="327"/>
      <c r="D10" s="327"/>
      <c r="E10" s="328"/>
      <c r="F10" s="94">
        <f t="shared" si="1"/>
        <v>1</v>
      </c>
      <c r="G10" s="67">
        <f>IF(G9=0,0,G9/$F9)</f>
        <v>0.24458204334365324</v>
      </c>
      <c r="H10" s="37">
        <f>IF(H9=0,0,H9/$H9)</f>
        <v>1</v>
      </c>
      <c r="I10" s="37">
        <f>IF(I9=0,0,I9/$H9)</f>
        <v>0.31578947368421051</v>
      </c>
      <c r="J10" s="37">
        <f>IF(J9=0,0,J9/$J9)</f>
        <v>1</v>
      </c>
      <c r="K10" s="37">
        <f>IF(K9=0,0,K9/$J9)</f>
        <v>0</v>
      </c>
      <c r="L10" s="37">
        <f>IF(L9=0,0,L9/$L9)</f>
        <v>1</v>
      </c>
      <c r="M10" s="37">
        <f>IF(M9=0,0,M9/$L9)</f>
        <v>9.0909090909090912E-2</v>
      </c>
      <c r="N10" s="37">
        <f>IF(N9=0,0,N9/$N9)</f>
        <v>1</v>
      </c>
      <c r="O10" s="37">
        <f>IF(O9=0,0,O9/$N9)</f>
        <v>0.31067961165048541</v>
      </c>
      <c r="P10" s="37">
        <f>IF(P9=0,0,P9/$F9)</f>
        <v>0.56965944272445823</v>
      </c>
      <c r="Q10" s="37">
        <f>IF(Q9=0,0,Q9/$F9)</f>
        <v>0.18575851393188855</v>
      </c>
      <c r="AB10" s="224"/>
      <c r="AC10" s="224"/>
    </row>
    <row r="11" spans="1:29" ht="12" customHeight="1">
      <c r="A11" s="257"/>
      <c r="B11" s="323" t="s">
        <v>47</v>
      </c>
      <c r="C11" s="324"/>
      <c r="D11" s="324"/>
      <c r="E11" s="325"/>
      <c r="F11" s="93">
        <f t="shared" si="1"/>
        <v>145</v>
      </c>
      <c r="G11" s="69">
        <v>58</v>
      </c>
      <c r="H11" s="41">
        <v>29</v>
      </c>
      <c r="I11" s="41">
        <v>5</v>
      </c>
      <c r="J11" s="41">
        <v>13</v>
      </c>
      <c r="K11" s="41">
        <v>4</v>
      </c>
      <c r="L11" s="41">
        <v>7</v>
      </c>
      <c r="M11" s="41">
        <v>3</v>
      </c>
      <c r="N11" s="41">
        <v>108</v>
      </c>
      <c r="O11" s="41">
        <v>24</v>
      </c>
      <c r="P11" s="41">
        <v>65</v>
      </c>
      <c r="Q11" s="41">
        <v>22</v>
      </c>
      <c r="AB11" s="140">
        <v>145</v>
      </c>
      <c r="AC11" s="140" t="str">
        <f>IF(F11=AB11,"",1)</f>
        <v/>
      </c>
    </row>
    <row r="12" spans="1:29" ht="12" customHeight="1">
      <c r="A12" s="257"/>
      <c r="B12" s="326"/>
      <c r="C12" s="327"/>
      <c r="D12" s="327"/>
      <c r="E12" s="328"/>
      <c r="F12" s="94">
        <f t="shared" si="1"/>
        <v>1</v>
      </c>
      <c r="G12" s="67">
        <f>IF(G11=0,0,G11/$F11)</f>
        <v>0.4</v>
      </c>
      <c r="H12" s="37">
        <f>IF(H11=0,0,H11/$H11)</f>
        <v>1</v>
      </c>
      <c r="I12" s="37">
        <f>IF(I11=0,0,I11/$H11)</f>
        <v>0.17241379310344829</v>
      </c>
      <c r="J12" s="37">
        <f>IF(J11=0,0,J11/$J11)</f>
        <v>1</v>
      </c>
      <c r="K12" s="37">
        <f>IF(K11=0,0,K11/$J11)</f>
        <v>0.30769230769230771</v>
      </c>
      <c r="L12" s="37">
        <f>IF(L11=0,0,L11/$L11)</f>
        <v>1</v>
      </c>
      <c r="M12" s="37">
        <f>IF(M11=0,0,M11/$L11)</f>
        <v>0.42857142857142855</v>
      </c>
      <c r="N12" s="37">
        <f>IF(N11=0,0,N11/$N11)</f>
        <v>1</v>
      </c>
      <c r="O12" s="37">
        <f>IF(O11=0,0,O11/$N11)</f>
        <v>0.22222222222222221</v>
      </c>
      <c r="P12" s="37">
        <f>IF(P11=0,0,P11/$F11)</f>
        <v>0.44827586206896552</v>
      </c>
      <c r="Q12" s="37">
        <f>IF(Q11=0,0,Q11/$F11)</f>
        <v>0.15172413793103448</v>
      </c>
      <c r="AB12" s="224"/>
      <c r="AC12" s="224"/>
    </row>
    <row r="13" spans="1:29" ht="12" customHeight="1">
      <c r="A13" s="257"/>
      <c r="B13" s="323" t="s">
        <v>46</v>
      </c>
      <c r="C13" s="324"/>
      <c r="D13" s="324"/>
      <c r="E13" s="325"/>
      <c r="F13" s="93">
        <f t="shared" si="1"/>
        <v>218</v>
      </c>
      <c r="G13" s="69">
        <v>150</v>
      </c>
      <c r="H13" s="41">
        <v>181</v>
      </c>
      <c r="I13" s="41">
        <v>25</v>
      </c>
      <c r="J13" s="41">
        <v>42</v>
      </c>
      <c r="K13" s="41">
        <v>3</v>
      </c>
      <c r="L13" s="41">
        <v>73</v>
      </c>
      <c r="M13" s="41">
        <v>10</v>
      </c>
      <c r="N13" s="41">
        <v>402</v>
      </c>
      <c r="O13" s="41">
        <v>95</v>
      </c>
      <c r="P13" s="41">
        <v>49</v>
      </c>
      <c r="Q13" s="41">
        <v>19</v>
      </c>
      <c r="AB13" s="140">
        <v>218</v>
      </c>
      <c r="AC13" s="140" t="str">
        <f>IF(F13=AB13,"",1)</f>
        <v/>
      </c>
    </row>
    <row r="14" spans="1:29" ht="12" customHeight="1">
      <c r="A14" s="257"/>
      <c r="B14" s="326"/>
      <c r="C14" s="327"/>
      <c r="D14" s="327"/>
      <c r="E14" s="328"/>
      <c r="F14" s="94">
        <f t="shared" si="1"/>
        <v>1</v>
      </c>
      <c r="G14" s="67">
        <f>IF(G13=0,0,G13/$F13)</f>
        <v>0.68807339449541283</v>
      </c>
      <c r="H14" s="37">
        <f>IF(H13=0,0,H13/$H13)</f>
        <v>1</v>
      </c>
      <c r="I14" s="37">
        <f>IF(I13=0,0,I13/$H13)</f>
        <v>0.13812154696132597</v>
      </c>
      <c r="J14" s="37">
        <f>IF(J13=0,0,J13/$J13)</f>
        <v>1</v>
      </c>
      <c r="K14" s="37">
        <f>IF(K13=0,0,K13/$J13)</f>
        <v>7.1428571428571425E-2</v>
      </c>
      <c r="L14" s="37">
        <f>IF(L13=0,0,L13/$L13)</f>
        <v>1</v>
      </c>
      <c r="M14" s="37">
        <f>IF(M13=0,0,M13/$L13)</f>
        <v>0.13698630136986301</v>
      </c>
      <c r="N14" s="37">
        <f>IF(N13=0,0,N13/$N13)</f>
        <v>1</v>
      </c>
      <c r="O14" s="37">
        <f>IF(O13=0,0,O13/$N13)</f>
        <v>0.23631840796019901</v>
      </c>
      <c r="P14" s="37">
        <f>IF(P13=0,0,P13/$F13)</f>
        <v>0.22477064220183487</v>
      </c>
      <c r="Q14" s="37">
        <f>IF(Q13=0,0,Q13/$F13)</f>
        <v>8.7155963302752298E-2</v>
      </c>
      <c r="AB14" s="224"/>
      <c r="AC14" s="224"/>
    </row>
    <row r="15" spans="1:29" ht="12" customHeight="1">
      <c r="A15" s="257"/>
      <c r="B15" s="323" t="s">
        <v>45</v>
      </c>
      <c r="C15" s="324"/>
      <c r="D15" s="324"/>
      <c r="E15" s="325"/>
      <c r="F15" s="93">
        <f t="shared" si="1"/>
        <v>66</v>
      </c>
      <c r="G15" s="69">
        <v>48</v>
      </c>
      <c r="H15" s="41">
        <v>112</v>
      </c>
      <c r="I15" s="41">
        <v>19</v>
      </c>
      <c r="J15" s="41">
        <v>17</v>
      </c>
      <c r="K15" s="41">
        <v>0</v>
      </c>
      <c r="L15" s="41">
        <v>66</v>
      </c>
      <c r="M15" s="41">
        <v>9</v>
      </c>
      <c r="N15" s="41">
        <v>187</v>
      </c>
      <c r="O15" s="41">
        <v>19</v>
      </c>
      <c r="P15" s="41">
        <v>13</v>
      </c>
      <c r="Q15" s="41">
        <v>5</v>
      </c>
      <c r="AB15" s="140">
        <v>66</v>
      </c>
      <c r="AC15" s="140" t="str">
        <f>IF(F15=AB15,"",1)</f>
        <v/>
      </c>
    </row>
    <row r="16" spans="1:29" ht="12" customHeight="1">
      <c r="A16" s="257"/>
      <c r="B16" s="326"/>
      <c r="C16" s="327"/>
      <c r="D16" s="327"/>
      <c r="E16" s="328"/>
      <c r="F16" s="94">
        <f t="shared" si="1"/>
        <v>1</v>
      </c>
      <c r="G16" s="67">
        <f>IF(G15=0,0,G15/$F15)</f>
        <v>0.72727272727272729</v>
      </c>
      <c r="H16" s="37">
        <f>IF(H15=0,0,H15/$H15)</f>
        <v>1</v>
      </c>
      <c r="I16" s="37">
        <f>IF(I15=0,0,I15/$H15)</f>
        <v>0.16964285714285715</v>
      </c>
      <c r="J16" s="37">
        <f>IF(J15=0,0,J15/$J15)</f>
        <v>1</v>
      </c>
      <c r="K16" s="37">
        <f>IF(K15=0,0,K15/$J15)</f>
        <v>0</v>
      </c>
      <c r="L16" s="37">
        <f>IF(L15=0,0,L15/$L15)</f>
        <v>1</v>
      </c>
      <c r="M16" s="37">
        <f>IF(M15=0,0,M15/$L15)</f>
        <v>0.13636363636363635</v>
      </c>
      <c r="N16" s="37">
        <f>IF(N15=0,0,N15/$N15)</f>
        <v>1</v>
      </c>
      <c r="O16" s="37">
        <f>IF(O15=0,0,O15/$N15)</f>
        <v>0.10160427807486631</v>
      </c>
      <c r="P16" s="37">
        <f>IF(P15=0,0,P15/$F15)</f>
        <v>0.19696969696969696</v>
      </c>
      <c r="Q16" s="37">
        <f>IF(Q15=0,0,Q15/$F15)</f>
        <v>7.575757575757576E-2</v>
      </c>
      <c r="AB16" s="224"/>
      <c r="AC16" s="224"/>
    </row>
    <row r="17" spans="1:29" ht="12" customHeight="1">
      <c r="A17" s="257"/>
      <c r="B17" s="323" t="s">
        <v>44</v>
      </c>
      <c r="C17" s="324"/>
      <c r="D17" s="324"/>
      <c r="E17" s="325"/>
      <c r="F17" s="93">
        <f t="shared" si="1"/>
        <v>215</v>
      </c>
      <c r="G17" s="69">
        <v>106</v>
      </c>
      <c r="H17" s="41">
        <v>217</v>
      </c>
      <c r="I17" s="41">
        <v>19</v>
      </c>
      <c r="J17" s="41">
        <v>70</v>
      </c>
      <c r="K17" s="41">
        <v>11</v>
      </c>
      <c r="L17" s="41">
        <v>234</v>
      </c>
      <c r="M17" s="41">
        <v>43</v>
      </c>
      <c r="N17" s="41">
        <v>503</v>
      </c>
      <c r="O17" s="41">
        <v>165</v>
      </c>
      <c r="P17" s="41">
        <v>74</v>
      </c>
      <c r="Q17" s="41">
        <v>35</v>
      </c>
      <c r="AB17" s="140">
        <v>215</v>
      </c>
      <c r="AC17" s="140" t="str">
        <f>IF(F17=AB17,"",1)</f>
        <v/>
      </c>
    </row>
    <row r="18" spans="1:29" ht="12" customHeight="1">
      <c r="A18" s="258"/>
      <c r="B18" s="326"/>
      <c r="C18" s="327"/>
      <c r="D18" s="327"/>
      <c r="E18" s="328"/>
      <c r="F18" s="94">
        <f t="shared" si="1"/>
        <v>1</v>
      </c>
      <c r="G18" s="67">
        <f>IF(G17=0,0,G17/$F17)</f>
        <v>0.49302325581395351</v>
      </c>
      <c r="H18" s="37">
        <f>IF(H17=0,0,H17/$H17)</f>
        <v>1</v>
      </c>
      <c r="I18" s="37">
        <f>IF(I17=0,0,I17/$H17)</f>
        <v>8.755760368663594E-2</v>
      </c>
      <c r="J18" s="37">
        <f>IF(J17=0,0,J17/$J17)</f>
        <v>1</v>
      </c>
      <c r="K18" s="37">
        <f>IF(K17=0,0,K17/$J17)</f>
        <v>0.15714285714285714</v>
      </c>
      <c r="L18" s="37">
        <f>IF(L17=0,0,L17/$L17)</f>
        <v>1</v>
      </c>
      <c r="M18" s="37">
        <f>IF(M17=0,0,M17/$L17)</f>
        <v>0.18376068376068377</v>
      </c>
      <c r="N18" s="37">
        <f>IF(N17=0,0,N17/$N17)</f>
        <v>1</v>
      </c>
      <c r="O18" s="37">
        <f>IF(O17=0,0,O17/$N17)</f>
        <v>0.32803180914512925</v>
      </c>
      <c r="P18" s="37">
        <f>IF(P17=0,0,P17/$F17)</f>
        <v>0.34418604651162793</v>
      </c>
      <c r="Q18" s="37">
        <f>IF(Q17=0,0,Q17/$F17)</f>
        <v>0.16279069767441862</v>
      </c>
      <c r="AB18" s="225"/>
      <c r="AC18" s="224"/>
    </row>
    <row r="19" spans="1:29" ht="12" customHeight="1">
      <c r="A19" s="253" t="s">
        <v>43</v>
      </c>
      <c r="B19" s="253" t="s">
        <v>42</v>
      </c>
      <c r="C19" s="43"/>
      <c r="D19" s="305" t="s">
        <v>16</v>
      </c>
      <c r="E19" s="42"/>
      <c r="F19" s="93">
        <f t="shared" si="1"/>
        <v>243</v>
      </c>
      <c r="G19" s="69">
        <f t="shared" ref="G19:Q19" si="2">SUM(G21,G23,G25,G27,G29,G31,G33,G35,G37,G39,G41,G43,G45,G47,G49,G51,G53,G55,G57,G59,G61,G63,G65,G67)</f>
        <v>169</v>
      </c>
      <c r="H19" s="41">
        <f t="shared" si="2"/>
        <v>400</v>
      </c>
      <c r="I19" s="41">
        <f t="shared" si="2"/>
        <v>48</v>
      </c>
      <c r="J19" s="41">
        <f t="shared" si="2"/>
        <v>41</v>
      </c>
      <c r="K19" s="41">
        <f t="shared" si="2"/>
        <v>4</v>
      </c>
      <c r="L19" s="41">
        <f t="shared" si="2"/>
        <v>148</v>
      </c>
      <c r="M19" s="41">
        <f t="shared" si="2"/>
        <v>19</v>
      </c>
      <c r="N19" s="41">
        <f t="shared" si="2"/>
        <v>581</v>
      </c>
      <c r="O19" s="41">
        <f t="shared" si="2"/>
        <v>110</v>
      </c>
      <c r="P19" s="41">
        <f t="shared" si="2"/>
        <v>58</v>
      </c>
      <c r="Q19" s="41">
        <f t="shared" si="2"/>
        <v>16</v>
      </c>
      <c r="AB19" s="140">
        <v>243</v>
      </c>
      <c r="AC19" s="140" t="str">
        <f>IF(F19=AB19,"",1)</f>
        <v/>
      </c>
    </row>
    <row r="20" spans="1:29" ht="12" customHeight="1">
      <c r="A20" s="254"/>
      <c r="B20" s="254"/>
      <c r="C20" s="40"/>
      <c r="D20" s="306"/>
      <c r="E20" s="39"/>
      <c r="F20" s="94">
        <f t="shared" si="1"/>
        <v>1</v>
      </c>
      <c r="G20" s="67">
        <f>IF(G19=0,0,G19/$F19)</f>
        <v>0.69547325102880664</v>
      </c>
      <c r="H20" s="37">
        <f>IF(H19=0,0,H19/$H19)</f>
        <v>1</v>
      </c>
      <c r="I20" s="37">
        <f>IF(I19=0,0,I19/$H19)</f>
        <v>0.12</v>
      </c>
      <c r="J20" s="37">
        <f>IF(J19=0,0,J19/$J19)</f>
        <v>1</v>
      </c>
      <c r="K20" s="37">
        <f>IF(K19=0,0,K19/$J19)</f>
        <v>9.7560975609756101E-2</v>
      </c>
      <c r="L20" s="37">
        <f>IF(L19=0,0,L19/$L19)</f>
        <v>1</v>
      </c>
      <c r="M20" s="37">
        <f>IF(M19=0,0,M19/$L19)</f>
        <v>0.12837837837837837</v>
      </c>
      <c r="N20" s="37">
        <f>IF(N19=0,0,N19/$N19)</f>
        <v>1</v>
      </c>
      <c r="O20" s="37">
        <f>IF(O19=0,0,O19/$N19)</f>
        <v>0.18932874354561102</v>
      </c>
      <c r="P20" s="37">
        <f>IF(P19=0,0,P19/$F19)</f>
        <v>0.23868312757201646</v>
      </c>
      <c r="Q20" s="37">
        <f>IF(Q19=0,0,Q19/$F19)</f>
        <v>6.584362139917696E-2</v>
      </c>
      <c r="AB20" s="224"/>
      <c r="AC20" s="224"/>
    </row>
    <row r="21" spans="1:29" ht="12" customHeight="1">
      <c r="A21" s="254"/>
      <c r="B21" s="254"/>
      <c r="C21" s="43"/>
      <c r="D21" s="305" t="s">
        <v>41</v>
      </c>
      <c r="E21" s="42"/>
      <c r="F21" s="93">
        <f t="shared" si="1"/>
        <v>32</v>
      </c>
      <c r="G21" s="69">
        <v>23</v>
      </c>
      <c r="H21" s="41">
        <v>43</v>
      </c>
      <c r="I21" s="41">
        <v>4</v>
      </c>
      <c r="J21" s="41">
        <v>5</v>
      </c>
      <c r="K21" s="41">
        <v>1</v>
      </c>
      <c r="L21" s="41">
        <v>27</v>
      </c>
      <c r="M21" s="41">
        <v>2</v>
      </c>
      <c r="N21" s="41">
        <v>49</v>
      </c>
      <c r="O21" s="41">
        <v>14</v>
      </c>
      <c r="P21" s="41">
        <v>6</v>
      </c>
      <c r="Q21" s="41">
        <v>3</v>
      </c>
      <c r="AB21" s="140">
        <v>32</v>
      </c>
      <c r="AC21" s="140" t="str">
        <f>IF(F21=AB21,"",1)</f>
        <v/>
      </c>
    </row>
    <row r="22" spans="1:29" ht="12" customHeight="1">
      <c r="A22" s="254"/>
      <c r="B22" s="254"/>
      <c r="C22" s="40"/>
      <c r="D22" s="306"/>
      <c r="E22" s="39"/>
      <c r="F22" s="94">
        <f t="shared" si="1"/>
        <v>1</v>
      </c>
      <c r="G22" s="67">
        <f>IF(G21=0,0,G21/$F21)</f>
        <v>0.71875</v>
      </c>
      <c r="H22" s="37">
        <f>IF(H21=0,0,H21/$H21)</f>
        <v>1</v>
      </c>
      <c r="I22" s="37">
        <f>IF(I21=0,0,I21/$H21)</f>
        <v>9.3023255813953487E-2</v>
      </c>
      <c r="J22" s="37">
        <f>IF(J21=0,0,J21/$J21)</f>
        <v>1</v>
      </c>
      <c r="K22" s="37">
        <f>IF(K21=0,0,K21/$J21)</f>
        <v>0.2</v>
      </c>
      <c r="L22" s="37">
        <f>IF(L21=0,0,L21/$L21)</f>
        <v>1</v>
      </c>
      <c r="M22" s="37">
        <f>IF(M21=0,0,M21/$L21)</f>
        <v>7.407407407407407E-2</v>
      </c>
      <c r="N22" s="37">
        <f>IF(N21=0,0,N21/$N21)</f>
        <v>1</v>
      </c>
      <c r="O22" s="37">
        <f>IF(O21=0,0,O21/$N21)</f>
        <v>0.2857142857142857</v>
      </c>
      <c r="P22" s="37">
        <f>IF(P21=0,0,P21/$F21)</f>
        <v>0.1875</v>
      </c>
      <c r="Q22" s="37">
        <f>IF(Q21=0,0,Q21/$F21)</f>
        <v>9.375E-2</v>
      </c>
      <c r="AB22" s="224"/>
      <c r="AC22" s="224"/>
    </row>
    <row r="23" spans="1:29" ht="12" customHeight="1">
      <c r="A23" s="254"/>
      <c r="B23" s="254"/>
      <c r="C23" s="43"/>
      <c r="D23" s="305" t="s">
        <v>40</v>
      </c>
      <c r="E23" s="42"/>
      <c r="F23" s="93">
        <f t="shared" si="1"/>
        <v>4</v>
      </c>
      <c r="G23" s="103">
        <v>2</v>
      </c>
      <c r="H23" s="104">
        <v>9</v>
      </c>
      <c r="I23" s="41">
        <v>2</v>
      </c>
      <c r="J23" s="41">
        <v>1</v>
      </c>
      <c r="K23" s="41">
        <v>0</v>
      </c>
      <c r="L23" s="41">
        <v>1</v>
      </c>
      <c r="M23" s="41">
        <v>0</v>
      </c>
      <c r="N23" s="41">
        <v>5</v>
      </c>
      <c r="O23" s="41">
        <v>0</v>
      </c>
      <c r="P23" s="41">
        <v>2</v>
      </c>
      <c r="Q23" s="41">
        <v>0</v>
      </c>
      <c r="AB23" s="140">
        <v>4</v>
      </c>
      <c r="AC23" s="140" t="str">
        <f>IF(F23=AB23,"",1)</f>
        <v/>
      </c>
    </row>
    <row r="24" spans="1:29" ht="12" customHeight="1">
      <c r="A24" s="254"/>
      <c r="B24" s="254"/>
      <c r="C24" s="40"/>
      <c r="D24" s="306"/>
      <c r="E24" s="39"/>
      <c r="F24" s="94">
        <f t="shared" si="1"/>
        <v>1</v>
      </c>
      <c r="G24" s="67">
        <f>IF(G23=0,0,G23/$F23)</f>
        <v>0.5</v>
      </c>
      <c r="H24" s="37">
        <f>IF(H23=0,0,H23/$H23)</f>
        <v>1</v>
      </c>
      <c r="I24" s="37">
        <f>IF(I23=0,0,I23/$H23)</f>
        <v>0.22222222222222221</v>
      </c>
      <c r="J24" s="37">
        <f>IF(J23=0,0,J23/$J23)</f>
        <v>1</v>
      </c>
      <c r="K24" s="37">
        <f>IF(K23=0,0,K23/$J23)</f>
        <v>0</v>
      </c>
      <c r="L24" s="37">
        <f>IF(L23=0,0,L23/$L23)</f>
        <v>1</v>
      </c>
      <c r="M24" s="37">
        <f>IF(M23=0,0,M23/$L23)</f>
        <v>0</v>
      </c>
      <c r="N24" s="37">
        <f>IF(N23=0,0,N23/$N23)</f>
        <v>1</v>
      </c>
      <c r="O24" s="37">
        <f>IF(O23=0,0,O23/$N23)</f>
        <v>0</v>
      </c>
      <c r="P24" s="37">
        <f>IF(P23=0,0,P23/$F23)</f>
        <v>0.5</v>
      </c>
      <c r="Q24" s="37">
        <f>IF(Q23=0,0,Q23/$F23)</f>
        <v>0</v>
      </c>
      <c r="AB24" s="224"/>
      <c r="AC24" s="224"/>
    </row>
    <row r="25" spans="1:29" ht="12" customHeight="1">
      <c r="A25" s="254"/>
      <c r="B25" s="254"/>
      <c r="C25" s="43"/>
      <c r="D25" s="305" t="s">
        <v>39</v>
      </c>
      <c r="E25" s="42"/>
      <c r="F25" s="93">
        <f t="shared" si="1"/>
        <v>16</v>
      </c>
      <c r="G25" s="103">
        <v>7</v>
      </c>
      <c r="H25" s="104">
        <v>5</v>
      </c>
      <c r="I25" s="41">
        <v>2</v>
      </c>
      <c r="J25" s="41">
        <v>1</v>
      </c>
      <c r="K25" s="41">
        <v>0</v>
      </c>
      <c r="L25" s="41">
        <v>0</v>
      </c>
      <c r="M25" s="41">
        <v>0</v>
      </c>
      <c r="N25" s="41">
        <v>8</v>
      </c>
      <c r="O25" s="41">
        <v>5</v>
      </c>
      <c r="P25" s="41">
        <v>8</v>
      </c>
      <c r="Q25" s="41">
        <v>1</v>
      </c>
      <c r="AB25" s="140">
        <v>16</v>
      </c>
      <c r="AC25" s="140" t="str">
        <f>IF(F25=AB25,"",1)</f>
        <v/>
      </c>
    </row>
    <row r="26" spans="1:29" ht="12" customHeight="1">
      <c r="A26" s="254"/>
      <c r="B26" s="254"/>
      <c r="C26" s="40"/>
      <c r="D26" s="306"/>
      <c r="E26" s="39"/>
      <c r="F26" s="94">
        <f t="shared" si="1"/>
        <v>1</v>
      </c>
      <c r="G26" s="67">
        <f>IF(G25=0,0,G25/$F25)</f>
        <v>0.4375</v>
      </c>
      <c r="H26" s="37">
        <f>IF(H25=0,0,H25/$H25)</f>
        <v>1</v>
      </c>
      <c r="I26" s="37">
        <f>IF(I25=0,0,I25/$H25)</f>
        <v>0.4</v>
      </c>
      <c r="J26" s="37">
        <f>IF(J25=0,0,J25/$J25)</f>
        <v>1</v>
      </c>
      <c r="K26" s="37">
        <f>IF(K25=0,0,K25/$J25)</f>
        <v>0</v>
      </c>
      <c r="L26" s="37">
        <f>IF(L25=0,0,L25/$L25)</f>
        <v>0</v>
      </c>
      <c r="M26" s="37">
        <f>IF(M25=0,0,M25/$L25)</f>
        <v>0</v>
      </c>
      <c r="N26" s="37">
        <f>IF(N25=0,0,N25/$N25)</f>
        <v>1</v>
      </c>
      <c r="O26" s="37">
        <f>IF(O25=0,0,O25/$N25)</f>
        <v>0.625</v>
      </c>
      <c r="P26" s="37">
        <f>IF(P25=0,0,P25/$F25)</f>
        <v>0.5</v>
      </c>
      <c r="Q26" s="37">
        <f>IF(Q25=0,0,Q25/$F25)</f>
        <v>6.25E-2</v>
      </c>
      <c r="AB26" s="224"/>
      <c r="AC26" s="224"/>
    </row>
    <row r="27" spans="1:29" ht="12" customHeight="1">
      <c r="A27" s="254"/>
      <c r="B27" s="254"/>
      <c r="C27" s="43"/>
      <c r="D27" s="305" t="s">
        <v>38</v>
      </c>
      <c r="E27" s="42"/>
      <c r="F27" s="93">
        <f t="shared" si="1"/>
        <v>3</v>
      </c>
      <c r="G27" s="69">
        <v>2</v>
      </c>
      <c r="H27" s="41">
        <v>1</v>
      </c>
      <c r="I27" s="41">
        <v>0</v>
      </c>
      <c r="J27" s="41">
        <v>0</v>
      </c>
      <c r="K27" s="41">
        <v>0</v>
      </c>
      <c r="L27" s="41">
        <v>0</v>
      </c>
      <c r="M27" s="41">
        <v>0</v>
      </c>
      <c r="N27" s="41">
        <v>1</v>
      </c>
      <c r="O27" s="41">
        <v>0</v>
      </c>
      <c r="P27" s="41">
        <v>1</v>
      </c>
      <c r="Q27" s="41">
        <v>0</v>
      </c>
      <c r="AB27" s="140">
        <v>3</v>
      </c>
      <c r="AC27" s="140" t="str">
        <f>IF(F27=AB27,"",1)</f>
        <v/>
      </c>
    </row>
    <row r="28" spans="1:29" ht="12" customHeight="1">
      <c r="A28" s="254"/>
      <c r="B28" s="254"/>
      <c r="C28" s="40"/>
      <c r="D28" s="306"/>
      <c r="E28" s="39"/>
      <c r="F28" s="94">
        <f t="shared" si="1"/>
        <v>1</v>
      </c>
      <c r="G28" s="67">
        <f>IF(G27=0,0,G27/$F27)</f>
        <v>0.66666666666666663</v>
      </c>
      <c r="H28" s="37">
        <f>IF(H27=0,0,H27/$H27)</f>
        <v>1</v>
      </c>
      <c r="I28" s="37">
        <f>IF(I27=0,0,I27/$H27)</f>
        <v>0</v>
      </c>
      <c r="J28" s="37">
        <f>IF(J27=0,0,J27/$J27)</f>
        <v>0</v>
      </c>
      <c r="K28" s="37">
        <f>IF(K27=0,0,K27/$J27)</f>
        <v>0</v>
      </c>
      <c r="L28" s="37">
        <f>IF(L27=0,0,L27/$L27)</f>
        <v>0</v>
      </c>
      <c r="M28" s="37">
        <f>IF(M27=0,0,M27/$L27)</f>
        <v>0</v>
      </c>
      <c r="N28" s="37">
        <f>IF(N27=0,0,N27/$N27)</f>
        <v>1</v>
      </c>
      <c r="O28" s="37">
        <f>IF(O27=0,0,O27/$N27)</f>
        <v>0</v>
      </c>
      <c r="P28" s="37">
        <f>IF(P27=0,0,P27/$F27)</f>
        <v>0.33333333333333331</v>
      </c>
      <c r="Q28" s="37">
        <f>IF(Q27=0,0,Q27/$F27)</f>
        <v>0</v>
      </c>
      <c r="AB28" s="224"/>
      <c r="AC28" s="224"/>
    </row>
    <row r="29" spans="1:29" ht="12" customHeight="1">
      <c r="A29" s="254"/>
      <c r="B29" s="254"/>
      <c r="C29" s="43"/>
      <c r="D29" s="305" t="s">
        <v>37</v>
      </c>
      <c r="E29" s="42"/>
      <c r="F29" s="93">
        <f t="shared" si="1"/>
        <v>7</v>
      </c>
      <c r="G29" s="69">
        <v>4</v>
      </c>
      <c r="H29" s="41">
        <v>15</v>
      </c>
      <c r="I29" s="41">
        <v>1</v>
      </c>
      <c r="J29" s="41">
        <v>2</v>
      </c>
      <c r="K29" s="41">
        <v>1</v>
      </c>
      <c r="L29" s="41">
        <v>2</v>
      </c>
      <c r="M29" s="41">
        <v>1</v>
      </c>
      <c r="N29" s="41">
        <v>11</v>
      </c>
      <c r="O29" s="41">
        <v>3</v>
      </c>
      <c r="P29" s="41">
        <v>3</v>
      </c>
      <c r="Q29" s="41">
        <v>0</v>
      </c>
      <c r="AB29" s="140">
        <v>7</v>
      </c>
      <c r="AC29" s="140" t="str">
        <f>IF(F29=AB29,"",1)</f>
        <v/>
      </c>
    </row>
    <row r="30" spans="1:29" ht="12" customHeight="1">
      <c r="A30" s="254"/>
      <c r="B30" s="254"/>
      <c r="C30" s="40"/>
      <c r="D30" s="306"/>
      <c r="E30" s="39"/>
      <c r="F30" s="94">
        <f t="shared" si="1"/>
        <v>1</v>
      </c>
      <c r="G30" s="67">
        <f>IF(G29=0,0,G29/$F29)</f>
        <v>0.5714285714285714</v>
      </c>
      <c r="H30" s="37">
        <f>IF(H29=0,0,H29/$H29)</f>
        <v>1</v>
      </c>
      <c r="I30" s="37">
        <f>IF(I29=0,0,I29/$H29)</f>
        <v>6.6666666666666666E-2</v>
      </c>
      <c r="J30" s="37">
        <f>IF(J29=0,0,J29/$J29)</f>
        <v>1</v>
      </c>
      <c r="K30" s="37">
        <f>IF(K29=0,0,K29/$J29)</f>
        <v>0.5</v>
      </c>
      <c r="L30" s="37">
        <f>IF(L29=0,0,L29/$L29)</f>
        <v>1</v>
      </c>
      <c r="M30" s="37">
        <f>IF(M29=0,0,M29/$L29)</f>
        <v>0.5</v>
      </c>
      <c r="N30" s="37">
        <f>IF(N29=0,0,N29/$N29)</f>
        <v>1</v>
      </c>
      <c r="O30" s="37">
        <f>IF(O29=0,0,O29/$N29)</f>
        <v>0.27272727272727271</v>
      </c>
      <c r="P30" s="37">
        <f>IF(P29=0,0,P29/$F29)</f>
        <v>0.42857142857142855</v>
      </c>
      <c r="Q30" s="37">
        <f>IF(Q29=0,0,Q29/$F29)</f>
        <v>0</v>
      </c>
      <c r="AB30" s="224"/>
      <c r="AC30" s="224"/>
    </row>
    <row r="31" spans="1:29" ht="12" customHeight="1">
      <c r="A31" s="254"/>
      <c r="B31" s="254"/>
      <c r="C31" s="43"/>
      <c r="D31" s="305" t="s">
        <v>36</v>
      </c>
      <c r="E31" s="42"/>
      <c r="F31" s="93">
        <f t="shared" si="1"/>
        <v>2</v>
      </c>
      <c r="G31" s="69">
        <v>1</v>
      </c>
      <c r="H31" s="41">
        <v>0</v>
      </c>
      <c r="I31" s="41">
        <v>0</v>
      </c>
      <c r="J31" s="41">
        <v>0</v>
      </c>
      <c r="K31" s="41">
        <v>0</v>
      </c>
      <c r="L31" s="41">
        <v>0</v>
      </c>
      <c r="M31" s="41">
        <v>0</v>
      </c>
      <c r="N31" s="41">
        <v>1</v>
      </c>
      <c r="O31" s="41">
        <v>0</v>
      </c>
      <c r="P31" s="41">
        <v>0</v>
      </c>
      <c r="Q31" s="41">
        <v>1</v>
      </c>
      <c r="AB31" s="140">
        <v>2</v>
      </c>
      <c r="AC31" s="140" t="str">
        <f>IF(F31=AB31,"",1)</f>
        <v/>
      </c>
    </row>
    <row r="32" spans="1:29" ht="12" customHeight="1">
      <c r="A32" s="254"/>
      <c r="B32" s="254"/>
      <c r="C32" s="40"/>
      <c r="D32" s="306"/>
      <c r="E32" s="39"/>
      <c r="F32" s="94">
        <f t="shared" si="1"/>
        <v>1</v>
      </c>
      <c r="G32" s="67">
        <f>IF(G31=0,0,G31/$F31)</f>
        <v>0.5</v>
      </c>
      <c r="H32" s="37">
        <f>IF(H31=0,0,H31/$H31)</f>
        <v>0</v>
      </c>
      <c r="I32" s="37">
        <f>IF(I31=0,0,I31/$H31)</f>
        <v>0</v>
      </c>
      <c r="J32" s="37">
        <f>IF(J31=0,0,J31/$J31)</f>
        <v>0</v>
      </c>
      <c r="K32" s="37">
        <f>IF(K31=0,0,K31/$J31)</f>
        <v>0</v>
      </c>
      <c r="L32" s="37">
        <f>IF(L31=0,0,L31/$L31)</f>
        <v>0</v>
      </c>
      <c r="M32" s="37">
        <f>IF(M31=0,0,M31/$L31)</f>
        <v>0</v>
      </c>
      <c r="N32" s="37">
        <f>IF(N31=0,0,N31/$N31)</f>
        <v>1</v>
      </c>
      <c r="O32" s="37">
        <f>IF(O31=0,0,O31/$N31)</f>
        <v>0</v>
      </c>
      <c r="P32" s="37">
        <f>IF(P31=0,0,P31/$F31)</f>
        <v>0</v>
      </c>
      <c r="Q32" s="37">
        <f>IF(Q31=0,0,Q31/$F31)</f>
        <v>0.5</v>
      </c>
      <c r="AB32" s="224"/>
      <c r="AC32" s="224"/>
    </row>
    <row r="33" spans="1:29" ht="12" customHeight="1">
      <c r="A33" s="254"/>
      <c r="B33" s="254"/>
      <c r="C33" s="43"/>
      <c r="D33" s="305" t="s">
        <v>35</v>
      </c>
      <c r="E33" s="42"/>
      <c r="F33" s="93">
        <f t="shared" si="1"/>
        <v>5</v>
      </c>
      <c r="G33" s="69">
        <v>4</v>
      </c>
      <c r="H33" s="41">
        <v>1</v>
      </c>
      <c r="I33" s="41">
        <v>0</v>
      </c>
      <c r="J33" s="41">
        <v>0</v>
      </c>
      <c r="K33" s="41">
        <v>0</v>
      </c>
      <c r="L33" s="41">
        <v>1</v>
      </c>
      <c r="M33" s="41">
        <v>1</v>
      </c>
      <c r="N33" s="41">
        <v>9</v>
      </c>
      <c r="O33" s="41">
        <v>0</v>
      </c>
      <c r="P33" s="41">
        <v>1</v>
      </c>
      <c r="Q33" s="41">
        <v>0</v>
      </c>
      <c r="AB33" s="140">
        <v>5</v>
      </c>
      <c r="AC33" s="140" t="str">
        <f>IF(F33=AB33,"",1)</f>
        <v/>
      </c>
    </row>
    <row r="34" spans="1:29" ht="12" customHeight="1">
      <c r="A34" s="254"/>
      <c r="B34" s="254"/>
      <c r="C34" s="40"/>
      <c r="D34" s="306"/>
      <c r="E34" s="39"/>
      <c r="F34" s="94">
        <f t="shared" si="1"/>
        <v>1</v>
      </c>
      <c r="G34" s="67">
        <f>IF(G33=0,0,G33/$F33)</f>
        <v>0.8</v>
      </c>
      <c r="H34" s="37">
        <f>IF(H33=0,0,H33/$H33)</f>
        <v>1</v>
      </c>
      <c r="I34" s="37">
        <f>IF(I33=0,0,I33/$H33)</f>
        <v>0</v>
      </c>
      <c r="J34" s="37">
        <f>IF(J33=0,0,J33/$J33)</f>
        <v>0</v>
      </c>
      <c r="K34" s="37">
        <f>IF(K33=0,0,K33/$J33)</f>
        <v>0</v>
      </c>
      <c r="L34" s="37">
        <f>IF(L33=0,0,L33/$L33)</f>
        <v>1</v>
      </c>
      <c r="M34" s="37">
        <f>IF(M33=0,0,M33/$L33)</f>
        <v>1</v>
      </c>
      <c r="N34" s="37">
        <f>IF(N33=0,0,N33/$N33)</f>
        <v>1</v>
      </c>
      <c r="O34" s="37">
        <f>IF(O33=0,0,O33/$N33)</f>
        <v>0</v>
      </c>
      <c r="P34" s="37">
        <f>IF(P33=0,0,P33/$F33)</f>
        <v>0.2</v>
      </c>
      <c r="Q34" s="37">
        <f>IF(Q33=0,0,Q33/$F33)</f>
        <v>0</v>
      </c>
      <c r="AB34" s="224"/>
      <c r="AC34" s="224"/>
    </row>
    <row r="35" spans="1:29" ht="12" customHeight="1">
      <c r="A35" s="254"/>
      <c r="B35" s="254"/>
      <c r="C35" s="43"/>
      <c r="D35" s="305" t="s">
        <v>34</v>
      </c>
      <c r="E35" s="42"/>
      <c r="F35" s="93">
        <f t="shared" si="1"/>
        <v>10</v>
      </c>
      <c r="G35" s="69">
        <v>9</v>
      </c>
      <c r="H35" s="41">
        <v>37</v>
      </c>
      <c r="I35" s="41">
        <v>2</v>
      </c>
      <c r="J35" s="41">
        <v>1</v>
      </c>
      <c r="K35" s="41">
        <v>0</v>
      </c>
      <c r="L35" s="41">
        <v>26</v>
      </c>
      <c r="M35" s="41">
        <v>3</v>
      </c>
      <c r="N35" s="41">
        <v>91</v>
      </c>
      <c r="O35" s="41">
        <v>14</v>
      </c>
      <c r="P35" s="41">
        <v>1</v>
      </c>
      <c r="Q35" s="41">
        <v>0</v>
      </c>
      <c r="AB35" s="140">
        <v>10</v>
      </c>
      <c r="AC35" s="140" t="str">
        <f>IF(F35=AB35,"",1)</f>
        <v/>
      </c>
    </row>
    <row r="36" spans="1:29" ht="12" customHeight="1">
      <c r="A36" s="254"/>
      <c r="B36" s="254"/>
      <c r="C36" s="40"/>
      <c r="D36" s="306"/>
      <c r="E36" s="39"/>
      <c r="F36" s="94">
        <f t="shared" si="1"/>
        <v>1</v>
      </c>
      <c r="G36" s="67">
        <f>IF(G35=0,0,G35/$F35)</f>
        <v>0.9</v>
      </c>
      <c r="H36" s="37">
        <f>IF(H35=0,0,H35/$H35)</f>
        <v>1</v>
      </c>
      <c r="I36" s="37">
        <f>IF(I35=0,0,I35/$H35)</f>
        <v>5.4054054054054057E-2</v>
      </c>
      <c r="J36" s="37">
        <f>IF(J35=0,0,J35/$J35)</f>
        <v>1</v>
      </c>
      <c r="K36" s="37">
        <f>IF(K35=0,0,K35/$J35)</f>
        <v>0</v>
      </c>
      <c r="L36" s="37">
        <f>IF(L35=0,0,L35/$L35)</f>
        <v>1</v>
      </c>
      <c r="M36" s="37">
        <f>IF(M35=0,0,M35/$L35)</f>
        <v>0.11538461538461539</v>
      </c>
      <c r="N36" s="37">
        <f>IF(N35=0,0,N35/$N35)</f>
        <v>1</v>
      </c>
      <c r="O36" s="37">
        <f>IF(O35=0,0,O35/$N35)</f>
        <v>0.15384615384615385</v>
      </c>
      <c r="P36" s="37">
        <f>IF(P35=0,0,P35/$F35)</f>
        <v>0.1</v>
      </c>
      <c r="Q36" s="37">
        <f>IF(Q35=0,0,Q35/$F35)</f>
        <v>0</v>
      </c>
      <c r="AB36" s="224"/>
      <c r="AC36" s="224"/>
    </row>
    <row r="37" spans="1:29" ht="12" customHeight="1">
      <c r="A37" s="254"/>
      <c r="B37" s="254"/>
      <c r="C37" s="43"/>
      <c r="D37" s="305" t="s">
        <v>33</v>
      </c>
      <c r="E37" s="42"/>
      <c r="F37" s="93">
        <f t="shared" si="1"/>
        <v>1</v>
      </c>
      <c r="G37" s="69">
        <v>0</v>
      </c>
      <c r="H37" s="41">
        <v>0</v>
      </c>
      <c r="I37" s="41">
        <v>0</v>
      </c>
      <c r="J37" s="41">
        <v>0</v>
      </c>
      <c r="K37" s="41">
        <v>0</v>
      </c>
      <c r="L37" s="41">
        <v>0</v>
      </c>
      <c r="M37" s="41">
        <v>0</v>
      </c>
      <c r="N37" s="41">
        <v>0</v>
      </c>
      <c r="O37" s="41">
        <v>0</v>
      </c>
      <c r="P37" s="41">
        <v>0</v>
      </c>
      <c r="Q37" s="41">
        <v>1</v>
      </c>
      <c r="AB37" s="140">
        <v>1</v>
      </c>
      <c r="AC37" s="140" t="str">
        <f>IF(F37=AB37,"",1)</f>
        <v/>
      </c>
    </row>
    <row r="38" spans="1:29" ht="12" customHeight="1">
      <c r="A38" s="254"/>
      <c r="B38" s="254"/>
      <c r="C38" s="40"/>
      <c r="D38" s="306"/>
      <c r="E38" s="39"/>
      <c r="F38" s="94">
        <f t="shared" si="1"/>
        <v>1</v>
      </c>
      <c r="G38" s="67">
        <f>IF(G37=0,0,G37/$F37)</f>
        <v>0</v>
      </c>
      <c r="H38" s="37">
        <f>IF(H37=0,0,H37/$H37)</f>
        <v>0</v>
      </c>
      <c r="I38" s="37">
        <f>IF(I37=0,0,I37/$H37)</f>
        <v>0</v>
      </c>
      <c r="J38" s="37">
        <f>IF(J37=0,0,J37/$J37)</f>
        <v>0</v>
      </c>
      <c r="K38" s="37">
        <f>IF(K37=0,0,K37/$J37)</f>
        <v>0</v>
      </c>
      <c r="L38" s="37">
        <f>IF(L37=0,0,L37/$L37)</f>
        <v>0</v>
      </c>
      <c r="M38" s="37">
        <f>IF(M37=0,0,M37/$L37)</f>
        <v>0</v>
      </c>
      <c r="N38" s="37">
        <f>IF(N37=0,0,N37/$N37)</f>
        <v>0</v>
      </c>
      <c r="O38" s="37">
        <f>IF(O37=0,0,O37/$N37)</f>
        <v>0</v>
      </c>
      <c r="P38" s="37">
        <f>IF(P37=0,0,P37/$F37)</f>
        <v>0</v>
      </c>
      <c r="Q38" s="37">
        <f>IF(Q37=0,0,Q37/$F37)</f>
        <v>1</v>
      </c>
      <c r="AB38" s="224"/>
      <c r="AC38" s="224"/>
    </row>
    <row r="39" spans="1:29" ht="12" customHeight="1">
      <c r="A39" s="254"/>
      <c r="B39" s="254"/>
      <c r="C39" s="43"/>
      <c r="D39" s="305" t="s">
        <v>32</v>
      </c>
      <c r="E39" s="42"/>
      <c r="F39" s="93">
        <f t="shared" si="1"/>
        <v>6</v>
      </c>
      <c r="G39" s="69">
        <v>6</v>
      </c>
      <c r="H39" s="41">
        <v>12</v>
      </c>
      <c r="I39" s="41">
        <v>4</v>
      </c>
      <c r="J39" s="41">
        <v>1</v>
      </c>
      <c r="K39" s="41">
        <v>0</v>
      </c>
      <c r="L39" s="41">
        <v>0</v>
      </c>
      <c r="M39" s="41">
        <v>0</v>
      </c>
      <c r="N39" s="41">
        <v>17</v>
      </c>
      <c r="O39" s="41">
        <v>5</v>
      </c>
      <c r="P39" s="41">
        <v>0</v>
      </c>
      <c r="Q39" s="41">
        <v>0</v>
      </c>
      <c r="AB39" s="140">
        <v>6</v>
      </c>
      <c r="AC39" s="140" t="str">
        <f>IF(F39=AB39,"",1)</f>
        <v/>
      </c>
    </row>
    <row r="40" spans="1:29" ht="12" customHeight="1">
      <c r="A40" s="254"/>
      <c r="B40" s="254"/>
      <c r="C40" s="40"/>
      <c r="D40" s="306"/>
      <c r="E40" s="39"/>
      <c r="F40" s="94">
        <f t="shared" si="1"/>
        <v>1</v>
      </c>
      <c r="G40" s="67">
        <f>IF(G39=0,0,G39/$F39)</f>
        <v>1</v>
      </c>
      <c r="H40" s="37">
        <f>IF(H39=0,0,H39/$H39)</f>
        <v>1</v>
      </c>
      <c r="I40" s="37">
        <f>IF(I39=0,0,I39/$H39)</f>
        <v>0.33333333333333331</v>
      </c>
      <c r="J40" s="37">
        <f>IF(J39=0,0,J39/$J39)</f>
        <v>1</v>
      </c>
      <c r="K40" s="37">
        <f>IF(K39=0,0,K39/$J39)</f>
        <v>0</v>
      </c>
      <c r="L40" s="37">
        <f>IF(L39=0,0,L39/$L39)</f>
        <v>0</v>
      </c>
      <c r="M40" s="37">
        <f>IF(M39=0,0,M39/$L39)</f>
        <v>0</v>
      </c>
      <c r="N40" s="37">
        <f>IF(N39=0,0,N39/$N39)</f>
        <v>1</v>
      </c>
      <c r="O40" s="37">
        <f>IF(O39=0,0,O39/$N39)</f>
        <v>0.29411764705882354</v>
      </c>
      <c r="P40" s="37">
        <f>IF(P39=0,0,P39/$F39)</f>
        <v>0</v>
      </c>
      <c r="Q40" s="37">
        <f>IF(Q39=0,0,Q39/$F39)</f>
        <v>0</v>
      </c>
      <c r="AB40" s="224"/>
      <c r="AC40" s="224"/>
    </row>
    <row r="41" spans="1:29" ht="12" customHeight="1">
      <c r="A41" s="254"/>
      <c r="B41" s="254"/>
      <c r="C41" s="43"/>
      <c r="D41" s="305" t="s">
        <v>31</v>
      </c>
      <c r="E41" s="42"/>
      <c r="F41" s="93">
        <f t="shared" si="1"/>
        <v>1</v>
      </c>
      <c r="G41" s="69">
        <v>0</v>
      </c>
      <c r="H41" s="41">
        <v>0</v>
      </c>
      <c r="I41" s="41">
        <v>0</v>
      </c>
      <c r="J41" s="41">
        <v>0</v>
      </c>
      <c r="K41" s="41">
        <v>0</v>
      </c>
      <c r="L41" s="41">
        <v>0</v>
      </c>
      <c r="M41" s="41">
        <v>0</v>
      </c>
      <c r="N41" s="41">
        <v>0</v>
      </c>
      <c r="O41" s="41">
        <v>0</v>
      </c>
      <c r="P41" s="41">
        <v>1</v>
      </c>
      <c r="Q41" s="41">
        <v>0</v>
      </c>
      <c r="AB41" s="140">
        <v>1</v>
      </c>
      <c r="AC41" s="140" t="str">
        <f>IF(F41=AB41,"",1)</f>
        <v/>
      </c>
    </row>
    <row r="42" spans="1:29" ht="12" customHeight="1">
      <c r="A42" s="254"/>
      <c r="B42" s="254"/>
      <c r="C42" s="40"/>
      <c r="D42" s="306"/>
      <c r="E42" s="39"/>
      <c r="F42" s="94">
        <f t="shared" si="1"/>
        <v>1</v>
      </c>
      <c r="G42" s="67">
        <f>IF(G41=0,0,G41/$F41)</f>
        <v>0</v>
      </c>
      <c r="H42" s="37">
        <f>IF(H41=0,0,H41/$H41)</f>
        <v>0</v>
      </c>
      <c r="I42" s="37">
        <f>IF(I41=0,0,I41/$H41)</f>
        <v>0</v>
      </c>
      <c r="J42" s="37">
        <f>IF(J41=0,0,J41/$J41)</f>
        <v>0</v>
      </c>
      <c r="K42" s="37">
        <f>IF(K41=0,0,K41/$J41)</f>
        <v>0</v>
      </c>
      <c r="L42" s="37">
        <f>IF(L41=0,0,L41/$L41)</f>
        <v>0</v>
      </c>
      <c r="M42" s="37">
        <f>IF(M41=0,0,M41/$L41)</f>
        <v>0</v>
      </c>
      <c r="N42" s="37">
        <f>IF(N41=0,0,N41/$N41)</f>
        <v>0</v>
      </c>
      <c r="O42" s="37">
        <f>IF(O41=0,0,O41/$N41)</f>
        <v>0</v>
      </c>
      <c r="P42" s="37">
        <f>IF(P41=0,0,P41/$F41)</f>
        <v>1</v>
      </c>
      <c r="Q42" s="37">
        <f>IF(Q41=0,0,Q41/$F41)</f>
        <v>0</v>
      </c>
      <c r="AB42" s="224"/>
      <c r="AC42" s="224"/>
    </row>
    <row r="43" spans="1:29" ht="12" customHeight="1">
      <c r="A43" s="254"/>
      <c r="B43" s="254"/>
      <c r="C43" s="43"/>
      <c r="D43" s="305" t="s">
        <v>30</v>
      </c>
      <c r="E43" s="42"/>
      <c r="F43" s="93">
        <f t="shared" si="1"/>
        <v>2</v>
      </c>
      <c r="G43" s="69">
        <v>1</v>
      </c>
      <c r="H43" s="41">
        <v>7</v>
      </c>
      <c r="I43" s="41">
        <v>1</v>
      </c>
      <c r="J43" s="41">
        <v>2</v>
      </c>
      <c r="K43" s="41">
        <v>0</v>
      </c>
      <c r="L43" s="41">
        <v>2</v>
      </c>
      <c r="M43" s="41">
        <v>1</v>
      </c>
      <c r="N43" s="41">
        <v>11</v>
      </c>
      <c r="O43" s="41">
        <v>2</v>
      </c>
      <c r="P43" s="41">
        <v>1</v>
      </c>
      <c r="Q43" s="41">
        <v>0</v>
      </c>
      <c r="AB43" s="140">
        <v>2</v>
      </c>
      <c r="AC43" s="140" t="str">
        <f>IF(F43=AB43,"",1)</f>
        <v/>
      </c>
    </row>
    <row r="44" spans="1:29" ht="12" customHeight="1">
      <c r="A44" s="254"/>
      <c r="B44" s="254"/>
      <c r="C44" s="40"/>
      <c r="D44" s="306"/>
      <c r="E44" s="39"/>
      <c r="F44" s="94">
        <f t="shared" si="1"/>
        <v>1</v>
      </c>
      <c r="G44" s="67">
        <f>IF(G43=0,0,G43/$F43)</f>
        <v>0.5</v>
      </c>
      <c r="H44" s="37">
        <f>IF(H43=0,0,H43/$H43)</f>
        <v>1</v>
      </c>
      <c r="I44" s="37">
        <f>IF(I43=0,0,I43/$H43)</f>
        <v>0.14285714285714285</v>
      </c>
      <c r="J44" s="37">
        <f>IF(J43=0,0,J43/$J43)</f>
        <v>1</v>
      </c>
      <c r="K44" s="37">
        <f>IF(K43=0,0,K43/$J43)</f>
        <v>0</v>
      </c>
      <c r="L44" s="37">
        <f>IF(L43=0,0,L43/$L43)</f>
        <v>1</v>
      </c>
      <c r="M44" s="37">
        <f>IF(M43=0,0,M43/$L43)</f>
        <v>0.5</v>
      </c>
      <c r="N44" s="37">
        <f>IF(N43=0,0,N43/$N43)</f>
        <v>1</v>
      </c>
      <c r="O44" s="37">
        <f>IF(O43=0,0,O43/$N43)</f>
        <v>0.18181818181818182</v>
      </c>
      <c r="P44" s="37">
        <f>IF(P43=0,0,P43/$F43)</f>
        <v>0.5</v>
      </c>
      <c r="Q44" s="37">
        <f>IF(Q43=0,0,Q43/$F43)</f>
        <v>0</v>
      </c>
      <c r="AB44" s="224"/>
      <c r="AC44" s="224"/>
    </row>
    <row r="45" spans="1:29" ht="12" customHeight="1">
      <c r="A45" s="254"/>
      <c r="B45" s="254"/>
      <c r="C45" s="43"/>
      <c r="D45" s="305" t="s">
        <v>29</v>
      </c>
      <c r="E45" s="42"/>
      <c r="F45" s="93">
        <f t="shared" si="1"/>
        <v>9</v>
      </c>
      <c r="G45" s="69">
        <v>4</v>
      </c>
      <c r="H45" s="41">
        <v>11</v>
      </c>
      <c r="I45" s="41">
        <v>2</v>
      </c>
      <c r="J45" s="41">
        <v>0</v>
      </c>
      <c r="K45" s="41">
        <v>0</v>
      </c>
      <c r="L45" s="41">
        <v>2</v>
      </c>
      <c r="M45" s="41">
        <v>0</v>
      </c>
      <c r="N45" s="41">
        <v>28</v>
      </c>
      <c r="O45" s="41">
        <v>5</v>
      </c>
      <c r="P45" s="41">
        <v>2</v>
      </c>
      <c r="Q45" s="41">
        <v>3</v>
      </c>
      <c r="AB45" s="140">
        <v>9</v>
      </c>
      <c r="AC45" s="140" t="str">
        <f>IF(F45=AB45,"",1)</f>
        <v/>
      </c>
    </row>
    <row r="46" spans="1:29" ht="12" customHeight="1">
      <c r="A46" s="254"/>
      <c r="B46" s="254"/>
      <c r="C46" s="40"/>
      <c r="D46" s="306"/>
      <c r="E46" s="39"/>
      <c r="F46" s="94">
        <f t="shared" si="1"/>
        <v>1</v>
      </c>
      <c r="G46" s="67">
        <f>IF(G45=0,0,G45/$F45)</f>
        <v>0.44444444444444442</v>
      </c>
      <c r="H46" s="37">
        <f>IF(H45=0,0,H45/$H45)</f>
        <v>1</v>
      </c>
      <c r="I46" s="37">
        <f>IF(I45=0,0,I45/$H45)</f>
        <v>0.18181818181818182</v>
      </c>
      <c r="J46" s="37">
        <f>IF(J45=0,0,J45/$J45)</f>
        <v>0</v>
      </c>
      <c r="K46" s="37">
        <f>IF(K45=0,0,K45/$J45)</f>
        <v>0</v>
      </c>
      <c r="L46" s="37">
        <f>IF(L45=0,0,L45/$L45)</f>
        <v>1</v>
      </c>
      <c r="M46" s="37">
        <f>IF(M45=0,0,M45/$L45)</f>
        <v>0</v>
      </c>
      <c r="N46" s="37">
        <f>IF(N45=0,0,N45/$N45)</f>
        <v>1</v>
      </c>
      <c r="O46" s="37">
        <f>IF(O45=0,0,O45/$N45)</f>
        <v>0.17857142857142858</v>
      </c>
      <c r="P46" s="37">
        <f>IF(P45=0,0,P45/$F45)</f>
        <v>0.22222222222222221</v>
      </c>
      <c r="Q46" s="37">
        <f>IF(Q45=0,0,Q45/$F45)</f>
        <v>0.33333333333333331</v>
      </c>
      <c r="AB46" s="224"/>
      <c r="AC46" s="224"/>
    </row>
    <row r="47" spans="1:29" ht="12" customHeight="1">
      <c r="A47" s="254"/>
      <c r="B47" s="254"/>
      <c r="C47" s="43"/>
      <c r="D47" s="305" t="s">
        <v>28</v>
      </c>
      <c r="E47" s="42"/>
      <c r="F47" s="93">
        <f t="shared" si="1"/>
        <v>5</v>
      </c>
      <c r="G47" s="69">
        <v>4</v>
      </c>
      <c r="H47" s="41">
        <v>2</v>
      </c>
      <c r="I47" s="41">
        <v>0</v>
      </c>
      <c r="J47" s="41">
        <v>0</v>
      </c>
      <c r="K47" s="41">
        <v>0</v>
      </c>
      <c r="L47" s="41">
        <v>0</v>
      </c>
      <c r="M47" s="41">
        <v>0</v>
      </c>
      <c r="N47" s="41">
        <v>16</v>
      </c>
      <c r="O47" s="41">
        <v>3</v>
      </c>
      <c r="P47" s="41">
        <v>1</v>
      </c>
      <c r="Q47" s="41">
        <v>0</v>
      </c>
      <c r="AB47" s="140">
        <v>5</v>
      </c>
      <c r="AC47" s="140" t="str">
        <f>IF(F47=AB47,"",1)</f>
        <v/>
      </c>
    </row>
    <row r="48" spans="1:29" ht="12" customHeight="1">
      <c r="A48" s="254"/>
      <c r="B48" s="254"/>
      <c r="C48" s="40"/>
      <c r="D48" s="306"/>
      <c r="E48" s="39"/>
      <c r="F48" s="94">
        <f t="shared" si="1"/>
        <v>1</v>
      </c>
      <c r="G48" s="67">
        <f>IF(G47=0,0,G47/$F47)</f>
        <v>0.8</v>
      </c>
      <c r="H48" s="37">
        <f>IF(H47=0,0,H47/$H47)</f>
        <v>1</v>
      </c>
      <c r="I48" s="37">
        <f>IF(I47=0,0,I47/$H47)</f>
        <v>0</v>
      </c>
      <c r="J48" s="37">
        <f>IF(J47=0,0,J47/$J47)</f>
        <v>0</v>
      </c>
      <c r="K48" s="37">
        <f>IF(K47=0,0,K47/$J47)</f>
        <v>0</v>
      </c>
      <c r="L48" s="37">
        <f>IF(L47=0,0,L47/$L47)</f>
        <v>0</v>
      </c>
      <c r="M48" s="37">
        <f>IF(M47=0,0,M47/$L47)</f>
        <v>0</v>
      </c>
      <c r="N48" s="37">
        <f>IF(N47=0,0,N47/$N47)</f>
        <v>1</v>
      </c>
      <c r="O48" s="37">
        <f>IF(O47=0,0,O47/$N47)</f>
        <v>0.1875</v>
      </c>
      <c r="P48" s="37">
        <f>IF(P47=0,0,P47/$F47)</f>
        <v>0.2</v>
      </c>
      <c r="Q48" s="37">
        <f>IF(Q47=0,0,Q47/$F47)</f>
        <v>0</v>
      </c>
      <c r="AB48" s="224"/>
      <c r="AC48" s="224"/>
    </row>
    <row r="49" spans="1:29" ht="12" customHeight="1">
      <c r="A49" s="254"/>
      <c r="B49" s="254"/>
      <c r="C49" s="43"/>
      <c r="D49" s="305" t="s">
        <v>27</v>
      </c>
      <c r="E49" s="42"/>
      <c r="F49" s="93">
        <f t="shared" si="1"/>
        <v>5</v>
      </c>
      <c r="G49" s="69">
        <v>4</v>
      </c>
      <c r="H49" s="41">
        <v>5</v>
      </c>
      <c r="I49" s="41">
        <v>0</v>
      </c>
      <c r="J49" s="41">
        <v>0</v>
      </c>
      <c r="K49" s="41">
        <v>0</v>
      </c>
      <c r="L49" s="41">
        <v>1</v>
      </c>
      <c r="M49" s="41">
        <v>0</v>
      </c>
      <c r="N49" s="41">
        <v>5</v>
      </c>
      <c r="O49" s="41">
        <v>1</v>
      </c>
      <c r="P49" s="41">
        <v>0</v>
      </c>
      <c r="Q49" s="41">
        <v>1</v>
      </c>
      <c r="AB49" s="140">
        <v>5</v>
      </c>
      <c r="AC49" s="140" t="str">
        <f>IF(F49=AB49,"",1)</f>
        <v/>
      </c>
    </row>
    <row r="50" spans="1:29" ht="12" customHeight="1">
      <c r="A50" s="254"/>
      <c r="B50" s="254"/>
      <c r="C50" s="40"/>
      <c r="D50" s="306"/>
      <c r="E50" s="39"/>
      <c r="F50" s="94">
        <f t="shared" si="1"/>
        <v>1</v>
      </c>
      <c r="G50" s="67">
        <f>IF(G49=0,0,G49/$F49)</f>
        <v>0.8</v>
      </c>
      <c r="H50" s="37">
        <f>IF(H49=0,0,H49/$H49)</f>
        <v>1</v>
      </c>
      <c r="I50" s="37">
        <f>IF(I49=0,0,I49/$H49)</f>
        <v>0</v>
      </c>
      <c r="J50" s="37">
        <f>IF(J49=0,0,J49/$J49)</f>
        <v>0</v>
      </c>
      <c r="K50" s="37">
        <f>IF(K49=0,0,K49/$J49)</f>
        <v>0</v>
      </c>
      <c r="L50" s="37">
        <f>IF(L49=0,0,L49/$L49)</f>
        <v>1</v>
      </c>
      <c r="M50" s="37">
        <f>IF(M49=0,0,M49/$L49)</f>
        <v>0</v>
      </c>
      <c r="N50" s="37">
        <f>IF(N49=0,0,N49/$N49)</f>
        <v>1</v>
      </c>
      <c r="O50" s="37">
        <f>IF(O49=0,0,O49/$N49)</f>
        <v>0.2</v>
      </c>
      <c r="P50" s="37">
        <f>IF(P49=0,0,P49/$F49)</f>
        <v>0</v>
      </c>
      <c r="Q50" s="37">
        <f>IF(Q49=0,0,Q49/$F49)</f>
        <v>0.2</v>
      </c>
      <c r="AB50" s="224"/>
      <c r="AC50" s="224"/>
    </row>
    <row r="51" spans="1:29" ht="12" customHeight="1">
      <c r="A51" s="254"/>
      <c r="B51" s="254"/>
      <c r="C51" s="43"/>
      <c r="D51" s="305" t="s">
        <v>26</v>
      </c>
      <c r="E51" s="42"/>
      <c r="F51" s="93">
        <f t="shared" si="1"/>
        <v>15</v>
      </c>
      <c r="G51" s="69">
        <v>10</v>
      </c>
      <c r="H51" s="41">
        <v>15</v>
      </c>
      <c r="I51" s="41">
        <v>1</v>
      </c>
      <c r="J51" s="41">
        <v>1</v>
      </c>
      <c r="K51" s="41">
        <v>0</v>
      </c>
      <c r="L51" s="41">
        <v>1</v>
      </c>
      <c r="M51" s="41">
        <v>0</v>
      </c>
      <c r="N51" s="41">
        <v>24</v>
      </c>
      <c r="O51" s="41">
        <v>5</v>
      </c>
      <c r="P51" s="41">
        <v>5</v>
      </c>
      <c r="Q51" s="41">
        <v>0</v>
      </c>
      <c r="AB51" s="140">
        <v>15</v>
      </c>
      <c r="AC51" s="140" t="str">
        <f>IF(F51=AB51,"",1)</f>
        <v/>
      </c>
    </row>
    <row r="52" spans="1:29" ht="12" customHeight="1">
      <c r="A52" s="254"/>
      <c r="B52" s="254"/>
      <c r="C52" s="40"/>
      <c r="D52" s="306"/>
      <c r="E52" s="39"/>
      <c r="F52" s="94">
        <f t="shared" si="1"/>
        <v>1</v>
      </c>
      <c r="G52" s="67">
        <f>IF(G51=0,0,G51/$F51)</f>
        <v>0.66666666666666663</v>
      </c>
      <c r="H52" s="37">
        <f>IF(H51=0,0,H51/$H51)</f>
        <v>1</v>
      </c>
      <c r="I52" s="37">
        <f>IF(I51=0,0,I51/$H51)</f>
        <v>6.6666666666666666E-2</v>
      </c>
      <c r="J52" s="37">
        <f>IF(J51=0,0,J51/$J51)</f>
        <v>1</v>
      </c>
      <c r="K52" s="37">
        <f>IF(K51=0,0,K51/$J51)</f>
        <v>0</v>
      </c>
      <c r="L52" s="37">
        <f>IF(L51=0,0,L51/$L51)</f>
        <v>1</v>
      </c>
      <c r="M52" s="37">
        <f>IF(M51=0,0,M51/$L51)</f>
        <v>0</v>
      </c>
      <c r="N52" s="37">
        <f>IF(N51=0,0,N51/$N51)</f>
        <v>1</v>
      </c>
      <c r="O52" s="37">
        <f>IF(O51=0,0,O51/$N51)</f>
        <v>0.20833333333333334</v>
      </c>
      <c r="P52" s="37">
        <f>IF(P51=0,0,P51/$F51)</f>
        <v>0.33333333333333331</v>
      </c>
      <c r="Q52" s="37">
        <f>IF(Q51=0,0,Q51/$F51)</f>
        <v>0</v>
      </c>
      <c r="AB52" s="224"/>
      <c r="AC52" s="224"/>
    </row>
    <row r="53" spans="1:29" ht="12" customHeight="1">
      <c r="A53" s="254"/>
      <c r="B53" s="254"/>
      <c r="C53" s="43"/>
      <c r="D53" s="305" t="s">
        <v>25</v>
      </c>
      <c r="E53" s="42"/>
      <c r="F53" s="93">
        <f t="shared" si="1"/>
        <v>6</v>
      </c>
      <c r="G53" s="69">
        <v>4</v>
      </c>
      <c r="H53" s="41">
        <v>29</v>
      </c>
      <c r="I53" s="41">
        <v>0</v>
      </c>
      <c r="J53" s="41">
        <v>0</v>
      </c>
      <c r="K53" s="41">
        <v>0</v>
      </c>
      <c r="L53" s="41">
        <v>2</v>
      </c>
      <c r="M53" s="41">
        <v>0</v>
      </c>
      <c r="N53" s="41">
        <v>3</v>
      </c>
      <c r="O53" s="41">
        <v>0</v>
      </c>
      <c r="P53" s="41">
        <v>1</v>
      </c>
      <c r="Q53" s="41">
        <v>1</v>
      </c>
      <c r="AB53" s="140">
        <v>6</v>
      </c>
      <c r="AC53" s="140" t="str">
        <f>IF(F53=AB53,"",1)</f>
        <v/>
      </c>
    </row>
    <row r="54" spans="1:29" ht="12" customHeight="1">
      <c r="A54" s="254"/>
      <c r="B54" s="254"/>
      <c r="C54" s="40"/>
      <c r="D54" s="306"/>
      <c r="E54" s="39"/>
      <c r="F54" s="94">
        <f t="shared" si="1"/>
        <v>0.99999999999999989</v>
      </c>
      <c r="G54" s="67">
        <f>IF(G53=0,0,G53/$F53)</f>
        <v>0.66666666666666663</v>
      </c>
      <c r="H54" s="37">
        <f>IF(H53=0,0,H53/$H53)</f>
        <v>1</v>
      </c>
      <c r="I54" s="37">
        <f>IF(I53=0,0,I53/$H53)</f>
        <v>0</v>
      </c>
      <c r="J54" s="37">
        <f>IF(J53=0,0,J53/$J53)</f>
        <v>0</v>
      </c>
      <c r="K54" s="37">
        <f>IF(K53=0,0,K53/$J53)</f>
        <v>0</v>
      </c>
      <c r="L54" s="37">
        <f>IF(L53=0,0,L53/$L53)</f>
        <v>1</v>
      </c>
      <c r="M54" s="37">
        <f>IF(M53=0,0,M53/$L53)</f>
        <v>0</v>
      </c>
      <c r="N54" s="37">
        <f>IF(N53=0,0,N53/$N53)</f>
        <v>1</v>
      </c>
      <c r="O54" s="37">
        <f>IF(O53=0,0,O53/$N53)</f>
        <v>0</v>
      </c>
      <c r="P54" s="37">
        <f>IF(P53=0,0,P53/$F53)</f>
        <v>0.16666666666666666</v>
      </c>
      <c r="Q54" s="37">
        <f>IF(Q53=0,0,Q53/$F53)</f>
        <v>0.16666666666666666</v>
      </c>
      <c r="AB54" s="224"/>
      <c r="AC54" s="224"/>
    </row>
    <row r="55" spans="1:29" ht="12" customHeight="1">
      <c r="A55" s="254"/>
      <c r="B55" s="254"/>
      <c r="C55" s="43"/>
      <c r="D55" s="305" t="s">
        <v>24</v>
      </c>
      <c r="E55" s="42"/>
      <c r="F55" s="93">
        <f t="shared" si="1"/>
        <v>33</v>
      </c>
      <c r="G55" s="69">
        <v>25</v>
      </c>
      <c r="H55" s="41">
        <v>54</v>
      </c>
      <c r="I55" s="41">
        <v>4</v>
      </c>
      <c r="J55" s="41">
        <v>11</v>
      </c>
      <c r="K55" s="41">
        <v>1</v>
      </c>
      <c r="L55" s="41">
        <v>17</v>
      </c>
      <c r="M55" s="41">
        <v>2</v>
      </c>
      <c r="N55" s="41">
        <v>68</v>
      </c>
      <c r="O55" s="41">
        <v>13</v>
      </c>
      <c r="P55" s="41">
        <v>6</v>
      </c>
      <c r="Q55" s="41">
        <v>2</v>
      </c>
      <c r="AB55" s="140">
        <v>33</v>
      </c>
      <c r="AC55" s="140" t="str">
        <f>IF(F55=AB55,"",1)</f>
        <v/>
      </c>
    </row>
    <row r="56" spans="1:29" ht="12" customHeight="1">
      <c r="A56" s="254"/>
      <c r="B56" s="254"/>
      <c r="C56" s="40"/>
      <c r="D56" s="306"/>
      <c r="E56" s="39"/>
      <c r="F56" s="94">
        <f t="shared" si="1"/>
        <v>1</v>
      </c>
      <c r="G56" s="67">
        <f>IF(G55=0,0,G55/$F55)</f>
        <v>0.75757575757575757</v>
      </c>
      <c r="H56" s="37">
        <f>IF(H55=0,0,H55/$H55)</f>
        <v>1</v>
      </c>
      <c r="I56" s="37">
        <f>IF(I55=0,0,I55/$H55)</f>
        <v>7.407407407407407E-2</v>
      </c>
      <c r="J56" s="37">
        <f>IF(J55=0,0,J55/$J55)</f>
        <v>1</v>
      </c>
      <c r="K56" s="37">
        <f>IF(K55=0,0,K55/$J55)</f>
        <v>9.0909090909090912E-2</v>
      </c>
      <c r="L56" s="37">
        <f>IF(L55=0,0,L55/$L55)</f>
        <v>1</v>
      </c>
      <c r="M56" s="37">
        <f>IF(M55=0,0,M55/$L55)</f>
        <v>0.11764705882352941</v>
      </c>
      <c r="N56" s="37">
        <f>IF(N55=0,0,N55/$N55)</f>
        <v>1</v>
      </c>
      <c r="O56" s="37">
        <f>IF(O55=0,0,O55/$N55)</f>
        <v>0.19117647058823528</v>
      </c>
      <c r="P56" s="37">
        <f>IF(P55=0,0,P55/$F55)</f>
        <v>0.18181818181818182</v>
      </c>
      <c r="Q56" s="37">
        <f>IF(Q55=0,0,Q55/$F55)</f>
        <v>6.0606060606060608E-2</v>
      </c>
      <c r="AB56" s="224"/>
      <c r="AC56" s="224"/>
    </row>
    <row r="57" spans="1:29" ht="12" customHeight="1">
      <c r="A57" s="254"/>
      <c r="B57" s="254"/>
      <c r="C57" s="43"/>
      <c r="D57" s="305" t="s">
        <v>23</v>
      </c>
      <c r="E57" s="42"/>
      <c r="F57" s="93">
        <f t="shared" si="1"/>
        <v>7</v>
      </c>
      <c r="G57" s="69">
        <v>6</v>
      </c>
      <c r="H57" s="41">
        <v>5</v>
      </c>
      <c r="I57" s="41">
        <v>0</v>
      </c>
      <c r="J57" s="41">
        <v>2</v>
      </c>
      <c r="K57" s="41">
        <v>0</v>
      </c>
      <c r="L57" s="41">
        <v>4</v>
      </c>
      <c r="M57" s="41">
        <v>0</v>
      </c>
      <c r="N57" s="41">
        <v>9</v>
      </c>
      <c r="O57" s="41">
        <v>1</v>
      </c>
      <c r="P57" s="41">
        <v>1</v>
      </c>
      <c r="Q57" s="41">
        <v>0</v>
      </c>
      <c r="AB57" s="140">
        <v>7</v>
      </c>
      <c r="AC57" s="140" t="str">
        <f>IF(F57=AB57,"",1)</f>
        <v/>
      </c>
    </row>
    <row r="58" spans="1:29" ht="12" customHeight="1">
      <c r="A58" s="254"/>
      <c r="B58" s="254"/>
      <c r="C58" s="40"/>
      <c r="D58" s="306"/>
      <c r="E58" s="39"/>
      <c r="F58" s="94">
        <f t="shared" si="1"/>
        <v>1</v>
      </c>
      <c r="G58" s="67">
        <f>IF(G57=0,0,G57/$F57)</f>
        <v>0.8571428571428571</v>
      </c>
      <c r="H58" s="37">
        <f>IF(H57=0,0,H57/$H57)</f>
        <v>1</v>
      </c>
      <c r="I58" s="37">
        <f>IF(I57=0,0,I57/$H57)</f>
        <v>0</v>
      </c>
      <c r="J58" s="37">
        <f>IF(J57=0,0,J57/$J57)</f>
        <v>1</v>
      </c>
      <c r="K58" s="37">
        <f>IF(K57=0,0,K57/$J57)</f>
        <v>0</v>
      </c>
      <c r="L58" s="37">
        <f>IF(L57=0,0,L57/$L57)</f>
        <v>1</v>
      </c>
      <c r="M58" s="37">
        <f>IF(M57=0,0,M57/$L57)</f>
        <v>0</v>
      </c>
      <c r="N58" s="37">
        <f>IF(N57=0,0,N57/$N57)</f>
        <v>1</v>
      </c>
      <c r="O58" s="37">
        <f>IF(O57=0,0,O57/$N57)</f>
        <v>0.1111111111111111</v>
      </c>
      <c r="P58" s="37">
        <f>IF(P57=0,0,P57/$F57)</f>
        <v>0.14285714285714285</v>
      </c>
      <c r="Q58" s="37">
        <f>IF(Q57=0,0,Q57/$F57)</f>
        <v>0</v>
      </c>
      <c r="AB58" s="224"/>
      <c r="AC58" s="224"/>
    </row>
    <row r="59" spans="1:29" ht="12.75" customHeight="1">
      <c r="A59" s="254"/>
      <c r="B59" s="254"/>
      <c r="C59" s="43"/>
      <c r="D59" s="305" t="s">
        <v>22</v>
      </c>
      <c r="E59" s="42"/>
      <c r="F59" s="93">
        <f t="shared" si="1"/>
        <v>29</v>
      </c>
      <c r="G59" s="69">
        <v>19</v>
      </c>
      <c r="H59" s="41">
        <v>72</v>
      </c>
      <c r="I59" s="41">
        <v>17</v>
      </c>
      <c r="J59" s="41">
        <v>10</v>
      </c>
      <c r="K59" s="41">
        <v>1</v>
      </c>
      <c r="L59" s="41">
        <v>17</v>
      </c>
      <c r="M59" s="41">
        <v>3</v>
      </c>
      <c r="N59" s="41">
        <v>75</v>
      </c>
      <c r="O59" s="41">
        <v>26</v>
      </c>
      <c r="P59" s="41">
        <v>9</v>
      </c>
      <c r="Q59" s="41">
        <v>1</v>
      </c>
      <c r="AB59" s="140">
        <v>29</v>
      </c>
      <c r="AC59" s="140" t="str">
        <f>IF(F59=AB59,"",1)</f>
        <v/>
      </c>
    </row>
    <row r="60" spans="1:29" ht="12.75" customHeight="1">
      <c r="A60" s="254"/>
      <c r="B60" s="254"/>
      <c r="C60" s="40"/>
      <c r="D60" s="306"/>
      <c r="E60" s="39"/>
      <c r="F60" s="94">
        <f t="shared" si="1"/>
        <v>0.99999999999999989</v>
      </c>
      <c r="G60" s="67">
        <f>IF(G59=0,0,G59/$F59)</f>
        <v>0.65517241379310343</v>
      </c>
      <c r="H60" s="37">
        <f>IF(H59=0,0,H59/$H59)</f>
        <v>1</v>
      </c>
      <c r="I60" s="37">
        <f>IF(I59=0,0,I59/$H59)</f>
        <v>0.2361111111111111</v>
      </c>
      <c r="J60" s="37">
        <f>IF(J59=0,0,J59/$J59)</f>
        <v>1</v>
      </c>
      <c r="K60" s="37">
        <f>IF(K59=0,0,K59/$J59)</f>
        <v>0.1</v>
      </c>
      <c r="L60" s="37">
        <f>IF(L59=0,0,L59/$L59)</f>
        <v>1</v>
      </c>
      <c r="M60" s="37">
        <f>IF(M59=0,0,M59/$L59)</f>
        <v>0.17647058823529413</v>
      </c>
      <c r="N60" s="37">
        <f>IF(N59=0,0,N59/$N59)</f>
        <v>1</v>
      </c>
      <c r="O60" s="37">
        <f>IF(O59=0,0,O59/$N59)</f>
        <v>0.34666666666666668</v>
      </c>
      <c r="P60" s="37">
        <f>IF(P59=0,0,P59/$F59)</f>
        <v>0.31034482758620691</v>
      </c>
      <c r="Q60" s="37">
        <f>IF(Q59=0,0,Q59/$F59)</f>
        <v>3.4482758620689655E-2</v>
      </c>
      <c r="AB60" s="224"/>
      <c r="AC60" s="224"/>
    </row>
    <row r="61" spans="1:29" ht="12" customHeight="1">
      <c r="A61" s="254"/>
      <c r="B61" s="254"/>
      <c r="C61" s="43"/>
      <c r="D61" s="305" t="s">
        <v>21</v>
      </c>
      <c r="E61" s="42"/>
      <c r="F61" s="93">
        <f t="shared" si="1"/>
        <v>15</v>
      </c>
      <c r="G61" s="69">
        <v>10</v>
      </c>
      <c r="H61" s="41">
        <v>12</v>
      </c>
      <c r="I61" s="41">
        <v>1</v>
      </c>
      <c r="J61" s="41">
        <v>1</v>
      </c>
      <c r="K61" s="41">
        <v>0</v>
      </c>
      <c r="L61" s="41">
        <v>13</v>
      </c>
      <c r="M61" s="41">
        <v>3</v>
      </c>
      <c r="N61" s="41">
        <v>11</v>
      </c>
      <c r="O61" s="41">
        <v>2</v>
      </c>
      <c r="P61" s="41">
        <v>3</v>
      </c>
      <c r="Q61" s="41">
        <v>2</v>
      </c>
      <c r="AB61" s="140">
        <v>15</v>
      </c>
      <c r="AC61" s="140" t="str">
        <f>IF(F61=AB61,"",1)</f>
        <v/>
      </c>
    </row>
    <row r="62" spans="1:29" ht="12" customHeight="1">
      <c r="A62" s="254"/>
      <c r="B62" s="254"/>
      <c r="C62" s="40"/>
      <c r="D62" s="306"/>
      <c r="E62" s="39"/>
      <c r="F62" s="94">
        <f t="shared" si="1"/>
        <v>1</v>
      </c>
      <c r="G62" s="67">
        <f>IF(G61=0,0,G61/$F61)</f>
        <v>0.66666666666666663</v>
      </c>
      <c r="H62" s="37">
        <f>IF(H61=0,0,H61/$H61)</f>
        <v>1</v>
      </c>
      <c r="I62" s="37">
        <f>IF(I61=0,0,I61/$H61)</f>
        <v>8.3333333333333329E-2</v>
      </c>
      <c r="J62" s="37">
        <f>IF(J61=0,0,J61/$J61)</f>
        <v>1</v>
      </c>
      <c r="K62" s="37">
        <f>IF(K61=0,0,K61/$J61)</f>
        <v>0</v>
      </c>
      <c r="L62" s="37">
        <f>IF(L61=0,0,L61/$L61)</f>
        <v>1</v>
      </c>
      <c r="M62" s="37">
        <f>IF(M61=0,0,M61/$L61)</f>
        <v>0.23076923076923078</v>
      </c>
      <c r="N62" s="37">
        <f>IF(N61=0,0,N61/$N61)</f>
        <v>1</v>
      </c>
      <c r="O62" s="37">
        <f>IF(O61=0,0,O61/$N61)</f>
        <v>0.18181818181818182</v>
      </c>
      <c r="P62" s="37">
        <f>IF(P61=0,0,P61/$F61)</f>
        <v>0.2</v>
      </c>
      <c r="Q62" s="37">
        <f>IF(Q61=0,0,Q61/$F61)</f>
        <v>0.13333333333333333</v>
      </c>
      <c r="AB62" s="224"/>
      <c r="AC62" s="224"/>
    </row>
    <row r="63" spans="1:29" ht="12" customHeight="1">
      <c r="A63" s="254"/>
      <c r="B63" s="254"/>
      <c r="C63" s="43"/>
      <c r="D63" s="305" t="s">
        <v>20</v>
      </c>
      <c r="E63" s="42"/>
      <c r="F63" s="93">
        <f t="shared" si="1"/>
        <v>7</v>
      </c>
      <c r="G63" s="69">
        <v>6</v>
      </c>
      <c r="H63" s="41">
        <v>6</v>
      </c>
      <c r="I63" s="41">
        <v>0</v>
      </c>
      <c r="J63" s="41">
        <v>0</v>
      </c>
      <c r="K63" s="41">
        <v>0</v>
      </c>
      <c r="L63" s="41">
        <v>20</v>
      </c>
      <c r="M63" s="41">
        <v>2</v>
      </c>
      <c r="N63" s="41">
        <v>18</v>
      </c>
      <c r="O63" s="41">
        <v>1</v>
      </c>
      <c r="P63" s="41">
        <v>1</v>
      </c>
      <c r="Q63" s="41">
        <v>0</v>
      </c>
      <c r="AB63" s="140">
        <v>7</v>
      </c>
      <c r="AC63" s="140" t="str">
        <f>IF(F63=AB63,"",1)</f>
        <v/>
      </c>
    </row>
    <row r="64" spans="1:29" ht="12" customHeight="1">
      <c r="A64" s="254"/>
      <c r="B64" s="254"/>
      <c r="C64" s="40"/>
      <c r="D64" s="306"/>
      <c r="E64" s="39"/>
      <c r="F64" s="94">
        <f t="shared" si="1"/>
        <v>1</v>
      </c>
      <c r="G64" s="67">
        <f>IF(G63=0,0,G63/$F63)</f>
        <v>0.8571428571428571</v>
      </c>
      <c r="H64" s="37">
        <f>IF(H63=0,0,H63/$H63)</f>
        <v>1</v>
      </c>
      <c r="I64" s="37">
        <f>IF(I63=0,0,I63/$H63)</f>
        <v>0</v>
      </c>
      <c r="J64" s="37">
        <f>IF(J63=0,0,J63/$J63)</f>
        <v>0</v>
      </c>
      <c r="K64" s="37">
        <f>IF(K63=0,0,K63/$J63)</f>
        <v>0</v>
      </c>
      <c r="L64" s="37">
        <f>IF(L63=0,0,L63/$L63)</f>
        <v>1</v>
      </c>
      <c r="M64" s="37">
        <f>IF(M63=0,0,M63/$L63)</f>
        <v>0.1</v>
      </c>
      <c r="N64" s="37">
        <f>IF(N63=0,0,N63/$N63)</f>
        <v>1</v>
      </c>
      <c r="O64" s="37">
        <f>IF(O63=0,0,O63/$N63)</f>
        <v>5.5555555555555552E-2</v>
      </c>
      <c r="P64" s="37">
        <f>IF(P63=0,0,P63/$F63)</f>
        <v>0.14285714285714285</v>
      </c>
      <c r="Q64" s="37">
        <f>IF(Q63=0,0,Q63/$F63)</f>
        <v>0</v>
      </c>
      <c r="AB64" s="224"/>
      <c r="AC64" s="224"/>
    </row>
    <row r="65" spans="1:29" ht="12" customHeight="1">
      <c r="A65" s="254"/>
      <c r="B65" s="254"/>
      <c r="C65" s="43"/>
      <c r="D65" s="305" t="s">
        <v>19</v>
      </c>
      <c r="E65" s="42"/>
      <c r="F65" s="93">
        <f t="shared" si="1"/>
        <v>17</v>
      </c>
      <c r="G65" s="69">
        <v>16</v>
      </c>
      <c r="H65" s="41">
        <v>50</v>
      </c>
      <c r="I65" s="41">
        <v>6</v>
      </c>
      <c r="J65" s="41">
        <v>3</v>
      </c>
      <c r="K65" s="41">
        <v>0</v>
      </c>
      <c r="L65" s="41">
        <v>8</v>
      </c>
      <c r="M65" s="41">
        <v>1</v>
      </c>
      <c r="N65" s="41">
        <v>111</v>
      </c>
      <c r="O65" s="41">
        <v>9</v>
      </c>
      <c r="P65" s="41">
        <v>1</v>
      </c>
      <c r="Q65" s="41">
        <v>0</v>
      </c>
      <c r="AB65" s="140">
        <v>17</v>
      </c>
      <c r="AC65" s="140" t="str">
        <f>IF(F65=AB65,"",1)</f>
        <v/>
      </c>
    </row>
    <row r="66" spans="1:29" ht="12" customHeight="1">
      <c r="A66" s="254"/>
      <c r="B66" s="254"/>
      <c r="C66" s="40"/>
      <c r="D66" s="306"/>
      <c r="E66" s="39"/>
      <c r="F66" s="94">
        <f t="shared" si="1"/>
        <v>1</v>
      </c>
      <c r="G66" s="67">
        <f>IF(G65=0,0,G65/$F65)</f>
        <v>0.94117647058823528</v>
      </c>
      <c r="H66" s="37">
        <f>IF(H65=0,0,H65/$H65)</f>
        <v>1</v>
      </c>
      <c r="I66" s="37">
        <f>IF(I65=0,0,I65/$H65)</f>
        <v>0.12</v>
      </c>
      <c r="J66" s="37">
        <f>IF(J65=0,0,J65/$J65)</f>
        <v>1</v>
      </c>
      <c r="K66" s="37">
        <f>IF(K65=0,0,K65/$J65)</f>
        <v>0</v>
      </c>
      <c r="L66" s="37">
        <f>IF(L65=0,0,L65/$L65)</f>
        <v>1</v>
      </c>
      <c r="M66" s="37">
        <f>IF(M65=0,0,M65/$L65)</f>
        <v>0.125</v>
      </c>
      <c r="N66" s="37">
        <f>IF(N65=0,0,N65/$N65)</f>
        <v>1</v>
      </c>
      <c r="O66" s="37">
        <f>IF(O65=0,0,O65/$N65)</f>
        <v>8.1081081081081086E-2</v>
      </c>
      <c r="P66" s="37">
        <f>IF(P65=0,0,P65/$F65)</f>
        <v>5.8823529411764705E-2</v>
      </c>
      <c r="Q66" s="37">
        <f>IF(Q65=0,0,Q65/$F65)</f>
        <v>0</v>
      </c>
      <c r="AB66" s="224"/>
      <c r="AC66" s="224"/>
    </row>
    <row r="67" spans="1:29" ht="12" customHeight="1">
      <c r="A67" s="254"/>
      <c r="B67" s="254"/>
      <c r="C67" s="43"/>
      <c r="D67" s="305" t="s">
        <v>18</v>
      </c>
      <c r="E67" s="42"/>
      <c r="F67" s="93">
        <f t="shared" si="1"/>
        <v>6</v>
      </c>
      <c r="G67" s="69">
        <v>2</v>
      </c>
      <c r="H67" s="41">
        <v>9</v>
      </c>
      <c r="I67" s="41">
        <v>1</v>
      </c>
      <c r="J67" s="41">
        <v>0</v>
      </c>
      <c r="K67" s="41">
        <v>0</v>
      </c>
      <c r="L67" s="41">
        <v>4</v>
      </c>
      <c r="M67" s="41">
        <v>0</v>
      </c>
      <c r="N67" s="41">
        <v>10</v>
      </c>
      <c r="O67" s="41">
        <v>1</v>
      </c>
      <c r="P67" s="41">
        <v>4</v>
      </c>
      <c r="Q67" s="41">
        <v>0</v>
      </c>
      <c r="AB67" s="140">
        <v>6</v>
      </c>
      <c r="AC67" s="140" t="str">
        <f>IF(F67=AB67,"",1)</f>
        <v/>
      </c>
    </row>
    <row r="68" spans="1:29" ht="12" customHeight="1">
      <c r="A68" s="254"/>
      <c r="B68" s="255"/>
      <c r="C68" s="40"/>
      <c r="D68" s="306"/>
      <c r="E68" s="39"/>
      <c r="F68" s="94">
        <f t="shared" si="1"/>
        <v>1</v>
      </c>
      <c r="G68" s="67">
        <f>IF(G67=0,0,G67/$F67)</f>
        <v>0.33333333333333331</v>
      </c>
      <c r="H68" s="37">
        <f>IF(H67=0,0,H67/$H67)</f>
        <v>1</v>
      </c>
      <c r="I68" s="37">
        <f>IF(I67=0,0,I67/$H67)</f>
        <v>0.1111111111111111</v>
      </c>
      <c r="J68" s="37">
        <f>IF(J67=0,0,J67/$J67)</f>
        <v>0</v>
      </c>
      <c r="K68" s="37">
        <f>IF(K67=0,0,K67/$J67)</f>
        <v>0</v>
      </c>
      <c r="L68" s="37">
        <f>IF(L67=0,0,L67/$L67)</f>
        <v>1</v>
      </c>
      <c r="M68" s="37">
        <f>IF(M67=0,0,M67/$L67)</f>
        <v>0</v>
      </c>
      <c r="N68" s="37">
        <f>IF(N67=0,0,N67/$N67)</f>
        <v>1</v>
      </c>
      <c r="O68" s="37">
        <f>IF(O67=0,0,O67/$N67)</f>
        <v>0.1</v>
      </c>
      <c r="P68" s="37">
        <f>IF(P67=0,0,P67/$F67)</f>
        <v>0.66666666666666663</v>
      </c>
      <c r="Q68" s="37">
        <f>IF(Q67=0,0,Q67/$F67)</f>
        <v>0</v>
      </c>
      <c r="AB68" s="224"/>
      <c r="AC68" s="224"/>
    </row>
    <row r="69" spans="1:29" ht="12" customHeight="1">
      <c r="A69" s="254"/>
      <c r="B69" s="253" t="s">
        <v>17</v>
      </c>
      <c r="C69" s="43"/>
      <c r="D69" s="305" t="s">
        <v>16</v>
      </c>
      <c r="E69" s="42"/>
      <c r="F69" s="93">
        <f t="shared" si="1"/>
        <v>724</v>
      </c>
      <c r="G69" s="69">
        <f t="shared" ref="G69:Q69" si="3">SUM(G71,G73,G75,G77,G79,G81,G83,G85,G87,G89,G91,G93,G95,G97,G99)</f>
        <v>272</v>
      </c>
      <c r="H69" s="41">
        <f t="shared" si="3"/>
        <v>158</v>
      </c>
      <c r="I69" s="41">
        <f t="shared" si="3"/>
        <v>26</v>
      </c>
      <c r="J69" s="41">
        <f t="shared" si="3"/>
        <v>107</v>
      </c>
      <c r="K69" s="41">
        <f t="shared" si="3"/>
        <v>14</v>
      </c>
      <c r="L69" s="41">
        <f t="shared" si="3"/>
        <v>243</v>
      </c>
      <c r="M69" s="41">
        <f t="shared" si="3"/>
        <v>47</v>
      </c>
      <c r="N69" s="41">
        <f t="shared" si="3"/>
        <v>722</v>
      </c>
      <c r="O69" s="41">
        <f t="shared" si="3"/>
        <v>225</v>
      </c>
      <c r="P69" s="41">
        <f t="shared" si="3"/>
        <v>327</v>
      </c>
      <c r="Q69" s="41">
        <f t="shared" si="3"/>
        <v>125</v>
      </c>
      <c r="AB69" s="140">
        <v>724</v>
      </c>
      <c r="AC69" s="140" t="str">
        <f>IF(F69=AB69,"",1)</f>
        <v/>
      </c>
    </row>
    <row r="70" spans="1:29" ht="12" customHeight="1">
      <c r="A70" s="254"/>
      <c r="B70" s="254"/>
      <c r="C70" s="40"/>
      <c r="D70" s="306"/>
      <c r="E70" s="39"/>
      <c r="F70" s="94">
        <f t="shared" si="1"/>
        <v>1</v>
      </c>
      <c r="G70" s="67">
        <f>IF(G69=0,0,G69/$F69)</f>
        <v>0.37569060773480661</v>
      </c>
      <c r="H70" s="37">
        <f>IF(H69=0,0,H69/$H69)</f>
        <v>1</v>
      </c>
      <c r="I70" s="37">
        <f>IF(I69=0,0,I69/$H69)</f>
        <v>0.16455696202531644</v>
      </c>
      <c r="J70" s="37">
        <f>IF(J69=0,0,J69/$J69)</f>
        <v>1</v>
      </c>
      <c r="K70" s="37">
        <f>IF(K69=0,0,K69/$J69)</f>
        <v>0.13084112149532709</v>
      </c>
      <c r="L70" s="37">
        <f>IF(L69=0,0,L69/$L69)</f>
        <v>1</v>
      </c>
      <c r="M70" s="37">
        <f>IF(M69=0,0,M69/$L69)</f>
        <v>0.19341563786008231</v>
      </c>
      <c r="N70" s="37">
        <f>IF(N69=0,0,N69/$N69)</f>
        <v>1</v>
      </c>
      <c r="O70" s="37">
        <f>IF(O69=0,0,O69/$N69)</f>
        <v>0.31163434903047094</v>
      </c>
      <c r="P70" s="37">
        <f>IF(P69=0,0,P69/$F69)</f>
        <v>0.4516574585635359</v>
      </c>
      <c r="Q70" s="37">
        <f>IF(Q69=0,0,Q69/$F69)</f>
        <v>0.17265193370165746</v>
      </c>
      <c r="AB70" s="224"/>
      <c r="AC70" s="224"/>
    </row>
    <row r="71" spans="1:29" ht="12" customHeight="1">
      <c r="A71" s="254"/>
      <c r="B71" s="254"/>
      <c r="C71" s="43"/>
      <c r="D71" s="305" t="s">
        <v>122</v>
      </c>
      <c r="E71" s="42"/>
      <c r="F71" s="93">
        <f t="shared" si="1"/>
        <v>4</v>
      </c>
      <c r="G71" s="69">
        <v>2</v>
      </c>
      <c r="H71" s="41">
        <v>0</v>
      </c>
      <c r="I71" s="41">
        <v>0</v>
      </c>
      <c r="J71" s="41">
        <v>0</v>
      </c>
      <c r="K71" s="41">
        <v>0</v>
      </c>
      <c r="L71" s="41">
        <v>0</v>
      </c>
      <c r="M71" s="41">
        <v>0</v>
      </c>
      <c r="N71" s="41">
        <v>4</v>
      </c>
      <c r="O71" s="41">
        <v>1</v>
      </c>
      <c r="P71" s="41">
        <v>2</v>
      </c>
      <c r="Q71" s="41">
        <v>0</v>
      </c>
      <c r="AB71" s="140">
        <v>4</v>
      </c>
      <c r="AC71" s="140" t="str">
        <f>IF(F71=AB71,"",1)</f>
        <v/>
      </c>
    </row>
    <row r="72" spans="1:29" ht="12" customHeight="1">
      <c r="A72" s="254"/>
      <c r="B72" s="254"/>
      <c r="C72" s="40"/>
      <c r="D72" s="306"/>
      <c r="E72" s="39"/>
      <c r="F72" s="94">
        <f t="shared" ref="F72:F100" si="4">SUM(G72,P72:Q72)</f>
        <v>1</v>
      </c>
      <c r="G72" s="67">
        <f>IF(G71=0,0,G71/$F71)</f>
        <v>0.5</v>
      </c>
      <c r="H72" s="37">
        <f>IF(H71=0,0,H71/$H71)</f>
        <v>0</v>
      </c>
      <c r="I72" s="37">
        <f>IF(I71=0,0,I71/$H71)</f>
        <v>0</v>
      </c>
      <c r="J72" s="37">
        <f>IF(J71=0,0,J71/$J71)</f>
        <v>0</v>
      </c>
      <c r="K72" s="37">
        <f>IF(K71=0,0,K71/$J71)</f>
        <v>0</v>
      </c>
      <c r="L72" s="37">
        <f>IF(L71=0,0,L71/$L71)</f>
        <v>0</v>
      </c>
      <c r="M72" s="37">
        <f>IF(M71=0,0,M71/$L71)</f>
        <v>0</v>
      </c>
      <c r="N72" s="37">
        <f>IF(N71=0,0,N71/$N71)</f>
        <v>1</v>
      </c>
      <c r="O72" s="37">
        <f>IF(O71=0,0,O71/$N71)</f>
        <v>0.25</v>
      </c>
      <c r="P72" s="37">
        <f>IF(P71=0,0,P71/$F71)</f>
        <v>0.5</v>
      </c>
      <c r="Q72" s="37">
        <f>IF(Q71=0,0,Q71/$F71)</f>
        <v>0</v>
      </c>
      <c r="AB72" s="224"/>
      <c r="AC72" s="224"/>
    </row>
    <row r="73" spans="1:29" ht="12" customHeight="1">
      <c r="A73" s="254"/>
      <c r="B73" s="254"/>
      <c r="C73" s="43"/>
      <c r="D73" s="305" t="s">
        <v>14</v>
      </c>
      <c r="E73" s="42"/>
      <c r="F73" s="93">
        <f t="shared" si="4"/>
        <v>91</v>
      </c>
      <c r="G73" s="69">
        <v>43</v>
      </c>
      <c r="H73" s="41">
        <v>41</v>
      </c>
      <c r="I73" s="41">
        <v>5</v>
      </c>
      <c r="J73" s="41">
        <v>12</v>
      </c>
      <c r="K73" s="41">
        <v>3</v>
      </c>
      <c r="L73" s="41">
        <v>15</v>
      </c>
      <c r="M73" s="41">
        <v>1</v>
      </c>
      <c r="N73" s="41">
        <v>98</v>
      </c>
      <c r="O73" s="41">
        <v>27</v>
      </c>
      <c r="P73" s="41">
        <v>38</v>
      </c>
      <c r="Q73" s="41">
        <v>10</v>
      </c>
      <c r="AB73" s="140">
        <v>91</v>
      </c>
      <c r="AC73" s="140" t="str">
        <f>IF(F73=AB73,"",1)</f>
        <v/>
      </c>
    </row>
    <row r="74" spans="1:29" ht="12" customHeight="1">
      <c r="A74" s="254"/>
      <c r="B74" s="254"/>
      <c r="C74" s="40"/>
      <c r="D74" s="306"/>
      <c r="E74" s="39"/>
      <c r="F74" s="94">
        <f t="shared" si="4"/>
        <v>1</v>
      </c>
      <c r="G74" s="67">
        <f>IF(G73=0,0,G73/$F73)</f>
        <v>0.47252747252747251</v>
      </c>
      <c r="H74" s="37">
        <f>IF(H73=0,0,H73/$H73)</f>
        <v>1</v>
      </c>
      <c r="I74" s="37">
        <f>IF(I73=0,0,I73/$H73)</f>
        <v>0.12195121951219512</v>
      </c>
      <c r="J74" s="37">
        <f>IF(J73=0,0,J73/$J73)</f>
        <v>1</v>
      </c>
      <c r="K74" s="37">
        <f>IF(K73=0,0,K73/$J73)</f>
        <v>0.25</v>
      </c>
      <c r="L74" s="37">
        <f>IF(L73=0,0,L73/$L73)</f>
        <v>1</v>
      </c>
      <c r="M74" s="37">
        <f>IF(M73=0,0,M73/$L73)</f>
        <v>6.6666666666666666E-2</v>
      </c>
      <c r="N74" s="37">
        <f>IF(N73=0,0,N73/$N73)</f>
        <v>1</v>
      </c>
      <c r="O74" s="37">
        <f>IF(O73=0,0,O73/$N73)</f>
        <v>0.27551020408163263</v>
      </c>
      <c r="P74" s="37">
        <f>IF(P73=0,0,P73/$F73)</f>
        <v>0.4175824175824176</v>
      </c>
      <c r="Q74" s="37">
        <f>IF(Q73=0,0,Q73/$F73)</f>
        <v>0.10989010989010989</v>
      </c>
      <c r="AB74" s="224"/>
      <c r="AC74" s="224"/>
    </row>
    <row r="75" spans="1:29" ht="12" customHeight="1">
      <c r="A75" s="254"/>
      <c r="B75" s="254"/>
      <c r="C75" s="43"/>
      <c r="D75" s="305" t="s">
        <v>13</v>
      </c>
      <c r="E75" s="42"/>
      <c r="F75" s="93">
        <f t="shared" si="4"/>
        <v>19</v>
      </c>
      <c r="G75" s="69">
        <v>10</v>
      </c>
      <c r="H75" s="41">
        <v>12</v>
      </c>
      <c r="I75" s="41">
        <v>0</v>
      </c>
      <c r="J75" s="41">
        <v>4</v>
      </c>
      <c r="K75" s="41">
        <v>0</v>
      </c>
      <c r="L75" s="41">
        <v>9</v>
      </c>
      <c r="M75" s="41">
        <v>0</v>
      </c>
      <c r="N75" s="41">
        <v>6</v>
      </c>
      <c r="O75" s="41">
        <v>1</v>
      </c>
      <c r="P75" s="41">
        <v>7</v>
      </c>
      <c r="Q75" s="41">
        <v>2</v>
      </c>
      <c r="AB75" s="140">
        <v>19</v>
      </c>
      <c r="AC75" s="140" t="str">
        <f>IF(F75=AB75,"",1)</f>
        <v/>
      </c>
    </row>
    <row r="76" spans="1:29" ht="12" customHeight="1">
      <c r="A76" s="254"/>
      <c r="B76" s="254"/>
      <c r="C76" s="40"/>
      <c r="D76" s="306"/>
      <c r="E76" s="39"/>
      <c r="F76" s="94">
        <f t="shared" si="4"/>
        <v>0.99999999999999989</v>
      </c>
      <c r="G76" s="67">
        <f>IF(G75=0,0,G75/$F75)</f>
        <v>0.52631578947368418</v>
      </c>
      <c r="H76" s="37">
        <f>IF(H75=0,0,H75/$H75)</f>
        <v>1</v>
      </c>
      <c r="I76" s="37">
        <f>IF(I75=0,0,I75/$H75)</f>
        <v>0</v>
      </c>
      <c r="J76" s="37">
        <f>IF(J75=0,0,J75/$J75)</f>
        <v>1</v>
      </c>
      <c r="K76" s="37">
        <f>IF(K75=0,0,K75/$J75)</f>
        <v>0</v>
      </c>
      <c r="L76" s="37">
        <f>IF(L75=0,0,L75/$L75)</f>
        <v>1</v>
      </c>
      <c r="M76" s="37">
        <f>IF(M75=0,0,M75/$L75)</f>
        <v>0</v>
      </c>
      <c r="N76" s="37">
        <f>IF(N75=0,0,N75/$N75)</f>
        <v>1</v>
      </c>
      <c r="O76" s="37">
        <f>IF(O75=0,0,O75/$N75)</f>
        <v>0.16666666666666666</v>
      </c>
      <c r="P76" s="37">
        <f>IF(P75=0,0,P75/$F75)</f>
        <v>0.36842105263157893</v>
      </c>
      <c r="Q76" s="37">
        <f>IF(Q75=0,0,Q75/$F75)</f>
        <v>0.10526315789473684</v>
      </c>
      <c r="AB76" s="224"/>
      <c r="AC76" s="224"/>
    </row>
    <row r="77" spans="1:29" ht="12" customHeight="1">
      <c r="A77" s="254"/>
      <c r="B77" s="254"/>
      <c r="C77" s="43"/>
      <c r="D77" s="305" t="s">
        <v>12</v>
      </c>
      <c r="E77" s="42"/>
      <c r="F77" s="93">
        <f t="shared" si="4"/>
        <v>14</v>
      </c>
      <c r="G77" s="69">
        <v>7</v>
      </c>
      <c r="H77" s="41">
        <v>6</v>
      </c>
      <c r="I77" s="41">
        <v>0</v>
      </c>
      <c r="J77" s="41">
        <v>3</v>
      </c>
      <c r="K77" s="41">
        <v>0</v>
      </c>
      <c r="L77" s="41">
        <v>23</v>
      </c>
      <c r="M77" s="41">
        <v>5</v>
      </c>
      <c r="N77" s="41">
        <v>20</v>
      </c>
      <c r="O77" s="41">
        <v>2</v>
      </c>
      <c r="P77" s="41">
        <v>5</v>
      </c>
      <c r="Q77" s="41">
        <v>2</v>
      </c>
      <c r="AB77" s="140">
        <v>14</v>
      </c>
      <c r="AC77" s="140" t="str">
        <f>IF(F77=AB77,"",1)</f>
        <v/>
      </c>
    </row>
    <row r="78" spans="1:29" ht="12" customHeight="1">
      <c r="A78" s="254"/>
      <c r="B78" s="254"/>
      <c r="C78" s="40"/>
      <c r="D78" s="306"/>
      <c r="E78" s="39"/>
      <c r="F78" s="94">
        <f t="shared" si="4"/>
        <v>1</v>
      </c>
      <c r="G78" s="67">
        <f>IF(G77=0,0,G77/$F77)</f>
        <v>0.5</v>
      </c>
      <c r="H78" s="37">
        <f>IF(H77=0,0,H77/$H77)</f>
        <v>1</v>
      </c>
      <c r="I78" s="37">
        <f>IF(I77=0,0,I77/$H77)</f>
        <v>0</v>
      </c>
      <c r="J78" s="37">
        <f>IF(J77=0,0,J77/$J77)</f>
        <v>1</v>
      </c>
      <c r="K78" s="37">
        <f>IF(K77=0,0,K77/$J77)</f>
        <v>0</v>
      </c>
      <c r="L78" s="37">
        <f>IF(L77=0,0,L77/$L77)</f>
        <v>1</v>
      </c>
      <c r="M78" s="37">
        <f>IF(M77=0,0,M77/$L77)</f>
        <v>0.21739130434782608</v>
      </c>
      <c r="N78" s="37">
        <f>IF(N77=0,0,N77/$N77)</f>
        <v>1</v>
      </c>
      <c r="O78" s="37">
        <f>IF(O77=0,0,O77/$N77)</f>
        <v>0.1</v>
      </c>
      <c r="P78" s="37">
        <f>IF(P77=0,0,P77/$F77)</f>
        <v>0.35714285714285715</v>
      </c>
      <c r="Q78" s="37">
        <f>IF(Q77=0,0,Q77/$F77)</f>
        <v>0.14285714285714285</v>
      </c>
      <c r="AB78" s="224"/>
      <c r="AC78" s="224"/>
    </row>
    <row r="79" spans="1:29" ht="12" customHeight="1">
      <c r="A79" s="254"/>
      <c r="B79" s="254"/>
      <c r="C79" s="43"/>
      <c r="D79" s="305" t="s">
        <v>11</v>
      </c>
      <c r="E79" s="42"/>
      <c r="F79" s="93">
        <f t="shared" si="4"/>
        <v>32</v>
      </c>
      <c r="G79" s="69">
        <v>16</v>
      </c>
      <c r="H79" s="41">
        <v>9</v>
      </c>
      <c r="I79" s="41">
        <v>2</v>
      </c>
      <c r="J79" s="41">
        <v>0</v>
      </c>
      <c r="K79" s="41">
        <v>0</v>
      </c>
      <c r="L79" s="41">
        <v>5</v>
      </c>
      <c r="M79" s="41">
        <v>0</v>
      </c>
      <c r="N79" s="41">
        <v>44</v>
      </c>
      <c r="O79" s="41">
        <v>7</v>
      </c>
      <c r="P79" s="41">
        <v>10</v>
      </c>
      <c r="Q79" s="41">
        <v>6</v>
      </c>
      <c r="AB79" s="140">
        <v>32</v>
      </c>
      <c r="AC79" s="140" t="str">
        <f>IF(F79=AB79,"",1)</f>
        <v/>
      </c>
    </row>
    <row r="80" spans="1:29" ht="12" customHeight="1">
      <c r="A80" s="254"/>
      <c r="B80" s="254"/>
      <c r="C80" s="40"/>
      <c r="D80" s="306"/>
      <c r="E80" s="39"/>
      <c r="F80" s="94">
        <f t="shared" si="4"/>
        <v>1</v>
      </c>
      <c r="G80" s="67">
        <f>IF(G79=0,0,G79/$F79)</f>
        <v>0.5</v>
      </c>
      <c r="H80" s="37">
        <f>IF(H79=0,0,H79/$H79)</f>
        <v>1</v>
      </c>
      <c r="I80" s="37">
        <f>IF(I79=0,0,I79/$H79)</f>
        <v>0.22222222222222221</v>
      </c>
      <c r="J80" s="37">
        <f>IF(J79=0,0,J79/$J79)</f>
        <v>0</v>
      </c>
      <c r="K80" s="37">
        <f>IF(K79=0,0,K79/$J79)</f>
        <v>0</v>
      </c>
      <c r="L80" s="37">
        <f>IF(L79=0,0,L79/$L79)</f>
        <v>1</v>
      </c>
      <c r="M80" s="37">
        <f>IF(M79=0,0,M79/$L79)</f>
        <v>0</v>
      </c>
      <c r="N80" s="37">
        <f>IF(N79=0,0,N79/$N79)</f>
        <v>1</v>
      </c>
      <c r="O80" s="37">
        <f>IF(O79=0,0,O79/$N79)</f>
        <v>0.15909090909090909</v>
      </c>
      <c r="P80" s="37">
        <f>IF(P79=0,0,P79/$F79)</f>
        <v>0.3125</v>
      </c>
      <c r="Q80" s="37">
        <f>IF(Q79=0,0,Q79/$F79)</f>
        <v>0.1875</v>
      </c>
      <c r="AB80" s="224"/>
      <c r="AC80" s="224"/>
    </row>
    <row r="81" spans="1:29" ht="12" customHeight="1">
      <c r="A81" s="254"/>
      <c r="B81" s="254"/>
      <c r="C81" s="43"/>
      <c r="D81" s="305" t="s">
        <v>10</v>
      </c>
      <c r="E81" s="42"/>
      <c r="F81" s="93">
        <f t="shared" si="4"/>
        <v>176</v>
      </c>
      <c r="G81" s="69">
        <v>44</v>
      </c>
      <c r="H81" s="41">
        <v>27</v>
      </c>
      <c r="I81" s="41">
        <v>9</v>
      </c>
      <c r="J81" s="41">
        <v>18</v>
      </c>
      <c r="K81" s="41">
        <v>2</v>
      </c>
      <c r="L81" s="41">
        <v>41</v>
      </c>
      <c r="M81" s="41">
        <v>6</v>
      </c>
      <c r="N81" s="41">
        <v>107</v>
      </c>
      <c r="O81" s="41">
        <v>31</v>
      </c>
      <c r="P81" s="41">
        <v>88</v>
      </c>
      <c r="Q81" s="41">
        <v>44</v>
      </c>
      <c r="AB81" s="140">
        <v>176</v>
      </c>
      <c r="AC81" s="140" t="str">
        <f>IF(F81=AB81,"",1)</f>
        <v/>
      </c>
    </row>
    <row r="82" spans="1:29" ht="12" customHeight="1">
      <c r="A82" s="254"/>
      <c r="B82" s="254"/>
      <c r="C82" s="40"/>
      <c r="D82" s="306"/>
      <c r="E82" s="39"/>
      <c r="F82" s="94">
        <f t="shared" si="4"/>
        <v>1</v>
      </c>
      <c r="G82" s="67">
        <f>IF(G81=0,0,G81/$F81)</f>
        <v>0.25</v>
      </c>
      <c r="H82" s="37">
        <f>IF(H81=0,0,H81/$H81)</f>
        <v>1</v>
      </c>
      <c r="I82" s="37">
        <f>IF(I81=0,0,I81/$H81)</f>
        <v>0.33333333333333331</v>
      </c>
      <c r="J82" s="37">
        <f>IF(J81=0,0,J81/$J81)</f>
        <v>1</v>
      </c>
      <c r="K82" s="37">
        <f>IF(K81=0,0,K81/$J81)</f>
        <v>0.1111111111111111</v>
      </c>
      <c r="L82" s="37">
        <f>IF(L81=0,0,L81/$L81)</f>
        <v>1</v>
      </c>
      <c r="M82" s="37">
        <f>IF(M81=0,0,M81/$L81)</f>
        <v>0.14634146341463414</v>
      </c>
      <c r="N82" s="37">
        <f>IF(N81=0,0,N81/$N81)</f>
        <v>1</v>
      </c>
      <c r="O82" s="37">
        <f>IF(O81=0,0,O81/$N81)</f>
        <v>0.28971962616822428</v>
      </c>
      <c r="P82" s="37">
        <f>IF(P81=0,0,P81/$F81)</f>
        <v>0.5</v>
      </c>
      <c r="Q82" s="37">
        <f>IF(Q81=0,0,Q81/$F81)</f>
        <v>0.25</v>
      </c>
      <c r="AB82" s="224"/>
      <c r="AC82" s="224"/>
    </row>
    <row r="83" spans="1:29" ht="12" customHeight="1">
      <c r="A83" s="254"/>
      <c r="B83" s="254"/>
      <c r="C83" s="43"/>
      <c r="D83" s="305" t="s">
        <v>9</v>
      </c>
      <c r="E83" s="42"/>
      <c r="F83" s="93">
        <f t="shared" si="4"/>
        <v>21</v>
      </c>
      <c r="G83" s="69">
        <v>7</v>
      </c>
      <c r="H83" s="41">
        <v>2</v>
      </c>
      <c r="I83" s="41">
        <v>0</v>
      </c>
      <c r="J83" s="41">
        <v>0</v>
      </c>
      <c r="K83" s="41">
        <v>0</v>
      </c>
      <c r="L83" s="41">
        <v>15</v>
      </c>
      <c r="M83" s="41">
        <v>0</v>
      </c>
      <c r="N83" s="41">
        <v>2</v>
      </c>
      <c r="O83" s="41">
        <v>1</v>
      </c>
      <c r="P83" s="41">
        <v>11</v>
      </c>
      <c r="Q83" s="41">
        <v>3</v>
      </c>
      <c r="AB83" s="140">
        <v>21</v>
      </c>
      <c r="AC83" s="140" t="str">
        <f>IF(F83=AB83,"",1)</f>
        <v/>
      </c>
    </row>
    <row r="84" spans="1:29" ht="12" customHeight="1">
      <c r="A84" s="254"/>
      <c r="B84" s="254"/>
      <c r="C84" s="40"/>
      <c r="D84" s="306"/>
      <c r="E84" s="39"/>
      <c r="F84" s="94">
        <f t="shared" si="4"/>
        <v>1</v>
      </c>
      <c r="G84" s="67">
        <f>IF(G83=0,0,G83/$F83)</f>
        <v>0.33333333333333331</v>
      </c>
      <c r="H84" s="37">
        <f>IF(H83=0,0,H83/$H83)</f>
        <v>1</v>
      </c>
      <c r="I84" s="37">
        <f>IF(I83=0,0,I83/$H83)</f>
        <v>0</v>
      </c>
      <c r="J84" s="37">
        <f>IF(J83=0,0,J83/$J83)</f>
        <v>0</v>
      </c>
      <c r="K84" s="37">
        <f>IF(K83=0,0,K83/$J83)</f>
        <v>0</v>
      </c>
      <c r="L84" s="37">
        <f>IF(L83=0,0,L83/$L83)</f>
        <v>1</v>
      </c>
      <c r="M84" s="37">
        <f>IF(M83=0,0,M83/$L83)</f>
        <v>0</v>
      </c>
      <c r="N84" s="37">
        <f>IF(N83=0,0,N83/$N83)</f>
        <v>1</v>
      </c>
      <c r="O84" s="37">
        <f>IF(O83=0,0,O83/$N83)</f>
        <v>0.5</v>
      </c>
      <c r="P84" s="37">
        <f>IF(P83=0,0,P83/$F83)</f>
        <v>0.52380952380952384</v>
      </c>
      <c r="Q84" s="37">
        <f>IF(Q83=0,0,Q83/$F83)</f>
        <v>0.14285714285714285</v>
      </c>
      <c r="AB84" s="224"/>
      <c r="AC84" s="224"/>
    </row>
    <row r="85" spans="1:29" ht="12" customHeight="1">
      <c r="A85" s="254"/>
      <c r="B85" s="254"/>
      <c r="C85" s="43"/>
      <c r="D85" s="305" t="s">
        <v>8</v>
      </c>
      <c r="E85" s="42"/>
      <c r="F85" s="93">
        <f t="shared" si="4"/>
        <v>9</v>
      </c>
      <c r="G85" s="69">
        <v>2</v>
      </c>
      <c r="H85" s="41">
        <v>1</v>
      </c>
      <c r="I85" s="41">
        <v>0</v>
      </c>
      <c r="J85" s="41">
        <v>0</v>
      </c>
      <c r="K85" s="41">
        <v>0</v>
      </c>
      <c r="L85" s="41">
        <v>0</v>
      </c>
      <c r="M85" s="41">
        <v>0</v>
      </c>
      <c r="N85" s="41">
        <v>2</v>
      </c>
      <c r="O85" s="41">
        <v>1</v>
      </c>
      <c r="P85" s="41">
        <v>6</v>
      </c>
      <c r="Q85" s="41">
        <v>1</v>
      </c>
      <c r="AB85" s="140">
        <v>9</v>
      </c>
      <c r="AC85" s="140" t="str">
        <f>IF(F85=AB85,"",1)</f>
        <v/>
      </c>
    </row>
    <row r="86" spans="1:29" ht="12" customHeight="1">
      <c r="A86" s="254"/>
      <c r="B86" s="254"/>
      <c r="C86" s="40"/>
      <c r="D86" s="306"/>
      <c r="E86" s="39"/>
      <c r="F86" s="94">
        <f t="shared" si="4"/>
        <v>1</v>
      </c>
      <c r="G86" s="67">
        <f>IF(G85=0,0,G85/$F85)</f>
        <v>0.22222222222222221</v>
      </c>
      <c r="H86" s="37">
        <f>IF(H85=0,0,H85/$H85)</f>
        <v>1</v>
      </c>
      <c r="I86" s="37">
        <f>IF(I85=0,0,I85/$H85)</f>
        <v>0</v>
      </c>
      <c r="J86" s="37">
        <f>IF(J85=0,0,J85/$J85)</f>
        <v>0</v>
      </c>
      <c r="K86" s="37">
        <f>IF(K85=0,0,K85/$J85)</f>
        <v>0</v>
      </c>
      <c r="L86" s="37">
        <f>IF(L85=0,0,L85/$L85)</f>
        <v>0</v>
      </c>
      <c r="M86" s="37">
        <f>IF(M85=0,0,M85/$L85)</f>
        <v>0</v>
      </c>
      <c r="N86" s="37">
        <f>IF(N85=0,0,N85/$N85)</f>
        <v>1</v>
      </c>
      <c r="O86" s="37">
        <f>IF(O85=0,0,O85/$N85)</f>
        <v>0.5</v>
      </c>
      <c r="P86" s="37">
        <f>IF(P85=0,0,P85/$F85)</f>
        <v>0.66666666666666663</v>
      </c>
      <c r="Q86" s="37">
        <f>IF(Q85=0,0,Q85/$F85)</f>
        <v>0.1111111111111111</v>
      </c>
      <c r="AB86" s="224"/>
      <c r="AC86" s="224"/>
    </row>
    <row r="87" spans="1:29" ht="13.5" customHeight="1">
      <c r="A87" s="254"/>
      <c r="B87" s="254"/>
      <c r="C87" s="43"/>
      <c r="D87" s="307" t="s">
        <v>121</v>
      </c>
      <c r="E87" s="42"/>
      <c r="F87" s="93">
        <f t="shared" si="4"/>
        <v>18</v>
      </c>
      <c r="G87" s="69">
        <v>6</v>
      </c>
      <c r="H87" s="41">
        <v>1</v>
      </c>
      <c r="I87" s="41">
        <v>0</v>
      </c>
      <c r="J87" s="41">
        <v>2</v>
      </c>
      <c r="K87" s="41">
        <v>0</v>
      </c>
      <c r="L87" s="41">
        <v>5</v>
      </c>
      <c r="M87" s="41">
        <v>0</v>
      </c>
      <c r="N87" s="41">
        <v>11</v>
      </c>
      <c r="O87" s="41">
        <v>0</v>
      </c>
      <c r="P87" s="41">
        <v>11</v>
      </c>
      <c r="Q87" s="41">
        <v>1</v>
      </c>
      <c r="AB87" s="140">
        <v>18</v>
      </c>
      <c r="AC87" s="140" t="str">
        <f>IF(F87=AB87,"",1)</f>
        <v/>
      </c>
    </row>
    <row r="88" spans="1:29" ht="13.5" customHeight="1">
      <c r="A88" s="254"/>
      <c r="B88" s="254"/>
      <c r="C88" s="40"/>
      <c r="D88" s="306"/>
      <c r="E88" s="39"/>
      <c r="F88" s="94">
        <f t="shared" si="4"/>
        <v>1</v>
      </c>
      <c r="G88" s="67">
        <f>IF(G87=0,0,G87/$F87)</f>
        <v>0.33333333333333331</v>
      </c>
      <c r="H88" s="37">
        <f>IF(H87=0,0,H87/$H87)</f>
        <v>1</v>
      </c>
      <c r="I88" s="37">
        <f>IF(I87=0,0,I87/$H87)</f>
        <v>0</v>
      </c>
      <c r="J88" s="37">
        <f>IF(J87=0,0,J87/$J87)</f>
        <v>1</v>
      </c>
      <c r="K88" s="37">
        <f>IF(K87=0,0,K87/$J87)</f>
        <v>0</v>
      </c>
      <c r="L88" s="37">
        <f>IF(L87=0,0,L87/$L87)</f>
        <v>1</v>
      </c>
      <c r="M88" s="37">
        <f>IF(M87=0,0,M87/$L87)</f>
        <v>0</v>
      </c>
      <c r="N88" s="37">
        <f>IF(N87=0,0,N87/$N87)</f>
        <v>1</v>
      </c>
      <c r="O88" s="37">
        <f>IF(O87=0,0,O87/$N87)</f>
        <v>0</v>
      </c>
      <c r="P88" s="37">
        <f>IF(P87=0,0,P87/$F87)</f>
        <v>0.61111111111111116</v>
      </c>
      <c r="Q88" s="37">
        <f>IF(Q87=0,0,Q87/$F87)</f>
        <v>5.5555555555555552E-2</v>
      </c>
      <c r="AB88" s="224"/>
      <c r="AC88" s="224"/>
    </row>
    <row r="89" spans="1:29" ht="12" customHeight="1">
      <c r="A89" s="254"/>
      <c r="B89" s="254"/>
      <c r="C89" s="43"/>
      <c r="D89" s="305" t="s">
        <v>6</v>
      </c>
      <c r="E89" s="42"/>
      <c r="F89" s="93">
        <f t="shared" si="4"/>
        <v>49</v>
      </c>
      <c r="G89" s="69">
        <v>10</v>
      </c>
      <c r="H89" s="41">
        <v>13</v>
      </c>
      <c r="I89" s="41">
        <v>3</v>
      </c>
      <c r="J89" s="41">
        <v>2</v>
      </c>
      <c r="K89" s="41">
        <v>0</v>
      </c>
      <c r="L89" s="41">
        <v>4</v>
      </c>
      <c r="M89" s="41">
        <v>1</v>
      </c>
      <c r="N89" s="41">
        <v>24</v>
      </c>
      <c r="O89" s="41">
        <v>8</v>
      </c>
      <c r="P89" s="41">
        <v>26</v>
      </c>
      <c r="Q89" s="41">
        <v>13</v>
      </c>
      <c r="AB89" s="140">
        <v>49</v>
      </c>
      <c r="AC89" s="140" t="str">
        <f>IF(F89=AB89,"",1)</f>
        <v/>
      </c>
    </row>
    <row r="90" spans="1:29" ht="12" customHeight="1">
      <c r="A90" s="254"/>
      <c r="B90" s="254"/>
      <c r="C90" s="40"/>
      <c r="D90" s="306"/>
      <c r="E90" s="39"/>
      <c r="F90" s="94">
        <f t="shared" si="4"/>
        <v>1</v>
      </c>
      <c r="G90" s="67">
        <f>IF(G89=0,0,G89/$F89)</f>
        <v>0.20408163265306123</v>
      </c>
      <c r="H90" s="37">
        <f>IF(H89=0,0,H89/$H89)</f>
        <v>1</v>
      </c>
      <c r="I90" s="37">
        <f>IF(I89=0,0,I89/$H89)</f>
        <v>0.23076923076923078</v>
      </c>
      <c r="J90" s="37">
        <f>IF(J89=0,0,J89/$J89)</f>
        <v>1</v>
      </c>
      <c r="K90" s="37">
        <f>IF(K89=0,0,K89/$J89)</f>
        <v>0</v>
      </c>
      <c r="L90" s="37">
        <f>IF(L89=0,0,L89/$L89)</f>
        <v>1</v>
      </c>
      <c r="M90" s="37">
        <f>IF(M89=0,0,M89/$L89)</f>
        <v>0.25</v>
      </c>
      <c r="N90" s="37">
        <f>IF(N89=0,0,N89/$N89)</f>
        <v>1</v>
      </c>
      <c r="O90" s="37">
        <f>IF(O89=0,0,O89/$N89)</f>
        <v>0.33333333333333331</v>
      </c>
      <c r="P90" s="37">
        <f>IF(P89=0,0,P89/$F89)</f>
        <v>0.53061224489795922</v>
      </c>
      <c r="Q90" s="37">
        <f>IF(Q89=0,0,Q89/$F89)</f>
        <v>0.26530612244897961</v>
      </c>
      <c r="AB90" s="224"/>
      <c r="AC90" s="224"/>
    </row>
    <row r="91" spans="1:29" ht="12" customHeight="1">
      <c r="A91" s="254"/>
      <c r="B91" s="254"/>
      <c r="C91" s="43"/>
      <c r="D91" s="305" t="s">
        <v>5</v>
      </c>
      <c r="E91" s="42"/>
      <c r="F91" s="93">
        <f t="shared" si="4"/>
        <v>24</v>
      </c>
      <c r="G91" s="69">
        <v>10</v>
      </c>
      <c r="H91" s="41">
        <v>3</v>
      </c>
      <c r="I91" s="41">
        <v>1</v>
      </c>
      <c r="J91" s="41">
        <v>0</v>
      </c>
      <c r="K91" s="41">
        <v>0</v>
      </c>
      <c r="L91" s="41">
        <v>32</v>
      </c>
      <c r="M91" s="41">
        <v>10</v>
      </c>
      <c r="N91" s="41">
        <v>8</v>
      </c>
      <c r="O91" s="41">
        <v>2</v>
      </c>
      <c r="P91" s="41">
        <v>10</v>
      </c>
      <c r="Q91" s="41">
        <v>4</v>
      </c>
      <c r="AB91" s="140">
        <v>24</v>
      </c>
      <c r="AC91" s="140" t="str">
        <f>IF(F91=AB91,"",1)</f>
        <v/>
      </c>
    </row>
    <row r="92" spans="1:29" ht="12" customHeight="1">
      <c r="A92" s="254"/>
      <c r="B92" s="254"/>
      <c r="C92" s="40"/>
      <c r="D92" s="306"/>
      <c r="E92" s="39"/>
      <c r="F92" s="94">
        <f t="shared" si="4"/>
        <v>1</v>
      </c>
      <c r="G92" s="67">
        <f>IF(G91=0,0,G91/$F91)</f>
        <v>0.41666666666666669</v>
      </c>
      <c r="H92" s="37">
        <f>IF(H91=0,0,H91/$H91)</f>
        <v>1</v>
      </c>
      <c r="I92" s="37">
        <f>IF(I91=0,0,I91/$H91)</f>
        <v>0.33333333333333331</v>
      </c>
      <c r="J92" s="37">
        <f>IF(J91=0,0,J91/$J91)</f>
        <v>0</v>
      </c>
      <c r="K92" s="37">
        <f>IF(K91=0,0,K91/$J91)</f>
        <v>0</v>
      </c>
      <c r="L92" s="37">
        <f>IF(L91=0,0,L91/$L91)</f>
        <v>1</v>
      </c>
      <c r="M92" s="37">
        <f>IF(M91=0,0,M91/$L91)</f>
        <v>0.3125</v>
      </c>
      <c r="N92" s="37">
        <f>IF(N91=0,0,N91/$N91)</f>
        <v>1</v>
      </c>
      <c r="O92" s="37">
        <f>IF(O91=0,0,O91/$N91)</f>
        <v>0.25</v>
      </c>
      <c r="P92" s="37">
        <f>IF(P91=0,0,P91/$F91)</f>
        <v>0.41666666666666669</v>
      </c>
      <c r="Q92" s="37">
        <f>IF(Q91=0,0,Q91/$F91)</f>
        <v>0.16666666666666666</v>
      </c>
      <c r="AB92" s="224"/>
      <c r="AC92" s="224"/>
    </row>
    <row r="93" spans="1:29" ht="12" customHeight="1">
      <c r="A93" s="254"/>
      <c r="B93" s="254"/>
      <c r="C93" s="43"/>
      <c r="D93" s="305" t="s">
        <v>4</v>
      </c>
      <c r="E93" s="42"/>
      <c r="F93" s="93">
        <f t="shared" si="4"/>
        <v>22</v>
      </c>
      <c r="G93" s="69">
        <v>9</v>
      </c>
      <c r="H93" s="41">
        <v>0</v>
      </c>
      <c r="I93" s="41">
        <v>0</v>
      </c>
      <c r="J93" s="41">
        <v>0</v>
      </c>
      <c r="K93" s="41">
        <v>0</v>
      </c>
      <c r="L93" s="41">
        <v>0</v>
      </c>
      <c r="M93" s="41">
        <v>0</v>
      </c>
      <c r="N93" s="41">
        <v>23</v>
      </c>
      <c r="O93" s="41">
        <v>4</v>
      </c>
      <c r="P93" s="41">
        <v>10</v>
      </c>
      <c r="Q93" s="41">
        <v>3</v>
      </c>
      <c r="AB93" s="140">
        <v>22</v>
      </c>
      <c r="AC93" s="140" t="str">
        <f>IF(F93=AB93,"",1)</f>
        <v/>
      </c>
    </row>
    <row r="94" spans="1:29" ht="12" customHeight="1">
      <c r="A94" s="254"/>
      <c r="B94" s="254"/>
      <c r="C94" s="40"/>
      <c r="D94" s="306"/>
      <c r="E94" s="39"/>
      <c r="F94" s="94">
        <f t="shared" si="4"/>
        <v>1</v>
      </c>
      <c r="G94" s="67">
        <f>IF(G93=0,0,G93/$F93)</f>
        <v>0.40909090909090912</v>
      </c>
      <c r="H94" s="37">
        <f>IF(H93=0,0,H93/$H93)</f>
        <v>0</v>
      </c>
      <c r="I94" s="37">
        <f>IF(I93=0,0,I93/$H93)</f>
        <v>0</v>
      </c>
      <c r="J94" s="37">
        <f>IF(J93=0,0,J93/$J93)</f>
        <v>0</v>
      </c>
      <c r="K94" s="37">
        <f>IF(K93=0,0,K93/$J93)</f>
        <v>0</v>
      </c>
      <c r="L94" s="37">
        <f>IF(L93=0,0,L93/$L93)</f>
        <v>0</v>
      </c>
      <c r="M94" s="37">
        <f>IF(M93=0,0,M93/$L93)</f>
        <v>0</v>
      </c>
      <c r="N94" s="37">
        <f>IF(N93=0,0,N93/$N93)</f>
        <v>1</v>
      </c>
      <c r="O94" s="37">
        <f>IF(O93=0,0,O93/$N93)</f>
        <v>0.17391304347826086</v>
      </c>
      <c r="P94" s="37">
        <f>IF(P93=0,0,P93/$F93)</f>
        <v>0.45454545454545453</v>
      </c>
      <c r="Q94" s="37">
        <f>IF(Q93=0,0,Q93/$F93)</f>
        <v>0.13636363636363635</v>
      </c>
      <c r="AB94" s="224"/>
      <c r="AC94" s="224"/>
    </row>
    <row r="95" spans="1:29" ht="12" customHeight="1">
      <c r="A95" s="254"/>
      <c r="B95" s="254"/>
      <c r="C95" s="43"/>
      <c r="D95" s="305" t="s">
        <v>3</v>
      </c>
      <c r="E95" s="42"/>
      <c r="F95" s="93">
        <f t="shared" si="4"/>
        <v>168</v>
      </c>
      <c r="G95" s="69">
        <v>78</v>
      </c>
      <c r="H95" s="41">
        <v>16</v>
      </c>
      <c r="I95" s="41">
        <v>1</v>
      </c>
      <c r="J95" s="41">
        <v>50</v>
      </c>
      <c r="K95" s="41">
        <v>7</v>
      </c>
      <c r="L95" s="41">
        <v>49</v>
      </c>
      <c r="M95" s="41">
        <v>14</v>
      </c>
      <c r="N95" s="41">
        <v>217</v>
      </c>
      <c r="O95" s="41">
        <v>70</v>
      </c>
      <c r="P95" s="41">
        <v>72</v>
      </c>
      <c r="Q95" s="41">
        <v>18</v>
      </c>
      <c r="AB95" s="140">
        <v>168</v>
      </c>
      <c r="AC95" s="140" t="str">
        <f>IF(F95=AB95,"",1)</f>
        <v/>
      </c>
    </row>
    <row r="96" spans="1:29" ht="12" customHeight="1">
      <c r="A96" s="254"/>
      <c r="B96" s="254"/>
      <c r="C96" s="40"/>
      <c r="D96" s="306"/>
      <c r="E96" s="39"/>
      <c r="F96" s="94">
        <f t="shared" si="4"/>
        <v>0.99999999999999989</v>
      </c>
      <c r="G96" s="67">
        <f>IF(G95=0,0,G95/$F95)</f>
        <v>0.4642857142857143</v>
      </c>
      <c r="H96" s="37">
        <f>IF(H95=0,0,H95/$H95)</f>
        <v>1</v>
      </c>
      <c r="I96" s="37">
        <f>IF(I95=0,0,I95/$H95)</f>
        <v>6.25E-2</v>
      </c>
      <c r="J96" s="37">
        <f>IF(J95=0,0,J95/$J95)</f>
        <v>1</v>
      </c>
      <c r="K96" s="37">
        <f>IF(K95=0,0,K95/$J95)</f>
        <v>0.14000000000000001</v>
      </c>
      <c r="L96" s="37">
        <f>IF(L95=0,0,L95/$L95)</f>
        <v>1</v>
      </c>
      <c r="M96" s="37">
        <f>IF(M95=0,0,M95/$L95)</f>
        <v>0.2857142857142857</v>
      </c>
      <c r="N96" s="37">
        <f>IF(N95=0,0,N95/$N95)</f>
        <v>1</v>
      </c>
      <c r="O96" s="37">
        <f>IF(O95=0,0,O95/$N95)</f>
        <v>0.32258064516129031</v>
      </c>
      <c r="P96" s="37">
        <f>IF(P95=0,0,P95/$F95)</f>
        <v>0.42857142857142855</v>
      </c>
      <c r="Q96" s="37">
        <f>IF(Q95=0,0,Q95/$F95)</f>
        <v>0.10714285714285714</v>
      </c>
      <c r="AB96" s="224"/>
      <c r="AC96" s="224"/>
    </row>
    <row r="97" spans="1:30" ht="12" customHeight="1">
      <c r="A97" s="254"/>
      <c r="B97" s="254"/>
      <c r="C97" s="43"/>
      <c r="D97" s="305" t="s">
        <v>2</v>
      </c>
      <c r="E97" s="42"/>
      <c r="F97" s="93">
        <f t="shared" si="4"/>
        <v>21</v>
      </c>
      <c r="G97" s="69">
        <v>10</v>
      </c>
      <c r="H97" s="41">
        <v>6</v>
      </c>
      <c r="I97" s="41">
        <v>0</v>
      </c>
      <c r="J97" s="41">
        <v>4</v>
      </c>
      <c r="K97" s="41">
        <v>0</v>
      </c>
      <c r="L97" s="41">
        <v>14</v>
      </c>
      <c r="M97" s="41">
        <v>3</v>
      </c>
      <c r="N97" s="41">
        <v>6</v>
      </c>
      <c r="O97" s="41">
        <v>0</v>
      </c>
      <c r="P97" s="41">
        <v>10</v>
      </c>
      <c r="Q97" s="41">
        <v>1</v>
      </c>
      <c r="AB97" s="140">
        <v>21</v>
      </c>
      <c r="AC97" s="140" t="str">
        <f>IF(F97=AB97,"",1)</f>
        <v/>
      </c>
    </row>
    <row r="98" spans="1:30" ht="12" customHeight="1">
      <c r="A98" s="254"/>
      <c r="B98" s="254"/>
      <c r="C98" s="40"/>
      <c r="D98" s="306"/>
      <c r="E98" s="39"/>
      <c r="F98" s="94">
        <f t="shared" si="4"/>
        <v>1</v>
      </c>
      <c r="G98" s="67">
        <f>IF(G97=0,0,G97/$F97)</f>
        <v>0.47619047619047616</v>
      </c>
      <c r="H98" s="37">
        <f>IF(H97=0,0,H97/$H97)</f>
        <v>1</v>
      </c>
      <c r="I98" s="37">
        <f>IF(I97=0,0,I97/$H97)</f>
        <v>0</v>
      </c>
      <c r="J98" s="37">
        <f>IF(J97=0,0,J97/$J97)</f>
        <v>1</v>
      </c>
      <c r="K98" s="37">
        <f>IF(K97=0,0,K97/$J97)</f>
        <v>0</v>
      </c>
      <c r="L98" s="37">
        <f>IF(L97=0,0,L97/$L97)</f>
        <v>1</v>
      </c>
      <c r="M98" s="37">
        <f>IF(M97=0,0,M97/$L97)</f>
        <v>0.21428571428571427</v>
      </c>
      <c r="N98" s="37">
        <f>IF(N97=0,0,N97/$N97)</f>
        <v>1</v>
      </c>
      <c r="O98" s="37">
        <f>IF(O97=0,0,O97/$N97)</f>
        <v>0</v>
      </c>
      <c r="P98" s="37">
        <f>IF(P97=0,0,P97/$F97)</f>
        <v>0.47619047619047616</v>
      </c>
      <c r="Q98" s="37">
        <f>IF(Q97=0,0,Q97/$F97)</f>
        <v>4.7619047619047616E-2</v>
      </c>
      <c r="AB98" s="224"/>
      <c r="AC98" s="224"/>
    </row>
    <row r="99" spans="1:30" ht="12.75" customHeight="1">
      <c r="A99" s="254"/>
      <c r="B99" s="254"/>
      <c r="C99" s="43"/>
      <c r="D99" s="305" t="s">
        <v>1</v>
      </c>
      <c r="E99" s="42"/>
      <c r="F99" s="93">
        <f t="shared" si="4"/>
        <v>56</v>
      </c>
      <c r="G99" s="69">
        <v>18</v>
      </c>
      <c r="H99" s="41">
        <v>21</v>
      </c>
      <c r="I99" s="41">
        <v>5</v>
      </c>
      <c r="J99" s="41">
        <v>12</v>
      </c>
      <c r="K99" s="41">
        <v>2</v>
      </c>
      <c r="L99" s="41">
        <v>31</v>
      </c>
      <c r="M99" s="41">
        <v>7</v>
      </c>
      <c r="N99" s="41">
        <v>150</v>
      </c>
      <c r="O99" s="41">
        <v>70</v>
      </c>
      <c r="P99" s="41">
        <v>21</v>
      </c>
      <c r="Q99" s="41">
        <v>17</v>
      </c>
      <c r="AB99" s="140">
        <v>56</v>
      </c>
      <c r="AC99" s="140" t="str">
        <f>IF(F99=AB99,"",1)</f>
        <v/>
      </c>
    </row>
    <row r="100" spans="1:30" ht="12.75" customHeight="1" thickBot="1">
      <c r="A100" s="255"/>
      <c r="B100" s="255"/>
      <c r="C100" s="40"/>
      <c r="D100" s="306"/>
      <c r="E100" s="39"/>
      <c r="F100" s="128">
        <f t="shared" si="4"/>
        <v>1</v>
      </c>
      <c r="G100" s="67">
        <f>IF(G99=0,0,G99/$F99)</f>
        <v>0.32142857142857145</v>
      </c>
      <c r="H100" s="37">
        <f>IF(H99=0,0,H99/$H99)</f>
        <v>1</v>
      </c>
      <c r="I100" s="37">
        <f>IF(I99=0,0,I99/$H99)</f>
        <v>0.23809523809523808</v>
      </c>
      <c r="J100" s="37">
        <f>IF(J99=0,0,J99/$J99)</f>
        <v>1</v>
      </c>
      <c r="K100" s="37">
        <f>IF(K99=0,0,K99/$J99)</f>
        <v>0.16666666666666666</v>
      </c>
      <c r="L100" s="37">
        <f>IF(L99=0,0,L99/$L99)</f>
        <v>1</v>
      </c>
      <c r="M100" s="37">
        <f>IF(M99=0,0,M99/$L99)</f>
        <v>0.22580645161290322</v>
      </c>
      <c r="N100" s="37">
        <f>IF(N99=0,0,N99/$N99)</f>
        <v>1</v>
      </c>
      <c r="O100" s="37">
        <f>IF(O99=0,0,O99/$N99)</f>
        <v>0.46666666666666667</v>
      </c>
      <c r="P100" s="37">
        <f>IF(P99=0,0,P99/$F99)</f>
        <v>0.375</v>
      </c>
      <c r="Q100" s="37">
        <f>IF(Q99=0,0,Q99/$F99)</f>
        <v>0.30357142857142855</v>
      </c>
      <c r="AB100" s="141"/>
      <c r="AC100" s="226"/>
    </row>
    <row r="110" spans="1:30">
      <c r="D110" s="170" t="s">
        <v>687</v>
      </c>
      <c r="F110" s="165">
        <v>967</v>
      </c>
      <c r="G110" s="165">
        <v>441</v>
      </c>
      <c r="H110" s="165">
        <v>558</v>
      </c>
      <c r="I110" s="165">
        <v>74</v>
      </c>
      <c r="J110" s="165">
        <v>148</v>
      </c>
      <c r="K110" s="165">
        <v>18</v>
      </c>
      <c r="L110" s="165">
        <v>391</v>
      </c>
      <c r="M110" s="165">
        <v>66</v>
      </c>
      <c r="N110" s="165">
        <v>1303</v>
      </c>
      <c r="O110" s="165">
        <v>335</v>
      </c>
      <c r="P110" s="165">
        <v>385</v>
      </c>
      <c r="Q110" s="165">
        <v>141</v>
      </c>
      <c r="R110" s="165"/>
      <c r="S110" s="165"/>
    </row>
    <row r="111" spans="1:30">
      <c r="D111" s="227" t="s">
        <v>49</v>
      </c>
      <c r="F111" s="168">
        <f>IF(F110="","",SUM(F9,F11,F13,F15,F17))</f>
        <v>967</v>
      </c>
      <c r="G111" s="168">
        <f t="shared" ref="G111:S111" si="5">IF(G110="","",SUM(G9,G11,G13,G15,G17))</f>
        <v>441</v>
      </c>
      <c r="H111" s="168">
        <f t="shared" si="5"/>
        <v>558</v>
      </c>
      <c r="I111" s="168">
        <f t="shared" si="5"/>
        <v>74</v>
      </c>
      <c r="J111" s="168">
        <f t="shared" si="5"/>
        <v>148</v>
      </c>
      <c r="K111" s="168">
        <f t="shared" si="5"/>
        <v>18</v>
      </c>
      <c r="L111" s="168">
        <f t="shared" si="5"/>
        <v>391</v>
      </c>
      <c r="M111" s="168">
        <f t="shared" si="5"/>
        <v>66</v>
      </c>
      <c r="N111" s="168">
        <f t="shared" si="5"/>
        <v>1303</v>
      </c>
      <c r="O111" s="168">
        <f t="shared" si="5"/>
        <v>335</v>
      </c>
      <c r="P111" s="168">
        <f t="shared" si="5"/>
        <v>385</v>
      </c>
      <c r="Q111" s="168">
        <f t="shared" si="5"/>
        <v>141</v>
      </c>
      <c r="R111" s="168" t="str">
        <f t="shared" si="5"/>
        <v/>
      </c>
      <c r="S111" s="168" t="str">
        <f t="shared" si="5"/>
        <v/>
      </c>
      <c r="T111" s="54"/>
      <c r="V111" s="54"/>
      <c r="X111" s="54"/>
      <c r="Z111" s="54"/>
      <c r="AB111" s="54"/>
      <c r="AD111" s="54"/>
    </row>
    <row r="112" spans="1:30">
      <c r="D112" s="227" t="s">
        <v>43</v>
      </c>
      <c r="F112" s="168">
        <f>IF(F110="","",SUM(F19,F69))</f>
        <v>967</v>
      </c>
      <c r="G112" s="168">
        <f t="shared" ref="G112:S112" si="6">IF(G110="","",SUM(G19,G69))</f>
        <v>441</v>
      </c>
      <c r="H112" s="168">
        <f t="shared" si="6"/>
        <v>558</v>
      </c>
      <c r="I112" s="168">
        <f t="shared" si="6"/>
        <v>74</v>
      </c>
      <c r="J112" s="168">
        <f t="shared" si="6"/>
        <v>148</v>
      </c>
      <c r="K112" s="168">
        <f t="shared" si="6"/>
        <v>18</v>
      </c>
      <c r="L112" s="168">
        <f t="shared" si="6"/>
        <v>391</v>
      </c>
      <c r="M112" s="168">
        <f t="shared" si="6"/>
        <v>66</v>
      </c>
      <c r="N112" s="168">
        <f t="shared" si="6"/>
        <v>1303</v>
      </c>
      <c r="O112" s="168">
        <f t="shared" si="6"/>
        <v>335</v>
      </c>
      <c r="P112" s="168">
        <f t="shared" si="6"/>
        <v>385</v>
      </c>
      <c r="Q112" s="168">
        <f t="shared" si="6"/>
        <v>141</v>
      </c>
      <c r="R112" s="168" t="str">
        <f t="shared" si="6"/>
        <v/>
      </c>
      <c r="S112" s="168" t="str">
        <f t="shared" si="6"/>
        <v/>
      </c>
      <c r="T112" s="54"/>
      <c r="V112" s="54"/>
      <c r="X112" s="54"/>
      <c r="Z112" s="54"/>
      <c r="AB112" s="54"/>
      <c r="AD112" s="54"/>
    </row>
    <row r="113" spans="4:30">
      <c r="D113" s="169" t="s">
        <v>42</v>
      </c>
      <c r="F113" s="168">
        <f>IF(F110="","",SUM(F21,F23,F25,F27,F29,F31,F33,F35,F37,F39,F41,F43,F45,F47,F49,F51,F53,F55,F57,F59,F61,F63,F65,F67))</f>
        <v>243</v>
      </c>
      <c r="G113" s="168">
        <f t="shared" ref="G113:S113" si="7">IF(G110="","",SUM(G21,G23,G25,G27,G29,G31,G33,G35,G37,G39,G41,G43,G45,G47,G49,G51,G53,G55,G57,G59,G61,G63,G65,G67))</f>
        <v>169</v>
      </c>
      <c r="H113" s="168">
        <f t="shared" si="7"/>
        <v>400</v>
      </c>
      <c r="I113" s="168">
        <f t="shared" si="7"/>
        <v>48</v>
      </c>
      <c r="J113" s="168">
        <f t="shared" si="7"/>
        <v>41</v>
      </c>
      <c r="K113" s="168">
        <f t="shared" si="7"/>
        <v>4</v>
      </c>
      <c r="L113" s="168">
        <f t="shared" si="7"/>
        <v>148</v>
      </c>
      <c r="M113" s="168">
        <f t="shared" si="7"/>
        <v>19</v>
      </c>
      <c r="N113" s="168">
        <f t="shared" si="7"/>
        <v>581</v>
      </c>
      <c r="O113" s="168">
        <f t="shared" si="7"/>
        <v>110</v>
      </c>
      <c r="P113" s="168">
        <f t="shared" si="7"/>
        <v>58</v>
      </c>
      <c r="Q113" s="168">
        <f t="shared" si="7"/>
        <v>16</v>
      </c>
      <c r="R113" s="168" t="str">
        <f t="shared" si="7"/>
        <v/>
      </c>
      <c r="S113" s="168" t="str">
        <f t="shared" si="7"/>
        <v/>
      </c>
      <c r="T113" s="54"/>
      <c r="V113" s="54"/>
      <c r="X113" s="54"/>
      <c r="Z113" s="54"/>
      <c r="AB113" s="54"/>
      <c r="AD113" s="54"/>
    </row>
    <row r="114" spans="4:30">
      <c r="D114" s="170" t="s">
        <v>491</v>
      </c>
      <c r="F114" s="168">
        <f>IF(F110="","",SUM(F71,F73,F75,F77,F79,F81,F83,F85,F87,F89,F91,F93,F95,F97,F99))</f>
        <v>724</v>
      </c>
      <c r="G114" s="168">
        <f t="shared" ref="G114:S114" si="8">IF(G110="","",SUM(G71,G73,G75,G77,G79,G81,G83,G85,G87,G89,G91,G93,G95,G97,G99))</f>
        <v>272</v>
      </c>
      <c r="H114" s="168">
        <f t="shared" si="8"/>
        <v>158</v>
      </c>
      <c r="I114" s="168">
        <f t="shared" si="8"/>
        <v>26</v>
      </c>
      <c r="J114" s="168">
        <f t="shared" si="8"/>
        <v>107</v>
      </c>
      <c r="K114" s="168">
        <f t="shared" si="8"/>
        <v>14</v>
      </c>
      <c r="L114" s="168">
        <f t="shared" si="8"/>
        <v>243</v>
      </c>
      <c r="M114" s="168">
        <f t="shared" si="8"/>
        <v>47</v>
      </c>
      <c r="N114" s="168">
        <f t="shared" si="8"/>
        <v>722</v>
      </c>
      <c r="O114" s="168">
        <f t="shared" si="8"/>
        <v>225</v>
      </c>
      <c r="P114" s="168">
        <f t="shared" si="8"/>
        <v>327</v>
      </c>
      <c r="Q114" s="168">
        <f t="shared" si="8"/>
        <v>125</v>
      </c>
      <c r="R114" s="168" t="str">
        <f t="shared" si="8"/>
        <v/>
      </c>
      <c r="S114" s="168" t="str">
        <f t="shared" si="8"/>
        <v/>
      </c>
      <c r="T114" s="54"/>
      <c r="V114" s="54"/>
      <c r="X114" s="54"/>
      <c r="Z114" s="54"/>
      <c r="AB114" s="54"/>
      <c r="AD114" s="54"/>
    </row>
    <row r="116" spans="4:30">
      <c r="D116" s="170" t="s">
        <v>687</v>
      </c>
      <c r="F116" s="165" t="str">
        <f>IF(F110="","",IF(F7=F110,"",1))</f>
        <v/>
      </c>
      <c r="G116" s="165" t="str">
        <f t="shared" ref="G116:S116" si="9">IF(G110="","",IF(G7=G110,"",1))</f>
        <v/>
      </c>
      <c r="H116" s="165" t="str">
        <f t="shared" si="9"/>
        <v/>
      </c>
      <c r="I116" s="165" t="str">
        <f t="shared" si="9"/>
        <v/>
      </c>
      <c r="J116" s="165" t="str">
        <f t="shared" si="9"/>
        <v/>
      </c>
      <c r="K116" s="165" t="str">
        <f t="shared" si="9"/>
        <v/>
      </c>
      <c r="L116" s="165" t="str">
        <f t="shared" si="9"/>
        <v/>
      </c>
      <c r="M116" s="165" t="str">
        <f t="shared" si="9"/>
        <v/>
      </c>
      <c r="N116" s="165" t="str">
        <f t="shared" si="9"/>
        <v/>
      </c>
      <c r="O116" s="165" t="str">
        <f t="shared" si="9"/>
        <v/>
      </c>
      <c r="P116" s="165" t="str">
        <f t="shared" si="9"/>
        <v/>
      </c>
      <c r="Q116" s="165" t="str">
        <f t="shared" si="9"/>
        <v/>
      </c>
      <c r="R116" s="165" t="str">
        <f t="shared" si="9"/>
        <v/>
      </c>
      <c r="S116" s="165" t="str">
        <f t="shared" si="9"/>
        <v/>
      </c>
    </row>
    <row r="117" spans="4:30">
      <c r="D117" s="227" t="s">
        <v>49</v>
      </c>
      <c r="F117" s="165" t="str">
        <f>IF(F110="","",IF(F110=F111,"",1))</f>
        <v/>
      </c>
      <c r="G117" s="165" t="str">
        <f t="shared" ref="G117:S117" si="10">IF(G110="","",IF(G110=G111,"",1))</f>
        <v/>
      </c>
      <c r="H117" s="165" t="str">
        <f t="shared" si="10"/>
        <v/>
      </c>
      <c r="I117" s="165" t="str">
        <f t="shared" si="10"/>
        <v/>
      </c>
      <c r="J117" s="165" t="str">
        <f t="shared" si="10"/>
        <v/>
      </c>
      <c r="K117" s="165" t="str">
        <f t="shared" si="10"/>
        <v/>
      </c>
      <c r="L117" s="165" t="str">
        <f t="shared" si="10"/>
        <v/>
      </c>
      <c r="M117" s="165" t="str">
        <f t="shared" si="10"/>
        <v/>
      </c>
      <c r="N117" s="165" t="str">
        <f t="shared" si="10"/>
        <v/>
      </c>
      <c r="O117" s="165" t="str">
        <f t="shared" si="10"/>
        <v/>
      </c>
      <c r="P117" s="165" t="str">
        <f t="shared" si="10"/>
        <v/>
      </c>
      <c r="Q117" s="165" t="str">
        <f t="shared" si="10"/>
        <v/>
      </c>
      <c r="R117" s="165" t="str">
        <f t="shared" si="10"/>
        <v/>
      </c>
      <c r="S117" s="165" t="str">
        <f t="shared" si="10"/>
        <v/>
      </c>
    </row>
    <row r="118" spans="4:30">
      <c r="D118" s="227" t="s">
        <v>43</v>
      </c>
      <c r="F118" s="165" t="str">
        <f>IF(F110="","",IF(F110=F112,"",1))</f>
        <v/>
      </c>
      <c r="G118" s="165" t="str">
        <f t="shared" ref="G118:S118" si="11">IF(G110="","",IF(G110=G112,"",1))</f>
        <v/>
      </c>
      <c r="H118" s="165" t="str">
        <f t="shared" si="11"/>
        <v/>
      </c>
      <c r="I118" s="165" t="str">
        <f t="shared" si="11"/>
        <v/>
      </c>
      <c r="J118" s="165" t="str">
        <f t="shared" si="11"/>
        <v/>
      </c>
      <c r="K118" s="165" t="str">
        <f t="shared" si="11"/>
        <v/>
      </c>
      <c r="L118" s="165" t="str">
        <f t="shared" si="11"/>
        <v/>
      </c>
      <c r="M118" s="165" t="str">
        <f t="shared" si="11"/>
        <v/>
      </c>
      <c r="N118" s="165" t="str">
        <f t="shared" si="11"/>
        <v/>
      </c>
      <c r="O118" s="165" t="str">
        <f t="shared" si="11"/>
        <v/>
      </c>
      <c r="P118" s="165" t="str">
        <f t="shared" si="11"/>
        <v/>
      </c>
      <c r="Q118" s="165" t="str">
        <f t="shared" si="11"/>
        <v/>
      </c>
      <c r="R118" s="165" t="str">
        <f t="shared" si="11"/>
        <v/>
      </c>
      <c r="S118" s="165" t="str">
        <f t="shared" si="11"/>
        <v/>
      </c>
    </row>
    <row r="119" spans="4:30">
      <c r="D119" s="169" t="s">
        <v>42</v>
      </c>
      <c r="F119" s="165" t="str">
        <f>IF(F110="","",IF(F19=F113,"",1))</f>
        <v/>
      </c>
      <c r="G119" s="165" t="str">
        <f t="shared" ref="G119:S119" si="12">IF(G110="","",IF(G19=G113,"",1))</f>
        <v/>
      </c>
      <c r="H119" s="165" t="str">
        <f t="shared" si="12"/>
        <v/>
      </c>
      <c r="I119" s="165" t="str">
        <f t="shared" si="12"/>
        <v/>
      </c>
      <c r="J119" s="165" t="str">
        <f t="shared" si="12"/>
        <v/>
      </c>
      <c r="K119" s="165" t="str">
        <f t="shared" si="12"/>
        <v/>
      </c>
      <c r="L119" s="165" t="str">
        <f t="shared" si="12"/>
        <v/>
      </c>
      <c r="M119" s="165" t="str">
        <f t="shared" si="12"/>
        <v/>
      </c>
      <c r="N119" s="165" t="str">
        <f t="shared" si="12"/>
        <v/>
      </c>
      <c r="O119" s="165" t="str">
        <f t="shared" si="12"/>
        <v/>
      </c>
      <c r="P119" s="165" t="str">
        <f t="shared" si="12"/>
        <v/>
      </c>
      <c r="Q119" s="165" t="str">
        <f t="shared" si="12"/>
        <v/>
      </c>
      <c r="R119" s="165" t="str">
        <f t="shared" si="12"/>
        <v/>
      </c>
      <c r="S119" s="165" t="str">
        <f t="shared" si="12"/>
        <v/>
      </c>
    </row>
    <row r="120" spans="4:30">
      <c r="D120" s="170" t="s">
        <v>491</v>
      </c>
      <c r="F120" s="165" t="str">
        <f>IF(F110="","",IF(F69=F114,"",1))</f>
        <v/>
      </c>
      <c r="G120" s="165" t="str">
        <f t="shared" ref="G120:S120" si="13">IF(G110="","",IF(G69=G114,"",1))</f>
        <v/>
      </c>
      <c r="H120" s="165" t="str">
        <f t="shared" si="13"/>
        <v/>
      </c>
      <c r="I120" s="165" t="str">
        <f t="shared" si="13"/>
        <v/>
      </c>
      <c r="J120" s="165" t="str">
        <f t="shared" si="13"/>
        <v/>
      </c>
      <c r="K120" s="165" t="str">
        <f t="shared" si="13"/>
        <v/>
      </c>
      <c r="L120" s="165" t="str">
        <f t="shared" si="13"/>
        <v/>
      </c>
      <c r="M120" s="165" t="str">
        <f t="shared" si="13"/>
        <v/>
      </c>
      <c r="N120" s="165" t="str">
        <f t="shared" si="13"/>
        <v/>
      </c>
      <c r="O120" s="165" t="str">
        <f t="shared" si="13"/>
        <v/>
      </c>
      <c r="P120" s="165" t="str">
        <f t="shared" si="13"/>
        <v/>
      </c>
      <c r="Q120" s="165" t="str">
        <f t="shared" si="13"/>
        <v/>
      </c>
      <c r="R120" s="165" t="str">
        <f t="shared" si="13"/>
        <v/>
      </c>
      <c r="S120" s="165" t="str">
        <f t="shared" si="13"/>
        <v/>
      </c>
    </row>
  </sheetData>
  <mergeCells count="62">
    <mergeCell ref="D97:D98"/>
    <mergeCell ref="D59:D60"/>
    <mergeCell ref="D61:D62"/>
    <mergeCell ref="D63:D64"/>
    <mergeCell ref="D65:D66"/>
    <mergeCell ref="D67:D68"/>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47:D48"/>
    <mergeCell ref="D49:D50"/>
    <mergeCell ref="D51:D52"/>
    <mergeCell ref="D53:D54"/>
    <mergeCell ref="D55:D56"/>
    <mergeCell ref="D37:D38"/>
    <mergeCell ref="D39:D40"/>
    <mergeCell ref="D41:D42"/>
    <mergeCell ref="D43:D44"/>
    <mergeCell ref="D45:D46"/>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A7:E8"/>
    <mergeCell ref="A9:A18"/>
    <mergeCell ref="B9:E10"/>
    <mergeCell ref="B11:E12"/>
    <mergeCell ref="B13:E14"/>
    <mergeCell ref="B15:E16"/>
    <mergeCell ref="B17:E18"/>
    <mergeCell ref="P3:P6"/>
    <mergeCell ref="Q3:Q6"/>
    <mergeCell ref="H4:M4"/>
    <mergeCell ref="N4:O5"/>
    <mergeCell ref="H5:I5"/>
    <mergeCell ref="J5:K5"/>
    <mergeCell ref="L5:M5"/>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7" width="9" style="3" customWidth="1"/>
    <col min="18" max="28" width="9" style="3"/>
    <col min="29" max="29" width="11.25" style="3" customWidth="1"/>
    <col min="30" max="16384" width="9" style="3"/>
  </cols>
  <sheetData>
    <row r="1" spans="1:29" ht="14.25">
      <c r="A1" s="18" t="s">
        <v>569</v>
      </c>
    </row>
    <row r="2" spans="1:29">
      <c r="Q2" s="46" t="s">
        <v>682</v>
      </c>
    </row>
    <row r="3" spans="1:29" s="222" customFormat="1" ht="16.5" customHeight="1">
      <c r="A3" s="314" t="s">
        <v>64</v>
      </c>
      <c r="B3" s="315"/>
      <c r="C3" s="315"/>
      <c r="D3" s="315"/>
      <c r="E3" s="316"/>
      <c r="F3" s="460" t="s">
        <v>131</v>
      </c>
      <c r="G3" s="463" t="s">
        <v>683</v>
      </c>
      <c r="H3" s="466"/>
      <c r="I3" s="466"/>
      <c r="J3" s="466"/>
      <c r="K3" s="466"/>
      <c r="L3" s="466"/>
      <c r="M3" s="466"/>
      <c r="N3" s="466"/>
      <c r="O3" s="467"/>
      <c r="P3" s="445" t="s">
        <v>684</v>
      </c>
      <c r="Q3" s="448" t="s">
        <v>560</v>
      </c>
    </row>
    <row r="4" spans="1:29" s="222" customFormat="1" ht="16.5" customHeight="1">
      <c r="A4" s="317"/>
      <c r="B4" s="459"/>
      <c r="C4" s="459"/>
      <c r="D4" s="459"/>
      <c r="E4" s="319"/>
      <c r="F4" s="461"/>
      <c r="G4" s="464"/>
      <c r="H4" s="451" t="s">
        <v>561</v>
      </c>
      <c r="I4" s="452"/>
      <c r="J4" s="452"/>
      <c r="K4" s="452"/>
      <c r="L4" s="452"/>
      <c r="M4" s="453"/>
      <c r="N4" s="454" t="s">
        <v>562</v>
      </c>
      <c r="O4" s="455"/>
      <c r="P4" s="446"/>
      <c r="Q4" s="449"/>
    </row>
    <row r="5" spans="1:29" s="222" customFormat="1" ht="16.5" customHeight="1">
      <c r="A5" s="317"/>
      <c r="B5" s="459"/>
      <c r="C5" s="459"/>
      <c r="D5" s="459"/>
      <c r="E5" s="319"/>
      <c r="F5" s="461"/>
      <c r="G5" s="464"/>
      <c r="H5" s="451" t="s">
        <v>563</v>
      </c>
      <c r="I5" s="453"/>
      <c r="J5" s="451" t="s">
        <v>564</v>
      </c>
      <c r="K5" s="453"/>
      <c r="L5" s="451" t="s">
        <v>565</v>
      </c>
      <c r="M5" s="453"/>
      <c r="N5" s="456"/>
      <c r="O5" s="457"/>
      <c r="P5" s="446"/>
      <c r="Q5" s="449"/>
    </row>
    <row r="6" spans="1:29" s="222" customFormat="1" ht="46.5" customHeight="1" thickBot="1">
      <c r="A6" s="320"/>
      <c r="B6" s="321"/>
      <c r="C6" s="321"/>
      <c r="D6" s="321"/>
      <c r="E6" s="322"/>
      <c r="F6" s="462"/>
      <c r="G6" s="465"/>
      <c r="H6" s="223" t="s">
        <v>685</v>
      </c>
      <c r="I6" s="223" t="s">
        <v>686</v>
      </c>
      <c r="J6" s="223" t="s">
        <v>685</v>
      </c>
      <c r="K6" s="223" t="s">
        <v>686</v>
      </c>
      <c r="L6" s="223" t="s">
        <v>685</v>
      </c>
      <c r="M6" s="223" t="s">
        <v>686</v>
      </c>
      <c r="N6" s="223" t="s">
        <v>685</v>
      </c>
      <c r="O6" s="223" t="s">
        <v>686</v>
      </c>
      <c r="P6" s="447"/>
      <c r="Q6" s="450"/>
      <c r="AB6" s="222">
        <f>SUM(AC7:AC100,F116:S120)</f>
        <v>0</v>
      </c>
    </row>
    <row r="7" spans="1:29" ht="12" customHeight="1">
      <c r="A7" s="240" t="s">
        <v>50</v>
      </c>
      <c r="B7" s="241"/>
      <c r="C7" s="241"/>
      <c r="D7" s="241"/>
      <c r="E7" s="242"/>
      <c r="F7" s="93">
        <f>SUM(G7,P7:Q7)</f>
        <v>967</v>
      </c>
      <c r="G7" s="69">
        <f t="shared" ref="G7:Q7" si="0">SUM(G9,G11,G13,G15,G17)</f>
        <v>374</v>
      </c>
      <c r="H7" s="41">
        <f t="shared" si="0"/>
        <v>344</v>
      </c>
      <c r="I7" s="41">
        <f t="shared" si="0"/>
        <v>78</v>
      </c>
      <c r="J7" s="41">
        <f t="shared" si="0"/>
        <v>221</v>
      </c>
      <c r="K7" s="41">
        <f t="shared" si="0"/>
        <v>24</v>
      </c>
      <c r="L7" s="41">
        <f t="shared" si="0"/>
        <v>270</v>
      </c>
      <c r="M7" s="41">
        <f t="shared" si="0"/>
        <v>41</v>
      </c>
      <c r="N7" s="41">
        <f t="shared" si="0"/>
        <v>1003</v>
      </c>
      <c r="O7" s="41">
        <f t="shared" si="0"/>
        <v>270</v>
      </c>
      <c r="P7" s="41">
        <f t="shared" si="0"/>
        <v>456</v>
      </c>
      <c r="Q7" s="41">
        <f t="shared" si="0"/>
        <v>137</v>
      </c>
      <c r="AB7" s="139">
        <v>967</v>
      </c>
      <c r="AC7" s="139" t="str">
        <f>IF(F7=AB7,"",1)</f>
        <v/>
      </c>
    </row>
    <row r="8" spans="1:29" ht="12" customHeight="1">
      <c r="A8" s="243"/>
      <c r="B8" s="458"/>
      <c r="C8" s="458"/>
      <c r="D8" s="458"/>
      <c r="E8" s="245"/>
      <c r="F8" s="94">
        <f t="shared" ref="F8:F71" si="1">SUM(G8,P8:Q8)</f>
        <v>1</v>
      </c>
      <c r="G8" s="67">
        <f>IF(G7=0,0,G7/$F7)</f>
        <v>0.38676318510858326</v>
      </c>
      <c r="H8" s="37">
        <f>IF(H7=0,0,H7/$H7)</f>
        <v>1</v>
      </c>
      <c r="I8" s="37">
        <f>IF(I7=0,0,I7/$H7)</f>
        <v>0.22674418604651161</v>
      </c>
      <c r="J8" s="37">
        <f>IF(J7=0,0,J7/$J7)</f>
        <v>1</v>
      </c>
      <c r="K8" s="37">
        <f>IF(K7=0,0,K7/$J7)</f>
        <v>0.10859728506787331</v>
      </c>
      <c r="L8" s="37">
        <f>IF(L7=0,0,L7/$L7)</f>
        <v>1</v>
      </c>
      <c r="M8" s="37">
        <f>IF(M7=0,0,M7/$L7)</f>
        <v>0.15185185185185185</v>
      </c>
      <c r="N8" s="37">
        <f>IF(N7=0,0,N7/$N7)</f>
        <v>1</v>
      </c>
      <c r="O8" s="37">
        <f>IF(O7=0,0,O7/$N7)</f>
        <v>0.2691924227318046</v>
      </c>
      <c r="P8" s="37">
        <f>IF(P7=0,0,P7/$F7)</f>
        <v>0.47156153050672184</v>
      </c>
      <c r="Q8" s="37">
        <f>IF(Q7=0,0,Q7/$F7)</f>
        <v>0.14167528438469493</v>
      </c>
      <c r="AB8" s="224"/>
      <c r="AC8" s="224"/>
    </row>
    <row r="9" spans="1:29" ht="12" customHeight="1">
      <c r="A9" s="256" t="s">
        <v>49</v>
      </c>
      <c r="B9" s="323" t="s">
        <v>48</v>
      </c>
      <c r="C9" s="324"/>
      <c r="D9" s="324"/>
      <c r="E9" s="325"/>
      <c r="F9" s="93">
        <f t="shared" si="1"/>
        <v>323</v>
      </c>
      <c r="G9" s="69">
        <v>62</v>
      </c>
      <c r="H9" s="41">
        <v>16</v>
      </c>
      <c r="I9" s="41">
        <v>3</v>
      </c>
      <c r="J9" s="41">
        <v>8</v>
      </c>
      <c r="K9" s="41">
        <v>0</v>
      </c>
      <c r="L9" s="41">
        <v>5</v>
      </c>
      <c r="M9" s="41">
        <v>0</v>
      </c>
      <c r="N9" s="41">
        <v>73</v>
      </c>
      <c r="O9" s="41">
        <v>25</v>
      </c>
      <c r="P9" s="41">
        <v>203</v>
      </c>
      <c r="Q9" s="41">
        <v>58</v>
      </c>
      <c r="AB9" s="140">
        <v>323</v>
      </c>
      <c r="AC9" s="140" t="str">
        <f>IF(F9=AB9,"",1)</f>
        <v/>
      </c>
    </row>
    <row r="10" spans="1:29" ht="12" customHeight="1">
      <c r="A10" s="257"/>
      <c r="B10" s="326"/>
      <c r="C10" s="327"/>
      <c r="D10" s="327"/>
      <c r="E10" s="328"/>
      <c r="F10" s="94">
        <f t="shared" si="1"/>
        <v>1</v>
      </c>
      <c r="G10" s="67">
        <f>IF(G9=0,0,G9/$F9)</f>
        <v>0.19195046439628483</v>
      </c>
      <c r="H10" s="37">
        <f>IF(H9=0,0,H9/$H9)</f>
        <v>1</v>
      </c>
      <c r="I10" s="37">
        <f>IF(I9=0,0,I9/$H9)</f>
        <v>0.1875</v>
      </c>
      <c r="J10" s="37">
        <f>IF(J9=0,0,J9/$J9)</f>
        <v>1</v>
      </c>
      <c r="K10" s="37">
        <f>IF(K9=0,0,K9/$J9)</f>
        <v>0</v>
      </c>
      <c r="L10" s="37">
        <f>IF(L9=0,0,L9/$L9)</f>
        <v>1</v>
      </c>
      <c r="M10" s="37">
        <f>IF(M9=0,0,M9/$L9)</f>
        <v>0</v>
      </c>
      <c r="N10" s="37">
        <f>IF(N9=0,0,N9/$N9)</f>
        <v>1</v>
      </c>
      <c r="O10" s="37">
        <f>IF(O9=0,0,O9/$N9)</f>
        <v>0.34246575342465752</v>
      </c>
      <c r="P10" s="37">
        <f>IF(P9=0,0,P9/$F9)</f>
        <v>0.62848297213622295</v>
      </c>
      <c r="Q10" s="37">
        <f>IF(Q9=0,0,Q9/$F9)</f>
        <v>0.17956656346749225</v>
      </c>
      <c r="AB10" s="224"/>
      <c r="AC10" s="224"/>
    </row>
    <row r="11" spans="1:29" ht="12" customHeight="1">
      <c r="A11" s="257"/>
      <c r="B11" s="323" t="s">
        <v>47</v>
      </c>
      <c r="C11" s="324"/>
      <c r="D11" s="324"/>
      <c r="E11" s="325"/>
      <c r="F11" s="93">
        <f t="shared" si="1"/>
        <v>145</v>
      </c>
      <c r="G11" s="69">
        <v>51</v>
      </c>
      <c r="H11" s="41">
        <v>31</v>
      </c>
      <c r="I11" s="41">
        <v>12</v>
      </c>
      <c r="J11" s="41">
        <v>10</v>
      </c>
      <c r="K11" s="41">
        <v>3</v>
      </c>
      <c r="L11" s="41">
        <v>7</v>
      </c>
      <c r="M11" s="41">
        <v>1</v>
      </c>
      <c r="N11" s="41">
        <v>118</v>
      </c>
      <c r="O11" s="41">
        <v>44</v>
      </c>
      <c r="P11" s="41">
        <v>75</v>
      </c>
      <c r="Q11" s="41">
        <v>19</v>
      </c>
      <c r="AB11" s="140">
        <v>145</v>
      </c>
      <c r="AC11" s="140" t="str">
        <f>IF(F11=AB11,"",1)</f>
        <v/>
      </c>
    </row>
    <row r="12" spans="1:29" ht="12" customHeight="1">
      <c r="A12" s="257"/>
      <c r="B12" s="326"/>
      <c r="C12" s="327"/>
      <c r="D12" s="327"/>
      <c r="E12" s="328"/>
      <c r="F12" s="94">
        <f t="shared" si="1"/>
        <v>1</v>
      </c>
      <c r="G12" s="67">
        <f>IF(G11=0,0,G11/$F11)</f>
        <v>0.35172413793103446</v>
      </c>
      <c r="H12" s="37">
        <f>IF(H11=0,0,H11/$H11)</f>
        <v>1</v>
      </c>
      <c r="I12" s="37">
        <f>IF(I11=0,0,I11/$H11)</f>
        <v>0.38709677419354838</v>
      </c>
      <c r="J12" s="37">
        <f>IF(J11=0,0,J11/$J11)</f>
        <v>1</v>
      </c>
      <c r="K12" s="37">
        <f>IF(K11=0,0,K11/$J11)</f>
        <v>0.3</v>
      </c>
      <c r="L12" s="37">
        <f>IF(L11=0,0,L11/$L11)</f>
        <v>1</v>
      </c>
      <c r="M12" s="37">
        <f>IF(M11=0,0,M11/$L11)</f>
        <v>0.14285714285714285</v>
      </c>
      <c r="N12" s="37">
        <f>IF(N11=0,0,N11/$N11)</f>
        <v>1</v>
      </c>
      <c r="O12" s="37">
        <f>IF(O11=0,0,O11/$N11)</f>
        <v>0.3728813559322034</v>
      </c>
      <c r="P12" s="37">
        <f>IF(P11=0,0,P11/$F11)</f>
        <v>0.51724137931034486</v>
      </c>
      <c r="Q12" s="37">
        <f>IF(Q11=0,0,Q11/$F11)</f>
        <v>0.1310344827586207</v>
      </c>
      <c r="AB12" s="224"/>
      <c r="AC12" s="224"/>
    </row>
    <row r="13" spans="1:29" ht="12" customHeight="1">
      <c r="A13" s="257"/>
      <c r="B13" s="323" t="s">
        <v>46</v>
      </c>
      <c r="C13" s="324"/>
      <c r="D13" s="324"/>
      <c r="E13" s="325"/>
      <c r="F13" s="93">
        <f t="shared" si="1"/>
        <v>218</v>
      </c>
      <c r="G13" s="69">
        <v>132</v>
      </c>
      <c r="H13" s="41">
        <v>123</v>
      </c>
      <c r="I13" s="41">
        <v>29</v>
      </c>
      <c r="J13" s="41">
        <v>39</v>
      </c>
      <c r="K13" s="41">
        <v>4</v>
      </c>
      <c r="L13" s="41">
        <v>57</v>
      </c>
      <c r="M13" s="41">
        <v>8</v>
      </c>
      <c r="N13" s="41">
        <v>342</v>
      </c>
      <c r="O13" s="41">
        <v>86</v>
      </c>
      <c r="P13" s="41">
        <v>66</v>
      </c>
      <c r="Q13" s="41">
        <v>20</v>
      </c>
      <c r="AB13" s="140">
        <v>218</v>
      </c>
      <c r="AC13" s="140" t="str">
        <f>IF(F13=AB13,"",1)</f>
        <v/>
      </c>
    </row>
    <row r="14" spans="1:29" ht="12" customHeight="1">
      <c r="A14" s="257"/>
      <c r="B14" s="326"/>
      <c r="C14" s="327"/>
      <c r="D14" s="327"/>
      <c r="E14" s="328"/>
      <c r="F14" s="94">
        <f t="shared" si="1"/>
        <v>1</v>
      </c>
      <c r="G14" s="67">
        <f>IF(G13=0,0,G13/$F13)</f>
        <v>0.60550458715596334</v>
      </c>
      <c r="H14" s="37">
        <f>IF(H13=0,0,H13/$H13)</f>
        <v>1</v>
      </c>
      <c r="I14" s="37">
        <f>IF(I13=0,0,I13/$H13)</f>
        <v>0.23577235772357724</v>
      </c>
      <c r="J14" s="37">
        <f>IF(J13=0,0,J13/$J13)</f>
        <v>1</v>
      </c>
      <c r="K14" s="37">
        <f>IF(K13=0,0,K13/$J13)</f>
        <v>0.10256410256410256</v>
      </c>
      <c r="L14" s="37">
        <f>IF(L13=0,0,L13/$L13)</f>
        <v>1</v>
      </c>
      <c r="M14" s="37">
        <f>IF(M13=0,0,M13/$L13)</f>
        <v>0.14035087719298245</v>
      </c>
      <c r="N14" s="37">
        <f>IF(N13=0,0,N13/$N13)</f>
        <v>1</v>
      </c>
      <c r="O14" s="37">
        <f>IF(O13=0,0,O13/$N13)</f>
        <v>0.25146198830409355</v>
      </c>
      <c r="P14" s="37">
        <f>IF(P13=0,0,P13/$F13)</f>
        <v>0.30275229357798167</v>
      </c>
      <c r="Q14" s="37">
        <f>IF(Q13=0,0,Q13/$F13)</f>
        <v>9.1743119266055051E-2</v>
      </c>
      <c r="AB14" s="224"/>
      <c r="AC14" s="224"/>
    </row>
    <row r="15" spans="1:29" ht="12" customHeight="1">
      <c r="A15" s="257"/>
      <c r="B15" s="323" t="s">
        <v>45</v>
      </c>
      <c r="C15" s="324"/>
      <c r="D15" s="324"/>
      <c r="E15" s="325"/>
      <c r="F15" s="93">
        <f t="shared" si="1"/>
        <v>66</v>
      </c>
      <c r="G15" s="69">
        <v>37</v>
      </c>
      <c r="H15" s="41">
        <v>43</v>
      </c>
      <c r="I15" s="41">
        <v>8</v>
      </c>
      <c r="J15" s="41">
        <v>28</v>
      </c>
      <c r="K15" s="41">
        <v>2</v>
      </c>
      <c r="L15" s="41">
        <v>35</v>
      </c>
      <c r="M15" s="41">
        <v>4</v>
      </c>
      <c r="N15" s="41">
        <v>90</v>
      </c>
      <c r="O15" s="41">
        <v>14</v>
      </c>
      <c r="P15" s="41">
        <v>24</v>
      </c>
      <c r="Q15" s="41">
        <v>5</v>
      </c>
      <c r="AB15" s="140">
        <v>66</v>
      </c>
      <c r="AC15" s="140" t="str">
        <f>IF(F15=AB15,"",1)</f>
        <v/>
      </c>
    </row>
    <row r="16" spans="1:29" ht="12" customHeight="1">
      <c r="A16" s="257"/>
      <c r="B16" s="326"/>
      <c r="C16" s="327"/>
      <c r="D16" s="327"/>
      <c r="E16" s="328"/>
      <c r="F16" s="94">
        <f t="shared" si="1"/>
        <v>1</v>
      </c>
      <c r="G16" s="67">
        <f>IF(G15=0,0,G15/$F15)</f>
        <v>0.56060606060606055</v>
      </c>
      <c r="H16" s="37">
        <f>IF(H15=0,0,H15/$H15)</f>
        <v>1</v>
      </c>
      <c r="I16" s="37">
        <f>IF(I15=0,0,I15/$H15)</f>
        <v>0.18604651162790697</v>
      </c>
      <c r="J16" s="37">
        <f>IF(J15=0,0,J15/$J15)</f>
        <v>1</v>
      </c>
      <c r="K16" s="37">
        <f>IF(K15=0,0,K15/$J15)</f>
        <v>7.1428571428571425E-2</v>
      </c>
      <c r="L16" s="37">
        <f>IF(L15=0,0,L15/$L15)</f>
        <v>1</v>
      </c>
      <c r="M16" s="37">
        <f>IF(M15=0,0,M15/$L15)</f>
        <v>0.11428571428571428</v>
      </c>
      <c r="N16" s="37">
        <f>IF(N15=0,0,N15/$N15)</f>
        <v>1</v>
      </c>
      <c r="O16" s="37">
        <f>IF(O15=0,0,O15/$N15)</f>
        <v>0.15555555555555556</v>
      </c>
      <c r="P16" s="37">
        <f>IF(P15=0,0,P15/$F15)</f>
        <v>0.36363636363636365</v>
      </c>
      <c r="Q16" s="37">
        <f>IF(Q15=0,0,Q15/$F15)</f>
        <v>7.575757575757576E-2</v>
      </c>
      <c r="AB16" s="224"/>
      <c r="AC16" s="224"/>
    </row>
    <row r="17" spans="1:29" ht="12" customHeight="1">
      <c r="A17" s="257"/>
      <c r="B17" s="323" t="s">
        <v>44</v>
      </c>
      <c r="C17" s="324"/>
      <c r="D17" s="324"/>
      <c r="E17" s="325"/>
      <c r="F17" s="93">
        <f t="shared" si="1"/>
        <v>215</v>
      </c>
      <c r="G17" s="69">
        <v>92</v>
      </c>
      <c r="H17" s="41">
        <v>131</v>
      </c>
      <c r="I17" s="41">
        <v>26</v>
      </c>
      <c r="J17" s="41">
        <v>136</v>
      </c>
      <c r="K17" s="41">
        <v>15</v>
      </c>
      <c r="L17" s="41">
        <v>166</v>
      </c>
      <c r="M17" s="41">
        <v>28</v>
      </c>
      <c r="N17" s="41">
        <v>380</v>
      </c>
      <c r="O17" s="41">
        <v>101</v>
      </c>
      <c r="P17" s="41">
        <v>88</v>
      </c>
      <c r="Q17" s="41">
        <v>35</v>
      </c>
      <c r="AB17" s="140">
        <v>215</v>
      </c>
      <c r="AC17" s="140" t="str">
        <f>IF(F17=AB17,"",1)</f>
        <v/>
      </c>
    </row>
    <row r="18" spans="1:29" ht="12" customHeight="1">
      <c r="A18" s="258"/>
      <c r="B18" s="326"/>
      <c r="C18" s="327"/>
      <c r="D18" s="327"/>
      <c r="E18" s="328"/>
      <c r="F18" s="94">
        <f t="shared" si="1"/>
        <v>1</v>
      </c>
      <c r="G18" s="67">
        <f>IF(G17=0,0,G17/$F17)</f>
        <v>0.42790697674418604</v>
      </c>
      <c r="H18" s="37">
        <f>IF(H17=0,0,H17/$H17)</f>
        <v>1</v>
      </c>
      <c r="I18" s="37">
        <f>IF(I17=0,0,I17/$H17)</f>
        <v>0.19847328244274809</v>
      </c>
      <c r="J18" s="37">
        <f>IF(J17=0,0,J17/$J17)</f>
        <v>1</v>
      </c>
      <c r="K18" s="37">
        <f>IF(K17=0,0,K17/$J17)</f>
        <v>0.11029411764705882</v>
      </c>
      <c r="L18" s="37">
        <f>IF(L17=0,0,L17/$L17)</f>
        <v>1</v>
      </c>
      <c r="M18" s="37">
        <f>IF(M17=0,0,M17/$L17)</f>
        <v>0.16867469879518071</v>
      </c>
      <c r="N18" s="37">
        <f>IF(N17=0,0,N17/$N17)</f>
        <v>1</v>
      </c>
      <c r="O18" s="37">
        <f>IF(O17=0,0,O17/$N17)</f>
        <v>0.26578947368421052</v>
      </c>
      <c r="P18" s="37">
        <f>IF(P17=0,0,P17/$F17)</f>
        <v>0.40930232558139534</v>
      </c>
      <c r="Q18" s="37">
        <f>IF(Q17=0,0,Q17/$F17)</f>
        <v>0.16279069767441862</v>
      </c>
      <c r="AB18" s="225"/>
      <c r="AC18" s="224"/>
    </row>
    <row r="19" spans="1:29" ht="12" customHeight="1">
      <c r="A19" s="253" t="s">
        <v>43</v>
      </c>
      <c r="B19" s="253" t="s">
        <v>42</v>
      </c>
      <c r="C19" s="43"/>
      <c r="D19" s="305" t="s">
        <v>16</v>
      </c>
      <c r="E19" s="42"/>
      <c r="F19" s="93">
        <f t="shared" si="1"/>
        <v>243</v>
      </c>
      <c r="G19" s="69">
        <f t="shared" ref="G19:Q19" si="2">SUM(G21,G23,G25,G27,G29,G31,G33,G35,G37,G39,G41,G43,G45,G47,G49,G51,G53,G55,G57,G59,G61,G63,G65,G67)</f>
        <v>127</v>
      </c>
      <c r="H19" s="41">
        <f t="shared" si="2"/>
        <v>207</v>
      </c>
      <c r="I19" s="41">
        <f t="shared" si="2"/>
        <v>37</v>
      </c>
      <c r="J19" s="41">
        <f t="shared" si="2"/>
        <v>13</v>
      </c>
      <c r="K19" s="41">
        <f t="shared" si="2"/>
        <v>0</v>
      </c>
      <c r="L19" s="41">
        <f t="shared" si="2"/>
        <v>78</v>
      </c>
      <c r="M19" s="41">
        <f t="shared" si="2"/>
        <v>11</v>
      </c>
      <c r="N19" s="41">
        <f t="shared" si="2"/>
        <v>333</v>
      </c>
      <c r="O19" s="41">
        <f t="shared" si="2"/>
        <v>77</v>
      </c>
      <c r="P19" s="41">
        <f t="shared" si="2"/>
        <v>100</v>
      </c>
      <c r="Q19" s="41">
        <f t="shared" si="2"/>
        <v>16</v>
      </c>
      <c r="AB19" s="140">
        <v>243</v>
      </c>
      <c r="AC19" s="140" t="str">
        <f>IF(F19=AB19,"",1)</f>
        <v/>
      </c>
    </row>
    <row r="20" spans="1:29" ht="12" customHeight="1">
      <c r="A20" s="254"/>
      <c r="B20" s="254"/>
      <c r="C20" s="40"/>
      <c r="D20" s="306"/>
      <c r="E20" s="39"/>
      <c r="F20" s="94">
        <f t="shared" si="1"/>
        <v>1</v>
      </c>
      <c r="G20" s="67">
        <f>IF(G19=0,0,G19/$F19)</f>
        <v>0.52263374485596703</v>
      </c>
      <c r="H20" s="37">
        <f>IF(H19=0,0,H19/$H19)</f>
        <v>1</v>
      </c>
      <c r="I20" s="37">
        <f>IF(I19=0,0,I19/$H19)</f>
        <v>0.17874396135265699</v>
      </c>
      <c r="J20" s="37">
        <f>IF(J19=0,0,J19/$J19)</f>
        <v>1</v>
      </c>
      <c r="K20" s="37">
        <f>IF(K19=0,0,K19/$J19)</f>
        <v>0</v>
      </c>
      <c r="L20" s="37">
        <f>IF(L19=0,0,L19/$L19)</f>
        <v>1</v>
      </c>
      <c r="M20" s="37">
        <f>IF(M19=0,0,M19/$L19)</f>
        <v>0.14102564102564102</v>
      </c>
      <c r="N20" s="37">
        <f>IF(N19=0,0,N19/$N19)</f>
        <v>1</v>
      </c>
      <c r="O20" s="37">
        <f>IF(O19=0,0,O19/$N19)</f>
        <v>0.23123123123123124</v>
      </c>
      <c r="P20" s="37">
        <f>IF(P19=0,0,P19/$F19)</f>
        <v>0.41152263374485598</v>
      </c>
      <c r="Q20" s="37">
        <f>IF(Q19=0,0,Q19/$F19)</f>
        <v>6.584362139917696E-2</v>
      </c>
      <c r="AB20" s="224"/>
      <c r="AC20" s="224"/>
    </row>
    <row r="21" spans="1:29" ht="12" customHeight="1">
      <c r="A21" s="254"/>
      <c r="B21" s="254"/>
      <c r="C21" s="43"/>
      <c r="D21" s="305" t="s">
        <v>41</v>
      </c>
      <c r="E21" s="42"/>
      <c r="F21" s="93">
        <f t="shared" si="1"/>
        <v>32</v>
      </c>
      <c r="G21" s="69">
        <v>21</v>
      </c>
      <c r="H21" s="41">
        <v>67</v>
      </c>
      <c r="I21" s="41">
        <v>14</v>
      </c>
      <c r="J21" s="41">
        <v>1</v>
      </c>
      <c r="K21" s="41">
        <v>0</v>
      </c>
      <c r="L21" s="41">
        <v>43</v>
      </c>
      <c r="M21" s="41">
        <v>6</v>
      </c>
      <c r="N21" s="41">
        <v>39</v>
      </c>
      <c r="O21" s="41">
        <v>11</v>
      </c>
      <c r="P21" s="41">
        <v>8</v>
      </c>
      <c r="Q21" s="41">
        <v>3</v>
      </c>
      <c r="AB21" s="140">
        <v>32</v>
      </c>
      <c r="AC21" s="140" t="str">
        <f>IF(F21=AB21,"",1)</f>
        <v/>
      </c>
    </row>
    <row r="22" spans="1:29" ht="12" customHeight="1">
      <c r="A22" s="254"/>
      <c r="B22" s="254"/>
      <c r="C22" s="40"/>
      <c r="D22" s="306"/>
      <c r="E22" s="39"/>
      <c r="F22" s="94">
        <f t="shared" si="1"/>
        <v>1</v>
      </c>
      <c r="G22" s="67">
        <f>IF(G21=0,0,G21/$F21)</f>
        <v>0.65625</v>
      </c>
      <c r="H22" s="37">
        <f>IF(H21=0,0,H21/$H21)</f>
        <v>1</v>
      </c>
      <c r="I22" s="37">
        <f>IF(I21=0,0,I21/$H21)</f>
        <v>0.20895522388059701</v>
      </c>
      <c r="J22" s="37">
        <f>IF(J21=0,0,J21/$J21)</f>
        <v>1</v>
      </c>
      <c r="K22" s="37">
        <f>IF(K21=0,0,K21/$J21)</f>
        <v>0</v>
      </c>
      <c r="L22" s="37">
        <f>IF(L21=0,0,L21/$L21)</f>
        <v>1</v>
      </c>
      <c r="M22" s="37">
        <f>IF(M21=0,0,M21/$L21)</f>
        <v>0.13953488372093023</v>
      </c>
      <c r="N22" s="37">
        <f>IF(N21=0,0,N21/$N21)</f>
        <v>1</v>
      </c>
      <c r="O22" s="37">
        <f>IF(O21=0,0,O21/$N21)</f>
        <v>0.28205128205128205</v>
      </c>
      <c r="P22" s="37">
        <f>IF(P21=0,0,P21/$F21)</f>
        <v>0.25</v>
      </c>
      <c r="Q22" s="37">
        <f>IF(Q21=0,0,Q21/$F21)</f>
        <v>9.375E-2</v>
      </c>
      <c r="AB22" s="224"/>
      <c r="AC22" s="224"/>
    </row>
    <row r="23" spans="1:29" ht="12" customHeight="1">
      <c r="A23" s="254"/>
      <c r="B23" s="254"/>
      <c r="C23" s="43"/>
      <c r="D23" s="305" t="s">
        <v>40</v>
      </c>
      <c r="E23" s="42"/>
      <c r="F23" s="93">
        <f t="shared" si="1"/>
        <v>4</v>
      </c>
      <c r="G23" s="103">
        <v>2</v>
      </c>
      <c r="H23" s="104">
        <v>5</v>
      </c>
      <c r="I23" s="41">
        <v>1</v>
      </c>
      <c r="J23" s="41">
        <v>0</v>
      </c>
      <c r="K23" s="41">
        <v>0</v>
      </c>
      <c r="L23" s="41">
        <v>1</v>
      </c>
      <c r="M23" s="41">
        <v>1</v>
      </c>
      <c r="N23" s="41">
        <v>3</v>
      </c>
      <c r="O23" s="41">
        <v>1</v>
      </c>
      <c r="P23" s="41">
        <v>2</v>
      </c>
      <c r="Q23" s="41">
        <v>0</v>
      </c>
      <c r="AB23" s="140">
        <v>4</v>
      </c>
      <c r="AC23" s="140" t="str">
        <f>IF(F23=AB23,"",1)</f>
        <v/>
      </c>
    </row>
    <row r="24" spans="1:29" ht="12" customHeight="1">
      <c r="A24" s="254"/>
      <c r="B24" s="254"/>
      <c r="C24" s="40"/>
      <c r="D24" s="306"/>
      <c r="E24" s="39"/>
      <c r="F24" s="94">
        <f t="shared" si="1"/>
        <v>1</v>
      </c>
      <c r="G24" s="67">
        <f>IF(G23=0,0,G23/$F23)</f>
        <v>0.5</v>
      </c>
      <c r="H24" s="37">
        <f>IF(H23=0,0,H23/$H23)</f>
        <v>1</v>
      </c>
      <c r="I24" s="37">
        <f>IF(I23=0,0,I23/$H23)</f>
        <v>0.2</v>
      </c>
      <c r="J24" s="37">
        <f>IF(J23=0,0,J23/$J23)</f>
        <v>0</v>
      </c>
      <c r="K24" s="37">
        <f>IF(K23=0,0,K23/$J23)</f>
        <v>0</v>
      </c>
      <c r="L24" s="37">
        <f>IF(L23=0,0,L23/$L23)</f>
        <v>1</v>
      </c>
      <c r="M24" s="37">
        <f>IF(M23=0,0,M23/$L23)</f>
        <v>1</v>
      </c>
      <c r="N24" s="37">
        <f>IF(N23=0,0,N23/$N23)</f>
        <v>1</v>
      </c>
      <c r="O24" s="37">
        <f>IF(O23=0,0,O23/$N23)</f>
        <v>0.33333333333333331</v>
      </c>
      <c r="P24" s="37">
        <f>IF(P23=0,0,P23/$F23)</f>
        <v>0.5</v>
      </c>
      <c r="Q24" s="37">
        <f>IF(Q23=0,0,Q23/$F23)</f>
        <v>0</v>
      </c>
      <c r="AB24" s="224"/>
      <c r="AC24" s="224"/>
    </row>
    <row r="25" spans="1:29" ht="12" customHeight="1">
      <c r="A25" s="254"/>
      <c r="B25" s="254"/>
      <c r="C25" s="43"/>
      <c r="D25" s="305" t="s">
        <v>39</v>
      </c>
      <c r="E25" s="42"/>
      <c r="F25" s="93">
        <f t="shared" si="1"/>
        <v>16</v>
      </c>
      <c r="G25" s="103">
        <v>12</v>
      </c>
      <c r="H25" s="104">
        <v>18</v>
      </c>
      <c r="I25" s="41">
        <v>5</v>
      </c>
      <c r="J25" s="41">
        <v>1</v>
      </c>
      <c r="K25" s="41">
        <v>0</v>
      </c>
      <c r="L25" s="41">
        <v>0</v>
      </c>
      <c r="M25" s="41">
        <v>0</v>
      </c>
      <c r="N25" s="41">
        <v>59</v>
      </c>
      <c r="O25" s="41">
        <v>14</v>
      </c>
      <c r="P25" s="41">
        <v>3</v>
      </c>
      <c r="Q25" s="41">
        <v>1</v>
      </c>
      <c r="AB25" s="140">
        <v>16</v>
      </c>
      <c r="AC25" s="140" t="str">
        <f>IF(F25=AB25,"",1)</f>
        <v/>
      </c>
    </row>
    <row r="26" spans="1:29" ht="12" customHeight="1">
      <c r="A26" s="254"/>
      <c r="B26" s="254"/>
      <c r="C26" s="40"/>
      <c r="D26" s="306"/>
      <c r="E26" s="39"/>
      <c r="F26" s="94">
        <f t="shared" si="1"/>
        <v>1</v>
      </c>
      <c r="G26" s="67">
        <f>IF(G25=0,0,G25/$F25)</f>
        <v>0.75</v>
      </c>
      <c r="H26" s="37">
        <f>IF(H25=0,0,H25/$H25)</f>
        <v>1</v>
      </c>
      <c r="I26" s="37">
        <f>IF(I25=0,0,I25/$H25)</f>
        <v>0.27777777777777779</v>
      </c>
      <c r="J26" s="37">
        <f>IF(J25=0,0,J25/$J25)</f>
        <v>1</v>
      </c>
      <c r="K26" s="37">
        <f>IF(K25=0,0,K25/$J25)</f>
        <v>0</v>
      </c>
      <c r="L26" s="37">
        <f>IF(L25=0,0,L25/$L25)</f>
        <v>0</v>
      </c>
      <c r="M26" s="37">
        <f>IF(M25=0,0,M25/$L25)</f>
        <v>0</v>
      </c>
      <c r="N26" s="37">
        <f>IF(N25=0,0,N25/$N25)</f>
        <v>1</v>
      </c>
      <c r="O26" s="37">
        <f>IF(O25=0,0,O25/$N25)</f>
        <v>0.23728813559322035</v>
      </c>
      <c r="P26" s="37">
        <f>IF(P25=0,0,P25/$F25)</f>
        <v>0.1875</v>
      </c>
      <c r="Q26" s="37">
        <f>IF(Q25=0,0,Q25/$F25)</f>
        <v>6.25E-2</v>
      </c>
      <c r="AB26" s="224"/>
      <c r="AC26" s="224"/>
    </row>
    <row r="27" spans="1:29" ht="12" customHeight="1">
      <c r="A27" s="254"/>
      <c r="B27" s="254"/>
      <c r="C27" s="43"/>
      <c r="D27" s="305" t="s">
        <v>38</v>
      </c>
      <c r="E27" s="42"/>
      <c r="F27" s="93">
        <f t="shared" si="1"/>
        <v>3</v>
      </c>
      <c r="G27" s="69">
        <v>0</v>
      </c>
      <c r="H27" s="41">
        <v>0</v>
      </c>
      <c r="I27" s="41">
        <v>0</v>
      </c>
      <c r="J27" s="41">
        <v>0</v>
      </c>
      <c r="K27" s="41">
        <v>0</v>
      </c>
      <c r="L27" s="41">
        <v>0</v>
      </c>
      <c r="M27" s="41">
        <v>0</v>
      </c>
      <c r="N27" s="41">
        <v>0</v>
      </c>
      <c r="O27" s="41">
        <v>0</v>
      </c>
      <c r="P27" s="41">
        <v>3</v>
      </c>
      <c r="Q27" s="41">
        <v>0</v>
      </c>
      <c r="AB27" s="140">
        <v>3</v>
      </c>
      <c r="AC27" s="140" t="str">
        <f>IF(F27=AB27,"",1)</f>
        <v/>
      </c>
    </row>
    <row r="28" spans="1:29" ht="12" customHeight="1">
      <c r="A28" s="254"/>
      <c r="B28" s="254"/>
      <c r="C28" s="40"/>
      <c r="D28" s="306"/>
      <c r="E28" s="39"/>
      <c r="F28" s="94">
        <f t="shared" si="1"/>
        <v>1</v>
      </c>
      <c r="G28" s="67">
        <f>IF(G27=0,0,G27/$F27)</f>
        <v>0</v>
      </c>
      <c r="H28" s="37">
        <f>IF(H27=0,0,H27/$H27)</f>
        <v>0</v>
      </c>
      <c r="I28" s="37">
        <f>IF(I27=0,0,I27/$H27)</f>
        <v>0</v>
      </c>
      <c r="J28" s="37">
        <f>IF(J27=0,0,J27/$J27)</f>
        <v>0</v>
      </c>
      <c r="K28" s="37">
        <f>IF(K27=0,0,K27/$J27)</f>
        <v>0</v>
      </c>
      <c r="L28" s="37">
        <f>IF(L27=0,0,L27/$L27)</f>
        <v>0</v>
      </c>
      <c r="M28" s="37">
        <f>IF(M27=0,0,M27/$L27)</f>
        <v>0</v>
      </c>
      <c r="N28" s="37">
        <f>IF(N27=0,0,N27/$N27)</f>
        <v>0</v>
      </c>
      <c r="O28" s="37">
        <f>IF(O27=0,0,O27/$N27)</f>
        <v>0</v>
      </c>
      <c r="P28" s="37">
        <f>IF(P27=0,0,P27/$F27)</f>
        <v>1</v>
      </c>
      <c r="Q28" s="37">
        <f>IF(Q27=0,0,Q27/$F27)</f>
        <v>0</v>
      </c>
      <c r="AB28" s="224"/>
      <c r="AC28" s="224"/>
    </row>
    <row r="29" spans="1:29" ht="12" customHeight="1">
      <c r="A29" s="254"/>
      <c r="B29" s="254"/>
      <c r="C29" s="43"/>
      <c r="D29" s="305" t="s">
        <v>37</v>
      </c>
      <c r="E29" s="42"/>
      <c r="F29" s="93">
        <f t="shared" si="1"/>
        <v>7</v>
      </c>
      <c r="G29" s="69">
        <v>3</v>
      </c>
      <c r="H29" s="41">
        <v>2</v>
      </c>
      <c r="I29" s="41">
        <v>0</v>
      </c>
      <c r="J29" s="41">
        <v>0</v>
      </c>
      <c r="K29" s="41">
        <v>0</v>
      </c>
      <c r="L29" s="41">
        <v>1</v>
      </c>
      <c r="M29" s="41">
        <v>1</v>
      </c>
      <c r="N29" s="41">
        <v>8</v>
      </c>
      <c r="O29" s="41">
        <v>1</v>
      </c>
      <c r="P29" s="41">
        <v>4</v>
      </c>
      <c r="Q29" s="41">
        <v>0</v>
      </c>
      <c r="AB29" s="140">
        <v>7</v>
      </c>
      <c r="AC29" s="140" t="str">
        <f>IF(F29=AB29,"",1)</f>
        <v/>
      </c>
    </row>
    <row r="30" spans="1:29" ht="12" customHeight="1">
      <c r="A30" s="254"/>
      <c r="B30" s="254"/>
      <c r="C30" s="40"/>
      <c r="D30" s="306"/>
      <c r="E30" s="39"/>
      <c r="F30" s="94">
        <f t="shared" si="1"/>
        <v>1</v>
      </c>
      <c r="G30" s="67">
        <f>IF(G29=0,0,G29/$F29)</f>
        <v>0.42857142857142855</v>
      </c>
      <c r="H30" s="37">
        <f>IF(H29=0,0,H29/$H29)</f>
        <v>1</v>
      </c>
      <c r="I30" s="37">
        <f>IF(I29=0,0,I29/$H29)</f>
        <v>0</v>
      </c>
      <c r="J30" s="37">
        <f>IF(J29=0,0,J29/$J29)</f>
        <v>0</v>
      </c>
      <c r="K30" s="37">
        <f>IF(K29=0,0,K29/$J29)</f>
        <v>0</v>
      </c>
      <c r="L30" s="37">
        <f>IF(L29=0,0,L29/$L29)</f>
        <v>1</v>
      </c>
      <c r="M30" s="37">
        <f>IF(M29=0,0,M29/$L29)</f>
        <v>1</v>
      </c>
      <c r="N30" s="37">
        <f>IF(N29=0,0,N29/$N29)</f>
        <v>1</v>
      </c>
      <c r="O30" s="37">
        <f>IF(O29=0,0,O29/$N29)</f>
        <v>0.125</v>
      </c>
      <c r="P30" s="37">
        <f>IF(P29=0,0,P29/$F29)</f>
        <v>0.5714285714285714</v>
      </c>
      <c r="Q30" s="37">
        <f>IF(Q29=0,0,Q29/$F29)</f>
        <v>0</v>
      </c>
      <c r="AB30" s="224"/>
      <c r="AC30" s="224"/>
    </row>
    <row r="31" spans="1:29" ht="12" customHeight="1">
      <c r="A31" s="254"/>
      <c r="B31" s="254"/>
      <c r="C31" s="43"/>
      <c r="D31" s="305" t="s">
        <v>36</v>
      </c>
      <c r="E31" s="42"/>
      <c r="F31" s="93">
        <f t="shared" si="1"/>
        <v>2</v>
      </c>
      <c r="G31" s="69">
        <v>1</v>
      </c>
      <c r="H31" s="41">
        <v>1</v>
      </c>
      <c r="I31" s="41">
        <v>0</v>
      </c>
      <c r="J31" s="41">
        <v>0</v>
      </c>
      <c r="K31" s="41">
        <v>0</v>
      </c>
      <c r="L31" s="41">
        <v>0</v>
      </c>
      <c r="M31" s="41">
        <v>0</v>
      </c>
      <c r="N31" s="41">
        <v>0</v>
      </c>
      <c r="O31" s="41">
        <v>0</v>
      </c>
      <c r="P31" s="41">
        <v>0</v>
      </c>
      <c r="Q31" s="41">
        <v>1</v>
      </c>
      <c r="AB31" s="140">
        <v>2</v>
      </c>
      <c r="AC31" s="140" t="str">
        <f>IF(F31=AB31,"",1)</f>
        <v/>
      </c>
    </row>
    <row r="32" spans="1:29" ht="12" customHeight="1">
      <c r="A32" s="254"/>
      <c r="B32" s="254"/>
      <c r="C32" s="40"/>
      <c r="D32" s="306"/>
      <c r="E32" s="39"/>
      <c r="F32" s="94">
        <f t="shared" si="1"/>
        <v>1</v>
      </c>
      <c r="G32" s="67">
        <f>IF(G31=0,0,G31/$F31)</f>
        <v>0.5</v>
      </c>
      <c r="H32" s="37">
        <f>IF(H31=0,0,H31/$H31)</f>
        <v>1</v>
      </c>
      <c r="I32" s="37">
        <f>IF(I31=0,0,I31/$H31)</f>
        <v>0</v>
      </c>
      <c r="J32" s="37">
        <f>IF(J31=0,0,J31/$J31)</f>
        <v>0</v>
      </c>
      <c r="K32" s="37">
        <f>IF(K31=0,0,K31/$J31)</f>
        <v>0</v>
      </c>
      <c r="L32" s="37">
        <f>IF(L31=0,0,L31/$L31)</f>
        <v>0</v>
      </c>
      <c r="M32" s="37">
        <f>IF(M31=0,0,M31/$L31)</f>
        <v>0</v>
      </c>
      <c r="N32" s="37">
        <f>IF(N31=0,0,N31/$N31)</f>
        <v>0</v>
      </c>
      <c r="O32" s="37">
        <f>IF(O31=0,0,O31/$N31)</f>
        <v>0</v>
      </c>
      <c r="P32" s="37">
        <f>IF(P31=0,0,P31/$F31)</f>
        <v>0</v>
      </c>
      <c r="Q32" s="37">
        <f>IF(Q31=0,0,Q31/$F31)</f>
        <v>0.5</v>
      </c>
      <c r="AB32" s="224"/>
      <c r="AC32" s="224"/>
    </row>
    <row r="33" spans="1:29" ht="12" customHeight="1">
      <c r="A33" s="254"/>
      <c r="B33" s="254"/>
      <c r="C33" s="43"/>
      <c r="D33" s="305" t="s">
        <v>35</v>
      </c>
      <c r="E33" s="42"/>
      <c r="F33" s="93">
        <f t="shared" si="1"/>
        <v>5</v>
      </c>
      <c r="G33" s="69">
        <v>4</v>
      </c>
      <c r="H33" s="41">
        <v>3</v>
      </c>
      <c r="I33" s="41">
        <v>1</v>
      </c>
      <c r="J33" s="41">
        <v>0</v>
      </c>
      <c r="K33" s="41">
        <v>0</v>
      </c>
      <c r="L33" s="41">
        <v>1</v>
      </c>
      <c r="M33" s="41">
        <v>1</v>
      </c>
      <c r="N33" s="41">
        <v>5</v>
      </c>
      <c r="O33" s="41">
        <v>2</v>
      </c>
      <c r="P33" s="41">
        <v>1</v>
      </c>
      <c r="Q33" s="41">
        <v>0</v>
      </c>
      <c r="AB33" s="140">
        <v>5</v>
      </c>
      <c r="AC33" s="140" t="str">
        <f>IF(F33=AB33,"",1)</f>
        <v/>
      </c>
    </row>
    <row r="34" spans="1:29" ht="12" customHeight="1">
      <c r="A34" s="254"/>
      <c r="B34" s="254"/>
      <c r="C34" s="40"/>
      <c r="D34" s="306"/>
      <c r="E34" s="39"/>
      <c r="F34" s="94">
        <f t="shared" si="1"/>
        <v>1</v>
      </c>
      <c r="G34" s="67">
        <f>IF(G33=0,0,G33/$F33)</f>
        <v>0.8</v>
      </c>
      <c r="H34" s="37">
        <f>IF(H33=0,0,H33/$H33)</f>
        <v>1</v>
      </c>
      <c r="I34" s="37">
        <f>IF(I33=0,0,I33/$H33)</f>
        <v>0.33333333333333331</v>
      </c>
      <c r="J34" s="37">
        <f>IF(J33=0,0,J33/$J33)</f>
        <v>0</v>
      </c>
      <c r="K34" s="37">
        <f>IF(K33=0,0,K33/$J33)</f>
        <v>0</v>
      </c>
      <c r="L34" s="37">
        <f>IF(L33=0,0,L33/$L33)</f>
        <v>1</v>
      </c>
      <c r="M34" s="37">
        <f>IF(M33=0,0,M33/$L33)</f>
        <v>1</v>
      </c>
      <c r="N34" s="37">
        <f>IF(N33=0,0,N33/$N33)</f>
        <v>1</v>
      </c>
      <c r="O34" s="37">
        <f>IF(O33=0,0,O33/$N33)</f>
        <v>0.4</v>
      </c>
      <c r="P34" s="37">
        <f>IF(P33=0,0,P33/$F33)</f>
        <v>0.2</v>
      </c>
      <c r="Q34" s="37">
        <f>IF(Q33=0,0,Q33/$F33)</f>
        <v>0</v>
      </c>
      <c r="AB34" s="224"/>
      <c r="AC34" s="224"/>
    </row>
    <row r="35" spans="1:29" ht="12" customHeight="1">
      <c r="A35" s="254"/>
      <c r="B35" s="254"/>
      <c r="C35" s="43"/>
      <c r="D35" s="305" t="s">
        <v>34</v>
      </c>
      <c r="E35" s="42"/>
      <c r="F35" s="93">
        <f t="shared" si="1"/>
        <v>10</v>
      </c>
      <c r="G35" s="69">
        <v>7</v>
      </c>
      <c r="H35" s="41">
        <v>11</v>
      </c>
      <c r="I35" s="41">
        <v>1</v>
      </c>
      <c r="J35" s="41">
        <v>0</v>
      </c>
      <c r="K35" s="41">
        <v>0</v>
      </c>
      <c r="L35" s="41">
        <v>8</v>
      </c>
      <c r="M35" s="41">
        <v>0</v>
      </c>
      <c r="N35" s="41">
        <v>58</v>
      </c>
      <c r="O35" s="41">
        <v>13</v>
      </c>
      <c r="P35" s="41">
        <v>3</v>
      </c>
      <c r="Q35" s="41">
        <v>0</v>
      </c>
      <c r="AB35" s="140">
        <v>10</v>
      </c>
      <c r="AC35" s="140" t="str">
        <f>IF(F35=AB35,"",1)</f>
        <v/>
      </c>
    </row>
    <row r="36" spans="1:29" ht="12" customHeight="1">
      <c r="A36" s="254"/>
      <c r="B36" s="254"/>
      <c r="C36" s="40"/>
      <c r="D36" s="306"/>
      <c r="E36" s="39"/>
      <c r="F36" s="94">
        <f t="shared" si="1"/>
        <v>1</v>
      </c>
      <c r="G36" s="67">
        <f>IF(G35=0,0,G35/$F35)</f>
        <v>0.7</v>
      </c>
      <c r="H36" s="37">
        <f>IF(H35=0,0,H35/$H35)</f>
        <v>1</v>
      </c>
      <c r="I36" s="37">
        <f>IF(I35=0,0,I35/$H35)</f>
        <v>9.0909090909090912E-2</v>
      </c>
      <c r="J36" s="37">
        <f>IF(J35=0,0,J35/$J35)</f>
        <v>0</v>
      </c>
      <c r="K36" s="37">
        <f>IF(K35=0,0,K35/$J35)</f>
        <v>0</v>
      </c>
      <c r="L36" s="37">
        <f>IF(L35=0,0,L35/$L35)</f>
        <v>1</v>
      </c>
      <c r="M36" s="37">
        <f>IF(M35=0,0,M35/$L35)</f>
        <v>0</v>
      </c>
      <c r="N36" s="37">
        <f>IF(N35=0,0,N35/$N35)</f>
        <v>1</v>
      </c>
      <c r="O36" s="37">
        <f>IF(O35=0,0,O35/$N35)</f>
        <v>0.22413793103448276</v>
      </c>
      <c r="P36" s="37">
        <f>IF(P35=0,0,P35/$F35)</f>
        <v>0.3</v>
      </c>
      <c r="Q36" s="37">
        <f>IF(Q35=0,0,Q35/$F35)</f>
        <v>0</v>
      </c>
      <c r="AB36" s="224"/>
      <c r="AC36" s="224"/>
    </row>
    <row r="37" spans="1:29" ht="12" customHeight="1">
      <c r="A37" s="254"/>
      <c r="B37" s="254"/>
      <c r="C37" s="43"/>
      <c r="D37" s="305" t="s">
        <v>33</v>
      </c>
      <c r="E37" s="42"/>
      <c r="F37" s="93">
        <f t="shared" si="1"/>
        <v>1</v>
      </c>
      <c r="G37" s="69">
        <v>0</v>
      </c>
      <c r="H37" s="41">
        <v>0</v>
      </c>
      <c r="I37" s="41">
        <v>0</v>
      </c>
      <c r="J37" s="41">
        <v>0</v>
      </c>
      <c r="K37" s="41">
        <v>0</v>
      </c>
      <c r="L37" s="41">
        <v>0</v>
      </c>
      <c r="M37" s="41">
        <v>0</v>
      </c>
      <c r="N37" s="41">
        <v>0</v>
      </c>
      <c r="O37" s="41">
        <v>0</v>
      </c>
      <c r="P37" s="41">
        <v>0</v>
      </c>
      <c r="Q37" s="41">
        <v>1</v>
      </c>
      <c r="AB37" s="140">
        <v>1</v>
      </c>
      <c r="AC37" s="140" t="str">
        <f>IF(F37=AB37,"",1)</f>
        <v/>
      </c>
    </row>
    <row r="38" spans="1:29" ht="12" customHeight="1">
      <c r="A38" s="254"/>
      <c r="B38" s="254"/>
      <c r="C38" s="40"/>
      <c r="D38" s="306"/>
      <c r="E38" s="39"/>
      <c r="F38" s="94">
        <f t="shared" si="1"/>
        <v>1</v>
      </c>
      <c r="G38" s="67">
        <f>IF(G37=0,0,G37/$F37)</f>
        <v>0</v>
      </c>
      <c r="H38" s="37">
        <f>IF(H37=0,0,H37/$H37)</f>
        <v>0</v>
      </c>
      <c r="I38" s="37">
        <f>IF(I37=0,0,I37/$H37)</f>
        <v>0</v>
      </c>
      <c r="J38" s="37">
        <f>IF(J37=0,0,J37/$J37)</f>
        <v>0</v>
      </c>
      <c r="K38" s="37">
        <f>IF(K37=0,0,K37/$J37)</f>
        <v>0</v>
      </c>
      <c r="L38" s="37">
        <f>IF(L37=0,0,L37/$L37)</f>
        <v>0</v>
      </c>
      <c r="M38" s="37">
        <f>IF(M37=0,0,M37/$L37)</f>
        <v>0</v>
      </c>
      <c r="N38" s="37">
        <f>IF(N37=0,0,N37/$N37)</f>
        <v>0</v>
      </c>
      <c r="O38" s="37">
        <f>IF(O37=0,0,O37/$N37)</f>
        <v>0</v>
      </c>
      <c r="P38" s="37">
        <f>IF(P37=0,0,P37/$F37)</f>
        <v>0</v>
      </c>
      <c r="Q38" s="37">
        <f>IF(Q37=0,0,Q37/$F37)</f>
        <v>1</v>
      </c>
      <c r="AB38" s="224"/>
      <c r="AC38" s="224"/>
    </row>
    <row r="39" spans="1:29" ht="12" customHeight="1">
      <c r="A39" s="254"/>
      <c r="B39" s="254"/>
      <c r="C39" s="43"/>
      <c r="D39" s="305" t="s">
        <v>32</v>
      </c>
      <c r="E39" s="42"/>
      <c r="F39" s="93">
        <f t="shared" si="1"/>
        <v>6</v>
      </c>
      <c r="G39" s="69">
        <v>3</v>
      </c>
      <c r="H39" s="41">
        <v>1</v>
      </c>
      <c r="I39" s="41">
        <v>0</v>
      </c>
      <c r="J39" s="41">
        <v>0</v>
      </c>
      <c r="K39" s="41">
        <v>0</v>
      </c>
      <c r="L39" s="41">
        <v>0</v>
      </c>
      <c r="M39" s="41">
        <v>0</v>
      </c>
      <c r="N39" s="41">
        <v>6</v>
      </c>
      <c r="O39" s="41">
        <v>0</v>
      </c>
      <c r="P39" s="41">
        <v>3</v>
      </c>
      <c r="Q39" s="41">
        <v>0</v>
      </c>
      <c r="AB39" s="140">
        <v>6</v>
      </c>
      <c r="AC39" s="140" t="str">
        <f>IF(F39=AB39,"",1)</f>
        <v/>
      </c>
    </row>
    <row r="40" spans="1:29" ht="12" customHeight="1">
      <c r="A40" s="254"/>
      <c r="B40" s="254"/>
      <c r="C40" s="40"/>
      <c r="D40" s="306"/>
      <c r="E40" s="39"/>
      <c r="F40" s="94">
        <f t="shared" si="1"/>
        <v>1</v>
      </c>
      <c r="G40" s="67">
        <f>IF(G39=0,0,G39/$F39)</f>
        <v>0.5</v>
      </c>
      <c r="H40" s="37">
        <f>IF(H39=0,0,H39/$H39)</f>
        <v>1</v>
      </c>
      <c r="I40" s="37">
        <f>IF(I39=0,0,I39/$H39)</f>
        <v>0</v>
      </c>
      <c r="J40" s="37">
        <f>IF(J39=0,0,J39/$J39)</f>
        <v>0</v>
      </c>
      <c r="K40" s="37">
        <f>IF(K39=0,0,K39/$J39)</f>
        <v>0</v>
      </c>
      <c r="L40" s="37">
        <f>IF(L39=0,0,L39/$L39)</f>
        <v>0</v>
      </c>
      <c r="M40" s="37">
        <f>IF(M39=0,0,M39/$L39)</f>
        <v>0</v>
      </c>
      <c r="N40" s="37">
        <f>IF(N39=0,0,N39/$N39)</f>
        <v>1</v>
      </c>
      <c r="O40" s="37">
        <f>IF(O39=0,0,O39/$N39)</f>
        <v>0</v>
      </c>
      <c r="P40" s="37">
        <f>IF(P39=0,0,P39/$F39)</f>
        <v>0.5</v>
      </c>
      <c r="Q40" s="37">
        <f>IF(Q39=0,0,Q39/$F39)</f>
        <v>0</v>
      </c>
      <c r="AB40" s="224"/>
      <c r="AC40" s="224"/>
    </row>
    <row r="41" spans="1:29" ht="12" customHeight="1">
      <c r="A41" s="254"/>
      <c r="B41" s="254"/>
      <c r="C41" s="43"/>
      <c r="D41" s="305" t="s">
        <v>31</v>
      </c>
      <c r="E41" s="42"/>
      <c r="F41" s="93">
        <f t="shared" si="1"/>
        <v>1</v>
      </c>
      <c r="G41" s="69">
        <v>0</v>
      </c>
      <c r="H41" s="41">
        <v>0</v>
      </c>
      <c r="I41" s="41">
        <v>0</v>
      </c>
      <c r="J41" s="41">
        <v>0</v>
      </c>
      <c r="K41" s="41">
        <v>0</v>
      </c>
      <c r="L41" s="41">
        <v>0</v>
      </c>
      <c r="M41" s="41">
        <v>0</v>
      </c>
      <c r="N41" s="41">
        <v>0</v>
      </c>
      <c r="O41" s="41">
        <v>0</v>
      </c>
      <c r="P41" s="41">
        <v>1</v>
      </c>
      <c r="Q41" s="41">
        <v>0</v>
      </c>
      <c r="AB41" s="140">
        <v>1</v>
      </c>
      <c r="AC41" s="140" t="str">
        <f>IF(F41=AB41,"",1)</f>
        <v/>
      </c>
    </row>
    <row r="42" spans="1:29" ht="12" customHeight="1">
      <c r="A42" s="254"/>
      <c r="B42" s="254"/>
      <c r="C42" s="40"/>
      <c r="D42" s="306"/>
      <c r="E42" s="39"/>
      <c r="F42" s="94">
        <f t="shared" si="1"/>
        <v>1</v>
      </c>
      <c r="G42" s="67">
        <f>IF(G41=0,0,G41/$F41)</f>
        <v>0</v>
      </c>
      <c r="H42" s="37">
        <f>IF(H41=0,0,H41/$H41)</f>
        <v>0</v>
      </c>
      <c r="I42" s="37">
        <f>IF(I41=0,0,I41/$H41)</f>
        <v>0</v>
      </c>
      <c r="J42" s="37">
        <f>IF(J41=0,0,J41/$J41)</f>
        <v>0</v>
      </c>
      <c r="K42" s="37">
        <f>IF(K41=0,0,K41/$J41)</f>
        <v>0</v>
      </c>
      <c r="L42" s="37">
        <f>IF(L41=0,0,L41/$L41)</f>
        <v>0</v>
      </c>
      <c r="M42" s="37">
        <f>IF(M41=0,0,M41/$L41)</f>
        <v>0</v>
      </c>
      <c r="N42" s="37">
        <f>IF(N41=0,0,N41/$N41)</f>
        <v>0</v>
      </c>
      <c r="O42" s="37">
        <f>IF(O41=0,0,O41/$N41)</f>
        <v>0</v>
      </c>
      <c r="P42" s="37">
        <f>IF(P41=0,0,P41/$F41)</f>
        <v>1</v>
      </c>
      <c r="Q42" s="37">
        <f>IF(Q41=0,0,Q41/$F41)</f>
        <v>0</v>
      </c>
      <c r="AB42" s="224"/>
      <c r="AC42" s="224"/>
    </row>
    <row r="43" spans="1:29" ht="12" customHeight="1">
      <c r="A43" s="254"/>
      <c r="B43" s="254"/>
      <c r="C43" s="43"/>
      <c r="D43" s="305" t="s">
        <v>30</v>
      </c>
      <c r="E43" s="42"/>
      <c r="F43" s="93">
        <f t="shared" si="1"/>
        <v>2</v>
      </c>
      <c r="G43" s="69">
        <v>1</v>
      </c>
      <c r="H43" s="41">
        <v>1</v>
      </c>
      <c r="I43" s="41">
        <v>0</v>
      </c>
      <c r="J43" s="41">
        <v>2</v>
      </c>
      <c r="K43" s="41">
        <v>0</v>
      </c>
      <c r="L43" s="41">
        <v>1</v>
      </c>
      <c r="M43" s="41">
        <v>0</v>
      </c>
      <c r="N43" s="41">
        <v>4</v>
      </c>
      <c r="O43" s="41">
        <v>0</v>
      </c>
      <c r="P43" s="41">
        <v>1</v>
      </c>
      <c r="Q43" s="41">
        <v>0</v>
      </c>
      <c r="AB43" s="140">
        <v>2</v>
      </c>
      <c r="AC43" s="140" t="str">
        <f>IF(F43=AB43,"",1)</f>
        <v/>
      </c>
    </row>
    <row r="44" spans="1:29" ht="12" customHeight="1">
      <c r="A44" s="254"/>
      <c r="B44" s="254"/>
      <c r="C44" s="40"/>
      <c r="D44" s="306"/>
      <c r="E44" s="39"/>
      <c r="F44" s="94">
        <f t="shared" si="1"/>
        <v>1</v>
      </c>
      <c r="G44" s="67">
        <f>IF(G43=0,0,G43/$F43)</f>
        <v>0.5</v>
      </c>
      <c r="H44" s="37">
        <f>IF(H43=0,0,H43/$H43)</f>
        <v>1</v>
      </c>
      <c r="I44" s="37">
        <f>IF(I43=0,0,I43/$H43)</f>
        <v>0</v>
      </c>
      <c r="J44" s="37">
        <f>IF(J43=0,0,J43/$J43)</f>
        <v>1</v>
      </c>
      <c r="K44" s="37">
        <f>IF(K43=0,0,K43/$J43)</f>
        <v>0</v>
      </c>
      <c r="L44" s="37">
        <f>IF(L43=0,0,L43/$L43)</f>
        <v>1</v>
      </c>
      <c r="M44" s="37">
        <f>IF(M43=0,0,M43/$L43)</f>
        <v>0</v>
      </c>
      <c r="N44" s="37">
        <f>IF(N43=0,0,N43/$N43)</f>
        <v>1</v>
      </c>
      <c r="O44" s="37">
        <f>IF(O43=0,0,O43/$N43)</f>
        <v>0</v>
      </c>
      <c r="P44" s="37">
        <f>IF(P43=0,0,P43/$F43)</f>
        <v>0.5</v>
      </c>
      <c r="Q44" s="37">
        <f>IF(Q43=0,0,Q43/$F43)</f>
        <v>0</v>
      </c>
      <c r="AB44" s="224"/>
      <c r="AC44" s="224"/>
    </row>
    <row r="45" spans="1:29" ht="12" customHeight="1">
      <c r="A45" s="254"/>
      <c r="B45" s="254"/>
      <c r="C45" s="43"/>
      <c r="D45" s="305" t="s">
        <v>29</v>
      </c>
      <c r="E45" s="42"/>
      <c r="F45" s="93">
        <f t="shared" si="1"/>
        <v>9</v>
      </c>
      <c r="G45" s="69">
        <v>3</v>
      </c>
      <c r="H45" s="41">
        <v>6</v>
      </c>
      <c r="I45" s="41">
        <v>2</v>
      </c>
      <c r="J45" s="41">
        <v>0</v>
      </c>
      <c r="K45" s="41">
        <v>0</v>
      </c>
      <c r="L45" s="41">
        <v>1</v>
      </c>
      <c r="M45" s="41">
        <v>0</v>
      </c>
      <c r="N45" s="41">
        <v>4</v>
      </c>
      <c r="O45" s="41">
        <v>1</v>
      </c>
      <c r="P45" s="41">
        <v>3</v>
      </c>
      <c r="Q45" s="41">
        <v>3</v>
      </c>
      <c r="AB45" s="140">
        <v>9</v>
      </c>
      <c r="AC45" s="140" t="str">
        <f>IF(F45=AB45,"",1)</f>
        <v/>
      </c>
    </row>
    <row r="46" spans="1:29" ht="12" customHeight="1">
      <c r="A46" s="254"/>
      <c r="B46" s="254"/>
      <c r="C46" s="40"/>
      <c r="D46" s="306"/>
      <c r="E46" s="39"/>
      <c r="F46" s="94">
        <f t="shared" si="1"/>
        <v>1</v>
      </c>
      <c r="G46" s="67">
        <f>IF(G45=0,0,G45/$F45)</f>
        <v>0.33333333333333331</v>
      </c>
      <c r="H46" s="37">
        <f>IF(H45=0,0,H45/$H45)</f>
        <v>1</v>
      </c>
      <c r="I46" s="37">
        <f>IF(I45=0,0,I45/$H45)</f>
        <v>0.33333333333333331</v>
      </c>
      <c r="J46" s="37">
        <f>IF(J45=0,0,J45/$J45)</f>
        <v>0</v>
      </c>
      <c r="K46" s="37">
        <f>IF(K45=0,0,K45/$J45)</f>
        <v>0</v>
      </c>
      <c r="L46" s="37">
        <f>IF(L45=0,0,L45/$L45)</f>
        <v>1</v>
      </c>
      <c r="M46" s="37">
        <f>IF(M45=0,0,M45/$L45)</f>
        <v>0</v>
      </c>
      <c r="N46" s="37">
        <f>IF(N45=0,0,N45/$N45)</f>
        <v>1</v>
      </c>
      <c r="O46" s="37">
        <f>IF(O45=0,0,O45/$N45)</f>
        <v>0.25</v>
      </c>
      <c r="P46" s="37">
        <f>IF(P45=0,0,P45/$F45)</f>
        <v>0.33333333333333331</v>
      </c>
      <c r="Q46" s="37">
        <f>IF(Q45=0,0,Q45/$F45)</f>
        <v>0.33333333333333331</v>
      </c>
      <c r="AB46" s="224"/>
      <c r="AC46" s="224"/>
    </row>
    <row r="47" spans="1:29" ht="12" customHeight="1">
      <c r="A47" s="254"/>
      <c r="B47" s="254"/>
      <c r="C47" s="43"/>
      <c r="D47" s="305" t="s">
        <v>28</v>
      </c>
      <c r="E47" s="42"/>
      <c r="F47" s="93">
        <f t="shared" si="1"/>
        <v>5</v>
      </c>
      <c r="G47" s="69">
        <v>1</v>
      </c>
      <c r="H47" s="41">
        <v>0</v>
      </c>
      <c r="I47" s="41">
        <v>0</v>
      </c>
      <c r="J47" s="41">
        <v>0</v>
      </c>
      <c r="K47" s="41">
        <v>0</v>
      </c>
      <c r="L47" s="41">
        <v>0</v>
      </c>
      <c r="M47" s="41">
        <v>0</v>
      </c>
      <c r="N47" s="41">
        <v>3</v>
      </c>
      <c r="O47" s="41">
        <v>0</v>
      </c>
      <c r="P47" s="41">
        <v>4</v>
      </c>
      <c r="Q47" s="41">
        <v>0</v>
      </c>
      <c r="AB47" s="140">
        <v>5</v>
      </c>
      <c r="AC47" s="140" t="str">
        <f>IF(F47=AB47,"",1)</f>
        <v/>
      </c>
    </row>
    <row r="48" spans="1:29" ht="12" customHeight="1">
      <c r="A48" s="254"/>
      <c r="B48" s="254"/>
      <c r="C48" s="40"/>
      <c r="D48" s="306"/>
      <c r="E48" s="39"/>
      <c r="F48" s="94">
        <f t="shared" si="1"/>
        <v>1</v>
      </c>
      <c r="G48" s="67">
        <f>IF(G47=0,0,G47/$F47)</f>
        <v>0.2</v>
      </c>
      <c r="H48" s="37">
        <f>IF(H47=0,0,H47/$H47)</f>
        <v>0</v>
      </c>
      <c r="I48" s="37">
        <f>IF(I47=0,0,I47/$H47)</f>
        <v>0</v>
      </c>
      <c r="J48" s="37">
        <f>IF(J47=0,0,J47/$J47)</f>
        <v>0</v>
      </c>
      <c r="K48" s="37">
        <f>IF(K47=0,0,K47/$J47)</f>
        <v>0</v>
      </c>
      <c r="L48" s="37">
        <f>IF(L47=0,0,L47/$L47)</f>
        <v>0</v>
      </c>
      <c r="M48" s="37">
        <f>IF(M47=0,0,M47/$L47)</f>
        <v>0</v>
      </c>
      <c r="N48" s="37">
        <f>IF(N47=0,0,N47/$N47)</f>
        <v>1</v>
      </c>
      <c r="O48" s="37">
        <f>IF(O47=0,0,O47/$N47)</f>
        <v>0</v>
      </c>
      <c r="P48" s="37">
        <f>IF(P47=0,0,P47/$F47)</f>
        <v>0.8</v>
      </c>
      <c r="Q48" s="37">
        <f>IF(Q47=0,0,Q47/$F47)</f>
        <v>0</v>
      </c>
      <c r="AB48" s="224"/>
      <c r="AC48" s="224"/>
    </row>
    <row r="49" spans="1:29" ht="12" customHeight="1">
      <c r="A49" s="254"/>
      <c r="B49" s="254"/>
      <c r="C49" s="43"/>
      <c r="D49" s="305" t="s">
        <v>27</v>
      </c>
      <c r="E49" s="42"/>
      <c r="F49" s="93">
        <f t="shared" si="1"/>
        <v>5</v>
      </c>
      <c r="G49" s="69">
        <v>2</v>
      </c>
      <c r="H49" s="41">
        <v>0</v>
      </c>
      <c r="I49" s="41">
        <v>0</v>
      </c>
      <c r="J49" s="41">
        <v>0</v>
      </c>
      <c r="K49" s="41">
        <v>0</v>
      </c>
      <c r="L49" s="41">
        <v>0</v>
      </c>
      <c r="M49" s="41">
        <v>0</v>
      </c>
      <c r="N49" s="41">
        <v>3</v>
      </c>
      <c r="O49" s="41">
        <v>0</v>
      </c>
      <c r="P49" s="41">
        <v>2</v>
      </c>
      <c r="Q49" s="41">
        <v>1</v>
      </c>
      <c r="AB49" s="140">
        <v>5</v>
      </c>
      <c r="AC49" s="140" t="str">
        <f>IF(F49=AB49,"",1)</f>
        <v/>
      </c>
    </row>
    <row r="50" spans="1:29" ht="12" customHeight="1">
      <c r="A50" s="254"/>
      <c r="B50" s="254"/>
      <c r="C50" s="40"/>
      <c r="D50" s="306"/>
      <c r="E50" s="39"/>
      <c r="F50" s="94">
        <f t="shared" si="1"/>
        <v>1</v>
      </c>
      <c r="G50" s="67">
        <f>IF(G49=0,0,G49/$F49)</f>
        <v>0.4</v>
      </c>
      <c r="H50" s="37">
        <f>IF(H49=0,0,H49/$H49)</f>
        <v>0</v>
      </c>
      <c r="I50" s="37">
        <f>IF(I49=0,0,I49/$H49)</f>
        <v>0</v>
      </c>
      <c r="J50" s="37">
        <f>IF(J49=0,0,J49/$J49)</f>
        <v>0</v>
      </c>
      <c r="K50" s="37">
        <f>IF(K49=0,0,K49/$J49)</f>
        <v>0</v>
      </c>
      <c r="L50" s="37">
        <f>IF(L49=0,0,L49/$L49)</f>
        <v>0</v>
      </c>
      <c r="M50" s="37">
        <f>IF(M49=0,0,M49/$L49)</f>
        <v>0</v>
      </c>
      <c r="N50" s="37">
        <f>IF(N49=0,0,N49/$N49)</f>
        <v>1</v>
      </c>
      <c r="O50" s="37">
        <f>IF(O49=0,0,O49/$N49)</f>
        <v>0</v>
      </c>
      <c r="P50" s="37">
        <f>IF(P49=0,0,P49/$F49)</f>
        <v>0.4</v>
      </c>
      <c r="Q50" s="37">
        <f>IF(Q49=0,0,Q49/$F49)</f>
        <v>0.2</v>
      </c>
      <c r="AB50" s="224"/>
      <c r="AC50" s="224"/>
    </row>
    <row r="51" spans="1:29" ht="12" customHeight="1">
      <c r="A51" s="254"/>
      <c r="B51" s="254"/>
      <c r="C51" s="43"/>
      <c r="D51" s="305" t="s">
        <v>26</v>
      </c>
      <c r="E51" s="42"/>
      <c r="F51" s="93">
        <f t="shared" si="1"/>
        <v>15</v>
      </c>
      <c r="G51" s="69">
        <v>5</v>
      </c>
      <c r="H51" s="41">
        <v>3</v>
      </c>
      <c r="I51" s="41">
        <v>1</v>
      </c>
      <c r="J51" s="41">
        <v>0</v>
      </c>
      <c r="K51" s="41">
        <v>0</v>
      </c>
      <c r="L51" s="41">
        <v>0</v>
      </c>
      <c r="M51" s="41">
        <v>0</v>
      </c>
      <c r="N51" s="41">
        <v>17</v>
      </c>
      <c r="O51" s="41">
        <v>8</v>
      </c>
      <c r="P51" s="41">
        <v>10</v>
      </c>
      <c r="Q51" s="41">
        <v>0</v>
      </c>
      <c r="AB51" s="140">
        <v>15</v>
      </c>
      <c r="AC51" s="140" t="str">
        <f>IF(F51=AB51,"",1)</f>
        <v/>
      </c>
    </row>
    <row r="52" spans="1:29" ht="12" customHeight="1">
      <c r="A52" s="254"/>
      <c r="B52" s="254"/>
      <c r="C52" s="40"/>
      <c r="D52" s="306"/>
      <c r="E52" s="39"/>
      <c r="F52" s="94">
        <f t="shared" si="1"/>
        <v>1</v>
      </c>
      <c r="G52" s="67">
        <f>IF(G51=0,0,G51/$F51)</f>
        <v>0.33333333333333331</v>
      </c>
      <c r="H52" s="37">
        <f>IF(H51=0,0,H51/$H51)</f>
        <v>1</v>
      </c>
      <c r="I52" s="37">
        <f>IF(I51=0,0,I51/$H51)</f>
        <v>0.33333333333333331</v>
      </c>
      <c r="J52" s="37">
        <f>IF(J51=0,0,J51/$J51)</f>
        <v>0</v>
      </c>
      <c r="K52" s="37">
        <f>IF(K51=0,0,K51/$J51)</f>
        <v>0</v>
      </c>
      <c r="L52" s="37">
        <f>IF(L51=0,0,L51/$L51)</f>
        <v>0</v>
      </c>
      <c r="M52" s="37">
        <f>IF(M51=0,0,M51/$L51)</f>
        <v>0</v>
      </c>
      <c r="N52" s="37">
        <f>IF(N51=0,0,N51/$N51)</f>
        <v>1</v>
      </c>
      <c r="O52" s="37">
        <f>IF(O51=0,0,O51/$N51)</f>
        <v>0.47058823529411764</v>
      </c>
      <c r="P52" s="37">
        <f>IF(P51=0,0,P51/$F51)</f>
        <v>0.66666666666666663</v>
      </c>
      <c r="Q52" s="37">
        <f>IF(Q51=0,0,Q51/$F51)</f>
        <v>0</v>
      </c>
      <c r="AB52" s="224"/>
      <c r="AC52" s="224"/>
    </row>
    <row r="53" spans="1:29" ht="12" customHeight="1">
      <c r="A53" s="254"/>
      <c r="B53" s="254"/>
      <c r="C53" s="43"/>
      <c r="D53" s="305" t="s">
        <v>25</v>
      </c>
      <c r="E53" s="42"/>
      <c r="F53" s="93">
        <f t="shared" si="1"/>
        <v>6</v>
      </c>
      <c r="G53" s="69">
        <v>2</v>
      </c>
      <c r="H53" s="41">
        <v>4</v>
      </c>
      <c r="I53" s="41">
        <v>0</v>
      </c>
      <c r="J53" s="41">
        <v>0</v>
      </c>
      <c r="K53" s="41">
        <v>0</v>
      </c>
      <c r="L53" s="41">
        <v>1</v>
      </c>
      <c r="M53" s="41">
        <v>0</v>
      </c>
      <c r="N53" s="41">
        <v>0</v>
      </c>
      <c r="O53" s="41">
        <v>0</v>
      </c>
      <c r="P53" s="41">
        <v>3</v>
      </c>
      <c r="Q53" s="41">
        <v>1</v>
      </c>
      <c r="AB53" s="140">
        <v>6</v>
      </c>
      <c r="AC53" s="140" t="str">
        <f>IF(F53=AB53,"",1)</f>
        <v/>
      </c>
    </row>
    <row r="54" spans="1:29" ht="12" customHeight="1">
      <c r="A54" s="254"/>
      <c r="B54" s="254"/>
      <c r="C54" s="40"/>
      <c r="D54" s="306"/>
      <c r="E54" s="39"/>
      <c r="F54" s="94">
        <f t="shared" si="1"/>
        <v>0.99999999999999989</v>
      </c>
      <c r="G54" s="67">
        <f>IF(G53=0,0,G53/$F53)</f>
        <v>0.33333333333333331</v>
      </c>
      <c r="H54" s="37">
        <f>IF(H53=0,0,H53/$H53)</f>
        <v>1</v>
      </c>
      <c r="I54" s="37">
        <f>IF(I53=0,0,I53/$H53)</f>
        <v>0</v>
      </c>
      <c r="J54" s="37">
        <f>IF(J53=0,0,J53/$J53)</f>
        <v>0</v>
      </c>
      <c r="K54" s="37">
        <f>IF(K53=0,0,K53/$J53)</f>
        <v>0</v>
      </c>
      <c r="L54" s="37">
        <f>IF(L53=0,0,L53/$L53)</f>
        <v>1</v>
      </c>
      <c r="M54" s="37">
        <f>IF(M53=0,0,M53/$L53)</f>
        <v>0</v>
      </c>
      <c r="N54" s="37">
        <f>IF(N53=0,0,N53/$N53)</f>
        <v>0</v>
      </c>
      <c r="O54" s="37">
        <f>IF(O53=0,0,O53/$N53)</f>
        <v>0</v>
      </c>
      <c r="P54" s="37">
        <f>IF(P53=0,0,P53/$F53)</f>
        <v>0.5</v>
      </c>
      <c r="Q54" s="37">
        <f>IF(Q53=0,0,Q53/$F53)</f>
        <v>0.16666666666666666</v>
      </c>
      <c r="AB54" s="224"/>
      <c r="AC54" s="224"/>
    </row>
    <row r="55" spans="1:29" ht="12" customHeight="1">
      <c r="A55" s="254"/>
      <c r="B55" s="254"/>
      <c r="C55" s="43"/>
      <c r="D55" s="305" t="s">
        <v>24</v>
      </c>
      <c r="E55" s="42"/>
      <c r="F55" s="93">
        <f t="shared" si="1"/>
        <v>33</v>
      </c>
      <c r="G55" s="69">
        <v>12</v>
      </c>
      <c r="H55" s="41">
        <v>11</v>
      </c>
      <c r="I55" s="41">
        <v>1</v>
      </c>
      <c r="J55" s="41">
        <v>3</v>
      </c>
      <c r="K55" s="41">
        <v>0</v>
      </c>
      <c r="L55" s="41">
        <v>4</v>
      </c>
      <c r="M55" s="41">
        <v>0</v>
      </c>
      <c r="N55" s="41">
        <v>15</v>
      </c>
      <c r="O55" s="41">
        <v>6</v>
      </c>
      <c r="P55" s="41">
        <v>19</v>
      </c>
      <c r="Q55" s="41">
        <v>2</v>
      </c>
      <c r="AB55" s="140">
        <v>33</v>
      </c>
      <c r="AC55" s="140" t="str">
        <f>IF(F55=AB55,"",1)</f>
        <v/>
      </c>
    </row>
    <row r="56" spans="1:29" ht="12" customHeight="1">
      <c r="A56" s="254"/>
      <c r="B56" s="254"/>
      <c r="C56" s="40"/>
      <c r="D56" s="306"/>
      <c r="E56" s="39"/>
      <c r="F56" s="94">
        <f t="shared" si="1"/>
        <v>1</v>
      </c>
      <c r="G56" s="67">
        <f>IF(G55=0,0,G55/$F55)</f>
        <v>0.36363636363636365</v>
      </c>
      <c r="H56" s="37">
        <f>IF(H55=0,0,H55/$H55)</f>
        <v>1</v>
      </c>
      <c r="I56" s="37">
        <f>IF(I55=0,0,I55/$H55)</f>
        <v>9.0909090909090912E-2</v>
      </c>
      <c r="J56" s="37">
        <f>IF(J55=0,0,J55/$J55)</f>
        <v>1</v>
      </c>
      <c r="K56" s="37">
        <f>IF(K55=0,0,K55/$J55)</f>
        <v>0</v>
      </c>
      <c r="L56" s="37">
        <f>IF(L55=0,0,L55/$L55)</f>
        <v>1</v>
      </c>
      <c r="M56" s="37">
        <f>IF(M55=0,0,M55/$L55)</f>
        <v>0</v>
      </c>
      <c r="N56" s="37">
        <f>IF(N55=0,0,N55/$N55)</f>
        <v>1</v>
      </c>
      <c r="O56" s="37">
        <f>IF(O55=0,0,O55/$N55)</f>
        <v>0.4</v>
      </c>
      <c r="P56" s="37">
        <f>IF(P55=0,0,P55/$F55)</f>
        <v>0.5757575757575758</v>
      </c>
      <c r="Q56" s="37">
        <f>IF(Q55=0,0,Q55/$F55)</f>
        <v>6.0606060606060608E-2</v>
      </c>
      <c r="AB56" s="224"/>
      <c r="AC56" s="224"/>
    </row>
    <row r="57" spans="1:29" ht="12" customHeight="1">
      <c r="A57" s="254"/>
      <c r="B57" s="254"/>
      <c r="C57" s="43"/>
      <c r="D57" s="305" t="s">
        <v>23</v>
      </c>
      <c r="E57" s="42"/>
      <c r="F57" s="93">
        <f t="shared" si="1"/>
        <v>7</v>
      </c>
      <c r="G57" s="69">
        <v>4</v>
      </c>
      <c r="H57" s="41">
        <v>11</v>
      </c>
      <c r="I57" s="41">
        <v>0</v>
      </c>
      <c r="J57" s="41">
        <v>1</v>
      </c>
      <c r="K57" s="41">
        <v>0</v>
      </c>
      <c r="L57" s="41">
        <v>3</v>
      </c>
      <c r="M57" s="41">
        <v>0</v>
      </c>
      <c r="N57" s="41">
        <v>5</v>
      </c>
      <c r="O57" s="41">
        <v>0</v>
      </c>
      <c r="P57" s="41">
        <v>3</v>
      </c>
      <c r="Q57" s="41">
        <v>0</v>
      </c>
      <c r="AB57" s="140">
        <v>7</v>
      </c>
      <c r="AC57" s="140" t="str">
        <f>IF(F57=AB57,"",1)</f>
        <v/>
      </c>
    </row>
    <row r="58" spans="1:29" ht="12" customHeight="1">
      <c r="A58" s="254"/>
      <c r="B58" s="254"/>
      <c r="C58" s="40"/>
      <c r="D58" s="306"/>
      <c r="E58" s="39"/>
      <c r="F58" s="94">
        <f t="shared" si="1"/>
        <v>1</v>
      </c>
      <c r="G58" s="67">
        <f>IF(G57=0,0,G57/$F57)</f>
        <v>0.5714285714285714</v>
      </c>
      <c r="H58" s="37">
        <f>IF(H57=0,0,H57/$H57)</f>
        <v>1</v>
      </c>
      <c r="I58" s="37">
        <f>IF(I57=0,0,I57/$H57)</f>
        <v>0</v>
      </c>
      <c r="J58" s="37">
        <f>IF(J57=0,0,J57/$J57)</f>
        <v>1</v>
      </c>
      <c r="K58" s="37">
        <f>IF(K57=0,0,K57/$J57)</f>
        <v>0</v>
      </c>
      <c r="L58" s="37">
        <f>IF(L57=0,0,L57/$L57)</f>
        <v>1</v>
      </c>
      <c r="M58" s="37">
        <f>IF(M57=0,0,M57/$L57)</f>
        <v>0</v>
      </c>
      <c r="N58" s="37">
        <f>IF(N57=0,0,N57/$N57)</f>
        <v>1</v>
      </c>
      <c r="O58" s="37">
        <f>IF(O57=0,0,O57/$N57)</f>
        <v>0</v>
      </c>
      <c r="P58" s="37">
        <f>IF(P57=0,0,P57/$F57)</f>
        <v>0.42857142857142855</v>
      </c>
      <c r="Q58" s="37">
        <f>IF(Q57=0,0,Q57/$F57)</f>
        <v>0</v>
      </c>
      <c r="AB58" s="224"/>
      <c r="AC58" s="224"/>
    </row>
    <row r="59" spans="1:29" ht="12.75" customHeight="1">
      <c r="A59" s="254"/>
      <c r="B59" s="254"/>
      <c r="C59" s="43"/>
      <c r="D59" s="305" t="s">
        <v>22</v>
      </c>
      <c r="E59" s="42"/>
      <c r="F59" s="93">
        <f t="shared" si="1"/>
        <v>29</v>
      </c>
      <c r="G59" s="69">
        <v>16</v>
      </c>
      <c r="H59" s="41">
        <v>32</v>
      </c>
      <c r="I59" s="41">
        <v>8</v>
      </c>
      <c r="J59" s="41">
        <v>1</v>
      </c>
      <c r="K59" s="41">
        <v>0</v>
      </c>
      <c r="L59" s="41">
        <v>2</v>
      </c>
      <c r="M59" s="41">
        <v>0</v>
      </c>
      <c r="N59" s="41">
        <v>41</v>
      </c>
      <c r="O59" s="41">
        <v>10</v>
      </c>
      <c r="P59" s="41">
        <v>12</v>
      </c>
      <c r="Q59" s="41">
        <v>1</v>
      </c>
      <c r="AB59" s="140">
        <v>29</v>
      </c>
      <c r="AC59" s="140" t="str">
        <f>IF(F59=AB59,"",1)</f>
        <v/>
      </c>
    </row>
    <row r="60" spans="1:29" ht="12.75" customHeight="1">
      <c r="A60" s="254"/>
      <c r="B60" s="254"/>
      <c r="C60" s="40"/>
      <c r="D60" s="306"/>
      <c r="E60" s="39"/>
      <c r="F60" s="94">
        <f t="shared" si="1"/>
        <v>0.99999999999999989</v>
      </c>
      <c r="G60" s="67">
        <f>IF(G59=0,0,G59/$F59)</f>
        <v>0.55172413793103448</v>
      </c>
      <c r="H60" s="37">
        <f>IF(H59=0,0,H59/$H59)</f>
        <v>1</v>
      </c>
      <c r="I60" s="37">
        <f>IF(I59=0,0,I59/$H59)</f>
        <v>0.25</v>
      </c>
      <c r="J60" s="37">
        <f>IF(J59=0,0,J59/$J59)</f>
        <v>1</v>
      </c>
      <c r="K60" s="37">
        <f>IF(K59=0,0,K59/$J59)</f>
        <v>0</v>
      </c>
      <c r="L60" s="37">
        <f>IF(L59=0,0,L59/$L59)</f>
        <v>1</v>
      </c>
      <c r="M60" s="37">
        <f>IF(M59=0,0,M59/$L59)</f>
        <v>0</v>
      </c>
      <c r="N60" s="37">
        <f>IF(N59=0,0,N59/$N59)</f>
        <v>1</v>
      </c>
      <c r="O60" s="37">
        <f>IF(O59=0,0,O59/$N59)</f>
        <v>0.24390243902439024</v>
      </c>
      <c r="P60" s="37">
        <f>IF(P59=0,0,P59/$F59)</f>
        <v>0.41379310344827586</v>
      </c>
      <c r="Q60" s="37">
        <f>IF(Q59=0,0,Q59/$F59)</f>
        <v>3.4482758620689655E-2</v>
      </c>
      <c r="AB60" s="224"/>
      <c r="AC60" s="224"/>
    </row>
    <row r="61" spans="1:29" ht="12" customHeight="1">
      <c r="A61" s="254"/>
      <c r="B61" s="254"/>
      <c r="C61" s="43"/>
      <c r="D61" s="305" t="s">
        <v>21</v>
      </c>
      <c r="E61" s="42"/>
      <c r="F61" s="93">
        <f t="shared" si="1"/>
        <v>15</v>
      </c>
      <c r="G61" s="69">
        <v>8</v>
      </c>
      <c r="H61" s="41">
        <v>12</v>
      </c>
      <c r="I61" s="41">
        <v>1</v>
      </c>
      <c r="J61" s="41">
        <v>2</v>
      </c>
      <c r="K61" s="41">
        <v>0</v>
      </c>
      <c r="L61" s="41">
        <v>1</v>
      </c>
      <c r="M61" s="41">
        <v>0</v>
      </c>
      <c r="N61" s="41">
        <v>17</v>
      </c>
      <c r="O61" s="41">
        <v>6</v>
      </c>
      <c r="P61" s="41">
        <v>5</v>
      </c>
      <c r="Q61" s="41">
        <v>2</v>
      </c>
      <c r="AB61" s="140">
        <v>15</v>
      </c>
      <c r="AC61" s="140" t="str">
        <f>IF(F61=AB61,"",1)</f>
        <v/>
      </c>
    </row>
    <row r="62" spans="1:29" ht="12" customHeight="1">
      <c r="A62" s="254"/>
      <c r="B62" s="254"/>
      <c r="C62" s="40"/>
      <c r="D62" s="306"/>
      <c r="E62" s="39"/>
      <c r="F62" s="94">
        <f t="shared" si="1"/>
        <v>1</v>
      </c>
      <c r="G62" s="67">
        <f>IF(G61=0,0,G61/$F61)</f>
        <v>0.53333333333333333</v>
      </c>
      <c r="H62" s="37">
        <f>IF(H61=0,0,H61/$H61)</f>
        <v>1</v>
      </c>
      <c r="I62" s="37">
        <f>IF(I61=0,0,I61/$H61)</f>
        <v>8.3333333333333329E-2</v>
      </c>
      <c r="J62" s="37">
        <f>IF(J61=0,0,J61/$J61)</f>
        <v>1</v>
      </c>
      <c r="K62" s="37">
        <f>IF(K61=0,0,K61/$J61)</f>
        <v>0</v>
      </c>
      <c r="L62" s="37">
        <f>IF(L61=0,0,L61/$L61)</f>
        <v>1</v>
      </c>
      <c r="M62" s="37">
        <f>IF(M61=0,0,M61/$L61)</f>
        <v>0</v>
      </c>
      <c r="N62" s="37">
        <f>IF(N61=0,0,N61/$N61)</f>
        <v>1</v>
      </c>
      <c r="O62" s="37">
        <f>IF(O61=0,0,O61/$N61)</f>
        <v>0.35294117647058826</v>
      </c>
      <c r="P62" s="37">
        <f>IF(P61=0,0,P61/$F61)</f>
        <v>0.33333333333333331</v>
      </c>
      <c r="Q62" s="37">
        <f>IF(Q61=0,0,Q61/$F61)</f>
        <v>0.13333333333333333</v>
      </c>
      <c r="AB62" s="224"/>
      <c r="AC62" s="224"/>
    </row>
    <row r="63" spans="1:29" ht="12" customHeight="1">
      <c r="A63" s="254"/>
      <c r="B63" s="254"/>
      <c r="C63" s="43"/>
      <c r="D63" s="305" t="s">
        <v>20</v>
      </c>
      <c r="E63" s="42"/>
      <c r="F63" s="93">
        <f t="shared" si="1"/>
        <v>7</v>
      </c>
      <c r="G63" s="69">
        <v>6</v>
      </c>
      <c r="H63" s="41">
        <v>5</v>
      </c>
      <c r="I63" s="41">
        <v>0</v>
      </c>
      <c r="J63" s="41">
        <v>0</v>
      </c>
      <c r="K63" s="41">
        <v>0</v>
      </c>
      <c r="L63" s="41">
        <v>3</v>
      </c>
      <c r="M63" s="41">
        <v>0</v>
      </c>
      <c r="N63" s="41">
        <v>14</v>
      </c>
      <c r="O63" s="41">
        <v>1</v>
      </c>
      <c r="P63" s="41">
        <v>1</v>
      </c>
      <c r="Q63" s="41">
        <v>0</v>
      </c>
      <c r="AB63" s="140">
        <v>7</v>
      </c>
      <c r="AC63" s="140" t="str">
        <f>IF(F63=AB63,"",1)</f>
        <v/>
      </c>
    </row>
    <row r="64" spans="1:29" ht="12" customHeight="1">
      <c r="A64" s="254"/>
      <c r="B64" s="254"/>
      <c r="C64" s="40"/>
      <c r="D64" s="306"/>
      <c r="E64" s="39"/>
      <c r="F64" s="94">
        <f t="shared" si="1"/>
        <v>1</v>
      </c>
      <c r="G64" s="67">
        <f>IF(G63=0,0,G63/$F63)</f>
        <v>0.8571428571428571</v>
      </c>
      <c r="H64" s="37">
        <f>IF(H63=0,0,H63/$H63)</f>
        <v>1</v>
      </c>
      <c r="I64" s="37">
        <f>IF(I63=0,0,I63/$H63)</f>
        <v>0</v>
      </c>
      <c r="J64" s="37">
        <f>IF(J63=0,0,J63/$J63)</f>
        <v>0</v>
      </c>
      <c r="K64" s="37">
        <f>IF(K63=0,0,K63/$J63)</f>
        <v>0</v>
      </c>
      <c r="L64" s="37">
        <f>IF(L63=0,0,L63/$L63)</f>
        <v>1</v>
      </c>
      <c r="M64" s="37">
        <f>IF(M63=0,0,M63/$L63)</f>
        <v>0</v>
      </c>
      <c r="N64" s="37">
        <f>IF(N63=0,0,N63/$N63)</f>
        <v>1</v>
      </c>
      <c r="O64" s="37">
        <f>IF(O63=0,0,O63/$N63)</f>
        <v>7.1428571428571425E-2</v>
      </c>
      <c r="P64" s="37">
        <f>IF(P63=0,0,P63/$F63)</f>
        <v>0.14285714285714285</v>
      </c>
      <c r="Q64" s="37">
        <f>IF(Q63=0,0,Q63/$F63)</f>
        <v>0</v>
      </c>
      <c r="AB64" s="224"/>
      <c r="AC64" s="224"/>
    </row>
    <row r="65" spans="1:29" ht="12" customHeight="1">
      <c r="A65" s="254"/>
      <c r="B65" s="254"/>
      <c r="C65" s="43"/>
      <c r="D65" s="305" t="s">
        <v>19</v>
      </c>
      <c r="E65" s="42"/>
      <c r="F65" s="93">
        <f t="shared" si="1"/>
        <v>17</v>
      </c>
      <c r="G65" s="69">
        <v>11</v>
      </c>
      <c r="H65" s="41">
        <v>11</v>
      </c>
      <c r="I65" s="41">
        <v>2</v>
      </c>
      <c r="J65" s="41">
        <v>2</v>
      </c>
      <c r="K65" s="41">
        <v>0</v>
      </c>
      <c r="L65" s="41">
        <v>5</v>
      </c>
      <c r="M65" s="41">
        <v>1</v>
      </c>
      <c r="N65" s="41">
        <v>31</v>
      </c>
      <c r="O65" s="41">
        <v>3</v>
      </c>
      <c r="P65" s="41">
        <v>6</v>
      </c>
      <c r="Q65" s="41">
        <v>0</v>
      </c>
      <c r="AB65" s="140">
        <v>17</v>
      </c>
      <c r="AC65" s="140" t="str">
        <f>IF(F65=AB65,"",1)</f>
        <v/>
      </c>
    </row>
    <row r="66" spans="1:29" ht="12" customHeight="1">
      <c r="A66" s="254"/>
      <c r="B66" s="254"/>
      <c r="C66" s="40"/>
      <c r="D66" s="306"/>
      <c r="E66" s="39"/>
      <c r="F66" s="94">
        <f t="shared" si="1"/>
        <v>1</v>
      </c>
      <c r="G66" s="67">
        <f>IF(G65=0,0,G65/$F65)</f>
        <v>0.6470588235294118</v>
      </c>
      <c r="H66" s="37">
        <f>IF(H65=0,0,H65/$H65)</f>
        <v>1</v>
      </c>
      <c r="I66" s="37">
        <f>IF(I65=0,0,I65/$H65)</f>
        <v>0.18181818181818182</v>
      </c>
      <c r="J66" s="37">
        <f>IF(J65=0,0,J65/$J65)</f>
        <v>1</v>
      </c>
      <c r="K66" s="37">
        <f>IF(K65=0,0,K65/$J65)</f>
        <v>0</v>
      </c>
      <c r="L66" s="37">
        <f>IF(L65=0,0,L65/$L65)</f>
        <v>1</v>
      </c>
      <c r="M66" s="37">
        <f>IF(M65=0,0,M65/$L65)</f>
        <v>0.2</v>
      </c>
      <c r="N66" s="37">
        <f>IF(N65=0,0,N65/$N65)</f>
        <v>1</v>
      </c>
      <c r="O66" s="37">
        <f>IF(O65=0,0,O65/$N65)</f>
        <v>9.6774193548387094E-2</v>
      </c>
      <c r="P66" s="37">
        <f>IF(P65=0,0,P65/$F65)</f>
        <v>0.35294117647058826</v>
      </c>
      <c r="Q66" s="37">
        <f>IF(Q65=0,0,Q65/$F65)</f>
        <v>0</v>
      </c>
      <c r="AB66" s="224"/>
      <c r="AC66" s="224"/>
    </row>
    <row r="67" spans="1:29" ht="12" customHeight="1">
      <c r="A67" s="254"/>
      <c r="B67" s="254"/>
      <c r="C67" s="43"/>
      <c r="D67" s="305" t="s">
        <v>18</v>
      </c>
      <c r="E67" s="42"/>
      <c r="F67" s="93">
        <f t="shared" si="1"/>
        <v>6</v>
      </c>
      <c r="G67" s="69">
        <v>3</v>
      </c>
      <c r="H67" s="41">
        <v>3</v>
      </c>
      <c r="I67" s="41">
        <v>0</v>
      </c>
      <c r="J67" s="41">
        <v>0</v>
      </c>
      <c r="K67" s="41">
        <v>0</v>
      </c>
      <c r="L67" s="41">
        <v>3</v>
      </c>
      <c r="M67" s="41">
        <v>1</v>
      </c>
      <c r="N67" s="41">
        <v>1</v>
      </c>
      <c r="O67" s="41">
        <v>0</v>
      </c>
      <c r="P67" s="41">
        <v>3</v>
      </c>
      <c r="Q67" s="41">
        <v>0</v>
      </c>
      <c r="AB67" s="140">
        <v>6</v>
      </c>
      <c r="AC67" s="140" t="str">
        <f>IF(F67=AB67,"",1)</f>
        <v/>
      </c>
    </row>
    <row r="68" spans="1:29" ht="12" customHeight="1">
      <c r="A68" s="254"/>
      <c r="B68" s="255"/>
      <c r="C68" s="40"/>
      <c r="D68" s="306"/>
      <c r="E68" s="39"/>
      <c r="F68" s="94">
        <f t="shared" si="1"/>
        <v>1</v>
      </c>
      <c r="G68" s="67">
        <f>IF(G67=0,0,G67/$F67)</f>
        <v>0.5</v>
      </c>
      <c r="H68" s="37">
        <f>IF(H67=0,0,H67/$H67)</f>
        <v>1</v>
      </c>
      <c r="I68" s="37">
        <f>IF(I67=0,0,I67/$H67)</f>
        <v>0</v>
      </c>
      <c r="J68" s="37">
        <f>IF(J67=0,0,J67/$J67)</f>
        <v>0</v>
      </c>
      <c r="K68" s="37">
        <f>IF(K67=0,0,K67/$J67)</f>
        <v>0</v>
      </c>
      <c r="L68" s="37">
        <f>IF(L67=0,0,L67/$L67)</f>
        <v>1</v>
      </c>
      <c r="M68" s="37">
        <f>IF(M67=0,0,M67/$L67)</f>
        <v>0.33333333333333331</v>
      </c>
      <c r="N68" s="37">
        <f>IF(N67=0,0,N67/$N67)</f>
        <v>1</v>
      </c>
      <c r="O68" s="37">
        <f>IF(O67=0,0,O67/$N67)</f>
        <v>0</v>
      </c>
      <c r="P68" s="37">
        <f>IF(P67=0,0,P67/$F67)</f>
        <v>0.5</v>
      </c>
      <c r="Q68" s="37">
        <f>IF(Q67=0,0,Q67/$F67)</f>
        <v>0</v>
      </c>
      <c r="AB68" s="224"/>
      <c r="AC68" s="224"/>
    </row>
    <row r="69" spans="1:29" ht="12" customHeight="1">
      <c r="A69" s="254"/>
      <c r="B69" s="253" t="s">
        <v>17</v>
      </c>
      <c r="C69" s="43"/>
      <c r="D69" s="305" t="s">
        <v>16</v>
      </c>
      <c r="E69" s="42"/>
      <c r="F69" s="93">
        <f t="shared" si="1"/>
        <v>724</v>
      </c>
      <c r="G69" s="69">
        <f t="shared" ref="G69:Q69" si="3">SUM(G71,G73,G75,G77,G79,G81,G83,G85,G87,G89,G91,G93,G95,G97,G99)</f>
        <v>247</v>
      </c>
      <c r="H69" s="41">
        <f t="shared" si="3"/>
        <v>137</v>
      </c>
      <c r="I69" s="41">
        <f t="shared" si="3"/>
        <v>41</v>
      </c>
      <c r="J69" s="41">
        <f t="shared" si="3"/>
        <v>208</v>
      </c>
      <c r="K69" s="41">
        <f t="shared" si="3"/>
        <v>24</v>
      </c>
      <c r="L69" s="41">
        <f t="shared" si="3"/>
        <v>192</v>
      </c>
      <c r="M69" s="41">
        <f t="shared" si="3"/>
        <v>30</v>
      </c>
      <c r="N69" s="41">
        <f t="shared" si="3"/>
        <v>670</v>
      </c>
      <c r="O69" s="41">
        <f t="shared" si="3"/>
        <v>193</v>
      </c>
      <c r="P69" s="41">
        <f t="shared" si="3"/>
        <v>356</v>
      </c>
      <c r="Q69" s="41">
        <f t="shared" si="3"/>
        <v>121</v>
      </c>
      <c r="AB69" s="140">
        <v>724</v>
      </c>
      <c r="AC69" s="140" t="str">
        <f>IF(F69=AB69,"",1)</f>
        <v/>
      </c>
    </row>
    <row r="70" spans="1:29" ht="12" customHeight="1">
      <c r="A70" s="254"/>
      <c r="B70" s="254"/>
      <c r="C70" s="40"/>
      <c r="D70" s="306"/>
      <c r="E70" s="39"/>
      <c r="F70" s="94">
        <f t="shared" si="1"/>
        <v>1</v>
      </c>
      <c r="G70" s="67">
        <f>IF(G69=0,0,G69/$F69)</f>
        <v>0.34116022099447513</v>
      </c>
      <c r="H70" s="37">
        <f>IF(H69=0,0,H69/$H69)</f>
        <v>1</v>
      </c>
      <c r="I70" s="37">
        <f>IF(I69=0,0,I69/$H69)</f>
        <v>0.29927007299270075</v>
      </c>
      <c r="J70" s="37">
        <f>IF(J69=0,0,J69/$J69)</f>
        <v>1</v>
      </c>
      <c r="K70" s="37">
        <f>IF(K69=0,0,K69/$J69)</f>
        <v>0.11538461538461539</v>
      </c>
      <c r="L70" s="37">
        <f>IF(L69=0,0,L69/$L69)</f>
        <v>1</v>
      </c>
      <c r="M70" s="37">
        <f>IF(M69=0,0,M69/$L69)</f>
        <v>0.15625</v>
      </c>
      <c r="N70" s="37">
        <f>IF(N69=0,0,N69/$N69)</f>
        <v>1</v>
      </c>
      <c r="O70" s="37">
        <f>IF(O69=0,0,O69/$N69)</f>
        <v>0.28805970149253729</v>
      </c>
      <c r="P70" s="37">
        <f>IF(P69=0,0,P69/$F69)</f>
        <v>0.49171270718232046</v>
      </c>
      <c r="Q70" s="37">
        <f>IF(Q69=0,0,Q69/$F69)</f>
        <v>0.16712707182320441</v>
      </c>
      <c r="AB70" s="224"/>
      <c r="AC70" s="224"/>
    </row>
    <row r="71" spans="1:29" ht="12" customHeight="1">
      <c r="A71" s="254"/>
      <c r="B71" s="254"/>
      <c r="C71" s="43"/>
      <c r="D71" s="305" t="s">
        <v>122</v>
      </c>
      <c r="E71" s="42"/>
      <c r="F71" s="93">
        <f t="shared" si="1"/>
        <v>4</v>
      </c>
      <c r="G71" s="69">
        <v>0</v>
      </c>
      <c r="H71" s="41">
        <v>0</v>
      </c>
      <c r="I71" s="41">
        <v>0</v>
      </c>
      <c r="J71" s="41">
        <v>0</v>
      </c>
      <c r="K71" s="41">
        <v>0</v>
      </c>
      <c r="L71" s="41">
        <v>0</v>
      </c>
      <c r="M71" s="41">
        <v>0</v>
      </c>
      <c r="N71" s="41">
        <v>0</v>
      </c>
      <c r="O71" s="41">
        <v>0</v>
      </c>
      <c r="P71" s="41">
        <v>4</v>
      </c>
      <c r="Q71" s="41">
        <v>0</v>
      </c>
      <c r="AB71" s="140">
        <v>4</v>
      </c>
      <c r="AC71" s="140" t="str">
        <f>IF(F71=AB71,"",1)</f>
        <v/>
      </c>
    </row>
    <row r="72" spans="1:29" ht="12" customHeight="1">
      <c r="A72" s="254"/>
      <c r="B72" s="254"/>
      <c r="C72" s="40"/>
      <c r="D72" s="306"/>
      <c r="E72" s="39"/>
      <c r="F72" s="94">
        <f t="shared" ref="F72:F100" si="4">SUM(G72,P72:Q72)</f>
        <v>1</v>
      </c>
      <c r="G72" s="67">
        <f>IF(G71=0,0,G71/$F71)</f>
        <v>0</v>
      </c>
      <c r="H72" s="37">
        <f>IF(H71=0,0,H71/$H71)</f>
        <v>0</v>
      </c>
      <c r="I72" s="37">
        <f>IF(I71=0,0,I71/$H71)</f>
        <v>0</v>
      </c>
      <c r="J72" s="37">
        <f>IF(J71=0,0,J71/$J71)</f>
        <v>0</v>
      </c>
      <c r="K72" s="37">
        <f>IF(K71=0,0,K71/$J71)</f>
        <v>0</v>
      </c>
      <c r="L72" s="37">
        <f>IF(L71=0,0,L71/$L71)</f>
        <v>0</v>
      </c>
      <c r="M72" s="37">
        <f>IF(M71=0,0,M71/$L71)</f>
        <v>0</v>
      </c>
      <c r="N72" s="37">
        <f>IF(N71=0,0,N71/$N71)</f>
        <v>0</v>
      </c>
      <c r="O72" s="37">
        <f>IF(O71=0,0,O71/$N71)</f>
        <v>0</v>
      </c>
      <c r="P72" s="37">
        <f>IF(P71=0,0,P71/$F71)</f>
        <v>1</v>
      </c>
      <c r="Q72" s="37">
        <f>IF(Q71=0,0,Q71/$F71)</f>
        <v>0</v>
      </c>
      <c r="AB72" s="224"/>
      <c r="AC72" s="224"/>
    </row>
    <row r="73" spans="1:29" ht="12" customHeight="1">
      <c r="A73" s="254"/>
      <c r="B73" s="254"/>
      <c r="C73" s="43"/>
      <c r="D73" s="305" t="s">
        <v>14</v>
      </c>
      <c r="E73" s="42"/>
      <c r="F73" s="93">
        <f t="shared" si="4"/>
        <v>91</v>
      </c>
      <c r="G73" s="69">
        <v>14</v>
      </c>
      <c r="H73" s="41">
        <v>5</v>
      </c>
      <c r="I73" s="41">
        <v>0</v>
      </c>
      <c r="J73" s="41">
        <v>3</v>
      </c>
      <c r="K73" s="41">
        <v>0</v>
      </c>
      <c r="L73" s="41">
        <v>6</v>
      </c>
      <c r="M73" s="41">
        <v>0</v>
      </c>
      <c r="N73" s="41">
        <v>17</v>
      </c>
      <c r="O73" s="41">
        <v>3</v>
      </c>
      <c r="P73" s="41">
        <v>69</v>
      </c>
      <c r="Q73" s="41">
        <v>8</v>
      </c>
      <c r="AB73" s="140">
        <v>91</v>
      </c>
      <c r="AC73" s="140" t="str">
        <f>IF(F73=AB73,"",1)</f>
        <v/>
      </c>
    </row>
    <row r="74" spans="1:29" ht="12" customHeight="1">
      <c r="A74" s="254"/>
      <c r="B74" s="254"/>
      <c r="C74" s="40"/>
      <c r="D74" s="306"/>
      <c r="E74" s="39"/>
      <c r="F74" s="94">
        <f t="shared" si="4"/>
        <v>1</v>
      </c>
      <c r="G74" s="67">
        <f>IF(G73=0,0,G73/$F73)</f>
        <v>0.15384615384615385</v>
      </c>
      <c r="H74" s="37">
        <f>IF(H73=0,0,H73/$H73)</f>
        <v>1</v>
      </c>
      <c r="I74" s="37">
        <f>IF(I73=0,0,I73/$H73)</f>
        <v>0</v>
      </c>
      <c r="J74" s="37">
        <f>IF(J73=0,0,J73/$J73)</f>
        <v>1</v>
      </c>
      <c r="K74" s="37">
        <f>IF(K73=0,0,K73/$J73)</f>
        <v>0</v>
      </c>
      <c r="L74" s="37">
        <f>IF(L73=0,0,L73/$L73)</f>
        <v>1</v>
      </c>
      <c r="M74" s="37">
        <f>IF(M73=0,0,M73/$L73)</f>
        <v>0</v>
      </c>
      <c r="N74" s="37">
        <f>IF(N73=0,0,N73/$N73)</f>
        <v>1</v>
      </c>
      <c r="O74" s="37">
        <f>IF(O73=0,0,O73/$N73)</f>
        <v>0.17647058823529413</v>
      </c>
      <c r="P74" s="37">
        <f>IF(P73=0,0,P73/$F73)</f>
        <v>0.75824175824175821</v>
      </c>
      <c r="Q74" s="37">
        <f>IF(Q73=0,0,Q73/$F73)</f>
        <v>8.7912087912087919E-2</v>
      </c>
      <c r="AB74" s="224"/>
      <c r="AC74" s="224"/>
    </row>
    <row r="75" spans="1:29" ht="12" customHeight="1">
      <c r="A75" s="254"/>
      <c r="B75" s="254"/>
      <c r="C75" s="43"/>
      <c r="D75" s="305" t="s">
        <v>13</v>
      </c>
      <c r="E75" s="42"/>
      <c r="F75" s="93">
        <f t="shared" si="4"/>
        <v>19</v>
      </c>
      <c r="G75" s="69">
        <v>8</v>
      </c>
      <c r="H75" s="41">
        <v>1</v>
      </c>
      <c r="I75" s="41">
        <v>0</v>
      </c>
      <c r="J75" s="41">
        <v>0</v>
      </c>
      <c r="K75" s="41">
        <v>0</v>
      </c>
      <c r="L75" s="41">
        <v>1</v>
      </c>
      <c r="M75" s="41">
        <v>0</v>
      </c>
      <c r="N75" s="41">
        <v>6</v>
      </c>
      <c r="O75" s="41">
        <v>0</v>
      </c>
      <c r="P75" s="41">
        <v>9</v>
      </c>
      <c r="Q75" s="41">
        <v>2</v>
      </c>
      <c r="AB75" s="140">
        <v>19</v>
      </c>
      <c r="AC75" s="140" t="str">
        <f>IF(F75=AB75,"",1)</f>
        <v/>
      </c>
    </row>
    <row r="76" spans="1:29" ht="12" customHeight="1">
      <c r="A76" s="254"/>
      <c r="B76" s="254"/>
      <c r="C76" s="40"/>
      <c r="D76" s="306"/>
      <c r="E76" s="39"/>
      <c r="F76" s="94">
        <f t="shared" si="4"/>
        <v>0.99999999999999989</v>
      </c>
      <c r="G76" s="67">
        <f>IF(G75=0,0,G75/$F75)</f>
        <v>0.42105263157894735</v>
      </c>
      <c r="H76" s="37">
        <f>IF(H75=0,0,H75/$H75)</f>
        <v>1</v>
      </c>
      <c r="I76" s="37">
        <f>IF(I75=0,0,I75/$H75)</f>
        <v>0</v>
      </c>
      <c r="J76" s="37">
        <f>IF(J75=0,0,J75/$J75)</f>
        <v>0</v>
      </c>
      <c r="K76" s="37">
        <f>IF(K75=0,0,K75/$J75)</f>
        <v>0</v>
      </c>
      <c r="L76" s="37">
        <f>IF(L75=0,0,L75/$L75)</f>
        <v>1</v>
      </c>
      <c r="M76" s="37">
        <f>IF(M75=0,0,M75/$L75)</f>
        <v>0</v>
      </c>
      <c r="N76" s="37">
        <f>IF(N75=0,0,N75/$N75)</f>
        <v>1</v>
      </c>
      <c r="O76" s="37">
        <f>IF(O75=0,0,O75/$N75)</f>
        <v>0</v>
      </c>
      <c r="P76" s="37">
        <f>IF(P75=0,0,P75/$F75)</f>
        <v>0.47368421052631576</v>
      </c>
      <c r="Q76" s="37">
        <f>IF(Q75=0,0,Q75/$F75)</f>
        <v>0.10526315789473684</v>
      </c>
      <c r="AB76" s="224"/>
      <c r="AC76" s="224"/>
    </row>
    <row r="77" spans="1:29" ht="12" customHeight="1">
      <c r="A77" s="254"/>
      <c r="B77" s="254"/>
      <c r="C77" s="43"/>
      <c r="D77" s="305" t="s">
        <v>12</v>
      </c>
      <c r="E77" s="42"/>
      <c r="F77" s="93">
        <f t="shared" si="4"/>
        <v>14</v>
      </c>
      <c r="G77" s="69">
        <v>5</v>
      </c>
      <c r="H77" s="41">
        <v>2</v>
      </c>
      <c r="I77" s="41">
        <v>1</v>
      </c>
      <c r="J77" s="41">
        <v>2</v>
      </c>
      <c r="K77" s="41">
        <v>0</v>
      </c>
      <c r="L77" s="41">
        <v>7</v>
      </c>
      <c r="M77" s="41">
        <v>0</v>
      </c>
      <c r="N77" s="41">
        <v>6</v>
      </c>
      <c r="O77" s="41">
        <v>0</v>
      </c>
      <c r="P77" s="41">
        <v>6</v>
      </c>
      <c r="Q77" s="41">
        <v>3</v>
      </c>
      <c r="AB77" s="140">
        <v>14</v>
      </c>
      <c r="AC77" s="140" t="str">
        <f>IF(F77=AB77,"",1)</f>
        <v/>
      </c>
    </row>
    <row r="78" spans="1:29" ht="12" customHeight="1">
      <c r="A78" s="254"/>
      <c r="B78" s="254"/>
      <c r="C78" s="40"/>
      <c r="D78" s="306"/>
      <c r="E78" s="39"/>
      <c r="F78" s="94">
        <f t="shared" si="4"/>
        <v>1</v>
      </c>
      <c r="G78" s="67">
        <f>IF(G77=0,0,G77/$F77)</f>
        <v>0.35714285714285715</v>
      </c>
      <c r="H78" s="37">
        <f>IF(H77=0,0,H77/$H77)</f>
        <v>1</v>
      </c>
      <c r="I78" s="37">
        <f>IF(I77=0,0,I77/$H77)</f>
        <v>0.5</v>
      </c>
      <c r="J78" s="37">
        <f>IF(J77=0,0,J77/$J77)</f>
        <v>1</v>
      </c>
      <c r="K78" s="37">
        <f>IF(K77=0,0,K77/$J77)</f>
        <v>0</v>
      </c>
      <c r="L78" s="37">
        <f>IF(L77=0,0,L77/$L77)</f>
        <v>1</v>
      </c>
      <c r="M78" s="37">
        <f>IF(M77=0,0,M77/$L77)</f>
        <v>0</v>
      </c>
      <c r="N78" s="37">
        <f>IF(N77=0,0,N77/$N77)</f>
        <v>1</v>
      </c>
      <c r="O78" s="37">
        <f>IF(O77=0,0,O77/$N77)</f>
        <v>0</v>
      </c>
      <c r="P78" s="37">
        <f>IF(P77=0,0,P77/$F77)</f>
        <v>0.42857142857142855</v>
      </c>
      <c r="Q78" s="37">
        <f>IF(Q77=0,0,Q77/$F77)</f>
        <v>0.21428571428571427</v>
      </c>
      <c r="AB78" s="224"/>
      <c r="AC78" s="224"/>
    </row>
    <row r="79" spans="1:29" ht="12" customHeight="1">
      <c r="A79" s="254"/>
      <c r="B79" s="254"/>
      <c r="C79" s="43"/>
      <c r="D79" s="305" t="s">
        <v>11</v>
      </c>
      <c r="E79" s="42"/>
      <c r="F79" s="93">
        <f t="shared" si="4"/>
        <v>32</v>
      </c>
      <c r="G79" s="69">
        <v>6</v>
      </c>
      <c r="H79" s="41">
        <v>1</v>
      </c>
      <c r="I79" s="41">
        <v>0</v>
      </c>
      <c r="J79" s="41">
        <v>0</v>
      </c>
      <c r="K79" s="41">
        <v>0</v>
      </c>
      <c r="L79" s="41">
        <v>6</v>
      </c>
      <c r="M79" s="41">
        <v>0</v>
      </c>
      <c r="N79" s="41">
        <v>3</v>
      </c>
      <c r="O79" s="41">
        <v>2</v>
      </c>
      <c r="P79" s="41">
        <v>22</v>
      </c>
      <c r="Q79" s="41">
        <v>4</v>
      </c>
      <c r="AB79" s="140">
        <v>32</v>
      </c>
      <c r="AC79" s="140" t="str">
        <f>IF(F79=AB79,"",1)</f>
        <v/>
      </c>
    </row>
    <row r="80" spans="1:29" ht="12" customHeight="1">
      <c r="A80" s="254"/>
      <c r="B80" s="254"/>
      <c r="C80" s="40"/>
      <c r="D80" s="306"/>
      <c r="E80" s="39"/>
      <c r="F80" s="94">
        <f t="shared" si="4"/>
        <v>1</v>
      </c>
      <c r="G80" s="67">
        <f>IF(G79=0,0,G79/$F79)</f>
        <v>0.1875</v>
      </c>
      <c r="H80" s="37">
        <f>IF(H79=0,0,H79/$H79)</f>
        <v>1</v>
      </c>
      <c r="I80" s="37">
        <f>IF(I79=0,0,I79/$H79)</f>
        <v>0</v>
      </c>
      <c r="J80" s="37">
        <f>IF(J79=0,0,J79/$J79)</f>
        <v>0</v>
      </c>
      <c r="K80" s="37">
        <f>IF(K79=0,0,K79/$J79)</f>
        <v>0</v>
      </c>
      <c r="L80" s="37">
        <f>IF(L79=0,0,L79/$L79)</f>
        <v>1</v>
      </c>
      <c r="M80" s="37">
        <f>IF(M79=0,0,M79/$L79)</f>
        <v>0</v>
      </c>
      <c r="N80" s="37">
        <f>IF(N79=0,0,N79/$N79)</f>
        <v>1</v>
      </c>
      <c r="O80" s="37">
        <f>IF(O79=0,0,O79/$N79)</f>
        <v>0.66666666666666663</v>
      </c>
      <c r="P80" s="37">
        <f>IF(P79=0,0,P79/$F79)</f>
        <v>0.6875</v>
      </c>
      <c r="Q80" s="37">
        <f>IF(Q79=0,0,Q79/$F79)</f>
        <v>0.125</v>
      </c>
      <c r="AB80" s="224"/>
      <c r="AC80" s="224"/>
    </row>
    <row r="81" spans="1:29" ht="12" customHeight="1">
      <c r="A81" s="254"/>
      <c r="B81" s="254"/>
      <c r="C81" s="43"/>
      <c r="D81" s="305" t="s">
        <v>10</v>
      </c>
      <c r="E81" s="42"/>
      <c r="F81" s="93">
        <f t="shared" si="4"/>
        <v>176</v>
      </c>
      <c r="G81" s="69">
        <v>34</v>
      </c>
      <c r="H81" s="41">
        <v>24</v>
      </c>
      <c r="I81" s="41">
        <v>7</v>
      </c>
      <c r="J81" s="41">
        <v>4</v>
      </c>
      <c r="K81" s="41">
        <v>1</v>
      </c>
      <c r="L81" s="41">
        <v>15</v>
      </c>
      <c r="M81" s="41">
        <v>4</v>
      </c>
      <c r="N81" s="41">
        <v>33</v>
      </c>
      <c r="O81" s="41">
        <v>6</v>
      </c>
      <c r="P81" s="41">
        <v>99</v>
      </c>
      <c r="Q81" s="41">
        <v>43</v>
      </c>
      <c r="AB81" s="140">
        <v>176</v>
      </c>
      <c r="AC81" s="140" t="str">
        <f>IF(F81=AB81,"",1)</f>
        <v/>
      </c>
    </row>
    <row r="82" spans="1:29" ht="12" customHeight="1">
      <c r="A82" s="254"/>
      <c r="B82" s="254"/>
      <c r="C82" s="40"/>
      <c r="D82" s="306"/>
      <c r="E82" s="39"/>
      <c r="F82" s="94">
        <f t="shared" si="4"/>
        <v>1</v>
      </c>
      <c r="G82" s="67">
        <f>IF(G81=0,0,G81/$F81)</f>
        <v>0.19318181818181818</v>
      </c>
      <c r="H82" s="37">
        <f>IF(H81=0,0,H81/$H81)</f>
        <v>1</v>
      </c>
      <c r="I82" s="37">
        <f>IF(I81=0,0,I81/$H81)</f>
        <v>0.29166666666666669</v>
      </c>
      <c r="J82" s="37">
        <f>IF(J81=0,0,J81/$J81)</f>
        <v>1</v>
      </c>
      <c r="K82" s="37">
        <f>IF(K81=0,0,K81/$J81)</f>
        <v>0.25</v>
      </c>
      <c r="L82" s="37">
        <f>IF(L81=0,0,L81/$L81)</f>
        <v>1</v>
      </c>
      <c r="M82" s="37">
        <f>IF(M81=0,0,M81/$L81)</f>
        <v>0.26666666666666666</v>
      </c>
      <c r="N82" s="37">
        <f>IF(N81=0,0,N81/$N81)</f>
        <v>1</v>
      </c>
      <c r="O82" s="37">
        <f>IF(O81=0,0,O81/$N81)</f>
        <v>0.18181818181818182</v>
      </c>
      <c r="P82" s="37">
        <f>IF(P81=0,0,P81/$F81)</f>
        <v>0.5625</v>
      </c>
      <c r="Q82" s="37">
        <f>IF(Q81=0,0,Q81/$F81)</f>
        <v>0.24431818181818182</v>
      </c>
      <c r="AB82" s="224"/>
      <c r="AC82" s="224"/>
    </row>
    <row r="83" spans="1:29" ht="12" customHeight="1">
      <c r="A83" s="254"/>
      <c r="B83" s="254"/>
      <c r="C83" s="43"/>
      <c r="D83" s="305" t="s">
        <v>9</v>
      </c>
      <c r="E83" s="42"/>
      <c r="F83" s="93">
        <f t="shared" si="4"/>
        <v>21</v>
      </c>
      <c r="G83" s="69">
        <v>5</v>
      </c>
      <c r="H83" s="41">
        <v>6</v>
      </c>
      <c r="I83" s="41">
        <v>0</v>
      </c>
      <c r="J83" s="41">
        <v>4</v>
      </c>
      <c r="K83" s="41">
        <v>0</v>
      </c>
      <c r="L83" s="41">
        <v>10</v>
      </c>
      <c r="M83" s="41">
        <v>0</v>
      </c>
      <c r="N83" s="41">
        <v>0</v>
      </c>
      <c r="O83" s="41">
        <v>0</v>
      </c>
      <c r="P83" s="41">
        <v>13</v>
      </c>
      <c r="Q83" s="41">
        <v>3</v>
      </c>
      <c r="AB83" s="140">
        <v>21</v>
      </c>
      <c r="AC83" s="140" t="str">
        <f>IF(F83=AB83,"",1)</f>
        <v/>
      </c>
    </row>
    <row r="84" spans="1:29" ht="12" customHeight="1">
      <c r="A84" s="254"/>
      <c r="B84" s="254"/>
      <c r="C84" s="40"/>
      <c r="D84" s="306"/>
      <c r="E84" s="39"/>
      <c r="F84" s="94">
        <f t="shared" si="4"/>
        <v>1</v>
      </c>
      <c r="G84" s="67">
        <f>IF(G83=0,0,G83/$F83)</f>
        <v>0.23809523809523808</v>
      </c>
      <c r="H84" s="37">
        <f>IF(H83=0,0,H83/$H83)</f>
        <v>1</v>
      </c>
      <c r="I84" s="37">
        <f>IF(I83=0,0,I83/$H83)</f>
        <v>0</v>
      </c>
      <c r="J84" s="37">
        <f>IF(J83=0,0,J83/$J83)</f>
        <v>1</v>
      </c>
      <c r="K84" s="37">
        <f>IF(K83=0,0,K83/$J83)</f>
        <v>0</v>
      </c>
      <c r="L84" s="37">
        <f>IF(L83=0,0,L83/$L83)</f>
        <v>1</v>
      </c>
      <c r="M84" s="37">
        <f>IF(M83=0,0,M83/$L83)</f>
        <v>0</v>
      </c>
      <c r="N84" s="37">
        <f>IF(N83=0,0,N83/$N83)</f>
        <v>0</v>
      </c>
      <c r="O84" s="37">
        <f>IF(O83=0,0,O83/$N83)</f>
        <v>0</v>
      </c>
      <c r="P84" s="37">
        <f>IF(P83=0,0,P83/$F83)</f>
        <v>0.61904761904761907</v>
      </c>
      <c r="Q84" s="37">
        <f>IF(Q83=0,0,Q83/$F83)</f>
        <v>0.14285714285714285</v>
      </c>
      <c r="AB84" s="224"/>
      <c r="AC84" s="224"/>
    </row>
    <row r="85" spans="1:29" ht="12" customHeight="1">
      <c r="A85" s="254"/>
      <c r="B85" s="254"/>
      <c r="C85" s="43"/>
      <c r="D85" s="305" t="s">
        <v>8</v>
      </c>
      <c r="E85" s="42"/>
      <c r="F85" s="93">
        <f t="shared" si="4"/>
        <v>9</v>
      </c>
      <c r="G85" s="69">
        <v>5</v>
      </c>
      <c r="H85" s="41">
        <v>0</v>
      </c>
      <c r="I85" s="41">
        <v>0</v>
      </c>
      <c r="J85" s="41">
        <v>1</v>
      </c>
      <c r="K85" s="41">
        <v>0</v>
      </c>
      <c r="L85" s="41">
        <v>0</v>
      </c>
      <c r="M85" s="41">
        <v>0</v>
      </c>
      <c r="N85" s="41">
        <v>8</v>
      </c>
      <c r="O85" s="41">
        <v>1</v>
      </c>
      <c r="P85" s="41">
        <v>3</v>
      </c>
      <c r="Q85" s="41">
        <v>1</v>
      </c>
      <c r="AB85" s="140">
        <v>9</v>
      </c>
      <c r="AC85" s="140" t="str">
        <f>IF(F85=AB85,"",1)</f>
        <v/>
      </c>
    </row>
    <row r="86" spans="1:29" ht="12" customHeight="1">
      <c r="A86" s="254"/>
      <c r="B86" s="254"/>
      <c r="C86" s="40"/>
      <c r="D86" s="306"/>
      <c r="E86" s="39"/>
      <c r="F86" s="94">
        <f t="shared" si="4"/>
        <v>1</v>
      </c>
      <c r="G86" s="67">
        <f>IF(G85=0,0,G85/$F85)</f>
        <v>0.55555555555555558</v>
      </c>
      <c r="H86" s="37">
        <f>IF(H85=0,0,H85/$H85)</f>
        <v>0</v>
      </c>
      <c r="I86" s="37">
        <f>IF(I85=0,0,I85/$H85)</f>
        <v>0</v>
      </c>
      <c r="J86" s="37">
        <f>IF(J85=0,0,J85/$J85)</f>
        <v>1</v>
      </c>
      <c r="K86" s="37">
        <f>IF(K85=0,0,K85/$J85)</f>
        <v>0</v>
      </c>
      <c r="L86" s="37">
        <f>IF(L85=0,0,L85/$L85)</f>
        <v>0</v>
      </c>
      <c r="M86" s="37">
        <f>IF(M85=0,0,M85/$L85)</f>
        <v>0</v>
      </c>
      <c r="N86" s="37">
        <f>IF(N85=0,0,N85/$N85)</f>
        <v>1</v>
      </c>
      <c r="O86" s="37">
        <f>IF(O85=0,0,O85/$N85)</f>
        <v>0.125</v>
      </c>
      <c r="P86" s="37">
        <f>IF(P85=0,0,P85/$F85)</f>
        <v>0.33333333333333331</v>
      </c>
      <c r="Q86" s="37">
        <f>IF(Q85=0,0,Q85/$F85)</f>
        <v>0.1111111111111111</v>
      </c>
      <c r="AB86" s="224"/>
      <c r="AC86" s="224"/>
    </row>
    <row r="87" spans="1:29" ht="13.5" customHeight="1">
      <c r="A87" s="254"/>
      <c r="B87" s="254"/>
      <c r="C87" s="43"/>
      <c r="D87" s="307" t="s">
        <v>121</v>
      </c>
      <c r="E87" s="42"/>
      <c r="F87" s="93">
        <f t="shared" si="4"/>
        <v>18</v>
      </c>
      <c r="G87" s="69">
        <v>5</v>
      </c>
      <c r="H87" s="41">
        <v>0</v>
      </c>
      <c r="I87" s="41">
        <v>0</v>
      </c>
      <c r="J87" s="41">
        <v>1</v>
      </c>
      <c r="K87" s="41">
        <v>0</v>
      </c>
      <c r="L87" s="41">
        <v>4</v>
      </c>
      <c r="M87" s="41">
        <v>0</v>
      </c>
      <c r="N87" s="41">
        <v>11</v>
      </c>
      <c r="O87" s="41">
        <v>2</v>
      </c>
      <c r="P87" s="41">
        <v>12</v>
      </c>
      <c r="Q87" s="41">
        <v>1</v>
      </c>
      <c r="AB87" s="140">
        <v>18</v>
      </c>
      <c r="AC87" s="140" t="str">
        <f>IF(F87=AB87,"",1)</f>
        <v/>
      </c>
    </row>
    <row r="88" spans="1:29" ht="13.5" customHeight="1">
      <c r="A88" s="254"/>
      <c r="B88" s="254"/>
      <c r="C88" s="40"/>
      <c r="D88" s="306"/>
      <c r="E88" s="39"/>
      <c r="F88" s="94">
        <f t="shared" si="4"/>
        <v>1</v>
      </c>
      <c r="G88" s="67">
        <f>IF(G87=0,0,G87/$F87)</f>
        <v>0.27777777777777779</v>
      </c>
      <c r="H88" s="37">
        <f>IF(H87=0,0,H87/$H87)</f>
        <v>0</v>
      </c>
      <c r="I88" s="37">
        <f>IF(I87=0,0,I87/$H87)</f>
        <v>0</v>
      </c>
      <c r="J88" s="37">
        <f>IF(J87=0,0,J87/$J87)</f>
        <v>1</v>
      </c>
      <c r="K88" s="37">
        <f>IF(K87=0,0,K87/$J87)</f>
        <v>0</v>
      </c>
      <c r="L88" s="37">
        <f>IF(L87=0,0,L87/$L87)</f>
        <v>1</v>
      </c>
      <c r="M88" s="37">
        <f>IF(M87=0,0,M87/$L87)</f>
        <v>0</v>
      </c>
      <c r="N88" s="37">
        <f>IF(N87=0,0,N87/$N87)</f>
        <v>1</v>
      </c>
      <c r="O88" s="37">
        <f>IF(O87=0,0,O87/$N87)</f>
        <v>0.18181818181818182</v>
      </c>
      <c r="P88" s="37">
        <f>IF(P87=0,0,P87/$F87)</f>
        <v>0.66666666666666663</v>
      </c>
      <c r="Q88" s="37">
        <f>IF(Q87=0,0,Q87/$F87)</f>
        <v>5.5555555555555552E-2</v>
      </c>
      <c r="AB88" s="224"/>
      <c r="AC88" s="224"/>
    </row>
    <row r="89" spans="1:29" ht="12" customHeight="1">
      <c r="A89" s="254"/>
      <c r="B89" s="254"/>
      <c r="C89" s="43"/>
      <c r="D89" s="305" t="s">
        <v>6</v>
      </c>
      <c r="E89" s="42"/>
      <c r="F89" s="93">
        <f t="shared" si="4"/>
        <v>49</v>
      </c>
      <c r="G89" s="69">
        <v>13</v>
      </c>
      <c r="H89" s="41">
        <v>21</v>
      </c>
      <c r="I89" s="41">
        <v>8</v>
      </c>
      <c r="J89" s="41">
        <v>10</v>
      </c>
      <c r="K89" s="41">
        <v>4</v>
      </c>
      <c r="L89" s="41">
        <v>4</v>
      </c>
      <c r="M89" s="41">
        <v>2</v>
      </c>
      <c r="N89" s="41">
        <v>24</v>
      </c>
      <c r="O89" s="41">
        <v>12</v>
      </c>
      <c r="P89" s="41">
        <v>24</v>
      </c>
      <c r="Q89" s="41">
        <v>12</v>
      </c>
      <c r="AB89" s="140">
        <v>49</v>
      </c>
      <c r="AC89" s="140" t="str">
        <f>IF(F89=AB89,"",1)</f>
        <v/>
      </c>
    </row>
    <row r="90" spans="1:29" ht="12" customHeight="1">
      <c r="A90" s="254"/>
      <c r="B90" s="254"/>
      <c r="C90" s="40"/>
      <c r="D90" s="306"/>
      <c r="E90" s="39"/>
      <c r="F90" s="94">
        <f t="shared" si="4"/>
        <v>1</v>
      </c>
      <c r="G90" s="67">
        <f>IF(G89=0,0,G89/$F89)</f>
        <v>0.26530612244897961</v>
      </c>
      <c r="H90" s="37">
        <f>IF(H89=0,0,H89/$H89)</f>
        <v>1</v>
      </c>
      <c r="I90" s="37">
        <f>IF(I89=0,0,I89/$H89)</f>
        <v>0.38095238095238093</v>
      </c>
      <c r="J90" s="37">
        <f>IF(J89=0,0,J89/$J89)</f>
        <v>1</v>
      </c>
      <c r="K90" s="37">
        <f>IF(K89=0,0,K89/$J89)</f>
        <v>0.4</v>
      </c>
      <c r="L90" s="37">
        <f>IF(L89=0,0,L89/$L89)</f>
        <v>1</v>
      </c>
      <c r="M90" s="37">
        <f>IF(M89=0,0,M89/$L89)</f>
        <v>0.5</v>
      </c>
      <c r="N90" s="37">
        <f>IF(N89=0,0,N89/$N89)</f>
        <v>1</v>
      </c>
      <c r="O90" s="37">
        <f>IF(O89=0,0,O89/$N89)</f>
        <v>0.5</v>
      </c>
      <c r="P90" s="37">
        <f>IF(P89=0,0,P89/$F89)</f>
        <v>0.48979591836734693</v>
      </c>
      <c r="Q90" s="37">
        <f>IF(Q89=0,0,Q89/$F89)</f>
        <v>0.24489795918367346</v>
      </c>
      <c r="AB90" s="224"/>
      <c r="AC90" s="224"/>
    </row>
    <row r="91" spans="1:29" ht="12" customHeight="1">
      <c r="A91" s="254"/>
      <c r="B91" s="254"/>
      <c r="C91" s="43"/>
      <c r="D91" s="305" t="s">
        <v>5</v>
      </c>
      <c r="E91" s="42"/>
      <c r="F91" s="93">
        <f t="shared" si="4"/>
        <v>24</v>
      </c>
      <c r="G91" s="69">
        <v>11</v>
      </c>
      <c r="H91" s="41">
        <v>0</v>
      </c>
      <c r="I91" s="41">
        <v>0</v>
      </c>
      <c r="J91" s="41">
        <v>8</v>
      </c>
      <c r="K91" s="41">
        <v>2</v>
      </c>
      <c r="L91" s="41">
        <v>16</v>
      </c>
      <c r="M91" s="41">
        <v>6</v>
      </c>
      <c r="N91" s="41">
        <v>11</v>
      </c>
      <c r="O91" s="41">
        <v>6</v>
      </c>
      <c r="P91" s="41">
        <v>8</v>
      </c>
      <c r="Q91" s="41">
        <v>5</v>
      </c>
      <c r="AB91" s="140">
        <v>24</v>
      </c>
      <c r="AC91" s="140" t="str">
        <f>IF(F91=AB91,"",1)</f>
        <v/>
      </c>
    </row>
    <row r="92" spans="1:29" ht="12" customHeight="1">
      <c r="A92" s="254"/>
      <c r="B92" s="254"/>
      <c r="C92" s="40"/>
      <c r="D92" s="306"/>
      <c r="E92" s="39"/>
      <c r="F92" s="94">
        <f t="shared" si="4"/>
        <v>1</v>
      </c>
      <c r="G92" s="67">
        <f>IF(G91=0,0,G91/$F91)</f>
        <v>0.45833333333333331</v>
      </c>
      <c r="H92" s="37">
        <f>IF(H91=0,0,H91/$H91)</f>
        <v>0</v>
      </c>
      <c r="I92" s="37">
        <f>IF(I91=0,0,I91/$H91)</f>
        <v>0</v>
      </c>
      <c r="J92" s="37">
        <f>IF(J91=0,0,J91/$J91)</f>
        <v>1</v>
      </c>
      <c r="K92" s="37">
        <f>IF(K91=0,0,K91/$J91)</f>
        <v>0.25</v>
      </c>
      <c r="L92" s="37">
        <f>IF(L91=0,0,L91/$L91)</f>
        <v>1</v>
      </c>
      <c r="M92" s="37">
        <f>IF(M91=0,0,M91/$L91)</f>
        <v>0.375</v>
      </c>
      <c r="N92" s="37">
        <f>IF(N91=0,0,N91/$N91)</f>
        <v>1</v>
      </c>
      <c r="O92" s="37">
        <f>IF(O91=0,0,O91/$N91)</f>
        <v>0.54545454545454541</v>
      </c>
      <c r="P92" s="37">
        <f>IF(P91=0,0,P91/$F91)</f>
        <v>0.33333333333333331</v>
      </c>
      <c r="Q92" s="37">
        <f>IF(Q91=0,0,Q91/$F91)</f>
        <v>0.20833333333333334</v>
      </c>
      <c r="AB92" s="224"/>
      <c r="AC92" s="224"/>
    </row>
    <row r="93" spans="1:29" ht="12" customHeight="1">
      <c r="A93" s="254"/>
      <c r="B93" s="254"/>
      <c r="C93" s="43"/>
      <c r="D93" s="305" t="s">
        <v>4</v>
      </c>
      <c r="E93" s="42"/>
      <c r="F93" s="93">
        <f t="shared" si="4"/>
        <v>22</v>
      </c>
      <c r="G93" s="69">
        <v>11</v>
      </c>
      <c r="H93" s="41">
        <v>0</v>
      </c>
      <c r="I93" s="41">
        <v>0</v>
      </c>
      <c r="J93" s="41">
        <v>2</v>
      </c>
      <c r="K93" s="41">
        <v>0</v>
      </c>
      <c r="L93" s="41">
        <v>2</v>
      </c>
      <c r="M93" s="41">
        <v>0</v>
      </c>
      <c r="N93" s="41">
        <v>14</v>
      </c>
      <c r="O93" s="41">
        <v>4</v>
      </c>
      <c r="P93" s="41">
        <v>8</v>
      </c>
      <c r="Q93" s="41">
        <v>3</v>
      </c>
      <c r="AB93" s="140">
        <v>22</v>
      </c>
      <c r="AC93" s="140" t="str">
        <f>IF(F93=AB93,"",1)</f>
        <v/>
      </c>
    </row>
    <row r="94" spans="1:29" ht="12" customHeight="1">
      <c r="A94" s="254"/>
      <c r="B94" s="254"/>
      <c r="C94" s="40"/>
      <c r="D94" s="306"/>
      <c r="E94" s="39"/>
      <c r="F94" s="94">
        <f t="shared" si="4"/>
        <v>1</v>
      </c>
      <c r="G94" s="67">
        <f>IF(G93=0,0,G93/$F93)</f>
        <v>0.5</v>
      </c>
      <c r="H94" s="37">
        <f>IF(H93=0,0,H93/$H93)</f>
        <v>0</v>
      </c>
      <c r="I94" s="37">
        <f>IF(I93=0,0,I93/$H93)</f>
        <v>0</v>
      </c>
      <c r="J94" s="37">
        <f>IF(J93=0,0,J93/$J93)</f>
        <v>1</v>
      </c>
      <c r="K94" s="37">
        <f>IF(K93=0,0,K93/$J93)</f>
        <v>0</v>
      </c>
      <c r="L94" s="37">
        <f>IF(L93=0,0,L93/$L93)</f>
        <v>1</v>
      </c>
      <c r="M94" s="37">
        <f>IF(M93=0,0,M93/$L93)</f>
        <v>0</v>
      </c>
      <c r="N94" s="37">
        <f>IF(N93=0,0,N93/$N93)</f>
        <v>1</v>
      </c>
      <c r="O94" s="37">
        <f>IF(O93=0,0,O93/$N93)</f>
        <v>0.2857142857142857</v>
      </c>
      <c r="P94" s="37">
        <f>IF(P93=0,0,P93/$F93)</f>
        <v>0.36363636363636365</v>
      </c>
      <c r="Q94" s="37">
        <f>IF(Q93=0,0,Q93/$F93)</f>
        <v>0.13636363636363635</v>
      </c>
      <c r="AB94" s="224"/>
      <c r="AC94" s="224"/>
    </row>
    <row r="95" spans="1:29" ht="12" customHeight="1">
      <c r="A95" s="254"/>
      <c r="B95" s="254"/>
      <c r="C95" s="43"/>
      <c r="D95" s="305" t="s">
        <v>3</v>
      </c>
      <c r="E95" s="42"/>
      <c r="F95" s="93">
        <f t="shared" si="4"/>
        <v>168</v>
      </c>
      <c r="G95" s="69">
        <v>107</v>
      </c>
      <c r="H95" s="41">
        <v>45</v>
      </c>
      <c r="I95" s="41">
        <v>14</v>
      </c>
      <c r="J95" s="41">
        <v>153</v>
      </c>
      <c r="K95" s="41">
        <v>15</v>
      </c>
      <c r="L95" s="41">
        <v>88</v>
      </c>
      <c r="M95" s="41">
        <v>9</v>
      </c>
      <c r="N95" s="41">
        <v>431</v>
      </c>
      <c r="O95" s="41">
        <v>108</v>
      </c>
      <c r="P95" s="41">
        <v>43</v>
      </c>
      <c r="Q95" s="41">
        <v>18</v>
      </c>
      <c r="AB95" s="140">
        <v>168</v>
      </c>
      <c r="AC95" s="140" t="str">
        <f>IF(F95=AB95,"",1)</f>
        <v/>
      </c>
    </row>
    <row r="96" spans="1:29" ht="12" customHeight="1">
      <c r="A96" s="254"/>
      <c r="B96" s="254"/>
      <c r="C96" s="40"/>
      <c r="D96" s="306"/>
      <c r="E96" s="39"/>
      <c r="F96" s="94">
        <f t="shared" si="4"/>
        <v>0.99999999999999989</v>
      </c>
      <c r="G96" s="67">
        <f>IF(G95=0,0,G95/$F95)</f>
        <v>0.63690476190476186</v>
      </c>
      <c r="H96" s="37">
        <f>IF(H95=0,0,H95/$H95)</f>
        <v>1</v>
      </c>
      <c r="I96" s="37">
        <f>IF(I95=0,0,I95/$H95)</f>
        <v>0.31111111111111112</v>
      </c>
      <c r="J96" s="37">
        <f>IF(J95=0,0,J95/$J95)</f>
        <v>1</v>
      </c>
      <c r="K96" s="37">
        <f>IF(K95=0,0,K95/$J95)</f>
        <v>9.8039215686274508E-2</v>
      </c>
      <c r="L96" s="37">
        <f>IF(L95=0,0,L95/$L95)</f>
        <v>1</v>
      </c>
      <c r="M96" s="37">
        <f>IF(M95=0,0,M95/$L95)</f>
        <v>0.10227272727272728</v>
      </c>
      <c r="N96" s="37">
        <f>IF(N95=0,0,N95/$N95)</f>
        <v>1</v>
      </c>
      <c r="O96" s="37">
        <f>IF(O95=0,0,O95/$N95)</f>
        <v>0.25058004640371229</v>
      </c>
      <c r="P96" s="37">
        <f>IF(P95=0,0,P95/$F95)</f>
        <v>0.25595238095238093</v>
      </c>
      <c r="Q96" s="37">
        <f>IF(Q95=0,0,Q95/$F95)</f>
        <v>0.10714285714285714</v>
      </c>
      <c r="AB96" s="224"/>
      <c r="AC96" s="224"/>
    </row>
    <row r="97" spans="1:30" ht="12" customHeight="1">
      <c r="A97" s="254"/>
      <c r="B97" s="254"/>
      <c r="C97" s="43"/>
      <c r="D97" s="305" t="s">
        <v>2</v>
      </c>
      <c r="E97" s="42"/>
      <c r="F97" s="93">
        <f t="shared" si="4"/>
        <v>21</v>
      </c>
      <c r="G97" s="69">
        <v>8</v>
      </c>
      <c r="H97" s="41">
        <v>7</v>
      </c>
      <c r="I97" s="41">
        <v>0</v>
      </c>
      <c r="J97" s="41">
        <v>2</v>
      </c>
      <c r="K97" s="41">
        <v>0</v>
      </c>
      <c r="L97" s="41">
        <v>5</v>
      </c>
      <c r="M97" s="41">
        <v>1</v>
      </c>
      <c r="N97" s="41">
        <v>1</v>
      </c>
      <c r="O97" s="41">
        <v>0</v>
      </c>
      <c r="P97" s="41">
        <v>12</v>
      </c>
      <c r="Q97" s="41">
        <v>1</v>
      </c>
      <c r="AB97" s="140">
        <v>21</v>
      </c>
      <c r="AC97" s="140" t="str">
        <f>IF(F97=AB97,"",1)</f>
        <v/>
      </c>
    </row>
    <row r="98" spans="1:30" ht="12" customHeight="1">
      <c r="A98" s="254"/>
      <c r="B98" s="254"/>
      <c r="C98" s="40"/>
      <c r="D98" s="306"/>
      <c r="E98" s="39"/>
      <c r="F98" s="94">
        <f t="shared" si="4"/>
        <v>1</v>
      </c>
      <c r="G98" s="67">
        <f>IF(G97=0,0,G97/$F97)</f>
        <v>0.38095238095238093</v>
      </c>
      <c r="H98" s="37">
        <f>IF(H97=0,0,H97/$H97)</f>
        <v>1</v>
      </c>
      <c r="I98" s="37">
        <f>IF(I97=0,0,I97/$H97)</f>
        <v>0</v>
      </c>
      <c r="J98" s="37">
        <f>IF(J97=0,0,J97/$J97)</f>
        <v>1</v>
      </c>
      <c r="K98" s="37">
        <f>IF(K97=0,0,K97/$J97)</f>
        <v>0</v>
      </c>
      <c r="L98" s="37">
        <f>IF(L97=0,0,L97/$L97)</f>
        <v>1</v>
      </c>
      <c r="M98" s="37">
        <f>IF(M97=0,0,M97/$L97)</f>
        <v>0.2</v>
      </c>
      <c r="N98" s="37">
        <f>IF(N97=0,0,N97/$N97)</f>
        <v>1</v>
      </c>
      <c r="O98" s="37">
        <f>IF(O97=0,0,O97/$N97)</f>
        <v>0</v>
      </c>
      <c r="P98" s="37">
        <f>IF(P97=0,0,P97/$F97)</f>
        <v>0.5714285714285714</v>
      </c>
      <c r="Q98" s="37">
        <f>IF(Q97=0,0,Q97/$F97)</f>
        <v>4.7619047619047616E-2</v>
      </c>
      <c r="AB98" s="224"/>
      <c r="AC98" s="224"/>
    </row>
    <row r="99" spans="1:30" ht="12.75" customHeight="1">
      <c r="A99" s="254"/>
      <c r="B99" s="254"/>
      <c r="C99" s="43"/>
      <c r="D99" s="305" t="s">
        <v>1</v>
      </c>
      <c r="E99" s="42"/>
      <c r="F99" s="93">
        <f t="shared" si="4"/>
        <v>56</v>
      </c>
      <c r="G99" s="69">
        <v>15</v>
      </c>
      <c r="H99" s="41">
        <v>25</v>
      </c>
      <c r="I99" s="41">
        <v>11</v>
      </c>
      <c r="J99" s="41">
        <v>18</v>
      </c>
      <c r="K99" s="41">
        <v>2</v>
      </c>
      <c r="L99" s="41">
        <v>28</v>
      </c>
      <c r="M99" s="41">
        <v>8</v>
      </c>
      <c r="N99" s="41">
        <v>105</v>
      </c>
      <c r="O99" s="41">
        <v>49</v>
      </c>
      <c r="P99" s="41">
        <v>24</v>
      </c>
      <c r="Q99" s="41">
        <v>17</v>
      </c>
      <c r="AB99" s="140">
        <v>56</v>
      </c>
      <c r="AC99" s="140" t="str">
        <f>IF(F99=AB99,"",1)</f>
        <v/>
      </c>
    </row>
    <row r="100" spans="1:30" ht="12.75" customHeight="1" thickBot="1">
      <c r="A100" s="255"/>
      <c r="B100" s="255"/>
      <c r="C100" s="40"/>
      <c r="D100" s="306"/>
      <c r="E100" s="39"/>
      <c r="F100" s="128">
        <f t="shared" si="4"/>
        <v>1</v>
      </c>
      <c r="G100" s="67">
        <f>IF(G99=0,0,G99/$F99)</f>
        <v>0.26785714285714285</v>
      </c>
      <c r="H100" s="37">
        <f>IF(H99=0,0,H99/$H99)</f>
        <v>1</v>
      </c>
      <c r="I100" s="37">
        <f>IF(I99=0,0,I99/$H99)</f>
        <v>0.44</v>
      </c>
      <c r="J100" s="37">
        <f>IF(J99=0,0,J99/$J99)</f>
        <v>1</v>
      </c>
      <c r="K100" s="37">
        <f>IF(K99=0,0,K99/$J99)</f>
        <v>0.1111111111111111</v>
      </c>
      <c r="L100" s="37">
        <f>IF(L99=0,0,L99/$L99)</f>
        <v>1</v>
      </c>
      <c r="M100" s="37">
        <f>IF(M99=0,0,M99/$L99)</f>
        <v>0.2857142857142857</v>
      </c>
      <c r="N100" s="37">
        <f>IF(N99=0,0,N99/$N99)</f>
        <v>1</v>
      </c>
      <c r="O100" s="37">
        <f>IF(O99=0,0,O99/$N99)</f>
        <v>0.46666666666666667</v>
      </c>
      <c r="P100" s="37">
        <f>IF(P99=0,0,P99/$F99)</f>
        <v>0.42857142857142855</v>
      </c>
      <c r="Q100" s="37">
        <f>IF(Q99=0,0,Q99/$F99)</f>
        <v>0.30357142857142855</v>
      </c>
      <c r="AB100" s="141"/>
      <c r="AC100" s="226"/>
    </row>
    <row r="110" spans="1:30">
      <c r="D110" s="170" t="s">
        <v>687</v>
      </c>
      <c r="F110" s="165">
        <v>967</v>
      </c>
      <c r="G110" s="165">
        <v>374</v>
      </c>
      <c r="H110" s="165">
        <v>344</v>
      </c>
      <c r="I110" s="165">
        <v>78</v>
      </c>
      <c r="J110" s="165">
        <v>221</v>
      </c>
      <c r="K110" s="165">
        <v>24</v>
      </c>
      <c r="L110" s="165">
        <v>270</v>
      </c>
      <c r="M110" s="165">
        <v>41</v>
      </c>
      <c r="N110" s="165">
        <v>1003</v>
      </c>
      <c r="O110" s="165">
        <v>270</v>
      </c>
      <c r="P110" s="165">
        <v>456</v>
      </c>
      <c r="Q110" s="165">
        <v>137</v>
      </c>
      <c r="R110" s="165"/>
      <c r="S110" s="165"/>
    </row>
    <row r="111" spans="1:30">
      <c r="D111" s="227" t="s">
        <v>49</v>
      </c>
      <c r="F111" s="168">
        <f>IF(F110="","",SUM(F9,F11,F13,F15,F17))</f>
        <v>967</v>
      </c>
      <c r="G111" s="168">
        <f t="shared" ref="G111:S111" si="5">IF(G110="","",SUM(G9,G11,G13,G15,G17))</f>
        <v>374</v>
      </c>
      <c r="H111" s="168">
        <f t="shared" si="5"/>
        <v>344</v>
      </c>
      <c r="I111" s="168">
        <f t="shared" si="5"/>
        <v>78</v>
      </c>
      <c r="J111" s="168">
        <f t="shared" si="5"/>
        <v>221</v>
      </c>
      <c r="K111" s="168">
        <f t="shared" si="5"/>
        <v>24</v>
      </c>
      <c r="L111" s="168">
        <f t="shared" si="5"/>
        <v>270</v>
      </c>
      <c r="M111" s="168">
        <f t="shared" si="5"/>
        <v>41</v>
      </c>
      <c r="N111" s="168">
        <f t="shared" si="5"/>
        <v>1003</v>
      </c>
      <c r="O111" s="168">
        <f t="shared" si="5"/>
        <v>270</v>
      </c>
      <c r="P111" s="168">
        <f t="shared" si="5"/>
        <v>456</v>
      </c>
      <c r="Q111" s="168">
        <f t="shared" si="5"/>
        <v>137</v>
      </c>
      <c r="R111" s="168" t="str">
        <f t="shared" si="5"/>
        <v/>
      </c>
      <c r="S111" s="168" t="str">
        <f t="shared" si="5"/>
        <v/>
      </c>
      <c r="T111" s="54"/>
      <c r="V111" s="54"/>
      <c r="X111" s="54"/>
      <c r="Z111" s="54"/>
      <c r="AB111" s="54"/>
      <c r="AD111" s="54"/>
    </row>
    <row r="112" spans="1:30">
      <c r="D112" s="227" t="s">
        <v>43</v>
      </c>
      <c r="F112" s="168">
        <f>IF(F110="","",SUM(F19,F69))</f>
        <v>967</v>
      </c>
      <c r="G112" s="168">
        <f t="shared" ref="G112:S112" si="6">IF(G110="","",SUM(G19,G69))</f>
        <v>374</v>
      </c>
      <c r="H112" s="168">
        <f t="shared" si="6"/>
        <v>344</v>
      </c>
      <c r="I112" s="168">
        <f t="shared" si="6"/>
        <v>78</v>
      </c>
      <c r="J112" s="168">
        <f t="shared" si="6"/>
        <v>221</v>
      </c>
      <c r="K112" s="168">
        <f t="shared" si="6"/>
        <v>24</v>
      </c>
      <c r="L112" s="168">
        <f t="shared" si="6"/>
        <v>270</v>
      </c>
      <c r="M112" s="168">
        <f t="shared" si="6"/>
        <v>41</v>
      </c>
      <c r="N112" s="168">
        <f t="shared" si="6"/>
        <v>1003</v>
      </c>
      <c r="O112" s="168">
        <f t="shared" si="6"/>
        <v>270</v>
      </c>
      <c r="P112" s="168">
        <f t="shared" si="6"/>
        <v>456</v>
      </c>
      <c r="Q112" s="168">
        <f t="shared" si="6"/>
        <v>137</v>
      </c>
      <c r="R112" s="168" t="str">
        <f t="shared" si="6"/>
        <v/>
      </c>
      <c r="S112" s="168" t="str">
        <f t="shared" si="6"/>
        <v/>
      </c>
      <c r="T112" s="54"/>
      <c r="V112" s="54"/>
      <c r="X112" s="54"/>
      <c r="Z112" s="54"/>
      <c r="AB112" s="54"/>
      <c r="AD112" s="54"/>
    </row>
    <row r="113" spans="4:30">
      <c r="D113" s="169" t="s">
        <v>42</v>
      </c>
      <c r="F113" s="168">
        <f>IF(F110="","",SUM(F21,F23,F25,F27,F29,F31,F33,F35,F37,F39,F41,F43,F45,F47,F49,F51,F53,F55,F57,F59,F61,F63,F65,F67))</f>
        <v>243</v>
      </c>
      <c r="G113" s="168">
        <f t="shared" ref="G113:S113" si="7">IF(G110="","",SUM(G21,G23,G25,G27,G29,G31,G33,G35,G37,G39,G41,G43,G45,G47,G49,G51,G53,G55,G57,G59,G61,G63,G65,G67))</f>
        <v>127</v>
      </c>
      <c r="H113" s="168">
        <f t="shared" si="7"/>
        <v>207</v>
      </c>
      <c r="I113" s="168">
        <f t="shared" si="7"/>
        <v>37</v>
      </c>
      <c r="J113" s="168">
        <f t="shared" si="7"/>
        <v>13</v>
      </c>
      <c r="K113" s="168">
        <f t="shared" si="7"/>
        <v>0</v>
      </c>
      <c r="L113" s="168">
        <f t="shared" si="7"/>
        <v>78</v>
      </c>
      <c r="M113" s="168">
        <f t="shared" si="7"/>
        <v>11</v>
      </c>
      <c r="N113" s="168">
        <f t="shared" si="7"/>
        <v>333</v>
      </c>
      <c r="O113" s="168">
        <f t="shared" si="7"/>
        <v>77</v>
      </c>
      <c r="P113" s="168">
        <f t="shared" si="7"/>
        <v>100</v>
      </c>
      <c r="Q113" s="168">
        <f t="shared" si="7"/>
        <v>16</v>
      </c>
      <c r="R113" s="168" t="str">
        <f t="shared" si="7"/>
        <v/>
      </c>
      <c r="S113" s="168" t="str">
        <f t="shared" si="7"/>
        <v/>
      </c>
      <c r="T113" s="54"/>
      <c r="V113" s="54"/>
      <c r="X113" s="54"/>
      <c r="Z113" s="54"/>
      <c r="AB113" s="54"/>
      <c r="AD113" s="54"/>
    </row>
    <row r="114" spans="4:30">
      <c r="D114" s="170" t="s">
        <v>491</v>
      </c>
      <c r="F114" s="168">
        <f>IF(F110="","",SUM(F71,F73,F75,F77,F79,F81,F83,F85,F87,F89,F91,F93,F95,F97,F99))</f>
        <v>724</v>
      </c>
      <c r="G114" s="168">
        <f t="shared" ref="G114:S114" si="8">IF(G110="","",SUM(G71,G73,G75,G77,G79,G81,G83,G85,G87,G89,G91,G93,G95,G97,G99))</f>
        <v>247</v>
      </c>
      <c r="H114" s="168">
        <f t="shared" si="8"/>
        <v>137</v>
      </c>
      <c r="I114" s="168">
        <f t="shared" si="8"/>
        <v>41</v>
      </c>
      <c r="J114" s="168">
        <f t="shared" si="8"/>
        <v>208</v>
      </c>
      <c r="K114" s="168">
        <f t="shared" si="8"/>
        <v>24</v>
      </c>
      <c r="L114" s="168">
        <f t="shared" si="8"/>
        <v>192</v>
      </c>
      <c r="M114" s="168">
        <f t="shared" si="8"/>
        <v>30</v>
      </c>
      <c r="N114" s="168">
        <f t="shared" si="8"/>
        <v>670</v>
      </c>
      <c r="O114" s="168">
        <f t="shared" si="8"/>
        <v>193</v>
      </c>
      <c r="P114" s="168">
        <f t="shared" si="8"/>
        <v>356</v>
      </c>
      <c r="Q114" s="168">
        <f t="shared" si="8"/>
        <v>121</v>
      </c>
      <c r="R114" s="168" t="str">
        <f t="shared" si="8"/>
        <v/>
      </c>
      <c r="S114" s="168" t="str">
        <f t="shared" si="8"/>
        <v/>
      </c>
      <c r="T114" s="54"/>
      <c r="V114" s="54"/>
      <c r="X114" s="54"/>
      <c r="Z114" s="54"/>
      <c r="AB114" s="54"/>
      <c r="AD114" s="54"/>
    </row>
    <row r="116" spans="4:30">
      <c r="D116" s="170" t="s">
        <v>687</v>
      </c>
      <c r="F116" s="165" t="str">
        <f>IF(F110="","",IF(F7=F110,"",1))</f>
        <v/>
      </c>
      <c r="G116" s="165" t="str">
        <f t="shared" ref="G116:S116" si="9">IF(G110="","",IF(G7=G110,"",1))</f>
        <v/>
      </c>
      <c r="H116" s="165" t="str">
        <f t="shared" si="9"/>
        <v/>
      </c>
      <c r="I116" s="165" t="str">
        <f t="shared" si="9"/>
        <v/>
      </c>
      <c r="J116" s="165" t="str">
        <f t="shared" si="9"/>
        <v/>
      </c>
      <c r="K116" s="165" t="str">
        <f t="shared" si="9"/>
        <v/>
      </c>
      <c r="L116" s="165" t="str">
        <f t="shared" si="9"/>
        <v/>
      </c>
      <c r="M116" s="165" t="str">
        <f t="shared" si="9"/>
        <v/>
      </c>
      <c r="N116" s="165" t="str">
        <f t="shared" si="9"/>
        <v/>
      </c>
      <c r="O116" s="165" t="str">
        <f t="shared" si="9"/>
        <v/>
      </c>
      <c r="P116" s="165" t="str">
        <f t="shared" si="9"/>
        <v/>
      </c>
      <c r="Q116" s="165" t="str">
        <f t="shared" si="9"/>
        <v/>
      </c>
      <c r="R116" s="165" t="str">
        <f t="shared" si="9"/>
        <v/>
      </c>
      <c r="S116" s="165" t="str">
        <f t="shared" si="9"/>
        <v/>
      </c>
    </row>
    <row r="117" spans="4:30">
      <c r="D117" s="227" t="s">
        <v>49</v>
      </c>
      <c r="F117" s="165" t="str">
        <f>IF(F110="","",IF(F110=F111,"",1))</f>
        <v/>
      </c>
      <c r="G117" s="165" t="str">
        <f t="shared" ref="G117:S117" si="10">IF(G110="","",IF(G110=G111,"",1))</f>
        <v/>
      </c>
      <c r="H117" s="165" t="str">
        <f t="shared" si="10"/>
        <v/>
      </c>
      <c r="I117" s="165" t="str">
        <f t="shared" si="10"/>
        <v/>
      </c>
      <c r="J117" s="165" t="str">
        <f t="shared" si="10"/>
        <v/>
      </c>
      <c r="K117" s="165" t="str">
        <f t="shared" si="10"/>
        <v/>
      </c>
      <c r="L117" s="165" t="str">
        <f t="shared" si="10"/>
        <v/>
      </c>
      <c r="M117" s="165" t="str">
        <f t="shared" si="10"/>
        <v/>
      </c>
      <c r="N117" s="165" t="str">
        <f t="shared" si="10"/>
        <v/>
      </c>
      <c r="O117" s="165" t="str">
        <f t="shared" si="10"/>
        <v/>
      </c>
      <c r="P117" s="165" t="str">
        <f t="shared" si="10"/>
        <v/>
      </c>
      <c r="Q117" s="165" t="str">
        <f t="shared" si="10"/>
        <v/>
      </c>
      <c r="R117" s="165" t="str">
        <f t="shared" si="10"/>
        <v/>
      </c>
      <c r="S117" s="165" t="str">
        <f t="shared" si="10"/>
        <v/>
      </c>
    </row>
    <row r="118" spans="4:30">
      <c r="D118" s="227" t="s">
        <v>43</v>
      </c>
      <c r="F118" s="165" t="str">
        <f>IF(F110="","",IF(F110=F112,"",1))</f>
        <v/>
      </c>
      <c r="G118" s="165" t="str">
        <f t="shared" ref="G118:S118" si="11">IF(G110="","",IF(G110=G112,"",1))</f>
        <v/>
      </c>
      <c r="H118" s="165" t="str">
        <f t="shared" si="11"/>
        <v/>
      </c>
      <c r="I118" s="165" t="str">
        <f t="shared" si="11"/>
        <v/>
      </c>
      <c r="J118" s="165" t="str">
        <f t="shared" si="11"/>
        <v/>
      </c>
      <c r="K118" s="165" t="str">
        <f t="shared" si="11"/>
        <v/>
      </c>
      <c r="L118" s="165" t="str">
        <f t="shared" si="11"/>
        <v/>
      </c>
      <c r="M118" s="165" t="str">
        <f t="shared" si="11"/>
        <v/>
      </c>
      <c r="N118" s="165" t="str">
        <f t="shared" si="11"/>
        <v/>
      </c>
      <c r="O118" s="165" t="str">
        <f t="shared" si="11"/>
        <v/>
      </c>
      <c r="P118" s="165" t="str">
        <f t="shared" si="11"/>
        <v/>
      </c>
      <c r="Q118" s="165" t="str">
        <f t="shared" si="11"/>
        <v/>
      </c>
      <c r="R118" s="165" t="str">
        <f t="shared" si="11"/>
        <v/>
      </c>
      <c r="S118" s="165" t="str">
        <f t="shared" si="11"/>
        <v/>
      </c>
    </row>
    <row r="119" spans="4:30">
      <c r="D119" s="169" t="s">
        <v>42</v>
      </c>
      <c r="F119" s="165" t="str">
        <f>IF(F110="","",IF(F19=F113,"",1))</f>
        <v/>
      </c>
      <c r="G119" s="165" t="str">
        <f t="shared" ref="G119:S119" si="12">IF(G110="","",IF(G19=G113,"",1))</f>
        <v/>
      </c>
      <c r="H119" s="165" t="str">
        <f t="shared" si="12"/>
        <v/>
      </c>
      <c r="I119" s="165" t="str">
        <f t="shared" si="12"/>
        <v/>
      </c>
      <c r="J119" s="165" t="str">
        <f t="shared" si="12"/>
        <v/>
      </c>
      <c r="K119" s="165" t="str">
        <f t="shared" si="12"/>
        <v/>
      </c>
      <c r="L119" s="165" t="str">
        <f t="shared" si="12"/>
        <v/>
      </c>
      <c r="M119" s="165" t="str">
        <f t="shared" si="12"/>
        <v/>
      </c>
      <c r="N119" s="165" t="str">
        <f t="shared" si="12"/>
        <v/>
      </c>
      <c r="O119" s="165" t="str">
        <f t="shared" si="12"/>
        <v/>
      </c>
      <c r="P119" s="165" t="str">
        <f t="shared" si="12"/>
        <v/>
      </c>
      <c r="Q119" s="165" t="str">
        <f t="shared" si="12"/>
        <v/>
      </c>
      <c r="R119" s="165" t="str">
        <f t="shared" si="12"/>
        <v/>
      </c>
      <c r="S119" s="165" t="str">
        <f t="shared" si="12"/>
        <v/>
      </c>
    </row>
    <row r="120" spans="4:30">
      <c r="D120" s="170" t="s">
        <v>491</v>
      </c>
      <c r="F120" s="165" t="str">
        <f>IF(F110="","",IF(F69=F114,"",1))</f>
        <v/>
      </c>
      <c r="G120" s="165" t="str">
        <f t="shared" ref="G120:S120" si="13">IF(G110="","",IF(G69=G114,"",1))</f>
        <v/>
      </c>
      <c r="H120" s="165" t="str">
        <f t="shared" si="13"/>
        <v/>
      </c>
      <c r="I120" s="165" t="str">
        <f t="shared" si="13"/>
        <v/>
      </c>
      <c r="J120" s="165" t="str">
        <f t="shared" si="13"/>
        <v/>
      </c>
      <c r="K120" s="165" t="str">
        <f t="shared" si="13"/>
        <v/>
      </c>
      <c r="L120" s="165" t="str">
        <f t="shared" si="13"/>
        <v/>
      </c>
      <c r="M120" s="165" t="str">
        <f t="shared" si="13"/>
        <v/>
      </c>
      <c r="N120" s="165" t="str">
        <f t="shared" si="13"/>
        <v/>
      </c>
      <c r="O120" s="165" t="str">
        <f t="shared" si="13"/>
        <v/>
      </c>
      <c r="P120" s="165" t="str">
        <f t="shared" si="13"/>
        <v/>
      </c>
      <c r="Q120" s="165" t="str">
        <f t="shared" si="13"/>
        <v/>
      </c>
      <c r="R120" s="165" t="str">
        <f t="shared" si="13"/>
        <v/>
      </c>
      <c r="S120" s="165" t="str">
        <f t="shared" si="13"/>
        <v/>
      </c>
    </row>
  </sheetData>
  <mergeCells count="62">
    <mergeCell ref="D97:D98"/>
    <mergeCell ref="D59:D60"/>
    <mergeCell ref="D61:D62"/>
    <mergeCell ref="D63:D64"/>
    <mergeCell ref="D65:D66"/>
    <mergeCell ref="D67:D68"/>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47:D48"/>
    <mergeCell ref="D49:D50"/>
    <mergeCell ref="D51:D52"/>
    <mergeCell ref="D53:D54"/>
    <mergeCell ref="D55:D56"/>
    <mergeCell ref="D37:D38"/>
    <mergeCell ref="D39:D40"/>
    <mergeCell ref="D41:D42"/>
    <mergeCell ref="D43:D44"/>
    <mergeCell ref="D45:D46"/>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A7:E8"/>
    <mergeCell ref="A9:A18"/>
    <mergeCell ref="B9:E10"/>
    <mergeCell ref="B11:E12"/>
    <mergeCell ref="B13:E14"/>
    <mergeCell ref="B15:E16"/>
    <mergeCell ref="B17:E18"/>
    <mergeCell ref="P3:P6"/>
    <mergeCell ref="Q3:Q6"/>
    <mergeCell ref="H4:M4"/>
    <mergeCell ref="N4:O5"/>
    <mergeCell ref="H5:I5"/>
    <mergeCell ref="J5:K5"/>
    <mergeCell ref="L5:M5"/>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I6" sqref="I6"/>
    </sheetView>
  </sheetViews>
  <sheetFormatPr defaultRowHeight="13.5"/>
  <cols>
    <col min="1" max="2" width="2.625" style="4" customWidth="1"/>
    <col min="3" max="3" width="1.375" style="4" customWidth="1"/>
    <col min="4" max="4" width="27.625" style="4" customWidth="1"/>
    <col min="5" max="5" width="1.375" style="4" customWidth="1"/>
    <col min="6" max="17" width="9" style="3" customWidth="1"/>
    <col min="18" max="28" width="9" style="3"/>
    <col min="29" max="29" width="11.25" style="3" customWidth="1"/>
    <col min="30" max="16384" width="9" style="3"/>
  </cols>
  <sheetData>
    <row r="1" spans="1:29" ht="14.25">
      <c r="A1" s="18" t="s">
        <v>570</v>
      </c>
    </row>
    <row r="2" spans="1:29">
      <c r="Q2" s="46" t="s">
        <v>682</v>
      </c>
    </row>
    <row r="3" spans="1:29" s="222" customFormat="1" ht="16.5" customHeight="1">
      <c r="A3" s="314" t="s">
        <v>64</v>
      </c>
      <c r="B3" s="315"/>
      <c r="C3" s="315"/>
      <c r="D3" s="315"/>
      <c r="E3" s="316"/>
      <c r="F3" s="460" t="s">
        <v>131</v>
      </c>
      <c r="G3" s="463" t="s">
        <v>683</v>
      </c>
      <c r="H3" s="466"/>
      <c r="I3" s="466"/>
      <c r="J3" s="466"/>
      <c r="K3" s="466"/>
      <c r="L3" s="466"/>
      <c r="M3" s="466"/>
      <c r="N3" s="466"/>
      <c r="O3" s="467"/>
      <c r="P3" s="445" t="s">
        <v>684</v>
      </c>
      <c r="Q3" s="448" t="s">
        <v>560</v>
      </c>
    </row>
    <row r="4" spans="1:29" s="222" customFormat="1" ht="16.5" customHeight="1">
      <c r="A4" s="317"/>
      <c r="B4" s="459"/>
      <c r="C4" s="459"/>
      <c r="D4" s="459"/>
      <c r="E4" s="319"/>
      <c r="F4" s="461"/>
      <c r="G4" s="464"/>
      <c r="H4" s="451" t="s">
        <v>561</v>
      </c>
      <c r="I4" s="452"/>
      <c r="J4" s="452"/>
      <c r="K4" s="452"/>
      <c r="L4" s="452"/>
      <c r="M4" s="453"/>
      <c r="N4" s="454" t="s">
        <v>562</v>
      </c>
      <c r="O4" s="455"/>
      <c r="P4" s="446"/>
      <c r="Q4" s="449"/>
    </row>
    <row r="5" spans="1:29" s="222" customFormat="1" ht="16.5" customHeight="1">
      <c r="A5" s="317"/>
      <c r="B5" s="459"/>
      <c r="C5" s="459"/>
      <c r="D5" s="459"/>
      <c r="E5" s="319"/>
      <c r="F5" s="461"/>
      <c r="G5" s="464"/>
      <c r="H5" s="451" t="s">
        <v>563</v>
      </c>
      <c r="I5" s="453"/>
      <c r="J5" s="451" t="s">
        <v>564</v>
      </c>
      <c r="K5" s="453"/>
      <c r="L5" s="451" t="s">
        <v>565</v>
      </c>
      <c r="M5" s="453"/>
      <c r="N5" s="456"/>
      <c r="O5" s="457"/>
      <c r="P5" s="446"/>
      <c r="Q5" s="449"/>
    </row>
    <row r="6" spans="1:29" s="222" customFormat="1" ht="46.5" customHeight="1" thickBot="1">
      <c r="A6" s="320"/>
      <c r="B6" s="321"/>
      <c r="C6" s="321"/>
      <c r="D6" s="321"/>
      <c r="E6" s="322"/>
      <c r="F6" s="462"/>
      <c r="G6" s="465"/>
      <c r="H6" s="223" t="s">
        <v>685</v>
      </c>
      <c r="I6" s="223" t="s">
        <v>686</v>
      </c>
      <c r="J6" s="223" t="s">
        <v>685</v>
      </c>
      <c r="K6" s="223" t="s">
        <v>686</v>
      </c>
      <c r="L6" s="223" t="s">
        <v>685</v>
      </c>
      <c r="M6" s="223" t="s">
        <v>686</v>
      </c>
      <c r="N6" s="223" t="s">
        <v>685</v>
      </c>
      <c r="O6" s="223" t="s">
        <v>686</v>
      </c>
      <c r="P6" s="447"/>
      <c r="Q6" s="450"/>
      <c r="AB6" s="222">
        <f>SUM(AC7:AC100,F116:S120)</f>
        <v>0</v>
      </c>
    </row>
    <row r="7" spans="1:29" ht="12" customHeight="1">
      <c r="A7" s="240" t="s">
        <v>50</v>
      </c>
      <c r="B7" s="241"/>
      <c r="C7" s="241"/>
      <c r="D7" s="241"/>
      <c r="E7" s="242"/>
      <c r="F7" s="93">
        <f>SUM(G7,P7:Q7)</f>
        <v>967</v>
      </c>
      <c r="G7" s="69">
        <f t="shared" ref="G7:Q7" si="0">SUM(G9,G11,G13,G15,G17)</f>
        <v>406</v>
      </c>
      <c r="H7" s="41">
        <f t="shared" si="0"/>
        <v>527</v>
      </c>
      <c r="I7" s="41">
        <f t="shared" si="0"/>
        <v>104</v>
      </c>
      <c r="J7" s="41">
        <f t="shared" si="0"/>
        <v>153</v>
      </c>
      <c r="K7" s="41">
        <f t="shared" si="0"/>
        <v>33</v>
      </c>
      <c r="L7" s="41">
        <f t="shared" si="0"/>
        <v>357</v>
      </c>
      <c r="M7" s="41">
        <f t="shared" si="0"/>
        <v>82</v>
      </c>
      <c r="N7" s="41">
        <f t="shared" si="0"/>
        <v>1240</v>
      </c>
      <c r="O7" s="41">
        <f t="shared" si="0"/>
        <v>351</v>
      </c>
      <c r="P7" s="41">
        <f t="shared" si="0"/>
        <v>420</v>
      </c>
      <c r="Q7" s="41">
        <f t="shared" si="0"/>
        <v>141</v>
      </c>
      <c r="AB7" s="139">
        <v>967</v>
      </c>
      <c r="AC7" s="139" t="str">
        <f>IF(F7=AB7,"",1)</f>
        <v/>
      </c>
    </row>
    <row r="8" spans="1:29" ht="12" customHeight="1">
      <c r="A8" s="243"/>
      <c r="B8" s="458"/>
      <c r="C8" s="458"/>
      <c r="D8" s="458"/>
      <c r="E8" s="245"/>
      <c r="F8" s="94">
        <f t="shared" ref="F8:F71" si="1">SUM(G8,P8:Q8)</f>
        <v>1</v>
      </c>
      <c r="G8" s="67">
        <f>IF(G7=0,0,G7/$F7)</f>
        <v>0.41985522233712513</v>
      </c>
      <c r="H8" s="37">
        <f>IF(H7=0,0,H7/$H7)</f>
        <v>1</v>
      </c>
      <c r="I8" s="37">
        <f>IF(I7=0,0,I7/$H7)</f>
        <v>0.19734345351043645</v>
      </c>
      <c r="J8" s="37">
        <f>IF(J7=0,0,J7/$J7)</f>
        <v>1</v>
      </c>
      <c r="K8" s="37">
        <f>IF(K7=0,0,K7/$J7)</f>
        <v>0.21568627450980393</v>
      </c>
      <c r="L8" s="37">
        <f>IF(L7=0,0,L7/$L7)</f>
        <v>1</v>
      </c>
      <c r="M8" s="37">
        <f>IF(M7=0,0,M7/$L7)</f>
        <v>0.22969187675070027</v>
      </c>
      <c r="N8" s="37">
        <f>IF(N7=0,0,N7/$N7)</f>
        <v>1</v>
      </c>
      <c r="O8" s="37">
        <f>IF(O7=0,0,O7/$N7)</f>
        <v>0.28306451612903227</v>
      </c>
      <c r="P8" s="37">
        <f>IF(P7=0,0,P7/$F7)</f>
        <v>0.43433298862461223</v>
      </c>
      <c r="Q8" s="37">
        <f>IF(Q7=0,0,Q7/$F7)</f>
        <v>0.14581178903826267</v>
      </c>
      <c r="AB8" s="224"/>
      <c r="AC8" s="224"/>
    </row>
    <row r="9" spans="1:29" ht="12" customHeight="1">
      <c r="A9" s="256" t="s">
        <v>49</v>
      </c>
      <c r="B9" s="323" t="s">
        <v>48</v>
      </c>
      <c r="C9" s="324"/>
      <c r="D9" s="324"/>
      <c r="E9" s="325"/>
      <c r="F9" s="93">
        <f t="shared" si="1"/>
        <v>323</v>
      </c>
      <c r="G9" s="69">
        <v>57</v>
      </c>
      <c r="H9" s="41">
        <v>22</v>
      </c>
      <c r="I9" s="41">
        <v>9</v>
      </c>
      <c r="J9" s="41">
        <v>8</v>
      </c>
      <c r="K9" s="41">
        <v>0</v>
      </c>
      <c r="L9" s="41">
        <v>7</v>
      </c>
      <c r="M9" s="41">
        <v>2</v>
      </c>
      <c r="N9" s="41">
        <v>80</v>
      </c>
      <c r="O9" s="41">
        <v>21</v>
      </c>
      <c r="P9" s="41">
        <v>208</v>
      </c>
      <c r="Q9" s="41">
        <v>58</v>
      </c>
      <c r="AB9" s="140">
        <v>323</v>
      </c>
      <c r="AC9" s="140" t="str">
        <f>IF(F9=AB9,"",1)</f>
        <v/>
      </c>
    </row>
    <row r="10" spans="1:29" ht="12" customHeight="1">
      <c r="A10" s="257"/>
      <c r="B10" s="326"/>
      <c r="C10" s="327"/>
      <c r="D10" s="327"/>
      <c r="E10" s="328"/>
      <c r="F10" s="94">
        <f t="shared" si="1"/>
        <v>1</v>
      </c>
      <c r="G10" s="67">
        <f>IF(G9=0,0,G9/$F9)</f>
        <v>0.17647058823529413</v>
      </c>
      <c r="H10" s="37">
        <f>IF(H9=0,0,H9/$H9)</f>
        <v>1</v>
      </c>
      <c r="I10" s="37">
        <f>IF(I9=0,0,I9/$H9)</f>
        <v>0.40909090909090912</v>
      </c>
      <c r="J10" s="37">
        <f>IF(J9=0,0,J9/$J9)</f>
        <v>1</v>
      </c>
      <c r="K10" s="37">
        <f>IF(K9=0,0,K9/$J9)</f>
        <v>0</v>
      </c>
      <c r="L10" s="37">
        <f>IF(L9=0,0,L9/$L9)</f>
        <v>1</v>
      </c>
      <c r="M10" s="37">
        <f>IF(M9=0,0,M9/$L9)</f>
        <v>0.2857142857142857</v>
      </c>
      <c r="N10" s="37">
        <f>IF(N9=0,0,N9/$N9)</f>
        <v>1</v>
      </c>
      <c r="O10" s="37">
        <f>IF(O9=0,0,O9/$N9)</f>
        <v>0.26250000000000001</v>
      </c>
      <c r="P10" s="37">
        <f>IF(P9=0,0,P9/$F9)</f>
        <v>0.64396284829721362</v>
      </c>
      <c r="Q10" s="37">
        <f>IF(Q9=0,0,Q9/$F9)</f>
        <v>0.17956656346749225</v>
      </c>
      <c r="AB10" s="224"/>
      <c r="AC10" s="224"/>
    </row>
    <row r="11" spans="1:29" ht="12" customHeight="1">
      <c r="A11" s="257"/>
      <c r="B11" s="323" t="s">
        <v>47</v>
      </c>
      <c r="C11" s="324"/>
      <c r="D11" s="324"/>
      <c r="E11" s="325"/>
      <c r="F11" s="93">
        <f t="shared" si="1"/>
        <v>145</v>
      </c>
      <c r="G11" s="69">
        <v>65</v>
      </c>
      <c r="H11" s="41">
        <v>29</v>
      </c>
      <c r="I11" s="41">
        <v>11</v>
      </c>
      <c r="J11" s="41">
        <v>7</v>
      </c>
      <c r="K11" s="41">
        <v>2</v>
      </c>
      <c r="L11" s="41">
        <v>8</v>
      </c>
      <c r="M11" s="41">
        <v>2</v>
      </c>
      <c r="N11" s="41">
        <v>109</v>
      </c>
      <c r="O11" s="41">
        <v>25</v>
      </c>
      <c r="P11" s="41">
        <v>60</v>
      </c>
      <c r="Q11" s="41">
        <v>20</v>
      </c>
      <c r="AB11" s="140">
        <v>145</v>
      </c>
      <c r="AC11" s="140" t="str">
        <f>IF(F11=AB11,"",1)</f>
        <v/>
      </c>
    </row>
    <row r="12" spans="1:29" ht="12" customHeight="1">
      <c r="A12" s="257"/>
      <c r="B12" s="326"/>
      <c r="C12" s="327"/>
      <c r="D12" s="327"/>
      <c r="E12" s="328"/>
      <c r="F12" s="94">
        <f t="shared" si="1"/>
        <v>1</v>
      </c>
      <c r="G12" s="67">
        <f>IF(G11=0,0,G11/$F11)</f>
        <v>0.44827586206896552</v>
      </c>
      <c r="H12" s="37">
        <f>IF(H11=0,0,H11/$H11)</f>
        <v>1</v>
      </c>
      <c r="I12" s="37">
        <f>IF(I11=0,0,I11/$H11)</f>
        <v>0.37931034482758619</v>
      </c>
      <c r="J12" s="37">
        <f>IF(J11=0,0,J11/$J11)</f>
        <v>1</v>
      </c>
      <c r="K12" s="37">
        <f>IF(K11=0,0,K11/$J11)</f>
        <v>0.2857142857142857</v>
      </c>
      <c r="L12" s="37">
        <f>IF(L11=0,0,L11/$L11)</f>
        <v>1</v>
      </c>
      <c r="M12" s="37">
        <f>IF(M11=0,0,M11/$L11)</f>
        <v>0.25</v>
      </c>
      <c r="N12" s="37">
        <f>IF(N11=0,0,N11/$N11)</f>
        <v>1</v>
      </c>
      <c r="O12" s="37">
        <f>IF(O11=0,0,O11/$N11)</f>
        <v>0.22935779816513763</v>
      </c>
      <c r="P12" s="37">
        <f>IF(P11=0,0,P11/$F11)</f>
        <v>0.41379310344827586</v>
      </c>
      <c r="Q12" s="37">
        <f>IF(Q11=0,0,Q11/$F11)</f>
        <v>0.13793103448275862</v>
      </c>
      <c r="AB12" s="224"/>
      <c r="AC12" s="224"/>
    </row>
    <row r="13" spans="1:29" ht="12" customHeight="1">
      <c r="A13" s="257"/>
      <c r="B13" s="323" t="s">
        <v>46</v>
      </c>
      <c r="C13" s="324"/>
      <c r="D13" s="324"/>
      <c r="E13" s="325"/>
      <c r="F13" s="93">
        <f t="shared" si="1"/>
        <v>218</v>
      </c>
      <c r="G13" s="69">
        <v>137</v>
      </c>
      <c r="H13" s="41">
        <v>185</v>
      </c>
      <c r="I13" s="41">
        <v>45</v>
      </c>
      <c r="J13" s="41">
        <v>43</v>
      </c>
      <c r="K13" s="41">
        <v>6</v>
      </c>
      <c r="L13" s="41">
        <v>54</v>
      </c>
      <c r="M13" s="41">
        <v>10</v>
      </c>
      <c r="N13" s="41">
        <v>402</v>
      </c>
      <c r="O13" s="41">
        <v>112</v>
      </c>
      <c r="P13" s="41">
        <v>60</v>
      </c>
      <c r="Q13" s="41">
        <v>21</v>
      </c>
      <c r="AB13" s="140">
        <v>218</v>
      </c>
      <c r="AC13" s="140" t="str">
        <f>IF(F13=AB13,"",1)</f>
        <v/>
      </c>
    </row>
    <row r="14" spans="1:29" ht="12" customHeight="1">
      <c r="A14" s="257"/>
      <c r="B14" s="326"/>
      <c r="C14" s="327"/>
      <c r="D14" s="327"/>
      <c r="E14" s="328"/>
      <c r="F14" s="94">
        <f t="shared" si="1"/>
        <v>1</v>
      </c>
      <c r="G14" s="67">
        <f>IF(G13=0,0,G13/$F13)</f>
        <v>0.62844036697247707</v>
      </c>
      <c r="H14" s="37">
        <f>IF(H13=0,0,H13/$H13)</f>
        <v>1</v>
      </c>
      <c r="I14" s="37">
        <f>IF(I13=0,0,I13/$H13)</f>
        <v>0.24324324324324326</v>
      </c>
      <c r="J14" s="37">
        <f>IF(J13=0,0,J13/$J13)</f>
        <v>1</v>
      </c>
      <c r="K14" s="37">
        <f>IF(K13=0,0,K13/$J13)</f>
        <v>0.13953488372093023</v>
      </c>
      <c r="L14" s="37">
        <f>IF(L13=0,0,L13/$L13)</f>
        <v>1</v>
      </c>
      <c r="M14" s="37">
        <f>IF(M13=0,0,M13/$L13)</f>
        <v>0.18518518518518517</v>
      </c>
      <c r="N14" s="37">
        <f>IF(N13=0,0,N13/$N13)</f>
        <v>1</v>
      </c>
      <c r="O14" s="37">
        <f>IF(O13=0,0,O13/$N13)</f>
        <v>0.27860696517412936</v>
      </c>
      <c r="P14" s="37">
        <f>IF(P13=0,0,P13/$F13)</f>
        <v>0.27522935779816515</v>
      </c>
      <c r="Q14" s="37">
        <f>IF(Q13=0,0,Q13/$F13)</f>
        <v>9.6330275229357804E-2</v>
      </c>
      <c r="AB14" s="224"/>
      <c r="AC14" s="224"/>
    </row>
    <row r="15" spans="1:29" ht="12" customHeight="1">
      <c r="A15" s="257"/>
      <c r="B15" s="323" t="s">
        <v>45</v>
      </c>
      <c r="C15" s="324"/>
      <c r="D15" s="324"/>
      <c r="E15" s="325"/>
      <c r="F15" s="93">
        <f t="shared" si="1"/>
        <v>66</v>
      </c>
      <c r="G15" s="69">
        <v>47</v>
      </c>
      <c r="H15" s="41">
        <v>99</v>
      </c>
      <c r="I15" s="41">
        <v>18</v>
      </c>
      <c r="J15" s="41">
        <v>19</v>
      </c>
      <c r="K15" s="41">
        <v>3</v>
      </c>
      <c r="L15" s="41">
        <v>68</v>
      </c>
      <c r="M15" s="41">
        <v>9</v>
      </c>
      <c r="N15" s="41">
        <v>160</v>
      </c>
      <c r="O15" s="41">
        <v>17</v>
      </c>
      <c r="P15" s="41">
        <v>14</v>
      </c>
      <c r="Q15" s="41">
        <v>5</v>
      </c>
      <c r="AB15" s="140">
        <v>66</v>
      </c>
      <c r="AC15" s="140" t="str">
        <f>IF(F15=AB15,"",1)</f>
        <v/>
      </c>
    </row>
    <row r="16" spans="1:29" ht="12" customHeight="1">
      <c r="A16" s="257"/>
      <c r="B16" s="326"/>
      <c r="C16" s="327"/>
      <c r="D16" s="327"/>
      <c r="E16" s="328"/>
      <c r="F16" s="94">
        <f t="shared" si="1"/>
        <v>1</v>
      </c>
      <c r="G16" s="67">
        <f>IF(G15=0,0,G15/$F15)</f>
        <v>0.71212121212121215</v>
      </c>
      <c r="H16" s="37">
        <f>IF(H15=0,0,H15/$H15)</f>
        <v>1</v>
      </c>
      <c r="I16" s="37">
        <f>IF(I15=0,0,I15/$H15)</f>
        <v>0.18181818181818182</v>
      </c>
      <c r="J16" s="37">
        <f>IF(J15=0,0,J15/$J15)</f>
        <v>1</v>
      </c>
      <c r="K16" s="37">
        <f>IF(K15=0,0,K15/$J15)</f>
        <v>0.15789473684210525</v>
      </c>
      <c r="L16" s="37">
        <f>IF(L15=0,0,L15/$L15)</f>
        <v>1</v>
      </c>
      <c r="M16" s="37">
        <f>IF(M15=0,0,M15/$L15)</f>
        <v>0.13235294117647059</v>
      </c>
      <c r="N16" s="37">
        <f>IF(N15=0,0,N15/$N15)</f>
        <v>1</v>
      </c>
      <c r="O16" s="37">
        <f>IF(O15=0,0,O15/$N15)</f>
        <v>0.10625</v>
      </c>
      <c r="P16" s="37">
        <f>IF(P15=0,0,P15/$F15)</f>
        <v>0.21212121212121213</v>
      </c>
      <c r="Q16" s="37">
        <f>IF(Q15=0,0,Q15/$F15)</f>
        <v>7.575757575757576E-2</v>
      </c>
      <c r="AB16" s="224"/>
      <c r="AC16" s="224"/>
    </row>
    <row r="17" spans="1:29" ht="12" customHeight="1">
      <c r="A17" s="257"/>
      <c r="B17" s="323" t="s">
        <v>44</v>
      </c>
      <c r="C17" s="324"/>
      <c r="D17" s="324"/>
      <c r="E17" s="325"/>
      <c r="F17" s="93">
        <f t="shared" si="1"/>
        <v>215</v>
      </c>
      <c r="G17" s="69">
        <v>100</v>
      </c>
      <c r="H17" s="41">
        <v>192</v>
      </c>
      <c r="I17" s="41">
        <v>21</v>
      </c>
      <c r="J17" s="41">
        <v>76</v>
      </c>
      <c r="K17" s="41">
        <v>22</v>
      </c>
      <c r="L17" s="41">
        <v>220</v>
      </c>
      <c r="M17" s="41">
        <v>59</v>
      </c>
      <c r="N17" s="41">
        <v>489</v>
      </c>
      <c r="O17" s="41">
        <v>176</v>
      </c>
      <c r="P17" s="41">
        <v>78</v>
      </c>
      <c r="Q17" s="41">
        <v>37</v>
      </c>
      <c r="AB17" s="140">
        <v>215</v>
      </c>
      <c r="AC17" s="140" t="str">
        <f>IF(F17=AB17,"",1)</f>
        <v/>
      </c>
    </row>
    <row r="18" spans="1:29" ht="12" customHeight="1">
      <c r="A18" s="258"/>
      <c r="B18" s="326"/>
      <c r="C18" s="327"/>
      <c r="D18" s="327"/>
      <c r="E18" s="328"/>
      <c r="F18" s="94">
        <f t="shared" si="1"/>
        <v>1</v>
      </c>
      <c r="G18" s="67">
        <f>IF(G17=0,0,G17/$F17)</f>
        <v>0.46511627906976744</v>
      </c>
      <c r="H18" s="37">
        <f>IF(H17=0,0,H17/$H17)</f>
        <v>1</v>
      </c>
      <c r="I18" s="37">
        <f>IF(I17=0,0,I17/$H17)</f>
        <v>0.109375</v>
      </c>
      <c r="J18" s="37">
        <f>IF(J17=0,0,J17/$J17)</f>
        <v>1</v>
      </c>
      <c r="K18" s="37">
        <f>IF(K17=0,0,K17/$J17)</f>
        <v>0.28947368421052633</v>
      </c>
      <c r="L18" s="37">
        <f>IF(L17=0,0,L17/$L17)</f>
        <v>1</v>
      </c>
      <c r="M18" s="37">
        <f>IF(M17=0,0,M17/$L17)</f>
        <v>0.26818181818181819</v>
      </c>
      <c r="N18" s="37">
        <f>IF(N17=0,0,N17/$N17)</f>
        <v>1</v>
      </c>
      <c r="O18" s="37">
        <f>IF(O17=0,0,O17/$N17)</f>
        <v>0.35991820040899797</v>
      </c>
      <c r="P18" s="37">
        <f>IF(P17=0,0,P17/$F17)</f>
        <v>0.36279069767441863</v>
      </c>
      <c r="Q18" s="37">
        <f>IF(Q17=0,0,Q17/$F17)</f>
        <v>0.17209302325581396</v>
      </c>
      <c r="AB18" s="225"/>
      <c r="AC18" s="224"/>
    </row>
    <row r="19" spans="1:29" ht="12" customHeight="1">
      <c r="A19" s="253" t="s">
        <v>43</v>
      </c>
      <c r="B19" s="253" t="s">
        <v>42</v>
      </c>
      <c r="C19" s="43"/>
      <c r="D19" s="305" t="s">
        <v>16</v>
      </c>
      <c r="E19" s="42"/>
      <c r="F19" s="93">
        <f t="shared" si="1"/>
        <v>243</v>
      </c>
      <c r="G19" s="69">
        <f t="shared" ref="G19:Q19" si="2">SUM(G21,G23,G25,G27,G29,G31,G33,G35,G37,G39,G41,G43,G45,G47,G49,G51,G53,G55,G57,G59,G61,G63,G65,G67)</f>
        <v>154</v>
      </c>
      <c r="H19" s="41">
        <f t="shared" si="2"/>
        <v>401</v>
      </c>
      <c r="I19" s="41">
        <f t="shared" si="2"/>
        <v>78</v>
      </c>
      <c r="J19" s="41">
        <f t="shared" si="2"/>
        <v>48</v>
      </c>
      <c r="K19" s="41">
        <f t="shared" si="2"/>
        <v>9</v>
      </c>
      <c r="L19" s="41">
        <f t="shared" si="2"/>
        <v>115</v>
      </c>
      <c r="M19" s="41">
        <f t="shared" si="2"/>
        <v>14</v>
      </c>
      <c r="N19" s="41">
        <f t="shared" si="2"/>
        <v>595</v>
      </c>
      <c r="O19" s="41">
        <f t="shared" si="2"/>
        <v>117</v>
      </c>
      <c r="P19" s="41">
        <f t="shared" si="2"/>
        <v>72</v>
      </c>
      <c r="Q19" s="41">
        <f t="shared" si="2"/>
        <v>17</v>
      </c>
      <c r="AB19" s="140">
        <v>243</v>
      </c>
      <c r="AC19" s="140" t="str">
        <f>IF(F19=AB19,"",1)</f>
        <v/>
      </c>
    </row>
    <row r="20" spans="1:29" ht="12" customHeight="1">
      <c r="A20" s="254"/>
      <c r="B20" s="254"/>
      <c r="C20" s="40"/>
      <c r="D20" s="306"/>
      <c r="E20" s="39"/>
      <c r="F20" s="94">
        <f t="shared" si="1"/>
        <v>1</v>
      </c>
      <c r="G20" s="67">
        <f>IF(G19=0,0,G19/$F19)</f>
        <v>0.63374485596707819</v>
      </c>
      <c r="H20" s="37">
        <f>IF(H19=0,0,H19/$H19)</f>
        <v>1</v>
      </c>
      <c r="I20" s="37">
        <f>IF(I19=0,0,I19/$H19)</f>
        <v>0.19451371571072318</v>
      </c>
      <c r="J20" s="37">
        <f>IF(J19=0,0,J19/$J19)</f>
        <v>1</v>
      </c>
      <c r="K20" s="37">
        <f>IF(K19=0,0,K19/$J19)</f>
        <v>0.1875</v>
      </c>
      <c r="L20" s="37">
        <f>IF(L19=0,0,L19/$L19)</f>
        <v>1</v>
      </c>
      <c r="M20" s="37">
        <f>IF(M19=0,0,M19/$L19)</f>
        <v>0.12173913043478261</v>
      </c>
      <c r="N20" s="37">
        <f>IF(N19=0,0,N19/$N19)</f>
        <v>1</v>
      </c>
      <c r="O20" s="37">
        <f>IF(O19=0,0,O19/$N19)</f>
        <v>0.19663865546218487</v>
      </c>
      <c r="P20" s="37">
        <f>IF(P19=0,0,P19/$F19)</f>
        <v>0.29629629629629628</v>
      </c>
      <c r="Q20" s="37">
        <f>IF(Q19=0,0,Q19/$F19)</f>
        <v>6.9958847736625515E-2</v>
      </c>
      <c r="AB20" s="224"/>
      <c r="AC20" s="224"/>
    </row>
    <row r="21" spans="1:29" ht="12" customHeight="1">
      <c r="A21" s="254"/>
      <c r="B21" s="254"/>
      <c r="C21" s="43"/>
      <c r="D21" s="305" t="s">
        <v>41</v>
      </c>
      <c r="E21" s="42"/>
      <c r="F21" s="93">
        <f t="shared" si="1"/>
        <v>32</v>
      </c>
      <c r="G21" s="69">
        <v>21</v>
      </c>
      <c r="H21" s="41">
        <v>60</v>
      </c>
      <c r="I21" s="41">
        <v>16</v>
      </c>
      <c r="J21" s="41">
        <v>1</v>
      </c>
      <c r="K21" s="41">
        <v>0</v>
      </c>
      <c r="L21" s="41">
        <v>20</v>
      </c>
      <c r="M21" s="41">
        <v>1</v>
      </c>
      <c r="N21" s="41">
        <v>47</v>
      </c>
      <c r="O21" s="41">
        <v>11</v>
      </c>
      <c r="P21" s="41">
        <v>7</v>
      </c>
      <c r="Q21" s="41">
        <v>4</v>
      </c>
      <c r="AB21" s="140">
        <v>32</v>
      </c>
      <c r="AC21" s="140" t="str">
        <f>IF(F21=AB21,"",1)</f>
        <v/>
      </c>
    </row>
    <row r="22" spans="1:29" ht="12" customHeight="1">
      <c r="A22" s="254"/>
      <c r="B22" s="254"/>
      <c r="C22" s="40"/>
      <c r="D22" s="306"/>
      <c r="E22" s="39"/>
      <c r="F22" s="94">
        <f t="shared" si="1"/>
        <v>1</v>
      </c>
      <c r="G22" s="67">
        <f>IF(G21=0,0,G21/$F21)</f>
        <v>0.65625</v>
      </c>
      <c r="H22" s="37">
        <f>IF(H21=0,0,H21/$H21)</f>
        <v>1</v>
      </c>
      <c r="I22" s="37">
        <f>IF(I21=0,0,I21/$H21)</f>
        <v>0.26666666666666666</v>
      </c>
      <c r="J22" s="37">
        <f>IF(J21=0,0,J21/$J21)</f>
        <v>1</v>
      </c>
      <c r="K22" s="37">
        <f>IF(K21=0,0,K21/$J21)</f>
        <v>0</v>
      </c>
      <c r="L22" s="37">
        <f>IF(L21=0,0,L21/$L21)</f>
        <v>1</v>
      </c>
      <c r="M22" s="37">
        <f>IF(M21=0,0,M21/$L21)</f>
        <v>0.05</v>
      </c>
      <c r="N22" s="37">
        <f>IF(N21=0,0,N21/$N21)</f>
        <v>1</v>
      </c>
      <c r="O22" s="37">
        <f>IF(O21=0,0,O21/$N21)</f>
        <v>0.23404255319148937</v>
      </c>
      <c r="P22" s="37">
        <f>IF(P21=0,0,P21/$F21)</f>
        <v>0.21875</v>
      </c>
      <c r="Q22" s="37">
        <f>IF(Q21=0,0,Q21/$F21)</f>
        <v>0.125</v>
      </c>
      <c r="AB22" s="224"/>
      <c r="AC22" s="224"/>
    </row>
    <row r="23" spans="1:29" ht="12" customHeight="1">
      <c r="A23" s="254"/>
      <c r="B23" s="254"/>
      <c r="C23" s="43"/>
      <c r="D23" s="305" t="s">
        <v>40</v>
      </c>
      <c r="E23" s="42"/>
      <c r="F23" s="93">
        <f t="shared" si="1"/>
        <v>4</v>
      </c>
      <c r="G23" s="103">
        <v>2</v>
      </c>
      <c r="H23" s="104">
        <v>1</v>
      </c>
      <c r="I23" s="41">
        <v>0</v>
      </c>
      <c r="J23" s="41">
        <v>1</v>
      </c>
      <c r="K23" s="41">
        <v>0</v>
      </c>
      <c r="L23" s="41">
        <v>0</v>
      </c>
      <c r="M23" s="41">
        <v>0</v>
      </c>
      <c r="N23" s="41">
        <v>13</v>
      </c>
      <c r="O23" s="41">
        <v>1</v>
      </c>
      <c r="P23" s="41">
        <v>2</v>
      </c>
      <c r="Q23" s="41">
        <v>0</v>
      </c>
      <c r="AB23" s="140">
        <v>4</v>
      </c>
      <c r="AC23" s="140" t="str">
        <f>IF(F23=AB23,"",1)</f>
        <v/>
      </c>
    </row>
    <row r="24" spans="1:29" ht="12" customHeight="1">
      <c r="A24" s="254"/>
      <c r="B24" s="254"/>
      <c r="C24" s="40"/>
      <c r="D24" s="306"/>
      <c r="E24" s="39"/>
      <c r="F24" s="94">
        <f t="shared" si="1"/>
        <v>1</v>
      </c>
      <c r="G24" s="67">
        <f>IF(G23=0,0,G23/$F23)</f>
        <v>0.5</v>
      </c>
      <c r="H24" s="37">
        <f>IF(H23=0,0,H23/$H23)</f>
        <v>1</v>
      </c>
      <c r="I24" s="37">
        <f>IF(I23=0,0,I23/$H23)</f>
        <v>0</v>
      </c>
      <c r="J24" s="37">
        <f>IF(J23=0,0,J23/$J23)</f>
        <v>1</v>
      </c>
      <c r="K24" s="37">
        <f>IF(K23=0,0,K23/$J23)</f>
        <v>0</v>
      </c>
      <c r="L24" s="37">
        <f>IF(L23=0,0,L23/$L23)</f>
        <v>0</v>
      </c>
      <c r="M24" s="37">
        <f>IF(M23=0,0,M23/$L23)</f>
        <v>0</v>
      </c>
      <c r="N24" s="37">
        <f>IF(N23=0,0,N23/$N23)</f>
        <v>1</v>
      </c>
      <c r="O24" s="37">
        <f>IF(O23=0,0,O23/$N23)</f>
        <v>7.6923076923076927E-2</v>
      </c>
      <c r="P24" s="37">
        <f>IF(P23=0,0,P23/$F23)</f>
        <v>0.5</v>
      </c>
      <c r="Q24" s="37">
        <f>IF(Q23=0,0,Q23/$F23)</f>
        <v>0</v>
      </c>
      <c r="AB24" s="224"/>
      <c r="AC24" s="224"/>
    </row>
    <row r="25" spans="1:29" ht="12" customHeight="1">
      <c r="A25" s="254"/>
      <c r="B25" s="254"/>
      <c r="C25" s="43"/>
      <c r="D25" s="305" t="s">
        <v>39</v>
      </c>
      <c r="E25" s="42"/>
      <c r="F25" s="93">
        <f t="shared" si="1"/>
        <v>16</v>
      </c>
      <c r="G25" s="103">
        <v>6</v>
      </c>
      <c r="H25" s="104">
        <v>11</v>
      </c>
      <c r="I25" s="41">
        <v>2</v>
      </c>
      <c r="J25" s="41">
        <v>3</v>
      </c>
      <c r="K25" s="41">
        <v>3</v>
      </c>
      <c r="L25" s="41">
        <v>0</v>
      </c>
      <c r="M25" s="41">
        <v>0</v>
      </c>
      <c r="N25" s="41">
        <v>8</v>
      </c>
      <c r="O25" s="41">
        <v>1</v>
      </c>
      <c r="P25" s="41">
        <v>9</v>
      </c>
      <c r="Q25" s="41">
        <v>1</v>
      </c>
      <c r="AB25" s="140">
        <v>16</v>
      </c>
      <c r="AC25" s="140" t="str">
        <f>IF(F25=AB25,"",1)</f>
        <v/>
      </c>
    </row>
    <row r="26" spans="1:29" ht="12" customHeight="1">
      <c r="A26" s="254"/>
      <c r="B26" s="254"/>
      <c r="C26" s="40"/>
      <c r="D26" s="306"/>
      <c r="E26" s="39"/>
      <c r="F26" s="94">
        <f t="shared" si="1"/>
        <v>1</v>
      </c>
      <c r="G26" s="67">
        <f>IF(G25=0,0,G25/$F25)</f>
        <v>0.375</v>
      </c>
      <c r="H26" s="37">
        <f>IF(H25=0,0,H25/$H25)</f>
        <v>1</v>
      </c>
      <c r="I26" s="37">
        <f>IF(I25=0,0,I25/$H25)</f>
        <v>0.18181818181818182</v>
      </c>
      <c r="J26" s="37">
        <f>IF(J25=0,0,J25/$J25)</f>
        <v>1</v>
      </c>
      <c r="K26" s="37">
        <f>IF(K25=0,0,K25/$J25)</f>
        <v>1</v>
      </c>
      <c r="L26" s="37">
        <f>IF(L25=0,0,L25/$L25)</f>
        <v>0</v>
      </c>
      <c r="M26" s="37">
        <f>IF(M25=0,0,M25/$L25)</f>
        <v>0</v>
      </c>
      <c r="N26" s="37">
        <f>IF(N25=0,0,N25/$N25)</f>
        <v>1</v>
      </c>
      <c r="O26" s="37">
        <f>IF(O25=0,0,O25/$N25)</f>
        <v>0.125</v>
      </c>
      <c r="P26" s="37">
        <f>IF(P25=0,0,P25/$F25)</f>
        <v>0.5625</v>
      </c>
      <c r="Q26" s="37">
        <f>IF(Q25=0,0,Q25/$F25)</f>
        <v>6.25E-2</v>
      </c>
      <c r="AB26" s="224"/>
      <c r="AC26" s="224"/>
    </row>
    <row r="27" spans="1:29" ht="12" customHeight="1">
      <c r="A27" s="254"/>
      <c r="B27" s="254"/>
      <c r="C27" s="43"/>
      <c r="D27" s="305" t="s">
        <v>38</v>
      </c>
      <c r="E27" s="42"/>
      <c r="F27" s="93">
        <f t="shared" si="1"/>
        <v>3</v>
      </c>
      <c r="G27" s="69">
        <v>0</v>
      </c>
      <c r="H27" s="41">
        <v>0</v>
      </c>
      <c r="I27" s="41">
        <v>0</v>
      </c>
      <c r="J27" s="41">
        <v>0</v>
      </c>
      <c r="K27" s="41">
        <v>0</v>
      </c>
      <c r="L27" s="41">
        <v>0</v>
      </c>
      <c r="M27" s="41">
        <v>0</v>
      </c>
      <c r="N27" s="41">
        <v>0</v>
      </c>
      <c r="O27" s="41">
        <v>0</v>
      </c>
      <c r="P27" s="41">
        <v>3</v>
      </c>
      <c r="Q27" s="41">
        <v>0</v>
      </c>
      <c r="AB27" s="140">
        <v>3</v>
      </c>
      <c r="AC27" s="140" t="str">
        <f>IF(F27=AB27,"",1)</f>
        <v/>
      </c>
    </row>
    <row r="28" spans="1:29" ht="12" customHeight="1">
      <c r="A28" s="254"/>
      <c r="B28" s="254"/>
      <c r="C28" s="40"/>
      <c r="D28" s="306"/>
      <c r="E28" s="39"/>
      <c r="F28" s="94">
        <f t="shared" si="1"/>
        <v>1</v>
      </c>
      <c r="G28" s="67">
        <f>IF(G27=0,0,G27/$F27)</f>
        <v>0</v>
      </c>
      <c r="H28" s="37">
        <f>IF(H27=0,0,H27/$H27)</f>
        <v>0</v>
      </c>
      <c r="I28" s="37">
        <f>IF(I27=0,0,I27/$H27)</f>
        <v>0</v>
      </c>
      <c r="J28" s="37">
        <f>IF(J27=0,0,J27/$J27)</f>
        <v>0</v>
      </c>
      <c r="K28" s="37">
        <f>IF(K27=0,0,K27/$J27)</f>
        <v>0</v>
      </c>
      <c r="L28" s="37">
        <f>IF(L27=0,0,L27/$L27)</f>
        <v>0</v>
      </c>
      <c r="M28" s="37">
        <f>IF(M27=0,0,M27/$L27)</f>
        <v>0</v>
      </c>
      <c r="N28" s="37">
        <f>IF(N27=0,0,N27/$N27)</f>
        <v>0</v>
      </c>
      <c r="O28" s="37">
        <f>IF(O27=0,0,O27/$N27)</f>
        <v>0</v>
      </c>
      <c r="P28" s="37">
        <f>IF(P27=0,0,P27/$F27)</f>
        <v>1</v>
      </c>
      <c r="Q28" s="37">
        <f>IF(Q27=0,0,Q27/$F27)</f>
        <v>0</v>
      </c>
      <c r="AB28" s="224"/>
      <c r="AC28" s="224"/>
    </row>
    <row r="29" spans="1:29" ht="12" customHeight="1">
      <c r="A29" s="254"/>
      <c r="B29" s="254"/>
      <c r="C29" s="43"/>
      <c r="D29" s="305" t="s">
        <v>37</v>
      </c>
      <c r="E29" s="42"/>
      <c r="F29" s="93">
        <f t="shared" si="1"/>
        <v>7</v>
      </c>
      <c r="G29" s="69">
        <v>5</v>
      </c>
      <c r="H29" s="41">
        <v>11</v>
      </c>
      <c r="I29" s="41">
        <v>2</v>
      </c>
      <c r="J29" s="41">
        <v>1</v>
      </c>
      <c r="K29" s="41">
        <v>1</v>
      </c>
      <c r="L29" s="41">
        <v>3</v>
      </c>
      <c r="M29" s="41">
        <v>1</v>
      </c>
      <c r="N29" s="41">
        <v>16</v>
      </c>
      <c r="O29" s="41">
        <v>7</v>
      </c>
      <c r="P29" s="41">
        <v>2</v>
      </c>
      <c r="Q29" s="41">
        <v>0</v>
      </c>
      <c r="AB29" s="140">
        <v>7</v>
      </c>
      <c r="AC29" s="140" t="str">
        <f>IF(F29=AB29,"",1)</f>
        <v/>
      </c>
    </row>
    <row r="30" spans="1:29" ht="12" customHeight="1">
      <c r="A30" s="254"/>
      <c r="B30" s="254"/>
      <c r="C30" s="40"/>
      <c r="D30" s="306"/>
      <c r="E30" s="39"/>
      <c r="F30" s="94">
        <f t="shared" si="1"/>
        <v>1</v>
      </c>
      <c r="G30" s="67">
        <f>IF(G29=0,0,G29/$F29)</f>
        <v>0.7142857142857143</v>
      </c>
      <c r="H30" s="37">
        <f>IF(H29=0,0,H29/$H29)</f>
        <v>1</v>
      </c>
      <c r="I30" s="37">
        <f>IF(I29=0,0,I29/$H29)</f>
        <v>0.18181818181818182</v>
      </c>
      <c r="J30" s="37">
        <f>IF(J29=0,0,J29/$J29)</f>
        <v>1</v>
      </c>
      <c r="K30" s="37">
        <f>IF(K29=0,0,K29/$J29)</f>
        <v>1</v>
      </c>
      <c r="L30" s="37">
        <f>IF(L29=0,0,L29/$L29)</f>
        <v>1</v>
      </c>
      <c r="M30" s="37">
        <f>IF(M29=0,0,M29/$L29)</f>
        <v>0.33333333333333331</v>
      </c>
      <c r="N30" s="37">
        <f>IF(N29=0,0,N29/$N29)</f>
        <v>1</v>
      </c>
      <c r="O30" s="37">
        <f>IF(O29=0,0,O29/$N29)</f>
        <v>0.4375</v>
      </c>
      <c r="P30" s="37">
        <f>IF(P29=0,0,P29/$F29)</f>
        <v>0.2857142857142857</v>
      </c>
      <c r="Q30" s="37">
        <f>IF(Q29=0,0,Q29/$F29)</f>
        <v>0</v>
      </c>
      <c r="AB30" s="224"/>
      <c r="AC30" s="224"/>
    </row>
    <row r="31" spans="1:29" ht="12" customHeight="1">
      <c r="A31" s="254"/>
      <c r="B31" s="254"/>
      <c r="C31" s="43"/>
      <c r="D31" s="305" t="s">
        <v>36</v>
      </c>
      <c r="E31" s="42"/>
      <c r="F31" s="93">
        <f t="shared" si="1"/>
        <v>2</v>
      </c>
      <c r="G31" s="69">
        <v>0</v>
      </c>
      <c r="H31" s="41">
        <v>0</v>
      </c>
      <c r="I31" s="41">
        <v>0</v>
      </c>
      <c r="J31" s="41">
        <v>0</v>
      </c>
      <c r="K31" s="41">
        <v>0</v>
      </c>
      <c r="L31" s="41">
        <v>0</v>
      </c>
      <c r="M31" s="41">
        <v>0</v>
      </c>
      <c r="N31" s="41">
        <v>0</v>
      </c>
      <c r="O31" s="41">
        <v>0</v>
      </c>
      <c r="P31" s="41">
        <v>1</v>
      </c>
      <c r="Q31" s="41">
        <v>1</v>
      </c>
      <c r="AB31" s="140">
        <v>2</v>
      </c>
      <c r="AC31" s="140" t="str">
        <f>IF(F31=AB31,"",1)</f>
        <v/>
      </c>
    </row>
    <row r="32" spans="1:29" ht="12" customHeight="1">
      <c r="A32" s="254"/>
      <c r="B32" s="254"/>
      <c r="C32" s="40"/>
      <c r="D32" s="306"/>
      <c r="E32" s="39"/>
      <c r="F32" s="94">
        <f t="shared" si="1"/>
        <v>1</v>
      </c>
      <c r="G32" s="67">
        <f>IF(G31=0,0,G31/$F31)</f>
        <v>0</v>
      </c>
      <c r="H32" s="37">
        <f>IF(H31=0,0,H31/$H31)</f>
        <v>0</v>
      </c>
      <c r="I32" s="37">
        <f>IF(I31=0,0,I31/$H31)</f>
        <v>0</v>
      </c>
      <c r="J32" s="37">
        <f>IF(J31=0,0,J31/$J31)</f>
        <v>0</v>
      </c>
      <c r="K32" s="37">
        <f>IF(K31=0,0,K31/$J31)</f>
        <v>0</v>
      </c>
      <c r="L32" s="37">
        <f>IF(L31=0,0,L31/$L31)</f>
        <v>0</v>
      </c>
      <c r="M32" s="37">
        <f>IF(M31=0,0,M31/$L31)</f>
        <v>0</v>
      </c>
      <c r="N32" s="37">
        <f>IF(N31=0,0,N31/$N31)</f>
        <v>0</v>
      </c>
      <c r="O32" s="37">
        <f>IF(O31=0,0,O31/$N31)</f>
        <v>0</v>
      </c>
      <c r="P32" s="37">
        <f>IF(P31=0,0,P31/$F31)</f>
        <v>0.5</v>
      </c>
      <c r="Q32" s="37">
        <f>IF(Q31=0,0,Q31/$F31)</f>
        <v>0.5</v>
      </c>
      <c r="AB32" s="224"/>
      <c r="AC32" s="224"/>
    </row>
    <row r="33" spans="1:29" ht="12" customHeight="1">
      <c r="A33" s="254"/>
      <c r="B33" s="254"/>
      <c r="C33" s="43"/>
      <c r="D33" s="305" t="s">
        <v>35</v>
      </c>
      <c r="E33" s="42"/>
      <c r="F33" s="93">
        <f t="shared" si="1"/>
        <v>5</v>
      </c>
      <c r="G33" s="69">
        <v>2</v>
      </c>
      <c r="H33" s="41">
        <v>1</v>
      </c>
      <c r="I33" s="41">
        <v>0</v>
      </c>
      <c r="J33" s="41">
        <v>0</v>
      </c>
      <c r="K33" s="41">
        <v>0</v>
      </c>
      <c r="L33" s="41">
        <v>0</v>
      </c>
      <c r="M33" s="41">
        <v>0</v>
      </c>
      <c r="N33" s="41">
        <v>2</v>
      </c>
      <c r="O33" s="41">
        <v>0</v>
      </c>
      <c r="P33" s="41">
        <v>3</v>
      </c>
      <c r="Q33" s="41">
        <v>0</v>
      </c>
      <c r="AB33" s="140">
        <v>5</v>
      </c>
      <c r="AC33" s="140" t="str">
        <f>IF(F33=AB33,"",1)</f>
        <v/>
      </c>
    </row>
    <row r="34" spans="1:29" ht="12" customHeight="1">
      <c r="A34" s="254"/>
      <c r="B34" s="254"/>
      <c r="C34" s="40"/>
      <c r="D34" s="306"/>
      <c r="E34" s="39"/>
      <c r="F34" s="94">
        <f t="shared" si="1"/>
        <v>1</v>
      </c>
      <c r="G34" s="67">
        <f>IF(G33=0,0,G33/$F33)</f>
        <v>0.4</v>
      </c>
      <c r="H34" s="37">
        <f>IF(H33=0,0,H33/$H33)</f>
        <v>1</v>
      </c>
      <c r="I34" s="37">
        <f>IF(I33=0,0,I33/$H33)</f>
        <v>0</v>
      </c>
      <c r="J34" s="37">
        <f>IF(J33=0,0,J33/$J33)</f>
        <v>0</v>
      </c>
      <c r="K34" s="37">
        <f>IF(K33=0,0,K33/$J33)</f>
        <v>0</v>
      </c>
      <c r="L34" s="37">
        <f>IF(L33=0,0,L33/$L33)</f>
        <v>0</v>
      </c>
      <c r="M34" s="37">
        <f>IF(M33=0,0,M33/$L33)</f>
        <v>0</v>
      </c>
      <c r="N34" s="37">
        <f>IF(N33=0,0,N33/$N33)</f>
        <v>1</v>
      </c>
      <c r="O34" s="37">
        <f>IF(O33=0,0,O33/$N33)</f>
        <v>0</v>
      </c>
      <c r="P34" s="37">
        <f>IF(P33=0,0,P33/$F33)</f>
        <v>0.6</v>
      </c>
      <c r="Q34" s="37">
        <f>IF(Q33=0,0,Q33/$F33)</f>
        <v>0</v>
      </c>
      <c r="AB34" s="224"/>
      <c r="AC34" s="224"/>
    </row>
    <row r="35" spans="1:29" ht="12" customHeight="1">
      <c r="A35" s="254"/>
      <c r="B35" s="254"/>
      <c r="C35" s="43"/>
      <c r="D35" s="305" t="s">
        <v>34</v>
      </c>
      <c r="E35" s="42"/>
      <c r="F35" s="93">
        <f t="shared" si="1"/>
        <v>10</v>
      </c>
      <c r="G35" s="69">
        <v>9</v>
      </c>
      <c r="H35" s="41">
        <v>40</v>
      </c>
      <c r="I35" s="41">
        <v>8</v>
      </c>
      <c r="J35" s="41">
        <v>1</v>
      </c>
      <c r="K35" s="41">
        <v>0</v>
      </c>
      <c r="L35" s="41">
        <v>18</v>
      </c>
      <c r="M35" s="41">
        <v>2</v>
      </c>
      <c r="N35" s="41">
        <v>66</v>
      </c>
      <c r="O35" s="41">
        <v>15</v>
      </c>
      <c r="P35" s="41">
        <v>1</v>
      </c>
      <c r="Q35" s="41">
        <v>0</v>
      </c>
      <c r="AB35" s="140">
        <v>10</v>
      </c>
      <c r="AC35" s="140" t="str">
        <f>IF(F35=AB35,"",1)</f>
        <v/>
      </c>
    </row>
    <row r="36" spans="1:29" ht="12" customHeight="1">
      <c r="A36" s="254"/>
      <c r="B36" s="254"/>
      <c r="C36" s="40"/>
      <c r="D36" s="306"/>
      <c r="E36" s="39"/>
      <c r="F36" s="94">
        <f t="shared" si="1"/>
        <v>1</v>
      </c>
      <c r="G36" s="67">
        <f>IF(G35=0,0,G35/$F35)</f>
        <v>0.9</v>
      </c>
      <c r="H36" s="37">
        <f>IF(H35=0,0,H35/$H35)</f>
        <v>1</v>
      </c>
      <c r="I36" s="37">
        <f>IF(I35=0,0,I35/$H35)</f>
        <v>0.2</v>
      </c>
      <c r="J36" s="37">
        <f>IF(J35=0,0,J35/$J35)</f>
        <v>1</v>
      </c>
      <c r="K36" s="37">
        <f>IF(K35=0,0,K35/$J35)</f>
        <v>0</v>
      </c>
      <c r="L36" s="37">
        <f>IF(L35=0,0,L35/$L35)</f>
        <v>1</v>
      </c>
      <c r="M36" s="37">
        <f>IF(M35=0,0,M35/$L35)</f>
        <v>0.1111111111111111</v>
      </c>
      <c r="N36" s="37">
        <f>IF(N35=0,0,N35/$N35)</f>
        <v>1</v>
      </c>
      <c r="O36" s="37">
        <f>IF(O35=0,0,O35/$N35)</f>
        <v>0.22727272727272727</v>
      </c>
      <c r="P36" s="37">
        <f>IF(P35=0,0,P35/$F35)</f>
        <v>0.1</v>
      </c>
      <c r="Q36" s="37">
        <f>IF(Q35=0,0,Q35/$F35)</f>
        <v>0</v>
      </c>
      <c r="AB36" s="224"/>
      <c r="AC36" s="224"/>
    </row>
    <row r="37" spans="1:29" ht="12" customHeight="1">
      <c r="A37" s="254"/>
      <c r="B37" s="254"/>
      <c r="C37" s="43"/>
      <c r="D37" s="305" t="s">
        <v>33</v>
      </c>
      <c r="E37" s="42"/>
      <c r="F37" s="93">
        <f t="shared" si="1"/>
        <v>1</v>
      </c>
      <c r="G37" s="69">
        <v>0</v>
      </c>
      <c r="H37" s="41">
        <v>0</v>
      </c>
      <c r="I37" s="41">
        <v>0</v>
      </c>
      <c r="J37" s="41">
        <v>0</v>
      </c>
      <c r="K37" s="41">
        <v>0</v>
      </c>
      <c r="L37" s="41">
        <v>0</v>
      </c>
      <c r="M37" s="41">
        <v>0</v>
      </c>
      <c r="N37" s="41">
        <v>0</v>
      </c>
      <c r="O37" s="41">
        <v>0</v>
      </c>
      <c r="P37" s="41">
        <v>0</v>
      </c>
      <c r="Q37" s="41">
        <v>1</v>
      </c>
      <c r="AB37" s="140">
        <v>1</v>
      </c>
      <c r="AC37" s="140" t="str">
        <f>IF(F37=AB37,"",1)</f>
        <v/>
      </c>
    </row>
    <row r="38" spans="1:29" ht="12" customHeight="1">
      <c r="A38" s="254"/>
      <c r="B38" s="254"/>
      <c r="C38" s="40"/>
      <c r="D38" s="306"/>
      <c r="E38" s="39"/>
      <c r="F38" s="94">
        <f t="shared" si="1"/>
        <v>1</v>
      </c>
      <c r="G38" s="67">
        <f>IF(G37=0,0,G37/$F37)</f>
        <v>0</v>
      </c>
      <c r="H38" s="37">
        <f>IF(H37=0,0,H37/$H37)</f>
        <v>0</v>
      </c>
      <c r="I38" s="37">
        <f>IF(I37=0,0,I37/$H37)</f>
        <v>0</v>
      </c>
      <c r="J38" s="37">
        <f>IF(J37=0,0,J37/$J37)</f>
        <v>0</v>
      </c>
      <c r="K38" s="37">
        <f>IF(K37=0,0,K37/$J37)</f>
        <v>0</v>
      </c>
      <c r="L38" s="37">
        <f>IF(L37=0,0,L37/$L37)</f>
        <v>0</v>
      </c>
      <c r="M38" s="37">
        <f>IF(M37=0,0,M37/$L37)</f>
        <v>0</v>
      </c>
      <c r="N38" s="37">
        <f>IF(N37=0,0,N37/$N37)</f>
        <v>0</v>
      </c>
      <c r="O38" s="37">
        <f>IF(O37=0,0,O37/$N37)</f>
        <v>0</v>
      </c>
      <c r="P38" s="37">
        <f>IF(P37=0,0,P37/$F37)</f>
        <v>0</v>
      </c>
      <c r="Q38" s="37">
        <f>IF(Q37=0,0,Q37/$F37)</f>
        <v>1</v>
      </c>
      <c r="AB38" s="224"/>
      <c r="AC38" s="224"/>
    </row>
    <row r="39" spans="1:29" ht="12" customHeight="1">
      <c r="A39" s="254"/>
      <c r="B39" s="254"/>
      <c r="C39" s="43"/>
      <c r="D39" s="305" t="s">
        <v>32</v>
      </c>
      <c r="E39" s="42"/>
      <c r="F39" s="93">
        <f t="shared" si="1"/>
        <v>6</v>
      </c>
      <c r="G39" s="69">
        <v>6</v>
      </c>
      <c r="H39" s="41">
        <v>19</v>
      </c>
      <c r="I39" s="41">
        <v>3</v>
      </c>
      <c r="J39" s="41">
        <v>0</v>
      </c>
      <c r="K39" s="41">
        <v>0</v>
      </c>
      <c r="L39" s="41">
        <v>2</v>
      </c>
      <c r="M39" s="41">
        <v>0</v>
      </c>
      <c r="N39" s="41">
        <v>16</v>
      </c>
      <c r="O39" s="41">
        <v>5</v>
      </c>
      <c r="P39" s="41">
        <v>0</v>
      </c>
      <c r="Q39" s="41">
        <v>0</v>
      </c>
      <c r="AB39" s="140">
        <v>6</v>
      </c>
      <c r="AC39" s="140" t="str">
        <f>IF(F39=AB39,"",1)</f>
        <v/>
      </c>
    </row>
    <row r="40" spans="1:29" ht="12" customHeight="1">
      <c r="A40" s="254"/>
      <c r="B40" s="254"/>
      <c r="C40" s="40"/>
      <c r="D40" s="306"/>
      <c r="E40" s="39"/>
      <c r="F40" s="94">
        <f t="shared" si="1"/>
        <v>1</v>
      </c>
      <c r="G40" s="67">
        <f>IF(G39=0,0,G39/$F39)</f>
        <v>1</v>
      </c>
      <c r="H40" s="37">
        <f>IF(H39=0,0,H39/$H39)</f>
        <v>1</v>
      </c>
      <c r="I40" s="37">
        <f>IF(I39=0,0,I39/$H39)</f>
        <v>0.15789473684210525</v>
      </c>
      <c r="J40" s="37">
        <f>IF(J39=0,0,J39/$J39)</f>
        <v>0</v>
      </c>
      <c r="K40" s="37">
        <f>IF(K39=0,0,K39/$J39)</f>
        <v>0</v>
      </c>
      <c r="L40" s="37">
        <f>IF(L39=0,0,L39/$L39)</f>
        <v>1</v>
      </c>
      <c r="M40" s="37">
        <f>IF(M39=0,0,M39/$L39)</f>
        <v>0</v>
      </c>
      <c r="N40" s="37">
        <f>IF(N39=0,0,N39/$N39)</f>
        <v>1</v>
      </c>
      <c r="O40" s="37">
        <f>IF(O39=0,0,O39/$N39)</f>
        <v>0.3125</v>
      </c>
      <c r="P40" s="37">
        <f>IF(P39=0,0,P39/$F39)</f>
        <v>0</v>
      </c>
      <c r="Q40" s="37">
        <f>IF(Q39=0,0,Q39/$F39)</f>
        <v>0</v>
      </c>
      <c r="AB40" s="224"/>
      <c r="AC40" s="224"/>
    </row>
    <row r="41" spans="1:29" ht="12" customHeight="1">
      <c r="A41" s="254"/>
      <c r="B41" s="254"/>
      <c r="C41" s="43"/>
      <c r="D41" s="305" t="s">
        <v>31</v>
      </c>
      <c r="E41" s="42"/>
      <c r="F41" s="93">
        <f t="shared" si="1"/>
        <v>1</v>
      </c>
      <c r="G41" s="69">
        <v>0</v>
      </c>
      <c r="H41" s="41">
        <v>0</v>
      </c>
      <c r="I41" s="41">
        <v>0</v>
      </c>
      <c r="J41" s="41">
        <v>0</v>
      </c>
      <c r="K41" s="41">
        <v>0</v>
      </c>
      <c r="L41" s="41">
        <v>0</v>
      </c>
      <c r="M41" s="41">
        <v>0</v>
      </c>
      <c r="N41" s="41">
        <v>0</v>
      </c>
      <c r="O41" s="41">
        <v>0</v>
      </c>
      <c r="P41" s="41">
        <v>1</v>
      </c>
      <c r="Q41" s="41">
        <v>0</v>
      </c>
      <c r="AB41" s="140">
        <v>1</v>
      </c>
      <c r="AC41" s="140" t="str">
        <f>IF(F41=AB41,"",1)</f>
        <v/>
      </c>
    </row>
    <row r="42" spans="1:29" ht="12" customHeight="1">
      <c r="A42" s="254"/>
      <c r="B42" s="254"/>
      <c r="C42" s="40"/>
      <c r="D42" s="306"/>
      <c r="E42" s="39"/>
      <c r="F42" s="94">
        <f t="shared" si="1"/>
        <v>1</v>
      </c>
      <c r="G42" s="67">
        <f>IF(G41=0,0,G41/$F41)</f>
        <v>0</v>
      </c>
      <c r="H42" s="37">
        <f>IF(H41=0,0,H41/$H41)</f>
        <v>0</v>
      </c>
      <c r="I42" s="37">
        <f>IF(I41=0,0,I41/$H41)</f>
        <v>0</v>
      </c>
      <c r="J42" s="37">
        <f>IF(J41=0,0,J41/$J41)</f>
        <v>0</v>
      </c>
      <c r="K42" s="37">
        <f>IF(K41=0,0,K41/$J41)</f>
        <v>0</v>
      </c>
      <c r="L42" s="37">
        <f>IF(L41=0,0,L41/$L41)</f>
        <v>0</v>
      </c>
      <c r="M42" s="37">
        <f>IF(M41=0,0,M41/$L41)</f>
        <v>0</v>
      </c>
      <c r="N42" s="37">
        <f>IF(N41=0,0,N41/$N41)</f>
        <v>0</v>
      </c>
      <c r="O42" s="37">
        <f>IF(O41=0,0,O41/$N41)</f>
        <v>0</v>
      </c>
      <c r="P42" s="37">
        <f>IF(P41=0,0,P41/$F41)</f>
        <v>1</v>
      </c>
      <c r="Q42" s="37">
        <f>IF(Q41=0,0,Q41/$F41)</f>
        <v>0</v>
      </c>
      <c r="AB42" s="224"/>
      <c r="AC42" s="224"/>
    </row>
    <row r="43" spans="1:29" ht="12" customHeight="1">
      <c r="A43" s="254"/>
      <c r="B43" s="254"/>
      <c r="C43" s="43"/>
      <c r="D43" s="305" t="s">
        <v>30</v>
      </c>
      <c r="E43" s="42"/>
      <c r="F43" s="93">
        <f t="shared" si="1"/>
        <v>2</v>
      </c>
      <c r="G43" s="69">
        <v>1</v>
      </c>
      <c r="H43" s="41">
        <v>4</v>
      </c>
      <c r="I43" s="41">
        <v>1</v>
      </c>
      <c r="J43" s="41">
        <v>1</v>
      </c>
      <c r="K43" s="41">
        <v>0</v>
      </c>
      <c r="L43" s="41">
        <v>1</v>
      </c>
      <c r="M43" s="41">
        <v>0</v>
      </c>
      <c r="N43" s="41">
        <v>6</v>
      </c>
      <c r="O43" s="41">
        <v>1</v>
      </c>
      <c r="P43" s="41">
        <v>1</v>
      </c>
      <c r="Q43" s="41">
        <v>0</v>
      </c>
      <c r="AB43" s="140">
        <v>2</v>
      </c>
      <c r="AC43" s="140" t="str">
        <f>IF(F43=AB43,"",1)</f>
        <v/>
      </c>
    </row>
    <row r="44" spans="1:29" ht="12" customHeight="1">
      <c r="A44" s="254"/>
      <c r="B44" s="254"/>
      <c r="C44" s="40"/>
      <c r="D44" s="306"/>
      <c r="E44" s="39"/>
      <c r="F44" s="94">
        <f t="shared" si="1"/>
        <v>1</v>
      </c>
      <c r="G44" s="67">
        <f>IF(G43=0,0,G43/$F43)</f>
        <v>0.5</v>
      </c>
      <c r="H44" s="37">
        <f>IF(H43=0,0,H43/$H43)</f>
        <v>1</v>
      </c>
      <c r="I44" s="37">
        <f>IF(I43=0,0,I43/$H43)</f>
        <v>0.25</v>
      </c>
      <c r="J44" s="37">
        <f>IF(J43=0,0,J43/$J43)</f>
        <v>1</v>
      </c>
      <c r="K44" s="37">
        <f>IF(K43=0,0,K43/$J43)</f>
        <v>0</v>
      </c>
      <c r="L44" s="37">
        <f>IF(L43=0,0,L43/$L43)</f>
        <v>1</v>
      </c>
      <c r="M44" s="37">
        <f>IF(M43=0,0,M43/$L43)</f>
        <v>0</v>
      </c>
      <c r="N44" s="37">
        <f>IF(N43=0,0,N43/$N43)</f>
        <v>1</v>
      </c>
      <c r="O44" s="37">
        <f>IF(O43=0,0,O43/$N43)</f>
        <v>0.16666666666666666</v>
      </c>
      <c r="P44" s="37">
        <f>IF(P43=0,0,P43/$F43)</f>
        <v>0.5</v>
      </c>
      <c r="Q44" s="37">
        <f>IF(Q43=0,0,Q43/$F43)</f>
        <v>0</v>
      </c>
      <c r="AB44" s="224"/>
      <c r="AC44" s="224"/>
    </row>
    <row r="45" spans="1:29" ht="12" customHeight="1">
      <c r="A45" s="254"/>
      <c r="B45" s="254"/>
      <c r="C45" s="43"/>
      <c r="D45" s="305" t="s">
        <v>29</v>
      </c>
      <c r="E45" s="42"/>
      <c r="F45" s="93">
        <f t="shared" si="1"/>
        <v>9</v>
      </c>
      <c r="G45" s="69">
        <v>3</v>
      </c>
      <c r="H45" s="41">
        <v>6</v>
      </c>
      <c r="I45" s="41">
        <v>1</v>
      </c>
      <c r="J45" s="41">
        <v>0</v>
      </c>
      <c r="K45" s="41">
        <v>0</v>
      </c>
      <c r="L45" s="41">
        <v>4</v>
      </c>
      <c r="M45" s="41">
        <v>1</v>
      </c>
      <c r="N45" s="41">
        <v>53</v>
      </c>
      <c r="O45" s="41">
        <v>4</v>
      </c>
      <c r="P45" s="41">
        <v>3</v>
      </c>
      <c r="Q45" s="41">
        <v>3</v>
      </c>
      <c r="AB45" s="140">
        <v>9</v>
      </c>
      <c r="AC45" s="140" t="str">
        <f>IF(F45=AB45,"",1)</f>
        <v/>
      </c>
    </row>
    <row r="46" spans="1:29" ht="12" customHeight="1">
      <c r="A46" s="254"/>
      <c r="B46" s="254"/>
      <c r="C46" s="40"/>
      <c r="D46" s="306"/>
      <c r="E46" s="39"/>
      <c r="F46" s="94">
        <f t="shared" si="1"/>
        <v>1</v>
      </c>
      <c r="G46" s="67">
        <f>IF(G45=0,0,G45/$F45)</f>
        <v>0.33333333333333331</v>
      </c>
      <c r="H46" s="37">
        <f>IF(H45=0,0,H45/$H45)</f>
        <v>1</v>
      </c>
      <c r="I46" s="37">
        <f>IF(I45=0,0,I45/$H45)</f>
        <v>0.16666666666666666</v>
      </c>
      <c r="J46" s="37">
        <f>IF(J45=0,0,J45/$J45)</f>
        <v>0</v>
      </c>
      <c r="K46" s="37">
        <f>IF(K45=0,0,K45/$J45)</f>
        <v>0</v>
      </c>
      <c r="L46" s="37">
        <f>IF(L45=0,0,L45/$L45)</f>
        <v>1</v>
      </c>
      <c r="M46" s="37">
        <f>IF(M45=0,0,M45/$L45)</f>
        <v>0.25</v>
      </c>
      <c r="N46" s="37">
        <f>IF(N45=0,0,N45/$N45)</f>
        <v>1</v>
      </c>
      <c r="O46" s="37">
        <f>IF(O45=0,0,O45/$N45)</f>
        <v>7.5471698113207544E-2</v>
      </c>
      <c r="P46" s="37">
        <f>IF(P45=0,0,P45/$F45)</f>
        <v>0.33333333333333331</v>
      </c>
      <c r="Q46" s="37">
        <f>IF(Q45=0,0,Q45/$F45)</f>
        <v>0.33333333333333331</v>
      </c>
      <c r="AB46" s="224"/>
      <c r="AC46" s="224"/>
    </row>
    <row r="47" spans="1:29" ht="12" customHeight="1">
      <c r="A47" s="254"/>
      <c r="B47" s="254"/>
      <c r="C47" s="43"/>
      <c r="D47" s="305" t="s">
        <v>28</v>
      </c>
      <c r="E47" s="42"/>
      <c r="F47" s="93">
        <f t="shared" si="1"/>
        <v>5</v>
      </c>
      <c r="G47" s="69">
        <v>4</v>
      </c>
      <c r="H47" s="41">
        <v>5</v>
      </c>
      <c r="I47" s="41">
        <v>0</v>
      </c>
      <c r="J47" s="41">
        <v>0</v>
      </c>
      <c r="K47" s="41">
        <v>0</v>
      </c>
      <c r="L47" s="41">
        <v>0</v>
      </c>
      <c r="M47" s="41">
        <v>0</v>
      </c>
      <c r="N47" s="41">
        <v>21</v>
      </c>
      <c r="O47" s="41">
        <v>5</v>
      </c>
      <c r="P47" s="41">
        <v>1</v>
      </c>
      <c r="Q47" s="41">
        <v>0</v>
      </c>
      <c r="AB47" s="140">
        <v>5</v>
      </c>
      <c r="AC47" s="140" t="str">
        <f>IF(F47=AB47,"",1)</f>
        <v/>
      </c>
    </row>
    <row r="48" spans="1:29" ht="12" customHeight="1">
      <c r="A48" s="254"/>
      <c r="B48" s="254"/>
      <c r="C48" s="40"/>
      <c r="D48" s="306"/>
      <c r="E48" s="39"/>
      <c r="F48" s="94">
        <f t="shared" si="1"/>
        <v>1</v>
      </c>
      <c r="G48" s="67">
        <f>IF(G47=0,0,G47/$F47)</f>
        <v>0.8</v>
      </c>
      <c r="H48" s="37">
        <f>IF(H47=0,0,H47/$H47)</f>
        <v>1</v>
      </c>
      <c r="I48" s="37">
        <f>IF(I47=0,0,I47/$H47)</f>
        <v>0</v>
      </c>
      <c r="J48" s="37">
        <f>IF(J47=0,0,J47/$J47)</f>
        <v>0</v>
      </c>
      <c r="K48" s="37">
        <f>IF(K47=0,0,K47/$J47)</f>
        <v>0</v>
      </c>
      <c r="L48" s="37">
        <f>IF(L47=0,0,L47/$L47)</f>
        <v>0</v>
      </c>
      <c r="M48" s="37">
        <f>IF(M47=0,0,M47/$L47)</f>
        <v>0</v>
      </c>
      <c r="N48" s="37">
        <f>IF(N47=0,0,N47/$N47)</f>
        <v>1</v>
      </c>
      <c r="O48" s="37">
        <f>IF(O47=0,0,O47/$N47)</f>
        <v>0.23809523809523808</v>
      </c>
      <c r="P48" s="37">
        <f>IF(P47=0,0,P47/$F47)</f>
        <v>0.2</v>
      </c>
      <c r="Q48" s="37">
        <f>IF(Q47=0,0,Q47/$F47)</f>
        <v>0</v>
      </c>
      <c r="AB48" s="224"/>
      <c r="AC48" s="224"/>
    </row>
    <row r="49" spans="1:29" ht="12" customHeight="1">
      <c r="A49" s="254"/>
      <c r="B49" s="254"/>
      <c r="C49" s="43"/>
      <c r="D49" s="305" t="s">
        <v>27</v>
      </c>
      <c r="E49" s="42"/>
      <c r="F49" s="93">
        <f t="shared" si="1"/>
        <v>5</v>
      </c>
      <c r="G49" s="69">
        <v>4</v>
      </c>
      <c r="H49" s="41">
        <v>4</v>
      </c>
      <c r="I49" s="41">
        <v>2</v>
      </c>
      <c r="J49" s="41">
        <v>0</v>
      </c>
      <c r="K49" s="41">
        <v>0</v>
      </c>
      <c r="L49" s="41">
        <v>1</v>
      </c>
      <c r="M49" s="41">
        <v>0</v>
      </c>
      <c r="N49" s="41">
        <v>4</v>
      </c>
      <c r="O49" s="41">
        <v>0</v>
      </c>
      <c r="P49" s="41">
        <v>0</v>
      </c>
      <c r="Q49" s="41">
        <v>1</v>
      </c>
      <c r="AB49" s="140">
        <v>5</v>
      </c>
      <c r="AC49" s="140" t="str">
        <f>IF(F49=AB49,"",1)</f>
        <v/>
      </c>
    </row>
    <row r="50" spans="1:29" ht="12" customHeight="1">
      <c r="A50" s="254"/>
      <c r="B50" s="254"/>
      <c r="C50" s="40"/>
      <c r="D50" s="306"/>
      <c r="E50" s="39"/>
      <c r="F50" s="94">
        <f t="shared" si="1"/>
        <v>1</v>
      </c>
      <c r="G50" s="67">
        <f>IF(G49=0,0,G49/$F49)</f>
        <v>0.8</v>
      </c>
      <c r="H50" s="37">
        <f>IF(H49=0,0,H49/$H49)</f>
        <v>1</v>
      </c>
      <c r="I50" s="37">
        <f>IF(I49=0,0,I49/$H49)</f>
        <v>0.5</v>
      </c>
      <c r="J50" s="37">
        <f>IF(J49=0,0,J49/$J49)</f>
        <v>0</v>
      </c>
      <c r="K50" s="37">
        <f>IF(K49=0,0,K49/$J49)</f>
        <v>0</v>
      </c>
      <c r="L50" s="37">
        <f>IF(L49=0,0,L49/$L49)</f>
        <v>1</v>
      </c>
      <c r="M50" s="37">
        <f>IF(M49=0,0,M49/$L49)</f>
        <v>0</v>
      </c>
      <c r="N50" s="37">
        <f>IF(N49=0,0,N49/$N49)</f>
        <v>1</v>
      </c>
      <c r="O50" s="37">
        <f>IF(O49=0,0,O49/$N49)</f>
        <v>0</v>
      </c>
      <c r="P50" s="37">
        <f>IF(P49=0,0,P49/$F49)</f>
        <v>0</v>
      </c>
      <c r="Q50" s="37">
        <f>IF(Q49=0,0,Q49/$F49)</f>
        <v>0.2</v>
      </c>
      <c r="AB50" s="224"/>
      <c r="AC50" s="224"/>
    </row>
    <row r="51" spans="1:29" ht="12" customHeight="1">
      <c r="A51" s="254"/>
      <c r="B51" s="254"/>
      <c r="C51" s="43"/>
      <c r="D51" s="305" t="s">
        <v>26</v>
      </c>
      <c r="E51" s="42"/>
      <c r="F51" s="93">
        <f t="shared" si="1"/>
        <v>15</v>
      </c>
      <c r="G51" s="69">
        <v>9</v>
      </c>
      <c r="H51" s="41">
        <v>13</v>
      </c>
      <c r="I51" s="41">
        <v>3</v>
      </c>
      <c r="J51" s="41">
        <v>0</v>
      </c>
      <c r="K51" s="41">
        <v>0</v>
      </c>
      <c r="L51" s="41">
        <v>0</v>
      </c>
      <c r="M51" s="41">
        <v>0</v>
      </c>
      <c r="N51" s="41">
        <v>31</v>
      </c>
      <c r="O51" s="41">
        <v>8</v>
      </c>
      <c r="P51" s="41">
        <v>6</v>
      </c>
      <c r="Q51" s="41">
        <v>0</v>
      </c>
      <c r="AB51" s="140">
        <v>15</v>
      </c>
      <c r="AC51" s="140" t="str">
        <f>IF(F51=AB51,"",1)</f>
        <v/>
      </c>
    </row>
    <row r="52" spans="1:29" ht="12" customHeight="1">
      <c r="A52" s="254"/>
      <c r="B52" s="254"/>
      <c r="C52" s="40"/>
      <c r="D52" s="306"/>
      <c r="E52" s="39"/>
      <c r="F52" s="94">
        <f t="shared" si="1"/>
        <v>1</v>
      </c>
      <c r="G52" s="67">
        <f>IF(G51=0,0,G51/$F51)</f>
        <v>0.6</v>
      </c>
      <c r="H52" s="37">
        <f>IF(H51=0,0,H51/$H51)</f>
        <v>1</v>
      </c>
      <c r="I52" s="37">
        <f>IF(I51=0,0,I51/$H51)</f>
        <v>0.23076923076923078</v>
      </c>
      <c r="J52" s="37">
        <f>IF(J51=0,0,J51/$J51)</f>
        <v>0</v>
      </c>
      <c r="K52" s="37">
        <f>IF(K51=0,0,K51/$J51)</f>
        <v>0</v>
      </c>
      <c r="L52" s="37">
        <f>IF(L51=0,0,L51/$L51)</f>
        <v>0</v>
      </c>
      <c r="M52" s="37">
        <f>IF(M51=0,0,M51/$L51)</f>
        <v>0</v>
      </c>
      <c r="N52" s="37">
        <f>IF(N51=0,0,N51/$N51)</f>
        <v>1</v>
      </c>
      <c r="O52" s="37">
        <f>IF(O51=0,0,O51/$N51)</f>
        <v>0.25806451612903225</v>
      </c>
      <c r="P52" s="37">
        <f>IF(P51=0,0,P51/$F51)</f>
        <v>0.4</v>
      </c>
      <c r="Q52" s="37">
        <f>IF(Q51=0,0,Q51/$F51)</f>
        <v>0</v>
      </c>
      <c r="AB52" s="224"/>
      <c r="AC52" s="224"/>
    </row>
    <row r="53" spans="1:29" ht="12" customHeight="1">
      <c r="A53" s="254"/>
      <c r="B53" s="254"/>
      <c r="C53" s="43"/>
      <c r="D53" s="305" t="s">
        <v>25</v>
      </c>
      <c r="E53" s="42"/>
      <c r="F53" s="93">
        <f t="shared" si="1"/>
        <v>6</v>
      </c>
      <c r="G53" s="69">
        <v>3</v>
      </c>
      <c r="H53" s="41">
        <v>24</v>
      </c>
      <c r="I53" s="41">
        <v>0</v>
      </c>
      <c r="J53" s="41">
        <v>1</v>
      </c>
      <c r="K53" s="41">
        <v>0</v>
      </c>
      <c r="L53" s="41">
        <v>2</v>
      </c>
      <c r="M53" s="41">
        <v>0</v>
      </c>
      <c r="N53" s="41">
        <v>55</v>
      </c>
      <c r="O53" s="41">
        <v>1</v>
      </c>
      <c r="P53" s="41">
        <v>2</v>
      </c>
      <c r="Q53" s="41">
        <v>1</v>
      </c>
      <c r="AB53" s="140">
        <v>6</v>
      </c>
      <c r="AC53" s="140" t="str">
        <f>IF(F53=AB53,"",1)</f>
        <v/>
      </c>
    </row>
    <row r="54" spans="1:29" ht="12" customHeight="1">
      <c r="A54" s="254"/>
      <c r="B54" s="254"/>
      <c r="C54" s="40"/>
      <c r="D54" s="306"/>
      <c r="E54" s="39"/>
      <c r="F54" s="94">
        <f t="shared" si="1"/>
        <v>0.99999999999999989</v>
      </c>
      <c r="G54" s="67">
        <f>IF(G53=0,0,G53/$F53)</f>
        <v>0.5</v>
      </c>
      <c r="H54" s="37">
        <f>IF(H53=0,0,H53/$H53)</f>
        <v>1</v>
      </c>
      <c r="I54" s="37">
        <f>IF(I53=0,0,I53/$H53)</f>
        <v>0</v>
      </c>
      <c r="J54" s="37">
        <f>IF(J53=0,0,J53/$J53)</f>
        <v>1</v>
      </c>
      <c r="K54" s="37">
        <f>IF(K53=0,0,K53/$J53)</f>
        <v>0</v>
      </c>
      <c r="L54" s="37">
        <f>IF(L53=0,0,L53/$L53)</f>
        <v>1</v>
      </c>
      <c r="M54" s="37">
        <f>IF(M53=0,0,M53/$L53)</f>
        <v>0</v>
      </c>
      <c r="N54" s="37">
        <f>IF(N53=0,0,N53/$N53)</f>
        <v>1</v>
      </c>
      <c r="O54" s="37">
        <f>IF(O53=0,0,O53/$N53)</f>
        <v>1.8181818181818181E-2</v>
      </c>
      <c r="P54" s="37">
        <f>IF(P53=0,0,P53/$F53)</f>
        <v>0.33333333333333331</v>
      </c>
      <c r="Q54" s="37">
        <f>IF(Q53=0,0,Q53/$F53)</f>
        <v>0.16666666666666666</v>
      </c>
      <c r="AB54" s="224"/>
      <c r="AC54" s="224"/>
    </row>
    <row r="55" spans="1:29" ht="12" customHeight="1">
      <c r="A55" s="254"/>
      <c r="B55" s="254"/>
      <c r="C55" s="43"/>
      <c r="D55" s="305" t="s">
        <v>24</v>
      </c>
      <c r="E55" s="42"/>
      <c r="F55" s="93">
        <f t="shared" si="1"/>
        <v>33</v>
      </c>
      <c r="G55" s="69">
        <v>25</v>
      </c>
      <c r="H55" s="41">
        <v>54</v>
      </c>
      <c r="I55" s="41">
        <v>12</v>
      </c>
      <c r="J55" s="41">
        <v>15</v>
      </c>
      <c r="K55" s="41">
        <v>2</v>
      </c>
      <c r="L55" s="41">
        <v>20</v>
      </c>
      <c r="M55" s="41">
        <v>6</v>
      </c>
      <c r="N55" s="41">
        <v>65</v>
      </c>
      <c r="O55" s="41">
        <v>18</v>
      </c>
      <c r="P55" s="41">
        <v>6</v>
      </c>
      <c r="Q55" s="41">
        <v>2</v>
      </c>
      <c r="AB55" s="140">
        <v>33</v>
      </c>
      <c r="AC55" s="140" t="str">
        <f>IF(F55=AB55,"",1)</f>
        <v/>
      </c>
    </row>
    <row r="56" spans="1:29" ht="12" customHeight="1">
      <c r="A56" s="254"/>
      <c r="B56" s="254"/>
      <c r="C56" s="40"/>
      <c r="D56" s="306"/>
      <c r="E56" s="39"/>
      <c r="F56" s="94">
        <f t="shared" si="1"/>
        <v>1</v>
      </c>
      <c r="G56" s="67">
        <f>IF(G55=0,0,G55/$F55)</f>
        <v>0.75757575757575757</v>
      </c>
      <c r="H56" s="37">
        <f>IF(H55=0,0,H55/$H55)</f>
        <v>1</v>
      </c>
      <c r="I56" s="37">
        <f>IF(I55=0,0,I55/$H55)</f>
        <v>0.22222222222222221</v>
      </c>
      <c r="J56" s="37">
        <f>IF(J55=0,0,J55/$J55)</f>
        <v>1</v>
      </c>
      <c r="K56" s="37">
        <f>IF(K55=0,0,K55/$J55)</f>
        <v>0.13333333333333333</v>
      </c>
      <c r="L56" s="37">
        <f>IF(L55=0,0,L55/$L55)</f>
        <v>1</v>
      </c>
      <c r="M56" s="37">
        <f>IF(M55=0,0,M55/$L55)</f>
        <v>0.3</v>
      </c>
      <c r="N56" s="37">
        <f>IF(N55=0,0,N55/$N55)</f>
        <v>1</v>
      </c>
      <c r="O56" s="37">
        <f>IF(O55=0,0,O55/$N55)</f>
        <v>0.27692307692307694</v>
      </c>
      <c r="P56" s="37">
        <f>IF(P55=0,0,P55/$F55)</f>
        <v>0.18181818181818182</v>
      </c>
      <c r="Q56" s="37">
        <f>IF(Q55=0,0,Q55/$F55)</f>
        <v>6.0606060606060608E-2</v>
      </c>
      <c r="AB56" s="224"/>
      <c r="AC56" s="224"/>
    </row>
    <row r="57" spans="1:29" ht="12" customHeight="1">
      <c r="A57" s="254"/>
      <c r="B57" s="254"/>
      <c r="C57" s="43"/>
      <c r="D57" s="305" t="s">
        <v>23</v>
      </c>
      <c r="E57" s="42"/>
      <c r="F57" s="93">
        <f t="shared" si="1"/>
        <v>7</v>
      </c>
      <c r="G57" s="69">
        <v>3</v>
      </c>
      <c r="H57" s="41">
        <v>4</v>
      </c>
      <c r="I57" s="41">
        <v>0</v>
      </c>
      <c r="J57" s="41">
        <v>0</v>
      </c>
      <c r="K57" s="41">
        <v>0</v>
      </c>
      <c r="L57" s="41">
        <v>1</v>
      </c>
      <c r="M57" s="41">
        <v>0</v>
      </c>
      <c r="N57" s="41">
        <v>12</v>
      </c>
      <c r="O57" s="41">
        <v>0</v>
      </c>
      <c r="P57" s="41">
        <v>4</v>
      </c>
      <c r="Q57" s="41">
        <v>0</v>
      </c>
      <c r="AB57" s="140">
        <v>7</v>
      </c>
      <c r="AC57" s="140" t="str">
        <f>IF(F57=AB57,"",1)</f>
        <v/>
      </c>
    </row>
    <row r="58" spans="1:29" ht="12" customHeight="1">
      <c r="A58" s="254"/>
      <c r="B58" s="254"/>
      <c r="C58" s="40"/>
      <c r="D58" s="306"/>
      <c r="E58" s="39"/>
      <c r="F58" s="94">
        <f t="shared" si="1"/>
        <v>1</v>
      </c>
      <c r="G58" s="67">
        <f>IF(G57=0,0,G57/$F57)</f>
        <v>0.42857142857142855</v>
      </c>
      <c r="H58" s="37">
        <f>IF(H57=0,0,H57/$H57)</f>
        <v>1</v>
      </c>
      <c r="I58" s="37">
        <f>IF(I57=0,0,I57/$H57)</f>
        <v>0</v>
      </c>
      <c r="J58" s="37">
        <f>IF(J57=0,0,J57/$J57)</f>
        <v>0</v>
      </c>
      <c r="K58" s="37">
        <f>IF(K57=0,0,K57/$J57)</f>
        <v>0</v>
      </c>
      <c r="L58" s="37">
        <f>IF(L57=0,0,L57/$L57)</f>
        <v>1</v>
      </c>
      <c r="M58" s="37">
        <f>IF(M57=0,0,M57/$L57)</f>
        <v>0</v>
      </c>
      <c r="N58" s="37">
        <f>IF(N57=0,0,N57/$N57)</f>
        <v>1</v>
      </c>
      <c r="O58" s="37">
        <f>IF(O57=0,0,O57/$N57)</f>
        <v>0</v>
      </c>
      <c r="P58" s="37">
        <f>IF(P57=0,0,P57/$F57)</f>
        <v>0.5714285714285714</v>
      </c>
      <c r="Q58" s="37">
        <f>IF(Q57=0,0,Q57/$F57)</f>
        <v>0</v>
      </c>
      <c r="AB58" s="224"/>
      <c r="AC58" s="224"/>
    </row>
    <row r="59" spans="1:29" ht="12.75" customHeight="1">
      <c r="A59" s="254"/>
      <c r="B59" s="254"/>
      <c r="C59" s="43"/>
      <c r="D59" s="305" t="s">
        <v>22</v>
      </c>
      <c r="E59" s="42"/>
      <c r="F59" s="93">
        <f t="shared" si="1"/>
        <v>29</v>
      </c>
      <c r="G59" s="69">
        <v>17</v>
      </c>
      <c r="H59" s="41">
        <v>63</v>
      </c>
      <c r="I59" s="41">
        <v>12</v>
      </c>
      <c r="J59" s="41">
        <v>13</v>
      </c>
      <c r="K59" s="41">
        <v>1</v>
      </c>
      <c r="L59" s="41">
        <v>13</v>
      </c>
      <c r="M59" s="41">
        <v>1</v>
      </c>
      <c r="N59" s="41">
        <v>81</v>
      </c>
      <c r="O59" s="41">
        <v>15</v>
      </c>
      <c r="P59" s="41">
        <v>11</v>
      </c>
      <c r="Q59" s="41">
        <v>1</v>
      </c>
      <c r="AB59" s="140">
        <v>29</v>
      </c>
      <c r="AC59" s="140" t="str">
        <f>IF(F59=AB59,"",1)</f>
        <v/>
      </c>
    </row>
    <row r="60" spans="1:29" ht="12.75" customHeight="1">
      <c r="A60" s="254"/>
      <c r="B60" s="254"/>
      <c r="C60" s="40"/>
      <c r="D60" s="306"/>
      <c r="E60" s="39"/>
      <c r="F60" s="94">
        <f t="shared" si="1"/>
        <v>0.99999999999999989</v>
      </c>
      <c r="G60" s="67">
        <f>IF(G59=0,0,G59/$F59)</f>
        <v>0.58620689655172409</v>
      </c>
      <c r="H60" s="37">
        <f>IF(H59=0,0,H59/$H59)</f>
        <v>1</v>
      </c>
      <c r="I60" s="37">
        <f>IF(I59=0,0,I59/$H59)</f>
        <v>0.19047619047619047</v>
      </c>
      <c r="J60" s="37">
        <f>IF(J59=0,0,J59/$J59)</f>
        <v>1</v>
      </c>
      <c r="K60" s="37">
        <f>IF(K59=0,0,K59/$J59)</f>
        <v>7.6923076923076927E-2</v>
      </c>
      <c r="L60" s="37">
        <f>IF(L59=0,0,L59/$L59)</f>
        <v>1</v>
      </c>
      <c r="M60" s="37">
        <f>IF(M59=0,0,M59/$L59)</f>
        <v>7.6923076923076927E-2</v>
      </c>
      <c r="N60" s="37">
        <f>IF(N59=0,0,N59/$N59)</f>
        <v>1</v>
      </c>
      <c r="O60" s="37">
        <f>IF(O59=0,0,O59/$N59)</f>
        <v>0.18518518518518517</v>
      </c>
      <c r="P60" s="37">
        <f>IF(P59=0,0,P59/$F59)</f>
        <v>0.37931034482758619</v>
      </c>
      <c r="Q60" s="37">
        <f>IF(Q59=0,0,Q59/$F59)</f>
        <v>3.4482758620689655E-2</v>
      </c>
      <c r="AB60" s="224"/>
      <c r="AC60" s="224"/>
    </row>
    <row r="61" spans="1:29" ht="12" customHeight="1">
      <c r="A61" s="254"/>
      <c r="B61" s="254"/>
      <c r="C61" s="43"/>
      <c r="D61" s="305" t="s">
        <v>21</v>
      </c>
      <c r="E61" s="42"/>
      <c r="F61" s="93">
        <f t="shared" si="1"/>
        <v>15</v>
      </c>
      <c r="G61" s="69">
        <v>8</v>
      </c>
      <c r="H61" s="41">
        <v>20</v>
      </c>
      <c r="I61" s="41">
        <v>3</v>
      </c>
      <c r="J61" s="41">
        <v>5</v>
      </c>
      <c r="K61" s="41">
        <v>0</v>
      </c>
      <c r="L61" s="41">
        <v>0</v>
      </c>
      <c r="M61" s="41">
        <v>0</v>
      </c>
      <c r="N61" s="41">
        <v>9</v>
      </c>
      <c r="O61" s="41">
        <v>4</v>
      </c>
      <c r="P61" s="41">
        <v>5</v>
      </c>
      <c r="Q61" s="41">
        <v>2</v>
      </c>
      <c r="AB61" s="140">
        <v>15</v>
      </c>
      <c r="AC61" s="140" t="str">
        <f>IF(F61=AB61,"",1)</f>
        <v/>
      </c>
    </row>
    <row r="62" spans="1:29" ht="12" customHeight="1">
      <c r="A62" s="254"/>
      <c r="B62" s="254"/>
      <c r="C62" s="40"/>
      <c r="D62" s="306"/>
      <c r="E62" s="39"/>
      <c r="F62" s="94">
        <f t="shared" si="1"/>
        <v>1</v>
      </c>
      <c r="G62" s="67">
        <f>IF(G61=0,0,G61/$F61)</f>
        <v>0.53333333333333333</v>
      </c>
      <c r="H62" s="37">
        <f>IF(H61=0,0,H61/$H61)</f>
        <v>1</v>
      </c>
      <c r="I62" s="37">
        <f>IF(I61=0,0,I61/$H61)</f>
        <v>0.15</v>
      </c>
      <c r="J62" s="37">
        <f>IF(J61=0,0,J61/$J61)</f>
        <v>1</v>
      </c>
      <c r="K62" s="37">
        <f>IF(K61=0,0,K61/$J61)</f>
        <v>0</v>
      </c>
      <c r="L62" s="37">
        <f>IF(L61=0,0,L61/$L61)</f>
        <v>0</v>
      </c>
      <c r="M62" s="37">
        <f>IF(M61=0,0,M61/$L61)</f>
        <v>0</v>
      </c>
      <c r="N62" s="37">
        <f>IF(N61=0,0,N61/$N61)</f>
        <v>1</v>
      </c>
      <c r="O62" s="37">
        <f>IF(O61=0,0,O61/$N61)</f>
        <v>0.44444444444444442</v>
      </c>
      <c r="P62" s="37">
        <f>IF(P61=0,0,P61/$F61)</f>
        <v>0.33333333333333331</v>
      </c>
      <c r="Q62" s="37">
        <f>IF(Q61=0,0,Q61/$F61)</f>
        <v>0.13333333333333333</v>
      </c>
      <c r="AB62" s="224"/>
      <c r="AC62" s="224"/>
    </row>
    <row r="63" spans="1:29" ht="12" customHeight="1">
      <c r="A63" s="254"/>
      <c r="B63" s="254"/>
      <c r="C63" s="43"/>
      <c r="D63" s="305" t="s">
        <v>20</v>
      </c>
      <c r="E63" s="42"/>
      <c r="F63" s="93">
        <f t="shared" si="1"/>
        <v>7</v>
      </c>
      <c r="G63" s="69">
        <v>7</v>
      </c>
      <c r="H63" s="41">
        <v>2</v>
      </c>
      <c r="I63" s="41">
        <v>0</v>
      </c>
      <c r="J63" s="41">
        <v>1</v>
      </c>
      <c r="K63" s="41">
        <v>0</v>
      </c>
      <c r="L63" s="41">
        <v>20</v>
      </c>
      <c r="M63" s="41">
        <v>1</v>
      </c>
      <c r="N63" s="41">
        <v>17</v>
      </c>
      <c r="O63" s="41">
        <v>6</v>
      </c>
      <c r="P63" s="41">
        <v>0</v>
      </c>
      <c r="Q63" s="41">
        <v>0</v>
      </c>
      <c r="AB63" s="140">
        <v>7</v>
      </c>
      <c r="AC63" s="140" t="str">
        <f>IF(F63=AB63,"",1)</f>
        <v/>
      </c>
    </row>
    <row r="64" spans="1:29" ht="12" customHeight="1">
      <c r="A64" s="254"/>
      <c r="B64" s="254"/>
      <c r="C64" s="40"/>
      <c r="D64" s="306"/>
      <c r="E64" s="39"/>
      <c r="F64" s="94">
        <f t="shared" si="1"/>
        <v>1</v>
      </c>
      <c r="G64" s="67">
        <f>IF(G63=0,0,G63/$F63)</f>
        <v>1</v>
      </c>
      <c r="H64" s="37">
        <f>IF(H63=0,0,H63/$H63)</f>
        <v>1</v>
      </c>
      <c r="I64" s="37">
        <f>IF(I63=0,0,I63/$H63)</f>
        <v>0</v>
      </c>
      <c r="J64" s="37">
        <f>IF(J63=0,0,J63/$J63)</f>
        <v>1</v>
      </c>
      <c r="K64" s="37">
        <f>IF(K63=0,0,K63/$J63)</f>
        <v>0</v>
      </c>
      <c r="L64" s="37">
        <f>IF(L63=0,0,L63/$L63)</f>
        <v>1</v>
      </c>
      <c r="M64" s="37">
        <f>IF(M63=0,0,M63/$L63)</f>
        <v>0.05</v>
      </c>
      <c r="N64" s="37">
        <f>IF(N63=0,0,N63/$N63)</f>
        <v>1</v>
      </c>
      <c r="O64" s="37">
        <f>IF(O63=0,0,O63/$N63)</f>
        <v>0.35294117647058826</v>
      </c>
      <c r="P64" s="37">
        <f>IF(P63=0,0,P63/$F63)</f>
        <v>0</v>
      </c>
      <c r="Q64" s="37">
        <f>IF(Q63=0,0,Q63/$F63)</f>
        <v>0</v>
      </c>
      <c r="AB64" s="224"/>
      <c r="AC64" s="224"/>
    </row>
    <row r="65" spans="1:29" ht="12" customHeight="1">
      <c r="A65" s="254"/>
      <c r="B65" s="254"/>
      <c r="C65" s="43"/>
      <c r="D65" s="305" t="s">
        <v>19</v>
      </c>
      <c r="E65" s="42"/>
      <c r="F65" s="93">
        <f t="shared" si="1"/>
        <v>17</v>
      </c>
      <c r="G65" s="69">
        <v>14</v>
      </c>
      <c r="H65" s="41">
        <v>43</v>
      </c>
      <c r="I65" s="41">
        <v>12</v>
      </c>
      <c r="J65" s="41">
        <v>4</v>
      </c>
      <c r="K65" s="41">
        <v>2</v>
      </c>
      <c r="L65" s="41">
        <v>8</v>
      </c>
      <c r="M65" s="41">
        <v>0</v>
      </c>
      <c r="N65" s="41">
        <v>58</v>
      </c>
      <c r="O65" s="41">
        <v>12</v>
      </c>
      <c r="P65" s="41">
        <v>3</v>
      </c>
      <c r="Q65" s="41">
        <v>0</v>
      </c>
      <c r="AB65" s="140">
        <v>17</v>
      </c>
      <c r="AC65" s="140" t="str">
        <f>IF(F65=AB65,"",1)</f>
        <v/>
      </c>
    </row>
    <row r="66" spans="1:29" ht="12" customHeight="1">
      <c r="A66" s="254"/>
      <c r="B66" s="254"/>
      <c r="C66" s="40"/>
      <c r="D66" s="306"/>
      <c r="E66" s="39"/>
      <c r="F66" s="94">
        <f t="shared" si="1"/>
        <v>1</v>
      </c>
      <c r="G66" s="67">
        <f>IF(G65=0,0,G65/$F65)</f>
        <v>0.82352941176470584</v>
      </c>
      <c r="H66" s="37">
        <f>IF(H65=0,0,H65/$H65)</f>
        <v>1</v>
      </c>
      <c r="I66" s="37">
        <f>IF(I65=0,0,I65/$H65)</f>
        <v>0.27906976744186046</v>
      </c>
      <c r="J66" s="37">
        <f>IF(J65=0,0,J65/$J65)</f>
        <v>1</v>
      </c>
      <c r="K66" s="37">
        <f>IF(K65=0,0,K65/$J65)</f>
        <v>0.5</v>
      </c>
      <c r="L66" s="37">
        <f>IF(L65=0,0,L65/$L65)</f>
        <v>1</v>
      </c>
      <c r="M66" s="37">
        <f>IF(M65=0,0,M65/$L65)</f>
        <v>0</v>
      </c>
      <c r="N66" s="37">
        <f>IF(N65=0,0,N65/$N65)</f>
        <v>1</v>
      </c>
      <c r="O66" s="37">
        <f>IF(O65=0,0,O65/$N65)</f>
        <v>0.20689655172413793</v>
      </c>
      <c r="P66" s="37">
        <f>IF(P65=0,0,P65/$F65)</f>
        <v>0.17647058823529413</v>
      </c>
      <c r="Q66" s="37">
        <f>IF(Q65=0,0,Q65/$F65)</f>
        <v>0</v>
      </c>
      <c r="AB66" s="224"/>
      <c r="AC66" s="224"/>
    </row>
    <row r="67" spans="1:29" ht="12" customHeight="1">
      <c r="A67" s="254"/>
      <c r="B67" s="254"/>
      <c r="C67" s="43"/>
      <c r="D67" s="305" t="s">
        <v>18</v>
      </c>
      <c r="E67" s="42"/>
      <c r="F67" s="93">
        <f t="shared" si="1"/>
        <v>6</v>
      </c>
      <c r="G67" s="69">
        <v>5</v>
      </c>
      <c r="H67" s="41">
        <v>16</v>
      </c>
      <c r="I67" s="41">
        <v>1</v>
      </c>
      <c r="J67" s="41">
        <v>1</v>
      </c>
      <c r="K67" s="41">
        <v>0</v>
      </c>
      <c r="L67" s="41">
        <v>2</v>
      </c>
      <c r="M67" s="41">
        <v>1</v>
      </c>
      <c r="N67" s="41">
        <v>15</v>
      </c>
      <c r="O67" s="41">
        <v>3</v>
      </c>
      <c r="P67" s="41">
        <v>1</v>
      </c>
      <c r="Q67" s="41">
        <v>0</v>
      </c>
      <c r="AB67" s="140">
        <v>6</v>
      </c>
      <c r="AC67" s="140" t="str">
        <f>IF(F67=AB67,"",1)</f>
        <v/>
      </c>
    </row>
    <row r="68" spans="1:29" ht="12" customHeight="1">
      <c r="A68" s="254"/>
      <c r="B68" s="255"/>
      <c r="C68" s="40"/>
      <c r="D68" s="306"/>
      <c r="E68" s="39"/>
      <c r="F68" s="94">
        <f t="shared" si="1"/>
        <v>1</v>
      </c>
      <c r="G68" s="67">
        <f>IF(G67=0,0,G67/$F67)</f>
        <v>0.83333333333333337</v>
      </c>
      <c r="H68" s="37">
        <f>IF(H67=0,0,H67/$H67)</f>
        <v>1</v>
      </c>
      <c r="I68" s="37">
        <f>IF(I67=0,0,I67/$H67)</f>
        <v>6.25E-2</v>
      </c>
      <c r="J68" s="37">
        <f>IF(J67=0,0,J67/$J67)</f>
        <v>1</v>
      </c>
      <c r="K68" s="37">
        <f>IF(K67=0,0,K67/$J67)</f>
        <v>0</v>
      </c>
      <c r="L68" s="37">
        <f>IF(L67=0,0,L67/$L67)</f>
        <v>1</v>
      </c>
      <c r="M68" s="37">
        <f>IF(M67=0,0,M67/$L67)</f>
        <v>0.5</v>
      </c>
      <c r="N68" s="37">
        <f>IF(N67=0,0,N67/$N67)</f>
        <v>1</v>
      </c>
      <c r="O68" s="37">
        <f>IF(O67=0,0,O67/$N67)</f>
        <v>0.2</v>
      </c>
      <c r="P68" s="37">
        <f>IF(P67=0,0,P67/$F67)</f>
        <v>0.16666666666666666</v>
      </c>
      <c r="Q68" s="37">
        <f>IF(Q67=0,0,Q67/$F67)</f>
        <v>0</v>
      </c>
      <c r="AB68" s="224"/>
      <c r="AC68" s="224"/>
    </row>
    <row r="69" spans="1:29" ht="12" customHeight="1">
      <c r="A69" s="254"/>
      <c r="B69" s="253" t="s">
        <v>17</v>
      </c>
      <c r="C69" s="43"/>
      <c r="D69" s="305" t="s">
        <v>16</v>
      </c>
      <c r="E69" s="42"/>
      <c r="F69" s="93">
        <f t="shared" si="1"/>
        <v>724</v>
      </c>
      <c r="G69" s="69">
        <f t="shared" ref="G69:Q69" si="3">SUM(G71,G73,G75,G77,G79,G81,G83,G85,G87,G89,G91,G93,G95,G97,G99)</f>
        <v>252</v>
      </c>
      <c r="H69" s="41">
        <f t="shared" si="3"/>
        <v>126</v>
      </c>
      <c r="I69" s="41">
        <f t="shared" si="3"/>
        <v>26</v>
      </c>
      <c r="J69" s="41">
        <f t="shared" si="3"/>
        <v>105</v>
      </c>
      <c r="K69" s="41">
        <f t="shared" si="3"/>
        <v>24</v>
      </c>
      <c r="L69" s="41">
        <f t="shared" si="3"/>
        <v>242</v>
      </c>
      <c r="M69" s="41">
        <f t="shared" si="3"/>
        <v>68</v>
      </c>
      <c r="N69" s="41">
        <f t="shared" si="3"/>
        <v>645</v>
      </c>
      <c r="O69" s="41">
        <f t="shared" si="3"/>
        <v>234</v>
      </c>
      <c r="P69" s="41">
        <f t="shared" si="3"/>
        <v>348</v>
      </c>
      <c r="Q69" s="41">
        <f t="shared" si="3"/>
        <v>124</v>
      </c>
      <c r="AB69" s="140">
        <v>724</v>
      </c>
      <c r="AC69" s="140" t="str">
        <f>IF(F69=AB69,"",1)</f>
        <v/>
      </c>
    </row>
    <row r="70" spans="1:29" ht="12" customHeight="1">
      <c r="A70" s="254"/>
      <c r="B70" s="254"/>
      <c r="C70" s="40"/>
      <c r="D70" s="306"/>
      <c r="E70" s="39"/>
      <c r="F70" s="94">
        <f t="shared" si="1"/>
        <v>1</v>
      </c>
      <c r="G70" s="67">
        <f>IF(G69=0,0,G69/$F69)</f>
        <v>0.34806629834254144</v>
      </c>
      <c r="H70" s="37">
        <f>IF(H69=0,0,H69/$H69)</f>
        <v>1</v>
      </c>
      <c r="I70" s="37">
        <f>IF(I69=0,0,I69/$H69)</f>
        <v>0.20634920634920634</v>
      </c>
      <c r="J70" s="37">
        <f>IF(J69=0,0,J69/$J69)</f>
        <v>1</v>
      </c>
      <c r="K70" s="37">
        <f>IF(K69=0,0,K69/$J69)</f>
        <v>0.22857142857142856</v>
      </c>
      <c r="L70" s="37">
        <f>IF(L69=0,0,L69/$L69)</f>
        <v>1</v>
      </c>
      <c r="M70" s="37">
        <f>IF(M69=0,0,M69/$L69)</f>
        <v>0.28099173553719009</v>
      </c>
      <c r="N70" s="37">
        <f>IF(N69=0,0,N69/$N69)</f>
        <v>1</v>
      </c>
      <c r="O70" s="37">
        <f>IF(O69=0,0,O69/$N69)</f>
        <v>0.36279069767441863</v>
      </c>
      <c r="P70" s="37">
        <f>IF(P69=0,0,P69/$F69)</f>
        <v>0.48066298342541436</v>
      </c>
      <c r="Q70" s="37">
        <f>IF(Q69=0,0,Q69/$F69)</f>
        <v>0.17127071823204421</v>
      </c>
      <c r="AB70" s="224"/>
      <c r="AC70" s="224"/>
    </row>
    <row r="71" spans="1:29" ht="12" customHeight="1">
      <c r="A71" s="254"/>
      <c r="B71" s="254"/>
      <c r="C71" s="43"/>
      <c r="D71" s="305" t="s">
        <v>122</v>
      </c>
      <c r="E71" s="42"/>
      <c r="F71" s="93">
        <f t="shared" si="1"/>
        <v>4</v>
      </c>
      <c r="G71" s="69">
        <v>2</v>
      </c>
      <c r="H71" s="41">
        <v>1</v>
      </c>
      <c r="I71" s="41">
        <v>1</v>
      </c>
      <c r="J71" s="41">
        <v>0</v>
      </c>
      <c r="K71" s="41">
        <v>0</v>
      </c>
      <c r="L71" s="41">
        <v>0</v>
      </c>
      <c r="M71" s="41">
        <v>0</v>
      </c>
      <c r="N71" s="41">
        <v>2</v>
      </c>
      <c r="O71" s="41">
        <v>0</v>
      </c>
      <c r="P71" s="41">
        <v>2</v>
      </c>
      <c r="Q71" s="41">
        <v>0</v>
      </c>
      <c r="AB71" s="140">
        <v>4</v>
      </c>
      <c r="AC71" s="140" t="str">
        <f>IF(F71=AB71,"",1)</f>
        <v/>
      </c>
    </row>
    <row r="72" spans="1:29" ht="12" customHeight="1">
      <c r="A72" s="254"/>
      <c r="B72" s="254"/>
      <c r="C72" s="40"/>
      <c r="D72" s="306"/>
      <c r="E72" s="39"/>
      <c r="F72" s="94">
        <f t="shared" ref="F72:F100" si="4">SUM(G72,P72:Q72)</f>
        <v>1</v>
      </c>
      <c r="G72" s="67">
        <f>IF(G71=0,0,G71/$F71)</f>
        <v>0.5</v>
      </c>
      <c r="H72" s="37">
        <f>IF(H71=0,0,H71/$H71)</f>
        <v>1</v>
      </c>
      <c r="I72" s="37">
        <f>IF(I71=0,0,I71/$H71)</f>
        <v>1</v>
      </c>
      <c r="J72" s="37">
        <f>IF(J71=0,0,J71/$J71)</f>
        <v>0</v>
      </c>
      <c r="K72" s="37">
        <f>IF(K71=0,0,K71/$J71)</f>
        <v>0</v>
      </c>
      <c r="L72" s="37">
        <f>IF(L71=0,0,L71/$L71)</f>
        <v>0</v>
      </c>
      <c r="M72" s="37">
        <f>IF(M71=0,0,M71/$L71)</f>
        <v>0</v>
      </c>
      <c r="N72" s="37">
        <f>IF(N71=0,0,N71/$N71)</f>
        <v>1</v>
      </c>
      <c r="O72" s="37">
        <f>IF(O71=0,0,O71/$N71)</f>
        <v>0</v>
      </c>
      <c r="P72" s="37">
        <f>IF(P71=0,0,P71/$F71)</f>
        <v>0.5</v>
      </c>
      <c r="Q72" s="37">
        <f>IF(Q71=0,0,Q71/$F71)</f>
        <v>0</v>
      </c>
      <c r="AB72" s="224"/>
      <c r="AC72" s="224"/>
    </row>
    <row r="73" spans="1:29" ht="12" customHeight="1">
      <c r="A73" s="254"/>
      <c r="B73" s="254"/>
      <c r="C73" s="43"/>
      <c r="D73" s="305" t="s">
        <v>14</v>
      </c>
      <c r="E73" s="42"/>
      <c r="F73" s="93">
        <f t="shared" si="4"/>
        <v>91</v>
      </c>
      <c r="G73" s="69">
        <v>41</v>
      </c>
      <c r="H73" s="41">
        <v>47</v>
      </c>
      <c r="I73" s="41">
        <v>8</v>
      </c>
      <c r="J73" s="41">
        <v>7</v>
      </c>
      <c r="K73" s="41">
        <v>1</v>
      </c>
      <c r="L73" s="41">
        <v>22</v>
      </c>
      <c r="M73" s="41">
        <v>5</v>
      </c>
      <c r="N73" s="41">
        <v>86</v>
      </c>
      <c r="O73" s="41">
        <v>18</v>
      </c>
      <c r="P73" s="41">
        <v>41</v>
      </c>
      <c r="Q73" s="41">
        <v>9</v>
      </c>
      <c r="AB73" s="140">
        <v>91</v>
      </c>
      <c r="AC73" s="140" t="str">
        <f>IF(F73=AB73,"",1)</f>
        <v/>
      </c>
    </row>
    <row r="74" spans="1:29" ht="12" customHeight="1">
      <c r="A74" s="254"/>
      <c r="B74" s="254"/>
      <c r="C74" s="40"/>
      <c r="D74" s="306"/>
      <c r="E74" s="39"/>
      <c r="F74" s="94">
        <f t="shared" si="4"/>
        <v>1</v>
      </c>
      <c r="G74" s="67">
        <f>IF(G73=0,0,G73/$F73)</f>
        <v>0.45054945054945056</v>
      </c>
      <c r="H74" s="37">
        <f>IF(H73=0,0,H73/$H73)</f>
        <v>1</v>
      </c>
      <c r="I74" s="37">
        <f>IF(I73=0,0,I73/$H73)</f>
        <v>0.1702127659574468</v>
      </c>
      <c r="J74" s="37">
        <f>IF(J73=0,0,J73/$J73)</f>
        <v>1</v>
      </c>
      <c r="K74" s="37">
        <f>IF(K73=0,0,K73/$J73)</f>
        <v>0.14285714285714285</v>
      </c>
      <c r="L74" s="37">
        <f>IF(L73=0,0,L73/$L73)</f>
        <v>1</v>
      </c>
      <c r="M74" s="37">
        <f>IF(M73=0,0,M73/$L73)</f>
        <v>0.22727272727272727</v>
      </c>
      <c r="N74" s="37">
        <f>IF(N73=0,0,N73/$N73)</f>
        <v>1</v>
      </c>
      <c r="O74" s="37">
        <f>IF(O73=0,0,O73/$N73)</f>
        <v>0.20930232558139536</v>
      </c>
      <c r="P74" s="37">
        <f>IF(P73=0,0,P73/$F73)</f>
        <v>0.45054945054945056</v>
      </c>
      <c r="Q74" s="37">
        <f>IF(Q73=0,0,Q73/$F73)</f>
        <v>9.8901098901098897E-2</v>
      </c>
      <c r="AB74" s="224"/>
      <c r="AC74" s="224"/>
    </row>
    <row r="75" spans="1:29" ht="12" customHeight="1">
      <c r="A75" s="254"/>
      <c r="B75" s="254"/>
      <c r="C75" s="43"/>
      <c r="D75" s="305" t="s">
        <v>13</v>
      </c>
      <c r="E75" s="42"/>
      <c r="F75" s="93">
        <f t="shared" si="4"/>
        <v>19</v>
      </c>
      <c r="G75" s="69">
        <v>8</v>
      </c>
      <c r="H75" s="41">
        <v>8</v>
      </c>
      <c r="I75" s="41">
        <v>0</v>
      </c>
      <c r="J75" s="41">
        <v>0</v>
      </c>
      <c r="K75" s="41">
        <v>0</v>
      </c>
      <c r="L75" s="41">
        <v>4</v>
      </c>
      <c r="M75" s="41">
        <v>0</v>
      </c>
      <c r="N75" s="41">
        <v>5</v>
      </c>
      <c r="O75" s="41">
        <v>0</v>
      </c>
      <c r="P75" s="41">
        <v>9</v>
      </c>
      <c r="Q75" s="41">
        <v>2</v>
      </c>
      <c r="AB75" s="140">
        <v>19</v>
      </c>
      <c r="AC75" s="140" t="str">
        <f>IF(F75=AB75,"",1)</f>
        <v/>
      </c>
    </row>
    <row r="76" spans="1:29" ht="12" customHeight="1">
      <c r="A76" s="254"/>
      <c r="B76" s="254"/>
      <c r="C76" s="40"/>
      <c r="D76" s="306"/>
      <c r="E76" s="39"/>
      <c r="F76" s="94">
        <f t="shared" si="4"/>
        <v>0.99999999999999989</v>
      </c>
      <c r="G76" s="67">
        <f>IF(G75=0,0,G75/$F75)</f>
        <v>0.42105263157894735</v>
      </c>
      <c r="H76" s="37">
        <f>IF(H75=0,0,H75/$H75)</f>
        <v>1</v>
      </c>
      <c r="I76" s="37">
        <f>IF(I75=0,0,I75/$H75)</f>
        <v>0</v>
      </c>
      <c r="J76" s="37">
        <f>IF(J75=0,0,J75/$J75)</f>
        <v>0</v>
      </c>
      <c r="K76" s="37">
        <f>IF(K75=0,0,K75/$J75)</f>
        <v>0</v>
      </c>
      <c r="L76" s="37">
        <f>IF(L75=0,0,L75/$L75)</f>
        <v>1</v>
      </c>
      <c r="M76" s="37">
        <f>IF(M75=0,0,M75/$L75)</f>
        <v>0</v>
      </c>
      <c r="N76" s="37">
        <f>IF(N75=0,0,N75/$N75)</f>
        <v>1</v>
      </c>
      <c r="O76" s="37">
        <f>IF(O75=0,0,O75/$N75)</f>
        <v>0</v>
      </c>
      <c r="P76" s="37">
        <f>IF(P75=0,0,P75/$F75)</f>
        <v>0.47368421052631576</v>
      </c>
      <c r="Q76" s="37">
        <f>IF(Q75=0,0,Q75/$F75)</f>
        <v>0.10526315789473684</v>
      </c>
      <c r="AB76" s="224"/>
      <c r="AC76" s="224"/>
    </row>
    <row r="77" spans="1:29" ht="12" customHeight="1">
      <c r="A77" s="254"/>
      <c r="B77" s="254"/>
      <c r="C77" s="43"/>
      <c r="D77" s="305" t="s">
        <v>12</v>
      </c>
      <c r="E77" s="42"/>
      <c r="F77" s="93">
        <f t="shared" si="4"/>
        <v>14</v>
      </c>
      <c r="G77" s="69">
        <v>8</v>
      </c>
      <c r="H77" s="41">
        <v>4</v>
      </c>
      <c r="I77" s="41">
        <v>0</v>
      </c>
      <c r="J77" s="41">
        <v>3</v>
      </c>
      <c r="K77" s="41">
        <v>0</v>
      </c>
      <c r="L77" s="41">
        <v>19</v>
      </c>
      <c r="M77" s="41">
        <v>3</v>
      </c>
      <c r="N77" s="41">
        <v>17</v>
      </c>
      <c r="O77" s="41">
        <v>2</v>
      </c>
      <c r="P77" s="41">
        <v>4</v>
      </c>
      <c r="Q77" s="41">
        <v>2</v>
      </c>
      <c r="AB77" s="140">
        <v>14</v>
      </c>
      <c r="AC77" s="140" t="str">
        <f>IF(F77=AB77,"",1)</f>
        <v/>
      </c>
    </row>
    <row r="78" spans="1:29" ht="12" customHeight="1">
      <c r="A78" s="254"/>
      <c r="B78" s="254"/>
      <c r="C78" s="40"/>
      <c r="D78" s="306"/>
      <c r="E78" s="39"/>
      <c r="F78" s="94">
        <f t="shared" si="4"/>
        <v>1</v>
      </c>
      <c r="G78" s="67">
        <f>IF(G77=0,0,G77/$F77)</f>
        <v>0.5714285714285714</v>
      </c>
      <c r="H78" s="37">
        <f>IF(H77=0,0,H77/$H77)</f>
        <v>1</v>
      </c>
      <c r="I78" s="37">
        <f>IF(I77=0,0,I77/$H77)</f>
        <v>0</v>
      </c>
      <c r="J78" s="37">
        <f>IF(J77=0,0,J77/$J77)</f>
        <v>1</v>
      </c>
      <c r="K78" s="37">
        <f>IF(K77=0,0,K77/$J77)</f>
        <v>0</v>
      </c>
      <c r="L78" s="37">
        <f>IF(L77=0,0,L77/$L77)</f>
        <v>1</v>
      </c>
      <c r="M78" s="37">
        <f>IF(M77=0,0,M77/$L77)</f>
        <v>0.15789473684210525</v>
      </c>
      <c r="N78" s="37">
        <f>IF(N77=0,0,N77/$N77)</f>
        <v>1</v>
      </c>
      <c r="O78" s="37">
        <f>IF(O77=0,0,O77/$N77)</f>
        <v>0.11764705882352941</v>
      </c>
      <c r="P78" s="37">
        <f>IF(P77=0,0,P77/$F77)</f>
        <v>0.2857142857142857</v>
      </c>
      <c r="Q78" s="37">
        <f>IF(Q77=0,0,Q77/$F77)</f>
        <v>0.14285714285714285</v>
      </c>
      <c r="AB78" s="224"/>
      <c r="AC78" s="224"/>
    </row>
    <row r="79" spans="1:29" ht="12" customHeight="1">
      <c r="A79" s="254"/>
      <c r="B79" s="254"/>
      <c r="C79" s="43"/>
      <c r="D79" s="305" t="s">
        <v>11</v>
      </c>
      <c r="E79" s="42"/>
      <c r="F79" s="93">
        <f t="shared" si="4"/>
        <v>32</v>
      </c>
      <c r="G79" s="69">
        <v>13</v>
      </c>
      <c r="H79" s="41">
        <v>6</v>
      </c>
      <c r="I79" s="41">
        <v>4</v>
      </c>
      <c r="J79" s="41">
        <v>0</v>
      </c>
      <c r="K79" s="41">
        <v>0</v>
      </c>
      <c r="L79" s="41">
        <v>4</v>
      </c>
      <c r="M79" s="41">
        <v>0</v>
      </c>
      <c r="N79" s="41">
        <v>31</v>
      </c>
      <c r="O79" s="41">
        <v>11</v>
      </c>
      <c r="P79" s="41">
        <v>14</v>
      </c>
      <c r="Q79" s="41">
        <v>5</v>
      </c>
      <c r="AB79" s="140">
        <v>32</v>
      </c>
      <c r="AC79" s="140" t="str">
        <f>IF(F79=AB79,"",1)</f>
        <v/>
      </c>
    </row>
    <row r="80" spans="1:29" ht="12" customHeight="1">
      <c r="A80" s="254"/>
      <c r="B80" s="254"/>
      <c r="C80" s="40"/>
      <c r="D80" s="306"/>
      <c r="E80" s="39"/>
      <c r="F80" s="94">
        <f t="shared" si="4"/>
        <v>1</v>
      </c>
      <c r="G80" s="67">
        <f>IF(G79=0,0,G79/$F79)</f>
        <v>0.40625</v>
      </c>
      <c r="H80" s="37">
        <f>IF(H79=0,0,H79/$H79)</f>
        <v>1</v>
      </c>
      <c r="I80" s="37">
        <f>IF(I79=0,0,I79/$H79)</f>
        <v>0.66666666666666663</v>
      </c>
      <c r="J80" s="37">
        <f>IF(J79=0,0,J79/$J79)</f>
        <v>0</v>
      </c>
      <c r="K80" s="37">
        <f>IF(K79=0,0,K79/$J79)</f>
        <v>0</v>
      </c>
      <c r="L80" s="37">
        <f>IF(L79=0,0,L79/$L79)</f>
        <v>1</v>
      </c>
      <c r="M80" s="37">
        <f>IF(M79=0,0,M79/$L79)</f>
        <v>0</v>
      </c>
      <c r="N80" s="37">
        <f>IF(N79=0,0,N79/$N79)</f>
        <v>1</v>
      </c>
      <c r="O80" s="37">
        <f>IF(O79=0,0,O79/$N79)</f>
        <v>0.35483870967741937</v>
      </c>
      <c r="P80" s="37">
        <f>IF(P79=0,0,P79/$F79)</f>
        <v>0.4375</v>
      </c>
      <c r="Q80" s="37">
        <f>IF(Q79=0,0,Q79/$F79)</f>
        <v>0.15625</v>
      </c>
      <c r="AB80" s="224"/>
      <c r="AC80" s="224"/>
    </row>
    <row r="81" spans="1:29" ht="12" customHeight="1">
      <c r="A81" s="254"/>
      <c r="B81" s="254"/>
      <c r="C81" s="43"/>
      <c r="D81" s="305" t="s">
        <v>10</v>
      </c>
      <c r="E81" s="42"/>
      <c r="F81" s="93">
        <f t="shared" si="4"/>
        <v>176</v>
      </c>
      <c r="G81" s="69">
        <v>39</v>
      </c>
      <c r="H81" s="41">
        <v>17</v>
      </c>
      <c r="I81" s="41">
        <v>4</v>
      </c>
      <c r="J81" s="41">
        <v>32</v>
      </c>
      <c r="K81" s="41">
        <v>9</v>
      </c>
      <c r="L81" s="41">
        <v>51</v>
      </c>
      <c r="M81" s="41">
        <v>11</v>
      </c>
      <c r="N81" s="41">
        <v>53</v>
      </c>
      <c r="O81" s="41">
        <v>11</v>
      </c>
      <c r="P81" s="41">
        <v>93</v>
      </c>
      <c r="Q81" s="41">
        <v>44</v>
      </c>
      <c r="AB81" s="140">
        <v>176</v>
      </c>
      <c r="AC81" s="140" t="str">
        <f>IF(F81=AB81,"",1)</f>
        <v/>
      </c>
    </row>
    <row r="82" spans="1:29" ht="12" customHeight="1">
      <c r="A82" s="254"/>
      <c r="B82" s="254"/>
      <c r="C82" s="40"/>
      <c r="D82" s="306"/>
      <c r="E82" s="39"/>
      <c r="F82" s="94">
        <f t="shared" si="4"/>
        <v>1</v>
      </c>
      <c r="G82" s="67">
        <f>IF(G81=0,0,G81/$F81)</f>
        <v>0.22159090909090909</v>
      </c>
      <c r="H82" s="37">
        <f>IF(H81=0,0,H81/$H81)</f>
        <v>1</v>
      </c>
      <c r="I82" s="37">
        <f>IF(I81=0,0,I81/$H81)</f>
        <v>0.23529411764705882</v>
      </c>
      <c r="J82" s="37">
        <f>IF(J81=0,0,J81/$J81)</f>
        <v>1</v>
      </c>
      <c r="K82" s="37">
        <f>IF(K81=0,0,K81/$J81)</f>
        <v>0.28125</v>
      </c>
      <c r="L82" s="37">
        <f>IF(L81=0,0,L81/$L81)</f>
        <v>1</v>
      </c>
      <c r="M82" s="37">
        <f>IF(M81=0,0,M81/$L81)</f>
        <v>0.21568627450980393</v>
      </c>
      <c r="N82" s="37">
        <f>IF(N81=0,0,N81/$N81)</f>
        <v>1</v>
      </c>
      <c r="O82" s="37">
        <f>IF(O81=0,0,O81/$N81)</f>
        <v>0.20754716981132076</v>
      </c>
      <c r="P82" s="37">
        <f>IF(P81=0,0,P81/$F81)</f>
        <v>0.52840909090909094</v>
      </c>
      <c r="Q82" s="37">
        <f>IF(Q81=0,0,Q81/$F81)</f>
        <v>0.25</v>
      </c>
      <c r="AB82" s="224"/>
      <c r="AC82" s="224"/>
    </row>
    <row r="83" spans="1:29" ht="12" customHeight="1">
      <c r="A83" s="254"/>
      <c r="B83" s="254"/>
      <c r="C83" s="43"/>
      <c r="D83" s="305" t="s">
        <v>9</v>
      </c>
      <c r="E83" s="42"/>
      <c r="F83" s="93">
        <f t="shared" si="4"/>
        <v>21</v>
      </c>
      <c r="G83" s="69">
        <v>10</v>
      </c>
      <c r="H83" s="41">
        <v>5</v>
      </c>
      <c r="I83" s="41">
        <v>0</v>
      </c>
      <c r="J83" s="41">
        <v>2</v>
      </c>
      <c r="K83" s="41">
        <v>0</v>
      </c>
      <c r="L83" s="41">
        <v>10</v>
      </c>
      <c r="M83" s="41">
        <v>1</v>
      </c>
      <c r="N83" s="41">
        <v>1</v>
      </c>
      <c r="O83" s="41">
        <v>0</v>
      </c>
      <c r="P83" s="41">
        <v>8</v>
      </c>
      <c r="Q83" s="41">
        <v>3</v>
      </c>
      <c r="AB83" s="140">
        <v>21</v>
      </c>
      <c r="AC83" s="140" t="str">
        <f>IF(F83=AB83,"",1)</f>
        <v/>
      </c>
    </row>
    <row r="84" spans="1:29" ht="12" customHeight="1">
      <c r="A84" s="254"/>
      <c r="B84" s="254"/>
      <c r="C84" s="40"/>
      <c r="D84" s="306"/>
      <c r="E84" s="39"/>
      <c r="F84" s="94">
        <f t="shared" si="4"/>
        <v>1</v>
      </c>
      <c r="G84" s="67">
        <f>IF(G83=0,0,G83/$F83)</f>
        <v>0.47619047619047616</v>
      </c>
      <c r="H84" s="37">
        <f>IF(H83=0,0,H83/$H83)</f>
        <v>1</v>
      </c>
      <c r="I84" s="37">
        <f>IF(I83=0,0,I83/$H83)</f>
        <v>0</v>
      </c>
      <c r="J84" s="37">
        <f>IF(J83=0,0,J83/$J83)</f>
        <v>1</v>
      </c>
      <c r="K84" s="37">
        <f>IF(K83=0,0,K83/$J83)</f>
        <v>0</v>
      </c>
      <c r="L84" s="37">
        <f>IF(L83=0,0,L83/$L83)</f>
        <v>1</v>
      </c>
      <c r="M84" s="37">
        <f>IF(M83=0,0,M83/$L83)</f>
        <v>0.1</v>
      </c>
      <c r="N84" s="37">
        <f>IF(N83=0,0,N83/$N83)</f>
        <v>1</v>
      </c>
      <c r="O84" s="37">
        <f>IF(O83=0,0,O83/$N83)</f>
        <v>0</v>
      </c>
      <c r="P84" s="37">
        <f>IF(P83=0,0,P83/$F83)</f>
        <v>0.38095238095238093</v>
      </c>
      <c r="Q84" s="37">
        <f>IF(Q83=0,0,Q83/$F83)</f>
        <v>0.14285714285714285</v>
      </c>
      <c r="AB84" s="224"/>
      <c r="AC84" s="224"/>
    </row>
    <row r="85" spans="1:29" ht="12" customHeight="1">
      <c r="A85" s="254"/>
      <c r="B85" s="254"/>
      <c r="C85" s="43"/>
      <c r="D85" s="305" t="s">
        <v>8</v>
      </c>
      <c r="E85" s="42"/>
      <c r="F85" s="93">
        <f t="shared" si="4"/>
        <v>9</v>
      </c>
      <c r="G85" s="69">
        <v>3</v>
      </c>
      <c r="H85" s="41">
        <v>0</v>
      </c>
      <c r="I85" s="41">
        <v>0</v>
      </c>
      <c r="J85" s="41">
        <v>0</v>
      </c>
      <c r="K85" s="41">
        <v>0</v>
      </c>
      <c r="L85" s="41">
        <v>1</v>
      </c>
      <c r="M85" s="41">
        <v>0</v>
      </c>
      <c r="N85" s="41">
        <v>3</v>
      </c>
      <c r="O85" s="41">
        <v>0</v>
      </c>
      <c r="P85" s="41">
        <v>5</v>
      </c>
      <c r="Q85" s="41">
        <v>1</v>
      </c>
      <c r="AB85" s="140">
        <v>9</v>
      </c>
      <c r="AC85" s="140" t="str">
        <f>IF(F85=AB85,"",1)</f>
        <v/>
      </c>
    </row>
    <row r="86" spans="1:29" ht="12" customHeight="1">
      <c r="A86" s="254"/>
      <c r="B86" s="254"/>
      <c r="C86" s="40"/>
      <c r="D86" s="306"/>
      <c r="E86" s="39"/>
      <c r="F86" s="94">
        <f t="shared" si="4"/>
        <v>1</v>
      </c>
      <c r="G86" s="67">
        <f>IF(G85=0,0,G85/$F85)</f>
        <v>0.33333333333333331</v>
      </c>
      <c r="H86" s="37">
        <f>IF(H85=0,0,H85/$H85)</f>
        <v>0</v>
      </c>
      <c r="I86" s="37">
        <f>IF(I85=0,0,I85/$H85)</f>
        <v>0</v>
      </c>
      <c r="J86" s="37">
        <f>IF(J85=0,0,J85/$J85)</f>
        <v>0</v>
      </c>
      <c r="K86" s="37">
        <f>IF(K85=0,0,K85/$J85)</f>
        <v>0</v>
      </c>
      <c r="L86" s="37">
        <f>IF(L85=0,0,L85/$L85)</f>
        <v>1</v>
      </c>
      <c r="M86" s="37">
        <f>IF(M85=0,0,M85/$L85)</f>
        <v>0</v>
      </c>
      <c r="N86" s="37">
        <f>IF(N85=0,0,N85/$N85)</f>
        <v>1</v>
      </c>
      <c r="O86" s="37">
        <f>IF(O85=0,0,O85/$N85)</f>
        <v>0</v>
      </c>
      <c r="P86" s="37">
        <f>IF(P85=0,0,P85/$F85)</f>
        <v>0.55555555555555558</v>
      </c>
      <c r="Q86" s="37">
        <f>IF(Q85=0,0,Q85/$F85)</f>
        <v>0.1111111111111111</v>
      </c>
      <c r="AB86" s="224"/>
      <c r="AC86" s="224"/>
    </row>
    <row r="87" spans="1:29" ht="13.5" customHeight="1">
      <c r="A87" s="254"/>
      <c r="B87" s="254"/>
      <c r="C87" s="43"/>
      <c r="D87" s="307" t="s">
        <v>121</v>
      </c>
      <c r="E87" s="42"/>
      <c r="F87" s="93">
        <f t="shared" si="4"/>
        <v>18</v>
      </c>
      <c r="G87" s="69">
        <v>5</v>
      </c>
      <c r="H87" s="41">
        <v>1</v>
      </c>
      <c r="I87" s="41">
        <v>1</v>
      </c>
      <c r="J87" s="41">
        <v>0</v>
      </c>
      <c r="K87" s="41">
        <v>0</v>
      </c>
      <c r="L87" s="41">
        <v>4</v>
      </c>
      <c r="M87" s="41">
        <v>0</v>
      </c>
      <c r="N87" s="41">
        <v>13</v>
      </c>
      <c r="O87" s="41">
        <v>0</v>
      </c>
      <c r="P87" s="41">
        <v>12</v>
      </c>
      <c r="Q87" s="41">
        <v>1</v>
      </c>
      <c r="AB87" s="140">
        <v>18</v>
      </c>
      <c r="AC87" s="140" t="str">
        <f>IF(F87=AB87,"",1)</f>
        <v/>
      </c>
    </row>
    <row r="88" spans="1:29" ht="13.5" customHeight="1">
      <c r="A88" s="254"/>
      <c r="B88" s="254"/>
      <c r="C88" s="40"/>
      <c r="D88" s="306"/>
      <c r="E88" s="39"/>
      <c r="F88" s="94">
        <f t="shared" si="4"/>
        <v>1</v>
      </c>
      <c r="G88" s="67">
        <f>IF(G87=0,0,G87/$F87)</f>
        <v>0.27777777777777779</v>
      </c>
      <c r="H88" s="37">
        <f>IF(H87=0,0,H87/$H87)</f>
        <v>1</v>
      </c>
      <c r="I88" s="37">
        <f>IF(I87=0,0,I87/$H87)</f>
        <v>1</v>
      </c>
      <c r="J88" s="37">
        <f>IF(J87=0,0,J87/$J87)</f>
        <v>0</v>
      </c>
      <c r="K88" s="37">
        <f>IF(K87=0,0,K87/$J87)</f>
        <v>0</v>
      </c>
      <c r="L88" s="37">
        <f>IF(L87=0,0,L87/$L87)</f>
        <v>1</v>
      </c>
      <c r="M88" s="37">
        <f>IF(M87=0,0,M87/$L87)</f>
        <v>0</v>
      </c>
      <c r="N88" s="37">
        <f>IF(N87=0,0,N87/$N87)</f>
        <v>1</v>
      </c>
      <c r="O88" s="37">
        <f>IF(O87=0,0,O87/$N87)</f>
        <v>0</v>
      </c>
      <c r="P88" s="37">
        <f>IF(P87=0,0,P87/$F87)</f>
        <v>0.66666666666666663</v>
      </c>
      <c r="Q88" s="37">
        <f>IF(Q87=0,0,Q87/$F87)</f>
        <v>5.5555555555555552E-2</v>
      </c>
      <c r="AB88" s="224"/>
      <c r="AC88" s="224"/>
    </row>
    <row r="89" spans="1:29" ht="12" customHeight="1">
      <c r="A89" s="254"/>
      <c r="B89" s="254"/>
      <c r="C89" s="43"/>
      <c r="D89" s="305" t="s">
        <v>6</v>
      </c>
      <c r="E89" s="42"/>
      <c r="F89" s="93">
        <f t="shared" si="4"/>
        <v>49</v>
      </c>
      <c r="G89" s="69">
        <v>10</v>
      </c>
      <c r="H89" s="41">
        <v>9</v>
      </c>
      <c r="I89" s="41">
        <v>5</v>
      </c>
      <c r="J89" s="41">
        <v>2</v>
      </c>
      <c r="K89" s="41">
        <v>2</v>
      </c>
      <c r="L89" s="41">
        <v>2</v>
      </c>
      <c r="M89" s="41">
        <v>0</v>
      </c>
      <c r="N89" s="41">
        <v>18</v>
      </c>
      <c r="O89" s="41">
        <v>4</v>
      </c>
      <c r="P89" s="41">
        <v>26</v>
      </c>
      <c r="Q89" s="41">
        <v>13</v>
      </c>
      <c r="AB89" s="140">
        <v>49</v>
      </c>
      <c r="AC89" s="140" t="str">
        <f>IF(F89=AB89,"",1)</f>
        <v/>
      </c>
    </row>
    <row r="90" spans="1:29" ht="12" customHeight="1">
      <c r="A90" s="254"/>
      <c r="B90" s="254"/>
      <c r="C90" s="40"/>
      <c r="D90" s="306"/>
      <c r="E90" s="39"/>
      <c r="F90" s="94">
        <f t="shared" si="4"/>
        <v>1</v>
      </c>
      <c r="G90" s="67">
        <f>IF(G89=0,0,G89/$F89)</f>
        <v>0.20408163265306123</v>
      </c>
      <c r="H90" s="37">
        <f>IF(H89=0,0,H89/$H89)</f>
        <v>1</v>
      </c>
      <c r="I90" s="37">
        <f>IF(I89=0,0,I89/$H89)</f>
        <v>0.55555555555555558</v>
      </c>
      <c r="J90" s="37">
        <f>IF(J89=0,0,J89/$J89)</f>
        <v>1</v>
      </c>
      <c r="K90" s="37">
        <f>IF(K89=0,0,K89/$J89)</f>
        <v>1</v>
      </c>
      <c r="L90" s="37">
        <f>IF(L89=0,0,L89/$L89)</f>
        <v>1</v>
      </c>
      <c r="M90" s="37">
        <f>IF(M89=0,0,M89/$L89)</f>
        <v>0</v>
      </c>
      <c r="N90" s="37">
        <f>IF(N89=0,0,N89/$N89)</f>
        <v>1</v>
      </c>
      <c r="O90" s="37">
        <f>IF(O89=0,0,O89/$N89)</f>
        <v>0.22222222222222221</v>
      </c>
      <c r="P90" s="37">
        <f>IF(P89=0,0,P89/$F89)</f>
        <v>0.53061224489795922</v>
      </c>
      <c r="Q90" s="37">
        <f>IF(Q89=0,0,Q89/$F89)</f>
        <v>0.26530612244897961</v>
      </c>
      <c r="AB90" s="224"/>
      <c r="AC90" s="224"/>
    </row>
    <row r="91" spans="1:29" ht="12" customHeight="1">
      <c r="A91" s="254"/>
      <c r="B91" s="254"/>
      <c r="C91" s="43"/>
      <c r="D91" s="305" t="s">
        <v>5</v>
      </c>
      <c r="E91" s="42"/>
      <c r="F91" s="93">
        <f t="shared" si="4"/>
        <v>24</v>
      </c>
      <c r="G91" s="69">
        <v>5</v>
      </c>
      <c r="H91" s="41">
        <v>0</v>
      </c>
      <c r="I91" s="41">
        <v>0</v>
      </c>
      <c r="J91" s="41">
        <v>2</v>
      </c>
      <c r="K91" s="41">
        <v>0</v>
      </c>
      <c r="L91" s="41">
        <v>30</v>
      </c>
      <c r="M91" s="41">
        <v>12</v>
      </c>
      <c r="N91" s="41">
        <v>3</v>
      </c>
      <c r="O91" s="41">
        <v>2</v>
      </c>
      <c r="P91" s="41">
        <v>15</v>
      </c>
      <c r="Q91" s="41">
        <v>4</v>
      </c>
      <c r="AB91" s="140">
        <v>24</v>
      </c>
      <c r="AC91" s="140" t="str">
        <f>IF(F91=AB91,"",1)</f>
        <v/>
      </c>
    </row>
    <row r="92" spans="1:29" ht="12" customHeight="1">
      <c r="A92" s="254"/>
      <c r="B92" s="254"/>
      <c r="C92" s="40"/>
      <c r="D92" s="306"/>
      <c r="E92" s="39"/>
      <c r="F92" s="94">
        <f t="shared" si="4"/>
        <v>1</v>
      </c>
      <c r="G92" s="67">
        <f>IF(G91=0,0,G91/$F91)</f>
        <v>0.20833333333333334</v>
      </c>
      <c r="H92" s="37">
        <f>IF(H91=0,0,H91/$H91)</f>
        <v>0</v>
      </c>
      <c r="I92" s="37">
        <f>IF(I91=0,0,I91/$H91)</f>
        <v>0</v>
      </c>
      <c r="J92" s="37">
        <f>IF(J91=0,0,J91/$J91)</f>
        <v>1</v>
      </c>
      <c r="K92" s="37">
        <f>IF(K91=0,0,K91/$J91)</f>
        <v>0</v>
      </c>
      <c r="L92" s="37">
        <f>IF(L91=0,0,L91/$L91)</f>
        <v>1</v>
      </c>
      <c r="M92" s="37">
        <f>IF(M91=0,0,M91/$L91)</f>
        <v>0.4</v>
      </c>
      <c r="N92" s="37">
        <f>IF(N91=0,0,N91/$N91)</f>
        <v>1</v>
      </c>
      <c r="O92" s="37">
        <f>IF(O91=0,0,O91/$N91)</f>
        <v>0.66666666666666663</v>
      </c>
      <c r="P92" s="37">
        <f>IF(P91=0,0,P91/$F91)</f>
        <v>0.625</v>
      </c>
      <c r="Q92" s="37">
        <f>IF(Q91=0,0,Q91/$F91)</f>
        <v>0.16666666666666666</v>
      </c>
      <c r="AB92" s="224"/>
      <c r="AC92" s="224"/>
    </row>
    <row r="93" spans="1:29" ht="12" customHeight="1">
      <c r="A93" s="254"/>
      <c r="B93" s="254"/>
      <c r="C93" s="43"/>
      <c r="D93" s="305" t="s">
        <v>4</v>
      </c>
      <c r="E93" s="42"/>
      <c r="F93" s="93">
        <f t="shared" si="4"/>
        <v>22</v>
      </c>
      <c r="G93" s="69">
        <v>5</v>
      </c>
      <c r="H93" s="41">
        <v>0</v>
      </c>
      <c r="I93" s="41">
        <v>0</v>
      </c>
      <c r="J93" s="41">
        <v>0</v>
      </c>
      <c r="K93" s="41">
        <v>0</v>
      </c>
      <c r="L93" s="41">
        <v>0</v>
      </c>
      <c r="M93" s="41">
        <v>0</v>
      </c>
      <c r="N93" s="41">
        <v>13</v>
      </c>
      <c r="O93" s="41">
        <v>3</v>
      </c>
      <c r="P93" s="41">
        <v>14</v>
      </c>
      <c r="Q93" s="41">
        <v>3</v>
      </c>
      <c r="AB93" s="140">
        <v>22</v>
      </c>
      <c r="AC93" s="140" t="str">
        <f>IF(F93=AB93,"",1)</f>
        <v/>
      </c>
    </row>
    <row r="94" spans="1:29" ht="12" customHeight="1">
      <c r="A94" s="254"/>
      <c r="B94" s="254"/>
      <c r="C94" s="40"/>
      <c r="D94" s="306"/>
      <c r="E94" s="39"/>
      <c r="F94" s="94">
        <f t="shared" si="4"/>
        <v>1</v>
      </c>
      <c r="G94" s="67">
        <f>IF(G93=0,0,G93/$F93)</f>
        <v>0.22727272727272727</v>
      </c>
      <c r="H94" s="37">
        <f>IF(H93=0,0,H93/$H93)</f>
        <v>0</v>
      </c>
      <c r="I94" s="37">
        <f>IF(I93=0,0,I93/$H93)</f>
        <v>0</v>
      </c>
      <c r="J94" s="37">
        <f>IF(J93=0,0,J93/$J93)</f>
        <v>0</v>
      </c>
      <c r="K94" s="37">
        <f>IF(K93=0,0,K93/$J93)</f>
        <v>0</v>
      </c>
      <c r="L94" s="37">
        <f>IF(L93=0,0,L93/$L93)</f>
        <v>0</v>
      </c>
      <c r="M94" s="37">
        <f>IF(M93=0,0,M93/$L93)</f>
        <v>0</v>
      </c>
      <c r="N94" s="37">
        <f>IF(N93=0,0,N93/$N93)</f>
        <v>1</v>
      </c>
      <c r="O94" s="37">
        <f>IF(O93=0,0,O93/$N93)</f>
        <v>0.23076923076923078</v>
      </c>
      <c r="P94" s="37">
        <f>IF(P93=0,0,P93/$F93)</f>
        <v>0.63636363636363635</v>
      </c>
      <c r="Q94" s="37">
        <f>IF(Q93=0,0,Q93/$F93)</f>
        <v>0.13636363636363635</v>
      </c>
      <c r="AB94" s="224"/>
      <c r="AC94" s="224"/>
    </row>
    <row r="95" spans="1:29" ht="12" customHeight="1">
      <c r="A95" s="254"/>
      <c r="B95" s="254"/>
      <c r="C95" s="43"/>
      <c r="D95" s="305" t="s">
        <v>3</v>
      </c>
      <c r="E95" s="42"/>
      <c r="F95" s="93">
        <f t="shared" si="4"/>
        <v>168</v>
      </c>
      <c r="G95" s="69">
        <v>72</v>
      </c>
      <c r="H95" s="41">
        <v>11</v>
      </c>
      <c r="I95" s="41">
        <v>1</v>
      </c>
      <c r="J95" s="41">
        <v>36</v>
      </c>
      <c r="K95" s="41">
        <v>5</v>
      </c>
      <c r="L95" s="41">
        <v>41</v>
      </c>
      <c r="M95" s="41">
        <v>18</v>
      </c>
      <c r="N95" s="41">
        <v>203</v>
      </c>
      <c r="O95" s="41">
        <v>63</v>
      </c>
      <c r="P95" s="41">
        <v>77</v>
      </c>
      <c r="Q95" s="41">
        <v>19</v>
      </c>
      <c r="AB95" s="140">
        <v>168</v>
      </c>
      <c r="AC95" s="140" t="str">
        <f>IF(F95=AB95,"",1)</f>
        <v/>
      </c>
    </row>
    <row r="96" spans="1:29" ht="12" customHeight="1">
      <c r="A96" s="254"/>
      <c r="B96" s="254"/>
      <c r="C96" s="40"/>
      <c r="D96" s="306"/>
      <c r="E96" s="39"/>
      <c r="F96" s="94">
        <f t="shared" si="4"/>
        <v>1</v>
      </c>
      <c r="G96" s="67">
        <f>IF(G95=0,0,G95/$F95)</f>
        <v>0.42857142857142855</v>
      </c>
      <c r="H96" s="37">
        <f>IF(H95=0,0,H95/$H95)</f>
        <v>1</v>
      </c>
      <c r="I96" s="37">
        <f>IF(I95=0,0,I95/$H95)</f>
        <v>9.0909090909090912E-2</v>
      </c>
      <c r="J96" s="37">
        <f>IF(J95=0,0,J95/$J95)</f>
        <v>1</v>
      </c>
      <c r="K96" s="37">
        <f>IF(K95=0,0,K95/$J95)</f>
        <v>0.1388888888888889</v>
      </c>
      <c r="L96" s="37">
        <f>IF(L95=0,0,L95/$L95)</f>
        <v>1</v>
      </c>
      <c r="M96" s="37">
        <f>IF(M95=0,0,M95/$L95)</f>
        <v>0.43902439024390244</v>
      </c>
      <c r="N96" s="37">
        <f>IF(N95=0,0,N95/$N95)</f>
        <v>1</v>
      </c>
      <c r="O96" s="37">
        <f>IF(O95=0,0,O95/$N95)</f>
        <v>0.31034482758620691</v>
      </c>
      <c r="P96" s="37">
        <f>IF(P95=0,0,P95/$F95)</f>
        <v>0.45833333333333331</v>
      </c>
      <c r="Q96" s="37">
        <f>IF(Q95=0,0,Q95/$F95)</f>
        <v>0.1130952380952381</v>
      </c>
      <c r="AB96" s="224"/>
      <c r="AC96" s="224"/>
    </row>
    <row r="97" spans="1:30" ht="12" customHeight="1">
      <c r="A97" s="254"/>
      <c r="B97" s="254"/>
      <c r="C97" s="43"/>
      <c r="D97" s="305" t="s">
        <v>2</v>
      </c>
      <c r="E97" s="42"/>
      <c r="F97" s="93">
        <f t="shared" si="4"/>
        <v>21</v>
      </c>
      <c r="G97" s="69">
        <v>9</v>
      </c>
      <c r="H97" s="41">
        <v>5</v>
      </c>
      <c r="I97" s="41">
        <v>0</v>
      </c>
      <c r="J97" s="41">
        <v>8</v>
      </c>
      <c r="K97" s="41">
        <v>0</v>
      </c>
      <c r="L97" s="41">
        <v>12</v>
      </c>
      <c r="M97" s="41">
        <v>3</v>
      </c>
      <c r="N97" s="41">
        <v>3</v>
      </c>
      <c r="O97" s="41">
        <v>1</v>
      </c>
      <c r="P97" s="41">
        <v>11</v>
      </c>
      <c r="Q97" s="41">
        <v>1</v>
      </c>
      <c r="AB97" s="140">
        <v>21</v>
      </c>
      <c r="AC97" s="140" t="str">
        <f>IF(F97=AB97,"",1)</f>
        <v/>
      </c>
    </row>
    <row r="98" spans="1:30" ht="12" customHeight="1">
      <c r="A98" s="254"/>
      <c r="B98" s="254"/>
      <c r="C98" s="40"/>
      <c r="D98" s="306"/>
      <c r="E98" s="39"/>
      <c r="F98" s="94">
        <f t="shared" si="4"/>
        <v>1</v>
      </c>
      <c r="G98" s="67">
        <f>IF(G97=0,0,G97/$F97)</f>
        <v>0.42857142857142855</v>
      </c>
      <c r="H98" s="37">
        <f>IF(H97=0,0,H97/$H97)</f>
        <v>1</v>
      </c>
      <c r="I98" s="37">
        <f>IF(I97=0,0,I97/$H97)</f>
        <v>0</v>
      </c>
      <c r="J98" s="37">
        <f>IF(J97=0,0,J97/$J97)</f>
        <v>1</v>
      </c>
      <c r="K98" s="37">
        <f>IF(K97=0,0,K97/$J97)</f>
        <v>0</v>
      </c>
      <c r="L98" s="37">
        <f>IF(L97=0,0,L97/$L97)</f>
        <v>1</v>
      </c>
      <c r="M98" s="37">
        <f>IF(M97=0,0,M97/$L97)</f>
        <v>0.25</v>
      </c>
      <c r="N98" s="37">
        <f>IF(N97=0,0,N97/$N97)</f>
        <v>1</v>
      </c>
      <c r="O98" s="37">
        <f>IF(O97=0,0,O97/$N97)</f>
        <v>0.33333333333333331</v>
      </c>
      <c r="P98" s="37">
        <f>IF(P97=0,0,P97/$F97)</f>
        <v>0.52380952380952384</v>
      </c>
      <c r="Q98" s="37">
        <f>IF(Q97=0,0,Q97/$F97)</f>
        <v>4.7619047619047616E-2</v>
      </c>
      <c r="AB98" s="224"/>
      <c r="AC98" s="224"/>
    </row>
    <row r="99" spans="1:30" ht="12.75" customHeight="1">
      <c r="A99" s="254"/>
      <c r="B99" s="254"/>
      <c r="C99" s="43"/>
      <c r="D99" s="305" t="s">
        <v>1</v>
      </c>
      <c r="E99" s="42"/>
      <c r="F99" s="93">
        <f t="shared" si="4"/>
        <v>56</v>
      </c>
      <c r="G99" s="69">
        <v>22</v>
      </c>
      <c r="H99" s="41">
        <v>12</v>
      </c>
      <c r="I99" s="41">
        <v>2</v>
      </c>
      <c r="J99" s="41">
        <v>13</v>
      </c>
      <c r="K99" s="41">
        <v>7</v>
      </c>
      <c r="L99" s="41">
        <v>42</v>
      </c>
      <c r="M99" s="41">
        <v>15</v>
      </c>
      <c r="N99" s="41">
        <v>194</v>
      </c>
      <c r="O99" s="41">
        <v>119</v>
      </c>
      <c r="P99" s="41">
        <v>17</v>
      </c>
      <c r="Q99" s="41">
        <v>17</v>
      </c>
      <c r="AB99" s="140">
        <v>56</v>
      </c>
      <c r="AC99" s="140" t="str">
        <f>IF(F99=AB99,"",1)</f>
        <v/>
      </c>
    </row>
    <row r="100" spans="1:30" ht="12.75" customHeight="1" thickBot="1">
      <c r="A100" s="255"/>
      <c r="B100" s="255"/>
      <c r="C100" s="40"/>
      <c r="D100" s="306"/>
      <c r="E100" s="39"/>
      <c r="F100" s="128">
        <f t="shared" si="4"/>
        <v>1</v>
      </c>
      <c r="G100" s="67">
        <f>IF(G99=0,0,G99/$F99)</f>
        <v>0.39285714285714285</v>
      </c>
      <c r="H100" s="37">
        <f>IF(H99=0,0,H99/$H99)</f>
        <v>1</v>
      </c>
      <c r="I100" s="37">
        <f>IF(I99=0,0,I99/$H99)</f>
        <v>0.16666666666666666</v>
      </c>
      <c r="J100" s="37">
        <f>IF(J99=0,0,J99/$J99)</f>
        <v>1</v>
      </c>
      <c r="K100" s="37">
        <f>IF(K99=0,0,K99/$J99)</f>
        <v>0.53846153846153844</v>
      </c>
      <c r="L100" s="37">
        <f>IF(L99=0,0,L99/$L99)</f>
        <v>1</v>
      </c>
      <c r="M100" s="37">
        <f>IF(M99=0,0,M99/$L99)</f>
        <v>0.35714285714285715</v>
      </c>
      <c r="N100" s="37">
        <f>IF(N99=0,0,N99/$N99)</f>
        <v>1</v>
      </c>
      <c r="O100" s="37">
        <f>IF(O99=0,0,O99/$N99)</f>
        <v>0.61340206185567014</v>
      </c>
      <c r="P100" s="37">
        <f>IF(P99=0,0,P99/$F99)</f>
        <v>0.30357142857142855</v>
      </c>
      <c r="Q100" s="37">
        <f>IF(Q99=0,0,Q99/$F99)</f>
        <v>0.30357142857142855</v>
      </c>
      <c r="AB100" s="141"/>
      <c r="AC100" s="226"/>
    </row>
    <row r="110" spans="1:30">
      <c r="D110" s="170" t="s">
        <v>687</v>
      </c>
      <c r="F110" s="165">
        <v>967</v>
      </c>
      <c r="G110" s="165">
        <v>406</v>
      </c>
      <c r="H110" s="165">
        <v>527</v>
      </c>
      <c r="I110" s="165">
        <v>104</v>
      </c>
      <c r="J110" s="165">
        <v>153</v>
      </c>
      <c r="K110" s="165">
        <v>33</v>
      </c>
      <c r="L110" s="165">
        <v>357</v>
      </c>
      <c r="M110" s="165">
        <v>82</v>
      </c>
      <c r="N110" s="165">
        <v>1240</v>
      </c>
      <c r="O110" s="165">
        <v>351</v>
      </c>
      <c r="P110" s="165">
        <v>420</v>
      </c>
      <c r="Q110" s="165">
        <v>141</v>
      </c>
      <c r="R110" s="165"/>
      <c r="S110" s="165"/>
    </row>
    <row r="111" spans="1:30">
      <c r="D111" s="227" t="s">
        <v>49</v>
      </c>
      <c r="F111" s="168">
        <f>IF(F110="","",SUM(F9,F11,F13,F15,F17))</f>
        <v>967</v>
      </c>
      <c r="G111" s="168">
        <f t="shared" ref="G111:S111" si="5">IF(G110="","",SUM(G9,G11,G13,G15,G17))</f>
        <v>406</v>
      </c>
      <c r="H111" s="168">
        <f t="shared" si="5"/>
        <v>527</v>
      </c>
      <c r="I111" s="168">
        <f t="shared" si="5"/>
        <v>104</v>
      </c>
      <c r="J111" s="168">
        <f t="shared" si="5"/>
        <v>153</v>
      </c>
      <c r="K111" s="168">
        <f t="shared" si="5"/>
        <v>33</v>
      </c>
      <c r="L111" s="168">
        <f t="shared" si="5"/>
        <v>357</v>
      </c>
      <c r="M111" s="168">
        <f t="shared" si="5"/>
        <v>82</v>
      </c>
      <c r="N111" s="168">
        <f t="shared" si="5"/>
        <v>1240</v>
      </c>
      <c r="O111" s="168">
        <f t="shared" si="5"/>
        <v>351</v>
      </c>
      <c r="P111" s="168">
        <f t="shared" si="5"/>
        <v>420</v>
      </c>
      <c r="Q111" s="168">
        <f t="shared" si="5"/>
        <v>141</v>
      </c>
      <c r="R111" s="168" t="str">
        <f t="shared" si="5"/>
        <v/>
      </c>
      <c r="S111" s="168" t="str">
        <f t="shared" si="5"/>
        <v/>
      </c>
      <c r="T111" s="54"/>
      <c r="V111" s="54"/>
      <c r="X111" s="54"/>
      <c r="Z111" s="54"/>
      <c r="AB111" s="54"/>
      <c r="AD111" s="54"/>
    </row>
    <row r="112" spans="1:30">
      <c r="D112" s="227" t="s">
        <v>43</v>
      </c>
      <c r="F112" s="168">
        <f>IF(F110="","",SUM(F19,F69))</f>
        <v>967</v>
      </c>
      <c r="G112" s="168">
        <f t="shared" ref="G112:S112" si="6">IF(G110="","",SUM(G19,G69))</f>
        <v>406</v>
      </c>
      <c r="H112" s="168">
        <f t="shared" si="6"/>
        <v>527</v>
      </c>
      <c r="I112" s="168">
        <f t="shared" si="6"/>
        <v>104</v>
      </c>
      <c r="J112" s="168">
        <f t="shared" si="6"/>
        <v>153</v>
      </c>
      <c r="K112" s="168">
        <f t="shared" si="6"/>
        <v>33</v>
      </c>
      <c r="L112" s="168">
        <f t="shared" si="6"/>
        <v>357</v>
      </c>
      <c r="M112" s="168">
        <f t="shared" si="6"/>
        <v>82</v>
      </c>
      <c r="N112" s="168">
        <f t="shared" si="6"/>
        <v>1240</v>
      </c>
      <c r="O112" s="168">
        <f t="shared" si="6"/>
        <v>351</v>
      </c>
      <c r="P112" s="168">
        <f t="shared" si="6"/>
        <v>420</v>
      </c>
      <c r="Q112" s="168">
        <f t="shared" si="6"/>
        <v>141</v>
      </c>
      <c r="R112" s="168" t="str">
        <f t="shared" si="6"/>
        <v/>
      </c>
      <c r="S112" s="168" t="str">
        <f t="shared" si="6"/>
        <v/>
      </c>
      <c r="T112" s="54"/>
      <c r="V112" s="54"/>
      <c r="X112" s="54"/>
      <c r="Z112" s="54"/>
      <c r="AB112" s="54"/>
      <c r="AD112" s="54"/>
    </row>
    <row r="113" spans="4:30">
      <c r="D113" s="169" t="s">
        <v>42</v>
      </c>
      <c r="F113" s="168">
        <f>IF(F110="","",SUM(F21,F23,F25,F27,F29,F31,F33,F35,F37,F39,F41,F43,F45,F47,F49,F51,F53,F55,F57,F59,F61,F63,F65,F67))</f>
        <v>243</v>
      </c>
      <c r="G113" s="168">
        <f t="shared" ref="G113:S113" si="7">IF(G110="","",SUM(G21,G23,G25,G27,G29,G31,G33,G35,G37,G39,G41,G43,G45,G47,G49,G51,G53,G55,G57,G59,G61,G63,G65,G67))</f>
        <v>154</v>
      </c>
      <c r="H113" s="168">
        <f t="shared" si="7"/>
        <v>401</v>
      </c>
      <c r="I113" s="168">
        <f t="shared" si="7"/>
        <v>78</v>
      </c>
      <c r="J113" s="168">
        <f t="shared" si="7"/>
        <v>48</v>
      </c>
      <c r="K113" s="168">
        <f t="shared" si="7"/>
        <v>9</v>
      </c>
      <c r="L113" s="168">
        <f t="shared" si="7"/>
        <v>115</v>
      </c>
      <c r="M113" s="168">
        <f t="shared" si="7"/>
        <v>14</v>
      </c>
      <c r="N113" s="168">
        <f t="shared" si="7"/>
        <v>595</v>
      </c>
      <c r="O113" s="168">
        <f t="shared" si="7"/>
        <v>117</v>
      </c>
      <c r="P113" s="168">
        <f t="shared" si="7"/>
        <v>72</v>
      </c>
      <c r="Q113" s="168">
        <f t="shared" si="7"/>
        <v>17</v>
      </c>
      <c r="R113" s="168" t="str">
        <f t="shared" si="7"/>
        <v/>
      </c>
      <c r="S113" s="168" t="str">
        <f t="shared" si="7"/>
        <v/>
      </c>
      <c r="T113" s="54"/>
      <c r="V113" s="54"/>
      <c r="X113" s="54"/>
      <c r="Z113" s="54"/>
      <c r="AB113" s="54"/>
      <c r="AD113" s="54"/>
    </row>
    <row r="114" spans="4:30">
      <c r="D114" s="170" t="s">
        <v>491</v>
      </c>
      <c r="F114" s="168">
        <f>IF(F110="","",SUM(F71,F73,F75,F77,F79,F81,F83,F85,F87,F89,F91,F93,F95,F97,F99))</f>
        <v>724</v>
      </c>
      <c r="G114" s="168">
        <f t="shared" ref="G114:S114" si="8">IF(G110="","",SUM(G71,G73,G75,G77,G79,G81,G83,G85,G87,G89,G91,G93,G95,G97,G99))</f>
        <v>252</v>
      </c>
      <c r="H114" s="168">
        <f t="shared" si="8"/>
        <v>126</v>
      </c>
      <c r="I114" s="168">
        <f t="shared" si="8"/>
        <v>26</v>
      </c>
      <c r="J114" s="168">
        <f t="shared" si="8"/>
        <v>105</v>
      </c>
      <c r="K114" s="168">
        <f t="shared" si="8"/>
        <v>24</v>
      </c>
      <c r="L114" s="168">
        <f t="shared" si="8"/>
        <v>242</v>
      </c>
      <c r="M114" s="168">
        <f t="shared" si="8"/>
        <v>68</v>
      </c>
      <c r="N114" s="168">
        <f t="shared" si="8"/>
        <v>645</v>
      </c>
      <c r="O114" s="168">
        <f t="shared" si="8"/>
        <v>234</v>
      </c>
      <c r="P114" s="168">
        <f t="shared" si="8"/>
        <v>348</v>
      </c>
      <c r="Q114" s="168">
        <f t="shared" si="8"/>
        <v>124</v>
      </c>
      <c r="R114" s="168" t="str">
        <f t="shared" si="8"/>
        <v/>
      </c>
      <c r="S114" s="168" t="str">
        <f t="shared" si="8"/>
        <v/>
      </c>
      <c r="T114" s="54"/>
      <c r="V114" s="54"/>
      <c r="X114" s="54"/>
      <c r="Z114" s="54"/>
      <c r="AB114" s="54"/>
      <c r="AD114" s="54"/>
    </row>
    <row r="116" spans="4:30">
      <c r="D116" s="170" t="s">
        <v>687</v>
      </c>
      <c r="F116" s="165" t="str">
        <f>IF(F110="","",IF(F7=F110,"",1))</f>
        <v/>
      </c>
      <c r="G116" s="165" t="str">
        <f t="shared" ref="G116:S116" si="9">IF(G110="","",IF(G7=G110,"",1))</f>
        <v/>
      </c>
      <c r="H116" s="165" t="str">
        <f t="shared" si="9"/>
        <v/>
      </c>
      <c r="I116" s="165" t="str">
        <f t="shared" si="9"/>
        <v/>
      </c>
      <c r="J116" s="165" t="str">
        <f t="shared" si="9"/>
        <v/>
      </c>
      <c r="K116" s="165" t="str">
        <f t="shared" si="9"/>
        <v/>
      </c>
      <c r="L116" s="165" t="str">
        <f t="shared" si="9"/>
        <v/>
      </c>
      <c r="M116" s="165" t="str">
        <f t="shared" si="9"/>
        <v/>
      </c>
      <c r="N116" s="165" t="str">
        <f t="shared" si="9"/>
        <v/>
      </c>
      <c r="O116" s="165" t="str">
        <f t="shared" si="9"/>
        <v/>
      </c>
      <c r="P116" s="165" t="str">
        <f t="shared" si="9"/>
        <v/>
      </c>
      <c r="Q116" s="165" t="str">
        <f t="shared" si="9"/>
        <v/>
      </c>
      <c r="R116" s="165" t="str">
        <f t="shared" si="9"/>
        <v/>
      </c>
      <c r="S116" s="165" t="str">
        <f t="shared" si="9"/>
        <v/>
      </c>
    </row>
    <row r="117" spans="4:30">
      <c r="D117" s="227" t="s">
        <v>49</v>
      </c>
      <c r="F117" s="165" t="str">
        <f>IF(F110="","",IF(F110=F111,"",1))</f>
        <v/>
      </c>
      <c r="G117" s="165" t="str">
        <f t="shared" ref="G117:S117" si="10">IF(G110="","",IF(G110=G111,"",1))</f>
        <v/>
      </c>
      <c r="H117" s="165" t="str">
        <f t="shared" si="10"/>
        <v/>
      </c>
      <c r="I117" s="165" t="str">
        <f t="shared" si="10"/>
        <v/>
      </c>
      <c r="J117" s="165" t="str">
        <f t="shared" si="10"/>
        <v/>
      </c>
      <c r="K117" s="165" t="str">
        <f t="shared" si="10"/>
        <v/>
      </c>
      <c r="L117" s="165" t="str">
        <f t="shared" si="10"/>
        <v/>
      </c>
      <c r="M117" s="165" t="str">
        <f t="shared" si="10"/>
        <v/>
      </c>
      <c r="N117" s="165" t="str">
        <f t="shared" si="10"/>
        <v/>
      </c>
      <c r="O117" s="165" t="str">
        <f t="shared" si="10"/>
        <v/>
      </c>
      <c r="P117" s="165" t="str">
        <f t="shared" si="10"/>
        <v/>
      </c>
      <c r="Q117" s="165" t="str">
        <f t="shared" si="10"/>
        <v/>
      </c>
      <c r="R117" s="165" t="str">
        <f t="shared" si="10"/>
        <v/>
      </c>
      <c r="S117" s="165" t="str">
        <f t="shared" si="10"/>
        <v/>
      </c>
    </row>
    <row r="118" spans="4:30">
      <c r="D118" s="227" t="s">
        <v>43</v>
      </c>
      <c r="F118" s="165" t="str">
        <f>IF(F110="","",IF(F110=F112,"",1))</f>
        <v/>
      </c>
      <c r="G118" s="165" t="str">
        <f t="shared" ref="G118:S118" si="11">IF(G110="","",IF(G110=G112,"",1))</f>
        <v/>
      </c>
      <c r="H118" s="165" t="str">
        <f t="shared" si="11"/>
        <v/>
      </c>
      <c r="I118" s="165" t="str">
        <f t="shared" si="11"/>
        <v/>
      </c>
      <c r="J118" s="165" t="str">
        <f t="shared" si="11"/>
        <v/>
      </c>
      <c r="K118" s="165" t="str">
        <f t="shared" si="11"/>
        <v/>
      </c>
      <c r="L118" s="165" t="str">
        <f t="shared" si="11"/>
        <v/>
      </c>
      <c r="M118" s="165" t="str">
        <f t="shared" si="11"/>
        <v/>
      </c>
      <c r="N118" s="165" t="str">
        <f t="shared" si="11"/>
        <v/>
      </c>
      <c r="O118" s="165" t="str">
        <f t="shared" si="11"/>
        <v/>
      </c>
      <c r="P118" s="165" t="str">
        <f t="shared" si="11"/>
        <v/>
      </c>
      <c r="Q118" s="165" t="str">
        <f t="shared" si="11"/>
        <v/>
      </c>
      <c r="R118" s="165" t="str">
        <f t="shared" si="11"/>
        <v/>
      </c>
      <c r="S118" s="165" t="str">
        <f t="shared" si="11"/>
        <v/>
      </c>
    </row>
    <row r="119" spans="4:30">
      <c r="D119" s="169" t="s">
        <v>42</v>
      </c>
      <c r="F119" s="165" t="str">
        <f>IF(F110="","",IF(F19=F113,"",1))</f>
        <v/>
      </c>
      <c r="G119" s="165" t="str">
        <f t="shared" ref="G119:S119" si="12">IF(G110="","",IF(G19=G113,"",1))</f>
        <v/>
      </c>
      <c r="H119" s="165" t="str">
        <f t="shared" si="12"/>
        <v/>
      </c>
      <c r="I119" s="165" t="str">
        <f t="shared" si="12"/>
        <v/>
      </c>
      <c r="J119" s="165" t="str">
        <f t="shared" si="12"/>
        <v/>
      </c>
      <c r="K119" s="165" t="str">
        <f t="shared" si="12"/>
        <v/>
      </c>
      <c r="L119" s="165" t="str">
        <f t="shared" si="12"/>
        <v/>
      </c>
      <c r="M119" s="165" t="str">
        <f t="shared" si="12"/>
        <v/>
      </c>
      <c r="N119" s="165" t="str">
        <f t="shared" si="12"/>
        <v/>
      </c>
      <c r="O119" s="165" t="str">
        <f t="shared" si="12"/>
        <v/>
      </c>
      <c r="P119" s="165" t="str">
        <f t="shared" si="12"/>
        <v/>
      </c>
      <c r="Q119" s="165" t="str">
        <f t="shared" si="12"/>
        <v/>
      </c>
      <c r="R119" s="165" t="str">
        <f t="shared" si="12"/>
        <v/>
      </c>
      <c r="S119" s="165" t="str">
        <f t="shared" si="12"/>
        <v/>
      </c>
    </row>
    <row r="120" spans="4:30">
      <c r="D120" s="170" t="s">
        <v>491</v>
      </c>
      <c r="F120" s="165" t="str">
        <f>IF(F110="","",IF(F69=F114,"",1))</f>
        <v/>
      </c>
      <c r="G120" s="165" t="str">
        <f t="shared" ref="G120:S120" si="13">IF(G110="","",IF(G69=G114,"",1))</f>
        <v/>
      </c>
      <c r="H120" s="165" t="str">
        <f t="shared" si="13"/>
        <v/>
      </c>
      <c r="I120" s="165" t="str">
        <f t="shared" si="13"/>
        <v/>
      </c>
      <c r="J120" s="165" t="str">
        <f t="shared" si="13"/>
        <v/>
      </c>
      <c r="K120" s="165" t="str">
        <f t="shared" si="13"/>
        <v/>
      </c>
      <c r="L120" s="165" t="str">
        <f t="shared" si="13"/>
        <v/>
      </c>
      <c r="M120" s="165" t="str">
        <f t="shared" si="13"/>
        <v/>
      </c>
      <c r="N120" s="165" t="str">
        <f t="shared" si="13"/>
        <v/>
      </c>
      <c r="O120" s="165" t="str">
        <f t="shared" si="13"/>
        <v/>
      </c>
      <c r="P120" s="165" t="str">
        <f t="shared" si="13"/>
        <v/>
      </c>
      <c r="Q120" s="165" t="str">
        <f t="shared" si="13"/>
        <v/>
      </c>
      <c r="R120" s="165" t="str">
        <f t="shared" si="13"/>
        <v/>
      </c>
      <c r="S120" s="165" t="str">
        <f t="shared" si="13"/>
        <v/>
      </c>
    </row>
  </sheetData>
  <mergeCells count="62">
    <mergeCell ref="D97:D98"/>
    <mergeCell ref="D59:D60"/>
    <mergeCell ref="D61:D62"/>
    <mergeCell ref="D63:D64"/>
    <mergeCell ref="D65:D66"/>
    <mergeCell ref="D67:D68"/>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47:D48"/>
    <mergeCell ref="D49:D50"/>
    <mergeCell ref="D51:D52"/>
    <mergeCell ref="D53:D54"/>
    <mergeCell ref="D55:D56"/>
    <mergeCell ref="D37:D38"/>
    <mergeCell ref="D39:D40"/>
    <mergeCell ref="D41:D42"/>
    <mergeCell ref="D43:D44"/>
    <mergeCell ref="D45:D46"/>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A7:E8"/>
    <mergeCell ref="A9:A18"/>
    <mergeCell ref="B9:E10"/>
    <mergeCell ref="B11:E12"/>
    <mergeCell ref="B13:E14"/>
    <mergeCell ref="B15:E16"/>
    <mergeCell ref="B17:E18"/>
    <mergeCell ref="P3:P6"/>
    <mergeCell ref="Q3:Q6"/>
    <mergeCell ref="H4:M4"/>
    <mergeCell ref="N4:O5"/>
    <mergeCell ref="H5:I5"/>
    <mergeCell ref="J5:K5"/>
    <mergeCell ref="L5:M5"/>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R7" sqref="R7"/>
    </sheetView>
  </sheetViews>
  <sheetFormatPr defaultRowHeight="13.5"/>
  <cols>
    <col min="1" max="2" width="2.625" style="4" customWidth="1"/>
    <col min="3" max="3" width="1.375" style="4" customWidth="1"/>
    <col min="4" max="4" width="27.625" style="4" customWidth="1"/>
    <col min="5" max="5" width="1.375" style="4" customWidth="1"/>
    <col min="6" max="17" width="9" style="3" customWidth="1"/>
    <col min="18" max="28" width="9" style="3"/>
    <col min="29" max="29" width="11.25" style="3" customWidth="1"/>
    <col min="30" max="16384" width="9" style="3"/>
  </cols>
  <sheetData>
    <row r="1" spans="1:29" ht="14.25">
      <c r="A1" s="18" t="s">
        <v>571</v>
      </c>
    </row>
    <row r="2" spans="1:29">
      <c r="Q2" s="46" t="s">
        <v>682</v>
      </c>
    </row>
    <row r="3" spans="1:29" s="222" customFormat="1" ht="16.5" customHeight="1">
      <c r="A3" s="314" t="s">
        <v>64</v>
      </c>
      <c r="B3" s="315"/>
      <c r="C3" s="315"/>
      <c r="D3" s="315"/>
      <c r="E3" s="316"/>
      <c r="F3" s="460" t="s">
        <v>131</v>
      </c>
      <c r="G3" s="463" t="s">
        <v>683</v>
      </c>
      <c r="H3" s="466"/>
      <c r="I3" s="466"/>
      <c r="J3" s="466"/>
      <c r="K3" s="466"/>
      <c r="L3" s="466"/>
      <c r="M3" s="466"/>
      <c r="N3" s="466"/>
      <c r="O3" s="467"/>
      <c r="P3" s="445" t="s">
        <v>684</v>
      </c>
      <c r="Q3" s="448" t="s">
        <v>560</v>
      </c>
    </row>
    <row r="4" spans="1:29" s="222" customFormat="1" ht="16.5" customHeight="1">
      <c r="A4" s="317"/>
      <c r="B4" s="459"/>
      <c r="C4" s="459"/>
      <c r="D4" s="459"/>
      <c r="E4" s="319"/>
      <c r="F4" s="461"/>
      <c r="G4" s="464"/>
      <c r="H4" s="451" t="s">
        <v>561</v>
      </c>
      <c r="I4" s="452"/>
      <c r="J4" s="452"/>
      <c r="K4" s="452"/>
      <c r="L4" s="452"/>
      <c r="M4" s="453"/>
      <c r="N4" s="454" t="s">
        <v>562</v>
      </c>
      <c r="O4" s="455"/>
      <c r="P4" s="446"/>
      <c r="Q4" s="449"/>
    </row>
    <row r="5" spans="1:29" s="222" customFormat="1" ht="16.5" customHeight="1">
      <c r="A5" s="317"/>
      <c r="B5" s="459"/>
      <c r="C5" s="459"/>
      <c r="D5" s="459"/>
      <c r="E5" s="319"/>
      <c r="F5" s="461"/>
      <c r="G5" s="464"/>
      <c r="H5" s="451" t="s">
        <v>563</v>
      </c>
      <c r="I5" s="453"/>
      <c r="J5" s="451" t="s">
        <v>564</v>
      </c>
      <c r="K5" s="453"/>
      <c r="L5" s="451" t="s">
        <v>565</v>
      </c>
      <c r="M5" s="453"/>
      <c r="N5" s="456"/>
      <c r="O5" s="457"/>
      <c r="P5" s="446"/>
      <c r="Q5" s="449"/>
    </row>
    <row r="6" spans="1:29" s="222" customFormat="1" ht="46.5" customHeight="1" thickBot="1">
      <c r="A6" s="320"/>
      <c r="B6" s="321"/>
      <c r="C6" s="321"/>
      <c r="D6" s="321"/>
      <c r="E6" s="322"/>
      <c r="F6" s="462"/>
      <c r="G6" s="465"/>
      <c r="H6" s="223" t="s">
        <v>685</v>
      </c>
      <c r="I6" s="223" t="s">
        <v>686</v>
      </c>
      <c r="J6" s="223" t="s">
        <v>685</v>
      </c>
      <c r="K6" s="223" t="s">
        <v>686</v>
      </c>
      <c r="L6" s="223" t="s">
        <v>685</v>
      </c>
      <c r="M6" s="223" t="s">
        <v>686</v>
      </c>
      <c r="N6" s="223" t="s">
        <v>685</v>
      </c>
      <c r="O6" s="223" t="s">
        <v>686</v>
      </c>
      <c r="P6" s="447"/>
      <c r="Q6" s="450"/>
      <c r="AB6" s="222">
        <f>SUM(AC7:AC100,F116:S120)</f>
        <v>0</v>
      </c>
    </row>
    <row r="7" spans="1:29" ht="12" customHeight="1">
      <c r="A7" s="240" t="s">
        <v>50</v>
      </c>
      <c r="B7" s="241"/>
      <c r="C7" s="241"/>
      <c r="D7" s="241"/>
      <c r="E7" s="242"/>
      <c r="F7" s="93">
        <f>SUM(G7,P7:Q7)</f>
        <v>967</v>
      </c>
      <c r="G7" s="69">
        <f>SUM(G9,G11,G13,G15,G17)</f>
        <v>347</v>
      </c>
      <c r="H7" s="41">
        <f>SUM(H9,H11,H13,H15,H17)</f>
        <v>348</v>
      </c>
      <c r="I7" s="41">
        <f t="shared" ref="I7:Q7" si="0">SUM(I9,I11,I13,I15,I17)</f>
        <v>97</v>
      </c>
      <c r="J7" s="41">
        <f t="shared" si="0"/>
        <v>231</v>
      </c>
      <c r="K7" s="41">
        <f t="shared" si="0"/>
        <v>70</v>
      </c>
      <c r="L7" s="41">
        <f t="shared" si="0"/>
        <v>310</v>
      </c>
      <c r="M7" s="41">
        <f t="shared" si="0"/>
        <v>89</v>
      </c>
      <c r="N7" s="41">
        <f t="shared" si="0"/>
        <v>977</v>
      </c>
      <c r="O7" s="41">
        <f t="shared" si="0"/>
        <v>337</v>
      </c>
      <c r="P7" s="41">
        <f t="shared" si="0"/>
        <v>484</v>
      </c>
      <c r="Q7" s="41">
        <f t="shared" si="0"/>
        <v>136</v>
      </c>
      <c r="R7" s="54"/>
      <c r="AB7" s="139">
        <v>967</v>
      </c>
      <c r="AC7" s="139" t="str">
        <f>IF(F7=AB7,"",1)</f>
        <v/>
      </c>
    </row>
    <row r="8" spans="1:29" ht="12" customHeight="1">
      <c r="A8" s="243"/>
      <c r="B8" s="458"/>
      <c r="C8" s="458"/>
      <c r="D8" s="458"/>
      <c r="E8" s="245"/>
      <c r="F8" s="94">
        <f>SUM(G8,P8:Q8)</f>
        <v>1</v>
      </c>
      <c r="G8" s="67">
        <f>IF(G7=0,0,G7/$F7)</f>
        <v>0.35884177869700101</v>
      </c>
      <c r="H8" s="37">
        <f>IF(H7=0,0,H7/$H7)</f>
        <v>1</v>
      </c>
      <c r="I8" s="37">
        <f>IF(I7=0,0,I7/$H7)</f>
        <v>0.27873563218390807</v>
      </c>
      <c r="J8" s="37">
        <f>IF(J7=0,0,J7/$J7)</f>
        <v>1</v>
      </c>
      <c r="K8" s="37">
        <f>IF(K7=0,0,K7/$J7)</f>
        <v>0.30303030303030304</v>
      </c>
      <c r="L8" s="37">
        <f>IF(L7=0,0,L7/$L7)</f>
        <v>1</v>
      </c>
      <c r="M8" s="37">
        <f>IF(M7=0,0,M7/$L7)</f>
        <v>0.2870967741935484</v>
      </c>
      <c r="N8" s="37">
        <f>IF(N7=0,0,N7/$N7)</f>
        <v>1</v>
      </c>
      <c r="O8" s="37">
        <f>IF(O7=0,0,O7/$N7)</f>
        <v>0.34493346980552714</v>
      </c>
      <c r="P8" s="37">
        <f>IF(P7=0,0,P7/$F7)</f>
        <v>0.50051706308169597</v>
      </c>
      <c r="Q8" s="37">
        <f>IF(Q7=0,0,Q7/$F7)</f>
        <v>0.14064115822130299</v>
      </c>
      <c r="R8"/>
      <c r="AB8" s="224"/>
      <c r="AC8" s="224"/>
    </row>
    <row r="9" spans="1:29" ht="12" customHeight="1">
      <c r="A9" s="256" t="s">
        <v>49</v>
      </c>
      <c r="B9" s="323" t="s">
        <v>48</v>
      </c>
      <c r="C9" s="324"/>
      <c r="D9" s="324"/>
      <c r="E9" s="325"/>
      <c r="F9" s="93">
        <f t="shared" ref="F9:F72" si="1">SUM(G9,P9:Q9)</f>
        <v>323</v>
      </c>
      <c r="G9" s="69">
        <v>49</v>
      </c>
      <c r="H9" s="41">
        <v>6</v>
      </c>
      <c r="I9" s="41">
        <v>1</v>
      </c>
      <c r="J9" s="41">
        <v>6</v>
      </c>
      <c r="K9" s="41">
        <v>1</v>
      </c>
      <c r="L9" s="41">
        <v>3</v>
      </c>
      <c r="M9" s="41">
        <v>0</v>
      </c>
      <c r="N9" s="41">
        <v>51</v>
      </c>
      <c r="O9" s="41">
        <v>17</v>
      </c>
      <c r="P9" s="41">
        <v>217</v>
      </c>
      <c r="Q9" s="41">
        <v>57</v>
      </c>
      <c r="R9"/>
      <c r="AB9" s="140">
        <v>323</v>
      </c>
      <c r="AC9" s="140" t="str">
        <f>IF(F9=AB9,"",1)</f>
        <v/>
      </c>
    </row>
    <row r="10" spans="1:29" ht="12" customHeight="1">
      <c r="A10" s="257"/>
      <c r="B10" s="326"/>
      <c r="C10" s="327"/>
      <c r="D10" s="327"/>
      <c r="E10" s="328"/>
      <c r="F10" s="94">
        <f t="shared" si="1"/>
        <v>1</v>
      </c>
      <c r="G10" s="67">
        <f>IF(G9=0,0,G9/$F9)</f>
        <v>0.15170278637770898</v>
      </c>
      <c r="H10" s="37">
        <f>IF(H9=0,0,H9/$H9)</f>
        <v>1</v>
      </c>
      <c r="I10" s="37">
        <f>IF(I9=0,0,I9/$H9)</f>
        <v>0.16666666666666666</v>
      </c>
      <c r="J10" s="37">
        <f>IF(J9=0,0,J9/$J9)</f>
        <v>1</v>
      </c>
      <c r="K10" s="37">
        <f>IF(K9=0,0,K9/$J9)</f>
        <v>0.16666666666666666</v>
      </c>
      <c r="L10" s="37">
        <f>IF(L9=0,0,L9/$L9)</f>
        <v>1</v>
      </c>
      <c r="M10" s="37">
        <f>IF(M9=0,0,M9/$L9)</f>
        <v>0</v>
      </c>
      <c r="N10" s="37">
        <f>IF(N9=0,0,N9/$N9)</f>
        <v>1</v>
      </c>
      <c r="O10" s="37">
        <f>IF(O9=0,0,O9/$N9)</f>
        <v>0.33333333333333331</v>
      </c>
      <c r="P10" s="37">
        <f>IF(P9=0,0,P9/$F9)</f>
        <v>0.67182662538699689</v>
      </c>
      <c r="Q10" s="37">
        <f>IF(Q9=0,0,Q9/$F9)</f>
        <v>0.17647058823529413</v>
      </c>
      <c r="R10"/>
      <c r="AB10" s="224"/>
      <c r="AC10" s="224"/>
    </row>
    <row r="11" spans="1:29" ht="12" customHeight="1">
      <c r="A11" s="257"/>
      <c r="B11" s="323" t="s">
        <v>47</v>
      </c>
      <c r="C11" s="324"/>
      <c r="D11" s="324"/>
      <c r="E11" s="325"/>
      <c r="F11" s="93">
        <f t="shared" si="1"/>
        <v>145</v>
      </c>
      <c r="G11" s="69">
        <v>57</v>
      </c>
      <c r="H11" s="41">
        <v>38</v>
      </c>
      <c r="I11" s="41">
        <v>16</v>
      </c>
      <c r="J11" s="41">
        <v>13</v>
      </c>
      <c r="K11" s="41">
        <v>5</v>
      </c>
      <c r="L11" s="41">
        <v>10</v>
      </c>
      <c r="M11" s="41">
        <v>4</v>
      </c>
      <c r="N11" s="41">
        <v>94</v>
      </c>
      <c r="O11" s="41">
        <v>31</v>
      </c>
      <c r="P11" s="41">
        <v>68</v>
      </c>
      <c r="Q11" s="41">
        <v>20</v>
      </c>
      <c r="R11"/>
      <c r="AB11" s="140">
        <v>145</v>
      </c>
      <c r="AC11" s="140" t="str">
        <f>IF(F11=AB11,"",1)</f>
        <v/>
      </c>
    </row>
    <row r="12" spans="1:29" ht="12" customHeight="1">
      <c r="A12" s="257"/>
      <c r="B12" s="326"/>
      <c r="C12" s="327"/>
      <c r="D12" s="327"/>
      <c r="E12" s="328"/>
      <c r="F12" s="94">
        <f t="shared" si="1"/>
        <v>1</v>
      </c>
      <c r="G12" s="67">
        <f>IF(G11=0,0,G11/$F11)</f>
        <v>0.39310344827586208</v>
      </c>
      <c r="H12" s="37">
        <f>IF(H11=0,0,H11/$H11)</f>
        <v>1</v>
      </c>
      <c r="I12" s="37">
        <f>IF(I11=0,0,I11/$H11)</f>
        <v>0.42105263157894735</v>
      </c>
      <c r="J12" s="37">
        <f>IF(J11=0,0,J11/$J11)</f>
        <v>1</v>
      </c>
      <c r="K12" s="37">
        <f>IF(K11=0,0,K11/$J11)</f>
        <v>0.38461538461538464</v>
      </c>
      <c r="L12" s="37">
        <f>IF(L11=0,0,L11/$L11)</f>
        <v>1</v>
      </c>
      <c r="M12" s="37">
        <f>IF(M11=0,0,M11/$L11)</f>
        <v>0.4</v>
      </c>
      <c r="N12" s="37">
        <f>IF(N11=0,0,N11/$N11)</f>
        <v>1</v>
      </c>
      <c r="O12" s="37">
        <f>IF(O11=0,0,O11/$N11)</f>
        <v>0.32978723404255317</v>
      </c>
      <c r="P12" s="37">
        <f>IF(P11=0,0,P11/$F11)</f>
        <v>0.4689655172413793</v>
      </c>
      <c r="Q12" s="37">
        <f>IF(Q11=0,0,Q11/$F11)</f>
        <v>0.13793103448275862</v>
      </c>
      <c r="R12"/>
      <c r="AB12" s="224"/>
      <c r="AC12" s="224"/>
    </row>
    <row r="13" spans="1:29" ht="12" customHeight="1">
      <c r="A13" s="257"/>
      <c r="B13" s="323" t="s">
        <v>46</v>
      </c>
      <c r="C13" s="324"/>
      <c r="D13" s="324"/>
      <c r="E13" s="325"/>
      <c r="F13" s="93">
        <f t="shared" si="1"/>
        <v>218</v>
      </c>
      <c r="G13" s="69">
        <v>129</v>
      </c>
      <c r="H13" s="41">
        <v>140</v>
      </c>
      <c r="I13" s="41">
        <v>40</v>
      </c>
      <c r="J13" s="41">
        <v>52</v>
      </c>
      <c r="K13" s="41">
        <v>16</v>
      </c>
      <c r="L13" s="41">
        <v>57</v>
      </c>
      <c r="M13" s="41">
        <v>19</v>
      </c>
      <c r="N13" s="41">
        <v>369</v>
      </c>
      <c r="O13" s="41">
        <v>118</v>
      </c>
      <c r="P13" s="41">
        <v>70</v>
      </c>
      <c r="Q13" s="41">
        <v>19</v>
      </c>
      <c r="R13"/>
      <c r="AB13" s="140">
        <v>218</v>
      </c>
      <c r="AC13" s="140" t="str">
        <f>IF(F13=AB13,"",1)</f>
        <v/>
      </c>
    </row>
    <row r="14" spans="1:29" ht="12" customHeight="1">
      <c r="A14" s="257"/>
      <c r="B14" s="326"/>
      <c r="C14" s="327"/>
      <c r="D14" s="327"/>
      <c r="E14" s="328"/>
      <c r="F14" s="94">
        <f t="shared" si="1"/>
        <v>1</v>
      </c>
      <c r="G14" s="67">
        <f>IF(G13=0,0,G13/$F13)</f>
        <v>0.59174311926605505</v>
      </c>
      <c r="H14" s="37">
        <f>IF(H13=0,0,H13/$H13)</f>
        <v>1</v>
      </c>
      <c r="I14" s="37">
        <f>IF(I13=0,0,I13/$H13)</f>
        <v>0.2857142857142857</v>
      </c>
      <c r="J14" s="37">
        <f>IF(J13=0,0,J13/$J13)</f>
        <v>1</v>
      </c>
      <c r="K14" s="37">
        <f>IF(K13=0,0,K13/$J13)</f>
        <v>0.30769230769230771</v>
      </c>
      <c r="L14" s="37">
        <f>IF(L13=0,0,L13/$L13)</f>
        <v>1</v>
      </c>
      <c r="M14" s="37">
        <f>IF(M13=0,0,M13/$L13)</f>
        <v>0.33333333333333331</v>
      </c>
      <c r="N14" s="37">
        <f>IF(N13=0,0,N13/$N13)</f>
        <v>1</v>
      </c>
      <c r="O14" s="37">
        <f>IF(O13=0,0,O13/$N13)</f>
        <v>0.31978319783197834</v>
      </c>
      <c r="P14" s="37">
        <f>IF(P13=0,0,P13/$F13)</f>
        <v>0.32110091743119268</v>
      </c>
      <c r="Q14" s="37">
        <f>IF(Q13=0,0,Q13/$F13)</f>
        <v>8.7155963302752298E-2</v>
      </c>
      <c r="R14"/>
      <c r="AB14" s="224"/>
      <c r="AC14" s="224"/>
    </row>
    <row r="15" spans="1:29" ht="12" customHeight="1">
      <c r="A15" s="257"/>
      <c r="B15" s="323" t="s">
        <v>45</v>
      </c>
      <c r="C15" s="324"/>
      <c r="D15" s="324"/>
      <c r="E15" s="325"/>
      <c r="F15" s="93">
        <f t="shared" si="1"/>
        <v>66</v>
      </c>
      <c r="G15" s="69">
        <v>40</v>
      </c>
      <c r="H15" s="41">
        <v>32</v>
      </c>
      <c r="I15" s="41">
        <v>8</v>
      </c>
      <c r="J15" s="41">
        <v>38</v>
      </c>
      <c r="K15" s="41">
        <v>10</v>
      </c>
      <c r="L15" s="41">
        <v>38</v>
      </c>
      <c r="M15" s="41">
        <v>7</v>
      </c>
      <c r="N15" s="41">
        <v>96</v>
      </c>
      <c r="O15" s="41">
        <v>13</v>
      </c>
      <c r="P15" s="41">
        <v>21</v>
      </c>
      <c r="Q15" s="41">
        <v>5</v>
      </c>
      <c r="R15"/>
      <c r="AB15" s="140">
        <v>66</v>
      </c>
      <c r="AC15" s="140" t="str">
        <f>IF(F15=AB15,"",1)</f>
        <v/>
      </c>
    </row>
    <row r="16" spans="1:29" ht="12" customHeight="1">
      <c r="A16" s="257"/>
      <c r="B16" s="326"/>
      <c r="C16" s="327"/>
      <c r="D16" s="327"/>
      <c r="E16" s="328"/>
      <c r="F16" s="94">
        <f t="shared" si="1"/>
        <v>1</v>
      </c>
      <c r="G16" s="67">
        <f>IF(G15=0,0,G15/$F15)</f>
        <v>0.60606060606060608</v>
      </c>
      <c r="H16" s="37">
        <f>IF(H15=0,0,H15/$H15)</f>
        <v>1</v>
      </c>
      <c r="I16" s="37">
        <f>IF(I15=0,0,I15/$H15)</f>
        <v>0.25</v>
      </c>
      <c r="J16" s="37">
        <f>IF(J15=0,0,J15/$J15)</f>
        <v>1</v>
      </c>
      <c r="K16" s="37">
        <f>IF(K15=0,0,K15/$J15)</f>
        <v>0.26315789473684209</v>
      </c>
      <c r="L16" s="37">
        <f>IF(L15=0,0,L15/$L15)</f>
        <v>1</v>
      </c>
      <c r="M16" s="37">
        <f>IF(M15=0,0,M15/$L15)</f>
        <v>0.18421052631578946</v>
      </c>
      <c r="N16" s="37">
        <f>IF(N15=0,0,N15/$N15)</f>
        <v>1</v>
      </c>
      <c r="O16" s="37">
        <f>IF(O15=0,0,O15/$N15)</f>
        <v>0.13541666666666666</v>
      </c>
      <c r="P16" s="37">
        <f>IF(P15=0,0,P15/$F15)</f>
        <v>0.31818181818181818</v>
      </c>
      <c r="Q16" s="37">
        <f>IF(Q15=0,0,Q15/$F15)</f>
        <v>7.575757575757576E-2</v>
      </c>
      <c r="R16"/>
      <c r="AB16" s="224"/>
      <c r="AC16" s="224"/>
    </row>
    <row r="17" spans="1:29" ht="12" customHeight="1">
      <c r="A17" s="257"/>
      <c r="B17" s="323" t="s">
        <v>44</v>
      </c>
      <c r="C17" s="324"/>
      <c r="D17" s="324"/>
      <c r="E17" s="325"/>
      <c r="F17" s="93">
        <f t="shared" si="1"/>
        <v>215</v>
      </c>
      <c r="G17" s="69">
        <v>72</v>
      </c>
      <c r="H17" s="41">
        <v>132</v>
      </c>
      <c r="I17" s="41">
        <v>32</v>
      </c>
      <c r="J17" s="41">
        <v>122</v>
      </c>
      <c r="K17" s="41">
        <v>38</v>
      </c>
      <c r="L17" s="41">
        <v>202</v>
      </c>
      <c r="M17" s="41">
        <v>59</v>
      </c>
      <c r="N17" s="41">
        <v>367</v>
      </c>
      <c r="O17" s="41">
        <v>158</v>
      </c>
      <c r="P17" s="41">
        <v>108</v>
      </c>
      <c r="Q17" s="41">
        <v>35</v>
      </c>
      <c r="R17"/>
      <c r="AB17" s="140">
        <v>215</v>
      </c>
      <c r="AC17" s="140" t="str">
        <f>IF(F17=AB17,"",1)</f>
        <v/>
      </c>
    </row>
    <row r="18" spans="1:29" ht="12" customHeight="1">
      <c r="A18" s="258"/>
      <c r="B18" s="326"/>
      <c r="C18" s="327"/>
      <c r="D18" s="327"/>
      <c r="E18" s="328"/>
      <c r="F18" s="94">
        <f t="shared" si="1"/>
        <v>1</v>
      </c>
      <c r="G18" s="67">
        <f>IF(G17=0,0,G17/$F17)</f>
        <v>0.33488372093023255</v>
      </c>
      <c r="H18" s="37">
        <f>IF(H17=0,0,H17/$H17)</f>
        <v>1</v>
      </c>
      <c r="I18" s="37">
        <f>IF(I17=0,0,I17/$H17)</f>
        <v>0.24242424242424243</v>
      </c>
      <c r="J18" s="37">
        <f>IF(J17=0,0,J17/$J17)</f>
        <v>1</v>
      </c>
      <c r="K18" s="37">
        <f>IF(K17=0,0,K17/$J17)</f>
        <v>0.31147540983606559</v>
      </c>
      <c r="L18" s="37">
        <f>IF(L17=0,0,L17/$L17)</f>
        <v>1</v>
      </c>
      <c r="M18" s="37">
        <f>IF(M17=0,0,M17/$L17)</f>
        <v>0.29207920792079206</v>
      </c>
      <c r="N18" s="37">
        <f>IF(N17=0,0,N17/$N17)</f>
        <v>1</v>
      </c>
      <c r="O18" s="37">
        <f>IF(O17=0,0,O17/$N17)</f>
        <v>0.4305177111716621</v>
      </c>
      <c r="P18" s="37">
        <f>IF(P17=0,0,P17/$F17)</f>
        <v>0.50232558139534889</v>
      </c>
      <c r="Q18" s="37">
        <f>IF(Q17=0,0,Q17/$F17)</f>
        <v>0.16279069767441862</v>
      </c>
      <c r="R18"/>
      <c r="AB18" s="225"/>
      <c r="AC18" s="224"/>
    </row>
    <row r="19" spans="1:29" ht="12" customHeight="1">
      <c r="A19" s="253" t="s">
        <v>43</v>
      </c>
      <c r="B19" s="253" t="s">
        <v>42</v>
      </c>
      <c r="C19" s="43"/>
      <c r="D19" s="305" t="s">
        <v>16</v>
      </c>
      <c r="E19" s="42"/>
      <c r="F19" s="93">
        <f t="shared" si="1"/>
        <v>243</v>
      </c>
      <c r="G19" s="69">
        <f>SUM(G21,G23,G25,G27,G29,G31,G33,G35,G37,G39,G41,G43,G45,G47,G49,G51,G53,G55,G57,G59,G61,G63,G65,G67)</f>
        <v>127</v>
      </c>
      <c r="H19" s="41">
        <f>SUM(H21,H23,H25,H27,H29,H31,H33,H35,H37,H39,H41,H43,H45,H47,H49,H51,H53,H55,H57,H59,H61,H63,H65,H67)</f>
        <v>210</v>
      </c>
      <c r="I19" s="41">
        <f t="shared" ref="I19:Q19" si="2">SUM(I21,I23,I25,I27,I29,I31,I33,I35,I37,I39,I41,I43,I45,I47,I49,I51,I53,I55,I57,I59,I61,I63,I65,I67)</f>
        <v>37</v>
      </c>
      <c r="J19" s="41">
        <f t="shared" si="2"/>
        <v>24</v>
      </c>
      <c r="K19" s="41">
        <f t="shared" si="2"/>
        <v>5</v>
      </c>
      <c r="L19" s="41">
        <f t="shared" si="2"/>
        <v>95</v>
      </c>
      <c r="M19" s="41">
        <f t="shared" si="2"/>
        <v>22</v>
      </c>
      <c r="N19" s="41">
        <f t="shared" si="2"/>
        <v>309</v>
      </c>
      <c r="O19" s="41">
        <f t="shared" si="2"/>
        <v>84</v>
      </c>
      <c r="P19" s="41">
        <f t="shared" si="2"/>
        <v>100</v>
      </c>
      <c r="Q19" s="41">
        <f t="shared" si="2"/>
        <v>16</v>
      </c>
      <c r="R19"/>
      <c r="AB19" s="140">
        <v>243</v>
      </c>
      <c r="AC19" s="140" t="str">
        <f>IF(F19=AB19,"",1)</f>
        <v/>
      </c>
    </row>
    <row r="20" spans="1:29" ht="12" customHeight="1">
      <c r="A20" s="254"/>
      <c r="B20" s="254"/>
      <c r="C20" s="40"/>
      <c r="D20" s="306"/>
      <c r="E20" s="39"/>
      <c r="F20" s="94">
        <f t="shared" si="1"/>
        <v>1</v>
      </c>
      <c r="G20" s="67">
        <f>IF(G19=0,0,G19/$F19)</f>
        <v>0.52263374485596703</v>
      </c>
      <c r="H20" s="37">
        <f>IF(H19=0,0,H19/$H19)</f>
        <v>1</v>
      </c>
      <c r="I20" s="37">
        <f>IF(I19=0,0,I19/$H19)</f>
        <v>0.1761904761904762</v>
      </c>
      <c r="J20" s="37">
        <f>IF(J19=0,0,J19/$J19)</f>
        <v>1</v>
      </c>
      <c r="K20" s="37">
        <f>IF(K19=0,0,K19/$J19)</f>
        <v>0.20833333333333334</v>
      </c>
      <c r="L20" s="37">
        <f>IF(L19=0,0,L19/$L19)</f>
        <v>1</v>
      </c>
      <c r="M20" s="37">
        <f>IF(M19=0,0,M19/$L19)</f>
        <v>0.23157894736842105</v>
      </c>
      <c r="N20" s="37">
        <f>IF(N19=0,0,N19/$N19)</f>
        <v>1</v>
      </c>
      <c r="O20" s="37">
        <f>IF(O19=0,0,O19/$N19)</f>
        <v>0.27184466019417475</v>
      </c>
      <c r="P20" s="37">
        <f>IF(P19=0,0,P19/$F19)</f>
        <v>0.41152263374485598</v>
      </c>
      <c r="Q20" s="37">
        <f>IF(Q19=0,0,Q19/$F19)</f>
        <v>6.584362139917696E-2</v>
      </c>
      <c r="R20"/>
      <c r="AB20" s="224"/>
      <c r="AC20" s="224"/>
    </row>
    <row r="21" spans="1:29" ht="12" customHeight="1">
      <c r="A21" s="254"/>
      <c r="B21" s="254"/>
      <c r="C21" s="43"/>
      <c r="D21" s="305" t="s">
        <v>41</v>
      </c>
      <c r="E21" s="42"/>
      <c r="F21" s="93">
        <f t="shared" si="1"/>
        <v>32</v>
      </c>
      <c r="G21" s="69">
        <v>20</v>
      </c>
      <c r="H21" s="41">
        <v>62</v>
      </c>
      <c r="I21" s="41">
        <v>11</v>
      </c>
      <c r="J21" s="41">
        <v>6</v>
      </c>
      <c r="K21" s="41">
        <v>1</v>
      </c>
      <c r="L21" s="41">
        <v>40</v>
      </c>
      <c r="M21" s="41">
        <v>9</v>
      </c>
      <c r="N21" s="41">
        <v>16</v>
      </c>
      <c r="O21" s="41">
        <v>2</v>
      </c>
      <c r="P21" s="41">
        <v>9</v>
      </c>
      <c r="Q21" s="41">
        <v>3</v>
      </c>
      <c r="R21"/>
      <c r="AB21" s="140">
        <v>32</v>
      </c>
      <c r="AC21" s="140" t="str">
        <f>IF(F21=AB21,"",1)</f>
        <v/>
      </c>
    </row>
    <row r="22" spans="1:29" ht="12" customHeight="1">
      <c r="A22" s="254"/>
      <c r="B22" s="254"/>
      <c r="C22" s="40"/>
      <c r="D22" s="306"/>
      <c r="E22" s="39"/>
      <c r="F22" s="94">
        <f t="shared" si="1"/>
        <v>1</v>
      </c>
      <c r="G22" s="67">
        <f>IF(G21=0,0,G21/$F21)</f>
        <v>0.625</v>
      </c>
      <c r="H22" s="37">
        <f>IF(H21=0,0,H21/$H21)</f>
        <v>1</v>
      </c>
      <c r="I22" s="37">
        <f>IF(I21=0,0,I21/$H21)</f>
        <v>0.17741935483870969</v>
      </c>
      <c r="J22" s="37">
        <f>IF(J21=0,0,J21/$J21)</f>
        <v>1</v>
      </c>
      <c r="K22" s="37">
        <f>IF(K21=0,0,K21/$J21)</f>
        <v>0.16666666666666666</v>
      </c>
      <c r="L22" s="37">
        <f>IF(L21=0,0,L21/$L21)</f>
        <v>1</v>
      </c>
      <c r="M22" s="37">
        <f>IF(M21=0,0,M21/$L21)</f>
        <v>0.22500000000000001</v>
      </c>
      <c r="N22" s="37">
        <f>IF(N21=0,0,N21/$N21)</f>
        <v>1</v>
      </c>
      <c r="O22" s="37">
        <f>IF(O21=0,0,O21/$N21)</f>
        <v>0.125</v>
      </c>
      <c r="P22" s="37">
        <f>IF(P21=0,0,P21/$F21)</f>
        <v>0.28125</v>
      </c>
      <c r="Q22" s="37">
        <f>IF(Q21=0,0,Q21/$F21)</f>
        <v>9.375E-2</v>
      </c>
      <c r="R22"/>
      <c r="AB22" s="224"/>
      <c r="AC22" s="224"/>
    </row>
    <row r="23" spans="1:29" ht="12" customHeight="1">
      <c r="A23" s="254"/>
      <c r="B23" s="254"/>
      <c r="C23" s="43"/>
      <c r="D23" s="305" t="s">
        <v>40</v>
      </c>
      <c r="E23" s="42"/>
      <c r="F23" s="93">
        <f t="shared" si="1"/>
        <v>4</v>
      </c>
      <c r="G23" s="103">
        <v>2</v>
      </c>
      <c r="H23" s="104">
        <v>2</v>
      </c>
      <c r="I23" s="41">
        <v>0</v>
      </c>
      <c r="J23" s="41">
        <v>0</v>
      </c>
      <c r="K23" s="41">
        <v>0</v>
      </c>
      <c r="L23" s="41">
        <v>0</v>
      </c>
      <c r="M23" s="41">
        <v>0</v>
      </c>
      <c r="N23" s="41">
        <v>2</v>
      </c>
      <c r="O23" s="41">
        <v>0</v>
      </c>
      <c r="P23" s="41">
        <v>2</v>
      </c>
      <c r="Q23" s="41">
        <v>0</v>
      </c>
      <c r="R23"/>
      <c r="AB23" s="140">
        <v>4</v>
      </c>
      <c r="AC23" s="140" t="str">
        <f>IF(F23=AB23,"",1)</f>
        <v/>
      </c>
    </row>
    <row r="24" spans="1:29" ht="12" customHeight="1">
      <c r="A24" s="254"/>
      <c r="B24" s="254"/>
      <c r="C24" s="40"/>
      <c r="D24" s="306"/>
      <c r="E24" s="39"/>
      <c r="F24" s="94">
        <f t="shared" si="1"/>
        <v>1</v>
      </c>
      <c r="G24" s="67">
        <f>IF(G23=0,0,G23/$F23)</f>
        <v>0.5</v>
      </c>
      <c r="H24" s="37">
        <f>IF(H23=0,0,H23/$H23)</f>
        <v>1</v>
      </c>
      <c r="I24" s="37">
        <f>IF(I23=0,0,I23/$H23)</f>
        <v>0</v>
      </c>
      <c r="J24" s="37">
        <f>IF(J23=0,0,J23/$J23)</f>
        <v>0</v>
      </c>
      <c r="K24" s="37">
        <f>IF(K23=0,0,K23/$J23)</f>
        <v>0</v>
      </c>
      <c r="L24" s="37">
        <f>IF(L23=0,0,L23/$L23)</f>
        <v>0</v>
      </c>
      <c r="M24" s="37">
        <f>IF(M23=0,0,M23/$L23)</f>
        <v>0</v>
      </c>
      <c r="N24" s="37">
        <f>IF(N23=0,0,N23/$N23)</f>
        <v>1</v>
      </c>
      <c r="O24" s="37">
        <f>IF(O23=0,0,O23/$N23)</f>
        <v>0</v>
      </c>
      <c r="P24" s="37">
        <f>IF(P23=0,0,P23/$F23)</f>
        <v>0.5</v>
      </c>
      <c r="Q24" s="37">
        <f>IF(Q23=0,0,Q23/$F23)</f>
        <v>0</v>
      </c>
      <c r="R24"/>
      <c r="AB24" s="224"/>
      <c r="AC24" s="224"/>
    </row>
    <row r="25" spans="1:29" ht="12" customHeight="1">
      <c r="A25" s="254"/>
      <c r="B25" s="254"/>
      <c r="C25" s="43"/>
      <c r="D25" s="305" t="s">
        <v>39</v>
      </c>
      <c r="E25" s="42"/>
      <c r="F25" s="93">
        <f t="shared" si="1"/>
        <v>16</v>
      </c>
      <c r="G25" s="103">
        <v>12</v>
      </c>
      <c r="H25" s="104">
        <v>19</v>
      </c>
      <c r="I25" s="41">
        <v>3</v>
      </c>
      <c r="J25" s="41">
        <v>2</v>
      </c>
      <c r="K25" s="41">
        <v>0</v>
      </c>
      <c r="L25" s="41">
        <v>5</v>
      </c>
      <c r="M25" s="41">
        <v>2</v>
      </c>
      <c r="N25" s="41">
        <v>55</v>
      </c>
      <c r="O25" s="41">
        <v>22</v>
      </c>
      <c r="P25" s="41">
        <v>3</v>
      </c>
      <c r="Q25" s="41">
        <v>1</v>
      </c>
      <c r="R25"/>
      <c r="AB25" s="140">
        <v>16</v>
      </c>
      <c r="AC25" s="140" t="str">
        <f>IF(F25=AB25,"",1)</f>
        <v/>
      </c>
    </row>
    <row r="26" spans="1:29" ht="12" customHeight="1">
      <c r="A26" s="254"/>
      <c r="B26" s="254"/>
      <c r="C26" s="40"/>
      <c r="D26" s="306"/>
      <c r="E26" s="39"/>
      <c r="F26" s="94">
        <f t="shared" si="1"/>
        <v>1</v>
      </c>
      <c r="G26" s="67">
        <f>IF(G25=0,0,G25/$F25)</f>
        <v>0.75</v>
      </c>
      <c r="H26" s="37">
        <f>IF(H25=0,0,H25/$H25)</f>
        <v>1</v>
      </c>
      <c r="I26" s="37">
        <f>IF(I25=0,0,I25/$H25)</f>
        <v>0.15789473684210525</v>
      </c>
      <c r="J26" s="37">
        <f>IF(J25=0,0,J25/$J25)</f>
        <v>1</v>
      </c>
      <c r="K26" s="37">
        <f>IF(K25=0,0,K25/$J25)</f>
        <v>0</v>
      </c>
      <c r="L26" s="37">
        <f>IF(L25=0,0,L25/$L25)</f>
        <v>1</v>
      </c>
      <c r="M26" s="37">
        <f>IF(M25=0,0,M25/$L25)</f>
        <v>0.4</v>
      </c>
      <c r="N26" s="37">
        <f>IF(N25=0,0,N25/$N25)</f>
        <v>1</v>
      </c>
      <c r="O26" s="37">
        <f>IF(O25=0,0,O25/$N25)</f>
        <v>0.4</v>
      </c>
      <c r="P26" s="37">
        <f>IF(P25=0,0,P25/$F25)</f>
        <v>0.1875</v>
      </c>
      <c r="Q26" s="37">
        <f>IF(Q25=0,0,Q25/$F25)</f>
        <v>6.25E-2</v>
      </c>
      <c r="R26"/>
      <c r="AB26" s="224"/>
      <c r="AC26" s="224"/>
    </row>
    <row r="27" spans="1:29" ht="12" customHeight="1">
      <c r="A27" s="254"/>
      <c r="B27" s="254"/>
      <c r="C27" s="43"/>
      <c r="D27" s="305" t="s">
        <v>38</v>
      </c>
      <c r="E27" s="42"/>
      <c r="F27" s="93">
        <f t="shared" si="1"/>
        <v>3</v>
      </c>
      <c r="G27" s="69">
        <v>0</v>
      </c>
      <c r="H27" s="41">
        <v>0</v>
      </c>
      <c r="I27" s="41">
        <v>0</v>
      </c>
      <c r="J27" s="41">
        <v>0</v>
      </c>
      <c r="K27" s="41">
        <v>0</v>
      </c>
      <c r="L27" s="41">
        <v>0</v>
      </c>
      <c r="M27" s="41">
        <v>0</v>
      </c>
      <c r="N27" s="41">
        <v>0</v>
      </c>
      <c r="O27" s="41">
        <v>0</v>
      </c>
      <c r="P27" s="41">
        <v>3</v>
      </c>
      <c r="Q27" s="41">
        <v>0</v>
      </c>
      <c r="R27"/>
      <c r="AB27" s="140">
        <v>3</v>
      </c>
      <c r="AC27" s="140" t="str">
        <f>IF(F27=AB27,"",1)</f>
        <v/>
      </c>
    </row>
    <row r="28" spans="1:29" ht="12" customHeight="1">
      <c r="A28" s="254"/>
      <c r="B28" s="254"/>
      <c r="C28" s="40"/>
      <c r="D28" s="306"/>
      <c r="E28" s="39"/>
      <c r="F28" s="94">
        <f t="shared" si="1"/>
        <v>1</v>
      </c>
      <c r="G28" s="67">
        <f>IF(G27=0,0,G27/$F27)</f>
        <v>0</v>
      </c>
      <c r="H28" s="37">
        <f>IF(H27=0,0,H27/$H27)</f>
        <v>0</v>
      </c>
      <c r="I28" s="37">
        <f>IF(I27=0,0,I27/$H27)</f>
        <v>0</v>
      </c>
      <c r="J28" s="37">
        <f>IF(J27=0,0,J27/$J27)</f>
        <v>0</v>
      </c>
      <c r="K28" s="37">
        <f>IF(K27=0,0,K27/$J27)</f>
        <v>0</v>
      </c>
      <c r="L28" s="37">
        <f>IF(L27=0,0,L27/$L27)</f>
        <v>0</v>
      </c>
      <c r="M28" s="37">
        <f>IF(M27=0,0,M27/$L27)</f>
        <v>0</v>
      </c>
      <c r="N28" s="37">
        <f>IF(N27=0,0,N27/$N27)</f>
        <v>0</v>
      </c>
      <c r="O28" s="37">
        <f>IF(O27=0,0,O27/$N27)</f>
        <v>0</v>
      </c>
      <c r="P28" s="37">
        <f>IF(P27=0,0,P27/$F27)</f>
        <v>1</v>
      </c>
      <c r="Q28" s="37">
        <f>IF(Q27=0,0,Q27/$F27)</f>
        <v>0</v>
      </c>
      <c r="R28"/>
      <c r="AB28" s="224"/>
      <c r="AC28" s="224"/>
    </row>
    <row r="29" spans="1:29" ht="12" customHeight="1">
      <c r="A29" s="254"/>
      <c r="B29" s="254"/>
      <c r="C29" s="43"/>
      <c r="D29" s="305" t="s">
        <v>37</v>
      </c>
      <c r="E29" s="42"/>
      <c r="F29" s="93">
        <f t="shared" si="1"/>
        <v>7</v>
      </c>
      <c r="G29" s="69">
        <v>4</v>
      </c>
      <c r="H29" s="41">
        <v>4</v>
      </c>
      <c r="I29" s="41">
        <v>1</v>
      </c>
      <c r="J29" s="41">
        <v>1</v>
      </c>
      <c r="K29" s="41">
        <v>0</v>
      </c>
      <c r="L29" s="41">
        <v>1</v>
      </c>
      <c r="M29" s="41">
        <v>0</v>
      </c>
      <c r="N29" s="41">
        <v>12</v>
      </c>
      <c r="O29" s="41">
        <v>5</v>
      </c>
      <c r="P29" s="41">
        <v>3</v>
      </c>
      <c r="Q29" s="41">
        <v>0</v>
      </c>
      <c r="R29"/>
      <c r="AB29" s="140">
        <v>7</v>
      </c>
      <c r="AC29" s="140" t="str">
        <f>IF(F29=AB29,"",1)</f>
        <v/>
      </c>
    </row>
    <row r="30" spans="1:29" ht="12" customHeight="1">
      <c r="A30" s="254"/>
      <c r="B30" s="254"/>
      <c r="C30" s="40"/>
      <c r="D30" s="306"/>
      <c r="E30" s="39"/>
      <c r="F30" s="94">
        <f t="shared" si="1"/>
        <v>1</v>
      </c>
      <c r="G30" s="67">
        <f>IF(G29=0,0,G29/$F29)</f>
        <v>0.5714285714285714</v>
      </c>
      <c r="H30" s="37">
        <f>IF(H29=0,0,H29/$H29)</f>
        <v>1</v>
      </c>
      <c r="I30" s="37">
        <f>IF(I29=0,0,I29/$H29)</f>
        <v>0.25</v>
      </c>
      <c r="J30" s="37">
        <f>IF(J29=0,0,J29/$J29)</f>
        <v>1</v>
      </c>
      <c r="K30" s="37">
        <f>IF(K29=0,0,K29/$J29)</f>
        <v>0</v>
      </c>
      <c r="L30" s="37">
        <f>IF(L29=0,0,L29/$L29)</f>
        <v>1</v>
      </c>
      <c r="M30" s="37">
        <f>IF(M29=0,0,M29/$L29)</f>
        <v>0</v>
      </c>
      <c r="N30" s="37">
        <f>IF(N29=0,0,N29/$N29)</f>
        <v>1</v>
      </c>
      <c r="O30" s="37">
        <f>IF(O29=0,0,O29/$N29)</f>
        <v>0.41666666666666669</v>
      </c>
      <c r="P30" s="37">
        <f>IF(P29=0,0,P29/$F29)</f>
        <v>0.42857142857142855</v>
      </c>
      <c r="Q30" s="37">
        <f>IF(Q29=0,0,Q29/$F29)</f>
        <v>0</v>
      </c>
      <c r="R30"/>
      <c r="AB30" s="224"/>
      <c r="AC30" s="224"/>
    </row>
    <row r="31" spans="1:29" ht="12" customHeight="1">
      <c r="A31" s="254"/>
      <c r="B31" s="254"/>
      <c r="C31" s="43"/>
      <c r="D31" s="305" t="s">
        <v>36</v>
      </c>
      <c r="E31" s="42"/>
      <c r="F31" s="93">
        <f t="shared" si="1"/>
        <v>2</v>
      </c>
      <c r="G31" s="69">
        <v>0</v>
      </c>
      <c r="H31" s="41">
        <v>0</v>
      </c>
      <c r="I31" s="41">
        <v>0</v>
      </c>
      <c r="J31" s="41">
        <v>0</v>
      </c>
      <c r="K31" s="41">
        <v>0</v>
      </c>
      <c r="L31" s="41">
        <v>0</v>
      </c>
      <c r="M31" s="41">
        <v>0</v>
      </c>
      <c r="N31" s="41">
        <v>0</v>
      </c>
      <c r="O31" s="41">
        <v>0</v>
      </c>
      <c r="P31" s="41">
        <v>1</v>
      </c>
      <c r="Q31" s="41">
        <v>1</v>
      </c>
      <c r="R31"/>
      <c r="AB31" s="140">
        <v>2</v>
      </c>
      <c r="AC31" s="140" t="str">
        <f>IF(F31=AB31,"",1)</f>
        <v/>
      </c>
    </row>
    <row r="32" spans="1:29" ht="12" customHeight="1">
      <c r="A32" s="254"/>
      <c r="B32" s="254"/>
      <c r="C32" s="40"/>
      <c r="D32" s="306"/>
      <c r="E32" s="39"/>
      <c r="F32" s="94">
        <f t="shared" si="1"/>
        <v>1</v>
      </c>
      <c r="G32" s="67">
        <f>IF(G31=0,0,G31/$F31)</f>
        <v>0</v>
      </c>
      <c r="H32" s="37">
        <f>IF(H31=0,0,H31/$H31)</f>
        <v>0</v>
      </c>
      <c r="I32" s="37">
        <f>IF(I31=0,0,I31/$H31)</f>
        <v>0</v>
      </c>
      <c r="J32" s="37">
        <f>IF(J31=0,0,J31/$J31)</f>
        <v>0</v>
      </c>
      <c r="K32" s="37">
        <f>IF(K31=0,0,K31/$J31)</f>
        <v>0</v>
      </c>
      <c r="L32" s="37">
        <f>IF(L31=0,0,L31/$L31)</f>
        <v>0</v>
      </c>
      <c r="M32" s="37">
        <f>IF(M31=0,0,M31/$L31)</f>
        <v>0</v>
      </c>
      <c r="N32" s="37">
        <f>IF(N31=0,0,N31/$N31)</f>
        <v>0</v>
      </c>
      <c r="O32" s="37">
        <f>IF(O31=0,0,O31/$N31)</f>
        <v>0</v>
      </c>
      <c r="P32" s="37">
        <f>IF(P31=0,0,P31/$F31)</f>
        <v>0.5</v>
      </c>
      <c r="Q32" s="37">
        <f>IF(Q31=0,0,Q31/$F31)</f>
        <v>0.5</v>
      </c>
      <c r="R32"/>
      <c r="AB32" s="224"/>
      <c r="AC32" s="224"/>
    </row>
    <row r="33" spans="1:29" ht="12" customHeight="1">
      <c r="A33" s="254"/>
      <c r="B33" s="254"/>
      <c r="C33" s="43"/>
      <c r="D33" s="305" t="s">
        <v>35</v>
      </c>
      <c r="E33" s="42"/>
      <c r="F33" s="93">
        <f t="shared" si="1"/>
        <v>5</v>
      </c>
      <c r="G33" s="69">
        <v>3</v>
      </c>
      <c r="H33" s="41">
        <v>0</v>
      </c>
      <c r="I33" s="41">
        <v>0</v>
      </c>
      <c r="J33" s="41">
        <v>0</v>
      </c>
      <c r="K33" s="41">
        <v>0</v>
      </c>
      <c r="L33" s="41">
        <v>1</v>
      </c>
      <c r="M33" s="41">
        <v>0</v>
      </c>
      <c r="N33" s="41">
        <v>6</v>
      </c>
      <c r="O33" s="41">
        <v>2</v>
      </c>
      <c r="P33" s="41">
        <v>2</v>
      </c>
      <c r="Q33" s="41">
        <v>0</v>
      </c>
      <c r="R33"/>
      <c r="AB33" s="140">
        <v>5</v>
      </c>
      <c r="AC33" s="140" t="str">
        <f>IF(F33=AB33,"",1)</f>
        <v/>
      </c>
    </row>
    <row r="34" spans="1:29" ht="12" customHeight="1">
      <c r="A34" s="254"/>
      <c r="B34" s="254"/>
      <c r="C34" s="40"/>
      <c r="D34" s="306"/>
      <c r="E34" s="39"/>
      <c r="F34" s="94">
        <f t="shared" si="1"/>
        <v>1</v>
      </c>
      <c r="G34" s="67">
        <f>IF(G33=0,0,G33/$F33)</f>
        <v>0.6</v>
      </c>
      <c r="H34" s="37">
        <f>IF(H33=0,0,H33/$H33)</f>
        <v>0</v>
      </c>
      <c r="I34" s="37">
        <f>IF(I33=0,0,I33/$H33)</f>
        <v>0</v>
      </c>
      <c r="J34" s="37">
        <f>IF(J33=0,0,J33/$J33)</f>
        <v>0</v>
      </c>
      <c r="K34" s="37">
        <f>IF(K33=0,0,K33/$J33)</f>
        <v>0</v>
      </c>
      <c r="L34" s="37">
        <f>IF(L33=0,0,L33/$L33)</f>
        <v>1</v>
      </c>
      <c r="M34" s="37">
        <f>IF(M33=0,0,M33/$L33)</f>
        <v>0</v>
      </c>
      <c r="N34" s="37">
        <f>IF(N33=0,0,N33/$N33)</f>
        <v>1</v>
      </c>
      <c r="O34" s="37">
        <f>IF(O33=0,0,O33/$N33)</f>
        <v>0.33333333333333331</v>
      </c>
      <c r="P34" s="37">
        <f>IF(P33=0,0,P33/$F33)</f>
        <v>0.4</v>
      </c>
      <c r="Q34" s="37">
        <f>IF(Q33=0,0,Q33/$F33)</f>
        <v>0</v>
      </c>
      <c r="R34"/>
      <c r="AB34" s="224"/>
      <c r="AC34" s="224"/>
    </row>
    <row r="35" spans="1:29" ht="12" customHeight="1">
      <c r="A35" s="254"/>
      <c r="B35" s="254"/>
      <c r="C35" s="43"/>
      <c r="D35" s="305" t="s">
        <v>34</v>
      </c>
      <c r="E35" s="42"/>
      <c r="F35" s="93">
        <f t="shared" si="1"/>
        <v>10</v>
      </c>
      <c r="G35" s="69">
        <v>8</v>
      </c>
      <c r="H35" s="41">
        <v>17</v>
      </c>
      <c r="I35" s="41">
        <v>2</v>
      </c>
      <c r="J35" s="41">
        <v>1</v>
      </c>
      <c r="K35" s="41">
        <v>0</v>
      </c>
      <c r="L35" s="41">
        <v>14</v>
      </c>
      <c r="M35" s="41">
        <v>5</v>
      </c>
      <c r="N35" s="41">
        <v>67</v>
      </c>
      <c r="O35" s="41">
        <v>25</v>
      </c>
      <c r="P35" s="41">
        <v>2</v>
      </c>
      <c r="Q35" s="41">
        <v>0</v>
      </c>
      <c r="R35"/>
      <c r="AB35" s="140">
        <v>10</v>
      </c>
      <c r="AC35" s="140" t="str">
        <f>IF(F35=AB35,"",1)</f>
        <v/>
      </c>
    </row>
    <row r="36" spans="1:29" ht="12" customHeight="1">
      <c r="A36" s="254"/>
      <c r="B36" s="254"/>
      <c r="C36" s="40"/>
      <c r="D36" s="306"/>
      <c r="E36" s="39"/>
      <c r="F36" s="94">
        <f t="shared" si="1"/>
        <v>1</v>
      </c>
      <c r="G36" s="67">
        <f>IF(G35=0,0,G35/$F35)</f>
        <v>0.8</v>
      </c>
      <c r="H36" s="37">
        <f>IF(H35=0,0,H35/$H35)</f>
        <v>1</v>
      </c>
      <c r="I36" s="37">
        <f>IF(I35=0,0,I35/$H35)</f>
        <v>0.11764705882352941</v>
      </c>
      <c r="J36" s="37">
        <f>IF(J35=0,0,J35/$J35)</f>
        <v>1</v>
      </c>
      <c r="K36" s="37">
        <f>IF(K35=0,0,K35/$J35)</f>
        <v>0</v>
      </c>
      <c r="L36" s="37">
        <f>IF(L35=0,0,L35/$L35)</f>
        <v>1</v>
      </c>
      <c r="M36" s="37">
        <f>IF(M35=0,0,M35/$L35)</f>
        <v>0.35714285714285715</v>
      </c>
      <c r="N36" s="37">
        <f>IF(N35=0,0,N35/$N35)</f>
        <v>1</v>
      </c>
      <c r="O36" s="37">
        <f>IF(O35=0,0,O35/$N35)</f>
        <v>0.37313432835820898</v>
      </c>
      <c r="P36" s="37">
        <f>IF(P35=0,0,P35/$F35)</f>
        <v>0.2</v>
      </c>
      <c r="Q36" s="37">
        <f>IF(Q35=0,0,Q35/$F35)</f>
        <v>0</v>
      </c>
      <c r="R36"/>
      <c r="AB36" s="224"/>
      <c r="AC36" s="224"/>
    </row>
    <row r="37" spans="1:29" ht="12" customHeight="1">
      <c r="A37" s="254"/>
      <c r="B37" s="254"/>
      <c r="C37" s="43"/>
      <c r="D37" s="305" t="s">
        <v>33</v>
      </c>
      <c r="E37" s="42"/>
      <c r="F37" s="93">
        <f t="shared" si="1"/>
        <v>1</v>
      </c>
      <c r="G37" s="69">
        <v>0</v>
      </c>
      <c r="H37" s="41">
        <v>0</v>
      </c>
      <c r="I37" s="41">
        <v>0</v>
      </c>
      <c r="J37" s="41">
        <v>0</v>
      </c>
      <c r="K37" s="41">
        <v>0</v>
      </c>
      <c r="L37" s="41">
        <v>0</v>
      </c>
      <c r="M37" s="41">
        <v>0</v>
      </c>
      <c r="N37" s="41">
        <v>0</v>
      </c>
      <c r="O37" s="41">
        <v>0</v>
      </c>
      <c r="P37" s="41">
        <v>0</v>
      </c>
      <c r="Q37" s="41">
        <v>1</v>
      </c>
      <c r="R37"/>
      <c r="AB37" s="140">
        <v>1</v>
      </c>
      <c r="AC37" s="140" t="str">
        <f>IF(F37=AB37,"",1)</f>
        <v/>
      </c>
    </row>
    <row r="38" spans="1:29" ht="12" customHeight="1">
      <c r="A38" s="254"/>
      <c r="B38" s="254"/>
      <c r="C38" s="40"/>
      <c r="D38" s="306"/>
      <c r="E38" s="39"/>
      <c r="F38" s="94">
        <f t="shared" si="1"/>
        <v>1</v>
      </c>
      <c r="G38" s="67">
        <f>IF(G37=0,0,G37/$F37)</f>
        <v>0</v>
      </c>
      <c r="H38" s="37">
        <f>IF(H37=0,0,H37/$H37)</f>
        <v>0</v>
      </c>
      <c r="I38" s="37">
        <f>IF(I37=0,0,I37/$H37)</f>
        <v>0</v>
      </c>
      <c r="J38" s="37">
        <f>IF(J37=0,0,J37/$J37)</f>
        <v>0</v>
      </c>
      <c r="K38" s="37">
        <f>IF(K37=0,0,K37/$J37)</f>
        <v>0</v>
      </c>
      <c r="L38" s="37">
        <f>IF(L37=0,0,L37/$L37)</f>
        <v>0</v>
      </c>
      <c r="M38" s="37">
        <f>IF(M37=0,0,M37/$L37)</f>
        <v>0</v>
      </c>
      <c r="N38" s="37">
        <f>IF(N37=0,0,N37/$N37)</f>
        <v>0</v>
      </c>
      <c r="O38" s="37">
        <f>IF(O37=0,0,O37/$N37)</f>
        <v>0</v>
      </c>
      <c r="P38" s="37">
        <f>IF(P37=0,0,P37/$F37)</f>
        <v>0</v>
      </c>
      <c r="Q38" s="37">
        <f>IF(Q37=0,0,Q37/$F37)</f>
        <v>1</v>
      </c>
      <c r="R38"/>
      <c r="AB38" s="224"/>
      <c r="AC38" s="224"/>
    </row>
    <row r="39" spans="1:29" ht="12" customHeight="1">
      <c r="A39" s="254"/>
      <c r="B39" s="254"/>
      <c r="C39" s="43"/>
      <c r="D39" s="305" t="s">
        <v>32</v>
      </c>
      <c r="E39" s="42"/>
      <c r="F39" s="93">
        <f t="shared" si="1"/>
        <v>6</v>
      </c>
      <c r="G39" s="69">
        <v>4</v>
      </c>
      <c r="H39" s="41">
        <v>6</v>
      </c>
      <c r="I39" s="41">
        <v>1</v>
      </c>
      <c r="J39" s="41">
        <v>0</v>
      </c>
      <c r="K39" s="41">
        <v>0</v>
      </c>
      <c r="L39" s="41">
        <v>1</v>
      </c>
      <c r="M39" s="41">
        <v>0</v>
      </c>
      <c r="N39" s="41">
        <v>8</v>
      </c>
      <c r="O39" s="41">
        <v>2</v>
      </c>
      <c r="P39" s="41">
        <v>2</v>
      </c>
      <c r="Q39" s="41">
        <v>0</v>
      </c>
      <c r="R39"/>
      <c r="AB39" s="140">
        <v>6</v>
      </c>
      <c r="AC39" s="140" t="str">
        <f>IF(F39=AB39,"",1)</f>
        <v/>
      </c>
    </row>
    <row r="40" spans="1:29" ht="12" customHeight="1">
      <c r="A40" s="254"/>
      <c r="B40" s="254"/>
      <c r="C40" s="40"/>
      <c r="D40" s="306"/>
      <c r="E40" s="39"/>
      <c r="F40" s="94">
        <f t="shared" si="1"/>
        <v>1</v>
      </c>
      <c r="G40" s="67">
        <f>IF(G39=0,0,G39/$F39)</f>
        <v>0.66666666666666663</v>
      </c>
      <c r="H40" s="37">
        <f>IF(H39=0,0,H39/$H39)</f>
        <v>1</v>
      </c>
      <c r="I40" s="37">
        <f>IF(I39=0,0,I39/$H39)</f>
        <v>0.16666666666666666</v>
      </c>
      <c r="J40" s="37">
        <f>IF(J39=0,0,J39/$J39)</f>
        <v>0</v>
      </c>
      <c r="K40" s="37">
        <f>IF(K39=0,0,K39/$J39)</f>
        <v>0</v>
      </c>
      <c r="L40" s="37">
        <f>IF(L39=0,0,L39/$L39)</f>
        <v>1</v>
      </c>
      <c r="M40" s="37">
        <f>IF(M39=0,0,M39/$L39)</f>
        <v>0</v>
      </c>
      <c r="N40" s="37">
        <f>IF(N39=0,0,N39/$N39)</f>
        <v>1</v>
      </c>
      <c r="O40" s="37">
        <f>IF(O39=0,0,O39/$N39)</f>
        <v>0.25</v>
      </c>
      <c r="P40" s="37">
        <f>IF(P39=0,0,P39/$F39)</f>
        <v>0.33333333333333331</v>
      </c>
      <c r="Q40" s="37">
        <f>IF(Q39=0,0,Q39/$F39)</f>
        <v>0</v>
      </c>
      <c r="R40"/>
      <c r="AB40" s="224"/>
      <c r="AC40" s="224"/>
    </row>
    <row r="41" spans="1:29" ht="12" customHeight="1">
      <c r="A41" s="254"/>
      <c r="B41" s="254"/>
      <c r="C41" s="43"/>
      <c r="D41" s="305" t="s">
        <v>31</v>
      </c>
      <c r="E41" s="42"/>
      <c r="F41" s="93">
        <f t="shared" si="1"/>
        <v>1</v>
      </c>
      <c r="G41" s="69">
        <v>0</v>
      </c>
      <c r="H41" s="41">
        <v>0</v>
      </c>
      <c r="I41" s="41">
        <v>0</v>
      </c>
      <c r="J41" s="41">
        <v>0</v>
      </c>
      <c r="K41" s="41">
        <v>0</v>
      </c>
      <c r="L41" s="41">
        <v>0</v>
      </c>
      <c r="M41" s="41">
        <v>0</v>
      </c>
      <c r="N41" s="41">
        <v>0</v>
      </c>
      <c r="O41" s="41">
        <v>0</v>
      </c>
      <c r="P41" s="41">
        <v>1</v>
      </c>
      <c r="Q41" s="41">
        <v>0</v>
      </c>
      <c r="R41"/>
      <c r="AB41" s="140">
        <v>1</v>
      </c>
      <c r="AC41" s="140" t="str">
        <f>IF(F41=AB41,"",1)</f>
        <v/>
      </c>
    </row>
    <row r="42" spans="1:29" ht="12" customHeight="1">
      <c r="A42" s="254"/>
      <c r="B42" s="254"/>
      <c r="C42" s="40"/>
      <c r="D42" s="306"/>
      <c r="E42" s="39"/>
      <c r="F42" s="94">
        <f t="shared" si="1"/>
        <v>1</v>
      </c>
      <c r="G42" s="67">
        <f>IF(G41=0,0,G41/$F41)</f>
        <v>0</v>
      </c>
      <c r="H42" s="37">
        <f>IF(H41=0,0,H41/$H41)</f>
        <v>0</v>
      </c>
      <c r="I42" s="37">
        <f>IF(I41=0,0,I41/$H41)</f>
        <v>0</v>
      </c>
      <c r="J42" s="37">
        <f>IF(J41=0,0,J41/$J41)</f>
        <v>0</v>
      </c>
      <c r="K42" s="37">
        <f>IF(K41=0,0,K41/$J41)</f>
        <v>0</v>
      </c>
      <c r="L42" s="37">
        <f>IF(L41=0,0,L41/$L41)</f>
        <v>0</v>
      </c>
      <c r="M42" s="37">
        <f>IF(M41=0,0,M41/$L41)</f>
        <v>0</v>
      </c>
      <c r="N42" s="37">
        <f>IF(N41=0,0,N41/$N41)</f>
        <v>0</v>
      </c>
      <c r="O42" s="37">
        <f>IF(O41=0,0,O41/$N41)</f>
        <v>0</v>
      </c>
      <c r="P42" s="37">
        <f>IF(P41=0,0,P41/$F41)</f>
        <v>1</v>
      </c>
      <c r="Q42" s="37">
        <f>IF(Q41=0,0,Q41/$F41)</f>
        <v>0</v>
      </c>
      <c r="R42"/>
      <c r="AB42" s="224"/>
      <c r="AC42" s="224"/>
    </row>
    <row r="43" spans="1:29" ht="12" customHeight="1">
      <c r="A43" s="254"/>
      <c r="B43" s="254"/>
      <c r="C43" s="43"/>
      <c r="D43" s="305" t="s">
        <v>30</v>
      </c>
      <c r="E43" s="42"/>
      <c r="F43" s="93">
        <f t="shared" si="1"/>
        <v>2</v>
      </c>
      <c r="G43" s="69">
        <v>1</v>
      </c>
      <c r="H43" s="41">
        <v>2</v>
      </c>
      <c r="I43" s="41">
        <v>1</v>
      </c>
      <c r="J43" s="41">
        <v>0</v>
      </c>
      <c r="K43" s="41">
        <v>0</v>
      </c>
      <c r="L43" s="41">
        <v>0</v>
      </c>
      <c r="M43" s="41">
        <v>0</v>
      </c>
      <c r="N43" s="41">
        <v>2</v>
      </c>
      <c r="O43" s="41">
        <v>1</v>
      </c>
      <c r="P43" s="41">
        <v>1</v>
      </c>
      <c r="Q43" s="41">
        <v>0</v>
      </c>
      <c r="R43"/>
      <c r="AB43" s="140">
        <v>2</v>
      </c>
      <c r="AC43" s="140" t="str">
        <f>IF(F43=AB43,"",1)</f>
        <v/>
      </c>
    </row>
    <row r="44" spans="1:29" ht="12" customHeight="1">
      <c r="A44" s="254"/>
      <c r="B44" s="254"/>
      <c r="C44" s="40"/>
      <c r="D44" s="306"/>
      <c r="E44" s="39"/>
      <c r="F44" s="94">
        <f t="shared" si="1"/>
        <v>1</v>
      </c>
      <c r="G44" s="67">
        <f>IF(G43=0,0,G43/$F43)</f>
        <v>0.5</v>
      </c>
      <c r="H44" s="37">
        <f>IF(H43=0,0,H43/$H43)</f>
        <v>1</v>
      </c>
      <c r="I44" s="37">
        <f>IF(I43=0,0,I43/$H43)</f>
        <v>0.5</v>
      </c>
      <c r="J44" s="37">
        <f>IF(J43=0,0,J43/$J43)</f>
        <v>0</v>
      </c>
      <c r="K44" s="37">
        <f>IF(K43=0,0,K43/$J43)</f>
        <v>0</v>
      </c>
      <c r="L44" s="37">
        <f>IF(L43=0,0,L43/$L43)</f>
        <v>0</v>
      </c>
      <c r="M44" s="37">
        <f>IF(M43=0,0,M43/$L43)</f>
        <v>0</v>
      </c>
      <c r="N44" s="37">
        <f>IF(N43=0,0,N43/$N43)</f>
        <v>1</v>
      </c>
      <c r="O44" s="37">
        <f>IF(O43=0,0,O43/$N43)</f>
        <v>0.5</v>
      </c>
      <c r="P44" s="37">
        <f>IF(P43=0,0,P43/$F43)</f>
        <v>0.5</v>
      </c>
      <c r="Q44" s="37">
        <f>IF(Q43=0,0,Q43/$F43)</f>
        <v>0</v>
      </c>
      <c r="R44"/>
      <c r="AB44" s="224"/>
      <c r="AC44" s="224"/>
    </row>
    <row r="45" spans="1:29" ht="12" customHeight="1">
      <c r="A45" s="254"/>
      <c r="B45" s="254"/>
      <c r="C45" s="43"/>
      <c r="D45" s="305" t="s">
        <v>29</v>
      </c>
      <c r="E45" s="42"/>
      <c r="F45" s="93">
        <f t="shared" si="1"/>
        <v>9</v>
      </c>
      <c r="G45" s="69">
        <v>3</v>
      </c>
      <c r="H45" s="41">
        <v>4</v>
      </c>
      <c r="I45" s="41">
        <v>1</v>
      </c>
      <c r="J45" s="41">
        <v>0</v>
      </c>
      <c r="K45" s="41">
        <v>0</v>
      </c>
      <c r="L45" s="41">
        <v>4</v>
      </c>
      <c r="M45" s="41">
        <v>2</v>
      </c>
      <c r="N45" s="41">
        <v>11</v>
      </c>
      <c r="O45" s="41">
        <v>0</v>
      </c>
      <c r="P45" s="41">
        <v>3</v>
      </c>
      <c r="Q45" s="41">
        <v>3</v>
      </c>
      <c r="R45"/>
      <c r="AB45" s="140">
        <v>9</v>
      </c>
      <c r="AC45" s="140" t="str">
        <f>IF(F45=AB45,"",1)</f>
        <v/>
      </c>
    </row>
    <row r="46" spans="1:29" ht="12" customHeight="1">
      <c r="A46" s="254"/>
      <c r="B46" s="254"/>
      <c r="C46" s="40"/>
      <c r="D46" s="306"/>
      <c r="E46" s="39"/>
      <c r="F46" s="94">
        <f t="shared" si="1"/>
        <v>1</v>
      </c>
      <c r="G46" s="67">
        <f>IF(G45=0,0,G45/$F45)</f>
        <v>0.33333333333333331</v>
      </c>
      <c r="H46" s="37">
        <f>IF(H45=0,0,H45/$H45)</f>
        <v>1</v>
      </c>
      <c r="I46" s="37">
        <f>IF(I45=0,0,I45/$H45)</f>
        <v>0.25</v>
      </c>
      <c r="J46" s="37">
        <f>IF(J45=0,0,J45/$J45)</f>
        <v>0</v>
      </c>
      <c r="K46" s="37">
        <f>IF(K45=0,0,K45/$J45)</f>
        <v>0</v>
      </c>
      <c r="L46" s="37">
        <f>IF(L45=0,0,L45/$L45)</f>
        <v>1</v>
      </c>
      <c r="M46" s="37">
        <f>IF(M45=0,0,M45/$L45)</f>
        <v>0.5</v>
      </c>
      <c r="N46" s="37">
        <f>IF(N45=0,0,N45/$N45)</f>
        <v>1</v>
      </c>
      <c r="O46" s="37">
        <f>IF(O45=0,0,O45/$N45)</f>
        <v>0</v>
      </c>
      <c r="P46" s="37">
        <f>IF(P45=0,0,P45/$F45)</f>
        <v>0.33333333333333331</v>
      </c>
      <c r="Q46" s="37">
        <f>IF(Q45=0,0,Q45/$F45)</f>
        <v>0.33333333333333331</v>
      </c>
      <c r="R46"/>
      <c r="AB46" s="224"/>
      <c r="AC46" s="224"/>
    </row>
    <row r="47" spans="1:29" ht="12" customHeight="1">
      <c r="A47" s="254"/>
      <c r="B47" s="254"/>
      <c r="C47" s="43"/>
      <c r="D47" s="305" t="s">
        <v>28</v>
      </c>
      <c r="E47" s="42"/>
      <c r="F47" s="93">
        <f t="shared" si="1"/>
        <v>5</v>
      </c>
      <c r="G47" s="69">
        <v>1</v>
      </c>
      <c r="H47" s="41">
        <v>0</v>
      </c>
      <c r="I47" s="41">
        <v>0</v>
      </c>
      <c r="J47" s="41">
        <v>0</v>
      </c>
      <c r="K47" s="41">
        <v>0</v>
      </c>
      <c r="L47" s="41">
        <v>0</v>
      </c>
      <c r="M47" s="41">
        <v>0</v>
      </c>
      <c r="N47" s="41">
        <v>2</v>
      </c>
      <c r="O47" s="41">
        <v>0</v>
      </c>
      <c r="P47" s="41">
        <v>4</v>
      </c>
      <c r="Q47" s="41">
        <v>0</v>
      </c>
      <c r="R47"/>
      <c r="AB47" s="140">
        <v>5</v>
      </c>
      <c r="AC47" s="140" t="str">
        <f>IF(F47=AB47,"",1)</f>
        <v/>
      </c>
    </row>
    <row r="48" spans="1:29" ht="12" customHeight="1">
      <c r="A48" s="254"/>
      <c r="B48" s="254"/>
      <c r="C48" s="40"/>
      <c r="D48" s="306"/>
      <c r="E48" s="39"/>
      <c r="F48" s="94">
        <f t="shared" si="1"/>
        <v>1</v>
      </c>
      <c r="G48" s="67">
        <f>IF(G47=0,0,G47/$F47)</f>
        <v>0.2</v>
      </c>
      <c r="H48" s="37">
        <f>IF(H47=0,0,H47/$H47)</f>
        <v>0</v>
      </c>
      <c r="I48" s="37">
        <f>IF(I47=0,0,I47/$H47)</f>
        <v>0</v>
      </c>
      <c r="J48" s="37">
        <f>IF(J47=0,0,J47/$J47)</f>
        <v>0</v>
      </c>
      <c r="K48" s="37">
        <f>IF(K47=0,0,K47/$J47)</f>
        <v>0</v>
      </c>
      <c r="L48" s="37">
        <f>IF(L47=0,0,L47/$L47)</f>
        <v>0</v>
      </c>
      <c r="M48" s="37">
        <f>IF(M47=0,0,M47/$L47)</f>
        <v>0</v>
      </c>
      <c r="N48" s="37">
        <f>IF(N47=0,0,N47/$N47)</f>
        <v>1</v>
      </c>
      <c r="O48" s="37">
        <f>IF(O47=0,0,O47/$N47)</f>
        <v>0</v>
      </c>
      <c r="P48" s="37">
        <f>IF(P47=0,0,P47/$F47)</f>
        <v>0.8</v>
      </c>
      <c r="Q48" s="37">
        <f>IF(Q47=0,0,Q47/$F47)</f>
        <v>0</v>
      </c>
      <c r="R48"/>
      <c r="AB48" s="224"/>
      <c r="AC48" s="224"/>
    </row>
    <row r="49" spans="1:29" ht="12" customHeight="1">
      <c r="A49" s="254"/>
      <c r="B49" s="254"/>
      <c r="C49" s="43"/>
      <c r="D49" s="305" t="s">
        <v>27</v>
      </c>
      <c r="E49" s="42"/>
      <c r="F49" s="93">
        <f t="shared" si="1"/>
        <v>5</v>
      </c>
      <c r="G49" s="69">
        <v>2</v>
      </c>
      <c r="H49" s="41">
        <v>2</v>
      </c>
      <c r="I49" s="41">
        <v>0</v>
      </c>
      <c r="J49" s="41">
        <v>0</v>
      </c>
      <c r="K49" s="41">
        <v>0</v>
      </c>
      <c r="L49" s="41">
        <v>1</v>
      </c>
      <c r="M49" s="41">
        <v>0</v>
      </c>
      <c r="N49" s="41">
        <v>1</v>
      </c>
      <c r="O49" s="41">
        <v>0</v>
      </c>
      <c r="P49" s="41">
        <v>2</v>
      </c>
      <c r="Q49" s="41">
        <v>1</v>
      </c>
      <c r="R49"/>
      <c r="AB49" s="140">
        <v>5</v>
      </c>
      <c r="AC49" s="140" t="str">
        <f>IF(F49=AB49,"",1)</f>
        <v/>
      </c>
    </row>
    <row r="50" spans="1:29" ht="12" customHeight="1">
      <c r="A50" s="254"/>
      <c r="B50" s="254"/>
      <c r="C50" s="40"/>
      <c r="D50" s="306"/>
      <c r="E50" s="39"/>
      <c r="F50" s="94">
        <f t="shared" si="1"/>
        <v>1</v>
      </c>
      <c r="G50" s="67">
        <f>IF(G49=0,0,G49/$F49)</f>
        <v>0.4</v>
      </c>
      <c r="H50" s="37">
        <f>IF(H49=0,0,H49/$H49)</f>
        <v>1</v>
      </c>
      <c r="I50" s="37">
        <f>IF(I49=0,0,I49/$H49)</f>
        <v>0</v>
      </c>
      <c r="J50" s="37">
        <f>IF(J49=0,0,J49/$J49)</f>
        <v>0</v>
      </c>
      <c r="K50" s="37">
        <f>IF(K49=0,0,K49/$J49)</f>
        <v>0</v>
      </c>
      <c r="L50" s="37">
        <f>IF(L49=0,0,L49/$L49)</f>
        <v>1</v>
      </c>
      <c r="M50" s="37">
        <f>IF(M49=0,0,M49/$L49)</f>
        <v>0</v>
      </c>
      <c r="N50" s="37">
        <f>IF(N49=0,0,N49/$N49)</f>
        <v>1</v>
      </c>
      <c r="O50" s="37">
        <f>IF(O49=0,0,O49/$N49)</f>
        <v>0</v>
      </c>
      <c r="P50" s="37">
        <f>IF(P49=0,0,P49/$F49)</f>
        <v>0.4</v>
      </c>
      <c r="Q50" s="37">
        <f>IF(Q49=0,0,Q49/$F49)</f>
        <v>0.2</v>
      </c>
      <c r="R50"/>
      <c r="AB50" s="224"/>
      <c r="AC50" s="224"/>
    </row>
    <row r="51" spans="1:29" ht="12" customHeight="1">
      <c r="A51" s="254"/>
      <c r="B51" s="254"/>
      <c r="C51" s="43"/>
      <c r="D51" s="305" t="s">
        <v>26</v>
      </c>
      <c r="E51" s="42"/>
      <c r="F51" s="93">
        <f t="shared" si="1"/>
        <v>15</v>
      </c>
      <c r="G51" s="69">
        <v>4</v>
      </c>
      <c r="H51" s="41">
        <v>1</v>
      </c>
      <c r="I51" s="41">
        <v>0</v>
      </c>
      <c r="J51" s="41">
        <v>0</v>
      </c>
      <c r="K51" s="41">
        <v>0</v>
      </c>
      <c r="L51" s="41">
        <v>0</v>
      </c>
      <c r="M51" s="41">
        <v>0</v>
      </c>
      <c r="N51" s="41">
        <v>11</v>
      </c>
      <c r="O51" s="41">
        <v>3</v>
      </c>
      <c r="P51" s="41">
        <v>11</v>
      </c>
      <c r="Q51" s="41">
        <v>0</v>
      </c>
      <c r="R51"/>
      <c r="AB51" s="140">
        <v>15</v>
      </c>
      <c r="AC51" s="140" t="str">
        <f>IF(F51=AB51,"",1)</f>
        <v/>
      </c>
    </row>
    <row r="52" spans="1:29" ht="12" customHeight="1">
      <c r="A52" s="254"/>
      <c r="B52" s="254"/>
      <c r="C52" s="40"/>
      <c r="D52" s="306"/>
      <c r="E52" s="39"/>
      <c r="F52" s="94">
        <f t="shared" si="1"/>
        <v>1</v>
      </c>
      <c r="G52" s="67">
        <f>IF(G51=0,0,G51/$F51)</f>
        <v>0.26666666666666666</v>
      </c>
      <c r="H52" s="37">
        <f>IF(H51=0,0,H51/$H51)</f>
        <v>1</v>
      </c>
      <c r="I52" s="37">
        <f>IF(I51=0,0,I51/$H51)</f>
        <v>0</v>
      </c>
      <c r="J52" s="37">
        <f>IF(J51=0,0,J51/$J51)</f>
        <v>0</v>
      </c>
      <c r="K52" s="37">
        <f>IF(K51=0,0,K51/$J51)</f>
        <v>0</v>
      </c>
      <c r="L52" s="37">
        <f>IF(L51=0,0,L51/$L51)</f>
        <v>0</v>
      </c>
      <c r="M52" s="37">
        <f>IF(M51=0,0,M51/$L51)</f>
        <v>0</v>
      </c>
      <c r="N52" s="37">
        <f>IF(N51=0,0,N51/$N51)</f>
        <v>1</v>
      </c>
      <c r="O52" s="37">
        <f>IF(O51=0,0,O51/$N51)</f>
        <v>0.27272727272727271</v>
      </c>
      <c r="P52" s="37">
        <f>IF(P51=0,0,P51/$F51)</f>
        <v>0.73333333333333328</v>
      </c>
      <c r="Q52" s="37">
        <f>IF(Q51=0,0,Q51/$F51)</f>
        <v>0</v>
      </c>
      <c r="R52"/>
      <c r="AB52" s="224"/>
      <c r="AC52" s="224"/>
    </row>
    <row r="53" spans="1:29" ht="12" customHeight="1">
      <c r="A53" s="254"/>
      <c r="B53" s="254"/>
      <c r="C53" s="43"/>
      <c r="D53" s="305" t="s">
        <v>25</v>
      </c>
      <c r="E53" s="42"/>
      <c r="F53" s="93">
        <f t="shared" si="1"/>
        <v>6</v>
      </c>
      <c r="G53" s="69">
        <v>2</v>
      </c>
      <c r="H53" s="41">
        <v>8</v>
      </c>
      <c r="I53" s="41">
        <v>0</v>
      </c>
      <c r="J53" s="41">
        <v>0</v>
      </c>
      <c r="K53" s="41">
        <v>0</v>
      </c>
      <c r="L53" s="41">
        <v>0</v>
      </c>
      <c r="M53" s="41">
        <v>0</v>
      </c>
      <c r="N53" s="41">
        <v>4</v>
      </c>
      <c r="O53" s="41">
        <v>1</v>
      </c>
      <c r="P53" s="41">
        <v>3</v>
      </c>
      <c r="Q53" s="41">
        <v>1</v>
      </c>
      <c r="R53"/>
      <c r="AB53" s="140">
        <v>6</v>
      </c>
      <c r="AC53" s="140" t="str">
        <f>IF(F53=AB53,"",1)</f>
        <v/>
      </c>
    </row>
    <row r="54" spans="1:29" ht="12" customHeight="1">
      <c r="A54" s="254"/>
      <c r="B54" s="254"/>
      <c r="C54" s="40"/>
      <c r="D54" s="306"/>
      <c r="E54" s="39"/>
      <c r="F54" s="94">
        <f t="shared" si="1"/>
        <v>0.99999999999999989</v>
      </c>
      <c r="G54" s="67">
        <f>IF(G53=0,0,G53/$F53)</f>
        <v>0.33333333333333331</v>
      </c>
      <c r="H54" s="37">
        <f>IF(H53=0,0,H53/$H53)</f>
        <v>1</v>
      </c>
      <c r="I54" s="37">
        <f>IF(I53=0,0,I53/$H53)</f>
        <v>0</v>
      </c>
      <c r="J54" s="37">
        <f>IF(J53=0,0,J53/$J53)</f>
        <v>0</v>
      </c>
      <c r="K54" s="37">
        <f>IF(K53=0,0,K53/$J53)</f>
        <v>0</v>
      </c>
      <c r="L54" s="37">
        <f>IF(L53=0,0,L53/$L53)</f>
        <v>0</v>
      </c>
      <c r="M54" s="37">
        <f>IF(M53=0,0,M53/$L53)</f>
        <v>0</v>
      </c>
      <c r="N54" s="37">
        <f>IF(N53=0,0,N53/$N53)</f>
        <v>1</v>
      </c>
      <c r="O54" s="37">
        <f>IF(O53=0,0,O53/$N53)</f>
        <v>0.25</v>
      </c>
      <c r="P54" s="37">
        <f>IF(P53=0,0,P53/$F53)</f>
        <v>0.5</v>
      </c>
      <c r="Q54" s="37">
        <f>IF(Q53=0,0,Q53/$F53)</f>
        <v>0.16666666666666666</v>
      </c>
      <c r="R54"/>
      <c r="AB54" s="224"/>
      <c r="AC54" s="224"/>
    </row>
    <row r="55" spans="1:29" ht="12" customHeight="1">
      <c r="A55" s="254"/>
      <c r="B55" s="254"/>
      <c r="C55" s="43"/>
      <c r="D55" s="305" t="s">
        <v>24</v>
      </c>
      <c r="E55" s="42"/>
      <c r="F55" s="93">
        <f t="shared" si="1"/>
        <v>33</v>
      </c>
      <c r="G55" s="69">
        <v>16</v>
      </c>
      <c r="H55" s="41">
        <v>9</v>
      </c>
      <c r="I55" s="41">
        <v>1</v>
      </c>
      <c r="J55" s="41">
        <v>5</v>
      </c>
      <c r="K55" s="41">
        <v>1</v>
      </c>
      <c r="L55" s="41">
        <v>8</v>
      </c>
      <c r="M55" s="41">
        <v>0</v>
      </c>
      <c r="N55" s="41">
        <v>13</v>
      </c>
      <c r="O55" s="41">
        <v>5</v>
      </c>
      <c r="P55" s="41">
        <v>15</v>
      </c>
      <c r="Q55" s="41">
        <v>2</v>
      </c>
      <c r="R55"/>
      <c r="AB55" s="140">
        <v>33</v>
      </c>
      <c r="AC55" s="140" t="str">
        <f>IF(F55=AB55,"",1)</f>
        <v/>
      </c>
    </row>
    <row r="56" spans="1:29" ht="12" customHeight="1">
      <c r="A56" s="254"/>
      <c r="B56" s="254"/>
      <c r="C56" s="40"/>
      <c r="D56" s="306"/>
      <c r="E56" s="39"/>
      <c r="F56" s="94">
        <f t="shared" si="1"/>
        <v>1</v>
      </c>
      <c r="G56" s="67">
        <f>IF(G55=0,0,G55/$F55)</f>
        <v>0.48484848484848486</v>
      </c>
      <c r="H56" s="37">
        <f>IF(H55=0,0,H55/$H55)</f>
        <v>1</v>
      </c>
      <c r="I56" s="37">
        <f>IF(I55=0,0,I55/$H55)</f>
        <v>0.1111111111111111</v>
      </c>
      <c r="J56" s="37">
        <f>IF(J55=0,0,J55/$J55)</f>
        <v>1</v>
      </c>
      <c r="K56" s="37">
        <f>IF(K55=0,0,K55/$J55)</f>
        <v>0.2</v>
      </c>
      <c r="L56" s="37">
        <f>IF(L55=0,0,L55/$L55)</f>
        <v>1</v>
      </c>
      <c r="M56" s="37">
        <f>IF(M55=0,0,M55/$L55)</f>
        <v>0</v>
      </c>
      <c r="N56" s="37">
        <f>IF(N55=0,0,N55/$N55)</f>
        <v>1</v>
      </c>
      <c r="O56" s="37">
        <f>IF(O55=0,0,O55/$N55)</f>
        <v>0.38461538461538464</v>
      </c>
      <c r="P56" s="37">
        <f>IF(P55=0,0,P55/$F55)</f>
        <v>0.45454545454545453</v>
      </c>
      <c r="Q56" s="37">
        <f>IF(Q55=0,0,Q55/$F55)</f>
        <v>6.0606060606060608E-2</v>
      </c>
      <c r="R56"/>
      <c r="AB56" s="224"/>
      <c r="AC56" s="224"/>
    </row>
    <row r="57" spans="1:29" ht="12" customHeight="1">
      <c r="A57" s="254"/>
      <c r="B57" s="254"/>
      <c r="C57" s="43"/>
      <c r="D57" s="305" t="s">
        <v>23</v>
      </c>
      <c r="E57" s="42"/>
      <c r="F57" s="93">
        <f t="shared" si="1"/>
        <v>7</v>
      </c>
      <c r="G57" s="69">
        <v>6</v>
      </c>
      <c r="H57" s="41">
        <v>8</v>
      </c>
      <c r="I57" s="41">
        <v>2</v>
      </c>
      <c r="J57" s="41">
        <v>0</v>
      </c>
      <c r="K57" s="41">
        <v>0</v>
      </c>
      <c r="L57" s="41">
        <v>4</v>
      </c>
      <c r="M57" s="41">
        <v>1</v>
      </c>
      <c r="N57" s="41">
        <v>5</v>
      </c>
      <c r="O57" s="41">
        <v>0</v>
      </c>
      <c r="P57" s="41">
        <v>1</v>
      </c>
      <c r="Q57" s="41">
        <v>0</v>
      </c>
      <c r="R57"/>
      <c r="AB57" s="140">
        <v>7</v>
      </c>
      <c r="AC57" s="140" t="str">
        <f>IF(F57=AB57,"",1)</f>
        <v/>
      </c>
    </row>
    <row r="58" spans="1:29" ht="12" customHeight="1">
      <c r="A58" s="254"/>
      <c r="B58" s="254"/>
      <c r="C58" s="40"/>
      <c r="D58" s="306"/>
      <c r="E58" s="39"/>
      <c r="F58" s="94">
        <f t="shared" si="1"/>
        <v>1</v>
      </c>
      <c r="G58" s="67">
        <f>IF(G57=0,0,G57/$F57)</f>
        <v>0.8571428571428571</v>
      </c>
      <c r="H58" s="37">
        <f>IF(H57=0,0,H57/$H57)</f>
        <v>1</v>
      </c>
      <c r="I58" s="37">
        <f>IF(I57=0,0,I57/$H57)</f>
        <v>0.25</v>
      </c>
      <c r="J58" s="37">
        <f>IF(J57=0,0,J57/$J57)</f>
        <v>0</v>
      </c>
      <c r="K58" s="37">
        <f>IF(K57=0,0,K57/$J57)</f>
        <v>0</v>
      </c>
      <c r="L58" s="37">
        <f>IF(L57=0,0,L57/$L57)</f>
        <v>1</v>
      </c>
      <c r="M58" s="37">
        <f>IF(M57=0,0,M57/$L57)</f>
        <v>0.25</v>
      </c>
      <c r="N58" s="37">
        <f>IF(N57=0,0,N57/$N57)</f>
        <v>1</v>
      </c>
      <c r="O58" s="37">
        <f>IF(O57=0,0,O57/$N57)</f>
        <v>0</v>
      </c>
      <c r="P58" s="37">
        <f>IF(P57=0,0,P57/$F57)</f>
        <v>0.14285714285714285</v>
      </c>
      <c r="Q58" s="37">
        <f>IF(Q57=0,0,Q57/$F57)</f>
        <v>0</v>
      </c>
      <c r="R58"/>
      <c r="AB58" s="224"/>
      <c r="AC58" s="224"/>
    </row>
    <row r="59" spans="1:29" ht="12.75" customHeight="1">
      <c r="A59" s="254"/>
      <c r="B59" s="254"/>
      <c r="C59" s="43"/>
      <c r="D59" s="305" t="s">
        <v>22</v>
      </c>
      <c r="E59" s="42"/>
      <c r="F59" s="93">
        <f t="shared" si="1"/>
        <v>29</v>
      </c>
      <c r="G59" s="69">
        <v>14</v>
      </c>
      <c r="H59" s="41">
        <v>31</v>
      </c>
      <c r="I59" s="41">
        <v>5</v>
      </c>
      <c r="J59" s="41">
        <v>5</v>
      </c>
      <c r="K59" s="41">
        <v>2</v>
      </c>
      <c r="L59" s="41">
        <v>4</v>
      </c>
      <c r="M59" s="41">
        <v>2</v>
      </c>
      <c r="N59" s="41">
        <v>27</v>
      </c>
      <c r="O59" s="41">
        <v>5</v>
      </c>
      <c r="P59" s="41">
        <v>14</v>
      </c>
      <c r="Q59" s="41">
        <v>1</v>
      </c>
      <c r="R59"/>
      <c r="AB59" s="140">
        <v>29</v>
      </c>
      <c r="AC59" s="140" t="str">
        <f>IF(F59=AB59,"",1)</f>
        <v/>
      </c>
    </row>
    <row r="60" spans="1:29" ht="12.75" customHeight="1">
      <c r="A60" s="254"/>
      <c r="B60" s="254"/>
      <c r="C60" s="40"/>
      <c r="D60" s="306"/>
      <c r="E60" s="39"/>
      <c r="F60" s="94">
        <f t="shared" si="1"/>
        <v>1</v>
      </c>
      <c r="G60" s="67">
        <f>IF(G59=0,0,G59/$F59)</f>
        <v>0.48275862068965519</v>
      </c>
      <c r="H60" s="37">
        <f>IF(H59=0,0,H59/$H59)</f>
        <v>1</v>
      </c>
      <c r="I60" s="37">
        <f>IF(I59=0,0,I59/$H59)</f>
        <v>0.16129032258064516</v>
      </c>
      <c r="J60" s="37">
        <f>IF(J59=0,0,J59/$J59)</f>
        <v>1</v>
      </c>
      <c r="K60" s="37">
        <f>IF(K59=0,0,K59/$J59)</f>
        <v>0.4</v>
      </c>
      <c r="L60" s="37">
        <f>IF(L59=0,0,L59/$L59)</f>
        <v>1</v>
      </c>
      <c r="M60" s="37">
        <f>IF(M59=0,0,M59/$L59)</f>
        <v>0.5</v>
      </c>
      <c r="N60" s="37">
        <f>IF(N59=0,0,N59/$N59)</f>
        <v>1</v>
      </c>
      <c r="O60" s="37">
        <f>IF(O59=0,0,O59/$N59)</f>
        <v>0.18518518518518517</v>
      </c>
      <c r="P60" s="37">
        <f>IF(P59=0,0,P59/$F59)</f>
        <v>0.48275862068965519</v>
      </c>
      <c r="Q60" s="37">
        <f>IF(Q59=0,0,Q59/$F59)</f>
        <v>3.4482758620689655E-2</v>
      </c>
      <c r="R60"/>
      <c r="AB60" s="224"/>
      <c r="AC60" s="224"/>
    </row>
    <row r="61" spans="1:29" ht="12" customHeight="1">
      <c r="A61" s="254"/>
      <c r="B61" s="254"/>
      <c r="C61" s="43"/>
      <c r="D61" s="305" t="s">
        <v>21</v>
      </c>
      <c r="E61" s="42"/>
      <c r="F61" s="93">
        <f t="shared" si="1"/>
        <v>15</v>
      </c>
      <c r="G61" s="69">
        <v>6</v>
      </c>
      <c r="H61" s="41">
        <v>11</v>
      </c>
      <c r="I61" s="41">
        <v>1</v>
      </c>
      <c r="J61" s="41">
        <v>1</v>
      </c>
      <c r="K61" s="41">
        <v>0</v>
      </c>
      <c r="L61" s="41">
        <v>1</v>
      </c>
      <c r="M61" s="41">
        <v>0</v>
      </c>
      <c r="N61" s="41">
        <v>14</v>
      </c>
      <c r="O61" s="41">
        <v>4</v>
      </c>
      <c r="P61" s="41">
        <v>7</v>
      </c>
      <c r="Q61" s="41">
        <v>2</v>
      </c>
      <c r="R61"/>
      <c r="AB61" s="140">
        <v>15</v>
      </c>
      <c r="AC61" s="140" t="str">
        <f>IF(F61=AB61,"",1)</f>
        <v/>
      </c>
    </row>
    <row r="62" spans="1:29" ht="12" customHeight="1">
      <c r="A62" s="254"/>
      <c r="B62" s="254"/>
      <c r="C62" s="40"/>
      <c r="D62" s="306"/>
      <c r="E62" s="39"/>
      <c r="F62" s="94">
        <f t="shared" si="1"/>
        <v>1</v>
      </c>
      <c r="G62" s="67">
        <f>IF(G61=0,0,G61/$F61)</f>
        <v>0.4</v>
      </c>
      <c r="H62" s="37">
        <f>IF(H61=0,0,H61/$H61)</f>
        <v>1</v>
      </c>
      <c r="I62" s="37">
        <f>IF(I61=0,0,I61/$H61)</f>
        <v>9.0909090909090912E-2</v>
      </c>
      <c r="J62" s="37">
        <f>IF(J61=0,0,J61/$J61)</f>
        <v>1</v>
      </c>
      <c r="K62" s="37">
        <f>IF(K61=0,0,K61/$J61)</f>
        <v>0</v>
      </c>
      <c r="L62" s="37">
        <f>IF(L61=0,0,L61/$L61)</f>
        <v>1</v>
      </c>
      <c r="M62" s="37">
        <f>IF(M61=0,0,M61/$L61)</f>
        <v>0</v>
      </c>
      <c r="N62" s="37">
        <f>IF(N61=0,0,N61/$N61)</f>
        <v>1</v>
      </c>
      <c r="O62" s="37">
        <f>IF(O61=0,0,O61/$N61)</f>
        <v>0.2857142857142857</v>
      </c>
      <c r="P62" s="37">
        <f>IF(P61=0,0,P61/$F61)</f>
        <v>0.46666666666666667</v>
      </c>
      <c r="Q62" s="37">
        <f>IF(Q61=0,0,Q61/$F61)</f>
        <v>0.13333333333333333</v>
      </c>
      <c r="R62"/>
      <c r="AB62" s="224"/>
      <c r="AC62" s="224"/>
    </row>
    <row r="63" spans="1:29" ht="12" customHeight="1">
      <c r="A63" s="254"/>
      <c r="B63" s="254"/>
      <c r="C63" s="43"/>
      <c r="D63" s="305" t="s">
        <v>20</v>
      </c>
      <c r="E63" s="42"/>
      <c r="F63" s="93">
        <f t="shared" si="1"/>
        <v>7</v>
      </c>
      <c r="G63" s="69">
        <v>6</v>
      </c>
      <c r="H63" s="41">
        <v>9</v>
      </c>
      <c r="I63" s="41">
        <v>3</v>
      </c>
      <c r="J63" s="41">
        <v>0</v>
      </c>
      <c r="K63" s="41">
        <v>0</v>
      </c>
      <c r="L63" s="41">
        <v>6</v>
      </c>
      <c r="M63" s="41">
        <v>0</v>
      </c>
      <c r="N63" s="41">
        <v>12</v>
      </c>
      <c r="O63" s="41">
        <v>3</v>
      </c>
      <c r="P63" s="41">
        <v>1</v>
      </c>
      <c r="Q63" s="41">
        <v>0</v>
      </c>
      <c r="R63"/>
      <c r="AB63" s="140">
        <v>7</v>
      </c>
      <c r="AC63" s="140" t="str">
        <f>IF(F63=AB63,"",1)</f>
        <v/>
      </c>
    </row>
    <row r="64" spans="1:29" ht="12" customHeight="1">
      <c r="A64" s="254"/>
      <c r="B64" s="254"/>
      <c r="C64" s="40"/>
      <c r="D64" s="306"/>
      <c r="E64" s="39"/>
      <c r="F64" s="94">
        <f t="shared" si="1"/>
        <v>1</v>
      </c>
      <c r="G64" s="67">
        <f>IF(G63=0,0,G63/$F63)</f>
        <v>0.8571428571428571</v>
      </c>
      <c r="H64" s="37">
        <f>IF(H63=0,0,H63/$H63)</f>
        <v>1</v>
      </c>
      <c r="I64" s="37">
        <f>IF(I63=0,0,I63/$H63)</f>
        <v>0.33333333333333331</v>
      </c>
      <c r="J64" s="37">
        <f>IF(J63=0,0,J63/$J63)</f>
        <v>0</v>
      </c>
      <c r="K64" s="37">
        <f>IF(K63=0,0,K63/$J63)</f>
        <v>0</v>
      </c>
      <c r="L64" s="37">
        <f>IF(L63=0,0,L63/$L63)</f>
        <v>1</v>
      </c>
      <c r="M64" s="37">
        <f>IF(M63=0,0,M63/$L63)</f>
        <v>0</v>
      </c>
      <c r="N64" s="37">
        <f>IF(N63=0,0,N63/$N63)</f>
        <v>1</v>
      </c>
      <c r="O64" s="37">
        <f>IF(O63=0,0,O63/$N63)</f>
        <v>0.25</v>
      </c>
      <c r="P64" s="37">
        <f>IF(P63=0,0,P63/$F63)</f>
        <v>0.14285714285714285</v>
      </c>
      <c r="Q64" s="37">
        <f>IF(Q63=0,0,Q63/$F63)</f>
        <v>0</v>
      </c>
      <c r="R64"/>
      <c r="AB64" s="224"/>
      <c r="AC64" s="224"/>
    </row>
    <row r="65" spans="1:29" ht="12" customHeight="1">
      <c r="A65" s="254"/>
      <c r="B65" s="254"/>
      <c r="C65" s="43"/>
      <c r="D65" s="305" t="s">
        <v>19</v>
      </c>
      <c r="E65" s="42"/>
      <c r="F65" s="93">
        <f t="shared" si="1"/>
        <v>17</v>
      </c>
      <c r="G65" s="69">
        <v>10</v>
      </c>
      <c r="H65" s="41">
        <v>9</v>
      </c>
      <c r="I65" s="41">
        <v>5</v>
      </c>
      <c r="J65" s="41">
        <v>3</v>
      </c>
      <c r="K65" s="41">
        <v>1</v>
      </c>
      <c r="L65" s="41">
        <v>1</v>
      </c>
      <c r="M65" s="41">
        <v>0</v>
      </c>
      <c r="N65" s="41">
        <v>37</v>
      </c>
      <c r="O65" s="41">
        <v>3</v>
      </c>
      <c r="P65" s="41">
        <v>7</v>
      </c>
      <c r="Q65" s="41">
        <v>0</v>
      </c>
      <c r="R65"/>
      <c r="AB65" s="140">
        <v>17</v>
      </c>
      <c r="AC65" s="140" t="str">
        <f>IF(F65=AB65,"",1)</f>
        <v/>
      </c>
    </row>
    <row r="66" spans="1:29" ht="12" customHeight="1">
      <c r="A66" s="254"/>
      <c r="B66" s="254"/>
      <c r="C66" s="40"/>
      <c r="D66" s="306"/>
      <c r="E66" s="39"/>
      <c r="F66" s="94">
        <f t="shared" si="1"/>
        <v>1</v>
      </c>
      <c r="G66" s="67">
        <f>IF(G65=0,0,G65/$F65)</f>
        <v>0.58823529411764708</v>
      </c>
      <c r="H66" s="37">
        <f>IF(H65=0,0,H65/$H65)</f>
        <v>1</v>
      </c>
      <c r="I66" s="37">
        <f>IF(I65=0,0,I65/$H65)</f>
        <v>0.55555555555555558</v>
      </c>
      <c r="J66" s="37">
        <f>IF(J65=0,0,J65/$J65)</f>
        <v>1</v>
      </c>
      <c r="K66" s="37">
        <f>IF(K65=0,0,K65/$J65)</f>
        <v>0.33333333333333331</v>
      </c>
      <c r="L66" s="37">
        <f>IF(L65=0,0,L65/$L65)</f>
        <v>1</v>
      </c>
      <c r="M66" s="37">
        <f>IF(M65=0,0,M65/$L65)</f>
        <v>0</v>
      </c>
      <c r="N66" s="37">
        <f>IF(N65=0,0,N65/$N65)</f>
        <v>1</v>
      </c>
      <c r="O66" s="37">
        <f>IF(O65=0,0,O65/$N65)</f>
        <v>8.1081081081081086E-2</v>
      </c>
      <c r="P66" s="37">
        <f>IF(P65=0,0,P65/$F65)</f>
        <v>0.41176470588235292</v>
      </c>
      <c r="Q66" s="37">
        <f>IF(Q65=0,0,Q65/$F65)</f>
        <v>0</v>
      </c>
      <c r="R66"/>
      <c r="AB66" s="224"/>
      <c r="AC66" s="224"/>
    </row>
    <row r="67" spans="1:29" ht="12" customHeight="1">
      <c r="A67" s="254"/>
      <c r="B67" s="254"/>
      <c r="C67" s="43"/>
      <c r="D67" s="305" t="s">
        <v>18</v>
      </c>
      <c r="E67" s="42"/>
      <c r="F67" s="93">
        <f t="shared" si="1"/>
        <v>6</v>
      </c>
      <c r="G67" s="69">
        <v>3</v>
      </c>
      <c r="H67" s="41">
        <v>6</v>
      </c>
      <c r="I67" s="41">
        <v>0</v>
      </c>
      <c r="J67" s="41">
        <v>0</v>
      </c>
      <c r="K67" s="41">
        <v>0</v>
      </c>
      <c r="L67" s="41">
        <v>4</v>
      </c>
      <c r="M67" s="41">
        <v>1</v>
      </c>
      <c r="N67" s="41">
        <v>4</v>
      </c>
      <c r="O67" s="41">
        <v>1</v>
      </c>
      <c r="P67" s="41">
        <v>3</v>
      </c>
      <c r="Q67" s="41">
        <v>0</v>
      </c>
      <c r="R67"/>
      <c r="AB67" s="140">
        <v>6</v>
      </c>
      <c r="AC67" s="140" t="str">
        <f>IF(F67=AB67,"",1)</f>
        <v/>
      </c>
    </row>
    <row r="68" spans="1:29" ht="12" customHeight="1">
      <c r="A68" s="254"/>
      <c r="B68" s="255"/>
      <c r="C68" s="40"/>
      <c r="D68" s="306"/>
      <c r="E68" s="39"/>
      <c r="F68" s="94">
        <f t="shared" si="1"/>
        <v>1</v>
      </c>
      <c r="G68" s="67">
        <f>IF(G67=0,0,G67/$F67)</f>
        <v>0.5</v>
      </c>
      <c r="H68" s="37">
        <f>IF(H67=0,0,H67/$H67)</f>
        <v>1</v>
      </c>
      <c r="I68" s="37">
        <f>IF(I67=0,0,I67/$H67)</f>
        <v>0</v>
      </c>
      <c r="J68" s="37">
        <f>IF(J67=0,0,J67/$J67)</f>
        <v>0</v>
      </c>
      <c r="K68" s="37">
        <f>IF(K67=0,0,K67/$J67)</f>
        <v>0</v>
      </c>
      <c r="L68" s="37">
        <f>IF(L67=0,0,L67/$L67)</f>
        <v>1</v>
      </c>
      <c r="M68" s="37">
        <f>IF(M67=0,0,M67/$L67)</f>
        <v>0.25</v>
      </c>
      <c r="N68" s="37">
        <f>IF(N67=0,0,N67/$N67)</f>
        <v>1</v>
      </c>
      <c r="O68" s="37">
        <f>IF(O67=0,0,O67/$N67)</f>
        <v>0.25</v>
      </c>
      <c r="P68" s="37">
        <f>IF(P67=0,0,P67/$F67)</f>
        <v>0.5</v>
      </c>
      <c r="Q68" s="37">
        <f>IF(Q67=0,0,Q67/$F67)</f>
        <v>0</v>
      </c>
      <c r="R68"/>
      <c r="AB68" s="224"/>
      <c r="AC68" s="224"/>
    </row>
    <row r="69" spans="1:29" ht="12" customHeight="1">
      <c r="A69" s="254"/>
      <c r="B69" s="253" t="s">
        <v>17</v>
      </c>
      <c r="C69" s="43"/>
      <c r="D69" s="305" t="s">
        <v>16</v>
      </c>
      <c r="E69" s="42"/>
      <c r="F69" s="93">
        <f t="shared" si="1"/>
        <v>724</v>
      </c>
      <c r="G69" s="69">
        <f t="shared" ref="G69:Q69" si="3">SUM(G71,G73,G75,G77,G79,G81,G83,G85,G87,G89,G91,G93,G95,G97,G99)</f>
        <v>220</v>
      </c>
      <c r="H69" s="41">
        <f t="shared" si="3"/>
        <v>138</v>
      </c>
      <c r="I69" s="41">
        <f t="shared" si="3"/>
        <v>60</v>
      </c>
      <c r="J69" s="41">
        <f t="shared" si="3"/>
        <v>207</v>
      </c>
      <c r="K69" s="41">
        <f t="shared" si="3"/>
        <v>65</v>
      </c>
      <c r="L69" s="41">
        <f t="shared" si="3"/>
        <v>215</v>
      </c>
      <c r="M69" s="41">
        <f t="shared" si="3"/>
        <v>67</v>
      </c>
      <c r="N69" s="41">
        <f t="shared" si="3"/>
        <v>668</v>
      </c>
      <c r="O69" s="41">
        <f t="shared" si="3"/>
        <v>253</v>
      </c>
      <c r="P69" s="41">
        <f t="shared" si="3"/>
        <v>384</v>
      </c>
      <c r="Q69" s="41">
        <f t="shared" si="3"/>
        <v>120</v>
      </c>
      <c r="R69"/>
      <c r="AB69" s="140">
        <v>724</v>
      </c>
      <c r="AC69" s="140" t="str">
        <f>IF(F69=AB69,"",1)</f>
        <v/>
      </c>
    </row>
    <row r="70" spans="1:29" ht="12" customHeight="1">
      <c r="A70" s="254"/>
      <c r="B70" s="254"/>
      <c r="C70" s="40"/>
      <c r="D70" s="306"/>
      <c r="E70" s="39"/>
      <c r="F70" s="94">
        <f t="shared" si="1"/>
        <v>1</v>
      </c>
      <c r="G70" s="67">
        <f>IF(G69=0,0,G69/$F69)</f>
        <v>0.30386740331491713</v>
      </c>
      <c r="H70" s="37">
        <f>IF(H69=0,0,H69/$H69)</f>
        <v>1</v>
      </c>
      <c r="I70" s="37">
        <f>IF(I69=0,0,I69/$H69)</f>
        <v>0.43478260869565216</v>
      </c>
      <c r="J70" s="37">
        <f>IF(J69=0,0,J69/$J69)</f>
        <v>1</v>
      </c>
      <c r="K70" s="37">
        <f>IF(K69=0,0,K69/$J69)</f>
        <v>0.3140096618357488</v>
      </c>
      <c r="L70" s="37">
        <f>IF(L69=0,0,L69/$L69)</f>
        <v>1</v>
      </c>
      <c r="M70" s="37">
        <f>IF(M69=0,0,M69/$L69)</f>
        <v>0.3116279069767442</v>
      </c>
      <c r="N70" s="37">
        <f>IF(N69=0,0,N69/$N69)</f>
        <v>1</v>
      </c>
      <c r="O70" s="37">
        <f>IF(O69=0,0,O69/$N69)</f>
        <v>0.3787425149700599</v>
      </c>
      <c r="P70" s="37">
        <f>IF(P69=0,0,P69/$F69)</f>
        <v>0.53038674033149169</v>
      </c>
      <c r="Q70" s="37">
        <f>IF(Q69=0,0,Q69/$F69)</f>
        <v>0.16574585635359115</v>
      </c>
      <c r="R70"/>
      <c r="AB70" s="224"/>
      <c r="AC70" s="224"/>
    </row>
    <row r="71" spans="1:29" ht="12" customHeight="1">
      <c r="A71" s="254"/>
      <c r="B71" s="254"/>
      <c r="C71" s="43"/>
      <c r="D71" s="305" t="s">
        <v>122</v>
      </c>
      <c r="E71" s="42"/>
      <c r="F71" s="93">
        <f t="shared" si="1"/>
        <v>4</v>
      </c>
      <c r="G71" s="69">
        <v>2</v>
      </c>
      <c r="H71" s="41">
        <v>0</v>
      </c>
      <c r="I71" s="41">
        <v>0</v>
      </c>
      <c r="J71" s="41">
        <v>0</v>
      </c>
      <c r="K71" s="41">
        <v>0</v>
      </c>
      <c r="L71" s="41">
        <v>0</v>
      </c>
      <c r="M71" s="41">
        <v>0</v>
      </c>
      <c r="N71" s="41">
        <v>2</v>
      </c>
      <c r="O71" s="41">
        <v>0</v>
      </c>
      <c r="P71" s="41">
        <v>2</v>
      </c>
      <c r="Q71" s="41">
        <v>0</v>
      </c>
      <c r="R71"/>
      <c r="AB71" s="140">
        <v>4</v>
      </c>
      <c r="AC71" s="140" t="str">
        <f>IF(F71=AB71,"",1)</f>
        <v/>
      </c>
    </row>
    <row r="72" spans="1:29" ht="12" customHeight="1">
      <c r="A72" s="254"/>
      <c r="B72" s="254"/>
      <c r="C72" s="40"/>
      <c r="D72" s="306"/>
      <c r="E72" s="39"/>
      <c r="F72" s="94">
        <f t="shared" si="1"/>
        <v>1</v>
      </c>
      <c r="G72" s="67">
        <f>IF(G71=0,0,G71/$F71)</f>
        <v>0.5</v>
      </c>
      <c r="H72" s="37">
        <f>IF(H71=0,0,H71/$H71)</f>
        <v>0</v>
      </c>
      <c r="I72" s="37">
        <f>IF(I71=0,0,I71/$H71)</f>
        <v>0</v>
      </c>
      <c r="J72" s="37">
        <f>IF(J71=0,0,J71/$J71)</f>
        <v>0</v>
      </c>
      <c r="K72" s="37">
        <f>IF(K71=0,0,K71/$J71)</f>
        <v>0</v>
      </c>
      <c r="L72" s="37">
        <f>IF(L71=0,0,L71/$L71)</f>
        <v>0</v>
      </c>
      <c r="M72" s="37">
        <f>IF(M71=0,0,M71/$L71)</f>
        <v>0</v>
      </c>
      <c r="N72" s="37">
        <f>IF(N71=0,0,N71/$N71)</f>
        <v>1</v>
      </c>
      <c r="O72" s="37">
        <f>IF(O71=0,0,O71/$N71)</f>
        <v>0</v>
      </c>
      <c r="P72" s="37">
        <f>IF(P71=0,0,P71/$F71)</f>
        <v>0.5</v>
      </c>
      <c r="Q72" s="37">
        <f>IF(Q71=0,0,Q71/$F71)</f>
        <v>0</v>
      </c>
      <c r="R72"/>
      <c r="AB72" s="224"/>
      <c r="AC72" s="224"/>
    </row>
    <row r="73" spans="1:29" ht="12" customHeight="1">
      <c r="A73" s="254"/>
      <c r="B73" s="254"/>
      <c r="C73" s="43"/>
      <c r="D73" s="305" t="s">
        <v>14</v>
      </c>
      <c r="E73" s="42"/>
      <c r="F73" s="93">
        <f t="shared" ref="F73:F100" si="4">SUM(G73,P73:Q73)</f>
        <v>91</v>
      </c>
      <c r="G73" s="69">
        <v>11</v>
      </c>
      <c r="H73" s="41">
        <v>8</v>
      </c>
      <c r="I73" s="41">
        <v>2</v>
      </c>
      <c r="J73" s="41">
        <v>1</v>
      </c>
      <c r="K73" s="41">
        <v>0</v>
      </c>
      <c r="L73" s="41">
        <v>4</v>
      </c>
      <c r="M73" s="41">
        <v>1</v>
      </c>
      <c r="N73" s="41">
        <v>18</v>
      </c>
      <c r="O73" s="41">
        <v>2</v>
      </c>
      <c r="P73" s="41">
        <v>72</v>
      </c>
      <c r="Q73" s="41">
        <v>8</v>
      </c>
      <c r="R73"/>
      <c r="AB73" s="140">
        <v>91</v>
      </c>
      <c r="AC73" s="140" t="str">
        <f>IF(F73=AB73,"",1)</f>
        <v/>
      </c>
    </row>
    <row r="74" spans="1:29" ht="12" customHeight="1">
      <c r="A74" s="254"/>
      <c r="B74" s="254"/>
      <c r="C74" s="40"/>
      <c r="D74" s="306"/>
      <c r="E74" s="39"/>
      <c r="F74" s="94">
        <f t="shared" si="4"/>
        <v>1</v>
      </c>
      <c r="G74" s="67">
        <f>IF(G73=0,0,G73/$F73)</f>
        <v>0.12087912087912088</v>
      </c>
      <c r="H74" s="37">
        <f>IF(H73=0,0,H73/$H73)</f>
        <v>1</v>
      </c>
      <c r="I74" s="37">
        <f>IF(I73=0,0,I73/$H73)</f>
        <v>0.25</v>
      </c>
      <c r="J74" s="37">
        <f>IF(J73=0,0,J73/$J73)</f>
        <v>1</v>
      </c>
      <c r="K74" s="37">
        <f>IF(K73=0,0,K73/$J73)</f>
        <v>0</v>
      </c>
      <c r="L74" s="37">
        <f>IF(L73=0,0,L73/$L73)</f>
        <v>1</v>
      </c>
      <c r="M74" s="37">
        <f>IF(M73=0,0,M73/$L73)</f>
        <v>0.25</v>
      </c>
      <c r="N74" s="37">
        <f>IF(N73=0,0,N73/$N73)</f>
        <v>1</v>
      </c>
      <c r="O74" s="37">
        <f>IF(O73=0,0,O73/$N73)</f>
        <v>0.1111111111111111</v>
      </c>
      <c r="P74" s="37">
        <f>IF(P73=0,0,P73/$F73)</f>
        <v>0.79120879120879117</v>
      </c>
      <c r="Q74" s="37">
        <f>IF(Q73=0,0,Q73/$F73)</f>
        <v>8.7912087912087919E-2</v>
      </c>
      <c r="R74"/>
      <c r="AB74" s="224"/>
      <c r="AC74" s="224"/>
    </row>
    <row r="75" spans="1:29" ht="12" customHeight="1">
      <c r="A75" s="254"/>
      <c r="B75" s="254"/>
      <c r="C75" s="43"/>
      <c r="D75" s="305" t="s">
        <v>13</v>
      </c>
      <c r="E75" s="42"/>
      <c r="F75" s="93">
        <f t="shared" si="4"/>
        <v>19</v>
      </c>
      <c r="G75" s="69">
        <v>3</v>
      </c>
      <c r="H75" s="41">
        <v>6</v>
      </c>
      <c r="I75" s="41">
        <v>0</v>
      </c>
      <c r="J75" s="41">
        <v>0</v>
      </c>
      <c r="K75" s="41">
        <v>0</v>
      </c>
      <c r="L75" s="41">
        <v>0</v>
      </c>
      <c r="M75" s="41">
        <v>0</v>
      </c>
      <c r="N75" s="41">
        <v>2</v>
      </c>
      <c r="O75" s="41">
        <v>0</v>
      </c>
      <c r="P75" s="41">
        <v>14</v>
      </c>
      <c r="Q75" s="41">
        <v>2</v>
      </c>
      <c r="R75"/>
      <c r="AB75" s="140">
        <v>19</v>
      </c>
      <c r="AC75" s="140" t="str">
        <f>IF(F75=AB75,"",1)</f>
        <v/>
      </c>
    </row>
    <row r="76" spans="1:29" ht="12" customHeight="1">
      <c r="A76" s="254"/>
      <c r="B76" s="254"/>
      <c r="C76" s="40"/>
      <c r="D76" s="306"/>
      <c r="E76" s="39"/>
      <c r="F76" s="94">
        <f t="shared" si="4"/>
        <v>0.99999999999999989</v>
      </c>
      <c r="G76" s="67">
        <f>IF(G75=0,0,G75/$F75)</f>
        <v>0.15789473684210525</v>
      </c>
      <c r="H76" s="37">
        <f>IF(H75=0,0,H75/$H75)</f>
        <v>1</v>
      </c>
      <c r="I76" s="37">
        <f>IF(I75=0,0,I75/$H75)</f>
        <v>0</v>
      </c>
      <c r="J76" s="37">
        <f>IF(J75=0,0,J75/$J75)</f>
        <v>0</v>
      </c>
      <c r="K76" s="37">
        <f>IF(K75=0,0,K75/$J75)</f>
        <v>0</v>
      </c>
      <c r="L76" s="37">
        <f>IF(L75=0,0,L75/$L75)</f>
        <v>0</v>
      </c>
      <c r="M76" s="37">
        <f>IF(M75=0,0,M75/$L75)</f>
        <v>0</v>
      </c>
      <c r="N76" s="37">
        <f>IF(N75=0,0,N75/$N75)</f>
        <v>1</v>
      </c>
      <c r="O76" s="37">
        <f>IF(O75=0,0,O75/$N75)</f>
        <v>0</v>
      </c>
      <c r="P76" s="37">
        <f>IF(P75=0,0,P75/$F75)</f>
        <v>0.73684210526315785</v>
      </c>
      <c r="Q76" s="37">
        <f>IF(Q75=0,0,Q75/$F75)</f>
        <v>0.10526315789473684</v>
      </c>
      <c r="R76"/>
      <c r="AB76" s="224"/>
      <c r="AC76" s="224"/>
    </row>
    <row r="77" spans="1:29" ht="12" customHeight="1">
      <c r="A77" s="254"/>
      <c r="B77" s="254"/>
      <c r="C77" s="43"/>
      <c r="D77" s="305" t="s">
        <v>12</v>
      </c>
      <c r="E77" s="42"/>
      <c r="F77" s="93">
        <f t="shared" si="4"/>
        <v>14</v>
      </c>
      <c r="G77" s="69">
        <v>6</v>
      </c>
      <c r="H77" s="41">
        <v>1</v>
      </c>
      <c r="I77" s="41">
        <v>0</v>
      </c>
      <c r="J77" s="41">
        <v>0</v>
      </c>
      <c r="K77" s="41">
        <v>0</v>
      </c>
      <c r="L77" s="41">
        <v>12</v>
      </c>
      <c r="M77" s="41">
        <v>2</v>
      </c>
      <c r="N77" s="41">
        <v>5</v>
      </c>
      <c r="O77" s="41">
        <v>1</v>
      </c>
      <c r="P77" s="41">
        <v>6</v>
      </c>
      <c r="Q77" s="41">
        <v>2</v>
      </c>
      <c r="R77"/>
      <c r="AB77" s="140">
        <v>14</v>
      </c>
      <c r="AC77" s="140" t="str">
        <f>IF(F77=AB77,"",1)</f>
        <v/>
      </c>
    </row>
    <row r="78" spans="1:29" ht="12" customHeight="1">
      <c r="A78" s="254"/>
      <c r="B78" s="254"/>
      <c r="C78" s="40"/>
      <c r="D78" s="306"/>
      <c r="E78" s="39"/>
      <c r="F78" s="94">
        <f t="shared" si="4"/>
        <v>1</v>
      </c>
      <c r="G78" s="67">
        <f>IF(G77=0,0,G77/$F77)</f>
        <v>0.42857142857142855</v>
      </c>
      <c r="H78" s="37">
        <f>IF(H77=0,0,H77/$H77)</f>
        <v>1</v>
      </c>
      <c r="I78" s="37">
        <f>IF(I77=0,0,I77/$H77)</f>
        <v>0</v>
      </c>
      <c r="J78" s="37">
        <f>IF(J77=0,0,J77/$J77)</f>
        <v>0</v>
      </c>
      <c r="K78" s="37">
        <f>IF(K77=0,0,K77/$J77)</f>
        <v>0</v>
      </c>
      <c r="L78" s="37">
        <f>IF(L77=0,0,L77/$L77)</f>
        <v>1</v>
      </c>
      <c r="M78" s="37">
        <f>IF(M77=0,0,M77/$L77)</f>
        <v>0.16666666666666666</v>
      </c>
      <c r="N78" s="37">
        <f>IF(N77=0,0,N77/$N77)</f>
        <v>1</v>
      </c>
      <c r="O78" s="37">
        <f>IF(O77=0,0,O77/$N77)</f>
        <v>0.2</v>
      </c>
      <c r="P78" s="37">
        <f>IF(P77=0,0,P77/$F77)</f>
        <v>0.42857142857142855</v>
      </c>
      <c r="Q78" s="37">
        <f>IF(Q77=0,0,Q77/$F77)</f>
        <v>0.14285714285714285</v>
      </c>
      <c r="R78"/>
      <c r="AB78" s="224"/>
      <c r="AC78" s="224"/>
    </row>
    <row r="79" spans="1:29" ht="12" customHeight="1">
      <c r="A79" s="254"/>
      <c r="B79" s="254"/>
      <c r="C79" s="43"/>
      <c r="D79" s="305" t="s">
        <v>11</v>
      </c>
      <c r="E79" s="42"/>
      <c r="F79" s="93">
        <f t="shared" si="4"/>
        <v>32</v>
      </c>
      <c r="G79" s="69">
        <v>4</v>
      </c>
      <c r="H79" s="41">
        <v>3</v>
      </c>
      <c r="I79" s="41">
        <v>0</v>
      </c>
      <c r="J79" s="41">
        <v>0</v>
      </c>
      <c r="K79" s="41">
        <v>0</v>
      </c>
      <c r="L79" s="41">
        <v>4</v>
      </c>
      <c r="M79" s="41">
        <v>0</v>
      </c>
      <c r="N79" s="41">
        <v>1</v>
      </c>
      <c r="O79" s="41">
        <v>0</v>
      </c>
      <c r="P79" s="41">
        <v>23</v>
      </c>
      <c r="Q79" s="41">
        <v>5</v>
      </c>
      <c r="R79"/>
      <c r="AB79" s="140">
        <v>32</v>
      </c>
      <c r="AC79" s="140" t="str">
        <f>IF(F79=AB79,"",1)</f>
        <v/>
      </c>
    </row>
    <row r="80" spans="1:29" ht="12" customHeight="1">
      <c r="A80" s="254"/>
      <c r="B80" s="254"/>
      <c r="C80" s="40"/>
      <c r="D80" s="306"/>
      <c r="E80" s="39"/>
      <c r="F80" s="94">
        <f t="shared" si="4"/>
        <v>1</v>
      </c>
      <c r="G80" s="67">
        <f>IF(G79=0,0,G79/$F79)</f>
        <v>0.125</v>
      </c>
      <c r="H80" s="37">
        <f>IF(H79=0,0,H79/$H79)</f>
        <v>1</v>
      </c>
      <c r="I80" s="37">
        <f>IF(I79=0,0,I79/$H79)</f>
        <v>0</v>
      </c>
      <c r="J80" s="37">
        <f>IF(J79=0,0,J79/$J79)</f>
        <v>0</v>
      </c>
      <c r="K80" s="37">
        <f>IF(K79=0,0,K79/$J79)</f>
        <v>0</v>
      </c>
      <c r="L80" s="37">
        <f>IF(L79=0,0,L79/$L79)</f>
        <v>1</v>
      </c>
      <c r="M80" s="37">
        <f>IF(M79=0,0,M79/$L79)</f>
        <v>0</v>
      </c>
      <c r="N80" s="37">
        <f>IF(N79=0,0,N79/$N79)</f>
        <v>1</v>
      </c>
      <c r="O80" s="37">
        <f>IF(O79=0,0,O79/$N79)</f>
        <v>0</v>
      </c>
      <c r="P80" s="37">
        <f>IF(P79=0,0,P79/$F79)</f>
        <v>0.71875</v>
      </c>
      <c r="Q80" s="37">
        <f>IF(Q79=0,0,Q79/$F79)</f>
        <v>0.15625</v>
      </c>
      <c r="R80"/>
      <c r="AB80" s="224"/>
      <c r="AC80" s="224"/>
    </row>
    <row r="81" spans="1:29" ht="12" customHeight="1">
      <c r="A81" s="254"/>
      <c r="B81" s="254"/>
      <c r="C81" s="43"/>
      <c r="D81" s="305" t="s">
        <v>10</v>
      </c>
      <c r="E81" s="42"/>
      <c r="F81" s="93">
        <f t="shared" si="4"/>
        <v>176</v>
      </c>
      <c r="G81" s="69">
        <v>26</v>
      </c>
      <c r="H81" s="41">
        <v>16</v>
      </c>
      <c r="I81" s="41">
        <v>7</v>
      </c>
      <c r="J81" s="41">
        <v>4</v>
      </c>
      <c r="K81" s="41">
        <v>3</v>
      </c>
      <c r="L81" s="41">
        <v>19</v>
      </c>
      <c r="M81" s="41">
        <v>6</v>
      </c>
      <c r="N81" s="41">
        <v>21</v>
      </c>
      <c r="O81" s="41">
        <v>2</v>
      </c>
      <c r="P81" s="41">
        <v>107</v>
      </c>
      <c r="Q81" s="41">
        <v>43</v>
      </c>
      <c r="R81"/>
      <c r="AB81" s="140">
        <v>176</v>
      </c>
      <c r="AC81" s="140" t="str">
        <f>IF(F81=AB81,"",1)</f>
        <v/>
      </c>
    </row>
    <row r="82" spans="1:29" ht="12" customHeight="1">
      <c r="A82" s="254"/>
      <c r="B82" s="254"/>
      <c r="C82" s="40"/>
      <c r="D82" s="306"/>
      <c r="E82" s="39"/>
      <c r="F82" s="94">
        <f t="shared" si="4"/>
        <v>1</v>
      </c>
      <c r="G82" s="67">
        <f>IF(G81=0,0,G81/$F81)</f>
        <v>0.14772727272727273</v>
      </c>
      <c r="H82" s="37">
        <f>IF(H81=0,0,H81/$H81)</f>
        <v>1</v>
      </c>
      <c r="I82" s="37">
        <f>IF(I81=0,0,I81/$H81)</f>
        <v>0.4375</v>
      </c>
      <c r="J82" s="37">
        <f>IF(J81=0,0,J81/$J81)</f>
        <v>1</v>
      </c>
      <c r="K82" s="37">
        <f>IF(K81=0,0,K81/$J81)</f>
        <v>0.75</v>
      </c>
      <c r="L82" s="37">
        <f>IF(L81=0,0,L81/$L81)</f>
        <v>1</v>
      </c>
      <c r="M82" s="37">
        <f>IF(M81=0,0,M81/$L81)</f>
        <v>0.31578947368421051</v>
      </c>
      <c r="N82" s="37">
        <f>IF(N81=0,0,N81/$N81)</f>
        <v>1</v>
      </c>
      <c r="O82" s="37">
        <f>IF(O81=0,0,O81/$N81)</f>
        <v>9.5238095238095233E-2</v>
      </c>
      <c r="P82" s="37">
        <f>IF(P81=0,0,P81/$F81)</f>
        <v>0.60795454545454541</v>
      </c>
      <c r="Q82" s="37">
        <f>IF(Q81=0,0,Q81/$F81)</f>
        <v>0.24431818181818182</v>
      </c>
      <c r="R82"/>
      <c r="AB82" s="224"/>
      <c r="AC82" s="224"/>
    </row>
    <row r="83" spans="1:29" ht="12" customHeight="1">
      <c r="A83" s="254"/>
      <c r="B83" s="254"/>
      <c r="C83" s="43"/>
      <c r="D83" s="305" t="s">
        <v>9</v>
      </c>
      <c r="E83" s="42"/>
      <c r="F83" s="93">
        <f t="shared" si="4"/>
        <v>21</v>
      </c>
      <c r="G83" s="69">
        <v>11</v>
      </c>
      <c r="H83" s="41">
        <v>7</v>
      </c>
      <c r="I83" s="41">
        <v>3</v>
      </c>
      <c r="J83" s="41">
        <v>6</v>
      </c>
      <c r="K83" s="41">
        <v>0</v>
      </c>
      <c r="L83" s="41">
        <v>16</v>
      </c>
      <c r="M83" s="41">
        <v>5</v>
      </c>
      <c r="N83" s="41">
        <v>0</v>
      </c>
      <c r="O83" s="41">
        <v>0</v>
      </c>
      <c r="P83" s="41">
        <v>7</v>
      </c>
      <c r="Q83" s="41">
        <v>3</v>
      </c>
      <c r="R83"/>
      <c r="AB83" s="140">
        <v>21</v>
      </c>
      <c r="AC83" s="140" t="str">
        <f>IF(F83=AB83,"",1)</f>
        <v/>
      </c>
    </row>
    <row r="84" spans="1:29" ht="12" customHeight="1">
      <c r="A84" s="254"/>
      <c r="B84" s="254"/>
      <c r="C84" s="40"/>
      <c r="D84" s="306"/>
      <c r="E84" s="39"/>
      <c r="F84" s="94">
        <f t="shared" si="4"/>
        <v>1</v>
      </c>
      <c r="G84" s="67">
        <f>IF(G83=0,0,G83/$F83)</f>
        <v>0.52380952380952384</v>
      </c>
      <c r="H84" s="37">
        <f>IF(H83=0,0,H83/$H83)</f>
        <v>1</v>
      </c>
      <c r="I84" s="37">
        <f>IF(I83=0,0,I83/$H83)</f>
        <v>0.42857142857142855</v>
      </c>
      <c r="J84" s="37">
        <f>IF(J83=0,0,J83/$J83)</f>
        <v>1</v>
      </c>
      <c r="K84" s="37">
        <f>IF(K83=0,0,K83/$J83)</f>
        <v>0</v>
      </c>
      <c r="L84" s="37">
        <f>IF(L83=0,0,L83/$L83)</f>
        <v>1</v>
      </c>
      <c r="M84" s="37">
        <f>IF(M83=0,0,M83/$L83)</f>
        <v>0.3125</v>
      </c>
      <c r="N84" s="37">
        <f>IF(N83=0,0,N83/$N83)</f>
        <v>0</v>
      </c>
      <c r="O84" s="37">
        <f>IF(O83=0,0,O83/$N83)</f>
        <v>0</v>
      </c>
      <c r="P84" s="37">
        <f>IF(P83=0,0,P83/$F83)</f>
        <v>0.33333333333333331</v>
      </c>
      <c r="Q84" s="37">
        <f>IF(Q83=0,0,Q83/$F83)</f>
        <v>0.14285714285714285</v>
      </c>
      <c r="R84"/>
      <c r="AB84" s="224"/>
      <c r="AC84" s="224"/>
    </row>
    <row r="85" spans="1:29" ht="12" customHeight="1">
      <c r="A85" s="254"/>
      <c r="B85" s="254"/>
      <c r="C85" s="43"/>
      <c r="D85" s="305" t="s">
        <v>8</v>
      </c>
      <c r="E85" s="42"/>
      <c r="F85" s="93">
        <f t="shared" si="4"/>
        <v>9</v>
      </c>
      <c r="G85" s="69">
        <v>4</v>
      </c>
      <c r="H85" s="41">
        <v>0</v>
      </c>
      <c r="I85" s="41">
        <v>0</v>
      </c>
      <c r="J85" s="41">
        <v>0</v>
      </c>
      <c r="K85" s="41">
        <v>0</v>
      </c>
      <c r="L85" s="41">
        <v>1</v>
      </c>
      <c r="M85" s="41">
        <v>0</v>
      </c>
      <c r="N85" s="41">
        <v>5</v>
      </c>
      <c r="O85" s="41">
        <v>1</v>
      </c>
      <c r="P85" s="41">
        <v>4</v>
      </c>
      <c r="Q85" s="41">
        <v>1</v>
      </c>
      <c r="R85"/>
      <c r="AB85" s="140">
        <v>9</v>
      </c>
      <c r="AC85" s="140" t="str">
        <f>IF(F85=AB85,"",1)</f>
        <v/>
      </c>
    </row>
    <row r="86" spans="1:29" ht="12" customHeight="1">
      <c r="A86" s="254"/>
      <c r="B86" s="254"/>
      <c r="C86" s="40"/>
      <c r="D86" s="306"/>
      <c r="E86" s="39"/>
      <c r="F86" s="94">
        <f t="shared" si="4"/>
        <v>1</v>
      </c>
      <c r="G86" s="67">
        <f>IF(G85=0,0,G85/$F85)</f>
        <v>0.44444444444444442</v>
      </c>
      <c r="H86" s="37">
        <f>IF(H85=0,0,H85/$H85)</f>
        <v>0</v>
      </c>
      <c r="I86" s="37">
        <f>IF(I85=0,0,I85/$H85)</f>
        <v>0</v>
      </c>
      <c r="J86" s="37">
        <f>IF(J85=0,0,J85/$J85)</f>
        <v>0</v>
      </c>
      <c r="K86" s="37">
        <f>IF(K85=0,0,K85/$J85)</f>
        <v>0</v>
      </c>
      <c r="L86" s="37">
        <f>IF(L85=0,0,L85/$L85)</f>
        <v>1</v>
      </c>
      <c r="M86" s="37">
        <f>IF(M85=0,0,M85/$L85)</f>
        <v>0</v>
      </c>
      <c r="N86" s="37">
        <f>IF(N85=0,0,N85/$N85)</f>
        <v>1</v>
      </c>
      <c r="O86" s="37">
        <f>IF(O85=0,0,O85/$N85)</f>
        <v>0.2</v>
      </c>
      <c r="P86" s="37">
        <f>IF(P85=0,0,P85/$F85)</f>
        <v>0.44444444444444442</v>
      </c>
      <c r="Q86" s="37">
        <f>IF(Q85=0,0,Q85/$F85)</f>
        <v>0.1111111111111111</v>
      </c>
      <c r="R86"/>
      <c r="AB86" s="224"/>
      <c r="AC86" s="224"/>
    </row>
    <row r="87" spans="1:29" ht="13.5" customHeight="1">
      <c r="A87" s="254"/>
      <c r="B87" s="254"/>
      <c r="C87" s="43"/>
      <c r="D87" s="307" t="s">
        <v>121</v>
      </c>
      <c r="E87" s="42"/>
      <c r="F87" s="93">
        <f t="shared" si="4"/>
        <v>18</v>
      </c>
      <c r="G87" s="69">
        <v>5</v>
      </c>
      <c r="H87" s="41">
        <v>2</v>
      </c>
      <c r="I87" s="41">
        <v>1</v>
      </c>
      <c r="J87" s="41">
        <v>1</v>
      </c>
      <c r="K87" s="41">
        <v>0</v>
      </c>
      <c r="L87" s="41">
        <v>1</v>
      </c>
      <c r="M87" s="41">
        <v>0</v>
      </c>
      <c r="N87" s="41">
        <v>8</v>
      </c>
      <c r="O87" s="41">
        <v>1</v>
      </c>
      <c r="P87" s="41">
        <v>12</v>
      </c>
      <c r="Q87" s="41">
        <v>1</v>
      </c>
      <c r="R87"/>
      <c r="AB87" s="140">
        <v>18</v>
      </c>
      <c r="AC87" s="140" t="str">
        <f>IF(F87=AB87,"",1)</f>
        <v/>
      </c>
    </row>
    <row r="88" spans="1:29" ht="13.5" customHeight="1">
      <c r="A88" s="254"/>
      <c r="B88" s="254"/>
      <c r="C88" s="40"/>
      <c r="D88" s="306"/>
      <c r="E88" s="39"/>
      <c r="F88" s="94">
        <f t="shared" si="4"/>
        <v>1</v>
      </c>
      <c r="G88" s="67">
        <f>IF(G87=0,0,G87/$F87)</f>
        <v>0.27777777777777779</v>
      </c>
      <c r="H88" s="37">
        <f>IF(H87=0,0,H87/$H87)</f>
        <v>1</v>
      </c>
      <c r="I88" s="37">
        <f>IF(I87=0,0,I87/$H87)</f>
        <v>0.5</v>
      </c>
      <c r="J88" s="37">
        <f>IF(J87=0,0,J87/$J87)</f>
        <v>1</v>
      </c>
      <c r="K88" s="37">
        <f>IF(K87=0,0,K87/$J87)</f>
        <v>0</v>
      </c>
      <c r="L88" s="37">
        <f>IF(L87=0,0,L87/$L87)</f>
        <v>1</v>
      </c>
      <c r="M88" s="37">
        <f>IF(M87=0,0,M87/$L87)</f>
        <v>0</v>
      </c>
      <c r="N88" s="37">
        <f>IF(N87=0,0,N87/$N87)</f>
        <v>1</v>
      </c>
      <c r="O88" s="37">
        <f>IF(O87=0,0,O87/$N87)</f>
        <v>0.125</v>
      </c>
      <c r="P88" s="37">
        <f>IF(P87=0,0,P87/$F87)</f>
        <v>0.66666666666666663</v>
      </c>
      <c r="Q88" s="37">
        <f>IF(Q87=0,0,Q87/$F87)</f>
        <v>5.5555555555555552E-2</v>
      </c>
      <c r="R88"/>
      <c r="AB88" s="224"/>
      <c r="AC88" s="224"/>
    </row>
    <row r="89" spans="1:29" ht="12" customHeight="1">
      <c r="A89" s="254"/>
      <c r="B89" s="254"/>
      <c r="C89" s="43"/>
      <c r="D89" s="305" t="s">
        <v>6</v>
      </c>
      <c r="E89" s="42"/>
      <c r="F89" s="93">
        <f t="shared" si="4"/>
        <v>49</v>
      </c>
      <c r="G89" s="69">
        <v>15</v>
      </c>
      <c r="H89" s="41">
        <v>16</v>
      </c>
      <c r="I89" s="41">
        <v>8</v>
      </c>
      <c r="J89" s="41">
        <v>15</v>
      </c>
      <c r="K89" s="41">
        <v>4</v>
      </c>
      <c r="L89" s="41">
        <v>2</v>
      </c>
      <c r="M89" s="41">
        <v>2</v>
      </c>
      <c r="N89" s="41">
        <v>25</v>
      </c>
      <c r="O89" s="41">
        <v>6</v>
      </c>
      <c r="P89" s="41">
        <v>22</v>
      </c>
      <c r="Q89" s="41">
        <v>12</v>
      </c>
      <c r="R89"/>
      <c r="AB89" s="140">
        <v>49</v>
      </c>
      <c r="AC89" s="140" t="str">
        <f>IF(F89=AB89,"",1)</f>
        <v/>
      </c>
    </row>
    <row r="90" spans="1:29" ht="12" customHeight="1">
      <c r="A90" s="254"/>
      <c r="B90" s="254"/>
      <c r="C90" s="40"/>
      <c r="D90" s="306"/>
      <c r="E90" s="39"/>
      <c r="F90" s="94">
        <f t="shared" si="4"/>
        <v>1</v>
      </c>
      <c r="G90" s="67">
        <f>IF(G89=0,0,G89/$F89)</f>
        <v>0.30612244897959184</v>
      </c>
      <c r="H90" s="37">
        <f>IF(H89=0,0,H89/$H89)</f>
        <v>1</v>
      </c>
      <c r="I90" s="37">
        <f>IF(I89=0,0,I89/$H89)</f>
        <v>0.5</v>
      </c>
      <c r="J90" s="37">
        <f>IF(J89=0,0,J89/$J89)</f>
        <v>1</v>
      </c>
      <c r="K90" s="37">
        <f>IF(K89=0,0,K89/$J89)</f>
        <v>0.26666666666666666</v>
      </c>
      <c r="L90" s="37">
        <f>IF(L89=0,0,L89/$L89)</f>
        <v>1</v>
      </c>
      <c r="M90" s="37">
        <f>IF(M89=0,0,M89/$L89)</f>
        <v>1</v>
      </c>
      <c r="N90" s="37">
        <f>IF(N89=0,0,N89/$N89)</f>
        <v>1</v>
      </c>
      <c r="O90" s="37">
        <f>IF(O89=0,0,O89/$N89)</f>
        <v>0.24</v>
      </c>
      <c r="P90" s="37">
        <f>IF(P89=0,0,P89/$F89)</f>
        <v>0.44897959183673469</v>
      </c>
      <c r="Q90" s="37">
        <f>IF(Q89=0,0,Q89/$F89)</f>
        <v>0.24489795918367346</v>
      </c>
      <c r="R90"/>
      <c r="AB90" s="224"/>
      <c r="AC90" s="224"/>
    </row>
    <row r="91" spans="1:29" ht="12" customHeight="1">
      <c r="A91" s="254"/>
      <c r="B91" s="254"/>
      <c r="C91" s="43"/>
      <c r="D91" s="305" t="s">
        <v>5</v>
      </c>
      <c r="E91" s="42"/>
      <c r="F91" s="93">
        <f t="shared" si="4"/>
        <v>24</v>
      </c>
      <c r="G91" s="69">
        <v>8</v>
      </c>
      <c r="H91" s="41">
        <v>11</v>
      </c>
      <c r="I91" s="41">
        <v>3</v>
      </c>
      <c r="J91" s="41">
        <v>12</v>
      </c>
      <c r="K91" s="41">
        <v>8</v>
      </c>
      <c r="L91" s="41">
        <v>21</v>
      </c>
      <c r="M91" s="41">
        <v>16</v>
      </c>
      <c r="N91" s="41">
        <v>7</v>
      </c>
      <c r="O91" s="41">
        <v>1</v>
      </c>
      <c r="P91" s="41">
        <v>12</v>
      </c>
      <c r="Q91" s="41">
        <v>4</v>
      </c>
      <c r="R91"/>
      <c r="AB91" s="140">
        <v>24</v>
      </c>
      <c r="AC91" s="140" t="str">
        <f>IF(F91=AB91,"",1)</f>
        <v/>
      </c>
    </row>
    <row r="92" spans="1:29" ht="12" customHeight="1">
      <c r="A92" s="254"/>
      <c r="B92" s="254"/>
      <c r="C92" s="40"/>
      <c r="D92" s="306"/>
      <c r="E92" s="39"/>
      <c r="F92" s="94">
        <f t="shared" si="4"/>
        <v>0.99999999999999989</v>
      </c>
      <c r="G92" s="67">
        <f>IF(G91=0,0,G91/$F91)</f>
        <v>0.33333333333333331</v>
      </c>
      <c r="H92" s="37">
        <f>IF(H91=0,0,H91/$H91)</f>
        <v>1</v>
      </c>
      <c r="I92" s="37">
        <f>IF(I91=0,0,I91/$H91)</f>
        <v>0.27272727272727271</v>
      </c>
      <c r="J92" s="37">
        <f>IF(J91=0,0,J91/$J91)</f>
        <v>1</v>
      </c>
      <c r="K92" s="37">
        <f>IF(K91=0,0,K91/$J91)</f>
        <v>0.66666666666666663</v>
      </c>
      <c r="L92" s="37">
        <f>IF(L91=0,0,L91/$L91)</f>
        <v>1</v>
      </c>
      <c r="M92" s="37">
        <f>IF(M91=0,0,M91/$L91)</f>
        <v>0.76190476190476186</v>
      </c>
      <c r="N92" s="37">
        <f>IF(N91=0,0,N91/$N91)</f>
        <v>1</v>
      </c>
      <c r="O92" s="37">
        <f>IF(O91=0,0,O91/$N91)</f>
        <v>0.14285714285714285</v>
      </c>
      <c r="P92" s="37">
        <f>IF(P91=0,0,P91/$F91)</f>
        <v>0.5</v>
      </c>
      <c r="Q92" s="37">
        <f>IF(Q91=0,0,Q91/$F91)</f>
        <v>0.16666666666666666</v>
      </c>
      <c r="R92"/>
      <c r="AB92" s="224"/>
      <c r="AC92" s="224"/>
    </row>
    <row r="93" spans="1:29" ht="12" customHeight="1">
      <c r="A93" s="254"/>
      <c r="B93" s="254"/>
      <c r="C93" s="43"/>
      <c r="D93" s="305" t="s">
        <v>4</v>
      </c>
      <c r="E93" s="42"/>
      <c r="F93" s="93">
        <f t="shared" si="4"/>
        <v>22</v>
      </c>
      <c r="G93" s="69">
        <v>11</v>
      </c>
      <c r="H93" s="41">
        <v>0</v>
      </c>
      <c r="I93" s="41">
        <v>0</v>
      </c>
      <c r="J93" s="41">
        <v>2</v>
      </c>
      <c r="K93" s="41">
        <v>0</v>
      </c>
      <c r="L93" s="41">
        <v>0</v>
      </c>
      <c r="M93" s="41">
        <v>0</v>
      </c>
      <c r="N93" s="41">
        <v>15</v>
      </c>
      <c r="O93" s="41">
        <v>3</v>
      </c>
      <c r="P93" s="41">
        <v>8</v>
      </c>
      <c r="Q93" s="41">
        <v>3</v>
      </c>
      <c r="R93"/>
      <c r="AB93" s="140">
        <v>22</v>
      </c>
      <c r="AC93" s="140" t="str">
        <f>IF(F93=AB93,"",1)</f>
        <v/>
      </c>
    </row>
    <row r="94" spans="1:29" ht="12" customHeight="1">
      <c r="A94" s="254"/>
      <c r="B94" s="254"/>
      <c r="C94" s="40"/>
      <c r="D94" s="306"/>
      <c r="E94" s="39"/>
      <c r="F94" s="94">
        <f t="shared" si="4"/>
        <v>1</v>
      </c>
      <c r="G94" s="67">
        <f>IF(G93=0,0,G93/$F93)</f>
        <v>0.5</v>
      </c>
      <c r="H94" s="37">
        <f>IF(H93=0,0,H93/$H93)</f>
        <v>0</v>
      </c>
      <c r="I94" s="37">
        <f>IF(I93=0,0,I93/$H93)</f>
        <v>0</v>
      </c>
      <c r="J94" s="37">
        <f>IF(J93=0,0,J93/$J93)</f>
        <v>1</v>
      </c>
      <c r="K94" s="37">
        <f>IF(K93=0,0,K93/$J93)</f>
        <v>0</v>
      </c>
      <c r="L94" s="37">
        <f>IF(L93=0,0,L93/$L93)</f>
        <v>0</v>
      </c>
      <c r="M94" s="37">
        <f>IF(M93=0,0,M93/$L93)</f>
        <v>0</v>
      </c>
      <c r="N94" s="37">
        <f>IF(N93=0,0,N93/$N93)</f>
        <v>1</v>
      </c>
      <c r="O94" s="37">
        <f>IF(O93=0,0,O93/$N93)</f>
        <v>0.2</v>
      </c>
      <c r="P94" s="37">
        <f>IF(P93=0,0,P93/$F93)</f>
        <v>0.36363636363636365</v>
      </c>
      <c r="Q94" s="37">
        <f>IF(Q93=0,0,Q93/$F93)</f>
        <v>0.13636363636363635</v>
      </c>
      <c r="R94"/>
      <c r="AB94" s="224"/>
      <c r="AC94" s="224"/>
    </row>
    <row r="95" spans="1:29" ht="12" customHeight="1">
      <c r="A95" s="254"/>
      <c r="B95" s="254"/>
      <c r="C95" s="43"/>
      <c r="D95" s="305" t="s">
        <v>3</v>
      </c>
      <c r="E95" s="42"/>
      <c r="F95" s="93">
        <f t="shared" si="4"/>
        <v>168</v>
      </c>
      <c r="G95" s="69">
        <v>93</v>
      </c>
      <c r="H95" s="41">
        <v>38</v>
      </c>
      <c r="I95" s="41">
        <v>21</v>
      </c>
      <c r="J95" s="41">
        <v>159</v>
      </c>
      <c r="K95" s="41">
        <v>47</v>
      </c>
      <c r="L95" s="41">
        <v>86</v>
      </c>
      <c r="M95" s="41">
        <v>15</v>
      </c>
      <c r="N95" s="41">
        <v>395</v>
      </c>
      <c r="O95" s="41">
        <v>138</v>
      </c>
      <c r="P95" s="41">
        <v>58</v>
      </c>
      <c r="Q95" s="41">
        <v>17</v>
      </c>
      <c r="R95"/>
      <c r="AB95" s="140">
        <v>168</v>
      </c>
      <c r="AC95" s="140" t="str">
        <f>IF(F95=AB95,"",1)</f>
        <v/>
      </c>
    </row>
    <row r="96" spans="1:29" ht="12" customHeight="1">
      <c r="A96" s="254"/>
      <c r="B96" s="254"/>
      <c r="C96" s="40"/>
      <c r="D96" s="306"/>
      <c r="E96" s="39"/>
      <c r="F96" s="94">
        <f t="shared" si="4"/>
        <v>1</v>
      </c>
      <c r="G96" s="67">
        <f>IF(G95=0,0,G95/$F95)</f>
        <v>0.5535714285714286</v>
      </c>
      <c r="H96" s="37">
        <f>IF(H95=0,0,H95/$H95)</f>
        <v>1</v>
      </c>
      <c r="I96" s="37">
        <f>IF(I95=0,0,I95/$H95)</f>
        <v>0.55263157894736847</v>
      </c>
      <c r="J96" s="37">
        <f>IF(J95=0,0,J95/$J95)</f>
        <v>1</v>
      </c>
      <c r="K96" s="37">
        <f>IF(K95=0,0,K95/$J95)</f>
        <v>0.29559748427672955</v>
      </c>
      <c r="L96" s="37">
        <f>IF(L95=0,0,L95/$L95)</f>
        <v>1</v>
      </c>
      <c r="M96" s="37">
        <f>IF(M95=0,0,M95/$L95)</f>
        <v>0.1744186046511628</v>
      </c>
      <c r="N96" s="37">
        <f>IF(N95=0,0,N95/$N95)</f>
        <v>1</v>
      </c>
      <c r="O96" s="37">
        <f>IF(O95=0,0,O95/$N95)</f>
        <v>0.34936708860759491</v>
      </c>
      <c r="P96" s="37">
        <f>IF(P95=0,0,P95/$F95)</f>
        <v>0.34523809523809523</v>
      </c>
      <c r="Q96" s="37">
        <f>IF(Q95=0,0,Q95/$F95)</f>
        <v>0.10119047619047619</v>
      </c>
      <c r="R96"/>
      <c r="AB96" s="224"/>
      <c r="AC96" s="224"/>
    </row>
    <row r="97" spans="1:30" ht="12" customHeight="1">
      <c r="A97" s="254"/>
      <c r="B97" s="254"/>
      <c r="C97" s="43"/>
      <c r="D97" s="305" t="s">
        <v>2</v>
      </c>
      <c r="E97" s="42"/>
      <c r="F97" s="93">
        <f t="shared" si="4"/>
        <v>21</v>
      </c>
      <c r="G97" s="69">
        <v>8</v>
      </c>
      <c r="H97" s="41">
        <v>4</v>
      </c>
      <c r="I97" s="41">
        <v>1</v>
      </c>
      <c r="J97" s="41">
        <v>1</v>
      </c>
      <c r="K97" s="41">
        <v>0</v>
      </c>
      <c r="L97" s="41">
        <v>6</v>
      </c>
      <c r="M97" s="41">
        <v>3</v>
      </c>
      <c r="N97" s="41">
        <v>1</v>
      </c>
      <c r="O97" s="41">
        <v>0</v>
      </c>
      <c r="P97" s="41">
        <v>12</v>
      </c>
      <c r="Q97" s="41">
        <v>1</v>
      </c>
      <c r="R97"/>
      <c r="AB97" s="140">
        <v>21</v>
      </c>
      <c r="AC97" s="140" t="str">
        <f>IF(F97=AB97,"",1)</f>
        <v/>
      </c>
    </row>
    <row r="98" spans="1:30" ht="12" customHeight="1">
      <c r="A98" s="254"/>
      <c r="B98" s="254"/>
      <c r="C98" s="40"/>
      <c r="D98" s="306"/>
      <c r="E98" s="39"/>
      <c r="F98" s="94">
        <f t="shared" si="4"/>
        <v>1</v>
      </c>
      <c r="G98" s="67">
        <f>IF(G97=0,0,G97/$F97)</f>
        <v>0.38095238095238093</v>
      </c>
      <c r="H98" s="37">
        <f>IF(H97=0,0,H97/$H97)</f>
        <v>1</v>
      </c>
      <c r="I98" s="37">
        <f>IF(I97=0,0,I97/$H97)</f>
        <v>0.25</v>
      </c>
      <c r="J98" s="37">
        <f>IF(J97=0,0,J97/$J97)</f>
        <v>1</v>
      </c>
      <c r="K98" s="37">
        <f>IF(K97=0,0,K97/$J97)</f>
        <v>0</v>
      </c>
      <c r="L98" s="37">
        <f>IF(L97=0,0,L97/$L97)</f>
        <v>1</v>
      </c>
      <c r="M98" s="37">
        <f>IF(M97=0,0,M97/$L97)</f>
        <v>0.5</v>
      </c>
      <c r="N98" s="37">
        <f>IF(N97=0,0,N97/$N97)</f>
        <v>1</v>
      </c>
      <c r="O98" s="37">
        <f>IF(O97=0,0,O97/$N97)</f>
        <v>0</v>
      </c>
      <c r="P98" s="37">
        <f>IF(P97=0,0,P97/$F97)</f>
        <v>0.5714285714285714</v>
      </c>
      <c r="Q98" s="37">
        <f>IF(Q97=0,0,Q97/$F97)</f>
        <v>4.7619047619047616E-2</v>
      </c>
      <c r="R98"/>
      <c r="AB98" s="224"/>
      <c r="AC98" s="224"/>
    </row>
    <row r="99" spans="1:30" ht="12.75" customHeight="1">
      <c r="A99" s="254"/>
      <c r="B99" s="254"/>
      <c r="C99" s="43"/>
      <c r="D99" s="305" t="s">
        <v>1</v>
      </c>
      <c r="E99" s="42"/>
      <c r="F99" s="93">
        <f t="shared" si="4"/>
        <v>56</v>
      </c>
      <c r="G99" s="69">
        <v>13</v>
      </c>
      <c r="H99" s="41">
        <v>26</v>
      </c>
      <c r="I99" s="41">
        <v>14</v>
      </c>
      <c r="J99" s="41">
        <v>6</v>
      </c>
      <c r="K99" s="41">
        <v>3</v>
      </c>
      <c r="L99" s="41">
        <v>43</v>
      </c>
      <c r="M99" s="41">
        <v>17</v>
      </c>
      <c r="N99" s="41">
        <v>163</v>
      </c>
      <c r="O99" s="41">
        <v>98</v>
      </c>
      <c r="P99" s="41">
        <v>25</v>
      </c>
      <c r="Q99" s="41">
        <v>18</v>
      </c>
      <c r="R99"/>
      <c r="AB99" s="140">
        <v>56</v>
      </c>
      <c r="AC99" s="140" t="str">
        <f>IF(F99=AB99,"",1)</f>
        <v/>
      </c>
    </row>
    <row r="100" spans="1:30" ht="12.75" customHeight="1" thickBot="1">
      <c r="A100" s="255"/>
      <c r="B100" s="255"/>
      <c r="C100" s="40"/>
      <c r="D100" s="306"/>
      <c r="E100" s="39"/>
      <c r="F100" s="128">
        <f t="shared" si="4"/>
        <v>1</v>
      </c>
      <c r="G100" s="67">
        <f>IF(G99=0,0,G99/$F99)</f>
        <v>0.23214285714285715</v>
      </c>
      <c r="H100" s="37">
        <f>IF(H99=0,0,H99/$H99)</f>
        <v>1</v>
      </c>
      <c r="I100" s="37">
        <f>IF(I99=0,0,I99/$H99)</f>
        <v>0.53846153846153844</v>
      </c>
      <c r="J100" s="37">
        <f>IF(J99=0,0,J99/$J99)</f>
        <v>1</v>
      </c>
      <c r="K100" s="37">
        <f>IF(K99=0,0,K99/$J99)</f>
        <v>0.5</v>
      </c>
      <c r="L100" s="37">
        <f>IF(L99=0,0,L99/$L99)</f>
        <v>1</v>
      </c>
      <c r="M100" s="37">
        <f>IF(M99=0,0,M99/$L99)</f>
        <v>0.39534883720930231</v>
      </c>
      <c r="N100" s="37">
        <f>IF(N99=0,0,N99/$N99)</f>
        <v>1</v>
      </c>
      <c r="O100" s="37">
        <f>IF(O99=0,0,O99/$N99)</f>
        <v>0.60122699386503065</v>
      </c>
      <c r="P100" s="37">
        <f>IF(P99=0,0,P99/$F99)</f>
        <v>0.44642857142857145</v>
      </c>
      <c r="Q100" s="37">
        <f>IF(Q99=0,0,Q99/$F99)</f>
        <v>0.32142857142857145</v>
      </c>
      <c r="R100"/>
      <c r="AB100" s="141"/>
      <c r="AC100" s="226"/>
    </row>
    <row r="110" spans="1:30">
      <c r="D110" s="170" t="s">
        <v>687</v>
      </c>
      <c r="F110" s="165">
        <v>967</v>
      </c>
      <c r="G110" s="165">
        <v>347</v>
      </c>
      <c r="H110" s="165">
        <v>348</v>
      </c>
      <c r="I110" s="165">
        <v>97</v>
      </c>
      <c r="J110" s="165">
        <v>231</v>
      </c>
      <c r="K110" s="165">
        <v>70</v>
      </c>
      <c r="L110" s="165">
        <v>310</v>
      </c>
      <c r="M110" s="165">
        <v>89</v>
      </c>
      <c r="N110" s="165">
        <v>977</v>
      </c>
      <c r="O110" s="165">
        <v>337</v>
      </c>
      <c r="P110" s="165">
        <v>484</v>
      </c>
      <c r="Q110" s="165">
        <v>136</v>
      </c>
      <c r="R110" s="165"/>
      <c r="S110" s="165"/>
    </row>
    <row r="111" spans="1:30">
      <c r="D111" s="227" t="s">
        <v>49</v>
      </c>
      <c r="F111" s="168">
        <f>IF(F110="","",SUM(F9,F11,F13,F15,F17))</f>
        <v>967</v>
      </c>
      <c r="G111" s="168">
        <f t="shared" ref="G111:S111" si="5">IF(G110="","",SUM(G9,G11,G13,G15,G17))</f>
        <v>347</v>
      </c>
      <c r="H111" s="168">
        <f t="shared" si="5"/>
        <v>348</v>
      </c>
      <c r="I111" s="168">
        <f t="shared" si="5"/>
        <v>97</v>
      </c>
      <c r="J111" s="168">
        <f t="shared" si="5"/>
        <v>231</v>
      </c>
      <c r="K111" s="168">
        <f t="shared" si="5"/>
        <v>70</v>
      </c>
      <c r="L111" s="168">
        <f t="shared" si="5"/>
        <v>310</v>
      </c>
      <c r="M111" s="168">
        <f t="shared" si="5"/>
        <v>89</v>
      </c>
      <c r="N111" s="168">
        <f t="shared" si="5"/>
        <v>977</v>
      </c>
      <c r="O111" s="168">
        <f t="shared" si="5"/>
        <v>337</v>
      </c>
      <c r="P111" s="168">
        <f t="shared" si="5"/>
        <v>484</v>
      </c>
      <c r="Q111" s="168">
        <f t="shared" si="5"/>
        <v>136</v>
      </c>
      <c r="R111" s="168"/>
      <c r="S111" s="168" t="str">
        <f t="shared" si="5"/>
        <v/>
      </c>
      <c r="T111" s="54"/>
      <c r="V111" s="54"/>
      <c r="X111" s="54"/>
      <c r="Z111" s="54"/>
      <c r="AB111" s="54"/>
      <c r="AD111" s="54"/>
    </row>
    <row r="112" spans="1:30">
      <c r="D112" s="227" t="s">
        <v>43</v>
      </c>
      <c r="F112" s="168">
        <f>IF(F110="","",SUM(F19,F69))</f>
        <v>967</v>
      </c>
      <c r="G112" s="168">
        <f t="shared" ref="G112:S112" si="6">IF(G110="","",SUM(G19,G69))</f>
        <v>347</v>
      </c>
      <c r="H112" s="168">
        <f t="shared" si="6"/>
        <v>348</v>
      </c>
      <c r="I112" s="168">
        <f t="shared" si="6"/>
        <v>97</v>
      </c>
      <c r="J112" s="168">
        <f t="shared" si="6"/>
        <v>231</v>
      </c>
      <c r="K112" s="168">
        <f t="shared" si="6"/>
        <v>70</v>
      </c>
      <c r="L112" s="168">
        <f t="shared" si="6"/>
        <v>310</v>
      </c>
      <c r="M112" s="168">
        <f t="shared" si="6"/>
        <v>89</v>
      </c>
      <c r="N112" s="168">
        <f t="shared" si="6"/>
        <v>977</v>
      </c>
      <c r="O112" s="168">
        <f t="shared" si="6"/>
        <v>337</v>
      </c>
      <c r="P112" s="168">
        <f t="shared" si="6"/>
        <v>484</v>
      </c>
      <c r="Q112" s="168">
        <f t="shared" si="6"/>
        <v>136</v>
      </c>
      <c r="R112" s="168"/>
      <c r="S112" s="168" t="str">
        <f t="shared" si="6"/>
        <v/>
      </c>
      <c r="T112" s="54"/>
      <c r="V112" s="54"/>
      <c r="X112" s="54"/>
      <c r="Z112" s="54"/>
      <c r="AB112" s="54"/>
      <c r="AD112" s="54"/>
    </row>
    <row r="113" spans="4:30">
      <c r="D113" s="169" t="s">
        <v>42</v>
      </c>
      <c r="F113" s="168">
        <f>IF(F110="","",SUM(F21,F23,F25,F27,F29,F31,F33,F35,F37,F39,F41,F43,F45,F47,F49,F51,F53,F55,F57,F59,F61,F63,F65,F67))</f>
        <v>243</v>
      </c>
      <c r="G113" s="168">
        <f t="shared" ref="G113:S113" si="7">IF(G110="","",SUM(G21,G23,G25,G27,G29,G31,G33,G35,G37,G39,G41,G43,G45,G47,G49,G51,G53,G55,G57,G59,G61,G63,G65,G67))</f>
        <v>127</v>
      </c>
      <c r="H113" s="168">
        <f t="shared" si="7"/>
        <v>210</v>
      </c>
      <c r="I113" s="168">
        <f t="shared" si="7"/>
        <v>37</v>
      </c>
      <c r="J113" s="168">
        <f t="shared" si="7"/>
        <v>24</v>
      </c>
      <c r="K113" s="168">
        <f t="shared" si="7"/>
        <v>5</v>
      </c>
      <c r="L113" s="168">
        <f t="shared" si="7"/>
        <v>95</v>
      </c>
      <c r="M113" s="168">
        <f t="shared" si="7"/>
        <v>22</v>
      </c>
      <c r="N113" s="168">
        <f t="shared" si="7"/>
        <v>309</v>
      </c>
      <c r="O113" s="168">
        <f t="shared" si="7"/>
        <v>84</v>
      </c>
      <c r="P113" s="168">
        <f t="shared" si="7"/>
        <v>100</v>
      </c>
      <c r="Q113" s="168">
        <f t="shared" si="7"/>
        <v>16</v>
      </c>
      <c r="R113" s="168"/>
      <c r="S113" s="168" t="str">
        <f t="shared" si="7"/>
        <v/>
      </c>
      <c r="T113" s="54"/>
      <c r="V113" s="54"/>
      <c r="X113" s="54"/>
      <c r="Z113" s="54"/>
      <c r="AB113" s="54"/>
      <c r="AD113" s="54"/>
    </row>
    <row r="114" spans="4:30">
      <c r="D114" s="170" t="s">
        <v>491</v>
      </c>
      <c r="F114" s="168">
        <f>IF(F110="","",SUM(F71,F73,F75,F77,F79,F81,F83,F85,F87,F89,F91,F93,F95,F97,F99))</f>
        <v>724</v>
      </c>
      <c r="G114" s="168">
        <f t="shared" ref="G114:S114" si="8">IF(G110="","",SUM(G71,G73,G75,G77,G79,G81,G83,G85,G87,G89,G91,G93,G95,G97,G99))</f>
        <v>220</v>
      </c>
      <c r="H114" s="168">
        <f t="shared" si="8"/>
        <v>138</v>
      </c>
      <c r="I114" s="168">
        <f t="shared" si="8"/>
        <v>60</v>
      </c>
      <c r="J114" s="168">
        <f t="shared" si="8"/>
        <v>207</v>
      </c>
      <c r="K114" s="168">
        <f t="shared" si="8"/>
        <v>65</v>
      </c>
      <c r="L114" s="168">
        <f t="shared" si="8"/>
        <v>215</v>
      </c>
      <c r="M114" s="168">
        <f t="shared" si="8"/>
        <v>67</v>
      </c>
      <c r="N114" s="168">
        <f t="shared" si="8"/>
        <v>668</v>
      </c>
      <c r="O114" s="168">
        <f t="shared" si="8"/>
        <v>253</v>
      </c>
      <c r="P114" s="168">
        <f t="shared" si="8"/>
        <v>384</v>
      </c>
      <c r="Q114" s="168">
        <f t="shared" si="8"/>
        <v>120</v>
      </c>
      <c r="R114" s="168"/>
      <c r="S114" s="168" t="str">
        <f t="shared" si="8"/>
        <v/>
      </c>
      <c r="T114" s="54"/>
      <c r="V114" s="54"/>
      <c r="X114" s="54"/>
      <c r="Z114" s="54"/>
      <c r="AB114" s="54"/>
      <c r="AD114" s="54"/>
    </row>
    <row r="116" spans="4:30">
      <c r="D116" s="170" t="s">
        <v>687</v>
      </c>
      <c r="F116" s="165" t="str">
        <f>IF(F110="","",IF(F7=F110,"",1))</f>
        <v/>
      </c>
      <c r="G116" s="165" t="str">
        <f t="shared" ref="G116:S116" si="9">IF(G110="","",IF(G7=G110,"",1))</f>
        <v/>
      </c>
      <c r="H116" s="165" t="str">
        <f t="shared" si="9"/>
        <v/>
      </c>
      <c r="I116" s="165" t="str">
        <f t="shared" si="9"/>
        <v/>
      </c>
      <c r="J116" s="165" t="str">
        <f t="shared" si="9"/>
        <v/>
      </c>
      <c r="K116" s="165" t="str">
        <f t="shared" si="9"/>
        <v/>
      </c>
      <c r="L116" s="165" t="str">
        <f t="shared" si="9"/>
        <v/>
      </c>
      <c r="M116" s="165" t="str">
        <f t="shared" si="9"/>
        <v/>
      </c>
      <c r="N116" s="165" t="str">
        <f t="shared" si="9"/>
        <v/>
      </c>
      <c r="O116" s="165" t="str">
        <f t="shared" si="9"/>
        <v/>
      </c>
      <c r="P116" s="165" t="str">
        <f t="shared" si="9"/>
        <v/>
      </c>
      <c r="Q116" s="165" t="str">
        <f t="shared" si="9"/>
        <v/>
      </c>
      <c r="R116" s="165"/>
      <c r="S116" s="165" t="str">
        <f t="shared" si="9"/>
        <v/>
      </c>
    </row>
    <row r="117" spans="4:30">
      <c r="D117" s="227" t="s">
        <v>49</v>
      </c>
      <c r="F117" s="165" t="str">
        <f>IF(F110="","",IF(F110=F111,"",1))</f>
        <v/>
      </c>
      <c r="G117" s="165" t="str">
        <f t="shared" ref="G117:S117" si="10">IF(G110="","",IF(G110=G111,"",1))</f>
        <v/>
      </c>
      <c r="H117" s="165" t="str">
        <f t="shared" si="10"/>
        <v/>
      </c>
      <c r="I117" s="165" t="str">
        <f t="shared" si="10"/>
        <v/>
      </c>
      <c r="J117" s="165" t="str">
        <f t="shared" si="10"/>
        <v/>
      </c>
      <c r="K117" s="165" t="str">
        <f t="shared" si="10"/>
        <v/>
      </c>
      <c r="L117" s="165" t="str">
        <f t="shared" si="10"/>
        <v/>
      </c>
      <c r="M117" s="165" t="str">
        <f t="shared" si="10"/>
        <v/>
      </c>
      <c r="N117" s="165" t="str">
        <f t="shared" si="10"/>
        <v/>
      </c>
      <c r="O117" s="165" t="str">
        <f t="shared" si="10"/>
        <v/>
      </c>
      <c r="P117" s="165" t="str">
        <f t="shared" si="10"/>
        <v/>
      </c>
      <c r="Q117" s="165" t="str">
        <f t="shared" si="10"/>
        <v/>
      </c>
      <c r="R117" s="165"/>
      <c r="S117" s="165" t="str">
        <f t="shared" si="10"/>
        <v/>
      </c>
    </row>
    <row r="118" spans="4:30">
      <c r="D118" s="227" t="s">
        <v>43</v>
      </c>
      <c r="F118" s="165" t="str">
        <f>IF(F110="","",IF(F110=F112,"",1))</f>
        <v/>
      </c>
      <c r="G118" s="165" t="str">
        <f t="shared" ref="G118:S118" si="11">IF(G110="","",IF(G110=G112,"",1))</f>
        <v/>
      </c>
      <c r="H118" s="165" t="str">
        <f t="shared" si="11"/>
        <v/>
      </c>
      <c r="I118" s="165" t="str">
        <f t="shared" si="11"/>
        <v/>
      </c>
      <c r="J118" s="165" t="str">
        <f t="shared" si="11"/>
        <v/>
      </c>
      <c r="K118" s="165" t="str">
        <f t="shared" si="11"/>
        <v/>
      </c>
      <c r="L118" s="165" t="str">
        <f t="shared" si="11"/>
        <v/>
      </c>
      <c r="M118" s="165" t="str">
        <f t="shared" si="11"/>
        <v/>
      </c>
      <c r="N118" s="165" t="str">
        <f t="shared" si="11"/>
        <v/>
      </c>
      <c r="O118" s="165" t="str">
        <f t="shared" si="11"/>
        <v/>
      </c>
      <c r="P118" s="165" t="str">
        <f t="shared" si="11"/>
        <v/>
      </c>
      <c r="Q118" s="165" t="str">
        <f t="shared" si="11"/>
        <v/>
      </c>
      <c r="R118" s="165"/>
      <c r="S118" s="165" t="str">
        <f t="shared" si="11"/>
        <v/>
      </c>
    </row>
    <row r="119" spans="4:30">
      <c r="D119" s="169" t="s">
        <v>42</v>
      </c>
      <c r="F119" s="165" t="str">
        <f>IF(F110="","",IF(F19=F113,"",1))</f>
        <v/>
      </c>
      <c r="G119" s="165" t="str">
        <f t="shared" ref="G119:S119" si="12">IF(G110="","",IF(G19=G113,"",1))</f>
        <v/>
      </c>
      <c r="H119" s="165" t="str">
        <f t="shared" si="12"/>
        <v/>
      </c>
      <c r="I119" s="165" t="str">
        <f t="shared" si="12"/>
        <v/>
      </c>
      <c r="J119" s="165" t="str">
        <f t="shared" si="12"/>
        <v/>
      </c>
      <c r="K119" s="165" t="str">
        <f t="shared" si="12"/>
        <v/>
      </c>
      <c r="L119" s="165" t="str">
        <f t="shared" si="12"/>
        <v/>
      </c>
      <c r="M119" s="165" t="str">
        <f t="shared" si="12"/>
        <v/>
      </c>
      <c r="N119" s="165" t="str">
        <f t="shared" si="12"/>
        <v/>
      </c>
      <c r="O119" s="165" t="str">
        <f t="shared" si="12"/>
        <v/>
      </c>
      <c r="P119" s="165" t="str">
        <f t="shared" si="12"/>
        <v/>
      </c>
      <c r="Q119" s="165" t="str">
        <f t="shared" si="12"/>
        <v/>
      </c>
      <c r="R119" s="165"/>
      <c r="S119" s="165" t="str">
        <f t="shared" si="12"/>
        <v/>
      </c>
    </row>
    <row r="120" spans="4:30">
      <c r="D120" s="170" t="s">
        <v>491</v>
      </c>
      <c r="F120" s="165" t="str">
        <f>IF(F110="","",IF(F69=F114,"",1))</f>
        <v/>
      </c>
      <c r="G120" s="165" t="str">
        <f t="shared" ref="G120:S120" si="13">IF(G110="","",IF(G69=G114,"",1))</f>
        <v/>
      </c>
      <c r="H120" s="165" t="str">
        <f t="shared" si="13"/>
        <v/>
      </c>
      <c r="I120" s="165" t="str">
        <f t="shared" si="13"/>
        <v/>
      </c>
      <c r="J120" s="165" t="str">
        <f t="shared" si="13"/>
        <v/>
      </c>
      <c r="K120" s="165" t="str">
        <f t="shared" si="13"/>
        <v/>
      </c>
      <c r="L120" s="165" t="str">
        <f t="shared" si="13"/>
        <v/>
      </c>
      <c r="M120" s="165" t="str">
        <f t="shared" si="13"/>
        <v/>
      </c>
      <c r="N120" s="165" t="str">
        <f t="shared" si="13"/>
        <v/>
      </c>
      <c r="O120" s="165" t="str">
        <f t="shared" si="13"/>
        <v/>
      </c>
      <c r="P120" s="165" t="str">
        <f t="shared" si="13"/>
        <v/>
      </c>
      <c r="Q120" s="165" t="str">
        <f t="shared" si="13"/>
        <v/>
      </c>
      <c r="R120" s="165"/>
      <c r="S120" s="165" t="str">
        <f t="shared" si="13"/>
        <v/>
      </c>
    </row>
  </sheetData>
  <mergeCells count="62">
    <mergeCell ref="D97:D98"/>
    <mergeCell ref="D59:D60"/>
    <mergeCell ref="D61:D62"/>
    <mergeCell ref="D63:D64"/>
    <mergeCell ref="D65:D66"/>
    <mergeCell ref="D67:D68"/>
    <mergeCell ref="B69:B100"/>
    <mergeCell ref="D69:D70"/>
    <mergeCell ref="D71:D72"/>
    <mergeCell ref="D73:D74"/>
    <mergeCell ref="D75:D76"/>
    <mergeCell ref="D99:D100"/>
    <mergeCell ref="D77:D78"/>
    <mergeCell ref="D79:D80"/>
    <mergeCell ref="D81:D82"/>
    <mergeCell ref="D83:D84"/>
    <mergeCell ref="D85:D86"/>
    <mergeCell ref="D87:D88"/>
    <mergeCell ref="D89:D90"/>
    <mergeCell ref="D91:D92"/>
    <mergeCell ref="D93:D94"/>
    <mergeCell ref="D95:D96"/>
    <mergeCell ref="D47:D48"/>
    <mergeCell ref="D49:D50"/>
    <mergeCell ref="D51:D52"/>
    <mergeCell ref="D53:D54"/>
    <mergeCell ref="D55:D56"/>
    <mergeCell ref="D37:D38"/>
    <mergeCell ref="D39:D40"/>
    <mergeCell ref="D41:D42"/>
    <mergeCell ref="D43:D44"/>
    <mergeCell ref="D45:D46"/>
    <mergeCell ref="A3:E6"/>
    <mergeCell ref="F3:F6"/>
    <mergeCell ref="G3:G6"/>
    <mergeCell ref="H3:O3"/>
    <mergeCell ref="A19:A100"/>
    <mergeCell ref="B19:B68"/>
    <mergeCell ref="D19:D20"/>
    <mergeCell ref="D21:D22"/>
    <mergeCell ref="D23:D24"/>
    <mergeCell ref="D25:D26"/>
    <mergeCell ref="D27:D28"/>
    <mergeCell ref="D29:D30"/>
    <mergeCell ref="D31:D32"/>
    <mergeCell ref="D33:D34"/>
    <mergeCell ref="D57:D58"/>
    <mergeCell ref="D35:D36"/>
    <mergeCell ref="A7:E8"/>
    <mergeCell ref="A9:A18"/>
    <mergeCell ref="B9:E10"/>
    <mergeCell ref="B11:E12"/>
    <mergeCell ref="B13:E14"/>
    <mergeCell ref="B15:E16"/>
    <mergeCell ref="B17:E18"/>
    <mergeCell ref="P3:P6"/>
    <mergeCell ref="Q3:Q6"/>
    <mergeCell ref="H4:M4"/>
    <mergeCell ref="N4:O5"/>
    <mergeCell ref="H5:I5"/>
    <mergeCell ref="J5:K5"/>
    <mergeCell ref="L5:M5"/>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2"/>
  <sheetViews>
    <sheetView view="pageBreakPreview" zoomScaleNormal="100" zoomScaleSheetLayoutView="100" workbookViewId="0">
      <selection activeCell="N27" sqref="N27"/>
    </sheetView>
  </sheetViews>
  <sheetFormatPr defaultRowHeight="13.5"/>
  <cols>
    <col min="1" max="2" width="2.625" style="4" customWidth="1"/>
    <col min="3" max="3" width="1.375" style="4" customWidth="1"/>
    <col min="4" max="4" width="27.625" style="4" customWidth="1"/>
    <col min="5" max="5" width="1.375" style="4" customWidth="1"/>
    <col min="6" max="6" width="10.625" style="3" customWidth="1"/>
    <col min="7" max="14" width="9.875" style="3" customWidth="1"/>
    <col min="15" max="16384" width="9" style="3"/>
  </cols>
  <sheetData>
    <row r="1" spans="1:29" ht="14.25">
      <c r="A1" s="18" t="s">
        <v>598</v>
      </c>
    </row>
    <row r="3" spans="1:29" ht="14.25" customHeight="1">
      <c r="A3" s="240" t="s">
        <v>64</v>
      </c>
      <c r="B3" s="241"/>
      <c r="C3" s="241"/>
      <c r="D3" s="241"/>
      <c r="E3" s="242"/>
      <c r="F3" s="249" t="s">
        <v>131</v>
      </c>
      <c r="G3" s="266" t="s">
        <v>408</v>
      </c>
      <c r="H3" s="267"/>
      <c r="I3" s="266" t="s">
        <v>407</v>
      </c>
      <c r="J3" s="267"/>
      <c r="K3" s="266" t="s">
        <v>406</v>
      </c>
      <c r="L3" s="267"/>
      <c r="M3" s="427" t="s">
        <v>405</v>
      </c>
      <c r="N3" s="427"/>
      <c r="O3" s="6"/>
    </row>
    <row r="4" spans="1:29" ht="62.25" customHeight="1">
      <c r="A4" s="243"/>
      <c r="B4" s="244"/>
      <c r="C4" s="244"/>
      <c r="D4" s="244"/>
      <c r="E4" s="245"/>
      <c r="F4" s="232"/>
      <c r="G4" s="268"/>
      <c r="H4" s="269"/>
      <c r="I4" s="268"/>
      <c r="J4" s="269"/>
      <c r="K4" s="268"/>
      <c r="L4" s="269"/>
      <c r="M4" s="294"/>
      <c r="N4" s="294"/>
    </row>
    <row r="5" spans="1:29" ht="15" customHeight="1" thickBot="1">
      <c r="A5" s="243"/>
      <c r="B5" s="244"/>
      <c r="C5" s="244"/>
      <c r="D5" s="244"/>
      <c r="E5" s="245"/>
      <c r="F5" s="232"/>
      <c r="G5" s="233" t="s">
        <v>52</v>
      </c>
      <c r="H5" s="235" t="s">
        <v>51</v>
      </c>
      <c r="I5" s="233" t="s">
        <v>52</v>
      </c>
      <c r="J5" s="235" t="s">
        <v>51</v>
      </c>
      <c r="K5" s="233" t="s">
        <v>52</v>
      </c>
      <c r="L5" s="235" t="s">
        <v>51</v>
      </c>
      <c r="M5" s="339" t="s">
        <v>52</v>
      </c>
      <c r="N5" s="235" t="s">
        <v>51</v>
      </c>
    </row>
    <row r="6" spans="1:29" ht="15" customHeight="1" thickBot="1">
      <c r="A6" s="246"/>
      <c r="B6" s="247"/>
      <c r="C6" s="247"/>
      <c r="D6" s="247"/>
      <c r="E6" s="248"/>
      <c r="F6" s="232"/>
      <c r="G6" s="234"/>
      <c r="H6" s="236"/>
      <c r="I6" s="234"/>
      <c r="J6" s="236"/>
      <c r="K6" s="234"/>
      <c r="L6" s="236"/>
      <c r="M6" s="340"/>
      <c r="N6" s="236"/>
      <c r="AA6" s="143">
        <f>SUM(AB7:AD53,F66:AD70)</f>
        <v>0</v>
      </c>
    </row>
    <row r="7" spans="1:29" ht="23.1" customHeight="1">
      <c r="A7" s="237" t="s">
        <v>50</v>
      </c>
      <c r="B7" s="238"/>
      <c r="C7" s="238"/>
      <c r="D7" s="238"/>
      <c r="E7" s="239"/>
      <c r="F7" s="10">
        <f t="shared" ref="F7:F53" si="0">SUM(G7,I7,K7,M7)</f>
        <v>967</v>
      </c>
      <c r="G7" s="9">
        <f>SUM(G8:G12)</f>
        <v>773</v>
      </c>
      <c r="H7" s="8">
        <f t="shared" ref="H7:H53" si="1">IF(G7=0,0,G7/$F7*100)</f>
        <v>79.937952430196475</v>
      </c>
      <c r="I7" s="9">
        <f>SUM(I8:I12)</f>
        <v>93</v>
      </c>
      <c r="J7" s="8">
        <f t="shared" ref="J7:J53" si="2">IF(I7=0,0,I7/$F7*100)</f>
        <v>9.6173733195449849</v>
      </c>
      <c r="K7" s="9">
        <f>SUM(K8:K12)</f>
        <v>65</v>
      </c>
      <c r="L7" s="8">
        <f t="shared" ref="L7:L53" si="3">IF(K7=0,0,K7/$F7*100)</f>
        <v>6.7218200620475708</v>
      </c>
      <c r="M7" s="9">
        <f>SUM(M8:M12)</f>
        <v>36</v>
      </c>
      <c r="N7" s="8">
        <f t="shared" ref="N7:N53" si="4">IF(M7=0,0,M7/$F7*100)</f>
        <v>3.7228541882109618</v>
      </c>
      <c r="O7" s="54">
        <f>+G7+I7</f>
        <v>866</v>
      </c>
      <c r="P7" s="54"/>
      <c r="AA7" s="142">
        <v>967</v>
      </c>
      <c r="AB7" s="139" t="str">
        <f>IF(F7=AA7,"",1)</f>
        <v/>
      </c>
      <c r="AC7" s="175" t="str">
        <f>IF(SUM(H7,J7,L7,N7)=100,"",1)</f>
        <v/>
      </c>
    </row>
    <row r="8" spans="1:29" ht="23.1" customHeight="1">
      <c r="A8" s="256" t="s">
        <v>49</v>
      </c>
      <c r="B8" s="259" t="s">
        <v>48</v>
      </c>
      <c r="C8" s="260"/>
      <c r="D8" s="260"/>
      <c r="E8" s="261"/>
      <c r="F8" s="10">
        <f>SUM(G8,I8,K8,M8)</f>
        <v>323</v>
      </c>
      <c r="G8" s="9">
        <v>191</v>
      </c>
      <c r="H8" s="8">
        <f t="shared" si="1"/>
        <v>59.133126934984524</v>
      </c>
      <c r="I8" s="9">
        <v>60</v>
      </c>
      <c r="J8" s="8">
        <f t="shared" si="2"/>
        <v>18.575851393188856</v>
      </c>
      <c r="K8" s="9">
        <v>54</v>
      </c>
      <c r="L8" s="8">
        <f t="shared" si="3"/>
        <v>16.718266253869967</v>
      </c>
      <c r="M8" s="9">
        <v>18</v>
      </c>
      <c r="N8" s="8">
        <f t="shared" si="4"/>
        <v>5.5727554179566559</v>
      </c>
      <c r="O8" s="54">
        <f>+G8+I8</f>
        <v>251</v>
      </c>
      <c r="P8" s="54"/>
      <c r="AA8" s="9">
        <v>323</v>
      </c>
      <c r="AB8" s="140" t="str">
        <f t="shared" ref="AB8:AB53" si="5">IF(F8=AA8,"",1)</f>
        <v/>
      </c>
      <c r="AC8" s="140" t="str">
        <f t="shared" ref="AC8:AC53" si="6">IF(SUM(H8,J8,L8,N8)=100,"",1)</f>
        <v/>
      </c>
    </row>
    <row r="9" spans="1:29" ht="23.1" customHeight="1">
      <c r="A9" s="257"/>
      <c r="B9" s="259" t="s">
        <v>47</v>
      </c>
      <c r="C9" s="260"/>
      <c r="D9" s="260"/>
      <c r="E9" s="261"/>
      <c r="F9" s="10">
        <f t="shared" si="0"/>
        <v>145</v>
      </c>
      <c r="G9" s="9">
        <v>120</v>
      </c>
      <c r="H9" s="8">
        <f t="shared" si="1"/>
        <v>82.758620689655174</v>
      </c>
      <c r="I9" s="9">
        <v>13</v>
      </c>
      <c r="J9" s="8">
        <f t="shared" si="2"/>
        <v>8.9655172413793096</v>
      </c>
      <c r="K9" s="9">
        <v>6</v>
      </c>
      <c r="L9" s="8">
        <f t="shared" si="3"/>
        <v>4.1379310344827589</v>
      </c>
      <c r="M9" s="9">
        <v>6</v>
      </c>
      <c r="N9" s="8">
        <f t="shared" si="4"/>
        <v>4.1379310344827589</v>
      </c>
      <c r="O9" s="54">
        <f t="shared" ref="O9:O53" si="7">+G9+I9</f>
        <v>133</v>
      </c>
      <c r="P9" s="54"/>
      <c r="AA9" s="9">
        <v>145</v>
      </c>
      <c r="AB9" s="140" t="str">
        <f t="shared" si="5"/>
        <v/>
      </c>
      <c r="AC9" s="140" t="str">
        <f t="shared" si="6"/>
        <v/>
      </c>
    </row>
    <row r="10" spans="1:29" ht="23.1" customHeight="1">
      <c r="A10" s="257"/>
      <c r="B10" s="259" t="s">
        <v>46</v>
      </c>
      <c r="C10" s="260"/>
      <c r="D10" s="260"/>
      <c r="E10" s="261"/>
      <c r="F10" s="10">
        <f t="shared" si="0"/>
        <v>218</v>
      </c>
      <c r="G10" s="9">
        <v>202</v>
      </c>
      <c r="H10" s="8">
        <f t="shared" si="1"/>
        <v>92.660550458715591</v>
      </c>
      <c r="I10" s="9">
        <v>10</v>
      </c>
      <c r="J10" s="8">
        <f t="shared" si="2"/>
        <v>4.5871559633027523</v>
      </c>
      <c r="K10" s="9">
        <v>4</v>
      </c>
      <c r="L10" s="8">
        <f t="shared" si="3"/>
        <v>1.834862385321101</v>
      </c>
      <c r="M10" s="9">
        <v>2</v>
      </c>
      <c r="N10" s="8">
        <f t="shared" si="4"/>
        <v>0.91743119266055051</v>
      </c>
      <c r="O10" s="54">
        <f t="shared" si="7"/>
        <v>212</v>
      </c>
      <c r="P10" s="54"/>
      <c r="AA10" s="9">
        <v>218</v>
      </c>
      <c r="AB10" s="140" t="str">
        <f t="shared" si="5"/>
        <v/>
      </c>
      <c r="AC10" s="140" t="str">
        <f t="shared" si="6"/>
        <v/>
      </c>
    </row>
    <row r="11" spans="1:29" ht="23.1" customHeight="1">
      <c r="A11" s="257"/>
      <c r="B11" s="259" t="s">
        <v>45</v>
      </c>
      <c r="C11" s="260"/>
      <c r="D11" s="260"/>
      <c r="E11" s="261"/>
      <c r="F11" s="10">
        <f t="shared" si="0"/>
        <v>66</v>
      </c>
      <c r="G11" s="9">
        <v>57</v>
      </c>
      <c r="H11" s="8">
        <f t="shared" si="1"/>
        <v>86.36363636363636</v>
      </c>
      <c r="I11" s="9">
        <v>6</v>
      </c>
      <c r="J11" s="8">
        <f t="shared" si="2"/>
        <v>9.0909090909090917</v>
      </c>
      <c r="K11" s="9">
        <v>0</v>
      </c>
      <c r="L11" s="8">
        <f t="shared" si="3"/>
        <v>0</v>
      </c>
      <c r="M11" s="9">
        <v>3</v>
      </c>
      <c r="N11" s="8">
        <f t="shared" si="4"/>
        <v>4.5454545454545459</v>
      </c>
      <c r="O11" s="54">
        <f t="shared" si="7"/>
        <v>63</v>
      </c>
      <c r="P11" s="54"/>
      <c r="AA11" s="9">
        <v>66</v>
      </c>
      <c r="AB11" s="140" t="str">
        <f t="shared" si="5"/>
        <v/>
      </c>
      <c r="AC11" s="140" t="str">
        <f t="shared" si="6"/>
        <v/>
      </c>
    </row>
    <row r="12" spans="1:29" ht="23.1" customHeight="1">
      <c r="A12" s="258"/>
      <c r="B12" s="259" t="s">
        <v>44</v>
      </c>
      <c r="C12" s="260"/>
      <c r="D12" s="260"/>
      <c r="E12" s="261"/>
      <c r="F12" s="10">
        <f t="shared" si="0"/>
        <v>215</v>
      </c>
      <c r="G12" s="9">
        <v>203</v>
      </c>
      <c r="H12" s="8">
        <f t="shared" si="1"/>
        <v>94.418604651162781</v>
      </c>
      <c r="I12" s="9">
        <v>4</v>
      </c>
      <c r="J12" s="8">
        <f t="shared" si="2"/>
        <v>1.8604651162790697</v>
      </c>
      <c r="K12" s="9">
        <v>1</v>
      </c>
      <c r="L12" s="8">
        <f t="shared" si="3"/>
        <v>0.46511627906976744</v>
      </c>
      <c r="M12" s="9">
        <v>7</v>
      </c>
      <c r="N12" s="8">
        <f t="shared" si="4"/>
        <v>3.2558139534883721</v>
      </c>
      <c r="O12" s="54">
        <f t="shared" si="7"/>
        <v>207</v>
      </c>
      <c r="P12" s="54"/>
      <c r="AA12" s="9">
        <v>215</v>
      </c>
      <c r="AB12" s="140" t="str">
        <f t="shared" si="5"/>
        <v/>
      </c>
      <c r="AC12" s="140" t="str">
        <f t="shared" si="6"/>
        <v/>
      </c>
    </row>
    <row r="13" spans="1:29" ht="23.1" customHeight="1">
      <c r="A13" s="253" t="s">
        <v>43</v>
      </c>
      <c r="B13" s="253" t="s">
        <v>42</v>
      </c>
      <c r="C13" s="13"/>
      <c r="D13" s="14" t="s">
        <v>16</v>
      </c>
      <c r="E13" s="11"/>
      <c r="F13" s="10">
        <f t="shared" si="0"/>
        <v>243</v>
      </c>
      <c r="G13" s="9">
        <f>SUM(G14:G37)</f>
        <v>199</v>
      </c>
      <c r="H13" s="8">
        <f t="shared" si="1"/>
        <v>81.893004115226347</v>
      </c>
      <c r="I13" s="9">
        <f>SUM(I14:I37)</f>
        <v>21</v>
      </c>
      <c r="J13" s="8">
        <f t="shared" si="2"/>
        <v>8.6419753086419746</v>
      </c>
      <c r="K13" s="9">
        <f>SUM(K14:K37)</f>
        <v>15</v>
      </c>
      <c r="L13" s="8">
        <f t="shared" si="3"/>
        <v>6.1728395061728394</v>
      </c>
      <c r="M13" s="9">
        <f>SUM(M14:M37)</f>
        <v>8</v>
      </c>
      <c r="N13" s="8">
        <f t="shared" si="4"/>
        <v>3.2921810699588478</v>
      </c>
      <c r="O13" s="54">
        <f t="shared" si="7"/>
        <v>220</v>
      </c>
      <c r="P13" s="54"/>
      <c r="AA13" s="9">
        <v>243</v>
      </c>
      <c r="AB13" s="140" t="str">
        <f t="shared" si="5"/>
        <v/>
      </c>
      <c r="AC13" s="140" t="str">
        <f t="shared" si="6"/>
        <v/>
      </c>
    </row>
    <row r="14" spans="1:29" ht="23.1" customHeight="1">
      <c r="A14" s="254"/>
      <c r="B14" s="254"/>
      <c r="C14" s="13"/>
      <c r="D14" s="14" t="s">
        <v>41</v>
      </c>
      <c r="E14" s="11"/>
      <c r="F14" s="10">
        <f t="shared" si="0"/>
        <v>32</v>
      </c>
      <c r="G14" s="9">
        <v>22</v>
      </c>
      <c r="H14" s="8">
        <f t="shared" si="1"/>
        <v>68.75</v>
      </c>
      <c r="I14" s="9">
        <v>4</v>
      </c>
      <c r="J14" s="8">
        <f t="shared" si="2"/>
        <v>12.5</v>
      </c>
      <c r="K14" s="9">
        <v>3</v>
      </c>
      <c r="L14" s="8">
        <f t="shared" si="3"/>
        <v>9.375</v>
      </c>
      <c r="M14" s="9">
        <v>3</v>
      </c>
      <c r="N14" s="8">
        <f t="shared" si="4"/>
        <v>9.375</v>
      </c>
      <c r="O14" s="54">
        <f t="shared" si="7"/>
        <v>26</v>
      </c>
      <c r="P14" s="54"/>
      <c r="AA14" s="9">
        <v>32</v>
      </c>
      <c r="AB14" s="140" t="str">
        <f t="shared" si="5"/>
        <v/>
      </c>
      <c r="AC14" s="140" t="str">
        <f t="shared" si="6"/>
        <v/>
      </c>
    </row>
    <row r="15" spans="1:29" ht="23.1" customHeight="1">
      <c r="A15" s="254"/>
      <c r="B15" s="254"/>
      <c r="C15" s="13"/>
      <c r="D15" s="14" t="s">
        <v>40</v>
      </c>
      <c r="E15" s="11"/>
      <c r="F15" s="10">
        <f t="shared" si="0"/>
        <v>4</v>
      </c>
      <c r="G15" s="9">
        <v>3</v>
      </c>
      <c r="H15" s="8">
        <f t="shared" si="1"/>
        <v>75</v>
      </c>
      <c r="I15" s="9">
        <v>1</v>
      </c>
      <c r="J15" s="8">
        <f t="shared" si="2"/>
        <v>25</v>
      </c>
      <c r="K15" s="9">
        <v>0</v>
      </c>
      <c r="L15" s="8">
        <f t="shared" si="3"/>
        <v>0</v>
      </c>
      <c r="M15" s="9">
        <v>0</v>
      </c>
      <c r="N15" s="8">
        <f t="shared" si="4"/>
        <v>0</v>
      </c>
      <c r="O15" s="54">
        <f t="shared" si="7"/>
        <v>4</v>
      </c>
      <c r="P15" s="54"/>
      <c r="AA15" s="9">
        <v>4</v>
      </c>
      <c r="AB15" s="140" t="str">
        <f t="shared" si="5"/>
        <v/>
      </c>
      <c r="AC15" s="140" t="str">
        <f t="shared" si="6"/>
        <v/>
      </c>
    </row>
    <row r="16" spans="1:29" ht="23.1" customHeight="1">
      <c r="A16" s="254"/>
      <c r="B16" s="254"/>
      <c r="C16" s="13"/>
      <c r="D16" s="14" t="s">
        <v>39</v>
      </c>
      <c r="E16" s="11"/>
      <c r="F16" s="10">
        <f t="shared" si="0"/>
        <v>16</v>
      </c>
      <c r="G16" s="9">
        <v>14</v>
      </c>
      <c r="H16" s="8">
        <f t="shared" si="1"/>
        <v>87.5</v>
      </c>
      <c r="I16" s="9">
        <v>2</v>
      </c>
      <c r="J16" s="8">
        <f t="shared" si="2"/>
        <v>12.5</v>
      </c>
      <c r="K16" s="9">
        <v>0</v>
      </c>
      <c r="L16" s="8">
        <f t="shared" si="3"/>
        <v>0</v>
      </c>
      <c r="M16" s="9">
        <v>0</v>
      </c>
      <c r="N16" s="8">
        <f t="shared" si="4"/>
        <v>0</v>
      </c>
      <c r="O16" s="54">
        <f t="shared" si="7"/>
        <v>16</v>
      </c>
      <c r="P16" s="54"/>
      <c r="AA16" s="9">
        <v>16</v>
      </c>
      <c r="AB16" s="140" t="str">
        <f t="shared" si="5"/>
        <v/>
      </c>
      <c r="AC16" s="140" t="str">
        <f t="shared" si="6"/>
        <v/>
      </c>
    </row>
    <row r="17" spans="1:29" ht="23.1" customHeight="1">
      <c r="A17" s="254"/>
      <c r="B17" s="254"/>
      <c r="C17" s="13"/>
      <c r="D17" s="14" t="s">
        <v>38</v>
      </c>
      <c r="E17" s="11"/>
      <c r="F17" s="10">
        <f t="shared" si="0"/>
        <v>3</v>
      </c>
      <c r="G17" s="9">
        <v>2</v>
      </c>
      <c r="H17" s="8">
        <f t="shared" si="1"/>
        <v>66.666666666666657</v>
      </c>
      <c r="I17" s="9">
        <v>1</v>
      </c>
      <c r="J17" s="8">
        <f t="shared" si="2"/>
        <v>33.333333333333329</v>
      </c>
      <c r="K17" s="9">
        <v>0</v>
      </c>
      <c r="L17" s="8">
        <f t="shared" si="3"/>
        <v>0</v>
      </c>
      <c r="M17" s="9">
        <v>0</v>
      </c>
      <c r="N17" s="8">
        <f t="shared" si="4"/>
        <v>0</v>
      </c>
      <c r="O17" s="54">
        <f t="shared" si="7"/>
        <v>3</v>
      </c>
      <c r="P17" s="54"/>
      <c r="AA17" s="9">
        <v>3</v>
      </c>
      <c r="AB17" s="140" t="str">
        <f t="shared" si="5"/>
        <v/>
      </c>
      <c r="AC17" s="140" t="str">
        <f t="shared" si="6"/>
        <v/>
      </c>
    </row>
    <row r="18" spans="1:29" ht="23.1" customHeight="1">
      <c r="A18" s="254"/>
      <c r="B18" s="254"/>
      <c r="C18" s="13"/>
      <c r="D18" s="14" t="s">
        <v>37</v>
      </c>
      <c r="E18" s="11"/>
      <c r="F18" s="10">
        <f t="shared" si="0"/>
        <v>7</v>
      </c>
      <c r="G18" s="9">
        <v>5</v>
      </c>
      <c r="H18" s="8">
        <f t="shared" si="1"/>
        <v>71.428571428571431</v>
      </c>
      <c r="I18" s="9">
        <v>1</v>
      </c>
      <c r="J18" s="8">
        <f t="shared" si="2"/>
        <v>14.285714285714285</v>
      </c>
      <c r="K18" s="9">
        <v>1</v>
      </c>
      <c r="L18" s="8">
        <f t="shared" si="3"/>
        <v>14.285714285714285</v>
      </c>
      <c r="M18" s="9">
        <v>0</v>
      </c>
      <c r="N18" s="8">
        <f t="shared" si="4"/>
        <v>0</v>
      </c>
      <c r="O18" s="54">
        <f t="shared" si="7"/>
        <v>6</v>
      </c>
      <c r="P18" s="54"/>
      <c r="AA18" s="9">
        <v>7</v>
      </c>
      <c r="AB18" s="140" t="str">
        <f t="shared" si="5"/>
        <v/>
      </c>
      <c r="AC18" s="140" t="str">
        <f t="shared" si="6"/>
        <v/>
      </c>
    </row>
    <row r="19" spans="1:29" ht="23.1" customHeight="1">
      <c r="A19" s="254"/>
      <c r="B19" s="254"/>
      <c r="C19" s="13"/>
      <c r="D19" s="14" t="s">
        <v>36</v>
      </c>
      <c r="E19" s="11"/>
      <c r="F19" s="10">
        <f t="shared" si="0"/>
        <v>2</v>
      </c>
      <c r="G19" s="9">
        <v>1</v>
      </c>
      <c r="H19" s="8">
        <f t="shared" si="1"/>
        <v>50</v>
      </c>
      <c r="I19" s="9">
        <v>0</v>
      </c>
      <c r="J19" s="8">
        <f t="shared" si="2"/>
        <v>0</v>
      </c>
      <c r="K19" s="9">
        <v>0</v>
      </c>
      <c r="L19" s="8">
        <f t="shared" si="3"/>
        <v>0</v>
      </c>
      <c r="M19" s="9">
        <v>1</v>
      </c>
      <c r="N19" s="8">
        <f t="shared" si="4"/>
        <v>50</v>
      </c>
      <c r="O19" s="54">
        <f t="shared" si="7"/>
        <v>1</v>
      </c>
      <c r="P19" s="54"/>
      <c r="AA19" s="9">
        <v>2</v>
      </c>
      <c r="AB19" s="140" t="str">
        <f t="shared" si="5"/>
        <v/>
      </c>
      <c r="AC19" s="140" t="str">
        <f t="shared" si="6"/>
        <v/>
      </c>
    </row>
    <row r="20" spans="1:29" ht="23.1" customHeight="1">
      <c r="A20" s="254"/>
      <c r="B20" s="254"/>
      <c r="C20" s="13"/>
      <c r="D20" s="14" t="s">
        <v>35</v>
      </c>
      <c r="E20" s="11"/>
      <c r="F20" s="10">
        <f t="shared" si="0"/>
        <v>5</v>
      </c>
      <c r="G20" s="9">
        <v>4</v>
      </c>
      <c r="H20" s="8">
        <f t="shared" si="1"/>
        <v>80</v>
      </c>
      <c r="I20" s="9">
        <v>1</v>
      </c>
      <c r="J20" s="8">
        <f t="shared" si="2"/>
        <v>20</v>
      </c>
      <c r="K20" s="9">
        <v>0</v>
      </c>
      <c r="L20" s="8">
        <f t="shared" si="3"/>
        <v>0</v>
      </c>
      <c r="M20" s="9">
        <v>0</v>
      </c>
      <c r="N20" s="8">
        <f t="shared" si="4"/>
        <v>0</v>
      </c>
      <c r="O20" s="54">
        <f t="shared" si="7"/>
        <v>5</v>
      </c>
      <c r="P20" s="54"/>
      <c r="AA20" s="9">
        <v>5</v>
      </c>
      <c r="AB20" s="140" t="str">
        <f t="shared" si="5"/>
        <v/>
      </c>
      <c r="AC20" s="140" t="str">
        <f t="shared" si="6"/>
        <v/>
      </c>
    </row>
    <row r="21" spans="1:29" ht="23.1" customHeight="1">
      <c r="A21" s="254"/>
      <c r="B21" s="254"/>
      <c r="C21" s="13"/>
      <c r="D21" s="14" t="s">
        <v>34</v>
      </c>
      <c r="E21" s="11"/>
      <c r="F21" s="10">
        <f t="shared" si="0"/>
        <v>10</v>
      </c>
      <c r="G21" s="9">
        <v>10</v>
      </c>
      <c r="H21" s="8">
        <f t="shared" si="1"/>
        <v>100</v>
      </c>
      <c r="I21" s="9">
        <v>0</v>
      </c>
      <c r="J21" s="8">
        <f t="shared" si="2"/>
        <v>0</v>
      </c>
      <c r="K21" s="9">
        <v>0</v>
      </c>
      <c r="L21" s="8">
        <f t="shared" si="3"/>
        <v>0</v>
      </c>
      <c r="M21" s="9">
        <v>0</v>
      </c>
      <c r="N21" s="8">
        <f t="shared" si="4"/>
        <v>0</v>
      </c>
      <c r="O21" s="54">
        <f t="shared" si="7"/>
        <v>10</v>
      </c>
      <c r="P21" s="54"/>
      <c r="AA21" s="9">
        <v>10</v>
      </c>
      <c r="AB21" s="140" t="str">
        <f t="shared" si="5"/>
        <v/>
      </c>
      <c r="AC21" s="140" t="str">
        <f t="shared" si="6"/>
        <v/>
      </c>
    </row>
    <row r="22" spans="1:29" ht="23.1" customHeight="1">
      <c r="A22" s="254"/>
      <c r="B22" s="254"/>
      <c r="C22" s="13"/>
      <c r="D22" s="14" t="s">
        <v>33</v>
      </c>
      <c r="E22" s="11"/>
      <c r="F22" s="10">
        <f t="shared" si="0"/>
        <v>1</v>
      </c>
      <c r="G22" s="9">
        <v>1</v>
      </c>
      <c r="H22" s="8">
        <f t="shared" si="1"/>
        <v>100</v>
      </c>
      <c r="I22" s="9">
        <v>0</v>
      </c>
      <c r="J22" s="8">
        <f t="shared" si="2"/>
        <v>0</v>
      </c>
      <c r="K22" s="9">
        <v>0</v>
      </c>
      <c r="L22" s="8">
        <f t="shared" si="3"/>
        <v>0</v>
      </c>
      <c r="M22" s="9">
        <v>0</v>
      </c>
      <c r="N22" s="8">
        <f t="shared" si="4"/>
        <v>0</v>
      </c>
      <c r="O22" s="54">
        <f t="shared" si="7"/>
        <v>1</v>
      </c>
      <c r="P22" s="54"/>
      <c r="AA22" s="9">
        <v>1</v>
      </c>
      <c r="AB22" s="140" t="str">
        <f t="shared" si="5"/>
        <v/>
      </c>
      <c r="AC22" s="140" t="str">
        <f t="shared" si="6"/>
        <v/>
      </c>
    </row>
    <row r="23" spans="1:29" ht="23.1" customHeight="1">
      <c r="A23" s="254"/>
      <c r="B23" s="254"/>
      <c r="C23" s="13"/>
      <c r="D23" s="14" t="s">
        <v>32</v>
      </c>
      <c r="E23" s="11"/>
      <c r="F23" s="10">
        <f t="shared" si="0"/>
        <v>6</v>
      </c>
      <c r="G23" s="9">
        <v>6</v>
      </c>
      <c r="H23" s="8">
        <f t="shared" si="1"/>
        <v>100</v>
      </c>
      <c r="I23" s="9">
        <v>0</v>
      </c>
      <c r="J23" s="8">
        <f t="shared" si="2"/>
        <v>0</v>
      </c>
      <c r="K23" s="9">
        <v>0</v>
      </c>
      <c r="L23" s="8">
        <f t="shared" si="3"/>
        <v>0</v>
      </c>
      <c r="M23" s="9">
        <v>0</v>
      </c>
      <c r="N23" s="8">
        <f t="shared" si="4"/>
        <v>0</v>
      </c>
      <c r="O23" s="54">
        <f t="shared" si="7"/>
        <v>6</v>
      </c>
      <c r="P23" s="54"/>
      <c r="AA23" s="9">
        <v>6</v>
      </c>
      <c r="AB23" s="140" t="str">
        <f t="shared" si="5"/>
        <v/>
      </c>
      <c r="AC23" s="140" t="str">
        <f t="shared" si="6"/>
        <v/>
      </c>
    </row>
    <row r="24" spans="1:29" ht="23.1" customHeight="1">
      <c r="A24" s="254"/>
      <c r="B24" s="254"/>
      <c r="C24" s="13"/>
      <c r="D24" s="14" t="s">
        <v>31</v>
      </c>
      <c r="E24" s="11"/>
      <c r="F24" s="10">
        <f t="shared" ref="F24" si="8">SUM(G24,I24,K24,M24)</f>
        <v>1</v>
      </c>
      <c r="G24" s="9">
        <v>1</v>
      </c>
      <c r="H24" s="8">
        <f t="shared" ref="H24" si="9">IF(G24=0,0,G24/$F24*100)</f>
        <v>100</v>
      </c>
      <c r="I24" s="9">
        <v>0</v>
      </c>
      <c r="J24" s="8">
        <f t="shared" ref="J24" si="10">IF(I24=0,0,I24/$F24*100)</f>
        <v>0</v>
      </c>
      <c r="K24" s="9">
        <v>0</v>
      </c>
      <c r="L24" s="8">
        <f t="shared" ref="L24" si="11">IF(K24=0,0,K24/$F24*100)</f>
        <v>0</v>
      </c>
      <c r="M24" s="9">
        <v>0</v>
      </c>
      <c r="N24" s="8">
        <f t="shared" ref="N24" si="12">IF(M24=0,0,M24/$F24*100)</f>
        <v>0</v>
      </c>
      <c r="O24" s="54">
        <f t="shared" si="7"/>
        <v>1</v>
      </c>
      <c r="P24" s="54"/>
      <c r="AA24" s="9">
        <v>1</v>
      </c>
      <c r="AB24" s="140" t="str">
        <f t="shared" si="5"/>
        <v/>
      </c>
      <c r="AC24" s="140" t="str">
        <f t="shared" si="6"/>
        <v/>
      </c>
    </row>
    <row r="25" spans="1:29" ht="23.1" customHeight="1">
      <c r="A25" s="254"/>
      <c r="B25" s="254"/>
      <c r="C25" s="13"/>
      <c r="D25" s="12" t="s">
        <v>30</v>
      </c>
      <c r="E25" s="11"/>
      <c r="F25" s="10">
        <f t="shared" si="0"/>
        <v>2</v>
      </c>
      <c r="G25" s="9">
        <v>1</v>
      </c>
      <c r="H25" s="8">
        <f t="shared" si="1"/>
        <v>50</v>
      </c>
      <c r="I25" s="9">
        <v>0</v>
      </c>
      <c r="J25" s="8">
        <f t="shared" si="2"/>
        <v>0</v>
      </c>
      <c r="K25" s="9">
        <v>1</v>
      </c>
      <c r="L25" s="8">
        <f t="shared" si="3"/>
        <v>50</v>
      </c>
      <c r="M25" s="9">
        <v>0</v>
      </c>
      <c r="N25" s="8">
        <f t="shared" si="4"/>
        <v>0</v>
      </c>
      <c r="O25" s="54">
        <f t="shared" si="7"/>
        <v>1</v>
      </c>
      <c r="P25" s="54"/>
      <c r="AA25" s="9">
        <v>2</v>
      </c>
      <c r="AB25" s="140" t="str">
        <f t="shared" si="5"/>
        <v/>
      </c>
      <c r="AC25" s="140" t="str">
        <f t="shared" si="6"/>
        <v/>
      </c>
    </row>
    <row r="26" spans="1:29" ht="23.1" customHeight="1">
      <c r="A26" s="254"/>
      <c r="B26" s="254"/>
      <c r="C26" s="13"/>
      <c r="D26" s="109" t="s">
        <v>29</v>
      </c>
      <c r="E26" s="110"/>
      <c r="F26" s="31">
        <f t="shared" si="0"/>
        <v>9</v>
      </c>
      <c r="G26" s="30">
        <v>6</v>
      </c>
      <c r="H26" s="111">
        <f t="shared" si="1"/>
        <v>66.666666666666657</v>
      </c>
      <c r="I26" s="9">
        <v>2</v>
      </c>
      <c r="J26" s="8">
        <f t="shared" si="2"/>
        <v>22.222222222222221</v>
      </c>
      <c r="K26" s="9">
        <v>0</v>
      </c>
      <c r="L26" s="8">
        <f t="shared" si="3"/>
        <v>0</v>
      </c>
      <c r="M26" s="9">
        <v>1</v>
      </c>
      <c r="N26" s="8">
        <f t="shared" si="4"/>
        <v>11.111111111111111</v>
      </c>
      <c r="O26" s="54">
        <f t="shared" si="7"/>
        <v>8</v>
      </c>
      <c r="P26" s="54"/>
      <c r="AA26" s="30">
        <v>9</v>
      </c>
      <c r="AB26" s="140" t="str">
        <f t="shared" si="5"/>
        <v/>
      </c>
      <c r="AC26" s="140" t="str">
        <f t="shared" si="6"/>
        <v/>
      </c>
    </row>
    <row r="27" spans="1:29" ht="23.1" customHeight="1">
      <c r="A27" s="254"/>
      <c r="B27" s="254"/>
      <c r="C27" s="13"/>
      <c r="D27" s="14" t="s">
        <v>28</v>
      </c>
      <c r="E27" s="11"/>
      <c r="F27" s="10">
        <f t="shared" si="0"/>
        <v>5</v>
      </c>
      <c r="G27" s="9">
        <v>4</v>
      </c>
      <c r="H27" s="8">
        <f t="shared" si="1"/>
        <v>80</v>
      </c>
      <c r="I27" s="9">
        <v>0</v>
      </c>
      <c r="J27" s="8">
        <f t="shared" si="2"/>
        <v>0</v>
      </c>
      <c r="K27" s="9">
        <v>1</v>
      </c>
      <c r="L27" s="8">
        <f t="shared" si="3"/>
        <v>20</v>
      </c>
      <c r="M27" s="9">
        <v>0</v>
      </c>
      <c r="N27" s="8">
        <f t="shared" si="4"/>
        <v>0</v>
      </c>
      <c r="O27" s="54">
        <f t="shared" si="7"/>
        <v>4</v>
      </c>
      <c r="P27" s="54"/>
      <c r="AA27" s="9">
        <v>5</v>
      </c>
      <c r="AB27" s="140" t="str">
        <f t="shared" si="5"/>
        <v/>
      </c>
      <c r="AC27" s="140" t="str">
        <f t="shared" si="6"/>
        <v/>
      </c>
    </row>
    <row r="28" spans="1:29" ht="23.1" customHeight="1">
      <c r="A28" s="254"/>
      <c r="B28" s="254"/>
      <c r="C28" s="13"/>
      <c r="D28" s="14" t="s">
        <v>27</v>
      </c>
      <c r="E28" s="11"/>
      <c r="F28" s="10">
        <f t="shared" si="0"/>
        <v>5</v>
      </c>
      <c r="G28" s="9">
        <v>4</v>
      </c>
      <c r="H28" s="8">
        <f t="shared" si="1"/>
        <v>80</v>
      </c>
      <c r="I28" s="9">
        <v>0</v>
      </c>
      <c r="J28" s="8">
        <f t="shared" si="2"/>
        <v>0</v>
      </c>
      <c r="K28" s="9">
        <v>0</v>
      </c>
      <c r="L28" s="8">
        <f t="shared" si="3"/>
        <v>0</v>
      </c>
      <c r="M28" s="9">
        <v>1</v>
      </c>
      <c r="N28" s="8">
        <f t="shared" si="4"/>
        <v>20</v>
      </c>
      <c r="O28" s="54">
        <f t="shared" si="7"/>
        <v>4</v>
      </c>
      <c r="P28" s="54"/>
      <c r="AA28" s="9">
        <v>5</v>
      </c>
      <c r="AB28" s="140" t="str">
        <f t="shared" si="5"/>
        <v/>
      </c>
      <c r="AC28" s="140" t="str">
        <f t="shared" si="6"/>
        <v/>
      </c>
    </row>
    <row r="29" spans="1:29" ht="23.1" customHeight="1">
      <c r="A29" s="254"/>
      <c r="B29" s="254"/>
      <c r="C29" s="13"/>
      <c r="D29" s="14" t="s">
        <v>26</v>
      </c>
      <c r="E29" s="11"/>
      <c r="F29" s="10">
        <f t="shared" si="0"/>
        <v>15</v>
      </c>
      <c r="G29" s="9">
        <v>11</v>
      </c>
      <c r="H29" s="8">
        <f t="shared" si="1"/>
        <v>73.333333333333329</v>
      </c>
      <c r="I29" s="9">
        <v>2</v>
      </c>
      <c r="J29" s="8">
        <f t="shared" si="2"/>
        <v>13.333333333333334</v>
      </c>
      <c r="K29" s="9">
        <v>2</v>
      </c>
      <c r="L29" s="8">
        <f t="shared" si="3"/>
        <v>13.333333333333334</v>
      </c>
      <c r="M29" s="9">
        <v>0</v>
      </c>
      <c r="N29" s="8">
        <f t="shared" si="4"/>
        <v>0</v>
      </c>
      <c r="O29" s="54">
        <f t="shared" si="7"/>
        <v>13</v>
      </c>
      <c r="P29" s="54"/>
      <c r="AA29" s="9">
        <v>15</v>
      </c>
      <c r="AB29" s="140" t="str">
        <f t="shared" si="5"/>
        <v/>
      </c>
      <c r="AC29" s="140" t="str">
        <f t="shared" si="6"/>
        <v/>
      </c>
    </row>
    <row r="30" spans="1:29" ht="23.1" customHeight="1">
      <c r="A30" s="254"/>
      <c r="B30" s="254"/>
      <c r="C30" s="13"/>
      <c r="D30" s="14" t="s">
        <v>25</v>
      </c>
      <c r="E30" s="11"/>
      <c r="F30" s="10">
        <f t="shared" si="0"/>
        <v>6</v>
      </c>
      <c r="G30" s="9">
        <v>5</v>
      </c>
      <c r="H30" s="8">
        <f t="shared" si="1"/>
        <v>83.333333333333343</v>
      </c>
      <c r="I30" s="9">
        <v>0</v>
      </c>
      <c r="J30" s="8">
        <f t="shared" si="2"/>
        <v>0</v>
      </c>
      <c r="K30" s="9">
        <v>1</v>
      </c>
      <c r="L30" s="8">
        <f t="shared" si="3"/>
        <v>16.666666666666664</v>
      </c>
      <c r="M30" s="9">
        <v>0</v>
      </c>
      <c r="N30" s="8">
        <f t="shared" si="4"/>
        <v>0</v>
      </c>
      <c r="O30" s="54">
        <f t="shared" si="7"/>
        <v>5</v>
      </c>
      <c r="P30" s="54"/>
      <c r="AA30" s="9">
        <v>6</v>
      </c>
      <c r="AB30" s="140" t="str">
        <f t="shared" si="5"/>
        <v/>
      </c>
      <c r="AC30" s="140" t="str">
        <f t="shared" si="6"/>
        <v/>
      </c>
    </row>
    <row r="31" spans="1:29" ht="23.1" customHeight="1">
      <c r="A31" s="254"/>
      <c r="B31" s="254"/>
      <c r="C31" s="13"/>
      <c r="D31" s="14" t="s">
        <v>24</v>
      </c>
      <c r="E31" s="11"/>
      <c r="F31" s="10">
        <f t="shared" si="0"/>
        <v>33</v>
      </c>
      <c r="G31" s="9">
        <v>28</v>
      </c>
      <c r="H31" s="8">
        <f t="shared" si="1"/>
        <v>84.848484848484844</v>
      </c>
      <c r="I31" s="9">
        <v>2</v>
      </c>
      <c r="J31" s="8">
        <f t="shared" si="2"/>
        <v>6.0606060606060606</v>
      </c>
      <c r="K31" s="9">
        <v>2</v>
      </c>
      <c r="L31" s="8">
        <f t="shared" si="3"/>
        <v>6.0606060606060606</v>
      </c>
      <c r="M31" s="9">
        <v>1</v>
      </c>
      <c r="N31" s="8">
        <f t="shared" si="4"/>
        <v>3.0303030303030303</v>
      </c>
      <c r="O31" s="54">
        <f t="shared" si="7"/>
        <v>30</v>
      </c>
      <c r="P31" s="54"/>
      <c r="AA31" s="9">
        <v>33</v>
      </c>
      <c r="AB31" s="140" t="str">
        <f t="shared" si="5"/>
        <v/>
      </c>
      <c r="AC31" s="140" t="str">
        <f t="shared" si="6"/>
        <v/>
      </c>
    </row>
    <row r="32" spans="1:29" ht="23.1" customHeight="1">
      <c r="A32" s="254"/>
      <c r="B32" s="254"/>
      <c r="C32" s="13"/>
      <c r="D32" s="14" t="s">
        <v>23</v>
      </c>
      <c r="E32" s="11"/>
      <c r="F32" s="10">
        <f t="shared" si="0"/>
        <v>7</v>
      </c>
      <c r="G32" s="9">
        <v>7</v>
      </c>
      <c r="H32" s="8">
        <f t="shared" si="1"/>
        <v>100</v>
      </c>
      <c r="I32" s="9">
        <v>0</v>
      </c>
      <c r="J32" s="8">
        <f t="shared" si="2"/>
        <v>0</v>
      </c>
      <c r="K32" s="9">
        <v>0</v>
      </c>
      <c r="L32" s="8">
        <f t="shared" si="3"/>
        <v>0</v>
      </c>
      <c r="M32" s="9">
        <v>0</v>
      </c>
      <c r="N32" s="8">
        <f t="shared" si="4"/>
        <v>0</v>
      </c>
      <c r="O32" s="54">
        <f t="shared" si="7"/>
        <v>7</v>
      </c>
      <c r="P32" s="54"/>
      <c r="AA32" s="9">
        <v>7</v>
      </c>
      <c r="AB32" s="140" t="str">
        <f t="shared" si="5"/>
        <v/>
      </c>
      <c r="AC32" s="140" t="str">
        <f t="shared" si="6"/>
        <v/>
      </c>
    </row>
    <row r="33" spans="1:29" ht="24" customHeight="1">
      <c r="A33" s="254"/>
      <c r="B33" s="254"/>
      <c r="C33" s="13"/>
      <c r="D33" s="14" t="s">
        <v>22</v>
      </c>
      <c r="E33" s="11"/>
      <c r="F33" s="10">
        <f t="shared" si="0"/>
        <v>29</v>
      </c>
      <c r="G33" s="9">
        <v>26</v>
      </c>
      <c r="H33" s="8">
        <f t="shared" si="1"/>
        <v>89.65517241379311</v>
      </c>
      <c r="I33" s="9">
        <v>1</v>
      </c>
      <c r="J33" s="8">
        <f t="shared" si="2"/>
        <v>3.4482758620689653</v>
      </c>
      <c r="K33" s="9">
        <v>1</v>
      </c>
      <c r="L33" s="8">
        <f t="shared" si="3"/>
        <v>3.4482758620689653</v>
      </c>
      <c r="M33" s="9">
        <v>1</v>
      </c>
      <c r="N33" s="8">
        <f t="shared" si="4"/>
        <v>3.4482758620689653</v>
      </c>
      <c r="O33" s="54">
        <f t="shared" si="7"/>
        <v>27</v>
      </c>
      <c r="P33" s="54"/>
      <c r="AA33" s="9">
        <v>29</v>
      </c>
      <c r="AB33" s="140" t="str">
        <f t="shared" si="5"/>
        <v/>
      </c>
      <c r="AC33" s="140" t="str">
        <f t="shared" si="6"/>
        <v/>
      </c>
    </row>
    <row r="34" spans="1:29" ht="23.1" customHeight="1">
      <c r="A34" s="254"/>
      <c r="B34" s="254"/>
      <c r="C34" s="13"/>
      <c r="D34" s="14" t="s">
        <v>21</v>
      </c>
      <c r="E34" s="11"/>
      <c r="F34" s="10">
        <f t="shared" si="0"/>
        <v>15</v>
      </c>
      <c r="G34" s="9">
        <v>13</v>
      </c>
      <c r="H34" s="8">
        <f t="shared" si="1"/>
        <v>86.666666666666671</v>
      </c>
      <c r="I34" s="9">
        <v>2</v>
      </c>
      <c r="J34" s="8">
        <f t="shared" si="2"/>
        <v>13.333333333333334</v>
      </c>
      <c r="K34" s="9">
        <v>0</v>
      </c>
      <c r="L34" s="8">
        <f t="shared" si="3"/>
        <v>0</v>
      </c>
      <c r="M34" s="9">
        <v>0</v>
      </c>
      <c r="N34" s="8">
        <f t="shared" si="4"/>
        <v>0</v>
      </c>
      <c r="O34" s="54">
        <f t="shared" si="7"/>
        <v>15</v>
      </c>
      <c r="P34" s="54"/>
      <c r="AA34" s="9">
        <v>15</v>
      </c>
      <c r="AB34" s="140" t="str">
        <f t="shared" si="5"/>
        <v/>
      </c>
      <c r="AC34" s="140" t="str">
        <f t="shared" si="6"/>
        <v/>
      </c>
    </row>
    <row r="35" spans="1:29" ht="23.1" customHeight="1">
      <c r="A35" s="254"/>
      <c r="B35" s="254"/>
      <c r="C35" s="13"/>
      <c r="D35" s="14" t="s">
        <v>20</v>
      </c>
      <c r="E35" s="11"/>
      <c r="F35" s="10">
        <f t="shared" si="0"/>
        <v>7</v>
      </c>
      <c r="G35" s="9">
        <v>5</v>
      </c>
      <c r="H35" s="8">
        <f t="shared" si="1"/>
        <v>71.428571428571431</v>
      </c>
      <c r="I35" s="9">
        <v>2</v>
      </c>
      <c r="J35" s="8">
        <f t="shared" si="2"/>
        <v>28.571428571428569</v>
      </c>
      <c r="K35" s="9">
        <v>0</v>
      </c>
      <c r="L35" s="8">
        <f t="shared" si="3"/>
        <v>0</v>
      </c>
      <c r="M35" s="9">
        <v>0</v>
      </c>
      <c r="N35" s="8">
        <f t="shared" si="4"/>
        <v>0</v>
      </c>
      <c r="O35" s="54">
        <f t="shared" si="7"/>
        <v>7</v>
      </c>
      <c r="P35" s="54"/>
      <c r="AA35" s="9">
        <v>7</v>
      </c>
      <c r="AB35" s="140" t="str">
        <f t="shared" si="5"/>
        <v/>
      </c>
      <c r="AC35" s="140" t="str">
        <f t="shared" si="6"/>
        <v/>
      </c>
    </row>
    <row r="36" spans="1:29" ht="23.1" customHeight="1">
      <c r="A36" s="254"/>
      <c r="B36" s="254"/>
      <c r="C36" s="13"/>
      <c r="D36" s="14" t="s">
        <v>19</v>
      </c>
      <c r="E36" s="11"/>
      <c r="F36" s="10">
        <f t="shared" si="0"/>
        <v>17</v>
      </c>
      <c r="G36" s="9">
        <v>15</v>
      </c>
      <c r="H36" s="8">
        <f t="shared" si="1"/>
        <v>88.235294117647058</v>
      </c>
      <c r="I36" s="9">
        <v>0</v>
      </c>
      <c r="J36" s="8">
        <f t="shared" si="2"/>
        <v>0</v>
      </c>
      <c r="K36" s="9">
        <v>2</v>
      </c>
      <c r="L36" s="8">
        <f t="shared" si="3"/>
        <v>11.76470588235294</v>
      </c>
      <c r="M36" s="9">
        <v>0</v>
      </c>
      <c r="N36" s="8">
        <f t="shared" si="4"/>
        <v>0</v>
      </c>
      <c r="O36" s="54">
        <f t="shared" si="7"/>
        <v>15</v>
      </c>
      <c r="P36" s="54"/>
      <c r="AA36" s="9">
        <v>17</v>
      </c>
      <c r="AB36" s="140" t="str">
        <f t="shared" si="5"/>
        <v/>
      </c>
      <c r="AC36" s="140" t="str">
        <f t="shared" si="6"/>
        <v/>
      </c>
    </row>
    <row r="37" spans="1:29" ht="23.1" customHeight="1">
      <c r="A37" s="254"/>
      <c r="B37" s="255"/>
      <c r="C37" s="13"/>
      <c r="D37" s="14" t="s">
        <v>18</v>
      </c>
      <c r="E37" s="11"/>
      <c r="F37" s="10">
        <f t="shared" si="0"/>
        <v>6</v>
      </c>
      <c r="G37" s="9">
        <v>5</v>
      </c>
      <c r="H37" s="8">
        <f t="shared" si="1"/>
        <v>83.333333333333343</v>
      </c>
      <c r="I37" s="9">
        <v>0</v>
      </c>
      <c r="J37" s="8">
        <f t="shared" si="2"/>
        <v>0</v>
      </c>
      <c r="K37" s="9">
        <v>1</v>
      </c>
      <c r="L37" s="8">
        <f t="shared" si="3"/>
        <v>16.666666666666664</v>
      </c>
      <c r="M37" s="9">
        <v>0</v>
      </c>
      <c r="N37" s="8">
        <f t="shared" si="4"/>
        <v>0</v>
      </c>
      <c r="O37" s="54">
        <f t="shared" si="7"/>
        <v>5</v>
      </c>
      <c r="P37" s="54"/>
      <c r="AA37" s="9">
        <v>6</v>
      </c>
      <c r="AB37" s="140" t="str">
        <f t="shared" si="5"/>
        <v/>
      </c>
      <c r="AC37" s="140" t="str">
        <f t="shared" si="6"/>
        <v/>
      </c>
    </row>
    <row r="38" spans="1:29" ht="23.1" customHeight="1">
      <c r="A38" s="254"/>
      <c r="B38" s="253" t="s">
        <v>17</v>
      </c>
      <c r="C38" s="13"/>
      <c r="D38" s="14" t="s">
        <v>16</v>
      </c>
      <c r="E38" s="11"/>
      <c r="F38" s="10">
        <f t="shared" si="0"/>
        <v>724</v>
      </c>
      <c r="G38" s="9">
        <f>SUM(G39:G53)</f>
        <v>574</v>
      </c>
      <c r="H38" s="8">
        <f t="shared" si="1"/>
        <v>79.281767955801115</v>
      </c>
      <c r="I38" s="9">
        <f>SUM(I39:I53)</f>
        <v>72</v>
      </c>
      <c r="J38" s="8">
        <f t="shared" si="2"/>
        <v>9.94475138121547</v>
      </c>
      <c r="K38" s="9">
        <f>SUM(K39:K53)</f>
        <v>50</v>
      </c>
      <c r="L38" s="8">
        <f t="shared" si="3"/>
        <v>6.9060773480662991</v>
      </c>
      <c r="M38" s="9">
        <f>SUM(M39:M53)</f>
        <v>28</v>
      </c>
      <c r="N38" s="8">
        <f t="shared" si="4"/>
        <v>3.867403314917127</v>
      </c>
      <c r="O38" s="54">
        <f t="shared" si="7"/>
        <v>646</v>
      </c>
      <c r="P38" s="54"/>
      <c r="AA38" s="9">
        <v>724</v>
      </c>
      <c r="AB38" s="140" t="str">
        <f t="shared" si="5"/>
        <v/>
      </c>
      <c r="AC38" s="140" t="str">
        <f t="shared" si="6"/>
        <v/>
      </c>
    </row>
    <row r="39" spans="1:29" ht="23.1" customHeight="1">
      <c r="A39" s="254"/>
      <c r="B39" s="254"/>
      <c r="C39" s="13"/>
      <c r="D39" s="14" t="s">
        <v>15</v>
      </c>
      <c r="E39" s="11"/>
      <c r="F39" s="10">
        <f t="shared" si="0"/>
        <v>4</v>
      </c>
      <c r="G39" s="9">
        <v>3</v>
      </c>
      <c r="H39" s="8">
        <f t="shared" si="1"/>
        <v>75</v>
      </c>
      <c r="I39" s="9">
        <v>1</v>
      </c>
      <c r="J39" s="8">
        <f t="shared" si="2"/>
        <v>25</v>
      </c>
      <c r="K39" s="9">
        <v>0</v>
      </c>
      <c r="L39" s="8">
        <f t="shared" si="3"/>
        <v>0</v>
      </c>
      <c r="M39" s="9">
        <v>0</v>
      </c>
      <c r="N39" s="8">
        <f t="shared" si="4"/>
        <v>0</v>
      </c>
      <c r="O39" s="54">
        <f t="shared" si="7"/>
        <v>4</v>
      </c>
      <c r="P39" s="54"/>
      <c r="AA39" s="9">
        <v>4</v>
      </c>
      <c r="AB39" s="140" t="str">
        <f t="shared" si="5"/>
        <v/>
      </c>
      <c r="AC39" s="140" t="str">
        <f t="shared" si="6"/>
        <v/>
      </c>
    </row>
    <row r="40" spans="1:29" ht="23.1" customHeight="1">
      <c r="A40" s="254"/>
      <c r="B40" s="254"/>
      <c r="C40" s="13"/>
      <c r="D40" s="14" t="s">
        <v>14</v>
      </c>
      <c r="E40" s="11"/>
      <c r="F40" s="10">
        <f t="shared" si="0"/>
        <v>91</v>
      </c>
      <c r="G40" s="9">
        <v>57</v>
      </c>
      <c r="H40" s="8">
        <f t="shared" si="1"/>
        <v>62.637362637362635</v>
      </c>
      <c r="I40" s="9">
        <v>20</v>
      </c>
      <c r="J40" s="8">
        <f t="shared" si="2"/>
        <v>21.978021978021978</v>
      </c>
      <c r="K40" s="9">
        <v>10</v>
      </c>
      <c r="L40" s="8">
        <f t="shared" si="3"/>
        <v>10.989010989010989</v>
      </c>
      <c r="M40" s="9">
        <v>4</v>
      </c>
      <c r="N40" s="8">
        <f t="shared" si="4"/>
        <v>4.395604395604396</v>
      </c>
      <c r="O40" s="54">
        <f t="shared" si="7"/>
        <v>77</v>
      </c>
      <c r="P40" s="54"/>
      <c r="AA40" s="9">
        <v>91</v>
      </c>
      <c r="AB40" s="140" t="str">
        <f t="shared" si="5"/>
        <v/>
      </c>
      <c r="AC40" s="140" t="str">
        <f t="shared" si="6"/>
        <v/>
      </c>
    </row>
    <row r="41" spans="1:29" ht="23.1" customHeight="1">
      <c r="A41" s="254"/>
      <c r="B41" s="254"/>
      <c r="C41" s="13"/>
      <c r="D41" s="14" t="s">
        <v>13</v>
      </c>
      <c r="E41" s="11"/>
      <c r="F41" s="10">
        <f t="shared" si="0"/>
        <v>19</v>
      </c>
      <c r="G41" s="9">
        <v>18</v>
      </c>
      <c r="H41" s="8">
        <f t="shared" si="1"/>
        <v>94.73684210526315</v>
      </c>
      <c r="I41" s="9">
        <v>0</v>
      </c>
      <c r="J41" s="8">
        <f t="shared" si="2"/>
        <v>0</v>
      </c>
      <c r="K41" s="9">
        <v>0</v>
      </c>
      <c r="L41" s="8">
        <f t="shared" si="3"/>
        <v>0</v>
      </c>
      <c r="M41" s="9">
        <v>1</v>
      </c>
      <c r="N41" s="8">
        <f t="shared" si="4"/>
        <v>5.2631578947368416</v>
      </c>
      <c r="O41" s="54">
        <f t="shared" si="7"/>
        <v>18</v>
      </c>
      <c r="P41" s="54"/>
      <c r="AA41" s="9">
        <v>19</v>
      </c>
      <c r="AB41" s="140" t="str">
        <f t="shared" si="5"/>
        <v/>
      </c>
      <c r="AC41" s="140" t="str">
        <f t="shared" si="6"/>
        <v/>
      </c>
    </row>
    <row r="42" spans="1:29" ht="23.1" customHeight="1">
      <c r="A42" s="254"/>
      <c r="B42" s="254"/>
      <c r="C42" s="13"/>
      <c r="D42" s="14" t="s">
        <v>12</v>
      </c>
      <c r="E42" s="11"/>
      <c r="F42" s="10">
        <f t="shared" si="0"/>
        <v>14</v>
      </c>
      <c r="G42" s="9">
        <v>10</v>
      </c>
      <c r="H42" s="8">
        <f t="shared" si="1"/>
        <v>71.428571428571431</v>
      </c>
      <c r="I42" s="9">
        <v>1</v>
      </c>
      <c r="J42" s="8">
        <f t="shared" si="2"/>
        <v>7.1428571428571423</v>
      </c>
      <c r="K42" s="9">
        <v>3</v>
      </c>
      <c r="L42" s="8">
        <f t="shared" si="3"/>
        <v>21.428571428571427</v>
      </c>
      <c r="M42" s="9">
        <v>0</v>
      </c>
      <c r="N42" s="8">
        <f t="shared" si="4"/>
        <v>0</v>
      </c>
      <c r="O42" s="54">
        <f t="shared" si="7"/>
        <v>11</v>
      </c>
      <c r="P42" s="54"/>
      <c r="AA42" s="9">
        <v>14</v>
      </c>
      <c r="AB42" s="140" t="str">
        <f t="shared" si="5"/>
        <v/>
      </c>
      <c r="AC42" s="140" t="str">
        <f t="shared" si="6"/>
        <v/>
      </c>
    </row>
    <row r="43" spans="1:29" ht="23.1" customHeight="1">
      <c r="A43" s="254"/>
      <c r="B43" s="254"/>
      <c r="C43" s="13"/>
      <c r="D43" s="14" t="s">
        <v>11</v>
      </c>
      <c r="E43" s="11"/>
      <c r="F43" s="10">
        <f t="shared" si="0"/>
        <v>32</v>
      </c>
      <c r="G43" s="9">
        <v>27</v>
      </c>
      <c r="H43" s="8">
        <f t="shared" si="1"/>
        <v>84.375</v>
      </c>
      <c r="I43" s="9">
        <v>2</v>
      </c>
      <c r="J43" s="8">
        <f t="shared" si="2"/>
        <v>6.25</v>
      </c>
      <c r="K43" s="9">
        <v>2</v>
      </c>
      <c r="L43" s="8">
        <f t="shared" si="3"/>
        <v>6.25</v>
      </c>
      <c r="M43" s="9">
        <v>1</v>
      </c>
      <c r="N43" s="8">
        <f t="shared" si="4"/>
        <v>3.125</v>
      </c>
      <c r="O43" s="54">
        <f t="shared" si="7"/>
        <v>29</v>
      </c>
      <c r="P43" s="54"/>
      <c r="AA43" s="9">
        <v>32</v>
      </c>
      <c r="AB43" s="140" t="str">
        <f t="shared" si="5"/>
        <v/>
      </c>
      <c r="AC43" s="140" t="str">
        <f t="shared" si="6"/>
        <v/>
      </c>
    </row>
    <row r="44" spans="1:29" ht="23.1" customHeight="1">
      <c r="A44" s="254"/>
      <c r="B44" s="254"/>
      <c r="C44" s="13"/>
      <c r="D44" s="14" t="s">
        <v>10</v>
      </c>
      <c r="E44" s="11"/>
      <c r="F44" s="10">
        <f t="shared" si="0"/>
        <v>176</v>
      </c>
      <c r="G44" s="9">
        <v>138</v>
      </c>
      <c r="H44" s="8">
        <f t="shared" si="1"/>
        <v>78.409090909090907</v>
      </c>
      <c r="I44" s="9">
        <v>16</v>
      </c>
      <c r="J44" s="8">
        <f t="shared" si="2"/>
        <v>9.0909090909090917</v>
      </c>
      <c r="K44" s="9">
        <v>13</v>
      </c>
      <c r="L44" s="8">
        <f t="shared" si="3"/>
        <v>7.3863636363636367</v>
      </c>
      <c r="M44" s="9">
        <v>9</v>
      </c>
      <c r="N44" s="8">
        <f t="shared" si="4"/>
        <v>5.1136363636363642</v>
      </c>
      <c r="O44" s="54">
        <f t="shared" si="7"/>
        <v>154</v>
      </c>
      <c r="P44" s="54"/>
      <c r="AA44" s="9">
        <v>176</v>
      </c>
      <c r="AB44" s="140" t="str">
        <f t="shared" si="5"/>
        <v/>
      </c>
      <c r="AC44" s="140" t="str">
        <f t="shared" si="6"/>
        <v/>
      </c>
    </row>
    <row r="45" spans="1:29" ht="23.1" customHeight="1">
      <c r="A45" s="254"/>
      <c r="B45" s="254"/>
      <c r="C45" s="13"/>
      <c r="D45" s="14" t="s">
        <v>9</v>
      </c>
      <c r="E45" s="11"/>
      <c r="F45" s="10">
        <f t="shared" si="0"/>
        <v>21</v>
      </c>
      <c r="G45" s="9">
        <v>21</v>
      </c>
      <c r="H45" s="8">
        <f t="shared" si="1"/>
        <v>100</v>
      </c>
      <c r="I45" s="9">
        <v>0</v>
      </c>
      <c r="J45" s="8">
        <f t="shared" si="2"/>
        <v>0</v>
      </c>
      <c r="K45" s="9">
        <v>0</v>
      </c>
      <c r="L45" s="8">
        <f t="shared" si="3"/>
        <v>0</v>
      </c>
      <c r="M45" s="9">
        <v>0</v>
      </c>
      <c r="N45" s="8">
        <f t="shared" si="4"/>
        <v>0</v>
      </c>
      <c r="O45" s="54">
        <f t="shared" si="7"/>
        <v>21</v>
      </c>
      <c r="P45" s="54"/>
      <c r="AA45" s="9">
        <v>21</v>
      </c>
      <c r="AB45" s="140" t="str">
        <f t="shared" si="5"/>
        <v/>
      </c>
      <c r="AC45" s="140" t="str">
        <f t="shared" si="6"/>
        <v/>
      </c>
    </row>
    <row r="46" spans="1:29" ht="22.5" customHeight="1">
      <c r="A46" s="254"/>
      <c r="B46" s="254"/>
      <c r="C46" s="13"/>
      <c r="D46" s="14" t="s">
        <v>8</v>
      </c>
      <c r="E46" s="11"/>
      <c r="F46" s="10">
        <f t="shared" si="0"/>
        <v>9</v>
      </c>
      <c r="G46" s="9">
        <v>7</v>
      </c>
      <c r="H46" s="8">
        <f t="shared" si="1"/>
        <v>77.777777777777786</v>
      </c>
      <c r="I46" s="9">
        <v>1</v>
      </c>
      <c r="J46" s="8">
        <f t="shared" si="2"/>
        <v>11.111111111111111</v>
      </c>
      <c r="K46" s="9">
        <v>1</v>
      </c>
      <c r="L46" s="8">
        <f t="shared" si="3"/>
        <v>11.111111111111111</v>
      </c>
      <c r="M46" s="9">
        <v>0</v>
      </c>
      <c r="N46" s="8">
        <f t="shared" si="4"/>
        <v>0</v>
      </c>
      <c r="O46" s="54">
        <f t="shared" si="7"/>
        <v>8</v>
      </c>
      <c r="P46" s="54"/>
      <c r="AA46" s="9">
        <v>9</v>
      </c>
      <c r="AB46" s="140" t="str">
        <f t="shared" si="5"/>
        <v/>
      </c>
      <c r="AC46" s="140" t="str">
        <f t="shared" si="6"/>
        <v/>
      </c>
    </row>
    <row r="47" spans="1:29" ht="22.5" customHeight="1">
      <c r="A47" s="254"/>
      <c r="B47" s="254"/>
      <c r="C47" s="13"/>
      <c r="D47" s="12" t="s">
        <v>7</v>
      </c>
      <c r="E47" s="11"/>
      <c r="F47" s="10">
        <f t="shared" si="0"/>
        <v>18</v>
      </c>
      <c r="G47" s="9">
        <v>17</v>
      </c>
      <c r="H47" s="8">
        <f t="shared" si="1"/>
        <v>94.444444444444443</v>
      </c>
      <c r="I47" s="9">
        <v>1</v>
      </c>
      <c r="J47" s="8">
        <f t="shared" si="2"/>
        <v>5.5555555555555554</v>
      </c>
      <c r="K47" s="9">
        <v>0</v>
      </c>
      <c r="L47" s="8">
        <f t="shared" si="3"/>
        <v>0</v>
      </c>
      <c r="M47" s="9">
        <v>0</v>
      </c>
      <c r="N47" s="8">
        <f t="shared" si="4"/>
        <v>0</v>
      </c>
      <c r="O47" s="54">
        <f t="shared" si="7"/>
        <v>18</v>
      </c>
      <c r="P47" s="54"/>
      <c r="AA47" s="9">
        <v>18</v>
      </c>
      <c r="AB47" s="140" t="str">
        <f t="shared" si="5"/>
        <v/>
      </c>
      <c r="AC47" s="140" t="str">
        <f t="shared" si="6"/>
        <v/>
      </c>
    </row>
    <row r="48" spans="1:29" ht="23.1" customHeight="1">
      <c r="A48" s="254"/>
      <c r="B48" s="254"/>
      <c r="C48" s="13"/>
      <c r="D48" s="14" t="s">
        <v>6</v>
      </c>
      <c r="E48" s="11"/>
      <c r="F48" s="10">
        <f t="shared" si="0"/>
        <v>49</v>
      </c>
      <c r="G48" s="9">
        <v>30</v>
      </c>
      <c r="H48" s="8">
        <f t="shared" si="1"/>
        <v>61.224489795918366</v>
      </c>
      <c r="I48" s="9">
        <v>12</v>
      </c>
      <c r="J48" s="8">
        <f t="shared" si="2"/>
        <v>24.489795918367346</v>
      </c>
      <c r="K48" s="9">
        <v>4</v>
      </c>
      <c r="L48" s="8">
        <f t="shared" si="3"/>
        <v>8.1632653061224492</v>
      </c>
      <c r="M48" s="9">
        <v>3</v>
      </c>
      <c r="N48" s="8">
        <f t="shared" si="4"/>
        <v>6.1224489795918364</v>
      </c>
      <c r="O48" s="54">
        <f t="shared" si="7"/>
        <v>42</v>
      </c>
      <c r="P48" s="54"/>
      <c r="AA48" s="9">
        <v>49</v>
      </c>
      <c r="AB48" s="140" t="str">
        <f t="shared" si="5"/>
        <v/>
      </c>
      <c r="AC48" s="140" t="str">
        <f t="shared" si="6"/>
        <v/>
      </c>
    </row>
    <row r="49" spans="1:30" ht="23.1" customHeight="1">
      <c r="A49" s="254"/>
      <c r="B49" s="254"/>
      <c r="C49" s="13"/>
      <c r="D49" s="14" t="s">
        <v>5</v>
      </c>
      <c r="E49" s="11"/>
      <c r="F49" s="10">
        <f t="shared" si="0"/>
        <v>24</v>
      </c>
      <c r="G49" s="9">
        <v>23</v>
      </c>
      <c r="H49" s="8">
        <f t="shared" si="1"/>
        <v>95.833333333333343</v>
      </c>
      <c r="I49" s="9">
        <v>0</v>
      </c>
      <c r="J49" s="8">
        <f t="shared" si="2"/>
        <v>0</v>
      </c>
      <c r="K49" s="9">
        <v>1</v>
      </c>
      <c r="L49" s="8">
        <f t="shared" si="3"/>
        <v>4.1666666666666661</v>
      </c>
      <c r="M49" s="9">
        <v>0</v>
      </c>
      <c r="N49" s="8">
        <f t="shared" si="4"/>
        <v>0</v>
      </c>
      <c r="O49" s="54">
        <f t="shared" si="7"/>
        <v>23</v>
      </c>
      <c r="P49" s="54"/>
      <c r="AA49" s="9">
        <v>24</v>
      </c>
      <c r="AB49" s="140" t="str">
        <f t="shared" si="5"/>
        <v/>
      </c>
      <c r="AC49" s="140" t="str">
        <f t="shared" si="6"/>
        <v/>
      </c>
    </row>
    <row r="50" spans="1:30" ht="23.1" customHeight="1">
      <c r="A50" s="254"/>
      <c r="B50" s="254"/>
      <c r="C50" s="13"/>
      <c r="D50" s="14" t="s">
        <v>4</v>
      </c>
      <c r="E50" s="11"/>
      <c r="F50" s="10">
        <f t="shared" si="0"/>
        <v>22</v>
      </c>
      <c r="G50" s="9">
        <v>19</v>
      </c>
      <c r="H50" s="8">
        <f t="shared" si="1"/>
        <v>86.36363636363636</v>
      </c>
      <c r="I50" s="9">
        <v>2</v>
      </c>
      <c r="J50" s="8">
        <f t="shared" si="2"/>
        <v>9.0909090909090917</v>
      </c>
      <c r="K50" s="9">
        <v>1</v>
      </c>
      <c r="L50" s="8">
        <f t="shared" si="3"/>
        <v>4.5454545454545459</v>
      </c>
      <c r="M50" s="9">
        <v>0</v>
      </c>
      <c r="N50" s="8">
        <f t="shared" si="4"/>
        <v>0</v>
      </c>
      <c r="O50" s="54">
        <f t="shared" si="7"/>
        <v>21</v>
      </c>
      <c r="P50" s="54"/>
      <c r="AA50" s="9">
        <v>22</v>
      </c>
      <c r="AB50" s="140" t="str">
        <f t="shared" si="5"/>
        <v/>
      </c>
      <c r="AC50" s="140" t="str">
        <f t="shared" si="6"/>
        <v/>
      </c>
    </row>
    <row r="51" spans="1:30" ht="23.1" customHeight="1">
      <c r="A51" s="254"/>
      <c r="B51" s="254"/>
      <c r="C51" s="13"/>
      <c r="D51" s="14" t="s">
        <v>3</v>
      </c>
      <c r="E51" s="11"/>
      <c r="F51" s="10">
        <f t="shared" si="0"/>
        <v>168</v>
      </c>
      <c r="G51" s="9">
        <v>140</v>
      </c>
      <c r="H51" s="8">
        <f t="shared" si="1"/>
        <v>83.333333333333343</v>
      </c>
      <c r="I51" s="9">
        <v>12</v>
      </c>
      <c r="J51" s="8">
        <f t="shared" si="2"/>
        <v>7.1428571428571423</v>
      </c>
      <c r="K51" s="9">
        <v>11</v>
      </c>
      <c r="L51" s="8">
        <f t="shared" si="3"/>
        <v>6.5476190476190483</v>
      </c>
      <c r="M51" s="9">
        <v>5</v>
      </c>
      <c r="N51" s="8">
        <f t="shared" si="4"/>
        <v>2.9761904761904758</v>
      </c>
      <c r="O51" s="54">
        <f t="shared" si="7"/>
        <v>152</v>
      </c>
      <c r="P51" s="54"/>
      <c r="AA51" s="9">
        <v>168</v>
      </c>
      <c r="AB51" s="140" t="str">
        <f t="shared" si="5"/>
        <v/>
      </c>
      <c r="AC51" s="140" t="str">
        <f t="shared" si="6"/>
        <v/>
      </c>
    </row>
    <row r="52" spans="1:30" ht="23.1" customHeight="1">
      <c r="A52" s="254"/>
      <c r="B52" s="254"/>
      <c r="C52" s="13"/>
      <c r="D52" s="14" t="s">
        <v>2</v>
      </c>
      <c r="E52" s="11"/>
      <c r="F52" s="10">
        <f t="shared" si="0"/>
        <v>21</v>
      </c>
      <c r="G52" s="9">
        <v>19</v>
      </c>
      <c r="H52" s="8">
        <f t="shared" si="1"/>
        <v>90.476190476190482</v>
      </c>
      <c r="I52" s="9">
        <v>1</v>
      </c>
      <c r="J52" s="8">
        <f t="shared" si="2"/>
        <v>4.7619047619047619</v>
      </c>
      <c r="K52" s="9">
        <v>0</v>
      </c>
      <c r="L52" s="8">
        <f t="shared" si="3"/>
        <v>0</v>
      </c>
      <c r="M52" s="9">
        <v>1</v>
      </c>
      <c r="N52" s="8">
        <f t="shared" si="4"/>
        <v>4.7619047619047619</v>
      </c>
      <c r="O52" s="54">
        <f t="shared" si="7"/>
        <v>20</v>
      </c>
      <c r="P52" s="54"/>
      <c r="AA52" s="9">
        <v>21</v>
      </c>
      <c r="AB52" s="140" t="str">
        <f t="shared" si="5"/>
        <v/>
      </c>
      <c r="AC52" s="140" t="str">
        <f t="shared" si="6"/>
        <v/>
      </c>
    </row>
    <row r="53" spans="1:30" ht="24" customHeight="1" thickBot="1">
      <c r="A53" s="255"/>
      <c r="B53" s="255"/>
      <c r="C53" s="13"/>
      <c r="D53" s="12" t="s">
        <v>1</v>
      </c>
      <c r="E53" s="11"/>
      <c r="F53" s="10">
        <f t="shared" si="0"/>
        <v>56</v>
      </c>
      <c r="G53" s="9">
        <v>45</v>
      </c>
      <c r="H53" s="8">
        <f t="shared" si="1"/>
        <v>80.357142857142861</v>
      </c>
      <c r="I53" s="9">
        <v>3</v>
      </c>
      <c r="J53" s="8">
        <f t="shared" si="2"/>
        <v>5.3571428571428568</v>
      </c>
      <c r="K53" s="9">
        <v>4</v>
      </c>
      <c r="L53" s="8">
        <f t="shared" si="3"/>
        <v>7.1428571428571423</v>
      </c>
      <c r="M53" s="9">
        <v>4</v>
      </c>
      <c r="N53" s="8">
        <f t="shared" si="4"/>
        <v>7.1428571428571423</v>
      </c>
      <c r="O53" s="54">
        <f t="shared" si="7"/>
        <v>48</v>
      </c>
      <c r="P53" s="54"/>
      <c r="AA53" s="9">
        <v>56</v>
      </c>
      <c r="AB53" s="141" t="str">
        <f t="shared" si="5"/>
        <v/>
      </c>
      <c r="AC53" s="141" t="str">
        <f t="shared" si="6"/>
        <v/>
      </c>
    </row>
    <row r="60" spans="1:30">
      <c r="D60" s="166" t="s">
        <v>490</v>
      </c>
      <c r="E60" s="164"/>
      <c r="F60" s="165">
        <v>967</v>
      </c>
      <c r="G60" s="165">
        <v>773</v>
      </c>
      <c r="H60" s="165"/>
      <c r="I60" s="165">
        <v>93</v>
      </c>
      <c r="J60" s="165"/>
      <c r="K60" s="165">
        <v>65</v>
      </c>
      <c r="L60" s="165"/>
      <c r="M60" s="165">
        <v>36</v>
      </c>
      <c r="N60" s="165"/>
      <c r="O60" s="165"/>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773</v>
      </c>
      <c r="H61" s="165"/>
      <c r="I61" s="168">
        <f>IF(I60="","",SUM(I8:I12))</f>
        <v>93</v>
      </c>
      <c r="J61" s="165"/>
      <c r="K61" s="168">
        <f>IF(K60="","",SUM(K8:K12))</f>
        <v>65</v>
      </c>
      <c r="L61" s="165"/>
      <c r="M61" s="168">
        <f>IF(M60="","",SUM(M8:M12))</f>
        <v>36</v>
      </c>
      <c r="N61" s="165"/>
      <c r="O61" s="168" t="str">
        <f>IF(O60="","",SUM(O8:O12))</f>
        <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773</v>
      </c>
      <c r="H62" s="165"/>
      <c r="I62" s="168">
        <f>IF(I60="","",SUM(I13,I38))</f>
        <v>93</v>
      </c>
      <c r="J62" s="165"/>
      <c r="K62" s="168">
        <f>IF(K60="","",SUM(K13,K38))</f>
        <v>65</v>
      </c>
      <c r="L62" s="165"/>
      <c r="M62" s="168">
        <f>IF(M60="","",SUM(M13,M38))</f>
        <v>36</v>
      </c>
      <c r="N62" s="165"/>
      <c r="O62" s="168" t="str">
        <f>IF(O60="","",SUM(O13,O38))</f>
        <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199</v>
      </c>
      <c r="H63" s="165"/>
      <c r="I63" s="168">
        <f>IF(I60="","",SUM(I14:I37))</f>
        <v>21</v>
      </c>
      <c r="J63" s="165"/>
      <c r="K63" s="168">
        <f>IF(K60="","",SUM(K14:K37))</f>
        <v>15</v>
      </c>
      <c r="L63" s="165"/>
      <c r="M63" s="168">
        <f>IF(M60="","",SUM(M14:M37))</f>
        <v>8</v>
      </c>
      <c r="N63" s="165"/>
      <c r="O63" s="168" t="str">
        <f>IF(O60="","",SUM(O14:O37))</f>
        <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574</v>
      </c>
      <c r="H64" s="165"/>
      <c r="I64" s="168">
        <f>IF(I60="","",SUM(I39:I53))</f>
        <v>72</v>
      </c>
      <c r="J64" s="165"/>
      <c r="K64" s="168">
        <f>IF(K60="","",SUM(K39:K53))</f>
        <v>50</v>
      </c>
      <c r="L64" s="165"/>
      <c r="M64" s="168">
        <f>IF(M60="","",SUM(M39:M53))</f>
        <v>28</v>
      </c>
      <c r="N64" s="165"/>
      <c r="O64" s="168" t="str">
        <f>IF(O60="","",SUM(O39:O53))</f>
        <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s="4" customFormat="1">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1" spans="4:30" s="4" customFormat="1">
      <c r="D71" s="5"/>
      <c r="AA71" s="3"/>
      <c r="AB71" s="3"/>
    </row>
    <row r="73" spans="4:30" s="4" customFormat="1">
      <c r="D73" s="5"/>
      <c r="AA73" s="3"/>
      <c r="AB73" s="3"/>
    </row>
    <row r="75" spans="4:30" s="4" customFormat="1">
      <c r="D75" s="5"/>
      <c r="AA75" s="3"/>
      <c r="AB75" s="3"/>
    </row>
    <row r="77" spans="4:30" s="4" customFormat="1">
      <c r="D77" s="5"/>
      <c r="AA77" s="3"/>
      <c r="AB77" s="3"/>
    </row>
    <row r="79" spans="4:30" s="4" customFormat="1" ht="13.5" customHeight="1">
      <c r="D79" s="6"/>
      <c r="AA79" s="3"/>
      <c r="AB79" s="3"/>
    </row>
    <row r="80" spans="4:30" s="4" customFormat="1" ht="13.5" customHeight="1">
      <c r="AA80" s="3"/>
      <c r="AB80" s="3"/>
    </row>
    <row r="81" spans="4:6">
      <c r="D81" s="5"/>
    </row>
    <row r="83" spans="4:6">
      <c r="D83" s="5"/>
    </row>
    <row r="85" spans="4:6">
      <c r="D85" s="5"/>
    </row>
    <row r="87" spans="4:6">
      <c r="D87" s="5"/>
    </row>
    <row r="91" spans="4:6" ht="12.75" customHeight="1"/>
    <row r="92" spans="4:6" ht="12.75" customHeight="1">
      <c r="F92" s="57"/>
    </row>
  </sheetData>
  <mergeCells count="24">
    <mergeCell ref="A3:E6"/>
    <mergeCell ref="F3:F6"/>
    <mergeCell ref="B12:E12"/>
    <mergeCell ref="A13:A53"/>
    <mergeCell ref="B13:B37"/>
    <mergeCell ref="B38:B53"/>
    <mergeCell ref="A7:E7"/>
    <mergeCell ref="A8:A12"/>
    <mergeCell ref="B8:E8"/>
    <mergeCell ref="B9:E9"/>
    <mergeCell ref="B10:E10"/>
    <mergeCell ref="B11:E11"/>
    <mergeCell ref="G3:H4"/>
    <mergeCell ref="I3:J4"/>
    <mergeCell ref="K3:L4"/>
    <mergeCell ref="M3:N4"/>
    <mergeCell ref="G5:G6"/>
    <mergeCell ref="H5:H6"/>
    <mergeCell ref="I5:I6"/>
    <mergeCell ref="J5:J6"/>
    <mergeCell ref="M5:M6"/>
    <mergeCell ref="N5:N6"/>
    <mergeCell ref="K5:K6"/>
    <mergeCell ref="L5:L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120"/>
  <sheetViews>
    <sheetView view="pageBreakPreview" zoomScaleNormal="100" zoomScaleSheetLayoutView="100" workbookViewId="0">
      <selection activeCell="R2" sqref="R2"/>
    </sheetView>
  </sheetViews>
  <sheetFormatPr defaultRowHeight="13.5"/>
  <cols>
    <col min="1" max="2" width="2.625" style="4" customWidth="1"/>
    <col min="3" max="3" width="1.375" style="4" customWidth="1"/>
    <col min="4" max="4" width="27.625" style="4" customWidth="1"/>
    <col min="5" max="5" width="1.375" style="4" customWidth="1"/>
    <col min="6" max="6" width="7.75" style="3" customWidth="1"/>
    <col min="7" max="18" width="8" style="3" customWidth="1"/>
    <col min="19" max="25" width="9" style="3"/>
    <col min="26" max="26" width="9" style="84"/>
    <col min="27" max="27" width="11.25" style="84" customWidth="1"/>
    <col min="28" max="16384" width="9" style="3"/>
  </cols>
  <sheetData>
    <row r="1" spans="1:27" ht="14.25">
      <c r="A1" s="18" t="s">
        <v>599</v>
      </c>
    </row>
    <row r="2" spans="1:27">
      <c r="R2" s="46" t="s">
        <v>633</v>
      </c>
    </row>
    <row r="3" spans="1:27" ht="17.25" customHeight="1">
      <c r="A3" s="314" t="s">
        <v>64</v>
      </c>
      <c r="B3" s="315"/>
      <c r="C3" s="315"/>
      <c r="D3" s="315"/>
      <c r="E3" s="316"/>
      <c r="F3" s="440" t="s">
        <v>131</v>
      </c>
      <c r="G3" s="442" t="s">
        <v>413</v>
      </c>
      <c r="H3" s="412" t="s">
        <v>414</v>
      </c>
      <c r="I3" s="412" t="s">
        <v>412</v>
      </c>
      <c r="J3" s="412" t="s">
        <v>415</v>
      </c>
      <c r="K3" s="412" t="s">
        <v>416</v>
      </c>
      <c r="L3" s="412" t="s">
        <v>417</v>
      </c>
      <c r="M3" s="412" t="s">
        <v>418</v>
      </c>
      <c r="N3" s="412" t="s">
        <v>419</v>
      </c>
      <c r="O3" s="412" t="s">
        <v>420</v>
      </c>
      <c r="P3" s="412" t="s">
        <v>421</v>
      </c>
      <c r="Q3" s="412" t="s">
        <v>422</v>
      </c>
      <c r="R3" s="412" t="s">
        <v>481</v>
      </c>
    </row>
    <row r="4" spans="1:27" ht="17.25" customHeight="1">
      <c r="A4" s="317"/>
      <c r="B4" s="318"/>
      <c r="C4" s="318"/>
      <c r="D4" s="318"/>
      <c r="E4" s="319"/>
      <c r="F4" s="441"/>
      <c r="G4" s="443"/>
      <c r="H4" s="439"/>
      <c r="I4" s="439"/>
      <c r="J4" s="439"/>
      <c r="K4" s="439"/>
      <c r="L4" s="439"/>
      <c r="M4" s="439"/>
      <c r="N4" s="439"/>
      <c r="O4" s="439"/>
      <c r="P4" s="439"/>
      <c r="Q4" s="439"/>
      <c r="R4" s="439"/>
    </row>
    <row r="5" spans="1:27" ht="17.25" customHeight="1" thickBot="1">
      <c r="A5" s="317"/>
      <c r="B5" s="318"/>
      <c r="C5" s="318"/>
      <c r="D5" s="318"/>
      <c r="E5" s="319"/>
      <c r="F5" s="441"/>
      <c r="G5" s="443"/>
      <c r="H5" s="439"/>
      <c r="I5" s="439"/>
      <c r="J5" s="439"/>
      <c r="K5" s="439"/>
      <c r="L5" s="439"/>
      <c r="M5" s="439"/>
      <c r="N5" s="439"/>
      <c r="O5" s="439"/>
      <c r="P5" s="439"/>
      <c r="Q5" s="439"/>
      <c r="R5" s="439"/>
    </row>
    <row r="6" spans="1:27" ht="57.75" customHeight="1" thickBot="1">
      <c r="A6" s="320"/>
      <c r="B6" s="321"/>
      <c r="C6" s="321"/>
      <c r="D6" s="321"/>
      <c r="E6" s="322"/>
      <c r="F6" s="441"/>
      <c r="G6" s="444"/>
      <c r="H6" s="413"/>
      <c r="I6" s="413"/>
      <c r="J6" s="413"/>
      <c r="K6" s="413"/>
      <c r="L6" s="413"/>
      <c r="M6" s="413"/>
      <c r="N6" s="413"/>
      <c r="O6" s="413"/>
      <c r="P6" s="413"/>
      <c r="Q6" s="413"/>
      <c r="R6" s="413"/>
      <c r="Z6" s="159">
        <f>SUM(AA7:AA100,F116:R120)</f>
        <v>0</v>
      </c>
      <c r="AA6" s="92"/>
    </row>
    <row r="7" spans="1:27" ht="12" customHeight="1">
      <c r="A7" s="240" t="s">
        <v>50</v>
      </c>
      <c r="B7" s="241"/>
      <c r="C7" s="241"/>
      <c r="D7" s="241"/>
      <c r="E7" s="242"/>
      <c r="F7" s="93">
        <v>866</v>
      </c>
      <c r="G7" s="69">
        <f t="shared" ref="G7:R7" si="0">SUM(G9,G11,G13,G15,G17)</f>
        <v>640</v>
      </c>
      <c r="H7" s="41">
        <f t="shared" si="0"/>
        <v>799</v>
      </c>
      <c r="I7" s="41">
        <f t="shared" si="0"/>
        <v>360</v>
      </c>
      <c r="J7" s="41">
        <f t="shared" si="0"/>
        <v>66</v>
      </c>
      <c r="K7" s="41">
        <f t="shared" si="0"/>
        <v>540</v>
      </c>
      <c r="L7" s="41">
        <f t="shared" si="0"/>
        <v>362</v>
      </c>
      <c r="M7" s="41">
        <f t="shared" ref="M7:O7" si="1">SUM(M9,M11,M13,M15,M17)</f>
        <v>248</v>
      </c>
      <c r="N7" s="41">
        <f t="shared" si="1"/>
        <v>100</v>
      </c>
      <c r="O7" s="41">
        <f t="shared" si="1"/>
        <v>48</v>
      </c>
      <c r="P7" s="41">
        <f t="shared" si="0"/>
        <v>88</v>
      </c>
      <c r="Q7" s="41">
        <f t="shared" si="0"/>
        <v>15</v>
      </c>
      <c r="R7" s="41">
        <f t="shared" si="0"/>
        <v>2</v>
      </c>
      <c r="Z7" s="153">
        <v>866</v>
      </c>
      <c r="AA7" s="153" t="str">
        <f>IF(F7=Z7,"",1)</f>
        <v/>
      </c>
    </row>
    <row r="8" spans="1:27" ht="12" customHeight="1">
      <c r="A8" s="243"/>
      <c r="B8" s="244"/>
      <c r="C8" s="244"/>
      <c r="D8" s="244"/>
      <c r="E8" s="245"/>
      <c r="F8" s="94"/>
      <c r="G8" s="67">
        <f t="shared" ref="G8:R8" si="2">IF(G7=0,0,G7/$F7)</f>
        <v>0.73903002309468824</v>
      </c>
      <c r="H8" s="37">
        <f t="shared" si="2"/>
        <v>0.92263279445727486</v>
      </c>
      <c r="I8" s="37">
        <f t="shared" si="2"/>
        <v>0.41570438799076215</v>
      </c>
      <c r="J8" s="37">
        <f t="shared" si="2"/>
        <v>7.6212471131639717E-2</v>
      </c>
      <c r="K8" s="37">
        <f t="shared" si="2"/>
        <v>0.62355658198614317</v>
      </c>
      <c r="L8" s="37">
        <f t="shared" si="2"/>
        <v>0.41801385681293302</v>
      </c>
      <c r="M8" s="37">
        <f t="shared" ref="M8:O8" si="3">IF(M7=0,0,M7/$F7)</f>
        <v>0.2863741339491917</v>
      </c>
      <c r="N8" s="37">
        <f t="shared" si="3"/>
        <v>0.11547344110854503</v>
      </c>
      <c r="O8" s="37">
        <f t="shared" si="3"/>
        <v>5.5427251732101619E-2</v>
      </c>
      <c r="P8" s="37">
        <f t="shared" si="2"/>
        <v>0.10161662817551963</v>
      </c>
      <c r="Q8" s="37">
        <f t="shared" si="2"/>
        <v>1.7321016166281754E-2</v>
      </c>
      <c r="R8" s="37">
        <f t="shared" si="2"/>
        <v>2.3094688221709007E-3</v>
      </c>
      <c r="Z8" s="154"/>
      <c r="AA8" s="154"/>
    </row>
    <row r="9" spans="1:27" ht="12" customHeight="1">
      <c r="A9" s="256" t="s">
        <v>49</v>
      </c>
      <c r="B9" s="323" t="s">
        <v>48</v>
      </c>
      <c r="C9" s="324"/>
      <c r="D9" s="324"/>
      <c r="E9" s="325"/>
      <c r="F9" s="93">
        <v>251</v>
      </c>
      <c r="G9" s="69">
        <v>166</v>
      </c>
      <c r="H9" s="41">
        <v>212</v>
      </c>
      <c r="I9" s="41">
        <v>53</v>
      </c>
      <c r="J9" s="41">
        <v>9</v>
      </c>
      <c r="K9" s="41">
        <v>114</v>
      </c>
      <c r="L9" s="41">
        <v>81</v>
      </c>
      <c r="M9" s="41">
        <v>68</v>
      </c>
      <c r="N9" s="41">
        <v>21</v>
      </c>
      <c r="O9" s="41">
        <v>17</v>
      </c>
      <c r="P9" s="41">
        <v>17</v>
      </c>
      <c r="Q9" s="41">
        <v>4</v>
      </c>
      <c r="R9" s="41">
        <v>1</v>
      </c>
      <c r="Z9" s="155">
        <v>251</v>
      </c>
      <c r="AA9" s="155" t="str">
        <f>IF(F9=Z9,"",1)</f>
        <v/>
      </c>
    </row>
    <row r="10" spans="1:27" ht="12" customHeight="1">
      <c r="A10" s="257"/>
      <c r="B10" s="326"/>
      <c r="C10" s="327"/>
      <c r="D10" s="327"/>
      <c r="E10" s="328"/>
      <c r="F10" s="94"/>
      <c r="G10" s="67">
        <f t="shared" ref="G10:R10" si="4">IF(G9=0,0,G9/$F9)</f>
        <v>0.66135458167330674</v>
      </c>
      <c r="H10" s="37">
        <f t="shared" si="4"/>
        <v>0.84462151394422313</v>
      </c>
      <c r="I10" s="37">
        <f t="shared" si="4"/>
        <v>0.21115537848605578</v>
      </c>
      <c r="J10" s="37">
        <f t="shared" si="4"/>
        <v>3.5856573705179286E-2</v>
      </c>
      <c r="K10" s="37">
        <f t="shared" si="4"/>
        <v>0.4541832669322709</v>
      </c>
      <c r="L10" s="37">
        <f t="shared" si="4"/>
        <v>0.32270916334661354</v>
      </c>
      <c r="M10" s="37">
        <f t="shared" ref="M10:O10" si="5">IF(M9=0,0,M9/$F9)</f>
        <v>0.27091633466135456</v>
      </c>
      <c r="N10" s="37">
        <f t="shared" si="5"/>
        <v>8.3665338645418322E-2</v>
      </c>
      <c r="O10" s="37">
        <f t="shared" si="5"/>
        <v>6.7729083665338641E-2</v>
      </c>
      <c r="P10" s="37">
        <f t="shared" si="4"/>
        <v>6.7729083665338641E-2</v>
      </c>
      <c r="Q10" s="37">
        <f t="shared" si="4"/>
        <v>1.5936254980079681E-2</v>
      </c>
      <c r="R10" s="37">
        <f t="shared" si="4"/>
        <v>3.9840637450199202E-3</v>
      </c>
      <c r="Z10" s="154"/>
      <c r="AA10" s="154"/>
    </row>
    <row r="11" spans="1:27" ht="12" customHeight="1">
      <c r="A11" s="257"/>
      <c r="B11" s="323" t="s">
        <v>47</v>
      </c>
      <c r="C11" s="324"/>
      <c r="D11" s="324"/>
      <c r="E11" s="325"/>
      <c r="F11" s="93">
        <v>133</v>
      </c>
      <c r="G11" s="69">
        <v>82</v>
      </c>
      <c r="H11" s="41">
        <v>125</v>
      </c>
      <c r="I11" s="41">
        <v>47</v>
      </c>
      <c r="J11" s="41">
        <v>3</v>
      </c>
      <c r="K11" s="41">
        <v>75</v>
      </c>
      <c r="L11" s="41">
        <v>53</v>
      </c>
      <c r="M11" s="41">
        <v>38</v>
      </c>
      <c r="N11" s="41">
        <v>5</v>
      </c>
      <c r="O11" s="41">
        <v>6</v>
      </c>
      <c r="P11" s="41">
        <v>4</v>
      </c>
      <c r="Q11" s="41">
        <v>3</v>
      </c>
      <c r="R11" s="41">
        <v>0</v>
      </c>
      <c r="Z11" s="155">
        <v>133</v>
      </c>
      <c r="AA11" s="155" t="str">
        <f>IF(F11=Z11,"",1)</f>
        <v/>
      </c>
    </row>
    <row r="12" spans="1:27" ht="12" customHeight="1">
      <c r="A12" s="257"/>
      <c r="B12" s="326"/>
      <c r="C12" s="327"/>
      <c r="D12" s="327"/>
      <c r="E12" s="328"/>
      <c r="F12" s="94"/>
      <c r="G12" s="67">
        <f t="shared" ref="G12:R12" si="6">IF(G11=0,0,G11/$F11)</f>
        <v>0.61654135338345861</v>
      </c>
      <c r="H12" s="37">
        <f t="shared" si="6"/>
        <v>0.93984962406015038</v>
      </c>
      <c r="I12" s="37">
        <f t="shared" si="6"/>
        <v>0.35338345864661652</v>
      </c>
      <c r="J12" s="37">
        <f t="shared" si="6"/>
        <v>2.2556390977443608E-2</v>
      </c>
      <c r="K12" s="37">
        <f t="shared" si="6"/>
        <v>0.56390977443609025</v>
      </c>
      <c r="L12" s="37">
        <f t="shared" si="6"/>
        <v>0.39849624060150374</v>
      </c>
      <c r="M12" s="37">
        <f t="shared" ref="M12:O12" si="7">IF(M11=0,0,M11/$F11)</f>
        <v>0.2857142857142857</v>
      </c>
      <c r="N12" s="37">
        <f t="shared" si="7"/>
        <v>3.7593984962406013E-2</v>
      </c>
      <c r="O12" s="37">
        <f t="shared" si="7"/>
        <v>4.5112781954887216E-2</v>
      </c>
      <c r="P12" s="37">
        <f t="shared" si="6"/>
        <v>3.007518796992481E-2</v>
      </c>
      <c r="Q12" s="37">
        <f t="shared" si="6"/>
        <v>2.2556390977443608E-2</v>
      </c>
      <c r="R12" s="37">
        <f t="shared" si="6"/>
        <v>0</v>
      </c>
      <c r="Z12" s="154"/>
      <c r="AA12" s="154"/>
    </row>
    <row r="13" spans="1:27" ht="12" customHeight="1">
      <c r="A13" s="257"/>
      <c r="B13" s="323" t="s">
        <v>46</v>
      </c>
      <c r="C13" s="324"/>
      <c r="D13" s="324"/>
      <c r="E13" s="325"/>
      <c r="F13" s="93">
        <v>212</v>
      </c>
      <c r="G13" s="69">
        <v>151</v>
      </c>
      <c r="H13" s="41">
        <v>199</v>
      </c>
      <c r="I13" s="41">
        <v>101</v>
      </c>
      <c r="J13" s="41">
        <v>16</v>
      </c>
      <c r="K13" s="41">
        <v>134</v>
      </c>
      <c r="L13" s="41">
        <v>87</v>
      </c>
      <c r="M13" s="41">
        <v>47</v>
      </c>
      <c r="N13" s="41">
        <v>21</v>
      </c>
      <c r="O13" s="41">
        <v>8</v>
      </c>
      <c r="P13" s="41">
        <v>18</v>
      </c>
      <c r="Q13" s="41">
        <v>4</v>
      </c>
      <c r="R13" s="41">
        <v>1</v>
      </c>
      <c r="Z13" s="155">
        <v>212</v>
      </c>
      <c r="AA13" s="155" t="str">
        <f>IF(F13=Z13,"",1)</f>
        <v/>
      </c>
    </row>
    <row r="14" spans="1:27" ht="12" customHeight="1">
      <c r="A14" s="257"/>
      <c r="B14" s="326"/>
      <c r="C14" s="327"/>
      <c r="D14" s="327"/>
      <c r="E14" s="328"/>
      <c r="F14" s="94"/>
      <c r="G14" s="67">
        <f t="shared" ref="G14:R14" si="8">IF(G13=0,0,G13/$F13)</f>
        <v>0.71226415094339623</v>
      </c>
      <c r="H14" s="37">
        <f t="shared" si="8"/>
        <v>0.93867924528301883</v>
      </c>
      <c r="I14" s="37">
        <f t="shared" si="8"/>
        <v>0.47641509433962265</v>
      </c>
      <c r="J14" s="37">
        <f t="shared" si="8"/>
        <v>7.5471698113207544E-2</v>
      </c>
      <c r="K14" s="37">
        <f t="shared" si="8"/>
        <v>0.63207547169811318</v>
      </c>
      <c r="L14" s="37">
        <f t="shared" si="8"/>
        <v>0.41037735849056606</v>
      </c>
      <c r="M14" s="37">
        <f t="shared" ref="M14:O14" si="9">IF(M13=0,0,M13/$F13)</f>
        <v>0.22169811320754718</v>
      </c>
      <c r="N14" s="37">
        <f t="shared" si="9"/>
        <v>9.9056603773584911E-2</v>
      </c>
      <c r="O14" s="37">
        <f t="shared" si="9"/>
        <v>3.7735849056603772E-2</v>
      </c>
      <c r="P14" s="37">
        <f t="shared" si="8"/>
        <v>8.4905660377358486E-2</v>
      </c>
      <c r="Q14" s="37">
        <f t="shared" si="8"/>
        <v>1.8867924528301886E-2</v>
      </c>
      <c r="R14" s="37">
        <f t="shared" si="8"/>
        <v>4.7169811320754715E-3</v>
      </c>
      <c r="Z14" s="154"/>
      <c r="AA14" s="154"/>
    </row>
    <row r="15" spans="1:27" ht="12" customHeight="1">
      <c r="A15" s="257"/>
      <c r="B15" s="323" t="s">
        <v>45</v>
      </c>
      <c r="C15" s="324"/>
      <c r="D15" s="324"/>
      <c r="E15" s="325"/>
      <c r="F15" s="93">
        <v>63</v>
      </c>
      <c r="G15" s="69">
        <v>51</v>
      </c>
      <c r="H15" s="41">
        <v>60</v>
      </c>
      <c r="I15" s="41">
        <v>37</v>
      </c>
      <c r="J15" s="41">
        <v>6</v>
      </c>
      <c r="K15" s="41">
        <v>48</v>
      </c>
      <c r="L15" s="41">
        <v>26</v>
      </c>
      <c r="M15" s="41">
        <v>11</v>
      </c>
      <c r="N15" s="41">
        <v>5</v>
      </c>
      <c r="O15" s="41">
        <v>0</v>
      </c>
      <c r="P15" s="41">
        <v>6</v>
      </c>
      <c r="Q15" s="41">
        <v>3</v>
      </c>
      <c r="R15" s="41">
        <v>0</v>
      </c>
      <c r="Z15" s="155">
        <v>63</v>
      </c>
      <c r="AA15" s="155" t="str">
        <f>IF(F15=Z15,"",1)</f>
        <v/>
      </c>
    </row>
    <row r="16" spans="1:27" ht="12" customHeight="1">
      <c r="A16" s="257"/>
      <c r="B16" s="326"/>
      <c r="C16" s="327"/>
      <c r="D16" s="327"/>
      <c r="E16" s="328"/>
      <c r="F16" s="94"/>
      <c r="G16" s="67">
        <f t="shared" ref="G16:R16" si="10">IF(G15=0,0,G15/$F15)</f>
        <v>0.80952380952380953</v>
      </c>
      <c r="H16" s="37">
        <f t="shared" si="10"/>
        <v>0.95238095238095233</v>
      </c>
      <c r="I16" s="37">
        <f t="shared" si="10"/>
        <v>0.58730158730158732</v>
      </c>
      <c r="J16" s="37">
        <f t="shared" si="10"/>
        <v>9.5238095238095233E-2</v>
      </c>
      <c r="K16" s="37">
        <f t="shared" si="10"/>
        <v>0.76190476190476186</v>
      </c>
      <c r="L16" s="37">
        <f t="shared" si="10"/>
        <v>0.41269841269841268</v>
      </c>
      <c r="M16" s="37">
        <f t="shared" ref="M16:O16" si="11">IF(M15=0,0,M15/$F15)</f>
        <v>0.17460317460317459</v>
      </c>
      <c r="N16" s="37">
        <f t="shared" si="11"/>
        <v>7.9365079365079361E-2</v>
      </c>
      <c r="O16" s="37">
        <f t="shared" si="11"/>
        <v>0</v>
      </c>
      <c r="P16" s="37">
        <f t="shared" si="10"/>
        <v>9.5238095238095233E-2</v>
      </c>
      <c r="Q16" s="37">
        <f t="shared" si="10"/>
        <v>4.7619047619047616E-2</v>
      </c>
      <c r="R16" s="37">
        <f t="shared" si="10"/>
        <v>0</v>
      </c>
      <c r="Z16" s="154"/>
      <c r="AA16" s="154"/>
    </row>
    <row r="17" spans="1:27" ht="12" customHeight="1">
      <c r="A17" s="257"/>
      <c r="B17" s="323" t="s">
        <v>44</v>
      </c>
      <c r="C17" s="324"/>
      <c r="D17" s="324"/>
      <c r="E17" s="325"/>
      <c r="F17" s="93">
        <v>207</v>
      </c>
      <c r="G17" s="69">
        <v>190</v>
      </c>
      <c r="H17" s="41">
        <v>203</v>
      </c>
      <c r="I17" s="41">
        <v>122</v>
      </c>
      <c r="J17" s="41">
        <v>32</v>
      </c>
      <c r="K17" s="41">
        <v>169</v>
      </c>
      <c r="L17" s="41">
        <v>115</v>
      </c>
      <c r="M17" s="41">
        <v>84</v>
      </c>
      <c r="N17" s="41">
        <v>48</v>
      </c>
      <c r="O17" s="41">
        <v>17</v>
      </c>
      <c r="P17" s="41">
        <v>43</v>
      </c>
      <c r="Q17" s="41">
        <v>1</v>
      </c>
      <c r="R17" s="41">
        <v>0</v>
      </c>
      <c r="Z17" s="155">
        <v>207</v>
      </c>
      <c r="AA17" s="155" t="str">
        <f>IF(F17=Z17,"",1)</f>
        <v/>
      </c>
    </row>
    <row r="18" spans="1:27" ht="12" customHeight="1">
      <c r="A18" s="258"/>
      <c r="B18" s="326"/>
      <c r="C18" s="327"/>
      <c r="D18" s="327"/>
      <c r="E18" s="328"/>
      <c r="F18" s="94"/>
      <c r="G18" s="67">
        <f t="shared" ref="G18:R18" si="12">IF(G17=0,0,G17/$F17)</f>
        <v>0.91787439613526567</v>
      </c>
      <c r="H18" s="37">
        <f t="shared" si="12"/>
        <v>0.98067632850241548</v>
      </c>
      <c r="I18" s="37">
        <f t="shared" si="12"/>
        <v>0.58937198067632846</v>
      </c>
      <c r="J18" s="37">
        <f t="shared" si="12"/>
        <v>0.15458937198067632</v>
      </c>
      <c r="K18" s="37">
        <f t="shared" si="12"/>
        <v>0.81642512077294682</v>
      </c>
      <c r="L18" s="37">
        <f t="shared" si="12"/>
        <v>0.55555555555555558</v>
      </c>
      <c r="M18" s="37">
        <f t="shared" ref="M18:O18" si="13">IF(M17=0,0,M17/$F17)</f>
        <v>0.40579710144927539</v>
      </c>
      <c r="N18" s="37">
        <f t="shared" si="13"/>
        <v>0.2318840579710145</v>
      </c>
      <c r="O18" s="37">
        <f t="shared" si="13"/>
        <v>8.2125603864734303E-2</v>
      </c>
      <c r="P18" s="37">
        <f t="shared" si="12"/>
        <v>0.20772946859903382</v>
      </c>
      <c r="Q18" s="37">
        <f t="shared" si="12"/>
        <v>4.830917874396135E-3</v>
      </c>
      <c r="R18" s="37">
        <f t="shared" si="12"/>
        <v>0</v>
      </c>
      <c r="Z18" s="156"/>
      <c r="AA18" s="154"/>
    </row>
    <row r="19" spans="1:27" ht="12" customHeight="1">
      <c r="A19" s="253" t="s">
        <v>43</v>
      </c>
      <c r="B19" s="253" t="s">
        <v>42</v>
      </c>
      <c r="C19" s="43"/>
      <c r="D19" s="305" t="s">
        <v>16</v>
      </c>
      <c r="E19" s="42"/>
      <c r="F19" s="93">
        <v>220</v>
      </c>
      <c r="G19" s="69">
        <f t="shared" ref="G19:R19" si="14">SUM(G21,G23,G25,G27,G29,G31,G33,G35,G37,G39,G41,G43,G45,G47,G49,G51,G53,G55,G57,G59,G61,G63,G65,G67)</f>
        <v>171</v>
      </c>
      <c r="H19" s="41">
        <f t="shared" si="14"/>
        <v>197</v>
      </c>
      <c r="I19" s="41">
        <f t="shared" si="14"/>
        <v>108</v>
      </c>
      <c r="J19" s="41">
        <f t="shared" si="14"/>
        <v>11</v>
      </c>
      <c r="K19" s="41">
        <f t="shared" si="14"/>
        <v>137</v>
      </c>
      <c r="L19" s="41">
        <f t="shared" si="14"/>
        <v>81</v>
      </c>
      <c r="M19" s="41">
        <f t="shared" ref="M19:O19" si="15">SUM(M21,M23,M25,M27,M29,M31,M33,M35,M37,M39,M41,M43,M45,M47,M49,M51,M53,M55,M57,M59,M61,M63,M65,M67)</f>
        <v>62</v>
      </c>
      <c r="N19" s="41">
        <f t="shared" si="15"/>
        <v>23</v>
      </c>
      <c r="O19" s="41">
        <f t="shared" si="15"/>
        <v>13</v>
      </c>
      <c r="P19" s="41">
        <f t="shared" si="14"/>
        <v>24</v>
      </c>
      <c r="Q19" s="41">
        <f t="shared" si="14"/>
        <v>5</v>
      </c>
      <c r="R19" s="41">
        <f t="shared" si="14"/>
        <v>2</v>
      </c>
      <c r="Z19" s="155">
        <v>220</v>
      </c>
      <c r="AA19" s="155" t="str">
        <f>IF(F19=Z19,"",1)</f>
        <v/>
      </c>
    </row>
    <row r="20" spans="1:27" ht="12" customHeight="1">
      <c r="A20" s="254"/>
      <c r="B20" s="254"/>
      <c r="C20" s="40"/>
      <c r="D20" s="306"/>
      <c r="E20" s="39"/>
      <c r="F20" s="94"/>
      <c r="G20" s="67">
        <f t="shared" ref="G20:R20" si="16">IF(G19=0,0,G19/$F19)</f>
        <v>0.77727272727272723</v>
      </c>
      <c r="H20" s="37">
        <f t="shared" si="16"/>
        <v>0.8954545454545455</v>
      </c>
      <c r="I20" s="37">
        <f t="shared" si="16"/>
        <v>0.49090909090909091</v>
      </c>
      <c r="J20" s="37">
        <f t="shared" si="16"/>
        <v>0.05</v>
      </c>
      <c r="K20" s="37">
        <f t="shared" si="16"/>
        <v>0.62272727272727268</v>
      </c>
      <c r="L20" s="37">
        <f t="shared" si="16"/>
        <v>0.36818181818181817</v>
      </c>
      <c r="M20" s="37">
        <f t="shared" ref="M20:O20" si="17">IF(M19=0,0,M19/$F19)</f>
        <v>0.2818181818181818</v>
      </c>
      <c r="N20" s="37">
        <f t="shared" si="17"/>
        <v>0.10454545454545454</v>
      </c>
      <c r="O20" s="37">
        <f t="shared" si="17"/>
        <v>5.909090909090909E-2</v>
      </c>
      <c r="P20" s="37">
        <f t="shared" si="16"/>
        <v>0.10909090909090909</v>
      </c>
      <c r="Q20" s="37">
        <f t="shared" si="16"/>
        <v>2.2727272727272728E-2</v>
      </c>
      <c r="R20" s="37">
        <f t="shared" si="16"/>
        <v>9.0909090909090905E-3</v>
      </c>
      <c r="Z20" s="154"/>
      <c r="AA20" s="154"/>
    </row>
    <row r="21" spans="1:27" ht="12" customHeight="1">
      <c r="A21" s="254"/>
      <c r="B21" s="254"/>
      <c r="C21" s="43"/>
      <c r="D21" s="305" t="s">
        <v>368</v>
      </c>
      <c r="E21" s="42"/>
      <c r="F21" s="93">
        <v>26</v>
      </c>
      <c r="G21" s="69">
        <v>22</v>
      </c>
      <c r="H21" s="41">
        <v>25</v>
      </c>
      <c r="I21" s="41">
        <v>12</v>
      </c>
      <c r="J21" s="41">
        <v>3</v>
      </c>
      <c r="K21" s="41">
        <v>16</v>
      </c>
      <c r="L21" s="41">
        <v>9</v>
      </c>
      <c r="M21" s="41">
        <v>4</v>
      </c>
      <c r="N21" s="41">
        <v>2</v>
      </c>
      <c r="O21" s="41">
        <v>2</v>
      </c>
      <c r="P21" s="41">
        <v>1</v>
      </c>
      <c r="Q21" s="41">
        <v>0</v>
      </c>
      <c r="R21" s="41">
        <v>0</v>
      </c>
      <c r="Z21" s="155">
        <v>26</v>
      </c>
      <c r="AA21" s="155" t="str">
        <f>IF(F21=Z21,"",1)</f>
        <v/>
      </c>
    </row>
    <row r="22" spans="1:27" ht="12" customHeight="1">
      <c r="A22" s="254"/>
      <c r="B22" s="254"/>
      <c r="C22" s="40"/>
      <c r="D22" s="306"/>
      <c r="E22" s="39"/>
      <c r="F22" s="94"/>
      <c r="G22" s="67">
        <f t="shared" ref="G22:R22" si="18">IF(G21=0,0,G21/$F21)</f>
        <v>0.84615384615384615</v>
      </c>
      <c r="H22" s="37">
        <f t="shared" si="18"/>
        <v>0.96153846153846156</v>
      </c>
      <c r="I22" s="37">
        <f t="shared" si="18"/>
        <v>0.46153846153846156</v>
      </c>
      <c r="J22" s="37">
        <f t="shared" si="18"/>
        <v>0.11538461538461539</v>
      </c>
      <c r="K22" s="37">
        <f t="shared" si="18"/>
        <v>0.61538461538461542</v>
      </c>
      <c r="L22" s="37">
        <f t="shared" si="18"/>
        <v>0.34615384615384615</v>
      </c>
      <c r="M22" s="37">
        <f t="shared" ref="M22:O22" si="19">IF(M21=0,0,M21/$F21)</f>
        <v>0.15384615384615385</v>
      </c>
      <c r="N22" s="37">
        <f t="shared" si="19"/>
        <v>7.6923076923076927E-2</v>
      </c>
      <c r="O22" s="37">
        <f t="shared" si="19"/>
        <v>7.6923076923076927E-2</v>
      </c>
      <c r="P22" s="37">
        <f t="shared" si="18"/>
        <v>3.8461538461538464E-2</v>
      </c>
      <c r="Q22" s="37">
        <f t="shared" si="18"/>
        <v>0</v>
      </c>
      <c r="R22" s="37">
        <f t="shared" si="18"/>
        <v>0</v>
      </c>
      <c r="Z22" s="154"/>
      <c r="AA22" s="154"/>
    </row>
    <row r="23" spans="1:27" ht="12" customHeight="1">
      <c r="A23" s="254"/>
      <c r="B23" s="254"/>
      <c r="C23" s="43"/>
      <c r="D23" s="308" t="s">
        <v>369</v>
      </c>
      <c r="E23" s="115"/>
      <c r="F23" s="93">
        <v>4</v>
      </c>
      <c r="G23" s="103">
        <v>1</v>
      </c>
      <c r="H23" s="104">
        <v>3</v>
      </c>
      <c r="I23" s="41">
        <v>1</v>
      </c>
      <c r="J23" s="41">
        <v>0</v>
      </c>
      <c r="K23" s="41">
        <v>3</v>
      </c>
      <c r="L23" s="41">
        <v>2</v>
      </c>
      <c r="M23" s="41">
        <v>2</v>
      </c>
      <c r="N23" s="41">
        <v>1</v>
      </c>
      <c r="O23" s="41">
        <v>1</v>
      </c>
      <c r="P23" s="41">
        <v>0</v>
      </c>
      <c r="Q23" s="41">
        <v>0</v>
      </c>
      <c r="R23" s="41">
        <v>0</v>
      </c>
      <c r="Z23" s="155">
        <v>4</v>
      </c>
      <c r="AA23" s="155" t="str">
        <f>IF(F23=Z23,"",1)</f>
        <v/>
      </c>
    </row>
    <row r="24" spans="1:27" ht="12" customHeight="1">
      <c r="A24" s="254"/>
      <c r="B24" s="254"/>
      <c r="C24" s="40"/>
      <c r="D24" s="309"/>
      <c r="E24" s="116"/>
      <c r="F24" s="94"/>
      <c r="G24" s="106">
        <f t="shared" ref="G24:R24" si="20">IF(G23=0,0,G23/$F23)</f>
        <v>0.25</v>
      </c>
      <c r="H24" s="107">
        <f t="shared" si="20"/>
        <v>0.75</v>
      </c>
      <c r="I24" s="37">
        <f t="shared" si="20"/>
        <v>0.25</v>
      </c>
      <c r="J24" s="37">
        <f t="shared" si="20"/>
        <v>0</v>
      </c>
      <c r="K24" s="37">
        <f t="shared" si="20"/>
        <v>0.75</v>
      </c>
      <c r="L24" s="37">
        <f t="shared" si="20"/>
        <v>0.5</v>
      </c>
      <c r="M24" s="37">
        <f t="shared" ref="M24:O24" si="21">IF(M23=0,0,M23/$F23)</f>
        <v>0.5</v>
      </c>
      <c r="N24" s="37">
        <f t="shared" si="21"/>
        <v>0.25</v>
      </c>
      <c r="O24" s="37">
        <f t="shared" si="21"/>
        <v>0.25</v>
      </c>
      <c r="P24" s="37">
        <f t="shared" si="20"/>
        <v>0</v>
      </c>
      <c r="Q24" s="37">
        <f t="shared" si="20"/>
        <v>0</v>
      </c>
      <c r="R24" s="37">
        <f t="shared" si="20"/>
        <v>0</v>
      </c>
      <c r="Z24" s="154"/>
      <c r="AA24" s="154"/>
    </row>
    <row r="25" spans="1:27" ht="12" customHeight="1">
      <c r="A25" s="254"/>
      <c r="B25" s="254"/>
      <c r="C25" s="43"/>
      <c r="D25" s="308" t="s">
        <v>370</v>
      </c>
      <c r="E25" s="115"/>
      <c r="F25" s="93">
        <v>16</v>
      </c>
      <c r="G25" s="103">
        <v>12</v>
      </c>
      <c r="H25" s="104">
        <v>14</v>
      </c>
      <c r="I25" s="41">
        <v>9</v>
      </c>
      <c r="J25" s="41">
        <v>1</v>
      </c>
      <c r="K25" s="41">
        <v>8</v>
      </c>
      <c r="L25" s="41">
        <v>5</v>
      </c>
      <c r="M25" s="41">
        <v>5</v>
      </c>
      <c r="N25" s="41">
        <v>0</v>
      </c>
      <c r="O25" s="41">
        <v>0</v>
      </c>
      <c r="P25" s="41">
        <v>0</v>
      </c>
      <c r="Q25" s="41">
        <v>0</v>
      </c>
      <c r="R25" s="41">
        <v>1</v>
      </c>
      <c r="Z25" s="155">
        <v>16</v>
      </c>
      <c r="AA25" s="155" t="str">
        <f>IF(F25=Z25,"",1)</f>
        <v/>
      </c>
    </row>
    <row r="26" spans="1:27" ht="12" customHeight="1">
      <c r="A26" s="254"/>
      <c r="B26" s="254"/>
      <c r="C26" s="40"/>
      <c r="D26" s="309"/>
      <c r="E26" s="116"/>
      <c r="F26" s="94"/>
      <c r="G26" s="106">
        <f t="shared" ref="G26:R26" si="22">IF(G25=0,0,G25/$F25)</f>
        <v>0.75</v>
      </c>
      <c r="H26" s="107">
        <f>IF(H25=0,0,H25/$F25)</f>
        <v>0.875</v>
      </c>
      <c r="I26" s="37">
        <f>IF(I25=0,0,I25/$F25)</f>
        <v>0.5625</v>
      </c>
      <c r="J26" s="37">
        <f t="shared" si="22"/>
        <v>6.25E-2</v>
      </c>
      <c r="K26" s="37">
        <f t="shared" si="22"/>
        <v>0.5</v>
      </c>
      <c r="L26" s="37">
        <f t="shared" si="22"/>
        <v>0.3125</v>
      </c>
      <c r="M26" s="37">
        <f t="shared" ref="M26:O26" si="23">IF(M25=0,0,M25/$F25)</f>
        <v>0.3125</v>
      </c>
      <c r="N26" s="37">
        <f t="shared" si="23"/>
        <v>0</v>
      </c>
      <c r="O26" s="37">
        <f t="shared" si="23"/>
        <v>0</v>
      </c>
      <c r="P26" s="37">
        <f t="shared" si="22"/>
        <v>0</v>
      </c>
      <c r="Q26" s="37">
        <f t="shared" si="22"/>
        <v>0</v>
      </c>
      <c r="R26" s="37">
        <f t="shared" si="22"/>
        <v>6.25E-2</v>
      </c>
      <c r="Z26" s="154"/>
      <c r="AA26" s="154"/>
    </row>
    <row r="27" spans="1:27" ht="12" customHeight="1">
      <c r="A27" s="254"/>
      <c r="B27" s="254"/>
      <c r="C27" s="43"/>
      <c r="D27" s="305" t="s">
        <v>371</v>
      </c>
      <c r="E27" s="42"/>
      <c r="F27" s="93">
        <v>3</v>
      </c>
      <c r="G27" s="69">
        <v>2</v>
      </c>
      <c r="H27" s="41">
        <v>3</v>
      </c>
      <c r="I27" s="41">
        <v>0</v>
      </c>
      <c r="J27" s="41">
        <v>0</v>
      </c>
      <c r="K27" s="41">
        <v>1</v>
      </c>
      <c r="L27" s="41">
        <v>1</v>
      </c>
      <c r="M27" s="41">
        <v>2</v>
      </c>
      <c r="N27" s="41">
        <v>0</v>
      </c>
      <c r="O27" s="41">
        <v>0</v>
      </c>
      <c r="P27" s="41">
        <v>0</v>
      </c>
      <c r="Q27" s="41">
        <v>0</v>
      </c>
      <c r="R27" s="41">
        <v>0</v>
      </c>
      <c r="Z27" s="155">
        <v>3</v>
      </c>
      <c r="AA27" s="155" t="str">
        <f>IF(F27=Z27,"",1)</f>
        <v/>
      </c>
    </row>
    <row r="28" spans="1:27" ht="12" customHeight="1">
      <c r="A28" s="254"/>
      <c r="B28" s="254"/>
      <c r="C28" s="40"/>
      <c r="D28" s="306"/>
      <c r="E28" s="39"/>
      <c r="F28" s="94"/>
      <c r="G28" s="67">
        <f t="shared" ref="G28:R28" si="24">IF(G27=0,0,G27/$F27)</f>
        <v>0.66666666666666663</v>
      </c>
      <c r="H28" s="37">
        <f t="shared" si="24"/>
        <v>1</v>
      </c>
      <c r="I28" s="37">
        <f t="shared" si="24"/>
        <v>0</v>
      </c>
      <c r="J28" s="37">
        <f t="shared" si="24"/>
        <v>0</v>
      </c>
      <c r="K28" s="37">
        <f t="shared" si="24"/>
        <v>0.33333333333333331</v>
      </c>
      <c r="L28" s="37">
        <f t="shared" si="24"/>
        <v>0.33333333333333331</v>
      </c>
      <c r="M28" s="37">
        <f t="shared" ref="M28:O28" si="25">IF(M27=0,0,M27/$F27)</f>
        <v>0.66666666666666663</v>
      </c>
      <c r="N28" s="37">
        <f t="shared" si="25"/>
        <v>0</v>
      </c>
      <c r="O28" s="37">
        <f t="shared" si="25"/>
        <v>0</v>
      </c>
      <c r="P28" s="37">
        <f t="shared" si="24"/>
        <v>0</v>
      </c>
      <c r="Q28" s="37">
        <f t="shared" si="24"/>
        <v>0</v>
      </c>
      <c r="R28" s="37">
        <f t="shared" si="24"/>
        <v>0</v>
      </c>
      <c r="Z28" s="154"/>
      <c r="AA28" s="154"/>
    </row>
    <row r="29" spans="1:27" ht="12" customHeight="1">
      <c r="A29" s="254"/>
      <c r="B29" s="254"/>
      <c r="C29" s="43"/>
      <c r="D29" s="305" t="s">
        <v>372</v>
      </c>
      <c r="E29" s="42"/>
      <c r="F29" s="93">
        <v>6</v>
      </c>
      <c r="G29" s="69">
        <v>4</v>
      </c>
      <c r="H29" s="41">
        <v>5</v>
      </c>
      <c r="I29" s="41">
        <v>2</v>
      </c>
      <c r="J29" s="41">
        <v>0</v>
      </c>
      <c r="K29" s="41">
        <v>5</v>
      </c>
      <c r="L29" s="41">
        <v>1</v>
      </c>
      <c r="M29" s="41">
        <v>2</v>
      </c>
      <c r="N29" s="41">
        <v>1</v>
      </c>
      <c r="O29" s="41">
        <v>0</v>
      </c>
      <c r="P29" s="41">
        <v>1</v>
      </c>
      <c r="Q29" s="41">
        <v>0</v>
      </c>
      <c r="R29" s="41">
        <v>0</v>
      </c>
      <c r="Z29" s="155">
        <v>6</v>
      </c>
      <c r="AA29" s="155" t="str">
        <f>IF(F29=Z29,"",1)</f>
        <v/>
      </c>
    </row>
    <row r="30" spans="1:27" ht="12" customHeight="1">
      <c r="A30" s="254"/>
      <c r="B30" s="254"/>
      <c r="C30" s="40"/>
      <c r="D30" s="306"/>
      <c r="E30" s="39"/>
      <c r="F30" s="94"/>
      <c r="G30" s="67">
        <f t="shared" ref="G30:R30" si="26">IF(G29=0,0,G29/$F29)</f>
        <v>0.66666666666666663</v>
      </c>
      <c r="H30" s="37">
        <f t="shared" si="26"/>
        <v>0.83333333333333337</v>
      </c>
      <c r="I30" s="37">
        <f t="shared" si="26"/>
        <v>0.33333333333333331</v>
      </c>
      <c r="J30" s="37">
        <f t="shared" si="26"/>
        <v>0</v>
      </c>
      <c r="K30" s="37">
        <f t="shared" si="26"/>
        <v>0.83333333333333337</v>
      </c>
      <c r="L30" s="37">
        <f t="shared" si="26"/>
        <v>0.16666666666666666</v>
      </c>
      <c r="M30" s="37">
        <f t="shared" ref="M30:O30" si="27">IF(M29=0,0,M29/$F29)</f>
        <v>0.33333333333333331</v>
      </c>
      <c r="N30" s="37">
        <f t="shared" si="27"/>
        <v>0.16666666666666666</v>
      </c>
      <c r="O30" s="37">
        <f t="shared" si="27"/>
        <v>0</v>
      </c>
      <c r="P30" s="37">
        <f t="shared" si="26"/>
        <v>0.16666666666666666</v>
      </c>
      <c r="Q30" s="37">
        <f t="shared" si="26"/>
        <v>0</v>
      </c>
      <c r="R30" s="37">
        <f t="shared" si="26"/>
        <v>0</v>
      </c>
      <c r="Z30" s="154"/>
      <c r="AA30" s="154"/>
    </row>
    <row r="31" spans="1:27" ht="12" customHeight="1">
      <c r="A31" s="254"/>
      <c r="B31" s="254"/>
      <c r="C31" s="43"/>
      <c r="D31" s="305" t="s">
        <v>373</v>
      </c>
      <c r="E31" s="42"/>
      <c r="F31" s="93">
        <v>1</v>
      </c>
      <c r="G31" s="69">
        <v>1</v>
      </c>
      <c r="H31" s="41">
        <v>1</v>
      </c>
      <c r="I31" s="41">
        <v>1</v>
      </c>
      <c r="J31" s="41">
        <v>0</v>
      </c>
      <c r="K31" s="41">
        <v>1</v>
      </c>
      <c r="L31" s="41">
        <v>0</v>
      </c>
      <c r="M31" s="41">
        <v>1</v>
      </c>
      <c r="N31" s="41">
        <v>0</v>
      </c>
      <c r="O31" s="41">
        <v>0</v>
      </c>
      <c r="P31" s="41">
        <v>0</v>
      </c>
      <c r="Q31" s="41">
        <v>0</v>
      </c>
      <c r="R31" s="41">
        <v>0</v>
      </c>
      <c r="Z31" s="155">
        <v>1</v>
      </c>
      <c r="AA31" s="155" t="str">
        <f>IF(F31=Z31,"",1)</f>
        <v/>
      </c>
    </row>
    <row r="32" spans="1:27" ht="12" customHeight="1">
      <c r="A32" s="254"/>
      <c r="B32" s="254"/>
      <c r="C32" s="40"/>
      <c r="D32" s="306"/>
      <c r="E32" s="39"/>
      <c r="F32" s="94"/>
      <c r="G32" s="67">
        <f t="shared" ref="G32:R32" si="28">IF(G31=0,0,G31/$F31)</f>
        <v>1</v>
      </c>
      <c r="H32" s="37">
        <f t="shared" si="28"/>
        <v>1</v>
      </c>
      <c r="I32" s="37">
        <f t="shared" si="28"/>
        <v>1</v>
      </c>
      <c r="J32" s="37">
        <f t="shared" si="28"/>
        <v>0</v>
      </c>
      <c r="K32" s="37">
        <f t="shared" si="28"/>
        <v>1</v>
      </c>
      <c r="L32" s="37">
        <f t="shared" si="28"/>
        <v>0</v>
      </c>
      <c r="M32" s="37">
        <f t="shared" ref="M32:O32" si="29">IF(M31=0,0,M31/$F31)</f>
        <v>1</v>
      </c>
      <c r="N32" s="37">
        <f t="shared" si="29"/>
        <v>0</v>
      </c>
      <c r="O32" s="37">
        <f t="shared" si="29"/>
        <v>0</v>
      </c>
      <c r="P32" s="37">
        <f t="shared" si="28"/>
        <v>0</v>
      </c>
      <c r="Q32" s="37">
        <f t="shared" si="28"/>
        <v>0</v>
      </c>
      <c r="R32" s="37">
        <f t="shared" si="28"/>
        <v>0</v>
      </c>
      <c r="Z32" s="154"/>
      <c r="AA32" s="154"/>
    </row>
    <row r="33" spans="1:27" ht="12" customHeight="1">
      <c r="A33" s="254"/>
      <c r="B33" s="254"/>
      <c r="C33" s="43"/>
      <c r="D33" s="305" t="s">
        <v>374</v>
      </c>
      <c r="E33" s="42"/>
      <c r="F33" s="93">
        <v>5</v>
      </c>
      <c r="G33" s="69">
        <v>2</v>
      </c>
      <c r="H33" s="41">
        <v>5</v>
      </c>
      <c r="I33" s="41">
        <v>4</v>
      </c>
      <c r="J33" s="41">
        <v>0</v>
      </c>
      <c r="K33" s="41">
        <v>2</v>
      </c>
      <c r="L33" s="41">
        <v>2</v>
      </c>
      <c r="M33" s="41">
        <v>1</v>
      </c>
      <c r="N33" s="41">
        <v>2</v>
      </c>
      <c r="O33" s="41">
        <v>1</v>
      </c>
      <c r="P33" s="41">
        <v>0</v>
      </c>
      <c r="Q33" s="41">
        <v>0</v>
      </c>
      <c r="R33" s="41">
        <v>0</v>
      </c>
      <c r="Z33" s="155">
        <v>5</v>
      </c>
      <c r="AA33" s="155" t="str">
        <f>IF(F33=Z33,"",1)</f>
        <v/>
      </c>
    </row>
    <row r="34" spans="1:27" ht="12" customHeight="1">
      <c r="A34" s="254"/>
      <c r="B34" s="254"/>
      <c r="C34" s="40"/>
      <c r="D34" s="306"/>
      <c r="E34" s="39"/>
      <c r="F34" s="94"/>
      <c r="G34" s="67">
        <f t="shared" ref="G34:R34" si="30">IF(G33=0,0,G33/$F33)</f>
        <v>0.4</v>
      </c>
      <c r="H34" s="37">
        <f t="shared" si="30"/>
        <v>1</v>
      </c>
      <c r="I34" s="37">
        <f t="shared" si="30"/>
        <v>0.8</v>
      </c>
      <c r="J34" s="37">
        <f t="shared" si="30"/>
        <v>0</v>
      </c>
      <c r="K34" s="37">
        <f t="shared" si="30"/>
        <v>0.4</v>
      </c>
      <c r="L34" s="37">
        <f t="shared" si="30"/>
        <v>0.4</v>
      </c>
      <c r="M34" s="37">
        <f t="shared" ref="M34:O34" si="31">IF(M33=0,0,M33/$F33)</f>
        <v>0.2</v>
      </c>
      <c r="N34" s="37">
        <f t="shared" si="31"/>
        <v>0.4</v>
      </c>
      <c r="O34" s="37">
        <f t="shared" si="31"/>
        <v>0.2</v>
      </c>
      <c r="P34" s="37">
        <f t="shared" si="30"/>
        <v>0</v>
      </c>
      <c r="Q34" s="37">
        <f t="shared" si="30"/>
        <v>0</v>
      </c>
      <c r="R34" s="37">
        <f t="shared" si="30"/>
        <v>0</v>
      </c>
      <c r="Z34" s="154"/>
      <c r="AA34" s="154"/>
    </row>
    <row r="35" spans="1:27" ht="12" customHeight="1">
      <c r="A35" s="254"/>
      <c r="B35" s="254"/>
      <c r="C35" s="43"/>
      <c r="D35" s="305" t="s">
        <v>375</v>
      </c>
      <c r="E35" s="42"/>
      <c r="F35" s="93">
        <v>10</v>
      </c>
      <c r="G35" s="69">
        <v>9</v>
      </c>
      <c r="H35" s="41">
        <v>9</v>
      </c>
      <c r="I35" s="41">
        <v>8</v>
      </c>
      <c r="J35" s="41">
        <v>0</v>
      </c>
      <c r="K35" s="41">
        <v>8</v>
      </c>
      <c r="L35" s="41">
        <v>8</v>
      </c>
      <c r="M35" s="41">
        <v>4</v>
      </c>
      <c r="N35" s="41">
        <v>1</v>
      </c>
      <c r="O35" s="41">
        <v>1</v>
      </c>
      <c r="P35" s="41">
        <v>2</v>
      </c>
      <c r="Q35" s="41">
        <v>1</v>
      </c>
      <c r="R35" s="41">
        <v>0</v>
      </c>
      <c r="Z35" s="155">
        <v>10</v>
      </c>
      <c r="AA35" s="155" t="str">
        <f>IF(F35=Z35,"",1)</f>
        <v/>
      </c>
    </row>
    <row r="36" spans="1:27" ht="12" customHeight="1">
      <c r="A36" s="254"/>
      <c r="B36" s="254"/>
      <c r="C36" s="40"/>
      <c r="D36" s="306"/>
      <c r="E36" s="39"/>
      <c r="F36" s="94"/>
      <c r="G36" s="67">
        <f t="shared" ref="G36:R36" si="32">IF(G35=0,0,G35/$F35)</f>
        <v>0.9</v>
      </c>
      <c r="H36" s="37">
        <f t="shared" si="32"/>
        <v>0.9</v>
      </c>
      <c r="I36" s="37">
        <f t="shared" si="32"/>
        <v>0.8</v>
      </c>
      <c r="J36" s="37">
        <f t="shared" si="32"/>
        <v>0</v>
      </c>
      <c r="K36" s="37">
        <f t="shared" si="32"/>
        <v>0.8</v>
      </c>
      <c r="L36" s="37">
        <f t="shared" si="32"/>
        <v>0.8</v>
      </c>
      <c r="M36" s="37">
        <f t="shared" ref="M36:O36" si="33">IF(M35=0,0,M35/$F35)</f>
        <v>0.4</v>
      </c>
      <c r="N36" s="37">
        <f t="shared" si="33"/>
        <v>0.1</v>
      </c>
      <c r="O36" s="37">
        <f t="shared" si="33"/>
        <v>0.1</v>
      </c>
      <c r="P36" s="37">
        <f t="shared" si="32"/>
        <v>0.2</v>
      </c>
      <c r="Q36" s="37">
        <f t="shared" si="32"/>
        <v>0.1</v>
      </c>
      <c r="R36" s="37">
        <f t="shared" si="32"/>
        <v>0</v>
      </c>
      <c r="Z36" s="154"/>
      <c r="AA36" s="154"/>
    </row>
    <row r="37" spans="1:27" ht="12" customHeight="1">
      <c r="A37" s="254"/>
      <c r="B37" s="254"/>
      <c r="C37" s="43"/>
      <c r="D37" s="305" t="s">
        <v>376</v>
      </c>
      <c r="E37" s="42"/>
      <c r="F37" s="93">
        <v>1</v>
      </c>
      <c r="G37" s="69">
        <v>1</v>
      </c>
      <c r="H37" s="41">
        <v>1</v>
      </c>
      <c r="I37" s="41">
        <v>0</v>
      </c>
      <c r="J37" s="41">
        <v>0</v>
      </c>
      <c r="K37" s="41">
        <v>1</v>
      </c>
      <c r="L37" s="41">
        <v>0</v>
      </c>
      <c r="M37" s="41">
        <v>0</v>
      </c>
      <c r="N37" s="41">
        <v>0</v>
      </c>
      <c r="O37" s="41">
        <v>0</v>
      </c>
      <c r="P37" s="41">
        <v>1</v>
      </c>
      <c r="Q37" s="41">
        <v>0</v>
      </c>
      <c r="R37" s="41">
        <v>0</v>
      </c>
      <c r="Z37" s="155">
        <v>1</v>
      </c>
      <c r="AA37" s="155" t="str">
        <f>IF(F37=Z37,"",1)</f>
        <v/>
      </c>
    </row>
    <row r="38" spans="1:27" ht="12" customHeight="1">
      <c r="A38" s="254"/>
      <c r="B38" s="254"/>
      <c r="C38" s="40"/>
      <c r="D38" s="306"/>
      <c r="E38" s="39"/>
      <c r="F38" s="94"/>
      <c r="G38" s="67">
        <f t="shared" ref="G38:R38" si="34">IF(G37=0,0,G37/$F37)</f>
        <v>1</v>
      </c>
      <c r="H38" s="37">
        <f t="shared" si="34"/>
        <v>1</v>
      </c>
      <c r="I38" s="37">
        <f t="shared" si="34"/>
        <v>0</v>
      </c>
      <c r="J38" s="37">
        <f t="shared" si="34"/>
        <v>0</v>
      </c>
      <c r="K38" s="37">
        <f t="shared" si="34"/>
        <v>1</v>
      </c>
      <c r="L38" s="37">
        <f t="shared" si="34"/>
        <v>0</v>
      </c>
      <c r="M38" s="37">
        <f t="shared" ref="M38:O38" si="35">IF(M37=0,0,M37/$F37)</f>
        <v>0</v>
      </c>
      <c r="N38" s="37">
        <f t="shared" si="35"/>
        <v>0</v>
      </c>
      <c r="O38" s="37">
        <f t="shared" si="35"/>
        <v>0</v>
      </c>
      <c r="P38" s="37">
        <f t="shared" si="34"/>
        <v>1</v>
      </c>
      <c r="Q38" s="37">
        <f t="shared" si="34"/>
        <v>0</v>
      </c>
      <c r="R38" s="37">
        <f t="shared" si="34"/>
        <v>0</v>
      </c>
      <c r="Z38" s="154"/>
      <c r="AA38" s="154"/>
    </row>
    <row r="39" spans="1:27" ht="12" customHeight="1">
      <c r="A39" s="254"/>
      <c r="B39" s="254"/>
      <c r="C39" s="43"/>
      <c r="D39" s="305" t="s">
        <v>377</v>
      </c>
      <c r="E39" s="42"/>
      <c r="F39" s="93">
        <v>6</v>
      </c>
      <c r="G39" s="69">
        <v>6</v>
      </c>
      <c r="H39" s="41">
        <v>6</v>
      </c>
      <c r="I39" s="41">
        <v>3</v>
      </c>
      <c r="J39" s="41">
        <v>0</v>
      </c>
      <c r="K39" s="41">
        <v>3</v>
      </c>
      <c r="L39" s="41">
        <v>1</v>
      </c>
      <c r="M39" s="41">
        <v>0</v>
      </c>
      <c r="N39" s="41">
        <v>0</v>
      </c>
      <c r="O39" s="41">
        <v>0</v>
      </c>
      <c r="P39" s="41">
        <v>0</v>
      </c>
      <c r="Q39" s="41">
        <v>0</v>
      </c>
      <c r="R39" s="41">
        <v>0</v>
      </c>
      <c r="Z39" s="155">
        <v>6</v>
      </c>
      <c r="AA39" s="155" t="str">
        <f>IF(F39=Z39,"",1)</f>
        <v/>
      </c>
    </row>
    <row r="40" spans="1:27" ht="12" customHeight="1">
      <c r="A40" s="254"/>
      <c r="B40" s="254"/>
      <c r="C40" s="40"/>
      <c r="D40" s="306"/>
      <c r="E40" s="39"/>
      <c r="F40" s="94"/>
      <c r="G40" s="67">
        <f t="shared" ref="G40:R40" si="36">IF(G39=0,0,G39/$F39)</f>
        <v>1</v>
      </c>
      <c r="H40" s="37">
        <f t="shared" si="36"/>
        <v>1</v>
      </c>
      <c r="I40" s="37">
        <f t="shared" si="36"/>
        <v>0.5</v>
      </c>
      <c r="J40" s="37">
        <f t="shared" si="36"/>
        <v>0</v>
      </c>
      <c r="K40" s="37">
        <f t="shared" si="36"/>
        <v>0.5</v>
      </c>
      <c r="L40" s="37">
        <f t="shared" si="36"/>
        <v>0.16666666666666666</v>
      </c>
      <c r="M40" s="37">
        <f t="shared" ref="M40:O40" si="37">IF(M39=0,0,M39/$F39)</f>
        <v>0</v>
      </c>
      <c r="N40" s="37">
        <f t="shared" si="37"/>
        <v>0</v>
      </c>
      <c r="O40" s="37">
        <f t="shared" si="37"/>
        <v>0</v>
      </c>
      <c r="P40" s="37">
        <f t="shared" si="36"/>
        <v>0</v>
      </c>
      <c r="Q40" s="37">
        <f t="shared" si="36"/>
        <v>0</v>
      </c>
      <c r="R40" s="37">
        <f t="shared" si="36"/>
        <v>0</v>
      </c>
      <c r="Z40" s="154"/>
      <c r="AA40" s="154"/>
    </row>
    <row r="41" spans="1:27" ht="12" customHeight="1">
      <c r="A41" s="254"/>
      <c r="B41" s="254"/>
      <c r="C41" s="43"/>
      <c r="D41" s="305" t="s">
        <v>378</v>
      </c>
      <c r="E41" s="42"/>
      <c r="F41" s="93">
        <v>1</v>
      </c>
      <c r="G41" s="69">
        <v>0</v>
      </c>
      <c r="H41" s="41">
        <v>0</v>
      </c>
      <c r="I41" s="41">
        <v>0</v>
      </c>
      <c r="J41" s="41">
        <v>0</v>
      </c>
      <c r="K41" s="41">
        <v>0</v>
      </c>
      <c r="L41" s="41">
        <v>0</v>
      </c>
      <c r="M41" s="41">
        <v>0</v>
      </c>
      <c r="N41" s="41">
        <v>0</v>
      </c>
      <c r="O41" s="41">
        <v>0</v>
      </c>
      <c r="P41" s="41">
        <v>0</v>
      </c>
      <c r="Q41" s="41">
        <v>0</v>
      </c>
      <c r="R41" s="41">
        <v>1</v>
      </c>
      <c r="Z41" s="155">
        <v>1</v>
      </c>
      <c r="AA41" s="155" t="str">
        <f>IF(F41=Z41,"",1)</f>
        <v/>
      </c>
    </row>
    <row r="42" spans="1:27" ht="12" customHeight="1">
      <c r="A42" s="254"/>
      <c r="B42" s="254"/>
      <c r="C42" s="40"/>
      <c r="D42" s="306"/>
      <c r="E42" s="39"/>
      <c r="F42" s="94"/>
      <c r="G42" s="67">
        <f t="shared" ref="G42:R42" si="38">IF(G41=0,0,G41/$F41)</f>
        <v>0</v>
      </c>
      <c r="H42" s="37">
        <f t="shared" si="38"/>
        <v>0</v>
      </c>
      <c r="I42" s="37">
        <f t="shared" si="38"/>
        <v>0</v>
      </c>
      <c r="J42" s="37">
        <f t="shared" si="38"/>
        <v>0</v>
      </c>
      <c r="K42" s="37">
        <f t="shared" si="38"/>
        <v>0</v>
      </c>
      <c r="L42" s="37">
        <f t="shared" si="38"/>
        <v>0</v>
      </c>
      <c r="M42" s="37">
        <f t="shared" si="38"/>
        <v>0</v>
      </c>
      <c r="N42" s="37">
        <f t="shared" si="38"/>
        <v>0</v>
      </c>
      <c r="O42" s="37">
        <f t="shared" si="38"/>
        <v>0</v>
      </c>
      <c r="P42" s="37">
        <f t="shared" si="38"/>
        <v>0</v>
      </c>
      <c r="Q42" s="37">
        <f t="shared" si="38"/>
        <v>0</v>
      </c>
      <c r="R42" s="37">
        <f t="shared" si="38"/>
        <v>1</v>
      </c>
      <c r="Z42" s="154"/>
      <c r="AA42" s="154"/>
    </row>
    <row r="43" spans="1:27" ht="12" customHeight="1">
      <c r="A43" s="254"/>
      <c r="B43" s="254"/>
      <c r="C43" s="43"/>
      <c r="D43" s="305" t="s">
        <v>379</v>
      </c>
      <c r="E43" s="42"/>
      <c r="F43" s="93">
        <v>1</v>
      </c>
      <c r="G43" s="69">
        <v>1</v>
      </c>
      <c r="H43" s="41">
        <v>1</v>
      </c>
      <c r="I43" s="41">
        <v>0</v>
      </c>
      <c r="J43" s="41">
        <v>0</v>
      </c>
      <c r="K43" s="41">
        <v>1</v>
      </c>
      <c r="L43" s="41">
        <v>1</v>
      </c>
      <c r="M43" s="41">
        <v>0</v>
      </c>
      <c r="N43" s="41">
        <v>0</v>
      </c>
      <c r="O43" s="41">
        <v>0</v>
      </c>
      <c r="P43" s="41">
        <v>0</v>
      </c>
      <c r="Q43" s="41">
        <v>0</v>
      </c>
      <c r="R43" s="41">
        <v>0</v>
      </c>
      <c r="Z43" s="155">
        <v>1</v>
      </c>
      <c r="AA43" s="155" t="str">
        <f>IF(F43=Z43,"",1)</f>
        <v/>
      </c>
    </row>
    <row r="44" spans="1:27" ht="12" customHeight="1">
      <c r="A44" s="254"/>
      <c r="B44" s="254"/>
      <c r="C44" s="40"/>
      <c r="D44" s="306"/>
      <c r="E44" s="39"/>
      <c r="F44" s="94"/>
      <c r="G44" s="67">
        <f t="shared" ref="G44:R44" si="39">IF(G43=0,0,G43/$F43)</f>
        <v>1</v>
      </c>
      <c r="H44" s="37">
        <f t="shared" si="39"/>
        <v>1</v>
      </c>
      <c r="I44" s="37">
        <f t="shared" si="39"/>
        <v>0</v>
      </c>
      <c r="J44" s="37">
        <f t="shared" si="39"/>
        <v>0</v>
      </c>
      <c r="K44" s="37">
        <f t="shared" si="39"/>
        <v>1</v>
      </c>
      <c r="L44" s="37">
        <f t="shared" si="39"/>
        <v>1</v>
      </c>
      <c r="M44" s="37">
        <f t="shared" ref="M44:O44" si="40">IF(M43=0,0,M43/$F43)</f>
        <v>0</v>
      </c>
      <c r="N44" s="37">
        <f t="shared" si="40"/>
        <v>0</v>
      </c>
      <c r="O44" s="37">
        <f t="shared" si="40"/>
        <v>0</v>
      </c>
      <c r="P44" s="37">
        <f t="shared" si="39"/>
        <v>0</v>
      </c>
      <c r="Q44" s="37">
        <f t="shared" si="39"/>
        <v>0</v>
      </c>
      <c r="R44" s="37">
        <f t="shared" si="39"/>
        <v>0</v>
      </c>
      <c r="Z44" s="154"/>
      <c r="AA44" s="154"/>
    </row>
    <row r="45" spans="1:27" ht="12" customHeight="1">
      <c r="A45" s="254"/>
      <c r="B45" s="254"/>
      <c r="C45" s="43"/>
      <c r="D45" s="305" t="s">
        <v>380</v>
      </c>
      <c r="E45" s="42"/>
      <c r="F45" s="93">
        <v>8</v>
      </c>
      <c r="G45" s="69">
        <v>1</v>
      </c>
      <c r="H45" s="41">
        <v>4</v>
      </c>
      <c r="I45" s="41">
        <v>2</v>
      </c>
      <c r="J45" s="41">
        <v>1</v>
      </c>
      <c r="K45" s="41">
        <v>4</v>
      </c>
      <c r="L45" s="41">
        <v>3</v>
      </c>
      <c r="M45" s="41">
        <v>2</v>
      </c>
      <c r="N45" s="41">
        <v>0</v>
      </c>
      <c r="O45" s="41">
        <v>0</v>
      </c>
      <c r="P45" s="41">
        <v>2</v>
      </c>
      <c r="Q45" s="41">
        <v>1</v>
      </c>
      <c r="R45" s="41">
        <v>0</v>
      </c>
      <c r="Z45" s="155">
        <v>8</v>
      </c>
      <c r="AA45" s="155" t="str">
        <f>IF(F45=Z45,"",1)</f>
        <v/>
      </c>
    </row>
    <row r="46" spans="1:27" ht="12" customHeight="1">
      <c r="A46" s="254"/>
      <c r="B46" s="254"/>
      <c r="C46" s="40"/>
      <c r="D46" s="306"/>
      <c r="E46" s="39"/>
      <c r="F46" s="94"/>
      <c r="G46" s="67">
        <f t="shared" ref="G46:R46" si="41">IF(G45=0,0,G45/$F45)</f>
        <v>0.125</v>
      </c>
      <c r="H46" s="37">
        <f t="shared" si="41"/>
        <v>0.5</v>
      </c>
      <c r="I46" s="37">
        <f t="shared" si="41"/>
        <v>0.25</v>
      </c>
      <c r="J46" s="37">
        <f t="shared" si="41"/>
        <v>0.125</v>
      </c>
      <c r="K46" s="37">
        <f t="shared" si="41"/>
        <v>0.5</v>
      </c>
      <c r="L46" s="37">
        <f t="shared" si="41"/>
        <v>0.375</v>
      </c>
      <c r="M46" s="37">
        <f t="shared" ref="M46:O46" si="42">IF(M45=0,0,M45/$F45)</f>
        <v>0.25</v>
      </c>
      <c r="N46" s="37">
        <f t="shared" si="42"/>
        <v>0</v>
      </c>
      <c r="O46" s="37">
        <f t="shared" si="42"/>
        <v>0</v>
      </c>
      <c r="P46" s="37">
        <f t="shared" si="41"/>
        <v>0.25</v>
      </c>
      <c r="Q46" s="37">
        <f t="shared" si="41"/>
        <v>0.125</v>
      </c>
      <c r="R46" s="37">
        <f t="shared" si="41"/>
        <v>0</v>
      </c>
      <c r="Z46" s="154"/>
      <c r="AA46" s="154"/>
    </row>
    <row r="47" spans="1:27" ht="12" customHeight="1">
      <c r="A47" s="254"/>
      <c r="B47" s="254"/>
      <c r="C47" s="43"/>
      <c r="D47" s="305" t="s">
        <v>381</v>
      </c>
      <c r="E47" s="42"/>
      <c r="F47" s="93">
        <v>4</v>
      </c>
      <c r="G47" s="69">
        <v>2</v>
      </c>
      <c r="H47" s="41">
        <v>4</v>
      </c>
      <c r="I47" s="41">
        <v>1</v>
      </c>
      <c r="J47" s="41">
        <v>0</v>
      </c>
      <c r="K47" s="41">
        <v>2</v>
      </c>
      <c r="L47" s="41">
        <v>0</v>
      </c>
      <c r="M47" s="41">
        <v>1</v>
      </c>
      <c r="N47" s="41">
        <v>1</v>
      </c>
      <c r="O47" s="41">
        <v>1</v>
      </c>
      <c r="P47" s="41">
        <v>0</v>
      </c>
      <c r="Q47" s="41">
        <v>0</v>
      </c>
      <c r="R47" s="41">
        <v>0</v>
      </c>
      <c r="Z47" s="155">
        <v>4</v>
      </c>
      <c r="AA47" s="155" t="str">
        <f>IF(F47=Z47,"",1)</f>
        <v/>
      </c>
    </row>
    <row r="48" spans="1:27" ht="12" customHeight="1">
      <c r="A48" s="254"/>
      <c r="B48" s="254"/>
      <c r="C48" s="40"/>
      <c r="D48" s="306"/>
      <c r="E48" s="39"/>
      <c r="F48" s="94"/>
      <c r="G48" s="67">
        <f t="shared" ref="G48:R48" si="43">IF(G47=0,0,G47/$F47)</f>
        <v>0.5</v>
      </c>
      <c r="H48" s="37">
        <f t="shared" si="43"/>
        <v>1</v>
      </c>
      <c r="I48" s="37">
        <f t="shared" si="43"/>
        <v>0.25</v>
      </c>
      <c r="J48" s="37">
        <f t="shared" si="43"/>
        <v>0</v>
      </c>
      <c r="K48" s="37">
        <f t="shared" si="43"/>
        <v>0.5</v>
      </c>
      <c r="L48" s="37">
        <f t="shared" si="43"/>
        <v>0</v>
      </c>
      <c r="M48" s="37">
        <f t="shared" ref="M48:O48" si="44">IF(M47=0,0,M47/$F47)</f>
        <v>0.25</v>
      </c>
      <c r="N48" s="37">
        <f t="shared" si="44"/>
        <v>0.25</v>
      </c>
      <c r="O48" s="37">
        <f t="shared" si="44"/>
        <v>0.25</v>
      </c>
      <c r="P48" s="37">
        <f t="shared" si="43"/>
        <v>0</v>
      </c>
      <c r="Q48" s="37">
        <f t="shared" si="43"/>
        <v>0</v>
      </c>
      <c r="R48" s="37">
        <f t="shared" si="43"/>
        <v>0</v>
      </c>
      <c r="Z48" s="154"/>
      <c r="AA48" s="154"/>
    </row>
    <row r="49" spans="1:27" ht="12" customHeight="1">
      <c r="A49" s="254"/>
      <c r="B49" s="254"/>
      <c r="C49" s="43"/>
      <c r="D49" s="305" t="s">
        <v>382</v>
      </c>
      <c r="E49" s="42"/>
      <c r="F49" s="93">
        <v>4</v>
      </c>
      <c r="G49" s="69">
        <v>3</v>
      </c>
      <c r="H49" s="41">
        <v>2</v>
      </c>
      <c r="I49" s="41">
        <v>4</v>
      </c>
      <c r="J49" s="41">
        <v>0</v>
      </c>
      <c r="K49" s="41">
        <v>3</v>
      </c>
      <c r="L49" s="41">
        <v>1</v>
      </c>
      <c r="M49" s="41">
        <v>2</v>
      </c>
      <c r="N49" s="41">
        <v>1</v>
      </c>
      <c r="O49" s="41">
        <v>0</v>
      </c>
      <c r="P49" s="41">
        <v>1</v>
      </c>
      <c r="Q49" s="41">
        <v>1</v>
      </c>
      <c r="R49" s="41">
        <v>0</v>
      </c>
      <c r="Z49" s="155">
        <v>4</v>
      </c>
      <c r="AA49" s="155" t="str">
        <f>IF(F49=Z49,"",1)</f>
        <v/>
      </c>
    </row>
    <row r="50" spans="1:27" ht="12" customHeight="1">
      <c r="A50" s="254"/>
      <c r="B50" s="254"/>
      <c r="C50" s="40"/>
      <c r="D50" s="306"/>
      <c r="E50" s="39"/>
      <c r="F50" s="94"/>
      <c r="G50" s="67">
        <f t="shared" ref="G50:R50" si="45">IF(G49=0,0,G49/$F49)</f>
        <v>0.75</v>
      </c>
      <c r="H50" s="37">
        <f t="shared" si="45"/>
        <v>0.5</v>
      </c>
      <c r="I50" s="37">
        <f t="shared" si="45"/>
        <v>1</v>
      </c>
      <c r="J50" s="37">
        <f t="shared" si="45"/>
        <v>0</v>
      </c>
      <c r="K50" s="37">
        <f t="shared" si="45"/>
        <v>0.75</v>
      </c>
      <c r="L50" s="37">
        <f t="shared" si="45"/>
        <v>0.25</v>
      </c>
      <c r="M50" s="37">
        <f t="shared" ref="M50:O50" si="46">IF(M49=0,0,M49/$F49)</f>
        <v>0.5</v>
      </c>
      <c r="N50" s="37">
        <f t="shared" si="46"/>
        <v>0.25</v>
      </c>
      <c r="O50" s="37">
        <f t="shared" si="46"/>
        <v>0</v>
      </c>
      <c r="P50" s="37">
        <f t="shared" si="45"/>
        <v>0.25</v>
      </c>
      <c r="Q50" s="37">
        <f t="shared" si="45"/>
        <v>0.25</v>
      </c>
      <c r="R50" s="37">
        <f t="shared" si="45"/>
        <v>0</v>
      </c>
      <c r="Z50" s="154"/>
      <c r="AA50" s="154"/>
    </row>
    <row r="51" spans="1:27" ht="12" customHeight="1">
      <c r="A51" s="254"/>
      <c r="B51" s="254"/>
      <c r="C51" s="43"/>
      <c r="D51" s="305" t="s">
        <v>383</v>
      </c>
      <c r="E51" s="42"/>
      <c r="F51" s="93">
        <v>13</v>
      </c>
      <c r="G51" s="69">
        <v>12</v>
      </c>
      <c r="H51" s="41">
        <v>13</v>
      </c>
      <c r="I51" s="41">
        <v>5</v>
      </c>
      <c r="J51" s="41">
        <v>0</v>
      </c>
      <c r="K51" s="41">
        <v>5</v>
      </c>
      <c r="L51" s="41">
        <v>4</v>
      </c>
      <c r="M51" s="41">
        <v>4</v>
      </c>
      <c r="N51" s="41">
        <v>0</v>
      </c>
      <c r="O51" s="41">
        <v>0</v>
      </c>
      <c r="P51" s="41">
        <v>1</v>
      </c>
      <c r="Q51" s="41">
        <v>0</v>
      </c>
      <c r="R51" s="41">
        <v>0</v>
      </c>
      <c r="Z51" s="155">
        <v>13</v>
      </c>
      <c r="AA51" s="155" t="str">
        <f>IF(F51=Z51,"",1)</f>
        <v/>
      </c>
    </row>
    <row r="52" spans="1:27" ht="12" customHeight="1">
      <c r="A52" s="254"/>
      <c r="B52" s="254"/>
      <c r="C52" s="40"/>
      <c r="D52" s="306"/>
      <c r="E52" s="39"/>
      <c r="F52" s="94"/>
      <c r="G52" s="67">
        <f t="shared" ref="G52:R52" si="47">IF(G51=0,0,G51/$F51)</f>
        <v>0.92307692307692313</v>
      </c>
      <c r="H52" s="37">
        <f t="shared" si="47"/>
        <v>1</v>
      </c>
      <c r="I52" s="37">
        <f t="shared" si="47"/>
        <v>0.38461538461538464</v>
      </c>
      <c r="J52" s="37">
        <f t="shared" si="47"/>
        <v>0</v>
      </c>
      <c r="K52" s="37">
        <f t="shared" si="47"/>
        <v>0.38461538461538464</v>
      </c>
      <c r="L52" s="37">
        <f t="shared" si="47"/>
        <v>0.30769230769230771</v>
      </c>
      <c r="M52" s="37">
        <f t="shared" ref="M52:O52" si="48">IF(M51=0,0,M51/$F51)</f>
        <v>0.30769230769230771</v>
      </c>
      <c r="N52" s="37">
        <f t="shared" si="48"/>
        <v>0</v>
      </c>
      <c r="O52" s="37">
        <f t="shared" si="48"/>
        <v>0</v>
      </c>
      <c r="P52" s="37">
        <f t="shared" si="47"/>
        <v>7.6923076923076927E-2</v>
      </c>
      <c r="Q52" s="37">
        <f t="shared" si="47"/>
        <v>0</v>
      </c>
      <c r="R52" s="37">
        <f t="shared" si="47"/>
        <v>0</v>
      </c>
      <c r="Z52" s="154"/>
      <c r="AA52" s="154"/>
    </row>
    <row r="53" spans="1:27" ht="12" customHeight="1">
      <c r="A53" s="254"/>
      <c r="B53" s="254"/>
      <c r="C53" s="43"/>
      <c r="D53" s="305" t="s">
        <v>384</v>
      </c>
      <c r="E53" s="42"/>
      <c r="F53" s="93">
        <v>5</v>
      </c>
      <c r="G53" s="69">
        <v>4</v>
      </c>
      <c r="H53" s="41">
        <v>5</v>
      </c>
      <c r="I53" s="41">
        <v>0</v>
      </c>
      <c r="J53" s="41">
        <v>0</v>
      </c>
      <c r="K53" s="41">
        <v>2</v>
      </c>
      <c r="L53" s="41">
        <v>0</v>
      </c>
      <c r="M53" s="41">
        <v>0</v>
      </c>
      <c r="N53" s="41">
        <v>0</v>
      </c>
      <c r="O53" s="41">
        <v>0</v>
      </c>
      <c r="P53" s="41">
        <v>0</v>
      </c>
      <c r="Q53" s="41">
        <v>0</v>
      </c>
      <c r="R53" s="41">
        <v>0</v>
      </c>
      <c r="Z53" s="155">
        <v>5</v>
      </c>
      <c r="AA53" s="155" t="str">
        <f>IF(F53=Z53,"",1)</f>
        <v/>
      </c>
    </row>
    <row r="54" spans="1:27" ht="12" customHeight="1">
      <c r="A54" s="254"/>
      <c r="B54" s="254"/>
      <c r="C54" s="40"/>
      <c r="D54" s="306"/>
      <c r="E54" s="39"/>
      <c r="F54" s="94"/>
      <c r="G54" s="67">
        <f t="shared" ref="G54:R54" si="49">IF(G53=0,0,G53/$F53)</f>
        <v>0.8</v>
      </c>
      <c r="H54" s="37">
        <f t="shared" si="49"/>
        <v>1</v>
      </c>
      <c r="I54" s="37">
        <f t="shared" si="49"/>
        <v>0</v>
      </c>
      <c r="J54" s="37">
        <f t="shared" si="49"/>
        <v>0</v>
      </c>
      <c r="K54" s="37">
        <f t="shared" si="49"/>
        <v>0.4</v>
      </c>
      <c r="L54" s="37">
        <f t="shared" si="49"/>
        <v>0</v>
      </c>
      <c r="M54" s="37">
        <f t="shared" ref="M54:O54" si="50">IF(M53=0,0,M53/$F53)</f>
        <v>0</v>
      </c>
      <c r="N54" s="37">
        <f t="shared" si="50"/>
        <v>0</v>
      </c>
      <c r="O54" s="37">
        <f t="shared" si="50"/>
        <v>0</v>
      </c>
      <c r="P54" s="37">
        <f t="shared" si="49"/>
        <v>0</v>
      </c>
      <c r="Q54" s="37">
        <f t="shared" si="49"/>
        <v>0</v>
      </c>
      <c r="R54" s="37">
        <f t="shared" si="49"/>
        <v>0</v>
      </c>
      <c r="Z54" s="154"/>
      <c r="AA54" s="154"/>
    </row>
    <row r="55" spans="1:27" ht="12" customHeight="1">
      <c r="A55" s="254"/>
      <c r="B55" s="254"/>
      <c r="C55" s="43"/>
      <c r="D55" s="305" t="s">
        <v>385</v>
      </c>
      <c r="E55" s="42"/>
      <c r="F55" s="93">
        <v>30</v>
      </c>
      <c r="G55" s="69">
        <v>25</v>
      </c>
      <c r="H55" s="41">
        <v>29</v>
      </c>
      <c r="I55" s="41">
        <v>14</v>
      </c>
      <c r="J55" s="41">
        <v>1</v>
      </c>
      <c r="K55" s="41">
        <v>18</v>
      </c>
      <c r="L55" s="41">
        <v>6</v>
      </c>
      <c r="M55" s="41">
        <v>7</v>
      </c>
      <c r="N55" s="41">
        <v>2</v>
      </c>
      <c r="O55" s="41">
        <v>0</v>
      </c>
      <c r="P55" s="41">
        <v>4</v>
      </c>
      <c r="Q55" s="41">
        <v>0</v>
      </c>
      <c r="R55" s="41">
        <v>0</v>
      </c>
      <c r="Z55" s="155">
        <v>30</v>
      </c>
      <c r="AA55" s="155" t="str">
        <f>IF(F55=Z55,"",1)</f>
        <v/>
      </c>
    </row>
    <row r="56" spans="1:27" ht="12" customHeight="1">
      <c r="A56" s="254"/>
      <c r="B56" s="254"/>
      <c r="C56" s="40"/>
      <c r="D56" s="306"/>
      <c r="E56" s="39"/>
      <c r="F56" s="94"/>
      <c r="G56" s="67">
        <f t="shared" ref="G56:R56" si="51">IF(G55=0,0,G55/$F55)</f>
        <v>0.83333333333333337</v>
      </c>
      <c r="H56" s="37">
        <f t="shared" si="51"/>
        <v>0.96666666666666667</v>
      </c>
      <c r="I56" s="37">
        <f t="shared" si="51"/>
        <v>0.46666666666666667</v>
      </c>
      <c r="J56" s="37">
        <f t="shared" si="51"/>
        <v>3.3333333333333333E-2</v>
      </c>
      <c r="K56" s="37">
        <f t="shared" si="51"/>
        <v>0.6</v>
      </c>
      <c r="L56" s="37">
        <f t="shared" si="51"/>
        <v>0.2</v>
      </c>
      <c r="M56" s="37">
        <f t="shared" ref="M56:O56" si="52">IF(M55=0,0,M55/$F55)</f>
        <v>0.23333333333333334</v>
      </c>
      <c r="N56" s="37">
        <f t="shared" si="52"/>
        <v>6.6666666666666666E-2</v>
      </c>
      <c r="O56" s="37">
        <f t="shared" si="52"/>
        <v>0</v>
      </c>
      <c r="P56" s="37">
        <f t="shared" si="51"/>
        <v>0.13333333333333333</v>
      </c>
      <c r="Q56" s="37">
        <f t="shared" si="51"/>
        <v>0</v>
      </c>
      <c r="R56" s="37">
        <f t="shared" si="51"/>
        <v>0</v>
      </c>
      <c r="Z56" s="154"/>
      <c r="AA56" s="154"/>
    </row>
    <row r="57" spans="1:27" ht="12" customHeight="1">
      <c r="A57" s="254"/>
      <c r="B57" s="254"/>
      <c r="C57" s="43"/>
      <c r="D57" s="305" t="s">
        <v>386</v>
      </c>
      <c r="E57" s="42"/>
      <c r="F57" s="93">
        <v>7</v>
      </c>
      <c r="G57" s="69">
        <v>6</v>
      </c>
      <c r="H57" s="41">
        <v>6</v>
      </c>
      <c r="I57" s="41">
        <v>5</v>
      </c>
      <c r="J57" s="41">
        <v>0</v>
      </c>
      <c r="K57" s="41">
        <v>5</v>
      </c>
      <c r="L57" s="41">
        <v>4</v>
      </c>
      <c r="M57" s="41">
        <v>4</v>
      </c>
      <c r="N57" s="41">
        <v>0</v>
      </c>
      <c r="O57" s="41">
        <v>0</v>
      </c>
      <c r="P57" s="41">
        <v>0</v>
      </c>
      <c r="Q57" s="41">
        <v>0</v>
      </c>
      <c r="R57" s="41">
        <v>0</v>
      </c>
      <c r="Z57" s="155">
        <v>7</v>
      </c>
      <c r="AA57" s="155" t="str">
        <f>IF(F57=Z57,"",1)</f>
        <v/>
      </c>
    </row>
    <row r="58" spans="1:27" ht="12" customHeight="1">
      <c r="A58" s="254"/>
      <c r="B58" s="254"/>
      <c r="C58" s="40"/>
      <c r="D58" s="306"/>
      <c r="E58" s="39"/>
      <c r="F58" s="94"/>
      <c r="G58" s="67">
        <f t="shared" ref="G58:R58" si="53">IF(G57=0,0,G57/$F57)</f>
        <v>0.8571428571428571</v>
      </c>
      <c r="H58" s="37">
        <f t="shared" si="53"/>
        <v>0.8571428571428571</v>
      </c>
      <c r="I58" s="37">
        <f t="shared" si="53"/>
        <v>0.7142857142857143</v>
      </c>
      <c r="J58" s="37">
        <f t="shared" si="53"/>
        <v>0</v>
      </c>
      <c r="K58" s="37">
        <f t="shared" si="53"/>
        <v>0.7142857142857143</v>
      </c>
      <c r="L58" s="37">
        <f t="shared" si="53"/>
        <v>0.5714285714285714</v>
      </c>
      <c r="M58" s="37">
        <f t="shared" ref="M58:O58" si="54">IF(M57=0,0,M57/$F57)</f>
        <v>0.5714285714285714</v>
      </c>
      <c r="N58" s="37">
        <f t="shared" si="54"/>
        <v>0</v>
      </c>
      <c r="O58" s="37">
        <f t="shared" si="54"/>
        <v>0</v>
      </c>
      <c r="P58" s="37">
        <f t="shared" si="53"/>
        <v>0</v>
      </c>
      <c r="Q58" s="37">
        <f t="shared" si="53"/>
        <v>0</v>
      </c>
      <c r="R58" s="37">
        <f t="shared" si="53"/>
        <v>0</v>
      </c>
      <c r="Z58" s="154"/>
      <c r="AA58" s="154"/>
    </row>
    <row r="59" spans="1:27" ht="12.75" customHeight="1">
      <c r="A59" s="254"/>
      <c r="B59" s="254"/>
      <c r="C59" s="43"/>
      <c r="D59" s="305" t="s">
        <v>387</v>
      </c>
      <c r="E59" s="42"/>
      <c r="F59" s="93">
        <v>27</v>
      </c>
      <c r="G59" s="69">
        <v>24</v>
      </c>
      <c r="H59" s="41">
        <v>24</v>
      </c>
      <c r="I59" s="41">
        <v>17</v>
      </c>
      <c r="J59" s="41">
        <v>1</v>
      </c>
      <c r="K59" s="41">
        <v>19</v>
      </c>
      <c r="L59" s="41">
        <v>14</v>
      </c>
      <c r="M59" s="41">
        <v>13</v>
      </c>
      <c r="N59" s="41">
        <v>7</v>
      </c>
      <c r="O59" s="41">
        <v>3</v>
      </c>
      <c r="P59" s="41">
        <v>7</v>
      </c>
      <c r="Q59" s="41">
        <v>2</v>
      </c>
      <c r="R59" s="41">
        <v>0</v>
      </c>
      <c r="Z59" s="155">
        <v>27</v>
      </c>
      <c r="AA59" s="155" t="str">
        <f>IF(F59=Z59,"",1)</f>
        <v/>
      </c>
    </row>
    <row r="60" spans="1:27" ht="12.75" customHeight="1">
      <c r="A60" s="254"/>
      <c r="B60" s="254"/>
      <c r="C60" s="40"/>
      <c r="D60" s="306"/>
      <c r="E60" s="39"/>
      <c r="F60" s="94"/>
      <c r="G60" s="67">
        <f t="shared" ref="G60:R60" si="55">IF(G59=0,0,G59/$F59)</f>
        <v>0.88888888888888884</v>
      </c>
      <c r="H60" s="37">
        <f t="shared" si="55"/>
        <v>0.88888888888888884</v>
      </c>
      <c r="I60" s="37">
        <f t="shared" si="55"/>
        <v>0.62962962962962965</v>
      </c>
      <c r="J60" s="37">
        <f t="shared" si="55"/>
        <v>3.7037037037037035E-2</v>
      </c>
      <c r="K60" s="37">
        <f t="shared" si="55"/>
        <v>0.70370370370370372</v>
      </c>
      <c r="L60" s="37">
        <f t="shared" si="55"/>
        <v>0.51851851851851849</v>
      </c>
      <c r="M60" s="37">
        <f t="shared" ref="M60:O60" si="56">IF(M59=0,0,M59/$F59)</f>
        <v>0.48148148148148145</v>
      </c>
      <c r="N60" s="37">
        <f t="shared" si="56"/>
        <v>0.25925925925925924</v>
      </c>
      <c r="O60" s="37">
        <f t="shared" si="56"/>
        <v>0.1111111111111111</v>
      </c>
      <c r="P60" s="37">
        <f t="shared" si="55"/>
        <v>0.25925925925925924</v>
      </c>
      <c r="Q60" s="37">
        <f t="shared" si="55"/>
        <v>7.407407407407407E-2</v>
      </c>
      <c r="R60" s="37">
        <f t="shared" si="55"/>
        <v>0</v>
      </c>
      <c r="Z60" s="154"/>
      <c r="AA60" s="154"/>
    </row>
    <row r="61" spans="1:27" ht="12" customHeight="1">
      <c r="A61" s="254"/>
      <c r="B61" s="254"/>
      <c r="C61" s="43"/>
      <c r="D61" s="305" t="s">
        <v>21</v>
      </c>
      <c r="E61" s="42"/>
      <c r="F61" s="93">
        <v>15</v>
      </c>
      <c r="G61" s="69">
        <v>12</v>
      </c>
      <c r="H61" s="41">
        <v>15</v>
      </c>
      <c r="I61" s="41">
        <v>7</v>
      </c>
      <c r="J61" s="41">
        <v>0</v>
      </c>
      <c r="K61" s="41">
        <v>10</v>
      </c>
      <c r="L61" s="41">
        <v>9</v>
      </c>
      <c r="M61" s="41">
        <v>5</v>
      </c>
      <c r="N61" s="41">
        <v>1</v>
      </c>
      <c r="O61" s="41">
        <v>1</v>
      </c>
      <c r="P61" s="41">
        <v>0</v>
      </c>
      <c r="Q61" s="41">
        <v>0</v>
      </c>
      <c r="R61" s="41">
        <v>0</v>
      </c>
      <c r="Z61" s="155">
        <v>15</v>
      </c>
      <c r="AA61" s="155" t="str">
        <f>IF(F61=Z61,"",1)</f>
        <v/>
      </c>
    </row>
    <row r="62" spans="1:27" ht="12" customHeight="1">
      <c r="A62" s="254"/>
      <c r="B62" s="254"/>
      <c r="C62" s="40"/>
      <c r="D62" s="306"/>
      <c r="E62" s="39"/>
      <c r="F62" s="94"/>
      <c r="G62" s="67">
        <f t="shared" ref="G62:R62" si="57">IF(G61=0,0,G61/$F61)</f>
        <v>0.8</v>
      </c>
      <c r="H62" s="37">
        <f t="shared" si="57"/>
        <v>1</v>
      </c>
      <c r="I62" s="37">
        <f t="shared" si="57"/>
        <v>0.46666666666666667</v>
      </c>
      <c r="J62" s="37">
        <f t="shared" si="57"/>
        <v>0</v>
      </c>
      <c r="K62" s="37">
        <f t="shared" si="57"/>
        <v>0.66666666666666663</v>
      </c>
      <c r="L62" s="37">
        <f t="shared" si="57"/>
        <v>0.6</v>
      </c>
      <c r="M62" s="37">
        <f t="shared" ref="M62:O62" si="58">IF(M61=0,0,M61/$F61)</f>
        <v>0.33333333333333331</v>
      </c>
      <c r="N62" s="37">
        <f t="shared" si="58"/>
        <v>6.6666666666666666E-2</v>
      </c>
      <c r="O62" s="37">
        <f t="shared" si="58"/>
        <v>6.6666666666666666E-2</v>
      </c>
      <c r="P62" s="37">
        <f t="shared" si="57"/>
        <v>0</v>
      </c>
      <c r="Q62" s="37">
        <f t="shared" si="57"/>
        <v>0</v>
      </c>
      <c r="R62" s="37">
        <f t="shared" si="57"/>
        <v>0</v>
      </c>
      <c r="Z62" s="154"/>
      <c r="AA62" s="154"/>
    </row>
    <row r="63" spans="1:27" ht="12" customHeight="1">
      <c r="A63" s="254"/>
      <c r="B63" s="254"/>
      <c r="C63" s="43"/>
      <c r="D63" s="305" t="s">
        <v>388</v>
      </c>
      <c r="E63" s="42"/>
      <c r="F63" s="93">
        <v>7</v>
      </c>
      <c r="G63" s="69">
        <v>6</v>
      </c>
      <c r="H63" s="41">
        <v>4</v>
      </c>
      <c r="I63" s="41">
        <v>3</v>
      </c>
      <c r="J63" s="41">
        <v>1</v>
      </c>
      <c r="K63" s="41">
        <v>5</v>
      </c>
      <c r="L63" s="41">
        <v>5</v>
      </c>
      <c r="M63" s="41">
        <v>1</v>
      </c>
      <c r="N63" s="41">
        <v>1</v>
      </c>
      <c r="O63" s="41">
        <v>2</v>
      </c>
      <c r="P63" s="41">
        <v>1</v>
      </c>
      <c r="Q63" s="41">
        <v>0</v>
      </c>
      <c r="R63" s="41">
        <v>0</v>
      </c>
      <c r="Z63" s="155">
        <v>7</v>
      </c>
      <c r="AA63" s="155" t="str">
        <f>IF(F63=Z63,"",1)</f>
        <v/>
      </c>
    </row>
    <row r="64" spans="1:27" ht="12" customHeight="1">
      <c r="A64" s="254"/>
      <c r="B64" s="254"/>
      <c r="C64" s="40"/>
      <c r="D64" s="306"/>
      <c r="E64" s="39"/>
      <c r="F64" s="94"/>
      <c r="G64" s="67">
        <f t="shared" ref="G64:R64" si="59">IF(G63=0,0,G63/$F63)</f>
        <v>0.8571428571428571</v>
      </c>
      <c r="H64" s="37">
        <f t="shared" si="59"/>
        <v>0.5714285714285714</v>
      </c>
      <c r="I64" s="37">
        <f t="shared" si="59"/>
        <v>0.42857142857142855</v>
      </c>
      <c r="J64" s="37">
        <f t="shared" si="59"/>
        <v>0.14285714285714285</v>
      </c>
      <c r="K64" s="37">
        <f t="shared" si="59"/>
        <v>0.7142857142857143</v>
      </c>
      <c r="L64" s="37">
        <f t="shared" si="59"/>
        <v>0.7142857142857143</v>
      </c>
      <c r="M64" s="37">
        <f t="shared" ref="M64:O64" si="60">IF(M63=0,0,M63/$F63)</f>
        <v>0.14285714285714285</v>
      </c>
      <c r="N64" s="37">
        <f t="shared" si="60"/>
        <v>0.14285714285714285</v>
      </c>
      <c r="O64" s="37">
        <f t="shared" si="60"/>
        <v>0.2857142857142857</v>
      </c>
      <c r="P64" s="37">
        <f t="shared" si="59"/>
        <v>0.14285714285714285</v>
      </c>
      <c r="Q64" s="37">
        <f t="shared" si="59"/>
        <v>0</v>
      </c>
      <c r="R64" s="37">
        <f t="shared" si="59"/>
        <v>0</v>
      </c>
      <c r="Z64" s="154"/>
      <c r="AA64" s="154"/>
    </row>
    <row r="65" spans="1:27" ht="12" customHeight="1">
      <c r="A65" s="254"/>
      <c r="B65" s="254"/>
      <c r="C65" s="43"/>
      <c r="D65" s="305" t="s">
        <v>389</v>
      </c>
      <c r="E65" s="42"/>
      <c r="F65" s="93">
        <v>15</v>
      </c>
      <c r="G65" s="69">
        <v>11</v>
      </c>
      <c r="H65" s="41">
        <v>13</v>
      </c>
      <c r="I65" s="41">
        <v>8</v>
      </c>
      <c r="J65" s="41">
        <v>2</v>
      </c>
      <c r="K65" s="41">
        <v>10</v>
      </c>
      <c r="L65" s="41">
        <v>3</v>
      </c>
      <c r="M65" s="41">
        <v>2</v>
      </c>
      <c r="N65" s="41">
        <v>2</v>
      </c>
      <c r="O65" s="41">
        <v>0</v>
      </c>
      <c r="P65" s="41">
        <v>2</v>
      </c>
      <c r="Q65" s="41">
        <v>0</v>
      </c>
      <c r="R65" s="41">
        <v>0</v>
      </c>
      <c r="Z65" s="155">
        <v>15</v>
      </c>
      <c r="AA65" s="155" t="str">
        <f>IF(F65=Z65,"",1)</f>
        <v/>
      </c>
    </row>
    <row r="66" spans="1:27" ht="12" customHeight="1">
      <c r="A66" s="254"/>
      <c r="B66" s="254"/>
      <c r="C66" s="40"/>
      <c r="D66" s="306"/>
      <c r="E66" s="39"/>
      <c r="F66" s="94"/>
      <c r="G66" s="67">
        <f t="shared" ref="G66:R66" si="61">IF(G65=0,0,G65/$F65)</f>
        <v>0.73333333333333328</v>
      </c>
      <c r="H66" s="37">
        <f t="shared" si="61"/>
        <v>0.8666666666666667</v>
      </c>
      <c r="I66" s="37">
        <f t="shared" si="61"/>
        <v>0.53333333333333333</v>
      </c>
      <c r="J66" s="37">
        <f t="shared" si="61"/>
        <v>0.13333333333333333</v>
      </c>
      <c r="K66" s="37">
        <f t="shared" si="61"/>
        <v>0.66666666666666663</v>
      </c>
      <c r="L66" s="37">
        <f t="shared" si="61"/>
        <v>0.2</v>
      </c>
      <c r="M66" s="37">
        <f t="shared" ref="M66:O66" si="62">IF(M65=0,0,M65/$F65)</f>
        <v>0.13333333333333333</v>
      </c>
      <c r="N66" s="37">
        <f t="shared" si="62"/>
        <v>0.13333333333333333</v>
      </c>
      <c r="O66" s="37">
        <f t="shared" si="62"/>
        <v>0</v>
      </c>
      <c r="P66" s="37">
        <f t="shared" si="61"/>
        <v>0.13333333333333333</v>
      </c>
      <c r="Q66" s="37">
        <f t="shared" si="61"/>
        <v>0</v>
      </c>
      <c r="R66" s="37">
        <f t="shared" si="61"/>
        <v>0</v>
      </c>
      <c r="Z66" s="154"/>
      <c r="AA66" s="154"/>
    </row>
    <row r="67" spans="1:27" ht="12" customHeight="1">
      <c r="A67" s="254"/>
      <c r="B67" s="254"/>
      <c r="C67" s="43"/>
      <c r="D67" s="305" t="s">
        <v>390</v>
      </c>
      <c r="E67" s="42"/>
      <c r="F67" s="93">
        <v>5</v>
      </c>
      <c r="G67" s="69">
        <v>4</v>
      </c>
      <c r="H67" s="41">
        <v>5</v>
      </c>
      <c r="I67" s="41">
        <v>2</v>
      </c>
      <c r="J67" s="41">
        <v>1</v>
      </c>
      <c r="K67" s="41">
        <v>5</v>
      </c>
      <c r="L67" s="41">
        <v>2</v>
      </c>
      <c r="M67" s="41">
        <v>0</v>
      </c>
      <c r="N67" s="41">
        <v>1</v>
      </c>
      <c r="O67" s="41">
        <v>1</v>
      </c>
      <c r="P67" s="41">
        <v>1</v>
      </c>
      <c r="Q67" s="41">
        <v>0</v>
      </c>
      <c r="R67" s="41">
        <v>0</v>
      </c>
      <c r="Z67" s="155">
        <v>5</v>
      </c>
      <c r="AA67" s="155" t="str">
        <f>IF(F67=Z67,"",1)</f>
        <v/>
      </c>
    </row>
    <row r="68" spans="1:27" ht="12" customHeight="1">
      <c r="A68" s="254"/>
      <c r="B68" s="255"/>
      <c r="C68" s="40"/>
      <c r="D68" s="306"/>
      <c r="E68" s="39"/>
      <c r="F68" s="94"/>
      <c r="G68" s="67">
        <f t="shared" ref="G68:R68" si="63">IF(G67=0,0,G67/$F67)</f>
        <v>0.8</v>
      </c>
      <c r="H68" s="37">
        <f t="shared" si="63"/>
        <v>1</v>
      </c>
      <c r="I68" s="37">
        <f t="shared" si="63"/>
        <v>0.4</v>
      </c>
      <c r="J68" s="37">
        <f t="shared" si="63"/>
        <v>0.2</v>
      </c>
      <c r="K68" s="37">
        <f t="shared" si="63"/>
        <v>1</v>
      </c>
      <c r="L68" s="37">
        <f t="shared" si="63"/>
        <v>0.4</v>
      </c>
      <c r="M68" s="37">
        <f t="shared" ref="M68:O68" si="64">IF(M67=0,0,M67/$F67)</f>
        <v>0</v>
      </c>
      <c r="N68" s="37">
        <f t="shared" si="64"/>
        <v>0.2</v>
      </c>
      <c r="O68" s="37">
        <f t="shared" si="64"/>
        <v>0.2</v>
      </c>
      <c r="P68" s="37">
        <f t="shared" si="63"/>
        <v>0.2</v>
      </c>
      <c r="Q68" s="37">
        <f t="shared" si="63"/>
        <v>0</v>
      </c>
      <c r="R68" s="37">
        <f t="shared" si="63"/>
        <v>0</v>
      </c>
      <c r="Z68" s="154"/>
      <c r="AA68" s="154"/>
    </row>
    <row r="69" spans="1:27" ht="12" customHeight="1">
      <c r="A69" s="254"/>
      <c r="B69" s="253" t="s">
        <v>17</v>
      </c>
      <c r="C69" s="43"/>
      <c r="D69" s="305" t="s">
        <v>16</v>
      </c>
      <c r="E69" s="42"/>
      <c r="F69" s="93">
        <v>646</v>
      </c>
      <c r="G69" s="69">
        <f>SUM(G99,G97,G95,G93,G91,G89,G87,G85,G83,G81,G79,G77,G75,G73,G71)</f>
        <v>469</v>
      </c>
      <c r="H69" s="41">
        <f t="shared" ref="H69:R69" si="65">SUM(H99,H97,H95,H93,H91,H89,H87,H85,H83,H81,H79,H77,H75,H73,H71)</f>
        <v>602</v>
      </c>
      <c r="I69" s="41">
        <f t="shared" si="65"/>
        <v>252</v>
      </c>
      <c r="J69" s="41">
        <f t="shared" si="65"/>
        <v>55</v>
      </c>
      <c r="K69" s="41">
        <f t="shared" si="65"/>
        <v>403</v>
      </c>
      <c r="L69" s="41">
        <f t="shared" si="65"/>
        <v>281</v>
      </c>
      <c r="M69" s="41">
        <f t="shared" si="65"/>
        <v>186</v>
      </c>
      <c r="N69" s="41">
        <f t="shared" si="65"/>
        <v>77</v>
      </c>
      <c r="O69" s="41">
        <f t="shared" si="65"/>
        <v>35</v>
      </c>
      <c r="P69" s="41">
        <f t="shared" si="65"/>
        <v>64</v>
      </c>
      <c r="Q69" s="41">
        <f t="shared" si="65"/>
        <v>10</v>
      </c>
      <c r="R69" s="41">
        <f t="shared" si="65"/>
        <v>0</v>
      </c>
      <c r="Z69" s="155">
        <v>646</v>
      </c>
      <c r="AA69" s="155" t="str">
        <f>IF(F69=Z69,"",1)</f>
        <v/>
      </c>
    </row>
    <row r="70" spans="1:27" ht="12" customHeight="1">
      <c r="A70" s="254"/>
      <c r="B70" s="254"/>
      <c r="C70" s="40"/>
      <c r="D70" s="306"/>
      <c r="E70" s="39"/>
      <c r="F70" s="94"/>
      <c r="G70" s="67">
        <f t="shared" ref="G70:R70" si="66">IF(G69=0,0,G69/$F69)</f>
        <v>0.72600619195046434</v>
      </c>
      <c r="H70" s="37">
        <f t="shared" si="66"/>
        <v>0.93188854489164086</v>
      </c>
      <c r="I70" s="37">
        <f t="shared" si="66"/>
        <v>0.39009287925696595</v>
      </c>
      <c r="J70" s="37">
        <f t="shared" si="66"/>
        <v>8.5139318885448914E-2</v>
      </c>
      <c r="K70" s="37">
        <f t="shared" si="66"/>
        <v>0.62383900928792568</v>
      </c>
      <c r="L70" s="37">
        <f t="shared" si="66"/>
        <v>0.43498452012383904</v>
      </c>
      <c r="M70" s="37">
        <f t="shared" ref="M70:O70" si="67">IF(M69=0,0,M69/$F69)</f>
        <v>0.28792569659442724</v>
      </c>
      <c r="N70" s="37">
        <f t="shared" si="67"/>
        <v>0.11919504643962849</v>
      </c>
      <c r="O70" s="37">
        <f t="shared" si="67"/>
        <v>5.4179566563467493E-2</v>
      </c>
      <c r="P70" s="37">
        <f t="shared" si="66"/>
        <v>9.9071207430340563E-2</v>
      </c>
      <c r="Q70" s="37">
        <f t="shared" si="66"/>
        <v>1.5479876160990712E-2</v>
      </c>
      <c r="R70" s="37">
        <f t="shared" si="66"/>
        <v>0</v>
      </c>
      <c r="Z70" s="154"/>
      <c r="AA70" s="154"/>
    </row>
    <row r="71" spans="1:27" ht="12" customHeight="1">
      <c r="A71" s="254"/>
      <c r="B71" s="254"/>
      <c r="C71" s="43"/>
      <c r="D71" s="305" t="s">
        <v>391</v>
      </c>
      <c r="E71" s="42"/>
      <c r="F71" s="93">
        <v>4</v>
      </c>
      <c r="G71" s="69">
        <v>3</v>
      </c>
      <c r="H71" s="41">
        <v>4</v>
      </c>
      <c r="I71" s="41">
        <v>1</v>
      </c>
      <c r="J71" s="41">
        <v>0</v>
      </c>
      <c r="K71" s="41">
        <v>1</v>
      </c>
      <c r="L71" s="41">
        <v>1</v>
      </c>
      <c r="M71" s="41">
        <v>0</v>
      </c>
      <c r="N71" s="41">
        <v>0</v>
      </c>
      <c r="O71" s="41">
        <v>0</v>
      </c>
      <c r="P71" s="41">
        <v>0</v>
      </c>
      <c r="Q71" s="41">
        <v>1</v>
      </c>
      <c r="R71" s="41">
        <v>0</v>
      </c>
      <c r="Z71" s="155">
        <v>4</v>
      </c>
      <c r="AA71" s="155" t="str">
        <f>IF(F71=Z71,"",1)</f>
        <v/>
      </c>
    </row>
    <row r="72" spans="1:27" ht="12" customHeight="1">
      <c r="A72" s="254"/>
      <c r="B72" s="254"/>
      <c r="C72" s="40"/>
      <c r="D72" s="306"/>
      <c r="E72" s="39"/>
      <c r="F72" s="94"/>
      <c r="G72" s="67">
        <f t="shared" ref="G72:R72" si="68">IF(G71=0,0,G71/$F71)</f>
        <v>0.75</v>
      </c>
      <c r="H72" s="37">
        <f t="shared" si="68"/>
        <v>1</v>
      </c>
      <c r="I72" s="37">
        <f t="shared" si="68"/>
        <v>0.25</v>
      </c>
      <c r="J72" s="37">
        <f t="shared" si="68"/>
        <v>0</v>
      </c>
      <c r="K72" s="37">
        <f t="shared" si="68"/>
        <v>0.25</v>
      </c>
      <c r="L72" s="37">
        <f t="shared" si="68"/>
        <v>0.25</v>
      </c>
      <c r="M72" s="37">
        <f t="shared" ref="M72:O72" si="69">IF(M71=0,0,M71/$F71)</f>
        <v>0</v>
      </c>
      <c r="N72" s="37">
        <f t="shared" si="69"/>
        <v>0</v>
      </c>
      <c r="O72" s="37">
        <f t="shared" si="69"/>
        <v>0</v>
      </c>
      <c r="P72" s="37">
        <f t="shared" si="68"/>
        <v>0</v>
      </c>
      <c r="Q72" s="37">
        <f t="shared" si="68"/>
        <v>0.25</v>
      </c>
      <c r="R72" s="37">
        <f t="shared" si="68"/>
        <v>0</v>
      </c>
      <c r="Z72" s="154"/>
      <c r="AA72" s="154"/>
    </row>
    <row r="73" spans="1:27" ht="12" customHeight="1">
      <c r="A73" s="254"/>
      <c r="B73" s="254"/>
      <c r="C73" s="43"/>
      <c r="D73" s="305" t="s">
        <v>14</v>
      </c>
      <c r="E73" s="42"/>
      <c r="F73" s="93">
        <v>77</v>
      </c>
      <c r="G73" s="69">
        <v>51</v>
      </c>
      <c r="H73" s="41">
        <v>67</v>
      </c>
      <c r="I73" s="41">
        <v>12</v>
      </c>
      <c r="J73" s="41">
        <v>2</v>
      </c>
      <c r="K73" s="41">
        <v>44</v>
      </c>
      <c r="L73" s="41">
        <v>27</v>
      </c>
      <c r="M73" s="41">
        <v>25</v>
      </c>
      <c r="N73" s="41">
        <v>6</v>
      </c>
      <c r="O73" s="41">
        <v>2</v>
      </c>
      <c r="P73" s="41">
        <v>0</v>
      </c>
      <c r="Q73" s="41">
        <v>1</v>
      </c>
      <c r="R73" s="41">
        <v>0</v>
      </c>
      <c r="Z73" s="155">
        <v>77</v>
      </c>
      <c r="AA73" s="155" t="str">
        <f>IF(F73=Z73,"",1)</f>
        <v/>
      </c>
    </row>
    <row r="74" spans="1:27" ht="12" customHeight="1">
      <c r="A74" s="254"/>
      <c r="B74" s="254"/>
      <c r="C74" s="40"/>
      <c r="D74" s="306"/>
      <c r="E74" s="39"/>
      <c r="F74" s="94"/>
      <c r="G74" s="67">
        <f t="shared" ref="G74:R74" si="70">IF(G73=0,0,G73/$F73)</f>
        <v>0.66233766233766234</v>
      </c>
      <c r="H74" s="37">
        <f t="shared" si="70"/>
        <v>0.87012987012987009</v>
      </c>
      <c r="I74" s="37">
        <f t="shared" si="70"/>
        <v>0.15584415584415584</v>
      </c>
      <c r="J74" s="37">
        <f t="shared" si="70"/>
        <v>2.5974025974025976E-2</v>
      </c>
      <c r="K74" s="37">
        <f t="shared" si="70"/>
        <v>0.5714285714285714</v>
      </c>
      <c r="L74" s="37">
        <f t="shared" si="70"/>
        <v>0.35064935064935066</v>
      </c>
      <c r="M74" s="37">
        <f t="shared" ref="M74:O74" si="71">IF(M73=0,0,M73/$F73)</f>
        <v>0.32467532467532467</v>
      </c>
      <c r="N74" s="37">
        <f t="shared" si="71"/>
        <v>7.792207792207792E-2</v>
      </c>
      <c r="O74" s="37">
        <f t="shared" si="71"/>
        <v>2.5974025974025976E-2</v>
      </c>
      <c r="P74" s="37">
        <f t="shared" si="70"/>
        <v>0</v>
      </c>
      <c r="Q74" s="37">
        <f t="shared" si="70"/>
        <v>1.2987012987012988E-2</v>
      </c>
      <c r="R74" s="37">
        <f t="shared" si="70"/>
        <v>0</v>
      </c>
      <c r="Z74" s="154"/>
      <c r="AA74" s="154"/>
    </row>
    <row r="75" spans="1:27" ht="12" customHeight="1">
      <c r="A75" s="254"/>
      <c r="B75" s="254"/>
      <c r="C75" s="43"/>
      <c r="D75" s="305" t="s">
        <v>13</v>
      </c>
      <c r="E75" s="42"/>
      <c r="F75" s="93">
        <v>18</v>
      </c>
      <c r="G75" s="69">
        <v>11</v>
      </c>
      <c r="H75" s="41">
        <v>18</v>
      </c>
      <c r="I75" s="41">
        <v>7</v>
      </c>
      <c r="J75" s="41">
        <v>4</v>
      </c>
      <c r="K75" s="41">
        <v>13</v>
      </c>
      <c r="L75" s="41">
        <v>10</v>
      </c>
      <c r="M75" s="41">
        <v>11</v>
      </c>
      <c r="N75" s="41">
        <v>8</v>
      </c>
      <c r="O75" s="41">
        <v>0</v>
      </c>
      <c r="P75" s="41">
        <v>9</v>
      </c>
      <c r="Q75" s="41">
        <v>0</v>
      </c>
      <c r="R75" s="41">
        <v>0</v>
      </c>
      <c r="Z75" s="155">
        <v>18</v>
      </c>
      <c r="AA75" s="155" t="str">
        <f>IF(F75=Z75,"",1)</f>
        <v/>
      </c>
    </row>
    <row r="76" spans="1:27" ht="12" customHeight="1">
      <c r="A76" s="254"/>
      <c r="B76" s="254"/>
      <c r="C76" s="40"/>
      <c r="D76" s="306"/>
      <c r="E76" s="39"/>
      <c r="F76" s="94"/>
      <c r="G76" s="67">
        <f t="shared" ref="G76:R76" si="72">IF(G75=0,0,G75/$F75)</f>
        <v>0.61111111111111116</v>
      </c>
      <c r="H76" s="37">
        <f t="shared" si="72"/>
        <v>1</v>
      </c>
      <c r="I76" s="37">
        <f t="shared" si="72"/>
        <v>0.3888888888888889</v>
      </c>
      <c r="J76" s="37">
        <f t="shared" si="72"/>
        <v>0.22222222222222221</v>
      </c>
      <c r="K76" s="37">
        <f t="shared" si="72"/>
        <v>0.72222222222222221</v>
      </c>
      <c r="L76" s="37">
        <f t="shared" si="72"/>
        <v>0.55555555555555558</v>
      </c>
      <c r="M76" s="37">
        <f t="shared" ref="M76:O76" si="73">IF(M75=0,0,M75/$F75)</f>
        <v>0.61111111111111116</v>
      </c>
      <c r="N76" s="37">
        <f t="shared" si="73"/>
        <v>0.44444444444444442</v>
      </c>
      <c r="O76" s="37">
        <f t="shared" si="73"/>
        <v>0</v>
      </c>
      <c r="P76" s="37">
        <f t="shared" si="72"/>
        <v>0.5</v>
      </c>
      <c r="Q76" s="37">
        <f t="shared" si="72"/>
        <v>0</v>
      </c>
      <c r="R76" s="37">
        <f t="shared" si="72"/>
        <v>0</v>
      </c>
      <c r="Z76" s="154"/>
      <c r="AA76" s="154"/>
    </row>
    <row r="77" spans="1:27" ht="12" customHeight="1">
      <c r="A77" s="254"/>
      <c r="B77" s="254"/>
      <c r="C77" s="43"/>
      <c r="D77" s="305" t="s">
        <v>12</v>
      </c>
      <c r="E77" s="42"/>
      <c r="F77" s="93">
        <v>11</v>
      </c>
      <c r="G77" s="69">
        <v>10</v>
      </c>
      <c r="H77" s="41">
        <v>11</v>
      </c>
      <c r="I77" s="41">
        <v>5</v>
      </c>
      <c r="J77" s="41">
        <v>5</v>
      </c>
      <c r="K77" s="41">
        <v>10</v>
      </c>
      <c r="L77" s="41">
        <v>6</v>
      </c>
      <c r="M77" s="41">
        <v>7</v>
      </c>
      <c r="N77" s="41">
        <v>7</v>
      </c>
      <c r="O77" s="41">
        <v>1</v>
      </c>
      <c r="P77" s="41">
        <v>5</v>
      </c>
      <c r="Q77" s="41">
        <v>1</v>
      </c>
      <c r="R77" s="41">
        <v>0</v>
      </c>
      <c r="Z77" s="155">
        <v>11</v>
      </c>
      <c r="AA77" s="155" t="str">
        <f>IF(F77=Z77,"",1)</f>
        <v/>
      </c>
    </row>
    <row r="78" spans="1:27" ht="12" customHeight="1">
      <c r="A78" s="254"/>
      <c r="B78" s="254"/>
      <c r="C78" s="40"/>
      <c r="D78" s="306"/>
      <c r="E78" s="39"/>
      <c r="F78" s="94"/>
      <c r="G78" s="67">
        <f t="shared" ref="G78:R78" si="74">IF(G77=0,0,G77/$F77)</f>
        <v>0.90909090909090906</v>
      </c>
      <c r="H78" s="37">
        <f t="shared" si="74"/>
        <v>1</v>
      </c>
      <c r="I78" s="37">
        <f t="shared" si="74"/>
        <v>0.45454545454545453</v>
      </c>
      <c r="J78" s="37">
        <f t="shared" si="74"/>
        <v>0.45454545454545453</v>
      </c>
      <c r="K78" s="37">
        <f t="shared" si="74"/>
        <v>0.90909090909090906</v>
      </c>
      <c r="L78" s="37">
        <f t="shared" si="74"/>
        <v>0.54545454545454541</v>
      </c>
      <c r="M78" s="37">
        <f t="shared" ref="M78:O78" si="75">IF(M77=0,0,M77/$F77)</f>
        <v>0.63636363636363635</v>
      </c>
      <c r="N78" s="37">
        <f t="shared" si="75"/>
        <v>0.63636363636363635</v>
      </c>
      <c r="O78" s="37">
        <f t="shared" si="75"/>
        <v>9.0909090909090912E-2</v>
      </c>
      <c r="P78" s="37">
        <f t="shared" si="74"/>
        <v>0.45454545454545453</v>
      </c>
      <c r="Q78" s="37">
        <f t="shared" si="74"/>
        <v>9.0909090909090912E-2</v>
      </c>
      <c r="R78" s="37">
        <f t="shared" si="74"/>
        <v>0</v>
      </c>
      <c r="Z78" s="154"/>
      <c r="AA78" s="154"/>
    </row>
    <row r="79" spans="1:27" ht="12" customHeight="1">
      <c r="A79" s="254"/>
      <c r="B79" s="254"/>
      <c r="C79" s="43"/>
      <c r="D79" s="305" t="s">
        <v>11</v>
      </c>
      <c r="E79" s="42"/>
      <c r="F79" s="93">
        <v>29</v>
      </c>
      <c r="G79" s="69">
        <v>25</v>
      </c>
      <c r="H79" s="41">
        <v>29</v>
      </c>
      <c r="I79" s="41">
        <v>13</v>
      </c>
      <c r="J79" s="41">
        <v>5</v>
      </c>
      <c r="K79" s="41">
        <v>20</v>
      </c>
      <c r="L79" s="41">
        <v>11</v>
      </c>
      <c r="M79" s="41">
        <v>8</v>
      </c>
      <c r="N79" s="41">
        <v>4</v>
      </c>
      <c r="O79" s="41">
        <v>1</v>
      </c>
      <c r="P79" s="41">
        <v>1</v>
      </c>
      <c r="Q79" s="41">
        <v>0</v>
      </c>
      <c r="R79" s="41">
        <v>0</v>
      </c>
      <c r="Z79" s="155">
        <v>29</v>
      </c>
      <c r="AA79" s="155" t="str">
        <f>IF(F79=Z79,"",1)</f>
        <v/>
      </c>
    </row>
    <row r="80" spans="1:27" ht="12" customHeight="1">
      <c r="A80" s="254"/>
      <c r="B80" s="254"/>
      <c r="C80" s="40"/>
      <c r="D80" s="306"/>
      <c r="E80" s="39"/>
      <c r="F80" s="94"/>
      <c r="G80" s="67">
        <f t="shared" ref="G80:R80" si="76">IF(G79=0,0,G79/$F79)</f>
        <v>0.86206896551724133</v>
      </c>
      <c r="H80" s="37">
        <f t="shared" si="76"/>
        <v>1</v>
      </c>
      <c r="I80" s="37">
        <f t="shared" si="76"/>
        <v>0.44827586206896552</v>
      </c>
      <c r="J80" s="37">
        <f t="shared" si="76"/>
        <v>0.17241379310344829</v>
      </c>
      <c r="K80" s="37">
        <f t="shared" si="76"/>
        <v>0.68965517241379315</v>
      </c>
      <c r="L80" s="37">
        <f t="shared" si="76"/>
        <v>0.37931034482758619</v>
      </c>
      <c r="M80" s="37">
        <f t="shared" ref="M80:O80" si="77">IF(M79=0,0,M79/$F79)</f>
        <v>0.27586206896551724</v>
      </c>
      <c r="N80" s="37">
        <f t="shared" si="77"/>
        <v>0.13793103448275862</v>
      </c>
      <c r="O80" s="37">
        <f t="shared" si="77"/>
        <v>3.4482758620689655E-2</v>
      </c>
      <c r="P80" s="37">
        <f t="shared" si="76"/>
        <v>3.4482758620689655E-2</v>
      </c>
      <c r="Q80" s="37">
        <f t="shared" si="76"/>
        <v>0</v>
      </c>
      <c r="R80" s="37">
        <f t="shared" si="76"/>
        <v>0</v>
      </c>
      <c r="Z80" s="154"/>
      <c r="AA80" s="154"/>
    </row>
    <row r="81" spans="1:27" ht="12" customHeight="1">
      <c r="A81" s="254"/>
      <c r="B81" s="254"/>
      <c r="C81" s="43"/>
      <c r="D81" s="305" t="s">
        <v>10</v>
      </c>
      <c r="E81" s="42"/>
      <c r="F81" s="93">
        <v>154</v>
      </c>
      <c r="G81" s="69">
        <v>122</v>
      </c>
      <c r="H81" s="41">
        <v>142</v>
      </c>
      <c r="I81" s="41">
        <v>43</v>
      </c>
      <c r="J81" s="41">
        <v>16</v>
      </c>
      <c r="K81" s="41">
        <v>99</v>
      </c>
      <c r="L81" s="41">
        <v>51</v>
      </c>
      <c r="M81" s="41">
        <v>33</v>
      </c>
      <c r="N81" s="41">
        <v>18</v>
      </c>
      <c r="O81" s="41">
        <v>5</v>
      </c>
      <c r="P81" s="41">
        <v>22</v>
      </c>
      <c r="Q81" s="41">
        <v>4</v>
      </c>
      <c r="R81" s="41">
        <v>0</v>
      </c>
      <c r="Z81" s="155">
        <v>154</v>
      </c>
      <c r="AA81" s="155" t="str">
        <f>IF(F81=Z81,"",1)</f>
        <v/>
      </c>
    </row>
    <row r="82" spans="1:27" ht="12" customHeight="1">
      <c r="A82" s="254"/>
      <c r="B82" s="254"/>
      <c r="C82" s="40"/>
      <c r="D82" s="306"/>
      <c r="E82" s="39"/>
      <c r="F82" s="94"/>
      <c r="G82" s="67">
        <f t="shared" ref="G82:R82" si="78">IF(G81=0,0,G81/$F81)</f>
        <v>0.79220779220779225</v>
      </c>
      <c r="H82" s="37">
        <f t="shared" si="78"/>
        <v>0.92207792207792205</v>
      </c>
      <c r="I82" s="37">
        <f t="shared" si="78"/>
        <v>0.2792207792207792</v>
      </c>
      <c r="J82" s="37">
        <f t="shared" si="78"/>
        <v>0.1038961038961039</v>
      </c>
      <c r="K82" s="37">
        <f t="shared" si="78"/>
        <v>0.6428571428571429</v>
      </c>
      <c r="L82" s="37">
        <f t="shared" si="78"/>
        <v>0.33116883116883117</v>
      </c>
      <c r="M82" s="37">
        <f t="shared" ref="M82:O82" si="79">IF(M81=0,0,M81/$F81)</f>
        <v>0.21428571428571427</v>
      </c>
      <c r="N82" s="37">
        <f t="shared" si="79"/>
        <v>0.11688311688311688</v>
      </c>
      <c r="O82" s="37">
        <f t="shared" si="79"/>
        <v>3.2467532467532464E-2</v>
      </c>
      <c r="P82" s="37">
        <f t="shared" si="78"/>
        <v>0.14285714285714285</v>
      </c>
      <c r="Q82" s="37">
        <f t="shared" si="78"/>
        <v>2.5974025974025976E-2</v>
      </c>
      <c r="R82" s="37">
        <f t="shared" si="78"/>
        <v>0</v>
      </c>
      <c r="Z82" s="154"/>
      <c r="AA82" s="154"/>
    </row>
    <row r="83" spans="1:27" ht="12" customHeight="1">
      <c r="A83" s="254"/>
      <c r="B83" s="254"/>
      <c r="C83" s="43"/>
      <c r="D83" s="305" t="s">
        <v>9</v>
      </c>
      <c r="E83" s="42"/>
      <c r="F83" s="93">
        <v>21</v>
      </c>
      <c r="G83" s="69">
        <v>20</v>
      </c>
      <c r="H83" s="41">
        <v>20</v>
      </c>
      <c r="I83" s="41">
        <v>7</v>
      </c>
      <c r="J83" s="41">
        <v>5</v>
      </c>
      <c r="K83" s="41">
        <v>13</v>
      </c>
      <c r="L83" s="41">
        <v>12</v>
      </c>
      <c r="M83" s="41">
        <v>8</v>
      </c>
      <c r="N83" s="41">
        <v>9</v>
      </c>
      <c r="O83" s="41">
        <v>5</v>
      </c>
      <c r="P83" s="41">
        <v>11</v>
      </c>
      <c r="Q83" s="41">
        <v>1</v>
      </c>
      <c r="R83" s="41">
        <v>0</v>
      </c>
      <c r="Z83" s="155">
        <v>21</v>
      </c>
      <c r="AA83" s="155" t="str">
        <f>IF(F83=Z83,"",1)</f>
        <v/>
      </c>
    </row>
    <row r="84" spans="1:27" ht="12" customHeight="1">
      <c r="A84" s="254"/>
      <c r="B84" s="254"/>
      <c r="C84" s="40"/>
      <c r="D84" s="306"/>
      <c r="E84" s="39"/>
      <c r="F84" s="94"/>
      <c r="G84" s="67">
        <f t="shared" ref="G84:R84" si="80">IF(G83=0,0,G83/$F83)</f>
        <v>0.95238095238095233</v>
      </c>
      <c r="H84" s="37">
        <f t="shared" si="80"/>
        <v>0.95238095238095233</v>
      </c>
      <c r="I84" s="37">
        <f t="shared" si="80"/>
        <v>0.33333333333333331</v>
      </c>
      <c r="J84" s="37">
        <f t="shared" si="80"/>
        <v>0.23809523809523808</v>
      </c>
      <c r="K84" s="37">
        <f t="shared" si="80"/>
        <v>0.61904761904761907</v>
      </c>
      <c r="L84" s="37">
        <f t="shared" si="80"/>
        <v>0.5714285714285714</v>
      </c>
      <c r="M84" s="37">
        <f t="shared" ref="M84:O84" si="81">IF(M83=0,0,M83/$F83)</f>
        <v>0.38095238095238093</v>
      </c>
      <c r="N84" s="37">
        <f t="shared" si="81"/>
        <v>0.42857142857142855</v>
      </c>
      <c r="O84" s="37">
        <f t="shared" si="81"/>
        <v>0.23809523809523808</v>
      </c>
      <c r="P84" s="37">
        <f t="shared" si="80"/>
        <v>0.52380952380952384</v>
      </c>
      <c r="Q84" s="37">
        <f t="shared" si="80"/>
        <v>4.7619047619047616E-2</v>
      </c>
      <c r="R84" s="37">
        <f t="shared" si="80"/>
        <v>0</v>
      </c>
      <c r="Z84" s="154"/>
      <c r="AA84" s="154"/>
    </row>
    <row r="85" spans="1:27" ht="12" customHeight="1">
      <c r="A85" s="254"/>
      <c r="B85" s="254"/>
      <c r="C85" s="43"/>
      <c r="D85" s="305" t="s">
        <v>8</v>
      </c>
      <c r="E85" s="42"/>
      <c r="F85" s="93">
        <v>8</v>
      </c>
      <c r="G85" s="69">
        <v>6</v>
      </c>
      <c r="H85" s="41">
        <v>6</v>
      </c>
      <c r="I85" s="41">
        <v>2</v>
      </c>
      <c r="J85" s="41">
        <v>0</v>
      </c>
      <c r="K85" s="41">
        <v>5</v>
      </c>
      <c r="L85" s="41">
        <v>4</v>
      </c>
      <c r="M85" s="41">
        <v>1</v>
      </c>
      <c r="N85" s="41">
        <v>3</v>
      </c>
      <c r="O85" s="41">
        <v>0</v>
      </c>
      <c r="P85" s="41">
        <v>0</v>
      </c>
      <c r="Q85" s="41">
        <v>0</v>
      </c>
      <c r="R85" s="41">
        <v>0</v>
      </c>
      <c r="Z85" s="155">
        <v>8</v>
      </c>
      <c r="AA85" s="155" t="str">
        <f>IF(F85=Z85,"",1)</f>
        <v/>
      </c>
    </row>
    <row r="86" spans="1:27" ht="12" customHeight="1">
      <c r="A86" s="254"/>
      <c r="B86" s="254"/>
      <c r="C86" s="40"/>
      <c r="D86" s="306"/>
      <c r="E86" s="39"/>
      <c r="F86" s="94"/>
      <c r="G86" s="67">
        <f t="shared" ref="G86:R86" si="82">IF(G85=0,0,G85/$F85)</f>
        <v>0.75</v>
      </c>
      <c r="H86" s="37">
        <f t="shared" si="82"/>
        <v>0.75</v>
      </c>
      <c r="I86" s="37">
        <f t="shared" si="82"/>
        <v>0.25</v>
      </c>
      <c r="J86" s="37">
        <f t="shared" si="82"/>
        <v>0</v>
      </c>
      <c r="K86" s="37">
        <f t="shared" si="82"/>
        <v>0.625</v>
      </c>
      <c r="L86" s="37">
        <f t="shared" si="82"/>
        <v>0.5</v>
      </c>
      <c r="M86" s="37">
        <f t="shared" ref="M86:O86" si="83">IF(M85=0,0,M85/$F85)</f>
        <v>0.125</v>
      </c>
      <c r="N86" s="37">
        <f t="shared" si="83"/>
        <v>0.375</v>
      </c>
      <c r="O86" s="37">
        <f t="shared" si="83"/>
        <v>0</v>
      </c>
      <c r="P86" s="37">
        <f t="shared" si="82"/>
        <v>0</v>
      </c>
      <c r="Q86" s="37">
        <f t="shared" si="82"/>
        <v>0</v>
      </c>
      <c r="R86" s="37">
        <f t="shared" si="82"/>
        <v>0</v>
      </c>
      <c r="Z86" s="154"/>
      <c r="AA86" s="154"/>
    </row>
    <row r="87" spans="1:27" ht="13.5" customHeight="1">
      <c r="A87" s="254"/>
      <c r="B87" s="254"/>
      <c r="C87" s="43"/>
      <c r="D87" s="307" t="s">
        <v>121</v>
      </c>
      <c r="E87" s="42"/>
      <c r="F87" s="93">
        <v>18</v>
      </c>
      <c r="G87" s="69">
        <v>13</v>
      </c>
      <c r="H87" s="41">
        <v>17</v>
      </c>
      <c r="I87" s="41">
        <v>5</v>
      </c>
      <c r="J87" s="41">
        <v>2</v>
      </c>
      <c r="K87" s="41">
        <v>12</v>
      </c>
      <c r="L87" s="41">
        <v>7</v>
      </c>
      <c r="M87" s="41">
        <v>6</v>
      </c>
      <c r="N87" s="41">
        <v>5</v>
      </c>
      <c r="O87" s="41">
        <v>3</v>
      </c>
      <c r="P87" s="41">
        <v>2</v>
      </c>
      <c r="Q87" s="41">
        <v>0</v>
      </c>
      <c r="R87" s="41">
        <v>0</v>
      </c>
      <c r="Z87" s="155">
        <v>18</v>
      </c>
      <c r="AA87" s="155" t="str">
        <f>IF(F87=Z87,"",1)</f>
        <v/>
      </c>
    </row>
    <row r="88" spans="1:27" ht="13.5" customHeight="1">
      <c r="A88" s="254"/>
      <c r="B88" s="254"/>
      <c r="C88" s="40"/>
      <c r="D88" s="306"/>
      <c r="E88" s="39"/>
      <c r="F88" s="94"/>
      <c r="G88" s="67">
        <f t="shared" ref="G88:R88" si="84">IF(G87=0,0,G87/$F87)</f>
        <v>0.72222222222222221</v>
      </c>
      <c r="H88" s="37">
        <f t="shared" si="84"/>
        <v>0.94444444444444442</v>
      </c>
      <c r="I88" s="37">
        <f t="shared" si="84"/>
        <v>0.27777777777777779</v>
      </c>
      <c r="J88" s="37">
        <f t="shared" si="84"/>
        <v>0.1111111111111111</v>
      </c>
      <c r="K88" s="37">
        <f t="shared" si="84"/>
        <v>0.66666666666666663</v>
      </c>
      <c r="L88" s="37">
        <f t="shared" si="84"/>
        <v>0.3888888888888889</v>
      </c>
      <c r="M88" s="37">
        <f t="shared" ref="M88:O88" si="85">IF(M87=0,0,M87/$F87)</f>
        <v>0.33333333333333331</v>
      </c>
      <c r="N88" s="37">
        <f t="shared" si="85"/>
        <v>0.27777777777777779</v>
      </c>
      <c r="O88" s="37">
        <f t="shared" si="85"/>
        <v>0.16666666666666666</v>
      </c>
      <c r="P88" s="37">
        <f t="shared" si="84"/>
        <v>0.1111111111111111</v>
      </c>
      <c r="Q88" s="37">
        <f t="shared" si="84"/>
        <v>0</v>
      </c>
      <c r="R88" s="37">
        <f t="shared" si="84"/>
        <v>0</v>
      </c>
      <c r="Z88" s="154"/>
      <c r="AA88" s="154"/>
    </row>
    <row r="89" spans="1:27" ht="12" customHeight="1">
      <c r="A89" s="254"/>
      <c r="B89" s="254"/>
      <c r="C89" s="43"/>
      <c r="D89" s="305" t="s">
        <v>6</v>
      </c>
      <c r="E89" s="42"/>
      <c r="F89" s="93">
        <v>42</v>
      </c>
      <c r="G89" s="69">
        <v>34</v>
      </c>
      <c r="H89" s="41">
        <v>36</v>
      </c>
      <c r="I89" s="41">
        <v>20</v>
      </c>
      <c r="J89" s="41">
        <v>1</v>
      </c>
      <c r="K89" s="41">
        <v>30</v>
      </c>
      <c r="L89" s="41">
        <v>13</v>
      </c>
      <c r="M89" s="41">
        <v>2</v>
      </c>
      <c r="N89" s="41">
        <v>1</v>
      </c>
      <c r="O89" s="41">
        <v>4</v>
      </c>
      <c r="P89" s="41">
        <v>2</v>
      </c>
      <c r="Q89" s="41">
        <v>0</v>
      </c>
      <c r="R89" s="41">
        <v>0</v>
      </c>
      <c r="Z89" s="155">
        <v>42</v>
      </c>
      <c r="AA89" s="155" t="str">
        <f>IF(F89=Z89,"",1)</f>
        <v/>
      </c>
    </row>
    <row r="90" spans="1:27" ht="12" customHeight="1">
      <c r="A90" s="254"/>
      <c r="B90" s="254"/>
      <c r="C90" s="40"/>
      <c r="D90" s="306"/>
      <c r="E90" s="39"/>
      <c r="F90" s="94"/>
      <c r="G90" s="67">
        <f t="shared" ref="G90:R90" si="86">IF(G89=0,0,G89/$F89)</f>
        <v>0.80952380952380953</v>
      </c>
      <c r="H90" s="37">
        <f t="shared" si="86"/>
        <v>0.8571428571428571</v>
      </c>
      <c r="I90" s="37">
        <f t="shared" si="86"/>
        <v>0.47619047619047616</v>
      </c>
      <c r="J90" s="37">
        <f t="shared" si="86"/>
        <v>2.3809523809523808E-2</v>
      </c>
      <c r="K90" s="37">
        <f t="shared" si="86"/>
        <v>0.7142857142857143</v>
      </c>
      <c r="L90" s="37">
        <f t="shared" si="86"/>
        <v>0.30952380952380953</v>
      </c>
      <c r="M90" s="37">
        <f t="shared" ref="M90:O90" si="87">IF(M89=0,0,M89/$F89)</f>
        <v>4.7619047619047616E-2</v>
      </c>
      <c r="N90" s="37">
        <f t="shared" si="87"/>
        <v>2.3809523809523808E-2</v>
      </c>
      <c r="O90" s="37">
        <f t="shared" si="87"/>
        <v>9.5238095238095233E-2</v>
      </c>
      <c r="P90" s="37">
        <f t="shared" si="86"/>
        <v>4.7619047619047616E-2</v>
      </c>
      <c r="Q90" s="37">
        <f t="shared" si="86"/>
        <v>0</v>
      </c>
      <c r="R90" s="37">
        <f t="shared" si="86"/>
        <v>0</v>
      </c>
      <c r="Z90" s="154"/>
      <c r="AA90" s="154"/>
    </row>
    <row r="91" spans="1:27" ht="12" customHeight="1">
      <c r="A91" s="254"/>
      <c r="B91" s="254"/>
      <c r="C91" s="43"/>
      <c r="D91" s="305" t="s">
        <v>5</v>
      </c>
      <c r="E91" s="42"/>
      <c r="F91" s="93">
        <v>23</v>
      </c>
      <c r="G91" s="69">
        <v>18</v>
      </c>
      <c r="H91" s="41">
        <v>21</v>
      </c>
      <c r="I91" s="41">
        <v>12</v>
      </c>
      <c r="J91" s="41">
        <v>3</v>
      </c>
      <c r="K91" s="41">
        <v>14</v>
      </c>
      <c r="L91" s="41">
        <v>14</v>
      </c>
      <c r="M91" s="41">
        <v>6</v>
      </c>
      <c r="N91" s="41">
        <v>3</v>
      </c>
      <c r="O91" s="41">
        <v>2</v>
      </c>
      <c r="P91" s="41">
        <v>3</v>
      </c>
      <c r="Q91" s="41">
        <v>0</v>
      </c>
      <c r="R91" s="41">
        <v>0</v>
      </c>
      <c r="Z91" s="155">
        <v>23</v>
      </c>
      <c r="AA91" s="155" t="str">
        <f>IF(F91=Z91,"",1)</f>
        <v/>
      </c>
    </row>
    <row r="92" spans="1:27" ht="12" customHeight="1">
      <c r="A92" s="254"/>
      <c r="B92" s="254"/>
      <c r="C92" s="40"/>
      <c r="D92" s="306"/>
      <c r="E92" s="39"/>
      <c r="F92" s="94"/>
      <c r="G92" s="67">
        <f t="shared" ref="G92:R92" si="88">IF(G91=0,0,G91/$F91)</f>
        <v>0.78260869565217395</v>
      </c>
      <c r="H92" s="37">
        <f t="shared" si="88"/>
        <v>0.91304347826086951</v>
      </c>
      <c r="I92" s="37">
        <f t="shared" si="88"/>
        <v>0.52173913043478259</v>
      </c>
      <c r="J92" s="37">
        <f t="shared" si="88"/>
        <v>0.13043478260869565</v>
      </c>
      <c r="K92" s="37">
        <f t="shared" si="88"/>
        <v>0.60869565217391308</v>
      </c>
      <c r="L92" s="37">
        <f t="shared" si="88"/>
        <v>0.60869565217391308</v>
      </c>
      <c r="M92" s="37">
        <f t="shared" ref="M92:O92" si="89">IF(M91=0,0,M91/$F91)</f>
        <v>0.2608695652173913</v>
      </c>
      <c r="N92" s="37">
        <f t="shared" si="89"/>
        <v>0.13043478260869565</v>
      </c>
      <c r="O92" s="37">
        <f t="shared" si="89"/>
        <v>8.6956521739130432E-2</v>
      </c>
      <c r="P92" s="37">
        <f t="shared" si="88"/>
        <v>0.13043478260869565</v>
      </c>
      <c r="Q92" s="37">
        <f t="shared" si="88"/>
        <v>0</v>
      </c>
      <c r="R92" s="37">
        <f t="shared" si="88"/>
        <v>0</v>
      </c>
      <c r="Z92" s="154"/>
      <c r="AA92" s="154"/>
    </row>
    <row r="93" spans="1:27" ht="12" customHeight="1">
      <c r="A93" s="254"/>
      <c r="B93" s="254"/>
      <c r="C93" s="43"/>
      <c r="D93" s="305" t="s">
        <v>4</v>
      </c>
      <c r="E93" s="42"/>
      <c r="F93" s="93">
        <v>21</v>
      </c>
      <c r="G93" s="69">
        <v>16</v>
      </c>
      <c r="H93" s="41">
        <v>20</v>
      </c>
      <c r="I93" s="41">
        <v>11</v>
      </c>
      <c r="J93" s="41">
        <v>1</v>
      </c>
      <c r="K93" s="41">
        <v>14</v>
      </c>
      <c r="L93" s="41">
        <v>8</v>
      </c>
      <c r="M93" s="41">
        <v>6</v>
      </c>
      <c r="N93" s="41">
        <v>3</v>
      </c>
      <c r="O93" s="41">
        <v>1</v>
      </c>
      <c r="P93" s="41">
        <v>3</v>
      </c>
      <c r="Q93" s="41">
        <v>1</v>
      </c>
      <c r="R93" s="41">
        <v>0</v>
      </c>
      <c r="Z93" s="155">
        <v>21</v>
      </c>
      <c r="AA93" s="155" t="str">
        <f>IF(F93=Z93,"",1)</f>
        <v/>
      </c>
    </row>
    <row r="94" spans="1:27" ht="12" customHeight="1">
      <c r="A94" s="254"/>
      <c r="B94" s="254"/>
      <c r="C94" s="40"/>
      <c r="D94" s="306"/>
      <c r="E94" s="39"/>
      <c r="F94" s="94"/>
      <c r="G94" s="67">
        <f t="shared" ref="G94:R94" si="90">IF(G93=0,0,G93/$F93)</f>
        <v>0.76190476190476186</v>
      </c>
      <c r="H94" s="37">
        <f t="shared" si="90"/>
        <v>0.95238095238095233</v>
      </c>
      <c r="I94" s="37">
        <f t="shared" si="90"/>
        <v>0.52380952380952384</v>
      </c>
      <c r="J94" s="37">
        <f t="shared" si="90"/>
        <v>4.7619047619047616E-2</v>
      </c>
      <c r="K94" s="37">
        <f t="shared" si="90"/>
        <v>0.66666666666666663</v>
      </c>
      <c r="L94" s="37">
        <f t="shared" si="90"/>
        <v>0.38095238095238093</v>
      </c>
      <c r="M94" s="37">
        <f t="shared" ref="M94:O94" si="91">IF(M93=0,0,M93/$F93)</f>
        <v>0.2857142857142857</v>
      </c>
      <c r="N94" s="37">
        <f t="shared" si="91"/>
        <v>0.14285714285714285</v>
      </c>
      <c r="O94" s="37">
        <f t="shared" si="91"/>
        <v>4.7619047619047616E-2</v>
      </c>
      <c r="P94" s="37">
        <f t="shared" si="90"/>
        <v>0.14285714285714285</v>
      </c>
      <c r="Q94" s="37">
        <f t="shared" si="90"/>
        <v>4.7619047619047616E-2</v>
      </c>
      <c r="R94" s="37">
        <f t="shared" si="90"/>
        <v>0</v>
      </c>
      <c r="Z94" s="154"/>
      <c r="AA94" s="154"/>
    </row>
    <row r="95" spans="1:27" ht="12" customHeight="1">
      <c r="A95" s="254"/>
      <c r="B95" s="254"/>
      <c r="C95" s="43"/>
      <c r="D95" s="305" t="s">
        <v>3</v>
      </c>
      <c r="E95" s="42"/>
      <c r="F95" s="93">
        <v>152</v>
      </c>
      <c r="G95" s="69">
        <v>90</v>
      </c>
      <c r="H95" s="41">
        <v>146</v>
      </c>
      <c r="I95" s="41">
        <v>80</v>
      </c>
      <c r="J95" s="41">
        <v>6</v>
      </c>
      <c r="K95" s="41">
        <v>80</v>
      </c>
      <c r="L95" s="41">
        <v>91</v>
      </c>
      <c r="M95" s="41">
        <v>57</v>
      </c>
      <c r="N95" s="41">
        <v>2</v>
      </c>
      <c r="O95" s="41">
        <v>5</v>
      </c>
      <c r="P95" s="41">
        <v>5</v>
      </c>
      <c r="Q95" s="41">
        <v>1</v>
      </c>
      <c r="R95" s="41">
        <v>0</v>
      </c>
      <c r="Z95" s="155">
        <v>152</v>
      </c>
      <c r="AA95" s="155" t="str">
        <f>IF(F95=Z95,"",1)</f>
        <v/>
      </c>
    </row>
    <row r="96" spans="1:27" ht="12" customHeight="1">
      <c r="A96" s="254"/>
      <c r="B96" s="254"/>
      <c r="C96" s="40"/>
      <c r="D96" s="306"/>
      <c r="E96" s="39"/>
      <c r="F96" s="94"/>
      <c r="G96" s="67">
        <f t="shared" ref="G96:R96" si="92">IF(G95=0,0,G95/$F95)</f>
        <v>0.59210526315789469</v>
      </c>
      <c r="H96" s="37">
        <f t="shared" si="92"/>
        <v>0.96052631578947367</v>
      </c>
      <c r="I96" s="37">
        <f t="shared" si="92"/>
        <v>0.52631578947368418</v>
      </c>
      <c r="J96" s="37">
        <f t="shared" si="92"/>
        <v>3.9473684210526314E-2</v>
      </c>
      <c r="K96" s="37">
        <f t="shared" si="92"/>
        <v>0.52631578947368418</v>
      </c>
      <c r="L96" s="37">
        <f t="shared" si="92"/>
        <v>0.59868421052631582</v>
      </c>
      <c r="M96" s="37">
        <f t="shared" ref="M96:O96" si="93">IF(M95=0,0,M95/$F95)</f>
        <v>0.375</v>
      </c>
      <c r="N96" s="37">
        <f t="shared" si="93"/>
        <v>1.3157894736842105E-2</v>
      </c>
      <c r="O96" s="37">
        <f t="shared" si="93"/>
        <v>3.2894736842105261E-2</v>
      </c>
      <c r="P96" s="37">
        <f t="shared" si="92"/>
        <v>3.2894736842105261E-2</v>
      </c>
      <c r="Q96" s="37">
        <f t="shared" si="92"/>
        <v>6.5789473684210523E-3</v>
      </c>
      <c r="R96" s="37">
        <f t="shared" si="92"/>
        <v>0</v>
      </c>
      <c r="Z96" s="154"/>
      <c r="AA96" s="154"/>
    </row>
    <row r="97" spans="1:29" ht="12" customHeight="1">
      <c r="A97" s="254"/>
      <c r="B97" s="254"/>
      <c r="C97" s="43"/>
      <c r="D97" s="305" t="s">
        <v>2</v>
      </c>
      <c r="E97" s="42"/>
      <c r="F97" s="93">
        <v>20</v>
      </c>
      <c r="G97" s="69">
        <v>17</v>
      </c>
      <c r="H97" s="41">
        <v>20</v>
      </c>
      <c r="I97" s="41">
        <v>6</v>
      </c>
      <c r="J97" s="41">
        <v>2</v>
      </c>
      <c r="K97" s="41">
        <v>15</v>
      </c>
      <c r="L97" s="41">
        <v>7</v>
      </c>
      <c r="M97" s="41">
        <v>3</v>
      </c>
      <c r="N97" s="41">
        <v>1</v>
      </c>
      <c r="O97" s="41">
        <v>0</v>
      </c>
      <c r="P97" s="41">
        <v>0</v>
      </c>
      <c r="Q97" s="41">
        <v>0</v>
      </c>
      <c r="R97" s="41">
        <v>0</v>
      </c>
      <c r="Z97" s="155">
        <v>20</v>
      </c>
      <c r="AA97" s="155" t="str">
        <f>IF(F97=Z97,"",1)</f>
        <v/>
      </c>
    </row>
    <row r="98" spans="1:29" ht="12" customHeight="1">
      <c r="A98" s="254"/>
      <c r="B98" s="254"/>
      <c r="C98" s="40"/>
      <c r="D98" s="306"/>
      <c r="E98" s="39"/>
      <c r="F98" s="94"/>
      <c r="G98" s="67">
        <f t="shared" ref="G98:R98" si="94">IF(G97=0,0,G97/$F97)</f>
        <v>0.85</v>
      </c>
      <c r="H98" s="37">
        <f t="shared" si="94"/>
        <v>1</v>
      </c>
      <c r="I98" s="37">
        <f t="shared" si="94"/>
        <v>0.3</v>
      </c>
      <c r="J98" s="37">
        <f t="shared" si="94"/>
        <v>0.1</v>
      </c>
      <c r="K98" s="37">
        <f t="shared" si="94"/>
        <v>0.75</v>
      </c>
      <c r="L98" s="37">
        <f t="shared" si="94"/>
        <v>0.35</v>
      </c>
      <c r="M98" s="37">
        <f t="shared" ref="M98:O98" si="95">IF(M97=0,0,M97/$F97)</f>
        <v>0.15</v>
      </c>
      <c r="N98" s="37">
        <f t="shared" si="95"/>
        <v>0.05</v>
      </c>
      <c r="O98" s="37">
        <f t="shared" si="95"/>
        <v>0</v>
      </c>
      <c r="P98" s="37">
        <f t="shared" si="94"/>
        <v>0</v>
      </c>
      <c r="Q98" s="37">
        <f t="shared" si="94"/>
        <v>0</v>
      </c>
      <c r="R98" s="37">
        <f t="shared" si="94"/>
        <v>0</v>
      </c>
      <c r="Z98" s="154"/>
      <c r="AA98" s="154"/>
    </row>
    <row r="99" spans="1:29" ht="12.75" customHeight="1">
      <c r="A99" s="254"/>
      <c r="B99" s="254"/>
      <c r="C99" s="43"/>
      <c r="D99" s="305" t="s">
        <v>1</v>
      </c>
      <c r="E99" s="42"/>
      <c r="F99" s="93">
        <v>48</v>
      </c>
      <c r="G99" s="69">
        <v>33</v>
      </c>
      <c r="H99" s="41">
        <v>45</v>
      </c>
      <c r="I99" s="41">
        <v>28</v>
      </c>
      <c r="J99" s="41">
        <v>3</v>
      </c>
      <c r="K99" s="41">
        <v>33</v>
      </c>
      <c r="L99" s="41">
        <v>19</v>
      </c>
      <c r="M99" s="41">
        <v>13</v>
      </c>
      <c r="N99" s="41">
        <v>7</v>
      </c>
      <c r="O99" s="41">
        <v>6</v>
      </c>
      <c r="P99" s="41">
        <v>1</v>
      </c>
      <c r="Q99" s="41">
        <v>0</v>
      </c>
      <c r="R99" s="41">
        <v>0</v>
      </c>
      <c r="Z99" s="155">
        <v>48</v>
      </c>
      <c r="AA99" s="155" t="str">
        <f>IF(F99=Z99,"",1)</f>
        <v/>
      </c>
    </row>
    <row r="100" spans="1:29" ht="12.75" customHeight="1" thickBot="1">
      <c r="A100" s="255"/>
      <c r="B100" s="255"/>
      <c r="C100" s="40"/>
      <c r="D100" s="306"/>
      <c r="E100" s="39"/>
      <c r="F100" s="128"/>
      <c r="G100" s="67">
        <f t="shared" ref="G100:R100" si="96">IF(G99=0,0,G99/$F99)</f>
        <v>0.6875</v>
      </c>
      <c r="H100" s="37">
        <f t="shared" si="96"/>
        <v>0.9375</v>
      </c>
      <c r="I100" s="37">
        <f t="shared" si="96"/>
        <v>0.58333333333333337</v>
      </c>
      <c r="J100" s="37">
        <f t="shared" si="96"/>
        <v>6.25E-2</v>
      </c>
      <c r="K100" s="37">
        <f t="shared" si="96"/>
        <v>0.6875</v>
      </c>
      <c r="L100" s="37">
        <f t="shared" si="96"/>
        <v>0.39583333333333331</v>
      </c>
      <c r="M100" s="37">
        <f t="shared" ref="M100:O100" si="97">IF(M99=0,0,M99/$F99)</f>
        <v>0.27083333333333331</v>
      </c>
      <c r="N100" s="37">
        <f t="shared" si="97"/>
        <v>0.14583333333333334</v>
      </c>
      <c r="O100" s="37">
        <f t="shared" si="97"/>
        <v>0.125</v>
      </c>
      <c r="P100" s="37">
        <f t="shared" si="96"/>
        <v>2.0833333333333332E-2</v>
      </c>
      <c r="Q100" s="37">
        <f t="shared" si="96"/>
        <v>0</v>
      </c>
      <c r="R100" s="37">
        <f t="shared" si="96"/>
        <v>0</v>
      </c>
      <c r="Z100" s="157"/>
      <c r="AA100" s="158"/>
    </row>
    <row r="110" spans="1:29">
      <c r="D110" s="166" t="s">
        <v>490</v>
      </c>
      <c r="E110" s="164"/>
      <c r="F110" s="165">
        <v>866</v>
      </c>
      <c r="G110" s="165">
        <v>640</v>
      </c>
      <c r="H110" s="165">
        <v>799</v>
      </c>
      <c r="I110" s="165">
        <v>360</v>
      </c>
      <c r="J110" s="165">
        <v>66</v>
      </c>
      <c r="K110" s="165">
        <v>540</v>
      </c>
      <c r="L110" s="165">
        <v>362</v>
      </c>
      <c r="M110" s="165">
        <v>248</v>
      </c>
      <c r="N110" s="165">
        <v>100</v>
      </c>
      <c r="O110" s="165">
        <v>48</v>
      </c>
      <c r="P110" s="165">
        <v>88</v>
      </c>
      <c r="Q110" s="165">
        <v>15</v>
      </c>
      <c r="R110" s="165">
        <v>2</v>
      </c>
      <c r="S110" s="72"/>
      <c r="T110" s="72"/>
      <c r="U110" s="72"/>
      <c r="V110" s="72"/>
      <c r="W110" s="72"/>
      <c r="X110" s="72"/>
      <c r="Y110" s="72"/>
      <c r="Z110" s="72"/>
      <c r="AA110" s="72"/>
      <c r="AB110" s="72"/>
      <c r="AC110" s="72"/>
    </row>
    <row r="111" spans="1:29">
      <c r="D111" s="167" t="s">
        <v>49</v>
      </c>
      <c r="E111" s="164"/>
      <c r="F111" s="168">
        <f>IF(F110="","",SUM(F9,F11,F13,F15,F17))</f>
        <v>866</v>
      </c>
      <c r="G111" s="168">
        <f t="shared" ref="G111:Q111" si="98">IF(G110="","",SUM(G9,G11,G13,G15,G17))</f>
        <v>640</v>
      </c>
      <c r="H111" s="168">
        <f t="shared" si="98"/>
        <v>799</v>
      </c>
      <c r="I111" s="168">
        <f t="shared" si="98"/>
        <v>360</v>
      </c>
      <c r="J111" s="168">
        <f t="shared" si="98"/>
        <v>66</v>
      </c>
      <c r="K111" s="168">
        <f t="shared" si="98"/>
        <v>540</v>
      </c>
      <c r="L111" s="168">
        <f t="shared" si="98"/>
        <v>362</v>
      </c>
      <c r="M111" s="168">
        <f t="shared" si="98"/>
        <v>248</v>
      </c>
      <c r="N111" s="168">
        <f t="shared" si="98"/>
        <v>100</v>
      </c>
      <c r="O111" s="168">
        <f t="shared" si="98"/>
        <v>48</v>
      </c>
      <c r="P111" s="168">
        <f t="shared" si="98"/>
        <v>88</v>
      </c>
      <c r="Q111" s="168">
        <f t="shared" si="98"/>
        <v>15</v>
      </c>
      <c r="R111" s="168">
        <f t="shared" ref="R111" si="99">IF(R110="","",SUM(R9,R11,R13,R15,R17))</f>
        <v>2</v>
      </c>
      <c r="S111" s="72"/>
      <c r="T111" s="75"/>
      <c r="U111" s="72"/>
      <c r="V111" s="75"/>
      <c r="W111" s="72"/>
      <c r="X111" s="75"/>
      <c r="Y111" s="72"/>
      <c r="Z111" s="75"/>
      <c r="AA111" s="72"/>
      <c r="AB111" s="75"/>
      <c r="AC111" s="72"/>
    </row>
    <row r="112" spans="1:29">
      <c r="D112" s="167" t="s">
        <v>43</v>
      </c>
      <c r="E112" s="164"/>
      <c r="F112" s="168">
        <f>IF(F110="","",SUM(F19,F69))</f>
        <v>866</v>
      </c>
      <c r="G112" s="168">
        <f t="shared" ref="G112:Q112" si="100">IF(G110="","",SUM(G19,G69))</f>
        <v>640</v>
      </c>
      <c r="H112" s="168">
        <f t="shared" si="100"/>
        <v>799</v>
      </c>
      <c r="I112" s="168">
        <f t="shared" si="100"/>
        <v>360</v>
      </c>
      <c r="J112" s="168">
        <f t="shared" si="100"/>
        <v>66</v>
      </c>
      <c r="K112" s="168">
        <f t="shared" si="100"/>
        <v>540</v>
      </c>
      <c r="L112" s="168">
        <f t="shared" si="100"/>
        <v>362</v>
      </c>
      <c r="M112" s="168">
        <f t="shared" si="100"/>
        <v>248</v>
      </c>
      <c r="N112" s="168">
        <f t="shared" si="100"/>
        <v>100</v>
      </c>
      <c r="O112" s="168">
        <f t="shared" si="100"/>
        <v>48</v>
      </c>
      <c r="P112" s="168">
        <f t="shared" si="100"/>
        <v>88</v>
      </c>
      <c r="Q112" s="168">
        <f t="shared" si="100"/>
        <v>15</v>
      </c>
      <c r="R112" s="168">
        <f t="shared" ref="R112" si="101">IF(R110="","",SUM(R19,R69))</f>
        <v>2</v>
      </c>
      <c r="S112" s="72"/>
      <c r="T112" s="75"/>
      <c r="U112" s="72"/>
      <c r="V112" s="75"/>
      <c r="W112" s="72"/>
      <c r="X112" s="75"/>
      <c r="Y112" s="72"/>
      <c r="Z112" s="75"/>
      <c r="AA112" s="72"/>
      <c r="AB112" s="75"/>
      <c r="AC112" s="72"/>
    </row>
    <row r="113" spans="4:29">
      <c r="D113" s="169" t="s">
        <v>42</v>
      </c>
      <c r="F113" s="168">
        <f>IF(F110="","",SUM(F21,F23,F25,F27,F29,F31,F33,F35,F37,F39,F41,F43,F45,F47,F49,F51,F53,F55,F57,F59,F61,F63,F65,F67))</f>
        <v>220</v>
      </c>
      <c r="G113" s="168">
        <f t="shared" ref="G113:Q113" si="102">IF(G110="","",SUM(G21,G23,G25,G27,G29,G31,G33,G35,G37,G39,G41,G43,G45,G47,G49,G51,G53,G55,G57,G59,G61,G63,G65,G67))</f>
        <v>171</v>
      </c>
      <c r="H113" s="168">
        <f t="shared" si="102"/>
        <v>197</v>
      </c>
      <c r="I113" s="168">
        <f t="shared" si="102"/>
        <v>108</v>
      </c>
      <c r="J113" s="168">
        <f t="shared" si="102"/>
        <v>11</v>
      </c>
      <c r="K113" s="168">
        <f t="shared" si="102"/>
        <v>137</v>
      </c>
      <c r="L113" s="168">
        <f t="shared" si="102"/>
        <v>81</v>
      </c>
      <c r="M113" s="168">
        <f t="shared" si="102"/>
        <v>62</v>
      </c>
      <c r="N113" s="168">
        <f t="shared" si="102"/>
        <v>23</v>
      </c>
      <c r="O113" s="168">
        <f t="shared" si="102"/>
        <v>13</v>
      </c>
      <c r="P113" s="168">
        <f t="shared" si="102"/>
        <v>24</v>
      </c>
      <c r="Q113" s="168">
        <f t="shared" si="102"/>
        <v>5</v>
      </c>
      <c r="R113" s="168">
        <f t="shared" ref="R113" si="103">IF(R110="","",SUM(R21,R23,R25,R27,R29,R31,R33,R35,R37,R39,R41,R43,R45,R47,R49,R51,R53,R55,R57,R59,R61,R63,R65,R67))</f>
        <v>2</v>
      </c>
      <c r="S113" s="72"/>
      <c r="T113" s="75"/>
      <c r="U113" s="72"/>
      <c r="V113" s="75"/>
      <c r="W113" s="72"/>
      <c r="X113" s="75"/>
      <c r="Y113" s="72"/>
      <c r="Z113" s="75"/>
      <c r="AA113" s="72"/>
      <c r="AB113" s="75"/>
      <c r="AC113" s="72"/>
    </row>
    <row r="114" spans="4:29">
      <c r="D114" s="170" t="s">
        <v>491</v>
      </c>
      <c r="F114" s="168">
        <f>IF(F110="","",SUM(F71,F73,F75,F77,F79,F81,F83,F85,F87,F89,F91,F93,F95,F97,F99))</f>
        <v>646</v>
      </c>
      <c r="G114" s="168">
        <f t="shared" ref="G114:Q114" si="104">IF(G110="","",SUM(G71,G73,G75,G77,G79,G81,G83,G85,G87,G89,G91,G93,G95,G97,G99))</f>
        <v>469</v>
      </c>
      <c r="H114" s="168">
        <f t="shared" si="104"/>
        <v>602</v>
      </c>
      <c r="I114" s="168">
        <f t="shared" si="104"/>
        <v>252</v>
      </c>
      <c r="J114" s="168">
        <f t="shared" si="104"/>
        <v>55</v>
      </c>
      <c r="K114" s="168">
        <f t="shared" si="104"/>
        <v>403</v>
      </c>
      <c r="L114" s="168">
        <f t="shared" si="104"/>
        <v>281</v>
      </c>
      <c r="M114" s="168">
        <f t="shared" si="104"/>
        <v>186</v>
      </c>
      <c r="N114" s="168">
        <f t="shared" si="104"/>
        <v>77</v>
      </c>
      <c r="O114" s="168">
        <f t="shared" si="104"/>
        <v>35</v>
      </c>
      <c r="P114" s="168">
        <f t="shared" si="104"/>
        <v>64</v>
      </c>
      <c r="Q114" s="168">
        <f t="shared" si="104"/>
        <v>10</v>
      </c>
      <c r="R114" s="168">
        <f t="shared" ref="R114" si="105">IF(R110="","",SUM(R71,R73,R75,R77,R79,R81,R83,R85,R87,R89,R91,R93,R95,R97,R99))</f>
        <v>0</v>
      </c>
      <c r="S114" s="72"/>
      <c r="T114" s="75"/>
      <c r="U114" s="72"/>
      <c r="V114" s="75"/>
      <c r="W114" s="72"/>
      <c r="X114" s="75"/>
      <c r="Y114" s="72"/>
      <c r="Z114" s="75"/>
      <c r="AA114" s="72"/>
      <c r="AB114" s="75"/>
      <c r="AC114" s="72"/>
    </row>
    <row r="115" spans="4:29">
      <c r="S115" s="72"/>
      <c r="T115" s="72"/>
      <c r="U115" s="72"/>
      <c r="V115" s="72"/>
      <c r="W115" s="72"/>
      <c r="X115" s="72"/>
      <c r="Y115" s="72"/>
      <c r="Z115" s="72"/>
      <c r="AA115" s="72"/>
      <c r="AB115" s="72"/>
      <c r="AC115" s="72"/>
    </row>
    <row r="116" spans="4:29">
      <c r="D116" s="166" t="s">
        <v>490</v>
      </c>
      <c r="F116" s="165" t="str">
        <f>IF(F110="","",IF(F7=F110,"",1))</f>
        <v/>
      </c>
      <c r="G116" s="165" t="str">
        <f t="shared" ref="G116:Q116" si="106">IF(G110="","",IF(G7=G110,"",1))</f>
        <v/>
      </c>
      <c r="H116" s="165" t="str">
        <f t="shared" si="106"/>
        <v/>
      </c>
      <c r="I116" s="165" t="str">
        <f t="shared" si="106"/>
        <v/>
      </c>
      <c r="J116" s="165" t="str">
        <f t="shared" si="106"/>
        <v/>
      </c>
      <c r="K116" s="165" t="str">
        <f t="shared" si="106"/>
        <v/>
      </c>
      <c r="L116" s="165" t="str">
        <f t="shared" si="106"/>
        <v/>
      </c>
      <c r="M116" s="165" t="str">
        <f t="shared" si="106"/>
        <v/>
      </c>
      <c r="N116" s="165" t="str">
        <f t="shared" si="106"/>
        <v/>
      </c>
      <c r="O116" s="165" t="str">
        <f t="shared" si="106"/>
        <v/>
      </c>
      <c r="P116" s="165" t="str">
        <f t="shared" si="106"/>
        <v/>
      </c>
      <c r="Q116" s="165" t="str">
        <f t="shared" si="106"/>
        <v/>
      </c>
      <c r="R116" s="165" t="str">
        <f t="shared" ref="R116" si="107">IF(R110="","",IF(R7=R110,"",1))</f>
        <v/>
      </c>
      <c r="S116" s="72"/>
      <c r="T116" s="72"/>
      <c r="U116" s="72"/>
      <c r="V116" s="72"/>
      <c r="W116" s="72"/>
      <c r="X116" s="72"/>
      <c r="Y116" s="72"/>
      <c r="Z116" s="72"/>
      <c r="AA116" s="72"/>
      <c r="AB116" s="72"/>
      <c r="AC116" s="72"/>
    </row>
    <row r="117" spans="4:29">
      <c r="D117" s="167" t="s">
        <v>49</v>
      </c>
      <c r="F117" s="165" t="str">
        <f>IF(F110="","",IF(F110=F111,"",1))</f>
        <v/>
      </c>
      <c r="G117" s="165" t="str">
        <f t="shared" ref="G117:Q117" si="108">IF(G110="","",IF(G110=G111,"",1))</f>
        <v/>
      </c>
      <c r="H117" s="165" t="str">
        <f t="shared" si="108"/>
        <v/>
      </c>
      <c r="I117" s="165" t="str">
        <f t="shared" si="108"/>
        <v/>
      </c>
      <c r="J117" s="165" t="str">
        <f t="shared" si="108"/>
        <v/>
      </c>
      <c r="K117" s="165" t="str">
        <f t="shared" si="108"/>
        <v/>
      </c>
      <c r="L117" s="165" t="str">
        <f t="shared" si="108"/>
        <v/>
      </c>
      <c r="M117" s="165" t="str">
        <f t="shared" si="108"/>
        <v/>
      </c>
      <c r="N117" s="165" t="str">
        <f t="shared" si="108"/>
        <v/>
      </c>
      <c r="O117" s="165" t="str">
        <f t="shared" si="108"/>
        <v/>
      </c>
      <c r="P117" s="165" t="str">
        <f t="shared" si="108"/>
        <v/>
      </c>
      <c r="Q117" s="165" t="str">
        <f t="shared" si="108"/>
        <v/>
      </c>
      <c r="R117" s="165" t="str">
        <f t="shared" ref="R117" si="109">IF(R110="","",IF(R110=R111,"",1))</f>
        <v/>
      </c>
      <c r="S117" s="72"/>
      <c r="T117" s="72"/>
      <c r="U117" s="72"/>
      <c r="V117" s="72"/>
      <c r="W117" s="72"/>
      <c r="X117" s="72"/>
      <c r="Y117" s="72"/>
      <c r="Z117" s="72"/>
      <c r="AA117" s="72"/>
      <c r="AB117" s="72"/>
      <c r="AC117" s="72"/>
    </row>
    <row r="118" spans="4:29">
      <c r="D118" s="167" t="s">
        <v>43</v>
      </c>
      <c r="F118" s="165" t="str">
        <f>IF(F110="","",IF(F110=F112,"",1))</f>
        <v/>
      </c>
      <c r="G118" s="165" t="str">
        <f t="shared" ref="G118:Q118" si="110">IF(G110="","",IF(G110=G112,"",1))</f>
        <v/>
      </c>
      <c r="H118" s="165" t="str">
        <f t="shared" si="110"/>
        <v/>
      </c>
      <c r="I118" s="165" t="str">
        <f t="shared" si="110"/>
        <v/>
      </c>
      <c r="J118" s="165" t="str">
        <f t="shared" si="110"/>
        <v/>
      </c>
      <c r="K118" s="165" t="str">
        <f t="shared" si="110"/>
        <v/>
      </c>
      <c r="L118" s="165" t="str">
        <f t="shared" si="110"/>
        <v/>
      </c>
      <c r="M118" s="165" t="str">
        <f t="shared" si="110"/>
        <v/>
      </c>
      <c r="N118" s="165" t="str">
        <f t="shared" si="110"/>
        <v/>
      </c>
      <c r="O118" s="165" t="str">
        <f t="shared" si="110"/>
        <v/>
      </c>
      <c r="P118" s="165" t="str">
        <f t="shared" si="110"/>
        <v/>
      </c>
      <c r="Q118" s="165" t="str">
        <f t="shared" si="110"/>
        <v/>
      </c>
      <c r="R118" s="165" t="str">
        <f t="shared" ref="R118" si="111">IF(R110="","",IF(R110=R112,"",1))</f>
        <v/>
      </c>
      <c r="S118" s="72"/>
      <c r="T118" s="72"/>
      <c r="U118" s="72"/>
      <c r="V118" s="72"/>
      <c r="W118" s="72"/>
      <c r="X118" s="72"/>
      <c r="Y118" s="72"/>
      <c r="Z118" s="72"/>
      <c r="AA118" s="72"/>
      <c r="AB118" s="72"/>
      <c r="AC118" s="72"/>
    </row>
    <row r="119" spans="4:29">
      <c r="D119" s="169" t="s">
        <v>42</v>
      </c>
      <c r="F119" s="165" t="str">
        <f>IF(F110="","",IF(F19=F113,"",1))</f>
        <v/>
      </c>
      <c r="G119" s="165" t="str">
        <f t="shared" ref="G119:Q119" si="112">IF(G110="","",IF(G19=G113,"",1))</f>
        <v/>
      </c>
      <c r="H119" s="165" t="str">
        <f t="shared" si="112"/>
        <v/>
      </c>
      <c r="I119" s="165" t="str">
        <f t="shared" si="112"/>
        <v/>
      </c>
      <c r="J119" s="165" t="str">
        <f t="shared" si="112"/>
        <v/>
      </c>
      <c r="K119" s="165" t="str">
        <f t="shared" si="112"/>
        <v/>
      </c>
      <c r="L119" s="165" t="str">
        <f t="shared" si="112"/>
        <v/>
      </c>
      <c r="M119" s="165" t="str">
        <f t="shared" si="112"/>
        <v/>
      </c>
      <c r="N119" s="165" t="str">
        <f t="shared" si="112"/>
        <v/>
      </c>
      <c r="O119" s="165" t="str">
        <f t="shared" si="112"/>
        <v/>
      </c>
      <c r="P119" s="165" t="str">
        <f t="shared" si="112"/>
        <v/>
      </c>
      <c r="Q119" s="165" t="str">
        <f t="shared" si="112"/>
        <v/>
      </c>
      <c r="R119" s="165" t="str">
        <f t="shared" ref="R119" si="113">IF(R110="","",IF(R19=R113,"",1))</f>
        <v/>
      </c>
      <c r="S119" s="72"/>
      <c r="T119" s="72"/>
      <c r="U119" s="72"/>
      <c r="V119" s="72"/>
      <c r="W119" s="72"/>
      <c r="X119" s="72"/>
      <c r="Y119" s="72"/>
      <c r="Z119" s="72"/>
      <c r="AA119" s="72"/>
      <c r="AB119" s="72"/>
      <c r="AC119" s="72"/>
    </row>
    <row r="120" spans="4:29">
      <c r="D120" s="170" t="s">
        <v>491</v>
      </c>
      <c r="F120" s="165" t="str">
        <f>IF(F110="","",IF(F69=F114,"",1))</f>
        <v/>
      </c>
      <c r="G120" s="165" t="str">
        <f t="shared" ref="G120:Q120" si="114">IF(G110="","",IF(G69=G114,"",1))</f>
        <v/>
      </c>
      <c r="H120" s="165" t="str">
        <f t="shared" si="114"/>
        <v/>
      </c>
      <c r="I120" s="165" t="str">
        <f t="shared" si="114"/>
        <v/>
      </c>
      <c r="J120" s="165" t="str">
        <f t="shared" si="114"/>
        <v/>
      </c>
      <c r="K120" s="165" t="str">
        <f t="shared" si="114"/>
        <v/>
      </c>
      <c r="L120" s="165" t="str">
        <f t="shared" si="114"/>
        <v/>
      </c>
      <c r="M120" s="165" t="str">
        <f t="shared" si="114"/>
        <v/>
      </c>
      <c r="N120" s="165" t="str">
        <f t="shared" si="114"/>
        <v/>
      </c>
      <c r="O120" s="165" t="str">
        <f t="shared" si="114"/>
        <v/>
      </c>
      <c r="P120" s="165" t="str">
        <f t="shared" si="114"/>
        <v/>
      </c>
      <c r="Q120" s="165" t="str">
        <f t="shared" si="114"/>
        <v/>
      </c>
      <c r="R120" s="165" t="str">
        <f t="shared" ref="R120" si="115">IF(R110="","",IF(R69=R114,"",1))</f>
        <v/>
      </c>
      <c r="S120" s="72"/>
      <c r="T120" s="72"/>
      <c r="U120" s="72"/>
      <c r="V120" s="72"/>
      <c r="W120" s="72"/>
      <c r="X120" s="72"/>
      <c r="Y120" s="72"/>
      <c r="Z120" s="72"/>
      <c r="AA120" s="72"/>
      <c r="AB120" s="72"/>
      <c r="AC120" s="72"/>
    </row>
  </sheetData>
  <mergeCells count="65">
    <mergeCell ref="D63:D64"/>
    <mergeCell ref="D65:D66"/>
    <mergeCell ref="D67:D68"/>
    <mergeCell ref="D95:D96"/>
    <mergeCell ref="D85:D86"/>
    <mergeCell ref="D87:D88"/>
    <mergeCell ref="D89:D90"/>
    <mergeCell ref="D91:D92"/>
    <mergeCell ref="D93:D94"/>
    <mergeCell ref="D47:D48"/>
    <mergeCell ref="D31:D32"/>
    <mergeCell ref="D33:D34"/>
    <mergeCell ref="D61:D62"/>
    <mergeCell ref="B69:B100"/>
    <mergeCell ref="D69:D70"/>
    <mergeCell ref="D71:D72"/>
    <mergeCell ref="D73:D74"/>
    <mergeCell ref="D75:D76"/>
    <mergeCell ref="D97:D98"/>
    <mergeCell ref="D99:D100"/>
    <mergeCell ref="D77:D78"/>
    <mergeCell ref="D59:D60"/>
    <mergeCell ref="D79:D80"/>
    <mergeCell ref="D81:D82"/>
    <mergeCell ref="D83:D84"/>
    <mergeCell ref="B11:E12"/>
    <mergeCell ref="B13:E14"/>
    <mergeCell ref="B15:E16"/>
    <mergeCell ref="B17:E18"/>
    <mergeCell ref="A19:A100"/>
    <mergeCell ref="B19:B68"/>
    <mergeCell ref="D19:D20"/>
    <mergeCell ref="D21:D22"/>
    <mergeCell ref="D23:D24"/>
    <mergeCell ref="D25:D26"/>
    <mergeCell ref="D27:D28"/>
    <mergeCell ref="D29:D30"/>
    <mergeCell ref="D39:D40"/>
    <mergeCell ref="D41:D42"/>
    <mergeCell ref="D43:D44"/>
    <mergeCell ref="D45:D46"/>
    <mergeCell ref="Q3:Q6"/>
    <mergeCell ref="R3:R6"/>
    <mergeCell ref="L3:L6"/>
    <mergeCell ref="P3:P6"/>
    <mergeCell ref="K3:K6"/>
    <mergeCell ref="M3:M6"/>
    <mergeCell ref="N3:N6"/>
    <mergeCell ref="O3:O6"/>
    <mergeCell ref="G3:G6"/>
    <mergeCell ref="H3:H6"/>
    <mergeCell ref="I3:I6"/>
    <mergeCell ref="J3:J6"/>
    <mergeCell ref="D57:D58"/>
    <mergeCell ref="D35:D36"/>
    <mergeCell ref="D37:D38"/>
    <mergeCell ref="A7:E8"/>
    <mergeCell ref="D49:D50"/>
    <mergeCell ref="D51:D52"/>
    <mergeCell ref="D53:D54"/>
    <mergeCell ref="D55:D56"/>
    <mergeCell ref="A3:E6"/>
    <mergeCell ref="F3:F6"/>
    <mergeCell ref="A9:A18"/>
    <mergeCell ref="B9:E10"/>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6" width="9.375" style="3" customWidth="1"/>
    <col min="7" max="16" width="9.875" style="3" customWidth="1"/>
    <col min="17" max="26" width="9" style="3"/>
    <col min="27" max="27" width="9" style="84"/>
    <col min="28" max="28" width="11.25" style="84" customWidth="1"/>
    <col min="29" max="16384" width="9" style="3"/>
  </cols>
  <sheetData>
    <row r="1" spans="1:28" ht="14.25">
      <c r="A1" s="18" t="s">
        <v>600</v>
      </c>
    </row>
    <row r="2" spans="1:28">
      <c r="P2" s="46" t="s">
        <v>634</v>
      </c>
    </row>
    <row r="3" spans="1:28" ht="29.25" customHeight="1">
      <c r="A3" s="314" t="s">
        <v>64</v>
      </c>
      <c r="B3" s="315"/>
      <c r="C3" s="315"/>
      <c r="D3" s="315"/>
      <c r="E3" s="316"/>
      <c r="F3" s="440" t="s">
        <v>131</v>
      </c>
      <c r="G3" s="442" t="s">
        <v>425</v>
      </c>
      <c r="H3" s="412" t="s">
        <v>426</v>
      </c>
      <c r="I3" s="412" t="s">
        <v>427</v>
      </c>
      <c r="J3" s="412" t="s">
        <v>428</v>
      </c>
      <c r="K3" s="412" t="s">
        <v>429</v>
      </c>
      <c r="L3" s="412" t="s">
        <v>423</v>
      </c>
      <c r="M3" s="412" t="s">
        <v>424</v>
      </c>
      <c r="N3" s="412" t="s">
        <v>430</v>
      </c>
      <c r="O3" s="412" t="s">
        <v>422</v>
      </c>
      <c r="P3" s="412" t="s">
        <v>480</v>
      </c>
    </row>
    <row r="4" spans="1:28" ht="17.25" customHeight="1">
      <c r="A4" s="317"/>
      <c r="B4" s="318"/>
      <c r="C4" s="318"/>
      <c r="D4" s="318"/>
      <c r="E4" s="319"/>
      <c r="F4" s="441"/>
      <c r="G4" s="443"/>
      <c r="H4" s="439"/>
      <c r="I4" s="439"/>
      <c r="J4" s="439"/>
      <c r="K4" s="439"/>
      <c r="L4" s="439"/>
      <c r="M4" s="439"/>
      <c r="N4" s="439"/>
      <c r="O4" s="439"/>
      <c r="P4" s="439"/>
    </row>
    <row r="5" spans="1:28" ht="17.25" customHeight="1" thickBot="1">
      <c r="A5" s="317"/>
      <c r="B5" s="318"/>
      <c r="C5" s="318"/>
      <c r="D5" s="318"/>
      <c r="E5" s="319"/>
      <c r="F5" s="441"/>
      <c r="G5" s="443"/>
      <c r="H5" s="439"/>
      <c r="I5" s="439"/>
      <c r="J5" s="439"/>
      <c r="K5" s="439"/>
      <c r="L5" s="439"/>
      <c r="M5" s="439"/>
      <c r="N5" s="439"/>
      <c r="O5" s="439"/>
      <c r="P5" s="439"/>
    </row>
    <row r="6" spans="1:28" ht="46.5" customHeight="1" thickBot="1">
      <c r="A6" s="320"/>
      <c r="B6" s="321"/>
      <c r="C6" s="321"/>
      <c r="D6" s="321"/>
      <c r="E6" s="322"/>
      <c r="F6" s="441"/>
      <c r="G6" s="444"/>
      <c r="H6" s="413"/>
      <c r="I6" s="413"/>
      <c r="J6" s="413"/>
      <c r="K6" s="413"/>
      <c r="L6" s="413"/>
      <c r="M6" s="413"/>
      <c r="N6" s="413"/>
      <c r="O6" s="413"/>
      <c r="P6" s="413"/>
      <c r="AA6" s="159">
        <f>SUM(AB7:AB100,F116:R120)</f>
        <v>0</v>
      </c>
      <c r="AB6" s="92"/>
    </row>
    <row r="7" spans="1:28" ht="12" customHeight="1">
      <c r="A7" s="240" t="s">
        <v>50</v>
      </c>
      <c r="B7" s="241"/>
      <c r="C7" s="241"/>
      <c r="D7" s="241"/>
      <c r="E7" s="242"/>
      <c r="F7" s="93">
        <v>967</v>
      </c>
      <c r="G7" s="69">
        <f t="shared" ref="G7:P7" si="0">SUM(G9,G11,G13,G15,G17)</f>
        <v>360</v>
      </c>
      <c r="H7" s="41">
        <f t="shared" si="0"/>
        <v>391</v>
      </c>
      <c r="I7" s="41">
        <f t="shared" si="0"/>
        <v>117</v>
      </c>
      <c r="J7" s="41">
        <f t="shared" si="0"/>
        <v>91</v>
      </c>
      <c r="K7" s="41">
        <f t="shared" si="0"/>
        <v>60</v>
      </c>
      <c r="L7" s="41">
        <f t="shared" si="0"/>
        <v>314</v>
      </c>
      <c r="M7" s="41">
        <f t="shared" si="0"/>
        <v>27</v>
      </c>
      <c r="N7" s="41">
        <f t="shared" si="0"/>
        <v>1</v>
      </c>
      <c r="O7" s="41">
        <f t="shared" si="0"/>
        <v>60</v>
      </c>
      <c r="P7" s="41">
        <f t="shared" si="0"/>
        <v>51</v>
      </c>
      <c r="AA7" s="153">
        <v>967</v>
      </c>
      <c r="AB7" s="153" t="str">
        <f>IF(F7=AA7,"",1)</f>
        <v/>
      </c>
    </row>
    <row r="8" spans="1:28" ht="12" customHeight="1">
      <c r="A8" s="243"/>
      <c r="B8" s="244"/>
      <c r="C8" s="244"/>
      <c r="D8" s="244"/>
      <c r="E8" s="245"/>
      <c r="F8" s="94"/>
      <c r="G8" s="67">
        <f t="shared" ref="G8:P8" si="1">IF(G7=0,0,G7/$F7)</f>
        <v>0.37228541882109617</v>
      </c>
      <c r="H8" s="37">
        <f t="shared" si="1"/>
        <v>0.40434332988624611</v>
      </c>
      <c r="I8" s="37">
        <f t="shared" si="1"/>
        <v>0.12099276111685625</v>
      </c>
      <c r="J8" s="37">
        <f t="shared" si="1"/>
        <v>9.4105480868665978E-2</v>
      </c>
      <c r="K8" s="37">
        <f t="shared" si="1"/>
        <v>6.2047569803516028E-2</v>
      </c>
      <c r="L8" s="37">
        <f t="shared" si="1"/>
        <v>0.32471561530506721</v>
      </c>
      <c r="M8" s="37">
        <f t="shared" si="1"/>
        <v>2.7921406411582212E-2</v>
      </c>
      <c r="N8" s="37">
        <f t="shared" si="1"/>
        <v>1.0341261633919339E-3</v>
      </c>
      <c r="O8" s="37">
        <f t="shared" si="1"/>
        <v>6.2047569803516028E-2</v>
      </c>
      <c r="P8" s="37">
        <f t="shared" si="1"/>
        <v>5.2740434332988625E-2</v>
      </c>
      <c r="AA8" s="154"/>
      <c r="AB8" s="154"/>
    </row>
    <row r="9" spans="1:28" ht="12" customHeight="1">
      <c r="A9" s="256" t="s">
        <v>49</v>
      </c>
      <c r="B9" s="323" t="s">
        <v>48</v>
      </c>
      <c r="C9" s="324"/>
      <c r="D9" s="324"/>
      <c r="E9" s="325"/>
      <c r="F9" s="93">
        <v>323</v>
      </c>
      <c r="G9" s="69">
        <v>102</v>
      </c>
      <c r="H9" s="41">
        <v>100</v>
      </c>
      <c r="I9" s="41">
        <v>26</v>
      </c>
      <c r="J9" s="41">
        <v>24</v>
      </c>
      <c r="K9" s="41">
        <v>18</v>
      </c>
      <c r="L9" s="41">
        <v>136</v>
      </c>
      <c r="M9" s="41">
        <v>8</v>
      </c>
      <c r="N9" s="41">
        <v>0</v>
      </c>
      <c r="O9" s="41">
        <v>18</v>
      </c>
      <c r="P9" s="41">
        <v>23</v>
      </c>
      <c r="AA9" s="155">
        <v>323</v>
      </c>
      <c r="AB9" s="155" t="str">
        <f>IF(F9=AA9,"",1)</f>
        <v/>
      </c>
    </row>
    <row r="10" spans="1:28" ht="12" customHeight="1">
      <c r="A10" s="257"/>
      <c r="B10" s="326"/>
      <c r="C10" s="327"/>
      <c r="D10" s="327"/>
      <c r="E10" s="328"/>
      <c r="F10" s="94"/>
      <c r="G10" s="67">
        <f t="shared" ref="G10:P10" si="2">IF(G9=0,0,G9/$F9)</f>
        <v>0.31578947368421051</v>
      </c>
      <c r="H10" s="37">
        <f t="shared" si="2"/>
        <v>0.30959752321981426</v>
      </c>
      <c r="I10" s="37">
        <f t="shared" si="2"/>
        <v>8.0495356037151702E-2</v>
      </c>
      <c r="J10" s="37">
        <f t="shared" si="2"/>
        <v>7.4303405572755415E-2</v>
      </c>
      <c r="K10" s="37">
        <f t="shared" si="2"/>
        <v>5.5727554179566562E-2</v>
      </c>
      <c r="L10" s="37">
        <f t="shared" si="2"/>
        <v>0.42105263157894735</v>
      </c>
      <c r="M10" s="37">
        <f t="shared" si="2"/>
        <v>2.4767801857585141E-2</v>
      </c>
      <c r="N10" s="37">
        <f t="shared" si="2"/>
        <v>0</v>
      </c>
      <c r="O10" s="37">
        <f t="shared" si="2"/>
        <v>5.5727554179566562E-2</v>
      </c>
      <c r="P10" s="37">
        <f t="shared" si="2"/>
        <v>7.1207430340557279E-2</v>
      </c>
      <c r="AA10" s="154"/>
      <c r="AB10" s="154"/>
    </row>
    <row r="11" spans="1:28" ht="12" customHeight="1">
      <c r="A11" s="257"/>
      <c r="B11" s="323" t="s">
        <v>47</v>
      </c>
      <c r="C11" s="324"/>
      <c r="D11" s="324"/>
      <c r="E11" s="325"/>
      <c r="F11" s="93">
        <v>145</v>
      </c>
      <c r="G11" s="69">
        <v>39</v>
      </c>
      <c r="H11" s="41">
        <v>52</v>
      </c>
      <c r="I11" s="41">
        <v>18</v>
      </c>
      <c r="J11" s="41">
        <v>17</v>
      </c>
      <c r="K11" s="41">
        <v>2</v>
      </c>
      <c r="L11" s="41">
        <v>55</v>
      </c>
      <c r="M11" s="41">
        <v>7</v>
      </c>
      <c r="N11" s="41">
        <v>1</v>
      </c>
      <c r="O11" s="41">
        <v>6</v>
      </c>
      <c r="P11" s="41">
        <v>11</v>
      </c>
      <c r="AA11" s="155">
        <v>145</v>
      </c>
      <c r="AB11" s="155" t="str">
        <f>IF(F11=AA11,"",1)</f>
        <v/>
      </c>
    </row>
    <row r="12" spans="1:28" ht="12" customHeight="1">
      <c r="A12" s="257"/>
      <c r="B12" s="326"/>
      <c r="C12" s="327"/>
      <c r="D12" s="327"/>
      <c r="E12" s="328"/>
      <c r="F12" s="94"/>
      <c r="G12" s="67">
        <f t="shared" ref="G12:P12" si="3">IF(G11=0,0,G11/$F11)</f>
        <v>0.26896551724137929</v>
      </c>
      <c r="H12" s="37">
        <f t="shared" si="3"/>
        <v>0.35862068965517241</v>
      </c>
      <c r="I12" s="37">
        <f t="shared" si="3"/>
        <v>0.12413793103448276</v>
      </c>
      <c r="J12" s="37">
        <f t="shared" si="3"/>
        <v>0.11724137931034483</v>
      </c>
      <c r="K12" s="37">
        <f t="shared" si="3"/>
        <v>1.3793103448275862E-2</v>
      </c>
      <c r="L12" s="37">
        <f t="shared" si="3"/>
        <v>0.37931034482758619</v>
      </c>
      <c r="M12" s="37">
        <f t="shared" si="3"/>
        <v>4.8275862068965517E-2</v>
      </c>
      <c r="N12" s="37">
        <f t="shared" si="3"/>
        <v>6.8965517241379309E-3</v>
      </c>
      <c r="O12" s="37">
        <f t="shared" si="3"/>
        <v>4.1379310344827586E-2</v>
      </c>
      <c r="P12" s="37">
        <f t="shared" si="3"/>
        <v>7.586206896551724E-2</v>
      </c>
      <c r="AA12" s="154"/>
      <c r="AB12" s="154"/>
    </row>
    <row r="13" spans="1:28" ht="12" customHeight="1">
      <c r="A13" s="257"/>
      <c r="B13" s="323" t="s">
        <v>46</v>
      </c>
      <c r="C13" s="324"/>
      <c r="D13" s="324"/>
      <c r="E13" s="325"/>
      <c r="F13" s="93">
        <v>218</v>
      </c>
      <c r="G13" s="69">
        <v>92</v>
      </c>
      <c r="H13" s="41">
        <v>102</v>
      </c>
      <c r="I13" s="41">
        <v>29</v>
      </c>
      <c r="J13" s="41">
        <v>26</v>
      </c>
      <c r="K13" s="41">
        <v>17</v>
      </c>
      <c r="L13" s="41">
        <v>58</v>
      </c>
      <c r="M13" s="41">
        <v>6</v>
      </c>
      <c r="N13" s="41">
        <v>0</v>
      </c>
      <c r="O13" s="41">
        <v>14</v>
      </c>
      <c r="P13" s="41">
        <v>6</v>
      </c>
      <c r="AA13" s="155">
        <v>218</v>
      </c>
      <c r="AB13" s="155" t="str">
        <f>IF(F13=AA13,"",1)</f>
        <v/>
      </c>
    </row>
    <row r="14" spans="1:28" ht="12" customHeight="1">
      <c r="A14" s="257"/>
      <c r="B14" s="326"/>
      <c r="C14" s="327"/>
      <c r="D14" s="327"/>
      <c r="E14" s="328"/>
      <c r="F14" s="94"/>
      <c r="G14" s="67">
        <f t="shared" ref="G14:P14" si="4">IF(G13=0,0,G13/$F13)</f>
        <v>0.42201834862385323</v>
      </c>
      <c r="H14" s="37">
        <f t="shared" si="4"/>
        <v>0.46788990825688076</v>
      </c>
      <c r="I14" s="37">
        <f t="shared" si="4"/>
        <v>0.13302752293577982</v>
      </c>
      <c r="J14" s="37">
        <f t="shared" si="4"/>
        <v>0.11926605504587157</v>
      </c>
      <c r="K14" s="37">
        <f t="shared" si="4"/>
        <v>7.7981651376146793E-2</v>
      </c>
      <c r="L14" s="37">
        <f t="shared" si="4"/>
        <v>0.26605504587155965</v>
      </c>
      <c r="M14" s="37">
        <f t="shared" si="4"/>
        <v>2.7522935779816515E-2</v>
      </c>
      <c r="N14" s="37">
        <f t="shared" si="4"/>
        <v>0</v>
      </c>
      <c r="O14" s="37">
        <f t="shared" si="4"/>
        <v>6.4220183486238536E-2</v>
      </c>
      <c r="P14" s="37">
        <f t="shared" si="4"/>
        <v>2.7522935779816515E-2</v>
      </c>
      <c r="AA14" s="154"/>
      <c r="AB14" s="154"/>
    </row>
    <row r="15" spans="1:28" ht="12" customHeight="1">
      <c r="A15" s="257"/>
      <c r="B15" s="323" t="s">
        <v>45</v>
      </c>
      <c r="C15" s="324"/>
      <c r="D15" s="324"/>
      <c r="E15" s="325"/>
      <c r="F15" s="93">
        <v>66</v>
      </c>
      <c r="G15" s="69">
        <v>26</v>
      </c>
      <c r="H15" s="41">
        <v>27</v>
      </c>
      <c r="I15" s="41">
        <v>12</v>
      </c>
      <c r="J15" s="41">
        <v>5</v>
      </c>
      <c r="K15" s="41">
        <v>5</v>
      </c>
      <c r="L15" s="41">
        <v>13</v>
      </c>
      <c r="M15" s="41">
        <v>4</v>
      </c>
      <c r="N15" s="41">
        <v>0</v>
      </c>
      <c r="O15" s="41">
        <v>9</v>
      </c>
      <c r="P15" s="41">
        <v>3</v>
      </c>
      <c r="AA15" s="155">
        <v>66</v>
      </c>
      <c r="AB15" s="155" t="str">
        <f>IF(F15=AA15,"",1)</f>
        <v/>
      </c>
    </row>
    <row r="16" spans="1:28" ht="12" customHeight="1">
      <c r="A16" s="257"/>
      <c r="B16" s="326"/>
      <c r="C16" s="327"/>
      <c r="D16" s="327"/>
      <c r="E16" s="328"/>
      <c r="F16" s="94"/>
      <c r="G16" s="67">
        <f t="shared" ref="G16:P16" si="5">IF(G15=0,0,G15/$F15)</f>
        <v>0.39393939393939392</v>
      </c>
      <c r="H16" s="37">
        <f t="shared" si="5"/>
        <v>0.40909090909090912</v>
      </c>
      <c r="I16" s="37">
        <f t="shared" si="5"/>
        <v>0.18181818181818182</v>
      </c>
      <c r="J16" s="37">
        <f t="shared" si="5"/>
        <v>7.575757575757576E-2</v>
      </c>
      <c r="K16" s="37">
        <f t="shared" si="5"/>
        <v>7.575757575757576E-2</v>
      </c>
      <c r="L16" s="37">
        <f t="shared" si="5"/>
        <v>0.19696969696969696</v>
      </c>
      <c r="M16" s="37">
        <f t="shared" si="5"/>
        <v>6.0606060606060608E-2</v>
      </c>
      <c r="N16" s="37">
        <f t="shared" si="5"/>
        <v>0</v>
      </c>
      <c r="O16" s="37">
        <f t="shared" si="5"/>
        <v>0.13636363636363635</v>
      </c>
      <c r="P16" s="37">
        <f t="shared" si="5"/>
        <v>4.5454545454545456E-2</v>
      </c>
      <c r="AA16" s="154"/>
      <c r="AB16" s="154"/>
    </row>
    <row r="17" spans="1:28" ht="12" customHeight="1">
      <c r="A17" s="257"/>
      <c r="B17" s="323" t="s">
        <v>44</v>
      </c>
      <c r="C17" s="324"/>
      <c r="D17" s="324"/>
      <c r="E17" s="325"/>
      <c r="F17" s="93">
        <v>215</v>
      </c>
      <c r="G17" s="69">
        <v>101</v>
      </c>
      <c r="H17" s="41">
        <v>110</v>
      </c>
      <c r="I17" s="41">
        <v>32</v>
      </c>
      <c r="J17" s="41">
        <v>19</v>
      </c>
      <c r="K17" s="41">
        <v>18</v>
      </c>
      <c r="L17" s="41">
        <v>52</v>
      </c>
      <c r="M17" s="41">
        <v>2</v>
      </c>
      <c r="N17" s="41">
        <v>0</v>
      </c>
      <c r="O17" s="41">
        <v>13</v>
      </c>
      <c r="P17" s="41">
        <v>8</v>
      </c>
      <c r="AA17" s="155">
        <v>215</v>
      </c>
      <c r="AB17" s="155" t="str">
        <f>IF(F17=AA17,"",1)</f>
        <v/>
      </c>
    </row>
    <row r="18" spans="1:28" ht="12" customHeight="1">
      <c r="A18" s="258"/>
      <c r="B18" s="326"/>
      <c r="C18" s="327"/>
      <c r="D18" s="327"/>
      <c r="E18" s="328"/>
      <c r="F18" s="94"/>
      <c r="G18" s="67">
        <f t="shared" ref="G18:P18" si="6">IF(G17=0,0,G17/$F17)</f>
        <v>0.4697674418604651</v>
      </c>
      <c r="H18" s="37">
        <f t="shared" si="6"/>
        <v>0.51162790697674421</v>
      </c>
      <c r="I18" s="37">
        <f t="shared" si="6"/>
        <v>0.14883720930232558</v>
      </c>
      <c r="J18" s="37">
        <f t="shared" si="6"/>
        <v>8.8372093023255813E-2</v>
      </c>
      <c r="K18" s="37">
        <f t="shared" si="6"/>
        <v>8.3720930232558138E-2</v>
      </c>
      <c r="L18" s="37">
        <f t="shared" si="6"/>
        <v>0.24186046511627907</v>
      </c>
      <c r="M18" s="37">
        <f t="shared" si="6"/>
        <v>9.3023255813953487E-3</v>
      </c>
      <c r="N18" s="37">
        <f t="shared" si="6"/>
        <v>0</v>
      </c>
      <c r="O18" s="37">
        <f t="shared" si="6"/>
        <v>6.0465116279069767E-2</v>
      </c>
      <c r="P18" s="37">
        <f t="shared" si="6"/>
        <v>3.7209302325581395E-2</v>
      </c>
      <c r="AA18" s="156"/>
      <c r="AB18" s="154"/>
    </row>
    <row r="19" spans="1:28" ht="12" customHeight="1">
      <c r="A19" s="253" t="s">
        <v>43</v>
      </c>
      <c r="B19" s="253" t="s">
        <v>42</v>
      </c>
      <c r="C19" s="43"/>
      <c r="D19" s="305" t="s">
        <v>16</v>
      </c>
      <c r="E19" s="42"/>
      <c r="F19" s="93">
        <v>243</v>
      </c>
      <c r="G19" s="69">
        <f t="shared" ref="G19:P19" si="7">SUM(G21,G23,G25,G27,G29,G31,G33,G35,G37,G39,G41,G43,G45,G47,G49,G51,G53,G55,G57,G59,G61,G63,G65,G67)</f>
        <v>102</v>
      </c>
      <c r="H19" s="41">
        <f t="shared" si="7"/>
        <v>112</v>
      </c>
      <c r="I19" s="41">
        <f t="shared" si="7"/>
        <v>47</v>
      </c>
      <c r="J19" s="41">
        <f t="shared" si="7"/>
        <v>30</v>
      </c>
      <c r="K19" s="41">
        <f t="shared" si="7"/>
        <v>11</v>
      </c>
      <c r="L19" s="41">
        <f t="shared" si="7"/>
        <v>59</v>
      </c>
      <c r="M19" s="41">
        <f t="shared" si="7"/>
        <v>11</v>
      </c>
      <c r="N19" s="41">
        <f t="shared" si="7"/>
        <v>0</v>
      </c>
      <c r="O19" s="41">
        <f t="shared" si="7"/>
        <v>21</v>
      </c>
      <c r="P19" s="41">
        <f t="shared" si="7"/>
        <v>11</v>
      </c>
      <c r="AA19" s="155">
        <v>243</v>
      </c>
      <c r="AB19" s="155" t="str">
        <f>IF(F19=AA19,"",1)</f>
        <v/>
      </c>
    </row>
    <row r="20" spans="1:28" ht="12" customHeight="1">
      <c r="A20" s="254"/>
      <c r="B20" s="254"/>
      <c r="C20" s="40"/>
      <c r="D20" s="306"/>
      <c r="E20" s="39"/>
      <c r="F20" s="94"/>
      <c r="G20" s="67">
        <f t="shared" ref="G20:P20" si="8">IF(G19=0,0,G19/$F19)</f>
        <v>0.41975308641975306</v>
      </c>
      <c r="H20" s="37">
        <f t="shared" si="8"/>
        <v>0.46090534979423869</v>
      </c>
      <c r="I20" s="37">
        <f t="shared" si="8"/>
        <v>0.19341563786008231</v>
      </c>
      <c r="J20" s="37">
        <f t="shared" si="8"/>
        <v>0.12345679012345678</v>
      </c>
      <c r="K20" s="37">
        <f t="shared" si="8"/>
        <v>4.5267489711934158E-2</v>
      </c>
      <c r="L20" s="37">
        <f t="shared" si="8"/>
        <v>0.24279835390946503</v>
      </c>
      <c r="M20" s="37">
        <f t="shared" si="8"/>
        <v>4.5267489711934158E-2</v>
      </c>
      <c r="N20" s="37">
        <f t="shared" si="8"/>
        <v>0</v>
      </c>
      <c r="O20" s="37">
        <f t="shared" si="8"/>
        <v>8.6419753086419748E-2</v>
      </c>
      <c r="P20" s="37">
        <f t="shared" si="8"/>
        <v>4.5267489711934158E-2</v>
      </c>
      <c r="AA20" s="154"/>
      <c r="AB20" s="154"/>
    </row>
    <row r="21" spans="1:28" ht="12" customHeight="1">
      <c r="A21" s="254"/>
      <c r="B21" s="254"/>
      <c r="C21" s="43"/>
      <c r="D21" s="305" t="s">
        <v>41</v>
      </c>
      <c r="E21" s="42"/>
      <c r="F21" s="93">
        <v>32</v>
      </c>
      <c r="G21" s="69">
        <v>17</v>
      </c>
      <c r="H21" s="41">
        <v>18</v>
      </c>
      <c r="I21" s="41">
        <v>8</v>
      </c>
      <c r="J21" s="41">
        <v>4</v>
      </c>
      <c r="K21" s="41">
        <v>2</v>
      </c>
      <c r="L21" s="41">
        <v>4</v>
      </c>
      <c r="M21" s="41">
        <v>0</v>
      </c>
      <c r="N21" s="41">
        <v>0</v>
      </c>
      <c r="O21" s="41">
        <v>3</v>
      </c>
      <c r="P21" s="41">
        <v>4</v>
      </c>
      <c r="AA21" s="155">
        <v>32</v>
      </c>
      <c r="AB21" s="155" t="str">
        <f>IF(F21=AA21,"",1)</f>
        <v/>
      </c>
    </row>
    <row r="22" spans="1:28" ht="12" customHeight="1">
      <c r="A22" s="254"/>
      <c r="B22" s="254"/>
      <c r="C22" s="40"/>
      <c r="D22" s="306"/>
      <c r="E22" s="39"/>
      <c r="F22" s="94"/>
      <c r="G22" s="67">
        <f t="shared" ref="G22:P22" si="9">IF(G21=0,0,G21/$F21)</f>
        <v>0.53125</v>
      </c>
      <c r="H22" s="37">
        <f t="shared" si="9"/>
        <v>0.5625</v>
      </c>
      <c r="I22" s="37">
        <f t="shared" si="9"/>
        <v>0.25</v>
      </c>
      <c r="J22" s="37">
        <f t="shared" si="9"/>
        <v>0.125</v>
      </c>
      <c r="K22" s="37">
        <f t="shared" si="9"/>
        <v>6.25E-2</v>
      </c>
      <c r="L22" s="37">
        <f t="shared" si="9"/>
        <v>0.125</v>
      </c>
      <c r="M22" s="37">
        <f t="shared" si="9"/>
        <v>0</v>
      </c>
      <c r="N22" s="37">
        <f t="shared" si="9"/>
        <v>0</v>
      </c>
      <c r="O22" s="37">
        <f t="shared" si="9"/>
        <v>9.375E-2</v>
      </c>
      <c r="P22" s="37">
        <f t="shared" si="9"/>
        <v>0.125</v>
      </c>
      <c r="AA22" s="154"/>
      <c r="AB22" s="154"/>
    </row>
    <row r="23" spans="1:28" ht="12" customHeight="1">
      <c r="A23" s="254"/>
      <c r="B23" s="254"/>
      <c r="C23" s="43"/>
      <c r="D23" s="308" t="s">
        <v>40</v>
      </c>
      <c r="E23" s="115"/>
      <c r="F23" s="93">
        <v>4</v>
      </c>
      <c r="G23" s="103">
        <v>1</v>
      </c>
      <c r="H23" s="104">
        <v>2</v>
      </c>
      <c r="I23" s="41">
        <v>1</v>
      </c>
      <c r="J23" s="41">
        <v>0</v>
      </c>
      <c r="K23" s="41">
        <v>0</v>
      </c>
      <c r="L23" s="41">
        <v>0</v>
      </c>
      <c r="M23" s="41">
        <v>0</v>
      </c>
      <c r="N23" s="41">
        <v>0</v>
      </c>
      <c r="O23" s="41">
        <v>1</v>
      </c>
      <c r="P23" s="41">
        <v>0</v>
      </c>
      <c r="AA23" s="155">
        <v>4</v>
      </c>
      <c r="AB23" s="155" t="str">
        <f>IF(F23=AA23,"",1)</f>
        <v/>
      </c>
    </row>
    <row r="24" spans="1:28" ht="12" customHeight="1">
      <c r="A24" s="254"/>
      <c r="B24" s="254"/>
      <c r="C24" s="40"/>
      <c r="D24" s="309"/>
      <c r="E24" s="116"/>
      <c r="F24" s="94"/>
      <c r="G24" s="106">
        <f t="shared" ref="G24:P24" si="10">IF(G23=0,0,G23/$F23)</f>
        <v>0.25</v>
      </c>
      <c r="H24" s="107">
        <f t="shared" si="10"/>
        <v>0.5</v>
      </c>
      <c r="I24" s="37">
        <f t="shared" si="10"/>
        <v>0.25</v>
      </c>
      <c r="J24" s="37">
        <f t="shared" si="10"/>
        <v>0</v>
      </c>
      <c r="K24" s="37">
        <f t="shared" si="10"/>
        <v>0</v>
      </c>
      <c r="L24" s="37">
        <f t="shared" si="10"/>
        <v>0</v>
      </c>
      <c r="M24" s="37">
        <f t="shared" si="10"/>
        <v>0</v>
      </c>
      <c r="N24" s="37">
        <f t="shared" si="10"/>
        <v>0</v>
      </c>
      <c r="O24" s="37">
        <f t="shared" si="10"/>
        <v>0.25</v>
      </c>
      <c r="P24" s="37">
        <f t="shared" si="10"/>
        <v>0</v>
      </c>
      <c r="AA24" s="154"/>
      <c r="AB24" s="154"/>
    </row>
    <row r="25" spans="1:28" ht="12" customHeight="1">
      <c r="A25" s="254"/>
      <c r="B25" s="254"/>
      <c r="C25" s="43"/>
      <c r="D25" s="308" t="s">
        <v>39</v>
      </c>
      <c r="E25" s="115"/>
      <c r="F25" s="93">
        <v>16</v>
      </c>
      <c r="G25" s="103">
        <v>6</v>
      </c>
      <c r="H25" s="104">
        <v>4</v>
      </c>
      <c r="I25" s="41">
        <v>2</v>
      </c>
      <c r="J25" s="41">
        <v>2</v>
      </c>
      <c r="K25" s="41">
        <v>2</v>
      </c>
      <c r="L25" s="41">
        <v>6</v>
      </c>
      <c r="M25" s="41">
        <v>0</v>
      </c>
      <c r="N25" s="41">
        <v>0</v>
      </c>
      <c r="O25" s="41">
        <v>1</v>
      </c>
      <c r="P25" s="41">
        <v>1</v>
      </c>
      <c r="AA25" s="155">
        <v>16</v>
      </c>
      <c r="AB25" s="155" t="str">
        <f>IF(F25=AA25,"",1)</f>
        <v/>
      </c>
    </row>
    <row r="26" spans="1:28" ht="12" customHeight="1">
      <c r="A26" s="254"/>
      <c r="B26" s="254"/>
      <c r="C26" s="40"/>
      <c r="D26" s="309"/>
      <c r="E26" s="116"/>
      <c r="F26" s="94"/>
      <c r="G26" s="106">
        <f t="shared" ref="G26:P26" si="11">IF(G25=0,0,G25/$F25)</f>
        <v>0.375</v>
      </c>
      <c r="H26" s="107">
        <f>IF(H25=0,0,H25/$F25)</f>
        <v>0.25</v>
      </c>
      <c r="I26" s="37">
        <f>IF(I25=0,0,I25/$F25)</f>
        <v>0.125</v>
      </c>
      <c r="J26" s="37">
        <f t="shared" si="11"/>
        <v>0.125</v>
      </c>
      <c r="K26" s="37">
        <f t="shared" si="11"/>
        <v>0.125</v>
      </c>
      <c r="L26" s="37">
        <f t="shared" si="11"/>
        <v>0.375</v>
      </c>
      <c r="M26" s="37">
        <f t="shared" si="11"/>
        <v>0</v>
      </c>
      <c r="N26" s="37">
        <f t="shared" si="11"/>
        <v>0</v>
      </c>
      <c r="O26" s="37">
        <f t="shared" si="11"/>
        <v>6.25E-2</v>
      </c>
      <c r="P26" s="37">
        <f t="shared" si="11"/>
        <v>6.25E-2</v>
      </c>
      <c r="AA26" s="154"/>
      <c r="AB26" s="154"/>
    </row>
    <row r="27" spans="1:28" ht="12" customHeight="1">
      <c r="A27" s="254"/>
      <c r="B27" s="254"/>
      <c r="C27" s="43"/>
      <c r="D27" s="305" t="s">
        <v>38</v>
      </c>
      <c r="E27" s="42"/>
      <c r="F27" s="93">
        <v>3</v>
      </c>
      <c r="G27" s="69">
        <v>0</v>
      </c>
      <c r="H27" s="41">
        <v>1</v>
      </c>
      <c r="I27" s="41">
        <v>0</v>
      </c>
      <c r="J27" s="41">
        <v>0</v>
      </c>
      <c r="K27" s="41">
        <v>0</v>
      </c>
      <c r="L27" s="41">
        <v>3</v>
      </c>
      <c r="M27" s="41">
        <v>0</v>
      </c>
      <c r="N27" s="41">
        <v>0</v>
      </c>
      <c r="O27" s="41">
        <v>0</v>
      </c>
      <c r="P27" s="41">
        <v>0</v>
      </c>
      <c r="AA27" s="155">
        <v>3</v>
      </c>
      <c r="AB27" s="155" t="str">
        <f>IF(F27=AA27,"",1)</f>
        <v/>
      </c>
    </row>
    <row r="28" spans="1:28" ht="12" customHeight="1">
      <c r="A28" s="254"/>
      <c r="B28" s="254"/>
      <c r="C28" s="40"/>
      <c r="D28" s="306"/>
      <c r="E28" s="39"/>
      <c r="F28" s="94"/>
      <c r="G28" s="67">
        <f t="shared" ref="G28:P28" si="12">IF(G27=0,0,G27/$F27)</f>
        <v>0</v>
      </c>
      <c r="H28" s="37">
        <f t="shared" si="12"/>
        <v>0.33333333333333331</v>
      </c>
      <c r="I28" s="37">
        <f t="shared" si="12"/>
        <v>0</v>
      </c>
      <c r="J28" s="37">
        <f t="shared" si="12"/>
        <v>0</v>
      </c>
      <c r="K28" s="37">
        <f t="shared" si="12"/>
        <v>0</v>
      </c>
      <c r="L28" s="37">
        <f t="shared" si="12"/>
        <v>1</v>
      </c>
      <c r="M28" s="37">
        <f t="shared" si="12"/>
        <v>0</v>
      </c>
      <c r="N28" s="37">
        <f t="shared" si="12"/>
        <v>0</v>
      </c>
      <c r="O28" s="37">
        <f t="shared" si="12"/>
        <v>0</v>
      </c>
      <c r="P28" s="37">
        <f t="shared" si="12"/>
        <v>0</v>
      </c>
      <c r="AA28" s="154"/>
      <c r="AB28" s="154"/>
    </row>
    <row r="29" spans="1:28" ht="12" customHeight="1">
      <c r="A29" s="254"/>
      <c r="B29" s="254"/>
      <c r="C29" s="43"/>
      <c r="D29" s="305" t="s">
        <v>37</v>
      </c>
      <c r="E29" s="42"/>
      <c r="F29" s="93">
        <v>7</v>
      </c>
      <c r="G29" s="69">
        <v>7</v>
      </c>
      <c r="H29" s="41">
        <v>5</v>
      </c>
      <c r="I29" s="41">
        <v>3</v>
      </c>
      <c r="J29" s="41">
        <v>1</v>
      </c>
      <c r="K29" s="41">
        <v>0</v>
      </c>
      <c r="L29" s="41">
        <v>1</v>
      </c>
      <c r="M29" s="41">
        <v>0</v>
      </c>
      <c r="N29" s="41">
        <v>0</v>
      </c>
      <c r="O29" s="41">
        <v>0</v>
      </c>
      <c r="P29" s="41">
        <v>0</v>
      </c>
      <c r="AA29" s="155">
        <v>7</v>
      </c>
      <c r="AB29" s="155" t="str">
        <f>IF(F29=AA29,"",1)</f>
        <v/>
      </c>
    </row>
    <row r="30" spans="1:28" ht="12" customHeight="1">
      <c r="A30" s="254"/>
      <c r="B30" s="254"/>
      <c r="C30" s="40"/>
      <c r="D30" s="306"/>
      <c r="E30" s="39"/>
      <c r="F30" s="94"/>
      <c r="G30" s="67">
        <f t="shared" ref="G30:P30" si="13">IF(G29=0,0,G29/$F29)</f>
        <v>1</v>
      </c>
      <c r="H30" s="37">
        <f t="shared" si="13"/>
        <v>0.7142857142857143</v>
      </c>
      <c r="I30" s="37">
        <f t="shared" si="13"/>
        <v>0.42857142857142855</v>
      </c>
      <c r="J30" s="37">
        <f t="shared" si="13"/>
        <v>0.14285714285714285</v>
      </c>
      <c r="K30" s="37">
        <f t="shared" si="13"/>
        <v>0</v>
      </c>
      <c r="L30" s="37">
        <f t="shared" si="13"/>
        <v>0.14285714285714285</v>
      </c>
      <c r="M30" s="37">
        <f t="shared" si="13"/>
        <v>0</v>
      </c>
      <c r="N30" s="37">
        <f t="shared" si="13"/>
        <v>0</v>
      </c>
      <c r="O30" s="37">
        <f t="shared" si="13"/>
        <v>0</v>
      </c>
      <c r="P30" s="37">
        <f t="shared" si="13"/>
        <v>0</v>
      </c>
      <c r="AA30" s="154"/>
      <c r="AB30" s="154"/>
    </row>
    <row r="31" spans="1:28" ht="12" customHeight="1">
      <c r="A31" s="254"/>
      <c r="B31" s="254"/>
      <c r="C31" s="43"/>
      <c r="D31" s="305" t="s">
        <v>36</v>
      </c>
      <c r="E31" s="42"/>
      <c r="F31" s="93">
        <v>2</v>
      </c>
      <c r="G31" s="69">
        <v>2</v>
      </c>
      <c r="H31" s="41">
        <v>2</v>
      </c>
      <c r="I31" s="41">
        <v>1</v>
      </c>
      <c r="J31" s="41">
        <v>0</v>
      </c>
      <c r="K31" s="41">
        <v>0</v>
      </c>
      <c r="L31" s="41">
        <v>0</v>
      </c>
      <c r="M31" s="41">
        <v>0</v>
      </c>
      <c r="N31" s="41">
        <v>0</v>
      </c>
      <c r="O31" s="41">
        <v>0</v>
      </c>
      <c r="P31" s="41">
        <v>0</v>
      </c>
      <c r="AA31" s="155">
        <v>2</v>
      </c>
      <c r="AB31" s="155" t="str">
        <f>IF(F31=AA31,"",1)</f>
        <v/>
      </c>
    </row>
    <row r="32" spans="1:28" ht="12" customHeight="1">
      <c r="A32" s="254"/>
      <c r="B32" s="254"/>
      <c r="C32" s="40"/>
      <c r="D32" s="306"/>
      <c r="E32" s="39"/>
      <c r="F32" s="94"/>
      <c r="G32" s="67">
        <f t="shared" ref="G32:P32" si="14">IF(G31=0,0,G31/$F31)</f>
        <v>1</v>
      </c>
      <c r="H32" s="37">
        <f t="shared" si="14"/>
        <v>1</v>
      </c>
      <c r="I32" s="37">
        <f t="shared" si="14"/>
        <v>0.5</v>
      </c>
      <c r="J32" s="37">
        <f t="shared" si="14"/>
        <v>0</v>
      </c>
      <c r="K32" s="37">
        <f t="shared" si="14"/>
        <v>0</v>
      </c>
      <c r="L32" s="37">
        <f t="shared" si="14"/>
        <v>0</v>
      </c>
      <c r="M32" s="37">
        <f t="shared" si="14"/>
        <v>0</v>
      </c>
      <c r="N32" s="37">
        <f t="shared" si="14"/>
        <v>0</v>
      </c>
      <c r="O32" s="37">
        <f t="shared" si="14"/>
        <v>0</v>
      </c>
      <c r="P32" s="37">
        <f t="shared" si="14"/>
        <v>0</v>
      </c>
      <c r="AA32" s="154"/>
      <c r="AB32" s="154"/>
    </row>
    <row r="33" spans="1:28" ht="12" customHeight="1">
      <c r="A33" s="254"/>
      <c r="B33" s="254"/>
      <c r="C33" s="43"/>
      <c r="D33" s="305" t="s">
        <v>35</v>
      </c>
      <c r="E33" s="42"/>
      <c r="F33" s="93">
        <v>5</v>
      </c>
      <c r="G33" s="69">
        <v>3</v>
      </c>
      <c r="H33" s="41">
        <v>1</v>
      </c>
      <c r="I33" s="41">
        <v>1</v>
      </c>
      <c r="J33" s="41">
        <v>1</v>
      </c>
      <c r="K33" s="41">
        <v>0</v>
      </c>
      <c r="L33" s="41">
        <v>0</v>
      </c>
      <c r="M33" s="41">
        <v>0</v>
      </c>
      <c r="N33" s="41">
        <v>0</v>
      </c>
      <c r="O33" s="41">
        <v>1</v>
      </c>
      <c r="P33" s="41">
        <v>0</v>
      </c>
      <c r="AA33" s="155">
        <v>5</v>
      </c>
      <c r="AB33" s="155" t="str">
        <f>IF(F33=AA33,"",1)</f>
        <v/>
      </c>
    </row>
    <row r="34" spans="1:28" ht="12" customHeight="1">
      <c r="A34" s="254"/>
      <c r="B34" s="254"/>
      <c r="C34" s="40"/>
      <c r="D34" s="306"/>
      <c r="E34" s="39"/>
      <c r="F34" s="94"/>
      <c r="G34" s="67">
        <f t="shared" ref="G34:P34" si="15">IF(G33=0,0,G33/$F33)</f>
        <v>0.6</v>
      </c>
      <c r="H34" s="37">
        <f t="shared" si="15"/>
        <v>0.2</v>
      </c>
      <c r="I34" s="37">
        <f t="shared" si="15"/>
        <v>0.2</v>
      </c>
      <c r="J34" s="37">
        <f t="shared" si="15"/>
        <v>0.2</v>
      </c>
      <c r="K34" s="37">
        <f t="shared" si="15"/>
        <v>0</v>
      </c>
      <c r="L34" s="37">
        <f t="shared" si="15"/>
        <v>0</v>
      </c>
      <c r="M34" s="37">
        <f t="shared" si="15"/>
        <v>0</v>
      </c>
      <c r="N34" s="37">
        <f t="shared" si="15"/>
        <v>0</v>
      </c>
      <c r="O34" s="37">
        <f t="shared" si="15"/>
        <v>0.2</v>
      </c>
      <c r="P34" s="37">
        <f t="shared" si="15"/>
        <v>0</v>
      </c>
      <c r="AA34" s="154"/>
      <c r="AB34" s="154"/>
    </row>
    <row r="35" spans="1:28" ht="12" customHeight="1">
      <c r="A35" s="254"/>
      <c r="B35" s="254"/>
      <c r="C35" s="43"/>
      <c r="D35" s="305" t="s">
        <v>34</v>
      </c>
      <c r="E35" s="42"/>
      <c r="F35" s="93">
        <v>10</v>
      </c>
      <c r="G35" s="69">
        <v>6</v>
      </c>
      <c r="H35" s="41">
        <v>5</v>
      </c>
      <c r="I35" s="41">
        <v>3</v>
      </c>
      <c r="J35" s="41">
        <v>2</v>
      </c>
      <c r="K35" s="41">
        <v>0</v>
      </c>
      <c r="L35" s="41">
        <v>2</v>
      </c>
      <c r="M35" s="41">
        <v>0</v>
      </c>
      <c r="N35" s="41">
        <v>0</v>
      </c>
      <c r="O35" s="41">
        <v>3</v>
      </c>
      <c r="P35" s="41">
        <v>0</v>
      </c>
      <c r="AA35" s="155">
        <v>10</v>
      </c>
      <c r="AB35" s="155" t="str">
        <f>IF(F35=AA35,"",1)</f>
        <v/>
      </c>
    </row>
    <row r="36" spans="1:28" ht="12" customHeight="1">
      <c r="A36" s="254"/>
      <c r="B36" s="254"/>
      <c r="C36" s="40"/>
      <c r="D36" s="306"/>
      <c r="E36" s="39"/>
      <c r="F36" s="94"/>
      <c r="G36" s="67">
        <f t="shared" ref="G36:P36" si="16">IF(G35=0,0,G35/$F35)</f>
        <v>0.6</v>
      </c>
      <c r="H36" s="37">
        <f t="shared" si="16"/>
        <v>0.5</v>
      </c>
      <c r="I36" s="37">
        <f t="shared" si="16"/>
        <v>0.3</v>
      </c>
      <c r="J36" s="37">
        <f t="shared" si="16"/>
        <v>0.2</v>
      </c>
      <c r="K36" s="37">
        <f t="shared" si="16"/>
        <v>0</v>
      </c>
      <c r="L36" s="37">
        <f t="shared" si="16"/>
        <v>0.2</v>
      </c>
      <c r="M36" s="37">
        <f t="shared" si="16"/>
        <v>0</v>
      </c>
      <c r="N36" s="37">
        <f t="shared" si="16"/>
        <v>0</v>
      </c>
      <c r="O36" s="37">
        <f t="shared" si="16"/>
        <v>0.3</v>
      </c>
      <c r="P36" s="37">
        <f t="shared" si="16"/>
        <v>0</v>
      </c>
      <c r="AA36" s="154"/>
      <c r="AB36" s="154"/>
    </row>
    <row r="37" spans="1:28" ht="12" customHeight="1">
      <c r="A37" s="254"/>
      <c r="B37" s="254"/>
      <c r="C37" s="43"/>
      <c r="D37" s="305" t="s">
        <v>33</v>
      </c>
      <c r="E37" s="42"/>
      <c r="F37" s="93">
        <v>1</v>
      </c>
      <c r="G37" s="69">
        <v>0</v>
      </c>
      <c r="H37" s="41">
        <v>1</v>
      </c>
      <c r="I37" s="41">
        <v>0</v>
      </c>
      <c r="J37" s="41">
        <v>0</v>
      </c>
      <c r="K37" s="41">
        <v>0</v>
      </c>
      <c r="L37" s="41">
        <v>0</v>
      </c>
      <c r="M37" s="41">
        <v>0</v>
      </c>
      <c r="N37" s="41">
        <v>0</v>
      </c>
      <c r="O37" s="41">
        <v>0</v>
      </c>
      <c r="P37" s="41">
        <v>0</v>
      </c>
      <c r="AA37" s="155">
        <v>1</v>
      </c>
      <c r="AB37" s="155" t="str">
        <f>IF(F37=AA37,"",1)</f>
        <v/>
      </c>
    </row>
    <row r="38" spans="1:28" ht="12" customHeight="1">
      <c r="A38" s="254"/>
      <c r="B38" s="254"/>
      <c r="C38" s="40"/>
      <c r="D38" s="306"/>
      <c r="E38" s="39"/>
      <c r="F38" s="94"/>
      <c r="G38" s="67">
        <f t="shared" ref="G38:P38" si="17">IF(G37=0,0,G37/$F37)</f>
        <v>0</v>
      </c>
      <c r="H38" s="37">
        <f t="shared" si="17"/>
        <v>1</v>
      </c>
      <c r="I38" s="37">
        <f t="shared" si="17"/>
        <v>0</v>
      </c>
      <c r="J38" s="37">
        <f t="shared" si="17"/>
        <v>0</v>
      </c>
      <c r="K38" s="37">
        <f t="shared" si="17"/>
        <v>0</v>
      </c>
      <c r="L38" s="37">
        <f t="shared" si="17"/>
        <v>0</v>
      </c>
      <c r="M38" s="37">
        <f t="shared" si="17"/>
        <v>0</v>
      </c>
      <c r="N38" s="37">
        <f t="shared" si="17"/>
        <v>0</v>
      </c>
      <c r="O38" s="37">
        <f t="shared" si="17"/>
        <v>0</v>
      </c>
      <c r="P38" s="37">
        <f t="shared" si="17"/>
        <v>0</v>
      </c>
      <c r="AA38" s="154"/>
      <c r="AB38" s="154"/>
    </row>
    <row r="39" spans="1:28" ht="12" customHeight="1">
      <c r="A39" s="254"/>
      <c r="B39" s="254"/>
      <c r="C39" s="43"/>
      <c r="D39" s="305" t="s">
        <v>32</v>
      </c>
      <c r="E39" s="42"/>
      <c r="F39" s="93">
        <v>6</v>
      </c>
      <c r="G39" s="69">
        <v>6</v>
      </c>
      <c r="H39" s="41">
        <v>5</v>
      </c>
      <c r="I39" s="41">
        <v>1</v>
      </c>
      <c r="J39" s="41">
        <v>1</v>
      </c>
      <c r="K39" s="41">
        <v>0</v>
      </c>
      <c r="L39" s="41">
        <v>0</v>
      </c>
      <c r="M39" s="41">
        <v>0</v>
      </c>
      <c r="N39" s="41">
        <v>0</v>
      </c>
      <c r="O39" s="41">
        <v>0</v>
      </c>
      <c r="P39" s="41">
        <v>0</v>
      </c>
      <c r="AA39" s="155">
        <v>6</v>
      </c>
      <c r="AB39" s="155" t="str">
        <f>IF(F39=AA39,"",1)</f>
        <v/>
      </c>
    </row>
    <row r="40" spans="1:28" ht="12" customHeight="1">
      <c r="A40" s="254"/>
      <c r="B40" s="254"/>
      <c r="C40" s="40"/>
      <c r="D40" s="306"/>
      <c r="E40" s="39"/>
      <c r="F40" s="94"/>
      <c r="G40" s="67">
        <f t="shared" ref="G40:P40" si="18">IF(G39=0,0,G39/$F39)</f>
        <v>1</v>
      </c>
      <c r="H40" s="37">
        <f t="shared" si="18"/>
        <v>0.83333333333333337</v>
      </c>
      <c r="I40" s="37">
        <f t="shared" si="18"/>
        <v>0.16666666666666666</v>
      </c>
      <c r="J40" s="37">
        <f t="shared" si="18"/>
        <v>0.16666666666666666</v>
      </c>
      <c r="K40" s="37">
        <f t="shared" si="18"/>
        <v>0</v>
      </c>
      <c r="L40" s="37">
        <f t="shared" si="18"/>
        <v>0</v>
      </c>
      <c r="M40" s="37">
        <f t="shared" si="18"/>
        <v>0</v>
      </c>
      <c r="N40" s="37">
        <f t="shared" si="18"/>
        <v>0</v>
      </c>
      <c r="O40" s="37">
        <f t="shared" si="18"/>
        <v>0</v>
      </c>
      <c r="P40" s="37">
        <f t="shared" si="18"/>
        <v>0</v>
      </c>
      <c r="AA40" s="154"/>
      <c r="AB40" s="154"/>
    </row>
    <row r="41" spans="1:28" ht="12" customHeight="1">
      <c r="A41" s="254"/>
      <c r="B41" s="254"/>
      <c r="C41" s="43"/>
      <c r="D41" s="305" t="s">
        <v>31</v>
      </c>
      <c r="E41" s="42"/>
      <c r="F41" s="93">
        <v>1</v>
      </c>
      <c r="G41" s="69">
        <v>0</v>
      </c>
      <c r="H41" s="41">
        <v>0</v>
      </c>
      <c r="I41" s="41">
        <v>0</v>
      </c>
      <c r="J41" s="41">
        <v>0</v>
      </c>
      <c r="K41" s="41">
        <v>0</v>
      </c>
      <c r="L41" s="41">
        <v>1</v>
      </c>
      <c r="M41" s="41">
        <v>0</v>
      </c>
      <c r="N41" s="41">
        <v>0</v>
      </c>
      <c r="O41" s="41">
        <v>0</v>
      </c>
      <c r="P41" s="41">
        <v>0</v>
      </c>
      <c r="AA41" s="155">
        <v>1</v>
      </c>
      <c r="AB41" s="155" t="str">
        <f>IF(F41=AA41,"",1)</f>
        <v/>
      </c>
    </row>
    <row r="42" spans="1:28" ht="12" customHeight="1">
      <c r="A42" s="254"/>
      <c r="B42" s="254"/>
      <c r="C42" s="40"/>
      <c r="D42" s="306"/>
      <c r="E42" s="39"/>
      <c r="F42" s="94"/>
      <c r="G42" s="67">
        <f t="shared" ref="G42:P42" si="19">IF(G41=0,0,G41/$F41)</f>
        <v>0</v>
      </c>
      <c r="H42" s="37">
        <f t="shared" si="19"/>
        <v>0</v>
      </c>
      <c r="I42" s="37">
        <f t="shared" si="19"/>
        <v>0</v>
      </c>
      <c r="J42" s="37">
        <f t="shared" si="19"/>
        <v>0</v>
      </c>
      <c r="K42" s="37">
        <f t="shared" si="19"/>
        <v>0</v>
      </c>
      <c r="L42" s="37">
        <f t="shared" si="19"/>
        <v>1</v>
      </c>
      <c r="M42" s="37">
        <f t="shared" si="19"/>
        <v>0</v>
      </c>
      <c r="N42" s="37">
        <f t="shared" si="19"/>
        <v>0</v>
      </c>
      <c r="O42" s="37">
        <f t="shared" si="19"/>
        <v>0</v>
      </c>
      <c r="P42" s="37">
        <f t="shared" si="19"/>
        <v>0</v>
      </c>
      <c r="AA42" s="154"/>
      <c r="AB42" s="154"/>
    </row>
    <row r="43" spans="1:28" ht="12" customHeight="1">
      <c r="A43" s="254"/>
      <c r="B43" s="254"/>
      <c r="C43" s="43"/>
      <c r="D43" s="305" t="s">
        <v>30</v>
      </c>
      <c r="E43" s="42"/>
      <c r="F43" s="93">
        <v>2</v>
      </c>
      <c r="G43" s="69">
        <v>1</v>
      </c>
      <c r="H43" s="41">
        <v>1</v>
      </c>
      <c r="I43" s="41">
        <v>0</v>
      </c>
      <c r="J43" s="41">
        <v>0</v>
      </c>
      <c r="K43" s="41">
        <v>0</v>
      </c>
      <c r="L43" s="41">
        <v>0</v>
      </c>
      <c r="M43" s="41">
        <v>0</v>
      </c>
      <c r="N43" s="41">
        <v>0</v>
      </c>
      <c r="O43" s="41">
        <v>1</v>
      </c>
      <c r="P43" s="41">
        <v>0</v>
      </c>
      <c r="AA43" s="155">
        <v>2</v>
      </c>
      <c r="AB43" s="155" t="str">
        <f>IF(F43=AA43,"",1)</f>
        <v/>
      </c>
    </row>
    <row r="44" spans="1:28" ht="12" customHeight="1">
      <c r="A44" s="254"/>
      <c r="B44" s="254"/>
      <c r="C44" s="40"/>
      <c r="D44" s="306"/>
      <c r="E44" s="39"/>
      <c r="F44" s="94"/>
      <c r="G44" s="67">
        <f t="shared" ref="G44:P44" si="20">IF(G43=0,0,G43/$F43)</f>
        <v>0.5</v>
      </c>
      <c r="H44" s="37">
        <f t="shared" si="20"/>
        <v>0.5</v>
      </c>
      <c r="I44" s="37">
        <f t="shared" si="20"/>
        <v>0</v>
      </c>
      <c r="J44" s="37">
        <f t="shared" si="20"/>
        <v>0</v>
      </c>
      <c r="K44" s="37">
        <f t="shared" si="20"/>
        <v>0</v>
      </c>
      <c r="L44" s="37">
        <f t="shared" si="20"/>
        <v>0</v>
      </c>
      <c r="M44" s="37">
        <f t="shared" si="20"/>
        <v>0</v>
      </c>
      <c r="N44" s="37">
        <f t="shared" si="20"/>
        <v>0</v>
      </c>
      <c r="O44" s="37">
        <f t="shared" si="20"/>
        <v>0.5</v>
      </c>
      <c r="P44" s="37">
        <f t="shared" si="20"/>
        <v>0</v>
      </c>
      <c r="AA44" s="154"/>
      <c r="AB44" s="154"/>
    </row>
    <row r="45" spans="1:28" ht="12" customHeight="1">
      <c r="A45" s="254"/>
      <c r="B45" s="254"/>
      <c r="C45" s="43"/>
      <c r="D45" s="305" t="s">
        <v>29</v>
      </c>
      <c r="E45" s="42"/>
      <c r="F45" s="93">
        <v>9</v>
      </c>
      <c r="G45" s="69">
        <v>2</v>
      </c>
      <c r="H45" s="41">
        <v>1</v>
      </c>
      <c r="I45" s="41">
        <v>2</v>
      </c>
      <c r="J45" s="41">
        <v>1</v>
      </c>
      <c r="K45" s="41">
        <v>1</v>
      </c>
      <c r="L45" s="41">
        <v>4</v>
      </c>
      <c r="M45" s="41">
        <v>0</v>
      </c>
      <c r="N45" s="41">
        <v>0</v>
      </c>
      <c r="O45" s="41">
        <v>2</v>
      </c>
      <c r="P45" s="41">
        <v>1</v>
      </c>
      <c r="AA45" s="155">
        <v>9</v>
      </c>
      <c r="AB45" s="155" t="str">
        <f>IF(F45=AA45,"",1)</f>
        <v/>
      </c>
    </row>
    <row r="46" spans="1:28" ht="12" customHeight="1">
      <c r="A46" s="254"/>
      <c r="B46" s="254"/>
      <c r="C46" s="40"/>
      <c r="D46" s="306"/>
      <c r="E46" s="39"/>
      <c r="F46" s="94"/>
      <c r="G46" s="67">
        <f t="shared" ref="G46:P46" si="21">IF(G45=0,0,G45/$F45)</f>
        <v>0.22222222222222221</v>
      </c>
      <c r="H46" s="37">
        <f t="shared" si="21"/>
        <v>0.1111111111111111</v>
      </c>
      <c r="I46" s="37">
        <f t="shared" si="21"/>
        <v>0.22222222222222221</v>
      </c>
      <c r="J46" s="37">
        <f t="shared" si="21"/>
        <v>0.1111111111111111</v>
      </c>
      <c r="K46" s="37">
        <f t="shared" si="21"/>
        <v>0.1111111111111111</v>
      </c>
      <c r="L46" s="37">
        <f t="shared" si="21"/>
        <v>0.44444444444444442</v>
      </c>
      <c r="M46" s="37">
        <f t="shared" si="21"/>
        <v>0</v>
      </c>
      <c r="N46" s="37">
        <f t="shared" si="21"/>
        <v>0</v>
      </c>
      <c r="O46" s="37">
        <f t="shared" si="21"/>
        <v>0.22222222222222221</v>
      </c>
      <c r="P46" s="37">
        <f t="shared" si="21"/>
        <v>0.1111111111111111</v>
      </c>
      <c r="AA46" s="154"/>
      <c r="AB46" s="154"/>
    </row>
    <row r="47" spans="1:28" ht="12" customHeight="1">
      <c r="A47" s="254"/>
      <c r="B47" s="254"/>
      <c r="C47" s="43"/>
      <c r="D47" s="305" t="s">
        <v>28</v>
      </c>
      <c r="E47" s="42"/>
      <c r="F47" s="93">
        <v>5</v>
      </c>
      <c r="G47" s="69">
        <v>3</v>
      </c>
      <c r="H47" s="41">
        <v>4</v>
      </c>
      <c r="I47" s="41">
        <v>1</v>
      </c>
      <c r="J47" s="41">
        <v>1</v>
      </c>
      <c r="K47" s="41">
        <v>0</v>
      </c>
      <c r="L47" s="41">
        <v>0</v>
      </c>
      <c r="M47" s="41">
        <v>0</v>
      </c>
      <c r="N47" s="41">
        <v>0</v>
      </c>
      <c r="O47" s="41">
        <v>0</v>
      </c>
      <c r="P47" s="41">
        <v>0</v>
      </c>
      <c r="AA47" s="155">
        <v>5</v>
      </c>
      <c r="AB47" s="155" t="str">
        <f>IF(F47=AA47,"",1)</f>
        <v/>
      </c>
    </row>
    <row r="48" spans="1:28" ht="12" customHeight="1">
      <c r="A48" s="254"/>
      <c r="B48" s="254"/>
      <c r="C48" s="40"/>
      <c r="D48" s="306"/>
      <c r="E48" s="39"/>
      <c r="F48" s="94"/>
      <c r="G48" s="67">
        <f t="shared" ref="G48:P48" si="22">IF(G47=0,0,G47/$F47)</f>
        <v>0.6</v>
      </c>
      <c r="H48" s="37">
        <f t="shared" si="22"/>
        <v>0.8</v>
      </c>
      <c r="I48" s="37">
        <f t="shared" si="22"/>
        <v>0.2</v>
      </c>
      <c r="J48" s="37">
        <f t="shared" si="22"/>
        <v>0.2</v>
      </c>
      <c r="K48" s="37">
        <f t="shared" si="22"/>
        <v>0</v>
      </c>
      <c r="L48" s="37">
        <f t="shared" si="22"/>
        <v>0</v>
      </c>
      <c r="M48" s="37">
        <f t="shared" si="22"/>
        <v>0</v>
      </c>
      <c r="N48" s="37">
        <f t="shared" si="22"/>
        <v>0</v>
      </c>
      <c r="O48" s="37">
        <f t="shared" si="22"/>
        <v>0</v>
      </c>
      <c r="P48" s="37">
        <f t="shared" si="22"/>
        <v>0</v>
      </c>
      <c r="AA48" s="154"/>
      <c r="AB48" s="154"/>
    </row>
    <row r="49" spans="1:28" ht="12" customHeight="1">
      <c r="A49" s="254"/>
      <c r="B49" s="254"/>
      <c r="C49" s="43"/>
      <c r="D49" s="305" t="s">
        <v>27</v>
      </c>
      <c r="E49" s="42"/>
      <c r="F49" s="93">
        <v>5</v>
      </c>
      <c r="G49" s="69">
        <v>2</v>
      </c>
      <c r="H49" s="41">
        <v>0</v>
      </c>
      <c r="I49" s="41">
        <v>1</v>
      </c>
      <c r="J49" s="41">
        <v>1</v>
      </c>
      <c r="K49" s="41">
        <v>0</v>
      </c>
      <c r="L49" s="41">
        <v>2</v>
      </c>
      <c r="M49" s="41">
        <v>0</v>
      </c>
      <c r="N49" s="41">
        <v>0</v>
      </c>
      <c r="O49" s="41">
        <v>1</v>
      </c>
      <c r="P49" s="41">
        <v>0</v>
      </c>
      <c r="AA49" s="155">
        <v>5</v>
      </c>
      <c r="AB49" s="155" t="str">
        <f>IF(F49=AA49,"",1)</f>
        <v/>
      </c>
    </row>
    <row r="50" spans="1:28" ht="12" customHeight="1">
      <c r="A50" s="254"/>
      <c r="B50" s="254"/>
      <c r="C50" s="40"/>
      <c r="D50" s="306"/>
      <c r="E50" s="39"/>
      <c r="F50" s="94"/>
      <c r="G50" s="67">
        <f t="shared" ref="G50:P50" si="23">IF(G49=0,0,G49/$F49)</f>
        <v>0.4</v>
      </c>
      <c r="H50" s="37">
        <f t="shared" si="23"/>
        <v>0</v>
      </c>
      <c r="I50" s="37">
        <f t="shared" si="23"/>
        <v>0.2</v>
      </c>
      <c r="J50" s="37">
        <f t="shared" si="23"/>
        <v>0.2</v>
      </c>
      <c r="K50" s="37">
        <f t="shared" si="23"/>
        <v>0</v>
      </c>
      <c r="L50" s="37">
        <f t="shared" si="23"/>
        <v>0.4</v>
      </c>
      <c r="M50" s="37">
        <f t="shared" si="23"/>
        <v>0</v>
      </c>
      <c r="N50" s="37">
        <f t="shared" si="23"/>
        <v>0</v>
      </c>
      <c r="O50" s="37">
        <f t="shared" si="23"/>
        <v>0.2</v>
      </c>
      <c r="P50" s="37">
        <f t="shared" si="23"/>
        <v>0</v>
      </c>
      <c r="AA50" s="154"/>
      <c r="AB50" s="154"/>
    </row>
    <row r="51" spans="1:28" ht="12" customHeight="1">
      <c r="A51" s="254"/>
      <c r="B51" s="254"/>
      <c r="C51" s="43"/>
      <c r="D51" s="305" t="s">
        <v>26</v>
      </c>
      <c r="E51" s="42"/>
      <c r="F51" s="93">
        <v>15</v>
      </c>
      <c r="G51" s="69">
        <v>7</v>
      </c>
      <c r="H51" s="41">
        <v>8</v>
      </c>
      <c r="I51" s="41">
        <v>3</v>
      </c>
      <c r="J51" s="41">
        <v>2</v>
      </c>
      <c r="K51" s="41">
        <v>0</v>
      </c>
      <c r="L51" s="41">
        <v>4</v>
      </c>
      <c r="M51" s="41">
        <v>2</v>
      </c>
      <c r="N51" s="41">
        <v>0</v>
      </c>
      <c r="O51" s="41">
        <v>0</v>
      </c>
      <c r="P51" s="41">
        <v>0</v>
      </c>
      <c r="AA51" s="155">
        <v>15</v>
      </c>
      <c r="AB51" s="155" t="str">
        <f>IF(F51=AA51,"",1)</f>
        <v/>
      </c>
    </row>
    <row r="52" spans="1:28" ht="12" customHeight="1">
      <c r="A52" s="254"/>
      <c r="B52" s="254"/>
      <c r="C52" s="40"/>
      <c r="D52" s="306"/>
      <c r="E52" s="39"/>
      <c r="F52" s="94"/>
      <c r="G52" s="67">
        <f t="shared" ref="G52:P52" si="24">IF(G51=0,0,G51/$F51)</f>
        <v>0.46666666666666667</v>
      </c>
      <c r="H52" s="37">
        <f t="shared" si="24"/>
        <v>0.53333333333333333</v>
      </c>
      <c r="I52" s="37">
        <f t="shared" si="24"/>
        <v>0.2</v>
      </c>
      <c r="J52" s="37">
        <f t="shared" si="24"/>
        <v>0.13333333333333333</v>
      </c>
      <c r="K52" s="37">
        <f t="shared" si="24"/>
        <v>0</v>
      </c>
      <c r="L52" s="37">
        <f t="shared" si="24"/>
        <v>0.26666666666666666</v>
      </c>
      <c r="M52" s="37">
        <f t="shared" si="24"/>
        <v>0.13333333333333333</v>
      </c>
      <c r="N52" s="37">
        <f t="shared" si="24"/>
        <v>0</v>
      </c>
      <c r="O52" s="37">
        <f t="shared" si="24"/>
        <v>0</v>
      </c>
      <c r="P52" s="37">
        <f t="shared" si="24"/>
        <v>0</v>
      </c>
      <c r="AA52" s="154"/>
      <c r="AB52" s="154"/>
    </row>
    <row r="53" spans="1:28" ht="12" customHeight="1">
      <c r="A53" s="254"/>
      <c r="B53" s="254"/>
      <c r="C53" s="43"/>
      <c r="D53" s="305" t="s">
        <v>25</v>
      </c>
      <c r="E53" s="42"/>
      <c r="F53" s="93">
        <v>6</v>
      </c>
      <c r="G53" s="69">
        <v>1</v>
      </c>
      <c r="H53" s="41">
        <v>1</v>
      </c>
      <c r="I53" s="41">
        <v>1</v>
      </c>
      <c r="J53" s="41">
        <v>0</v>
      </c>
      <c r="K53" s="41">
        <v>0</v>
      </c>
      <c r="L53" s="41">
        <v>3</v>
      </c>
      <c r="M53" s="41">
        <v>1</v>
      </c>
      <c r="N53" s="41">
        <v>0</v>
      </c>
      <c r="O53" s="41">
        <v>0</v>
      </c>
      <c r="P53" s="41">
        <v>0</v>
      </c>
      <c r="AA53" s="155">
        <v>6</v>
      </c>
      <c r="AB53" s="155" t="str">
        <f>IF(F53=AA53,"",1)</f>
        <v/>
      </c>
    </row>
    <row r="54" spans="1:28" ht="12" customHeight="1">
      <c r="A54" s="254"/>
      <c r="B54" s="254"/>
      <c r="C54" s="40"/>
      <c r="D54" s="306"/>
      <c r="E54" s="39"/>
      <c r="F54" s="94"/>
      <c r="G54" s="67">
        <f t="shared" ref="G54:P54" si="25">IF(G53=0,0,G53/$F53)</f>
        <v>0.16666666666666666</v>
      </c>
      <c r="H54" s="37">
        <f t="shared" si="25"/>
        <v>0.16666666666666666</v>
      </c>
      <c r="I54" s="37">
        <f t="shared" si="25"/>
        <v>0.16666666666666666</v>
      </c>
      <c r="J54" s="37">
        <f t="shared" si="25"/>
        <v>0</v>
      </c>
      <c r="K54" s="37">
        <f t="shared" si="25"/>
        <v>0</v>
      </c>
      <c r="L54" s="37">
        <f t="shared" si="25"/>
        <v>0.5</v>
      </c>
      <c r="M54" s="37">
        <f t="shared" si="25"/>
        <v>0.16666666666666666</v>
      </c>
      <c r="N54" s="37">
        <f t="shared" si="25"/>
        <v>0</v>
      </c>
      <c r="O54" s="37">
        <f t="shared" si="25"/>
        <v>0</v>
      </c>
      <c r="P54" s="37">
        <f t="shared" si="25"/>
        <v>0</v>
      </c>
      <c r="AA54" s="154"/>
      <c r="AB54" s="154"/>
    </row>
    <row r="55" spans="1:28" ht="12" customHeight="1">
      <c r="A55" s="254"/>
      <c r="B55" s="254"/>
      <c r="C55" s="43"/>
      <c r="D55" s="305" t="s">
        <v>24</v>
      </c>
      <c r="E55" s="42"/>
      <c r="F55" s="93">
        <v>33</v>
      </c>
      <c r="G55" s="69">
        <v>11</v>
      </c>
      <c r="H55" s="41">
        <v>19</v>
      </c>
      <c r="I55" s="41">
        <v>6</v>
      </c>
      <c r="J55" s="41">
        <v>2</v>
      </c>
      <c r="K55" s="41">
        <v>3</v>
      </c>
      <c r="L55" s="41">
        <v>7</v>
      </c>
      <c r="M55" s="41">
        <v>1</v>
      </c>
      <c r="N55" s="41">
        <v>0</v>
      </c>
      <c r="O55" s="41">
        <v>4</v>
      </c>
      <c r="P55" s="41">
        <v>0</v>
      </c>
      <c r="AA55" s="155">
        <v>33</v>
      </c>
      <c r="AB55" s="155" t="str">
        <f>IF(F55=AA55,"",1)</f>
        <v/>
      </c>
    </row>
    <row r="56" spans="1:28" ht="12" customHeight="1">
      <c r="A56" s="254"/>
      <c r="B56" s="254"/>
      <c r="C56" s="40"/>
      <c r="D56" s="306"/>
      <c r="E56" s="39"/>
      <c r="F56" s="94"/>
      <c r="G56" s="67">
        <f t="shared" ref="G56:P56" si="26">IF(G55=0,0,G55/$F55)</f>
        <v>0.33333333333333331</v>
      </c>
      <c r="H56" s="37">
        <f t="shared" si="26"/>
        <v>0.5757575757575758</v>
      </c>
      <c r="I56" s="37">
        <f t="shared" si="26"/>
        <v>0.18181818181818182</v>
      </c>
      <c r="J56" s="37">
        <f t="shared" si="26"/>
        <v>6.0606060606060608E-2</v>
      </c>
      <c r="K56" s="37">
        <f t="shared" si="26"/>
        <v>9.0909090909090912E-2</v>
      </c>
      <c r="L56" s="37">
        <f t="shared" si="26"/>
        <v>0.21212121212121213</v>
      </c>
      <c r="M56" s="37">
        <f t="shared" si="26"/>
        <v>3.0303030303030304E-2</v>
      </c>
      <c r="N56" s="37">
        <f t="shared" si="26"/>
        <v>0</v>
      </c>
      <c r="O56" s="37">
        <f t="shared" si="26"/>
        <v>0.12121212121212122</v>
      </c>
      <c r="P56" s="37">
        <f t="shared" si="26"/>
        <v>0</v>
      </c>
      <c r="AA56" s="154"/>
      <c r="AB56" s="154"/>
    </row>
    <row r="57" spans="1:28" ht="12" customHeight="1">
      <c r="A57" s="254"/>
      <c r="B57" s="254"/>
      <c r="C57" s="43"/>
      <c r="D57" s="305" t="s">
        <v>23</v>
      </c>
      <c r="E57" s="42"/>
      <c r="F57" s="93">
        <v>7</v>
      </c>
      <c r="G57" s="69">
        <v>0</v>
      </c>
      <c r="H57" s="41">
        <v>3</v>
      </c>
      <c r="I57" s="41">
        <v>0</v>
      </c>
      <c r="J57" s="41">
        <v>2</v>
      </c>
      <c r="K57" s="41">
        <v>0</v>
      </c>
      <c r="L57" s="41">
        <v>3</v>
      </c>
      <c r="M57" s="41">
        <v>0</v>
      </c>
      <c r="N57" s="41">
        <v>0</v>
      </c>
      <c r="O57" s="41">
        <v>0</v>
      </c>
      <c r="P57" s="41">
        <v>1</v>
      </c>
      <c r="AA57" s="155">
        <v>7</v>
      </c>
      <c r="AB57" s="155" t="str">
        <f>IF(F57=AA57,"",1)</f>
        <v/>
      </c>
    </row>
    <row r="58" spans="1:28" ht="12" customHeight="1">
      <c r="A58" s="254"/>
      <c r="B58" s="254"/>
      <c r="C58" s="40"/>
      <c r="D58" s="306"/>
      <c r="E58" s="39"/>
      <c r="F58" s="94"/>
      <c r="G58" s="67">
        <f t="shared" ref="G58:P58" si="27">IF(G57=0,0,G57/$F57)</f>
        <v>0</v>
      </c>
      <c r="H58" s="37">
        <f t="shared" si="27"/>
        <v>0.42857142857142855</v>
      </c>
      <c r="I58" s="37">
        <f t="shared" si="27"/>
        <v>0</v>
      </c>
      <c r="J58" s="37">
        <f t="shared" si="27"/>
        <v>0.2857142857142857</v>
      </c>
      <c r="K58" s="37">
        <f t="shared" si="27"/>
        <v>0</v>
      </c>
      <c r="L58" s="37">
        <f t="shared" si="27"/>
        <v>0.42857142857142855</v>
      </c>
      <c r="M58" s="37">
        <f t="shared" si="27"/>
        <v>0</v>
      </c>
      <c r="N58" s="37">
        <f t="shared" si="27"/>
        <v>0</v>
      </c>
      <c r="O58" s="37">
        <f t="shared" si="27"/>
        <v>0</v>
      </c>
      <c r="P58" s="37">
        <f t="shared" si="27"/>
        <v>0.14285714285714285</v>
      </c>
      <c r="AA58" s="154"/>
      <c r="AB58" s="154"/>
    </row>
    <row r="59" spans="1:28" ht="12.75" customHeight="1">
      <c r="A59" s="254"/>
      <c r="B59" s="254"/>
      <c r="C59" s="43"/>
      <c r="D59" s="305" t="s">
        <v>22</v>
      </c>
      <c r="E59" s="42"/>
      <c r="F59" s="93">
        <v>29</v>
      </c>
      <c r="G59" s="69">
        <v>13</v>
      </c>
      <c r="H59" s="41">
        <v>15</v>
      </c>
      <c r="I59" s="41">
        <v>6</v>
      </c>
      <c r="J59" s="41">
        <v>6</v>
      </c>
      <c r="K59" s="41">
        <v>0</v>
      </c>
      <c r="L59" s="41">
        <v>9</v>
      </c>
      <c r="M59" s="41">
        <v>1</v>
      </c>
      <c r="N59" s="41">
        <v>0</v>
      </c>
      <c r="O59" s="41">
        <v>1</v>
      </c>
      <c r="P59" s="41">
        <v>1</v>
      </c>
      <c r="AA59" s="155">
        <v>29</v>
      </c>
      <c r="AB59" s="155" t="str">
        <f>IF(F59=AA59,"",1)</f>
        <v/>
      </c>
    </row>
    <row r="60" spans="1:28" ht="12.75" customHeight="1">
      <c r="A60" s="254"/>
      <c r="B60" s="254"/>
      <c r="C60" s="40"/>
      <c r="D60" s="306"/>
      <c r="E60" s="39"/>
      <c r="F60" s="94"/>
      <c r="G60" s="67">
        <f t="shared" ref="G60:P60" si="28">IF(G59=0,0,G59/$F59)</f>
        <v>0.44827586206896552</v>
      </c>
      <c r="H60" s="37">
        <f t="shared" si="28"/>
        <v>0.51724137931034486</v>
      </c>
      <c r="I60" s="37">
        <f t="shared" si="28"/>
        <v>0.20689655172413793</v>
      </c>
      <c r="J60" s="37">
        <f t="shared" si="28"/>
        <v>0.20689655172413793</v>
      </c>
      <c r="K60" s="37">
        <f t="shared" si="28"/>
        <v>0</v>
      </c>
      <c r="L60" s="37">
        <f t="shared" si="28"/>
        <v>0.31034482758620691</v>
      </c>
      <c r="M60" s="37">
        <f t="shared" si="28"/>
        <v>3.4482758620689655E-2</v>
      </c>
      <c r="N60" s="37">
        <f t="shared" si="28"/>
        <v>0</v>
      </c>
      <c r="O60" s="37">
        <f t="shared" si="28"/>
        <v>3.4482758620689655E-2</v>
      </c>
      <c r="P60" s="37">
        <f t="shared" si="28"/>
        <v>3.4482758620689655E-2</v>
      </c>
      <c r="AA60" s="154"/>
      <c r="AB60" s="154"/>
    </row>
    <row r="61" spans="1:28" ht="12" customHeight="1">
      <c r="A61" s="254"/>
      <c r="B61" s="254"/>
      <c r="C61" s="43"/>
      <c r="D61" s="305" t="s">
        <v>21</v>
      </c>
      <c r="E61" s="42"/>
      <c r="F61" s="93">
        <v>15</v>
      </c>
      <c r="G61" s="69">
        <v>6</v>
      </c>
      <c r="H61" s="41">
        <v>5</v>
      </c>
      <c r="I61" s="41">
        <v>4</v>
      </c>
      <c r="J61" s="41">
        <v>1</v>
      </c>
      <c r="K61" s="41">
        <v>0</v>
      </c>
      <c r="L61" s="41">
        <v>4</v>
      </c>
      <c r="M61" s="41">
        <v>2</v>
      </c>
      <c r="N61" s="41">
        <v>0</v>
      </c>
      <c r="O61" s="41">
        <v>1</v>
      </c>
      <c r="P61" s="41">
        <v>0</v>
      </c>
      <c r="AA61" s="155">
        <v>15</v>
      </c>
      <c r="AB61" s="155" t="str">
        <f>IF(F61=AA61,"",1)</f>
        <v/>
      </c>
    </row>
    <row r="62" spans="1:28" ht="12" customHeight="1">
      <c r="A62" s="254"/>
      <c r="B62" s="254"/>
      <c r="C62" s="40"/>
      <c r="D62" s="306"/>
      <c r="E62" s="39"/>
      <c r="F62" s="94"/>
      <c r="G62" s="67">
        <f t="shared" ref="G62:P62" si="29">IF(G61=0,0,G61/$F61)</f>
        <v>0.4</v>
      </c>
      <c r="H62" s="37">
        <f t="shared" si="29"/>
        <v>0.33333333333333331</v>
      </c>
      <c r="I62" s="37">
        <f t="shared" si="29"/>
        <v>0.26666666666666666</v>
      </c>
      <c r="J62" s="37">
        <f t="shared" si="29"/>
        <v>6.6666666666666666E-2</v>
      </c>
      <c r="K62" s="37">
        <f t="shared" si="29"/>
        <v>0</v>
      </c>
      <c r="L62" s="37">
        <f t="shared" si="29"/>
        <v>0.26666666666666666</v>
      </c>
      <c r="M62" s="37">
        <f t="shared" si="29"/>
        <v>0.13333333333333333</v>
      </c>
      <c r="N62" s="37">
        <f t="shared" si="29"/>
        <v>0</v>
      </c>
      <c r="O62" s="37">
        <f t="shared" si="29"/>
        <v>6.6666666666666666E-2</v>
      </c>
      <c r="P62" s="37">
        <f t="shared" si="29"/>
        <v>0</v>
      </c>
      <c r="AA62" s="154"/>
      <c r="AB62" s="154"/>
    </row>
    <row r="63" spans="1:28" ht="12" customHeight="1">
      <c r="A63" s="254"/>
      <c r="B63" s="254"/>
      <c r="C63" s="43"/>
      <c r="D63" s="305" t="s">
        <v>20</v>
      </c>
      <c r="E63" s="42"/>
      <c r="F63" s="93">
        <v>7</v>
      </c>
      <c r="G63" s="69">
        <v>3</v>
      </c>
      <c r="H63" s="41">
        <v>2</v>
      </c>
      <c r="I63" s="41">
        <v>0</v>
      </c>
      <c r="J63" s="41">
        <v>0</v>
      </c>
      <c r="K63" s="41">
        <v>0</v>
      </c>
      <c r="L63" s="41">
        <v>1</v>
      </c>
      <c r="M63" s="41">
        <v>0</v>
      </c>
      <c r="N63" s="41">
        <v>0</v>
      </c>
      <c r="O63" s="41">
        <v>1</v>
      </c>
      <c r="P63" s="41">
        <v>1</v>
      </c>
      <c r="AA63" s="155">
        <v>7</v>
      </c>
      <c r="AB63" s="155" t="str">
        <f>IF(F63=AA63,"",1)</f>
        <v/>
      </c>
    </row>
    <row r="64" spans="1:28" ht="12" customHeight="1">
      <c r="A64" s="254"/>
      <c r="B64" s="254"/>
      <c r="C64" s="40"/>
      <c r="D64" s="306"/>
      <c r="E64" s="39"/>
      <c r="F64" s="94"/>
      <c r="G64" s="67">
        <f t="shared" ref="G64:P64" si="30">IF(G63=0,0,G63/$F63)</f>
        <v>0.42857142857142855</v>
      </c>
      <c r="H64" s="37">
        <f t="shared" si="30"/>
        <v>0.2857142857142857</v>
      </c>
      <c r="I64" s="37">
        <f t="shared" si="30"/>
        <v>0</v>
      </c>
      <c r="J64" s="37">
        <f t="shared" si="30"/>
        <v>0</v>
      </c>
      <c r="K64" s="37">
        <f t="shared" si="30"/>
        <v>0</v>
      </c>
      <c r="L64" s="37">
        <f t="shared" si="30"/>
        <v>0.14285714285714285</v>
      </c>
      <c r="M64" s="37">
        <f t="shared" si="30"/>
        <v>0</v>
      </c>
      <c r="N64" s="37">
        <f t="shared" si="30"/>
        <v>0</v>
      </c>
      <c r="O64" s="37">
        <f t="shared" si="30"/>
        <v>0.14285714285714285</v>
      </c>
      <c r="P64" s="37">
        <f t="shared" si="30"/>
        <v>0.14285714285714285</v>
      </c>
      <c r="AA64" s="154"/>
      <c r="AB64" s="154"/>
    </row>
    <row r="65" spans="1:28" ht="12" customHeight="1">
      <c r="A65" s="254"/>
      <c r="B65" s="254"/>
      <c r="C65" s="43"/>
      <c r="D65" s="305" t="s">
        <v>19</v>
      </c>
      <c r="E65" s="42"/>
      <c r="F65" s="93">
        <v>17</v>
      </c>
      <c r="G65" s="69">
        <v>3</v>
      </c>
      <c r="H65" s="41">
        <v>7</v>
      </c>
      <c r="I65" s="41">
        <v>3</v>
      </c>
      <c r="J65" s="41">
        <v>2</v>
      </c>
      <c r="K65" s="41">
        <v>3</v>
      </c>
      <c r="L65" s="41">
        <v>3</v>
      </c>
      <c r="M65" s="41">
        <v>3</v>
      </c>
      <c r="N65" s="41">
        <v>0</v>
      </c>
      <c r="O65" s="41">
        <v>1</v>
      </c>
      <c r="P65" s="41">
        <v>2</v>
      </c>
      <c r="AA65" s="155">
        <v>17</v>
      </c>
      <c r="AB65" s="155" t="str">
        <f>IF(F65=AA65,"",1)</f>
        <v/>
      </c>
    </row>
    <row r="66" spans="1:28" ht="12" customHeight="1">
      <c r="A66" s="254"/>
      <c r="B66" s="254"/>
      <c r="C66" s="40"/>
      <c r="D66" s="306"/>
      <c r="E66" s="39"/>
      <c r="F66" s="94"/>
      <c r="G66" s="67">
        <f t="shared" ref="G66:P66" si="31">IF(G65=0,0,G65/$F65)</f>
        <v>0.17647058823529413</v>
      </c>
      <c r="H66" s="37">
        <f t="shared" si="31"/>
        <v>0.41176470588235292</v>
      </c>
      <c r="I66" s="37">
        <f t="shared" si="31"/>
        <v>0.17647058823529413</v>
      </c>
      <c r="J66" s="37">
        <f t="shared" si="31"/>
        <v>0.11764705882352941</v>
      </c>
      <c r="K66" s="37">
        <f t="shared" si="31"/>
        <v>0.17647058823529413</v>
      </c>
      <c r="L66" s="37">
        <f t="shared" si="31"/>
        <v>0.17647058823529413</v>
      </c>
      <c r="M66" s="37">
        <f t="shared" si="31"/>
        <v>0.17647058823529413</v>
      </c>
      <c r="N66" s="37">
        <f t="shared" si="31"/>
        <v>0</v>
      </c>
      <c r="O66" s="37">
        <f t="shared" si="31"/>
        <v>5.8823529411764705E-2</v>
      </c>
      <c r="P66" s="37">
        <f t="shared" si="31"/>
        <v>0.11764705882352941</v>
      </c>
      <c r="AA66" s="154"/>
      <c r="AB66" s="154"/>
    </row>
    <row r="67" spans="1:28" ht="12" customHeight="1">
      <c r="A67" s="254"/>
      <c r="B67" s="254"/>
      <c r="C67" s="43"/>
      <c r="D67" s="305" t="s">
        <v>18</v>
      </c>
      <c r="E67" s="42"/>
      <c r="F67" s="93">
        <v>6</v>
      </c>
      <c r="G67" s="69">
        <v>2</v>
      </c>
      <c r="H67" s="41">
        <v>2</v>
      </c>
      <c r="I67" s="41">
        <v>0</v>
      </c>
      <c r="J67" s="41">
        <v>1</v>
      </c>
      <c r="K67" s="41">
        <v>0</v>
      </c>
      <c r="L67" s="41">
        <v>2</v>
      </c>
      <c r="M67" s="41">
        <v>1</v>
      </c>
      <c r="N67" s="41">
        <v>0</v>
      </c>
      <c r="O67" s="41">
        <v>0</v>
      </c>
      <c r="P67" s="41">
        <v>0</v>
      </c>
      <c r="AA67" s="155">
        <v>6</v>
      </c>
      <c r="AB67" s="155" t="str">
        <f>IF(F67=AA67,"",1)</f>
        <v/>
      </c>
    </row>
    <row r="68" spans="1:28" ht="12" customHeight="1">
      <c r="A68" s="254"/>
      <c r="B68" s="255"/>
      <c r="C68" s="40"/>
      <c r="D68" s="306"/>
      <c r="E68" s="39"/>
      <c r="F68" s="94"/>
      <c r="G68" s="67">
        <f t="shared" ref="G68:P68" si="32">IF(G67=0,0,G67/$F67)</f>
        <v>0.33333333333333331</v>
      </c>
      <c r="H68" s="37">
        <f t="shared" si="32"/>
        <v>0.33333333333333331</v>
      </c>
      <c r="I68" s="37">
        <f t="shared" si="32"/>
        <v>0</v>
      </c>
      <c r="J68" s="37">
        <f t="shared" si="32"/>
        <v>0.16666666666666666</v>
      </c>
      <c r="K68" s="37">
        <f t="shared" si="32"/>
        <v>0</v>
      </c>
      <c r="L68" s="37">
        <f t="shared" si="32"/>
        <v>0.33333333333333331</v>
      </c>
      <c r="M68" s="37">
        <f t="shared" si="32"/>
        <v>0.16666666666666666</v>
      </c>
      <c r="N68" s="37">
        <f t="shared" si="32"/>
        <v>0</v>
      </c>
      <c r="O68" s="37">
        <f t="shared" si="32"/>
        <v>0</v>
      </c>
      <c r="P68" s="37">
        <f t="shared" si="32"/>
        <v>0</v>
      </c>
      <c r="AA68" s="154"/>
      <c r="AB68" s="154"/>
    </row>
    <row r="69" spans="1:28" ht="12" customHeight="1">
      <c r="A69" s="254"/>
      <c r="B69" s="253" t="s">
        <v>17</v>
      </c>
      <c r="C69" s="43"/>
      <c r="D69" s="305" t="s">
        <v>16</v>
      </c>
      <c r="E69" s="42"/>
      <c r="F69" s="93">
        <v>724</v>
      </c>
      <c r="G69" s="69">
        <f t="shared" ref="G69:P69" si="33">SUM(G71,G73,G75,G77,G79,G81,G83,G85,G87,G89,G91,G93,G95,G97,G99)</f>
        <v>258</v>
      </c>
      <c r="H69" s="41">
        <f t="shared" si="33"/>
        <v>279</v>
      </c>
      <c r="I69" s="41">
        <f t="shared" si="33"/>
        <v>70</v>
      </c>
      <c r="J69" s="41">
        <f t="shared" si="33"/>
        <v>61</v>
      </c>
      <c r="K69" s="41">
        <f t="shared" si="33"/>
        <v>49</v>
      </c>
      <c r="L69" s="41">
        <f t="shared" si="33"/>
        <v>255</v>
      </c>
      <c r="M69" s="41">
        <f t="shared" si="33"/>
        <v>16</v>
      </c>
      <c r="N69" s="41">
        <f t="shared" si="33"/>
        <v>1</v>
      </c>
      <c r="O69" s="41">
        <f t="shared" si="33"/>
        <v>39</v>
      </c>
      <c r="P69" s="41">
        <f t="shared" si="33"/>
        <v>40</v>
      </c>
      <c r="AA69" s="155">
        <v>724</v>
      </c>
      <c r="AB69" s="155" t="str">
        <f>IF(F69=AA69,"",1)</f>
        <v/>
      </c>
    </row>
    <row r="70" spans="1:28" ht="12" customHeight="1">
      <c r="A70" s="254"/>
      <c r="B70" s="254"/>
      <c r="C70" s="40"/>
      <c r="D70" s="306"/>
      <c r="E70" s="39"/>
      <c r="F70" s="94"/>
      <c r="G70" s="67">
        <f t="shared" ref="G70:P70" si="34">IF(G69=0,0,G69/$F69)</f>
        <v>0.35635359116022097</v>
      </c>
      <c r="H70" s="37">
        <f t="shared" si="34"/>
        <v>0.38535911602209943</v>
      </c>
      <c r="I70" s="37">
        <f t="shared" si="34"/>
        <v>9.668508287292818E-2</v>
      </c>
      <c r="J70" s="37">
        <f t="shared" si="34"/>
        <v>8.4254143646408847E-2</v>
      </c>
      <c r="K70" s="37">
        <f t="shared" si="34"/>
        <v>6.7679558011049717E-2</v>
      </c>
      <c r="L70" s="37">
        <f t="shared" si="34"/>
        <v>0.35220994475138123</v>
      </c>
      <c r="M70" s="37">
        <f t="shared" si="34"/>
        <v>2.2099447513812154E-2</v>
      </c>
      <c r="N70" s="37">
        <f t="shared" si="34"/>
        <v>1.3812154696132596E-3</v>
      </c>
      <c r="O70" s="37">
        <f t="shared" si="34"/>
        <v>5.3867403314917128E-2</v>
      </c>
      <c r="P70" s="37">
        <f t="shared" si="34"/>
        <v>5.5248618784530384E-2</v>
      </c>
      <c r="AA70" s="154"/>
      <c r="AB70" s="154"/>
    </row>
    <row r="71" spans="1:28" ht="12" customHeight="1">
      <c r="A71" s="254"/>
      <c r="B71" s="254"/>
      <c r="C71" s="43"/>
      <c r="D71" s="305" t="s">
        <v>122</v>
      </c>
      <c r="E71" s="42"/>
      <c r="F71" s="93">
        <v>4</v>
      </c>
      <c r="G71" s="69">
        <v>1</v>
      </c>
      <c r="H71" s="41">
        <v>2</v>
      </c>
      <c r="I71" s="41">
        <v>2</v>
      </c>
      <c r="J71" s="41">
        <v>0</v>
      </c>
      <c r="K71" s="41">
        <v>0</v>
      </c>
      <c r="L71" s="41">
        <v>2</v>
      </c>
      <c r="M71" s="41">
        <v>0</v>
      </c>
      <c r="N71" s="41">
        <v>0</v>
      </c>
      <c r="O71" s="41">
        <v>0</v>
      </c>
      <c r="P71" s="41">
        <v>0</v>
      </c>
      <c r="AA71" s="155">
        <v>4</v>
      </c>
      <c r="AB71" s="155" t="str">
        <f>IF(F71=AA71,"",1)</f>
        <v/>
      </c>
    </row>
    <row r="72" spans="1:28" ht="12" customHeight="1">
      <c r="A72" s="254"/>
      <c r="B72" s="254"/>
      <c r="C72" s="40"/>
      <c r="D72" s="306"/>
      <c r="E72" s="39"/>
      <c r="F72" s="94"/>
      <c r="G72" s="67">
        <f t="shared" ref="G72:P72" si="35">IF(G71=0,0,G71/$F71)</f>
        <v>0.25</v>
      </c>
      <c r="H72" s="37">
        <f t="shared" si="35"/>
        <v>0.5</v>
      </c>
      <c r="I72" s="37">
        <f t="shared" si="35"/>
        <v>0.5</v>
      </c>
      <c r="J72" s="37">
        <f t="shared" si="35"/>
        <v>0</v>
      </c>
      <c r="K72" s="37">
        <f t="shared" si="35"/>
        <v>0</v>
      </c>
      <c r="L72" s="37">
        <f t="shared" si="35"/>
        <v>0.5</v>
      </c>
      <c r="M72" s="37">
        <f t="shared" si="35"/>
        <v>0</v>
      </c>
      <c r="N72" s="37">
        <f t="shared" si="35"/>
        <v>0</v>
      </c>
      <c r="O72" s="37">
        <f t="shared" si="35"/>
        <v>0</v>
      </c>
      <c r="P72" s="37">
        <f t="shared" si="35"/>
        <v>0</v>
      </c>
      <c r="AA72" s="154"/>
      <c r="AB72" s="154"/>
    </row>
    <row r="73" spans="1:28" ht="12" customHeight="1">
      <c r="A73" s="254"/>
      <c r="B73" s="254"/>
      <c r="C73" s="43"/>
      <c r="D73" s="305" t="s">
        <v>14</v>
      </c>
      <c r="E73" s="42"/>
      <c r="F73" s="93">
        <v>91</v>
      </c>
      <c r="G73" s="69">
        <v>29</v>
      </c>
      <c r="H73" s="41">
        <v>40</v>
      </c>
      <c r="I73" s="41">
        <v>12</v>
      </c>
      <c r="J73" s="41">
        <v>6</v>
      </c>
      <c r="K73" s="41">
        <v>8</v>
      </c>
      <c r="L73" s="41">
        <v>25</v>
      </c>
      <c r="M73" s="41">
        <v>7</v>
      </c>
      <c r="N73" s="41">
        <v>1</v>
      </c>
      <c r="O73" s="41">
        <v>3</v>
      </c>
      <c r="P73" s="41">
        <v>5</v>
      </c>
      <c r="AA73" s="155">
        <v>91</v>
      </c>
      <c r="AB73" s="155" t="str">
        <f>IF(F73=AA73,"",1)</f>
        <v/>
      </c>
    </row>
    <row r="74" spans="1:28" ht="12" customHeight="1">
      <c r="A74" s="254"/>
      <c r="B74" s="254"/>
      <c r="C74" s="40"/>
      <c r="D74" s="306"/>
      <c r="E74" s="39"/>
      <c r="F74" s="94"/>
      <c r="G74" s="67">
        <f t="shared" ref="G74:P74" si="36">IF(G73=0,0,G73/$F73)</f>
        <v>0.31868131868131866</v>
      </c>
      <c r="H74" s="37">
        <f t="shared" si="36"/>
        <v>0.43956043956043955</v>
      </c>
      <c r="I74" s="37">
        <f t="shared" si="36"/>
        <v>0.13186813186813187</v>
      </c>
      <c r="J74" s="37">
        <f t="shared" si="36"/>
        <v>6.5934065934065936E-2</v>
      </c>
      <c r="K74" s="37">
        <f t="shared" si="36"/>
        <v>8.7912087912087919E-2</v>
      </c>
      <c r="L74" s="37">
        <f t="shared" si="36"/>
        <v>0.27472527472527475</v>
      </c>
      <c r="M74" s="37">
        <f t="shared" si="36"/>
        <v>7.6923076923076927E-2</v>
      </c>
      <c r="N74" s="37">
        <f t="shared" si="36"/>
        <v>1.098901098901099E-2</v>
      </c>
      <c r="O74" s="37">
        <f t="shared" si="36"/>
        <v>3.2967032967032968E-2</v>
      </c>
      <c r="P74" s="37">
        <f t="shared" si="36"/>
        <v>5.4945054945054944E-2</v>
      </c>
      <c r="AA74" s="154"/>
      <c r="AB74" s="154"/>
    </row>
    <row r="75" spans="1:28" ht="12" customHeight="1">
      <c r="A75" s="254"/>
      <c r="B75" s="254"/>
      <c r="C75" s="43"/>
      <c r="D75" s="305" t="s">
        <v>13</v>
      </c>
      <c r="E75" s="42"/>
      <c r="F75" s="93">
        <v>19</v>
      </c>
      <c r="G75" s="69">
        <v>5</v>
      </c>
      <c r="H75" s="41">
        <v>8</v>
      </c>
      <c r="I75" s="41">
        <v>1</v>
      </c>
      <c r="J75" s="41">
        <v>0</v>
      </c>
      <c r="K75" s="41">
        <v>0</v>
      </c>
      <c r="L75" s="41">
        <v>9</v>
      </c>
      <c r="M75" s="41">
        <v>1</v>
      </c>
      <c r="N75" s="41">
        <v>0</v>
      </c>
      <c r="O75" s="41">
        <v>0</v>
      </c>
      <c r="P75" s="41">
        <v>1</v>
      </c>
      <c r="AA75" s="155">
        <v>19</v>
      </c>
      <c r="AB75" s="155" t="str">
        <f>IF(F75=AA75,"",1)</f>
        <v/>
      </c>
    </row>
    <row r="76" spans="1:28" ht="12" customHeight="1">
      <c r="A76" s="254"/>
      <c r="B76" s="254"/>
      <c r="C76" s="40"/>
      <c r="D76" s="306"/>
      <c r="E76" s="39"/>
      <c r="F76" s="94"/>
      <c r="G76" s="67">
        <f t="shared" ref="G76:P76" si="37">IF(G75=0,0,G75/$F75)</f>
        <v>0.26315789473684209</v>
      </c>
      <c r="H76" s="37">
        <f t="shared" si="37"/>
        <v>0.42105263157894735</v>
      </c>
      <c r="I76" s="37">
        <f t="shared" si="37"/>
        <v>5.2631578947368418E-2</v>
      </c>
      <c r="J76" s="37">
        <f t="shared" si="37"/>
        <v>0</v>
      </c>
      <c r="K76" s="37">
        <f t="shared" si="37"/>
        <v>0</v>
      </c>
      <c r="L76" s="37">
        <f t="shared" si="37"/>
        <v>0.47368421052631576</v>
      </c>
      <c r="M76" s="37">
        <f t="shared" si="37"/>
        <v>5.2631578947368418E-2</v>
      </c>
      <c r="N76" s="37">
        <f t="shared" si="37"/>
        <v>0</v>
      </c>
      <c r="O76" s="37">
        <f t="shared" si="37"/>
        <v>0</v>
      </c>
      <c r="P76" s="37">
        <f t="shared" si="37"/>
        <v>5.2631578947368418E-2</v>
      </c>
      <c r="AA76" s="154"/>
      <c r="AB76" s="154"/>
    </row>
    <row r="77" spans="1:28" ht="12" customHeight="1">
      <c r="A77" s="254"/>
      <c r="B77" s="254"/>
      <c r="C77" s="43"/>
      <c r="D77" s="305" t="s">
        <v>12</v>
      </c>
      <c r="E77" s="42"/>
      <c r="F77" s="93">
        <v>14</v>
      </c>
      <c r="G77" s="69">
        <v>9</v>
      </c>
      <c r="H77" s="41">
        <v>5</v>
      </c>
      <c r="I77" s="41">
        <v>3</v>
      </c>
      <c r="J77" s="41">
        <v>2</v>
      </c>
      <c r="K77" s="41">
        <v>1</v>
      </c>
      <c r="L77" s="41">
        <v>4</v>
      </c>
      <c r="M77" s="41">
        <v>0</v>
      </c>
      <c r="N77" s="41">
        <v>0</v>
      </c>
      <c r="O77" s="41">
        <v>0</v>
      </c>
      <c r="P77" s="41">
        <v>0</v>
      </c>
      <c r="AA77" s="155">
        <v>14</v>
      </c>
      <c r="AB77" s="155" t="str">
        <f>IF(F77=AA77,"",1)</f>
        <v/>
      </c>
    </row>
    <row r="78" spans="1:28" ht="12" customHeight="1">
      <c r="A78" s="254"/>
      <c r="B78" s="254"/>
      <c r="C78" s="40"/>
      <c r="D78" s="306"/>
      <c r="E78" s="39"/>
      <c r="F78" s="94"/>
      <c r="G78" s="67">
        <f t="shared" ref="G78:P78" si="38">IF(G77=0,0,G77/$F77)</f>
        <v>0.6428571428571429</v>
      </c>
      <c r="H78" s="37">
        <f t="shared" si="38"/>
        <v>0.35714285714285715</v>
      </c>
      <c r="I78" s="37">
        <f t="shared" si="38"/>
        <v>0.21428571428571427</v>
      </c>
      <c r="J78" s="37">
        <f t="shared" si="38"/>
        <v>0.14285714285714285</v>
      </c>
      <c r="K78" s="37">
        <f t="shared" si="38"/>
        <v>7.1428571428571425E-2</v>
      </c>
      <c r="L78" s="37">
        <f t="shared" si="38"/>
        <v>0.2857142857142857</v>
      </c>
      <c r="M78" s="37">
        <f t="shared" si="38"/>
        <v>0</v>
      </c>
      <c r="N78" s="37">
        <f t="shared" si="38"/>
        <v>0</v>
      </c>
      <c r="O78" s="37">
        <f t="shared" si="38"/>
        <v>0</v>
      </c>
      <c r="P78" s="37">
        <f t="shared" si="38"/>
        <v>0</v>
      </c>
      <c r="AA78" s="154"/>
      <c r="AB78" s="154"/>
    </row>
    <row r="79" spans="1:28" ht="12" customHeight="1">
      <c r="A79" s="254"/>
      <c r="B79" s="254"/>
      <c r="C79" s="43"/>
      <c r="D79" s="305" t="s">
        <v>11</v>
      </c>
      <c r="E79" s="42"/>
      <c r="F79" s="93">
        <v>32</v>
      </c>
      <c r="G79" s="69">
        <v>19</v>
      </c>
      <c r="H79" s="41">
        <v>18</v>
      </c>
      <c r="I79" s="41">
        <v>3</v>
      </c>
      <c r="J79" s="41">
        <v>5</v>
      </c>
      <c r="K79" s="41">
        <v>2</v>
      </c>
      <c r="L79" s="41">
        <v>4</v>
      </c>
      <c r="M79" s="41">
        <v>0</v>
      </c>
      <c r="N79" s="41">
        <v>0</v>
      </c>
      <c r="O79" s="41">
        <v>1</v>
      </c>
      <c r="P79" s="41">
        <v>1</v>
      </c>
      <c r="AA79" s="155">
        <v>32</v>
      </c>
      <c r="AB79" s="155" t="str">
        <f>IF(F79=AA79,"",1)</f>
        <v/>
      </c>
    </row>
    <row r="80" spans="1:28" ht="12" customHeight="1">
      <c r="A80" s="254"/>
      <c r="B80" s="254"/>
      <c r="C80" s="40"/>
      <c r="D80" s="306"/>
      <c r="E80" s="39"/>
      <c r="F80" s="94"/>
      <c r="G80" s="67">
        <f t="shared" ref="G80:P80" si="39">IF(G79=0,0,G79/$F79)</f>
        <v>0.59375</v>
      </c>
      <c r="H80" s="37">
        <f t="shared" si="39"/>
        <v>0.5625</v>
      </c>
      <c r="I80" s="37">
        <f t="shared" si="39"/>
        <v>9.375E-2</v>
      </c>
      <c r="J80" s="37">
        <f t="shared" si="39"/>
        <v>0.15625</v>
      </c>
      <c r="K80" s="37">
        <f t="shared" si="39"/>
        <v>6.25E-2</v>
      </c>
      <c r="L80" s="37">
        <f t="shared" si="39"/>
        <v>0.125</v>
      </c>
      <c r="M80" s="37">
        <f t="shared" si="39"/>
        <v>0</v>
      </c>
      <c r="N80" s="37">
        <f t="shared" si="39"/>
        <v>0</v>
      </c>
      <c r="O80" s="37">
        <f t="shared" si="39"/>
        <v>3.125E-2</v>
      </c>
      <c r="P80" s="37">
        <f t="shared" si="39"/>
        <v>3.125E-2</v>
      </c>
      <c r="AA80" s="154"/>
      <c r="AB80" s="154"/>
    </row>
    <row r="81" spans="1:28" ht="12" customHeight="1">
      <c r="A81" s="254"/>
      <c r="B81" s="254"/>
      <c r="C81" s="43"/>
      <c r="D81" s="305" t="s">
        <v>10</v>
      </c>
      <c r="E81" s="42"/>
      <c r="F81" s="93">
        <v>176</v>
      </c>
      <c r="G81" s="69">
        <v>54</v>
      </c>
      <c r="H81" s="41">
        <v>74</v>
      </c>
      <c r="I81" s="41">
        <v>14</v>
      </c>
      <c r="J81" s="41">
        <v>12</v>
      </c>
      <c r="K81" s="41">
        <v>23</v>
      </c>
      <c r="L81" s="41">
        <v>49</v>
      </c>
      <c r="M81" s="41">
        <v>6</v>
      </c>
      <c r="N81" s="41">
        <v>0</v>
      </c>
      <c r="O81" s="41">
        <v>9</v>
      </c>
      <c r="P81" s="41">
        <v>14</v>
      </c>
      <c r="AA81" s="155">
        <v>176</v>
      </c>
      <c r="AB81" s="155" t="str">
        <f>IF(F81=AA81,"",1)</f>
        <v/>
      </c>
    </row>
    <row r="82" spans="1:28" ht="12" customHeight="1">
      <c r="A82" s="254"/>
      <c r="B82" s="254"/>
      <c r="C82" s="40"/>
      <c r="D82" s="306"/>
      <c r="E82" s="39"/>
      <c r="F82" s="94"/>
      <c r="G82" s="67">
        <f t="shared" ref="G82:P82" si="40">IF(G81=0,0,G81/$F81)</f>
        <v>0.30681818181818182</v>
      </c>
      <c r="H82" s="37">
        <f t="shared" si="40"/>
        <v>0.42045454545454547</v>
      </c>
      <c r="I82" s="37">
        <f t="shared" si="40"/>
        <v>7.9545454545454544E-2</v>
      </c>
      <c r="J82" s="37">
        <f t="shared" si="40"/>
        <v>6.8181818181818177E-2</v>
      </c>
      <c r="K82" s="37">
        <f t="shared" si="40"/>
        <v>0.13068181818181818</v>
      </c>
      <c r="L82" s="37">
        <f t="shared" si="40"/>
        <v>0.27840909090909088</v>
      </c>
      <c r="M82" s="37">
        <f t="shared" si="40"/>
        <v>3.4090909090909088E-2</v>
      </c>
      <c r="N82" s="37">
        <f t="shared" si="40"/>
        <v>0</v>
      </c>
      <c r="O82" s="37">
        <f t="shared" si="40"/>
        <v>5.113636363636364E-2</v>
      </c>
      <c r="P82" s="37">
        <f t="shared" si="40"/>
        <v>7.9545454545454544E-2</v>
      </c>
      <c r="AA82" s="154"/>
      <c r="AB82" s="154"/>
    </row>
    <row r="83" spans="1:28" ht="12" customHeight="1">
      <c r="A83" s="254"/>
      <c r="B83" s="254"/>
      <c r="C83" s="43"/>
      <c r="D83" s="305" t="s">
        <v>9</v>
      </c>
      <c r="E83" s="42"/>
      <c r="F83" s="93">
        <v>21</v>
      </c>
      <c r="G83" s="69">
        <v>9</v>
      </c>
      <c r="H83" s="41">
        <v>16</v>
      </c>
      <c r="I83" s="41">
        <v>2</v>
      </c>
      <c r="J83" s="41">
        <v>0</v>
      </c>
      <c r="K83" s="41">
        <v>0</v>
      </c>
      <c r="L83" s="41">
        <v>4</v>
      </c>
      <c r="M83" s="41">
        <v>0</v>
      </c>
      <c r="N83" s="41">
        <v>0</v>
      </c>
      <c r="O83" s="41">
        <v>1</v>
      </c>
      <c r="P83" s="41">
        <v>0</v>
      </c>
      <c r="AA83" s="155">
        <v>21</v>
      </c>
      <c r="AB83" s="155" t="str">
        <f>IF(F83=AA83,"",1)</f>
        <v/>
      </c>
    </row>
    <row r="84" spans="1:28" ht="12" customHeight="1">
      <c r="A84" s="254"/>
      <c r="B84" s="254"/>
      <c r="C84" s="40"/>
      <c r="D84" s="306"/>
      <c r="E84" s="39"/>
      <c r="F84" s="94"/>
      <c r="G84" s="67">
        <f t="shared" ref="G84:P84" si="41">IF(G83=0,0,G83/$F83)</f>
        <v>0.42857142857142855</v>
      </c>
      <c r="H84" s="37">
        <f t="shared" si="41"/>
        <v>0.76190476190476186</v>
      </c>
      <c r="I84" s="37">
        <f t="shared" si="41"/>
        <v>9.5238095238095233E-2</v>
      </c>
      <c r="J84" s="37">
        <f t="shared" si="41"/>
        <v>0</v>
      </c>
      <c r="K84" s="37">
        <f t="shared" si="41"/>
        <v>0</v>
      </c>
      <c r="L84" s="37">
        <f t="shared" si="41"/>
        <v>0.19047619047619047</v>
      </c>
      <c r="M84" s="37">
        <f t="shared" si="41"/>
        <v>0</v>
      </c>
      <c r="N84" s="37">
        <f t="shared" si="41"/>
        <v>0</v>
      </c>
      <c r="O84" s="37">
        <f t="shared" si="41"/>
        <v>4.7619047619047616E-2</v>
      </c>
      <c r="P84" s="37">
        <f t="shared" si="41"/>
        <v>0</v>
      </c>
      <c r="AA84" s="154"/>
      <c r="AB84" s="154"/>
    </row>
    <row r="85" spans="1:28" ht="12" customHeight="1">
      <c r="A85" s="254"/>
      <c r="B85" s="254"/>
      <c r="C85" s="43"/>
      <c r="D85" s="305" t="s">
        <v>8</v>
      </c>
      <c r="E85" s="42"/>
      <c r="F85" s="93">
        <v>9</v>
      </c>
      <c r="G85" s="69">
        <v>5</v>
      </c>
      <c r="H85" s="41">
        <v>6</v>
      </c>
      <c r="I85" s="41">
        <v>2</v>
      </c>
      <c r="J85" s="41">
        <v>2</v>
      </c>
      <c r="K85" s="41">
        <v>0</v>
      </c>
      <c r="L85" s="41">
        <v>2</v>
      </c>
      <c r="M85" s="41">
        <v>0</v>
      </c>
      <c r="N85" s="41">
        <v>0</v>
      </c>
      <c r="O85" s="41">
        <v>0</v>
      </c>
      <c r="P85" s="41">
        <v>1</v>
      </c>
      <c r="AA85" s="155">
        <v>9</v>
      </c>
      <c r="AB85" s="155" t="str">
        <f>IF(F85=AA85,"",1)</f>
        <v/>
      </c>
    </row>
    <row r="86" spans="1:28" ht="12" customHeight="1">
      <c r="A86" s="254"/>
      <c r="B86" s="254"/>
      <c r="C86" s="40"/>
      <c r="D86" s="306"/>
      <c r="E86" s="39"/>
      <c r="F86" s="94"/>
      <c r="G86" s="67">
        <f t="shared" ref="G86:P86" si="42">IF(G85=0,0,G85/$F85)</f>
        <v>0.55555555555555558</v>
      </c>
      <c r="H86" s="37">
        <f t="shared" si="42"/>
        <v>0.66666666666666663</v>
      </c>
      <c r="I86" s="37">
        <f t="shared" si="42"/>
        <v>0.22222222222222221</v>
      </c>
      <c r="J86" s="37">
        <f t="shared" si="42"/>
        <v>0.22222222222222221</v>
      </c>
      <c r="K86" s="37">
        <f t="shared" si="42"/>
        <v>0</v>
      </c>
      <c r="L86" s="37">
        <f t="shared" si="42"/>
        <v>0.22222222222222221</v>
      </c>
      <c r="M86" s="37">
        <f t="shared" si="42"/>
        <v>0</v>
      </c>
      <c r="N86" s="37">
        <f t="shared" si="42"/>
        <v>0</v>
      </c>
      <c r="O86" s="37">
        <f t="shared" si="42"/>
        <v>0</v>
      </c>
      <c r="P86" s="37">
        <f t="shared" si="42"/>
        <v>0.1111111111111111</v>
      </c>
      <c r="AA86" s="154"/>
      <c r="AB86" s="154"/>
    </row>
    <row r="87" spans="1:28" ht="13.5" customHeight="1">
      <c r="A87" s="254"/>
      <c r="B87" s="254"/>
      <c r="C87" s="43"/>
      <c r="D87" s="307" t="s">
        <v>121</v>
      </c>
      <c r="E87" s="42"/>
      <c r="F87" s="93">
        <v>18</v>
      </c>
      <c r="G87" s="69">
        <v>6</v>
      </c>
      <c r="H87" s="41">
        <v>7</v>
      </c>
      <c r="I87" s="41">
        <v>1</v>
      </c>
      <c r="J87" s="41">
        <v>1</v>
      </c>
      <c r="K87" s="41">
        <v>0</v>
      </c>
      <c r="L87" s="41">
        <v>9</v>
      </c>
      <c r="M87" s="41">
        <v>0</v>
      </c>
      <c r="N87" s="41">
        <v>0</v>
      </c>
      <c r="O87" s="41">
        <v>1</v>
      </c>
      <c r="P87" s="41">
        <v>1</v>
      </c>
      <c r="AA87" s="155">
        <v>18</v>
      </c>
      <c r="AB87" s="155" t="str">
        <f>IF(F87=AA87,"",1)</f>
        <v/>
      </c>
    </row>
    <row r="88" spans="1:28" ht="13.5" customHeight="1">
      <c r="A88" s="254"/>
      <c r="B88" s="254"/>
      <c r="C88" s="40"/>
      <c r="D88" s="306"/>
      <c r="E88" s="39"/>
      <c r="F88" s="94"/>
      <c r="G88" s="67">
        <f t="shared" ref="G88:P88" si="43">IF(G87=0,0,G87/$F87)</f>
        <v>0.33333333333333331</v>
      </c>
      <c r="H88" s="37">
        <f t="shared" si="43"/>
        <v>0.3888888888888889</v>
      </c>
      <c r="I88" s="37">
        <f t="shared" si="43"/>
        <v>5.5555555555555552E-2</v>
      </c>
      <c r="J88" s="37">
        <f t="shared" si="43"/>
        <v>5.5555555555555552E-2</v>
      </c>
      <c r="K88" s="37">
        <f t="shared" si="43"/>
        <v>0</v>
      </c>
      <c r="L88" s="37">
        <f t="shared" si="43"/>
        <v>0.5</v>
      </c>
      <c r="M88" s="37">
        <f t="shared" si="43"/>
        <v>0</v>
      </c>
      <c r="N88" s="37">
        <f t="shared" si="43"/>
        <v>0</v>
      </c>
      <c r="O88" s="37">
        <f t="shared" si="43"/>
        <v>5.5555555555555552E-2</v>
      </c>
      <c r="P88" s="37">
        <f t="shared" si="43"/>
        <v>5.5555555555555552E-2</v>
      </c>
      <c r="AA88" s="154"/>
      <c r="AB88" s="154"/>
    </row>
    <row r="89" spans="1:28" ht="12" customHeight="1">
      <c r="A89" s="254"/>
      <c r="B89" s="254"/>
      <c r="C89" s="43"/>
      <c r="D89" s="305" t="s">
        <v>6</v>
      </c>
      <c r="E89" s="42"/>
      <c r="F89" s="93">
        <v>49</v>
      </c>
      <c r="G89" s="69">
        <v>19</v>
      </c>
      <c r="H89" s="41">
        <v>18</v>
      </c>
      <c r="I89" s="41">
        <v>6</v>
      </c>
      <c r="J89" s="41">
        <v>2</v>
      </c>
      <c r="K89" s="41">
        <v>4</v>
      </c>
      <c r="L89" s="41">
        <v>13</v>
      </c>
      <c r="M89" s="41">
        <v>2</v>
      </c>
      <c r="N89" s="41">
        <v>0</v>
      </c>
      <c r="O89" s="41">
        <v>6</v>
      </c>
      <c r="P89" s="41">
        <v>4</v>
      </c>
      <c r="AA89" s="155">
        <v>49</v>
      </c>
      <c r="AB89" s="155" t="str">
        <f>IF(F89=AA89,"",1)</f>
        <v/>
      </c>
    </row>
    <row r="90" spans="1:28" ht="12" customHeight="1">
      <c r="A90" s="254"/>
      <c r="B90" s="254"/>
      <c r="C90" s="40"/>
      <c r="D90" s="306"/>
      <c r="E90" s="39"/>
      <c r="F90" s="94"/>
      <c r="G90" s="67">
        <f t="shared" ref="G90:P90" si="44">IF(G89=0,0,G89/$F89)</f>
        <v>0.38775510204081631</v>
      </c>
      <c r="H90" s="37">
        <f t="shared" si="44"/>
        <v>0.36734693877551022</v>
      </c>
      <c r="I90" s="37">
        <f t="shared" si="44"/>
        <v>0.12244897959183673</v>
      </c>
      <c r="J90" s="37">
        <f t="shared" si="44"/>
        <v>4.0816326530612242E-2</v>
      </c>
      <c r="K90" s="37">
        <f t="shared" si="44"/>
        <v>8.1632653061224483E-2</v>
      </c>
      <c r="L90" s="37">
        <f t="shared" si="44"/>
        <v>0.26530612244897961</v>
      </c>
      <c r="M90" s="37">
        <f t="shared" si="44"/>
        <v>4.0816326530612242E-2</v>
      </c>
      <c r="N90" s="37">
        <f t="shared" si="44"/>
        <v>0</v>
      </c>
      <c r="O90" s="37">
        <f t="shared" si="44"/>
        <v>0.12244897959183673</v>
      </c>
      <c r="P90" s="37">
        <f t="shared" si="44"/>
        <v>8.1632653061224483E-2</v>
      </c>
      <c r="AA90" s="154"/>
      <c r="AB90" s="154"/>
    </row>
    <row r="91" spans="1:28" ht="12" customHeight="1">
      <c r="A91" s="254"/>
      <c r="B91" s="254"/>
      <c r="C91" s="43"/>
      <c r="D91" s="305" t="s">
        <v>5</v>
      </c>
      <c r="E91" s="42"/>
      <c r="F91" s="93">
        <v>24</v>
      </c>
      <c r="G91" s="69">
        <v>10</v>
      </c>
      <c r="H91" s="41">
        <v>9</v>
      </c>
      <c r="I91" s="41">
        <v>3</v>
      </c>
      <c r="J91" s="41">
        <v>1</v>
      </c>
      <c r="K91" s="41">
        <v>1</v>
      </c>
      <c r="L91" s="41">
        <v>6</v>
      </c>
      <c r="M91" s="41">
        <v>0</v>
      </c>
      <c r="N91" s="41">
        <v>0</v>
      </c>
      <c r="O91" s="41">
        <v>6</v>
      </c>
      <c r="P91" s="41">
        <v>1</v>
      </c>
      <c r="AA91" s="155">
        <v>24</v>
      </c>
      <c r="AB91" s="155" t="str">
        <f>IF(F91=AA91,"",1)</f>
        <v/>
      </c>
    </row>
    <row r="92" spans="1:28" ht="12" customHeight="1">
      <c r="A92" s="254"/>
      <c r="B92" s="254"/>
      <c r="C92" s="40"/>
      <c r="D92" s="306"/>
      <c r="E92" s="39"/>
      <c r="F92" s="94"/>
      <c r="G92" s="67">
        <f t="shared" ref="G92:P92" si="45">IF(G91=0,0,G91/$F91)</f>
        <v>0.41666666666666669</v>
      </c>
      <c r="H92" s="37">
        <f t="shared" si="45"/>
        <v>0.375</v>
      </c>
      <c r="I92" s="37">
        <f t="shared" si="45"/>
        <v>0.125</v>
      </c>
      <c r="J92" s="37">
        <f t="shared" si="45"/>
        <v>4.1666666666666664E-2</v>
      </c>
      <c r="K92" s="37">
        <f t="shared" si="45"/>
        <v>4.1666666666666664E-2</v>
      </c>
      <c r="L92" s="37">
        <f t="shared" si="45"/>
        <v>0.25</v>
      </c>
      <c r="M92" s="37">
        <f t="shared" si="45"/>
        <v>0</v>
      </c>
      <c r="N92" s="37">
        <f t="shared" si="45"/>
        <v>0</v>
      </c>
      <c r="O92" s="37">
        <f t="shared" si="45"/>
        <v>0.25</v>
      </c>
      <c r="P92" s="37">
        <f t="shared" si="45"/>
        <v>4.1666666666666664E-2</v>
      </c>
      <c r="AA92" s="154"/>
      <c r="AB92" s="154"/>
    </row>
    <row r="93" spans="1:28" ht="12" customHeight="1">
      <c r="A93" s="254"/>
      <c r="B93" s="254"/>
      <c r="C93" s="43"/>
      <c r="D93" s="305" t="s">
        <v>4</v>
      </c>
      <c r="E93" s="42"/>
      <c r="F93" s="93">
        <v>22</v>
      </c>
      <c r="G93" s="69">
        <v>9</v>
      </c>
      <c r="H93" s="41">
        <v>5</v>
      </c>
      <c r="I93" s="41">
        <v>2</v>
      </c>
      <c r="J93" s="41">
        <v>3</v>
      </c>
      <c r="K93" s="41">
        <v>1</v>
      </c>
      <c r="L93" s="41">
        <v>8</v>
      </c>
      <c r="M93" s="41">
        <v>0</v>
      </c>
      <c r="N93" s="41">
        <v>0</v>
      </c>
      <c r="O93" s="41">
        <v>2</v>
      </c>
      <c r="P93" s="41">
        <v>1</v>
      </c>
      <c r="AA93" s="155">
        <v>22</v>
      </c>
      <c r="AB93" s="155" t="str">
        <f>IF(F93=AA93,"",1)</f>
        <v/>
      </c>
    </row>
    <row r="94" spans="1:28" ht="12" customHeight="1">
      <c r="A94" s="254"/>
      <c r="B94" s="254"/>
      <c r="C94" s="40"/>
      <c r="D94" s="306"/>
      <c r="E94" s="39"/>
      <c r="F94" s="94"/>
      <c r="G94" s="67">
        <f t="shared" ref="G94:P94" si="46">IF(G93=0,0,G93/$F93)</f>
        <v>0.40909090909090912</v>
      </c>
      <c r="H94" s="37">
        <f t="shared" si="46"/>
        <v>0.22727272727272727</v>
      </c>
      <c r="I94" s="37">
        <f t="shared" si="46"/>
        <v>9.0909090909090912E-2</v>
      </c>
      <c r="J94" s="37">
        <f t="shared" si="46"/>
        <v>0.13636363636363635</v>
      </c>
      <c r="K94" s="37">
        <f t="shared" si="46"/>
        <v>4.5454545454545456E-2</v>
      </c>
      <c r="L94" s="37">
        <f t="shared" si="46"/>
        <v>0.36363636363636365</v>
      </c>
      <c r="M94" s="37">
        <f t="shared" si="46"/>
        <v>0</v>
      </c>
      <c r="N94" s="37">
        <f t="shared" si="46"/>
        <v>0</v>
      </c>
      <c r="O94" s="37">
        <f t="shared" si="46"/>
        <v>9.0909090909090912E-2</v>
      </c>
      <c r="P94" s="37">
        <f t="shared" si="46"/>
        <v>4.5454545454545456E-2</v>
      </c>
      <c r="AA94" s="154"/>
      <c r="AB94" s="154"/>
    </row>
    <row r="95" spans="1:28" ht="12" customHeight="1">
      <c r="A95" s="254"/>
      <c r="B95" s="254"/>
      <c r="C95" s="43"/>
      <c r="D95" s="305" t="s">
        <v>3</v>
      </c>
      <c r="E95" s="42"/>
      <c r="F95" s="93">
        <v>168</v>
      </c>
      <c r="G95" s="69">
        <v>54</v>
      </c>
      <c r="H95" s="41">
        <v>35</v>
      </c>
      <c r="I95" s="41">
        <v>11</v>
      </c>
      <c r="J95" s="41">
        <v>18</v>
      </c>
      <c r="K95" s="41">
        <v>7</v>
      </c>
      <c r="L95" s="41">
        <v>92</v>
      </c>
      <c r="M95" s="41">
        <v>0</v>
      </c>
      <c r="N95" s="41">
        <v>0</v>
      </c>
      <c r="O95" s="41">
        <v>6</v>
      </c>
      <c r="P95" s="41">
        <v>4</v>
      </c>
      <c r="AA95" s="155">
        <v>168</v>
      </c>
      <c r="AB95" s="155" t="str">
        <f>IF(F95=AA95,"",1)</f>
        <v/>
      </c>
    </row>
    <row r="96" spans="1:28" ht="12" customHeight="1">
      <c r="A96" s="254"/>
      <c r="B96" s="254"/>
      <c r="C96" s="40"/>
      <c r="D96" s="306"/>
      <c r="E96" s="39"/>
      <c r="F96" s="94"/>
      <c r="G96" s="67">
        <f t="shared" ref="G96:P96" si="47">IF(G95=0,0,G95/$F95)</f>
        <v>0.32142857142857145</v>
      </c>
      <c r="H96" s="37">
        <f t="shared" si="47"/>
        <v>0.20833333333333334</v>
      </c>
      <c r="I96" s="37">
        <f t="shared" si="47"/>
        <v>6.5476190476190479E-2</v>
      </c>
      <c r="J96" s="37">
        <f t="shared" si="47"/>
        <v>0.10714285714285714</v>
      </c>
      <c r="K96" s="37">
        <f t="shared" si="47"/>
        <v>4.1666666666666664E-2</v>
      </c>
      <c r="L96" s="37">
        <f t="shared" si="47"/>
        <v>0.54761904761904767</v>
      </c>
      <c r="M96" s="37">
        <f t="shared" si="47"/>
        <v>0</v>
      </c>
      <c r="N96" s="37">
        <f t="shared" si="47"/>
        <v>0</v>
      </c>
      <c r="O96" s="37">
        <f t="shared" si="47"/>
        <v>3.5714285714285712E-2</v>
      </c>
      <c r="P96" s="37">
        <f t="shared" si="47"/>
        <v>2.3809523809523808E-2</v>
      </c>
      <c r="AA96" s="154"/>
      <c r="AB96" s="154"/>
    </row>
    <row r="97" spans="1:30" ht="12" customHeight="1">
      <c r="A97" s="254"/>
      <c r="B97" s="254"/>
      <c r="C97" s="43"/>
      <c r="D97" s="305" t="s">
        <v>2</v>
      </c>
      <c r="E97" s="42"/>
      <c r="F97" s="93">
        <v>21</v>
      </c>
      <c r="G97" s="69">
        <v>13</v>
      </c>
      <c r="H97" s="41">
        <v>14</v>
      </c>
      <c r="I97" s="41">
        <v>2</v>
      </c>
      <c r="J97" s="41">
        <v>1</v>
      </c>
      <c r="K97" s="41">
        <v>1</v>
      </c>
      <c r="L97" s="41">
        <v>7</v>
      </c>
      <c r="M97" s="41">
        <v>0</v>
      </c>
      <c r="N97" s="41">
        <v>0</v>
      </c>
      <c r="O97" s="41">
        <v>0</v>
      </c>
      <c r="P97" s="41">
        <v>0</v>
      </c>
      <c r="AA97" s="155">
        <v>21</v>
      </c>
      <c r="AB97" s="155" t="str">
        <f>IF(F97=AA97,"",1)</f>
        <v/>
      </c>
    </row>
    <row r="98" spans="1:30" ht="12" customHeight="1">
      <c r="A98" s="254"/>
      <c r="B98" s="254"/>
      <c r="C98" s="40"/>
      <c r="D98" s="306"/>
      <c r="E98" s="39"/>
      <c r="F98" s="94"/>
      <c r="G98" s="67">
        <f t="shared" ref="G98:P98" si="48">IF(G97=0,0,G97/$F97)</f>
        <v>0.61904761904761907</v>
      </c>
      <c r="H98" s="37">
        <f t="shared" si="48"/>
        <v>0.66666666666666663</v>
      </c>
      <c r="I98" s="37">
        <f t="shared" si="48"/>
        <v>9.5238095238095233E-2</v>
      </c>
      <c r="J98" s="37">
        <f t="shared" si="48"/>
        <v>4.7619047619047616E-2</v>
      </c>
      <c r="K98" s="37">
        <f t="shared" si="48"/>
        <v>4.7619047619047616E-2</v>
      </c>
      <c r="L98" s="37">
        <f t="shared" si="48"/>
        <v>0.33333333333333331</v>
      </c>
      <c r="M98" s="37">
        <f t="shared" si="48"/>
        <v>0</v>
      </c>
      <c r="N98" s="37">
        <f t="shared" si="48"/>
        <v>0</v>
      </c>
      <c r="O98" s="37">
        <f t="shared" si="48"/>
        <v>0</v>
      </c>
      <c r="P98" s="37">
        <f t="shared" si="48"/>
        <v>0</v>
      </c>
      <c r="AA98" s="154"/>
      <c r="AB98" s="154"/>
    </row>
    <row r="99" spans="1:30" ht="12.75" customHeight="1">
      <c r="A99" s="254"/>
      <c r="B99" s="254"/>
      <c r="C99" s="43"/>
      <c r="D99" s="305" t="s">
        <v>1</v>
      </c>
      <c r="E99" s="42"/>
      <c r="F99" s="93">
        <v>56</v>
      </c>
      <c r="G99" s="69">
        <v>16</v>
      </c>
      <c r="H99" s="41">
        <v>22</v>
      </c>
      <c r="I99" s="41">
        <v>6</v>
      </c>
      <c r="J99" s="41">
        <v>8</v>
      </c>
      <c r="K99" s="41">
        <v>1</v>
      </c>
      <c r="L99" s="41">
        <v>21</v>
      </c>
      <c r="M99" s="41">
        <v>0</v>
      </c>
      <c r="N99" s="41">
        <v>0</v>
      </c>
      <c r="O99" s="41">
        <v>4</v>
      </c>
      <c r="P99" s="41">
        <v>7</v>
      </c>
      <c r="AA99" s="155">
        <v>56</v>
      </c>
      <c r="AB99" s="155" t="str">
        <f>IF(F99=AA99,"",1)</f>
        <v/>
      </c>
    </row>
    <row r="100" spans="1:30" ht="12.75" customHeight="1" thickBot="1">
      <c r="A100" s="255"/>
      <c r="B100" s="255"/>
      <c r="C100" s="40"/>
      <c r="D100" s="306"/>
      <c r="E100" s="39"/>
      <c r="F100" s="128"/>
      <c r="G100" s="67">
        <f t="shared" ref="G100:P100" si="49">IF(G99=0,0,G99/$F99)</f>
        <v>0.2857142857142857</v>
      </c>
      <c r="H100" s="37">
        <f t="shared" si="49"/>
        <v>0.39285714285714285</v>
      </c>
      <c r="I100" s="37">
        <f t="shared" si="49"/>
        <v>0.10714285714285714</v>
      </c>
      <c r="J100" s="37">
        <f t="shared" si="49"/>
        <v>0.14285714285714285</v>
      </c>
      <c r="K100" s="37">
        <f t="shared" si="49"/>
        <v>1.7857142857142856E-2</v>
      </c>
      <c r="L100" s="37">
        <f t="shared" si="49"/>
        <v>0.375</v>
      </c>
      <c r="M100" s="37">
        <f t="shared" si="49"/>
        <v>0</v>
      </c>
      <c r="N100" s="37">
        <f t="shared" si="49"/>
        <v>0</v>
      </c>
      <c r="O100" s="37">
        <f t="shared" si="49"/>
        <v>7.1428571428571425E-2</v>
      </c>
      <c r="P100" s="37">
        <f t="shared" si="49"/>
        <v>0.125</v>
      </c>
      <c r="AA100" s="157"/>
      <c r="AB100" s="158"/>
    </row>
    <row r="110" spans="1:30">
      <c r="D110" s="166" t="s">
        <v>490</v>
      </c>
      <c r="E110" s="164"/>
      <c r="F110" s="165">
        <v>967</v>
      </c>
      <c r="G110" s="165">
        <v>360</v>
      </c>
      <c r="H110" s="165">
        <v>391</v>
      </c>
      <c r="I110" s="165">
        <v>117</v>
      </c>
      <c r="J110" s="165">
        <v>91</v>
      </c>
      <c r="K110" s="165">
        <v>60</v>
      </c>
      <c r="L110" s="165">
        <v>314</v>
      </c>
      <c r="M110" s="165">
        <v>27</v>
      </c>
      <c r="N110" s="165">
        <v>1</v>
      </c>
      <c r="O110" s="165">
        <v>60</v>
      </c>
      <c r="P110" s="165">
        <v>51</v>
      </c>
      <c r="Q110" s="165"/>
      <c r="R110" s="165"/>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0">IF(G110="","",SUM(G9,G11,G13,G15,G17))</f>
        <v>360</v>
      </c>
      <c r="H111" s="168">
        <f t="shared" si="50"/>
        <v>391</v>
      </c>
      <c r="I111" s="168">
        <f t="shared" si="50"/>
        <v>117</v>
      </c>
      <c r="J111" s="168">
        <f t="shared" si="50"/>
        <v>91</v>
      </c>
      <c r="K111" s="168">
        <f t="shared" si="50"/>
        <v>60</v>
      </c>
      <c r="L111" s="168">
        <f t="shared" si="50"/>
        <v>314</v>
      </c>
      <c r="M111" s="168">
        <f t="shared" si="50"/>
        <v>27</v>
      </c>
      <c r="N111" s="168">
        <f t="shared" si="50"/>
        <v>1</v>
      </c>
      <c r="O111" s="168">
        <f t="shared" si="50"/>
        <v>60</v>
      </c>
      <c r="P111" s="168">
        <f t="shared" si="50"/>
        <v>51</v>
      </c>
      <c r="Q111" s="168" t="str">
        <f t="shared" si="50"/>
        <v/>
      </c>
      <c r="R111" s="168" t="str">
        <f t="shared" si="50"/>
        <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1">IF(G110="","",SUM(G19,G69))</f>
        <v>360</v>
      </c>
      <c r="H112" s="168">
        <f t="shared" si="51"/>
        <v>391</v>
      </c>
      <c r="I112" s="168">
        <f t="shared" si="51"/>
        <v>117</v>
      </c>
      <c r="J112" s="168">
        <f t="shared" si="51"/>
        <v>91</v>
      </c>
      <c r="K112" s="168">
        <f t="shared" si="51"/>
        <v>60</v>
      </c>
      <c r="L112" s="168">
        <f t="shared" si="51"/>
        <v>314</v>
      </c>
      <c r="M112" s="168">
        <f t="shared" si="51"/>
        <v>27</v>
      </c>
      <c r="N112" s="168">
        <f t="shared" si="51"/>
        <v>1</v>
      </c>
      <c r="O112" s="168">
        <f t="shared" si="51"/>
        <v>60</v>
      </c>
      <c r="P112" s="168">
        <f t="shared" si="51"/>
        <v>51</v>
      </c>
      <c r="Q112" s="168" t="str">
        <f t="shared" si="51"/>
        <v/>
      </c>
      <c r="R112" s="168" t="str">
        <f t="shared" si="51"/>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2">IF(G110="","",SUM(G21,G23,G25,G27,G29,G31,G33,G35,G37,G39,G41,G43,G45,G47,G49,G51,G53,G55,G57,G59,G61,G63,G65,G67))</f>
        <v>102</v>
      </c>
      <c r="H113" s="168">
        <f t="shared" si="52"/>
        <v>112</v>
      </c>
      <c r="I113" s="168">
        <f t="shared" si="52"/>
        <v>47</v>
      </c>
      <c r="J113" s="168">
        <f t="shared" si="52"/>
        <v>30</v>
      </c>
      <c r="K113" s="168">
        <f t="shared" si="52"/>
        <v>11</v>
      </c>
      <c r="L113" s="168">
        <f t="shared" si="52"/>
        <v>59</v>
      </c>
      <c r="M113" s="168">
        <f t="shared" si="52"/>
        <v>11</v>
      </c>
      <c r="N113" s="168">
        <f t="shared" si="52"/>
        <v>0</v>
      </c>
      <c r="O113" s="168">
        <f t="shared" si="52"/>
        <v>21</v>
      </c>
      <c r="P113" s="168">
        <f t="shared" si="52"/>
        <v>11</v>
      </c>
      <c r="Q113" s="168" t="str">
        <f t="shared" si="52"/>
        <v/>
      </c>
      <c r="R113" s="168" t="str">
        <f t="shared" si="52"/>
        <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3">IF(G110="","",SUM(G71,G73,G75,G77,G79,G81,G83,G85,G87,G89,G91,G93,G95,G97,G99))</f>
        <v>258</v>
      </c>
      <c r="H114" s="168">
        <f t="shared" si="53"/>
        <v>279</v>
      </c>
      <c r="I114" s="168">
        <f t="shared" si="53"/>
        <v>70</v>
      </c>
      <c r="J114" s="168">
        <f t="shared" si="53"/>
        <v>61</v>
      </c>
      <c r="K114" s="168">
        <f t="shared" si="53"/>
        <v>49</v>
      </c>
      <c r="L114" s="168">
        <f t="shared" si="53"/>
        <v>255</v>
      </c>
      <c r="M114" s="168">
        <f t="shared" si="53"/>
        <v>16</v>
      </c>
      <c r="N114" s="168">
        <f t="shared" si="53"/>
        <v>1</v>
      </c>
      <c r="O114" s="168">
        <f t="shared" si="53"/>
        <v>39</v>
      </c>
      <c r="P114" s="168">
        <f t="shared" si="53"/>
        <v>40</v>
      </c>
      <c r="Q114" s="168" t="str">
        <f t="shared" si="53"/>
        <v/>
      </c>
      <c r="R114" s="168" t="str">
        <f t="shared" si="53"/>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4">IF(G110="","",IF(G7=G110,"",1))</f>
        <v/>
      </c>
      <c r="H116" s="165" t="str">
        <f t="shared" si="54"/>
        <v/>
      </c>
      <c r="I116" s="165" t="str">
        <f t="shared" si="54"/>
        <v/>
      </c>
      <c r="J116" s="165" t="str">
        <f t="shared" si="54"/>
        <v/>
      </c>
      <c r="K116" s="165" t="str">
        <f t="shared" si="54"/>
        <v/>
      </c>
      <c r="L116" s="165" t="str">
        <f t="shared" si="54"/>
        <v/>
      </c>
      <c r="M116" s="165" t="str">
        <f t="shared" si="54"/>
        <v/>
      </c>
      <c r="N116" s="165" t="str">
        <f t="shared" si="54"/>
        <v/>
      </c>
      <c r="O116" s="165" t="str">
        <f t="shared" si="54"/>
        <v/>
      </c>
      <c r="P116" s="165" t="str">
        <f t="shared" si="54"/>
        <v/>
      </c>
      <c r="Q116" s="165" t="str">
        <f t="shared" si="54"/>
        <v/>
      </c>
      <c r="R116" s="165" t="str">
        <f t="shared" si="54"/>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5">IF(G110="","",IF(G110=G111,"",1))</f>
        <v/>
      </c>
      <c r="H117" s="165" t="str">
        <f t="shared" si="55"/>
        <v/>
      </c>
      <c r="I117" s="165" t="str">
        <f t="shared" si="55"/>
        <v/>
      </c>
      <c r="J117" s="165" t="str">
        <f t="shared" si="55"/>
        <v/>
      </c>
      <c r="K117" s="165" t="str">
        <f t="shared" si="55"/>
        <v/>
      </c>
      <c r="L117" s="165" t="str">
        <f t="shared" si="55"/>
        <v/>
      </c>
      <c r="M117" s="165" t="str">
        <f t="shared" si="55"/>
        <v/>
      </c>
      <c r="N117" s="165" t="str">
        <f t="shared" si="55"/>
        <v/>
      </c>
      <c r="O117" s="165" t="str">
        <f t="shared" si="55"/>
        <v/>
      </c>
      <c r="P117" s="165" t="str">
        <f t="shared" si="55"/>
        <v/>
      </c>
      <c r="Q117" s="165" t="str">
        <f t="shared" si="55"/>
        <v/>
      </c>
      <c r="R117" s="165" t="str">
        <f t="shared" si="55"/>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6">IF(G110="","",IF(G110=G112,"",1))</f>
        <v/>
      </c>
      <c r="H118" s="165" t="str">
        <f t="shared" si="56"/>
        <v/>
      </c>
      <c r="I118" s="165" t="str">
        <f t="shared" si="56"/>
        <v/>
      </c>
      <c r="J118" s="165" t="str">
        <f t="shared" si="56"/>
        <v/>
      </c>
      <c r="K118" s="165" t="str">
        <f t="shared" si="56"/>
        <v/>
      </c>
      <c r="L118" s="165" t="str">
        <f t="shared" si="56"/>
        <v/>
      </c>
      <c r="M118" s="165" t="str">
        <f t="shared" si="56"/>
        <v/>
      </c>
      <c r="N118" s="165" t="str">
        <f t="shared" si="56"/>
        <v/>
      </c>
      <c r="O118" s="165" t="str">
        <f t="shared" si="56"/>
        <v/>
      </c>
      <c r="P118" s="165" t="str">
        <f t="shared" si="56"/>
        <v/>
      </c>
      <c r="Q118" s="165" t="str">
        <f t="shared" si="56"/>
        <v/>
      </c>
      <c r="R118" s="165" t="str">
        <f t="shared" si="56"/>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7">IF(G110="","",IF(G19=G113,"",1))</f>
        <v/>
      </c>
      <c r="H119" s="165" t="str">
        <f t="shared" si="57"/>
        <v/>
      </c>
      <c r="I119" s="165" t="str">
        <f t="shared" si="57"/>
        <v/>
      </c>
      <c r="J119" s="165" t="str">
        <f t="shared" si="57"/>
        <v/>
      </c>
      <c r="K119" s="165" t="str">
        <f t="shared" si="57"/>
        <v/>
      </c>
      <c r="L119" s="165" t="str">
        <f t="shared" si="57"/>
        <v/>
      </c>
      <c r="M119" s="165" t="str">
        <f t="shared" si="57"/>
        <v/>
      </c>
      <c r="N119" s="165" t="str">
        <f t="shared" si="57"/>
        <v/>
      </c>
      <c r="O119" s="165" t="str">
        <f t="shared" si="57"/>
        <v/>
      </c>
      <c r="P119" s="165" t="str">
        <f t="shared" si="57"/>
        <v/>
      </c>
      <c r="Q119" s="165" t="str">
        <f t="shared" si="57"/>
        <v/>
      </c>
      <c r="R119" s="165" t="str">
        <f t="shared" si="57"/>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58">IF(G110="","",IF(G69=G114,"",1))</f>
        <v/>
      </c>
      <c r="H120" s="165" t="str">
        <f t="shared" si="58"/>
        <v/>
      </c>
      <c r="I120" s="165" t="str">
        <f t="shared" si="58"/>
        <v/>
      </c>
      <c r="J120" s="165" t="str">
        <f t="shared" si="58"/>
        <v/>
      </c>
      <c r="K120" s="165" t="str">
        <f t="shared" si="58"/>
        <v/>
      </c>
      <c r="L120" s="165" t="str">
        <f t="shared" si="58"/>
        <v/>
      </c>
      <c r="M120" s="165" t="str">
        <f t="shared" si="58"/>
        <v/>
      </c>
      <c r="N120" s="165" t="str">
        <f t="shared" si="58"/>
        <v/>
      </c>
      <c r="O120" s="165" t="str">
        <f t="shared" si="58"/>
        <v/>
      </c>
      <c r="P120" s="165" t="str">
        <f t="shared" si="58"/>
        <v/>
      </c>
      <c r="Q120" s="165" t="str">
        <f t="shared" si="58"/>
        <v/>
      </c>
      <c r="R120" s="165" t="str">
        <f t="shared" si="58"/>
        <v/>
      </c>
      <c r="S120" s="72"/>
      <c r="T120" s="72"/>
      <c r="U120" s="72"/>
      <c r="V120" s="72"/>
      <c r="W120" s="72"/>
      <c r="X120" s="72"/>
      <c r="Y120" s="72"/>
      <c r="Z120" s="72"/>
      <c r="AA120" s="72"/>
      <c r="AB120" s="72"/>
      <c r="AC120" s="72"/>
      <c r="AD120" s="72"/>
    </row>
  </sheetData>
  <mergeCells count="63">
    <mergeCell ref="P3:P6"/>
    <mergeCell ref="A3:E6"/>
    <mergeCell ref="F3:F6"/>
    <mergeCell ref="G3:G6"/>
    <mergeCell ref="H3:H6"/>
    <mergeCell ref="I3:I6"/>
    <mergeCell ref="J3:J6"/>
    <mergeCell ref="K3:K6"/>
    <mergeCell ref="L3:L6"/>
    <mergeCell ref="M3:M6"/>
    <mergeCell ref="N3:N6"/>
    <mergeCell ref="O3:O6"/>
    <mergeCell ref="A7:E8"/>
    <mergeCell ref="A9:A18"/>
    <mergeCell ref="B9:E10"/>
    <mergeCell ref="B11:E12"/>
    <mergeCell ref="B13:E14"/>
    <mergeCell ref="B15:E16"/>
    <mergeCell ref="B17:E18"/>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96"/>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16" width="8.625" style="3" customWidth="1"/>
    <col min="17" max="16384" width="9" style="3"/>
  </cols>
  <sheetData>
    <row r="1" spans="1:29" ht="14.25">
      <c r="A1" s="18" t="s">
        <v>616</v>
      </c>
    </row>
    <row r="3" spans="1:29" ht="18" customHeight="1">
      <c r="A3" s="240" t="s">
        <v>64</v>
      </c>
      <c r="B3" s="241"/>
      <c r="C3" s="241"/>
      <c r="D3" s="241"/>
      <c r="E3" s="242"/>
      <c r="F3" s="249" t="s">
        <v>63</v>
      </c>
      <c r="G3" s="262" t="s">
        <v>66</v>
      </c>
      <c r="H3" s="262"/>
      <c r="I3" s="262"/>
      <c r="J3" s="262"/>
      <c r="K3" s="262"/>
      <c r="L3" s="262"/>
      <c r="M3" s="262"/>
      <c r="N3" s="262"/>
      <c r="O3" s="262"/>
      <c r="P3" s="262"/>
    </row>
    <row r="4" spans="1:29" ht="31.5" customHeight="1">
      <c r="A4" s="243"/>
      <c r="B4" s="244"/>
      <c r="C4" s="244"/>
      <c r="D4" s="244"/>
      <c r="E4" s="245"/>
      <c r="F4" s="232"/>
      <c r="G4" s="262" t="s">
        <v>606</v>
      </c>
      <c r="H4" s="262"/>
      <c r="I4" s="262" t="s">
        <v>59</v>
      </c>
      <c r="J4" s="262"/>
      <c r="K4" s="262" t="s">
        <v>58</v>
      </c>
      <c r="L4" s="262"/>
      <c r="M4" s="262" t="s">
        <v>57</v>
      </c>
      <c r="N4" s="262"/>
      <c r="O4" s="262" t="s">
        <v>56</v>
      </c>
      <c r="P4" s="262"/>
    </row>
    <row r="5" spans="1:29" ht="15" customHeight="1" thickBot="1">
      <c r="A5" s="243"/>
      <c r="B5" s="244"/>
      <c r="C5" s="244"/>
      <c r="D5" s="244"/>
      <c r="E5" s="245"/>
      <c r="F5" s="232"/>
      <c r="G5" s="233" t="s">
        <v>52</v>
      </c>
      <c r="H5" s="235" t="s">
        <v>51</v>
      </c>
      <c r="I5" s="233" t="s">
        <v>52</v>
      </c>
      <c r="J5" s="235" t="s">
        <v>51</v>
      </c>
      <c r="K5" s="233" t="s">
        <v>52</v>
      </c>
      <c r="L5" s="235" t="s">
        <v>51</v>
      </c>
      <c r="M5" s="233" t="s">
        <v>52</v>
      </c>
      <c r="N5" s="235" t="s">
        <v>51</v>
      </c>
      <c r="O5" s="233" t="s">
        <v>52</v>
      </c>
      <c r="P5" s="235" t="s">
        <v>51</v>
      </c>
    </row>
    <row r="6" spans="1:29" ht="15" customHeight="1" thickBot="1">
      <c r="A6" s="246"/>
      <c r="B6" s="247"/>
      <c r="C6" s="247"/>
      <c r="D6" s="247"/>
      <c r="E6" s="248"/>
      <c r="F6" s="232"/>
      <c r="G6" s="234"/>
      <c r="H6" s="236"/>
      <c r="I6" s="234"/>
      <c r="J6" s="236"/>
      <c r="K6" s="234"/>
      <c r="L6" s="236"/>
      <c r="M6" s="234"/>
      <c r="N6" s="236"/>
      <c r="O6" s="234"/>
      <c r="P6" s="236"/>
      <c r="AA6" s="143">
        <f>SUM(AB7:AD53,F66:AD70)</f>
        <v>0</v>
      </c>
    </row>
    <row r="7" spans="1:29" ht="23.1" customHeight="1">
      <c r="A7" s="237" t="s">
        <v>50</v>
      </c>
      <c r="B7" s="238"/>
      <c r="C7" s="238"/>
      <c r="D7" s="238"/>
      <c r="E7" s="239"/>
      <c r="F7" s="10">
        <f>SUM(F8:F12)</f>
        <v>967</v>
      </c>
      <c r="G7" s="9">
        <f>SUM(G8:G12)</f>
        <v>550</v>
      </c>
      <c r="H7" s="8">
        <f t="shared" ref="H7:H53" si="0">IF(G7=0,0,G7/$F7*100)</f>
        <v>56.876938986556361</v>
      </c>
      <c r="I7" s="15">
        <f>SUM(I8:I12)</f>
        <v>151</v>
      </c>
      <c r="J7" s="8">
        <f t="shared" ref="J7:J53" si="1">IF(I7=0,0,I7/$F7*100)</f>
        <v>15.615305067218202</v>
      </c>
      <c r="K7" s="15">
        <f>SUM(K8:K12)</f>
        <v>206</v>
      </c>
      <c r="L7" s="8">
        <f t="shared" ref="L7:L53" si="2">IF(K7=0,0,K7/$F7*100)</f>
        <v>21.302998965873837</v>
      </c>
      <c r="M7" s="15">
        <f>SUM(M8:M12)</f>
        <v>44</v>
      </c>
      <c r="N7" s="8">
        <f t="shared" ref="N7:N53" si="3">IF(M7=0,0,M7/$F7*100)</f>
        <v>4.5501551189245086</v>
      </c>
      <c r="O7" s="15">
        <f>SUM(O8:O12)</f>
        <v>16</v>
      </c>
      <c r="P7" s="8">
        <f t="shared" ref="P7:P53" si="4">IF(O7=0,0,O7/$F7*100)</f>
        <v>1.6546018614270943</v>
      </c>
      <c r="AA7" s="10">
        <f>SUM(AA8:AA12)</f>
        <v>967</v>
      </c>
      <c r="AB7" s="139" t="str">
        <f>IF(F7=AA7,"",1)</f>
        <v/>
      </c>
      <c r="AC7" s="175" t="str">
        <f>IF(SUM(H7,J7,L7,N7,P7)=100,"",1)</f>
        <v/>
      </c>
    </row>
    <row r="8" spans="1:29" ht="23.1" customHeight="1">
      <c r="A8" s="256" t="s">
        <v>49</v>
      </c>
      <c r="B8" s="259" t="s">
        <v>48</v>
      </c>
      <c r="C8" s="260"/>
      <c r="D8" s="260"/>
      <c r="E8" s="261"/>
      <c r="F8" s="10">
        <f t="shared" ref="F8:F53" si="5">SUM(G8,I8,K8,M8,O8)</f>
        <v>323</v>
      </c>
      <c r="G8" s="9">
        <v>323</v>
      </c>
      <c r="H8" s="8">
        <f t="shared" si="0"/>
        <v>100</v>
      </c>
      <c r="I8" s="15">
        <v>0</v>
      </c>
      <c r="J8" s="8">
        <f t="shared" si="1"/>
        <v>0</v>
      </c>
      <c r="K8" s="15">
        <v>0</v>
      </c>
      <c r="L8" s="8">
        <f t="shared" si="2"/>
        <v>0</v>
      </c>
      <c r="M8" s="15">
        <v>0</v>
      </c>
      <c r="N8" s="8">
        <f t="shared" si="3"/>
        <v>0</v>
      </c>
      <c r="O8" s="15">
        <v>0</v>
      </c>
      <c r="P8" s="8">
        <f t="shared" si="4"/>
        <v>0</v>
      </c>
      <c r="AA8" s="10">
        <v>323</v>
      </c>
      <c r="AB8" s="140" t="str">
        <f t="shared" ref="AB8:AB53" si="6">IF(F8=AA8,"",1)</f>
        <v/>
      </c>
      <c r="AC8" s="140" t="str">
        <f t="shared" ref="AC8:AC53" si="7">IF(SUM(H8,J8,L8,N8,P8)=100,"",1)</f>
        <v/>
      </c>
    </row>
    <row r="9" spans="1:29" ht="23.1" customHeight="1">
      <c r="A9" s="257"/>
      <c r="B9" s="259" t="s">
        <v>47</v>
      </c>
      <c r="C9" s="260"/>
      <c r="D9" s="260"/>
      <c r="E9" s="261"/>
      <c r="F9" s="10">
        <f t="shared" si="5"/>
        <v>145</v>
      </c>
      <c r="G9" s="9">
        <v>69</v>
      </c>
      <c r="H9" s="8">
        <f t="shared" si="0"/>
        <v>47.586206896551722</v>
      </c>
      <c r="I9" s="15">
        <v>76</v>
      </c>
      <c r="J9" s="8">
        <f t="shared" si="1"/>
        <v>52.413793103448278</v>
      </c>
      <c r="K9" s="15">
        <v>0</v>
      </c>
      <c r="L9" s="8">
        <f t="shared" si="2"/>
        <v>0</v>
      </c>
      <c r="M9" s="15">
        <v>0</v>
      </c>
      <c r="N9" s="8">
        <f t="shared" si="3"/>
        <v>0</v>
      </c>
      <c r="O9" s="15">
        <v>0</v>
      </c>
      <c r="P9" s="8">
        <f t="shared" si="4"/>
        <v>0</v>
      </c>
      <c r="AA9" s="10">
        <v>145</v>
      </c>
      <c r="AB9" s="140" t="str">
        <f t="shared" si="6"/>
        <v/>
      </c>
      <c r="AC9" s="140" t="str">
        <f t="shared" si="7"/>
        <v/>
      </c>
    </row>
    <row r="10" spans="1:29" ht="23.1" customHeight="1">
      <c r="A10" s="257"/>
      <c r="B10" s="259" t="s">
        <v>46</v>
      </c>
      <c r="C10" s="260"/>
      <c r="D10" s="260"/>
      <c r="E10" s="261"/>
      <c r="F10" s="10">
        <f t="shared" si="5"/>
        <v>218</v>
      </c>
      <c r="G10" s="9">
        <v>63</v>
      </c>
      <c r="H10" s="8">
        <f t="shared" si="0"/>
        <v>28.899082568807337</v>
      </c>
      <c r="I10" s="15">
        <v>34</v>
      </c>
      <c r="J10" s="8">
        <f t="shared" si="1"/>
        <v>15.596330275229359</v>
      </c>
      <c r="K10" s="15">
        <v>121</v>
      </c>
      <c r="L10" s="8">
        <f t="shared" si="2"/>
        <v>55.5045871559633</v>
      </c>
      <c r="M10" s="15">
        <v>0</v>
      </c>
      <c r="N10" s="8">
        <f t="shared" si="3"/>
        <v>0</v>
      </c>
      <c r="O10" s="15">
        <v>0</v>
      </c>
      <c r="P10" s="8">
        <f t="shared" si="4"/>
        <v>0</v>
      </c>
      <c r="AA10" s="10">
        <v>218</v>
      </c>
      <c r="AB10" s="140" t="str">
        <f t="shared" si="6"/>
        <v/>
      </c>
      <c r="AC10" s="140" t="str">
        <f t="shared" si="7"/>
        <v/>
      </c>
    </row>
    <row r="11" spans="1:29" ht="23.1" customHeight="1">
      <c r="A11" s="257"/>
      <c r="B11" s="259" t="s">
        <v>45</v>
      </c>
      <c r="C11" s="260"/>
      <c r="D11" s="260"/>
      <c r="E11" s="261"/>
      <c r="F11" s="10">
        <f t="shared" si="5"/>
        <v>66</v>
      </c>
      <c r="G11" s="9">
        <v>12</v>
      </c>
      <c r="H11" s="8">
        <f t="shared" si="0"/>
        <v>18.181818181818183</v>
      </c>
      <c r="I11" s="15">
        <v>11</v>
      </c>
      <c r="J11" s="8">
        <f t="shared" si="1"/>
        <v>16.666666666666664</v>
      </c>
      <c r="K11" s="15">
        <v>23</v>
      </c>
      <c r="L11" s="8">
        <f t="shared" si="2"/>
        <v>34.848484848484851</v>
      </c>
      <c r="M11" s="15">
        <v>20</v>
      </c>
      <c r="N11" s="8">
        <f t="shared" si="3"/>
        <v>30.303030303030305</v>
      </c>
      <c r="O11" s="15">
        <v>0</v>
      </c>
      <c r="P11" s="8">
        <f t="shared" si="4"/>
        <v>0</v>
      </c>
      <c r="AA11" s="10">
        <v>66</v>
      </c>
      <c r="AB11" s="140" t="str">
        <f t="shared" si="6"/>
        <v/>
      </c>
      <c r="AC11" s="140" t="str">
        <f t="shared" si="7"/>
        <v/>
      </c>
    </row>
    <row r="12" spans="1:29" ht="23.1" customHeight="1">
      <c r="A12" s="258"/>
      <c r="B12" s="259" t="s">
        <v>44</v>
      </c>
      <c r="C12" s="260"/>
      <c r="D12" s="260"/>
      <c r="E12" s="261"/>
      <c r="F12" s="10">
        <f t="shared" si="5"/>
        <v>215</v>
      </c>
      <c r="G12" s="9">
        <v>83</v>
      </c>
      <c r="H12" s="8">
        <f t="shared" si="0"/>
        <v>38.604651162790695</v>
      </c>
      <c r="I12" s="15">
        <v>30</v>
      </c>
      <c r="J12" s="8">
        <f t="shared" si="1"/>
        <v>13.953488372093023</v>
      </c>
      <c r="K12" s="15">
        <v>62</v>
      </c>
      <c r="L12" s="8">
        <f t="shared" si="2"/>
        <v>28.837209302325583</v>
      </c>
      <c r="M12" s="15">
        <v>24</v>
      </c>
      <c r="N12" s="8">
        <f t="shared" si="3"/>
        <v>11.162790697674419</v>
      </c>
      <c r="O12" s="15">
        <v>16</v>
      </c>
      <c r="P12" s="8">
        <f t="shared" si="4"/>
        <v>7.441860465116279</v>
      </c>
      <c r="AA12" s="10">
        <v>215</v>
      </c>
      <c r="AB12" s="140" t="str">
        <f t="shared" si="6"/>
        <v/>
      </c>
      <c r="AC12" s="140" t="str">
        <f t="shared" si="7"/>
        <v/>
      </c>
    </row>
    <row r="13" spans="1:29" ht="23.1" customHeight="1">
      <c r="A13" s="253" t="s">
        <v>43</v>
      </c>
      <c r="B13" s="253" t="s">
        <v>42</v>
      </c>
      <c r="C13" s="13"/>
      <c r="D13" s="14" t="s">
        <v>16</v>
      </c>
      <c r="E13" s="11"/>
      <c r="F13" s="10">
        <f t="shared" si="5"/>
        <v>243</v>
      </c>
      <c r="G13" s="9">
        <f>SUM(G14:G37)</f>
        <v>75</v>
      </c>
      <c r="H13" s="8">
        <f t="shared" si="0"/>
        <v>30.864197530864196</v>
      </c>
      <c r="I13" s="15">
        <f>SUM(I14:I37)</f>
        <v>37</v>
      </c>
      <c r="J13" s="8">
        <f t="shared" si="1"/>
        <v>15.22633744855967</v>
      </c>
      <c r="K13" s="15">
        <f>SUM(K14:K37)</f>
        <v>97</v>
      </c>
      <c r="L13" s="8">
        <f t="shared" si="2"/>
        <v>39.91769547325103</v>
      </c>
      <c r="M13" s="15">
        <f>SUM(M14:M37)</f>
        <v>25</v>
      </c>
      <c r="N13" s="8">
        <f t="shared" si="3"/>
        <v>10.2880658436214</v>
      </c>
      <c r="O13" s="15">
        <f>SUM(O14:O37)</f>
        <v>9</v>
      </c>
      <c r="P13" s="8">
        <f t="shared" si="4"/>
        <v>3.7037037037037033</v>
      </c>
      <c r="AA13" s="10">
        <f>SUM(AA14:AA37)</f>
        <v>243</v>
      </c>
      <c r="AB13" s="140" t="str">
        <f t="shared" si="6"/>
        <v/>
      </c>
      <c r="AC13" s="140" t="str">
        <f t="shared" si="7"/>
        <v/>
      </c>
    </row>
    <row r="14" spans="1:29" ht="23.1" customHeight="1">
      <c r="A14" s="254"/>
      <c r="B14" s="254"/>
      <c r="C14" s="13"/>
      <c r="D14" s="14" t="s">
        <v>41</v>
      </c>
      <c r="E14" s="11"/>
      <c r="F14" s="10">
        <f t="shared" si="5"/>
        <v>32</v>
      </c>
      <c r="G14" s="9">
        <v>10</v>
      </c>
      <c r="H14" s="8">
        <f t="shared" si="0"/>
        <v>31.25</v>
      </c>
      <c r="I14" s="15">
        <v>3</v>
      </c>
      <c r="J14" s="8">
        <f t="shared" si="1"/>
        <v>9.375</v>
      </c>
      <c r="K14" s="15">
        <v>14</v>
      </c>
      <c r="L14" s="8">
        <f t="shared" si="2"/>
        <v>43.75</v>
      </c>
      <c r="M14" s="15">
        <v>5</v>
      </c>
      <c r="N14" s="8">
        <f t="shared" si="3"/>
        <v>15.625</v>
      </c>
      <c r="O14" s="15">
        <v>0</v>
      </c>
      <c r="P14" s="8">
        <f t="shared" si="4"/>
        <v>0</v>
      </c>
      <c r="AA14" s="10">
        <v>32</v>
      </c>
      <c r="AB14" s="140" t="str">
        <f t="shared" si="6"/>
        <v/>
      </c>
      <c r="AC14" s="140" t="str">
        <f t="shared" si="7"/>
        <v/>
      </c>
    </row>
    <row r="15" spans="1:29" ht="23.1" customHeight="1">
      <c r="A15" s="254"/>
      <c r="B15" s="254"/>
      <c r="C15" s="13"/>
      <c r="D15" s="14" t="s">
        <v>40</v>
      </c>
      <c r="E15" s="11"/>
      <c r="F15" s="10">
        <f t="shared" si="5"/>
        <v>4</v>
      </c>
      <c r="G15" s="9">
        <v>2</v>
      </c>
      <c r="H15" s="8">
        <f t="shared" si="0"/>
        <v>50</v>
      </c>
      <c r="I15" s="15">
        <v>0</v>
      </c>
      <c r="J15" s="8">
        <f t="shared" si="1"/>
        <v>0</v>
      </c>
      <c r="K15" s="15">
        <v>2</v>
      </c>
      <c r="L15" s="8">
        <f t="shared" si="2"/>
        <v>50</v>
      </c>
      <c r="M15" s="15">
        <v>0</v>
      </c>
      <c r="N15" s="8">
        <f t="shared" si="3"/>
        <v>0</v>
      </c>
      <c r="O15" s="15">
        <v>0</v>
      </c>
      <c r="P15" s="8">
        <f t="shared" si="4"/>
        <v>0</v>
      </c>
      <c r="AA15" s="10">
        <v>4</v>
      </c>
      <c r="AB15" s="140" t="str">
        <f t="shared" si="6"/>
        <v/>
      </c>
      <c r="AC15" s="140" t="str">
        <f t="shared" si="7"/>
        <v/>
      </c>
    </row>
    <row r="16" spans="1:29" ht="23.1" customHeight="1">
      <c r="A16" s="254"/>
      <c r="B16" s="254"/>
      <c r="C16" s="13"/>
      <c r="D16" s="14" t="s">
        <v>39</v>
      </c>
      <c r="E16" s="11"/>
      <c r="F16" s="10">
        <f t="shared" si="5"/>
        <v>16</v>
      </c>
      <c r="G16" s="9">
        <v>3</v>
      </c>
      <c r="H16" s="8">
        <f t="shared" si="0"/>
        <v>18.75</v>
      </c>
      <c r="I16" s="15">
        <v>5</v>
      </c>
      <c r="J16" s="8">
        <f t="shared" si="1"/>
        <v>31.25</v>
      </c>
      <c r="K16" s="15">
        <v>8</v>
      </c>
      <c r="L16" s="8">
        <f t="shared" si="2"/>
        <v>50</v>
      </c>
      <c r="M16" s="15">
        <v>0</v>
      </c>
      <c r="N16" s="8">
        <f t="shared" si="3"/>
        <v>0</v>
      </c>
      <c r="O16" s="15">
        <v>0</v>
      </c>
      <c r="P16" s="8">
        <f t="shared" si="4"/>
        <v>0</v>
      </c>
      <c r="AA16" s="10">
        <v>16</v>
      </c>
      <c r="AB16" s="140" t="str">
        <f t="shared" si="6"/>
        <v/>
      </c>
      <c r="AC16" s="140" t="str">
        <f t="shared" si="7"/>
        <v/>
      </c>
    </row>
    <row r="17" spans="1:29" ht="23.1" customHeight="1">
      <c r="A17" s="254"/>
      <c r="B17" s="254"/>
      <c r="C17" s="13"/>
      <c r="D17" s="14" t="s">
        <v>38</v>
      </c>
      <c r="E17" s="11"/>
      <c r="F17" s="10">
        <f t="shared" si="5"/>
        <v>3</v>
      </c>
      <c r="G17" s="9">
        <v>3</v>
      </c>
      <c r="H17" s="8">
        <f t="shared" si="0"/>
        <v>100</v>
      </c>
      <c r="I17" s="15">
        <v>0</v>
      </c>
      <c r="J17" s="8">
        <f t="shared" si="1"/>
        <v>0</v>
      </c>
      <c r="K17" s="15">
        <v>0</v>
      </c>
      <c r="L17" s="8">
        <f t="shared" si="2"/>
        <v>0</v>
      </c>
      <c r="M17" s="15">
        <v>0</v>
      </c>
      <c r="N17" s="8">
        <f t="shared" si="3"/>
        <v>0</v>
      </c>
      <c r="O17" s="15">
        <v>0</v>
      </c>
      <c r="P17" s="8">
        <f t="shared" si="4"/>
        <v>0</v>
      </c>
      <c r="AA17" s="10">
        <v>3</v>
      </c>
      <c r="AB17" s="140" t="str">
        <f t="shared" si="6"/>
        <v/>
      </c>
      <c r="AC17" s="140" t="str">
        <f t="shared" si="7"/>
        <v/>
      </c>
    </row>
    <row r="18" spans="1:29" ht="23.1" customHeight="1">
      <c r="A18" s="254"/>
      <c r="B18" s="254"/>
      <c r="C18" s="13"/>
      <c r="D18" s="14" t="s">
        <v>37</v>
      </c>
      <c r="E18" s="11"/>
      <c r="F18" s="10">
        <f t="shared" si="5"/>
        <v>7</v>
      </c>
      <c r="G18" s="9">
        <v>3</v>
      </c>
      <c r="H18" s="8">
        <f t="shared" si="0"/>
        <v>42.857142857142854</v>
      </c>
      <c r="I18" s="15">
        <v>0</v>
      </c>
      <c r="J18" s="8">
        <f t="shared" si="1"/>
        <v>0</v>
      </c>
      <c r="K18" s="15">
        <v>4</v>
      </c>
      <c r="L18" s="8">
        <f t="shared" si="2"/>
        <v>57.142857142857139</v>
      </c>
      <c r="M18" s="15">
        <v>0</v>
      </c>
      <c r="N18" s="8">
        <f t="shared" si="3"/>
        <v>0</v>
      </c>
      <c r="O18" s="15">
        <v>0</v>
      </c>
      <c r="P18" s="8">
        <f t="shared" si="4"/>
        <v>0</v>
      </c>
      <c r="AA18" s="10">
        <v>7</v>
      </c>
      <c r="AB18" s="140" t="str">
        <f t="shared" si="6"/>
        <v/>
      </c>
      <c r="AC18" s="140" t="str">
        <f t="shared" si="7"/>
        <v/>
      </c>
    </row>
    <row r="19" spans="1:29" ht="23.1" customHeight="1">
      <c r="A19" s="254"/>
      <c r="B19" s="254"/>
      <c r="C19" s="13"/>
      <c r="D19" s="14" t="s">
        <v>36</v>
      </c>
      <c r="E19" s="11"/>
      <c r="F19" s="10">
        <f t="shared" si="5"/>
        <v>2</v>
      </c>
      <c r="G19" s="9">
        <v>2</v>
      </c>
      <c r="H19" s="8">
        <f t="shared" si="0"/>
        <v>100</v>
      </c>
      <c r="I19" s="15">
        <v>0</v>
      </c>
      <c r="J19" s="8">
        <f t="shared" si="1"/>
        <v>0</v>
      </c>
      <c r="K19" s="15">
        <v>0</v>
      </c>
      <c r="L19" s="8">
        <f t="shared" si="2"/>
        <v>0</v>
      </c>
      <c r="M19" s="15">
        <v>0</v>
      </c>
      <c r="N19" s="8">
        <f t="shared" si="3"/>
        <v>0</v>
      </c>
      <c r="O19" s="15">
        <v>0</v>
      </c>
      <c r="P19" s="8">
        <f t="shared" si="4"/>
        <v>0</v>
      </c>
      <c r="AA19" s="10">
        <v>2</v>
      </c>
      <c r="AB19" s="140" t="str">
        <f t="shared" si="6"/>
        <v/>
      </c>
      <c r="AC19" s="140" t="str">
        <f t="shared" si="7"/>
        <v/>
      </c>
    </row>
    <row r="20" spans="1:29" ht="23.1" customHeight="1">
      <c r="A20" s="254"/>
      <c r="B20" s="254"/>
      <c r="C20" s="13"/>
      <c r="D20" s="14" t="s">
        <v>35</v>
      </c>
      <c r="E20" s="11"/>
      <c r="F20" s="10">
        <f t="shared" si="5"/>
        <v>5</v>
      </c>
      <c r="G20" s="9">
        <v>2</v>
      </c>
      <c r="H20" s="8">
        <f t="shared" si="0"/>
        <v>40</v>
      </c>
      <c r="I20" s="15">
        <v>0</v>
      </c>
      <c r="J20" s="8">
        <f t="shared" si="1"/>
        <v>0</v>
      </c>
      <c r="K20" s="15">
        <v>3</v>
      </c>
      <c r="L20" s="8">
        <f t="shared" si="2"/>
        <v>60</v>
      </c>
      <c r="M20" s="15">
        <v>0</v>
      </c>
      <c r="N20" s="8">
        <f t="shared" si="3"/>
        <v>0</v>
      </c>
      <c r="O20" s="15">
        <v>0</v>
      </c>
      <c r="P20" s="8">
        <f t="shared" si="4"/>
        <v>0</v>
      </c>
      <c r="AA20" s="10">
        <v>5</v>
      </c>
      <c r="AB20" s="140" t="str">
        <f t="shared" si="6"/>
        <v/>
      </c>
      <c r="AC20" s="140" t="str">
        <f t="shared" si="7"/>
        <v/>
      </c>
    </row>
    <row r="21" spans="1:29" ht="23.1" customHeight="1">
      <c r="A21" s="254"/>
      <c r="B21" s="254"/>
      <c r="C21" s="13"/>
      <c r="D21" s="14" t="s">
        <v>34</v>
      </c>
      <c r="E21" s="11"/>
      <c r="F21" s="10">
        <f t="shared" si="5"/>
        <v>10</v>
      </c>
      <c r="G21" s="9">
        <v>0</v>
      </c>
      <c r="H21" s="8">
        <f t="shared" si="0"/>
        <v>0</v>
      </c>
      <c r="I21" s="15">
        <v>1</v>
      </c>
      <c r="J21" s="8">
        <f>IF(I21=0,0,I21/$F21*100)</f>
        <v>10</v>
      </c>
      <c r="K21" s="15">
        <v>5</v>
      </c>
      <c r="L21" s="8">
        <f t="shared" si="2"/>
        <v>50</v>
      </c>
      <c r="M21" s="15">
        <v>2</v>
      </c>
      <c r="N21" s="8">
        <f t="shared" si="3"/>
        <v>20</v>
      </c>
      <c r="O21" s="15">
        <v>2</v>
      </c>
      <c r="P21" s="8">
        <f t="shared" si="4"/>
        <v>20</v>
      </c>
      <c r="AA21" s="10">
        <v>10</v>
      </c>
      <c r="AB21" s="140" t="str">
        <f t="shared" si="6"/>
        <v/>
      </c>
      <c r="AC21" s="140" t="str">
        <f t="shared" si="7"/>
        <v/>
      </c>
    </row>
    <row r="22" spans="1:29" ht="23.1" customHeight="1">
      <c r="A22" s="254"/>
      <c r="B22" s="254"/>
      <c r="C22" s="13"/>
      <c r="D22" s="14" t="s">
        <v>33</v>
      </c>
      <c r="E22" s="11"/>
      <c r="F22" s="10">
        <f t="shared" si="5"/>
        <v>1</v>
      </c>
      <c r="G22" s="9">
        <v>1</v>
      </c>
      <c r="H22" s="8">
        <f t="shared" si="0"/>
        <v>100</v>
      </c>
      <c r="I22" s="15">
        <v>0</v>
      </c>
      <c r="J22" s="8">
        <f t="shared" si="1"/>
        <v>0</v>
      </c>
      <c r="K22" s="15">
        <v>0</v>
      </c>
      <c r="L22" s="8">
        <f t="shared" si="2"/>
        <v>0</v>
      </c>
      <c r="M22" s="15">
        <v>0</v>
      </c>
      <c r="N22" s="8">
        <f t="shared" si="3"/>
        <v>0</v>
      </c>
      <c r="O22" s="15">
        <v>0</v>
      </c>
      <c r="P22" s="8">
        <f t="shared" si="4"/>
        <v>0</v>
      </c>
      <c r="AA22" s="10">
        <v>1</v>
      </c>
      <c r="AB22" s="140" t="str">
        <f t="shared" si="6"/>
        <v/>
      </c>
      <c r="AC22" s="140" t="str">
        <f t="shared" si="7"/>
        <v/>
      </c>
    </row>
    <row r="23" spans="1:29" ht="23.1" customHeight="1">
      <c r="A23" s="254"/>
      <c r="B23" s="254"/>
      <c r="C23" s="13"/>
      <c r="D23" s="14" t="s">
        <v>32</v>
      </c>
      <c r="E23" s="11"/>
      <c r="F23" s="10">
        <f t="shared" si="5"/>
        <v>6</v>
      </c>
      <c r="G23" s="9">
        <v>0</v>
      </c>
      <c r="H23" s="8">
        <f t="shared" si="0"/>
        <v>0</v>
      </c>
      <c r="I23" s="15">
        <v>1</v>
      </c>
      <c r="J23" s="8">
        <f t="shared" si="1"/>
        <v>16.666666666666664</v>
      </c>
      <c r="K23" s="15">
        <v>5</v>
      </c>
      <c r="L23" s="8">
        <f t="shared" si="2"/>
        <v>83.333333333333343</v>
      </c>
      <c r="M23" s="15">
        <v>0</v>
      </c>
      <c r="N23" s="8">
        <f t="shared" si="3"/>
        <v>0</v>
      </c>
      <c r="O23" s="15">
        <v>0</v>
      </c>
      <c r="P23" s="8">
        <f t="shared" si="4"/>
        <v>0</v>
      </c>
      <c r="AA23" s="10">
        <v>6</v>
      </c>
      <c r="AB23" s="140" t="str">
        <f t="shared" si="6"/>
        <v/>
      </c>
      <c r="AC23" s="140" t="str">
        <f t="shared" si="7"/>
        <v/>
      </c>
    </row>
    <row r="24" spans="1:29" ht="23.1" customHeight="1">
      <c r="A24" s="254"/>
      <c r="B24" s="254"/>
      <c r="C24" s="13"/>
      <c r="D24" s="14" t="s">
        <v>31</v>
      </c>
      <c r="E24" s="11"/>
      <c r="F24" s="10">
        <f t="shared" si="5"/>
        <v>1</v>
      </c>
      <c r="G24" s="33">
        <v>1</v>
      </c>
      <c r="H24" s="8">
        <f t="shared" si="0"/>
        <v>100</v>
      </c>
      <c r="I24" s="34">
        <v>0</v>
      </c>
      <c r="J24" s="8">
        <f t="shared" si="1"/>
        <v>0</v>
      </c>
      <c r="K24" s="34">
        <v>0</v>
      </c>
      <c r="L24" s="8">
        <f t="shared" si="2"/>
        <v>0</v>
      </c>
      <c r="M24" s="34">
        <v>0</v>
      </c>
      <c r="N24" s="8">
        <f t="shared" si="3"/>
        <v>0</v>
      </c>
      <c r="O24" s="34">
        <v>0</v>
      </c>
      <c r="P24" s="8">
        <f t="shared" si="4"/>
        <v>0</v>
      </c>
      <c r="AA24" s="10">
        <v>1</v>
      </c>
      <c r="AB24" s="140" t="str">
        <f t="shared" si="6"/>
        <v/>
      </c>
      <c r="AC24" s="140" t="str">
        <f t="shared" si="7"/>
        <v/>
      </c>
    </row>
    <row r="25" spans="1:29" ht="23.1" customHeight="1">
      <c r="A25" s="254"/>
      <c r="B25" s="254"/>
      <c r="C25" s="13"/>
      <c r="D25" s="12" t="s">
        <v>30</v>
      </c>
      <c r="E25" s="11"/>
      <c r="F25" s="10">
        <f t="shared" si="5"/>
        <v>2</v>
      </c>
      <c r="G25" s="9">
        <v>1</v>
      </c>
      <c r="H25" s="8">
        <f t="shared" si="0"/>
        <v>50</v>
      </c>
      <c r="I25" s="15">
        <v>0</v>
      </c>
      <c r="J25" s="8">
        <f t="shared" si="1"/>
        <v>0</v>
      </c>
      <c r="K25" s="15">
        <v>1</v>
      </c>
      <c r="L25" s="8">
        <f t="shared" si="2"/>
        <v>50</v>
      </c>
      <c r="M25" s="15">
        <v>0</v>
      </c>
      <c r="N25" s="8">
        <f t="shared" si="3"/>
        <v>0</v>
      </c>
      <c r="O25" s="15">
        <v>0</v>
      </c>
      <c r="P25" s="8">
        <f t="shared" si="4"/>
        <v>0</v>
      </c>
      <c r="AA25" s="10">
        <v>2</v>
      </c>
      <c r="AB25" s="140" t="str">
        <f t="shared" si="6"/>
        <v/>
      </c>
      <c r="AC25" s="140" t="str">
        <f t="shared" si="7"/>
        <v/>
      </c>
    </row>
    <row r="26" spans="1:29" ht="23.1" customHeight="1">
      <c r="A26" s="254"/>
      <c r="B26" s="254"/>
      <c r="C26" s="13"/>
      <c r="D26" s="109" t="s">
        <v>29</v>
      </c>
      <c r="E26" s="110"/>
      <c r="F26" s="31">
        <f t="shared" si="5"/>
        <v>9</v>
      </c>
      <c r="G26" s="30">
        <v>5</v>
      </c>
      <c r="H26" s="111">
        <f t="shared" si="0"/>
        <v>55.555555555555557</v>
      </c>
      <c r="I26" s="15">
        <v>1</v>
      </c>
      <c r="J26" s="8">
        <f t="shared" si="1"/>
        <v>11.111111111111111</v>
      </c>
      <c r="K26" s="15">
        <v>2</v>
      </c>
      <c r="L26" s="8">
        <f t="shared" si="2"/>
        <v>22.222222222222221</v>
      </c>
      <c r="M26" s="15">
        <v>1</v>
      </c>
      <c r="N26" s="8">
        <f t="shared" si="3"/>
        <v>11.111111111111111</v>
      </c>
      <c r="O26" s="15">
        <v>0</v>
      </c>
      <c r="P26" s="8">
        <f t="shared" si="4"/>
        <v>0</v>
      </c>
      <c r="AA26" s="31">
        <v>9</v>
      </c>
      <c r="AB26" s="140" t="str">
        <f t="shared" si="6"/>
        <v/>
      </c>
      <c r="AC26" s="140" t="str">
        <f t="shared" si="7"/>
        <v/>
      </c>
    </row>
    <row r="27" spans="1:29" ht="23.1" customHeight="1">
      <c r="A27" s="254"/>
      <c r="B27" s="254"/>
      <c r="C27" s="13"/>
      <c r="D27" s="14" t="s">
        <v>28</v>
      </c>
      <c r="E27" s="11"/>
      <c r="F27" s="10">
        <f t="shared" si="5"/>
        <v>5</v>
      </c>
      <c r="G27" s="9">
        <v>2</v>
      </c>
      <c r="H27" s="8">
        <f t="shared" si="0"/>
        <v>40</v>
      </c>
      <c r="I27" s="15">
        <v>3</v>
      </c>
      <c r="J27" s="8">
        <f t="shared" si="1"/>
        <v>60</v>
      </c>
      <c r="K27" s="15">
        <v>0</v>
      </c>
      <c r="L27" s="8">
        <f t="shared" si="2"/>
        <v>0</v>
      </c>
      <c r="M27" s="15">
        <v>0</v>
      </c>
      <c r="N27" s="8">
        <f t="shared" si="3"/>
        <v>0</v>
      </c>
      <c r="O27" s="15">
        <v>0</v>
      </c>
      <c r="P27" s="8">
        <f t="shared" si="4"/>
        <v>0</v>
      </c>
      <c r="AA27" s="10">
        <v>5</v>
      </c>
      <c r="AB27" s="140" t="str">
        <f t="shared" si="6"/>
        <v/>
      </c>
      <c r="AC27" s="140" t="str">
        <f t="shared" si="7"/>
        <v/>
      </c>
    </row>
    <row r="28" spans="1:29" ht="23.1" customHeight="1">
      <c r="A28" s="254"/>
      <c r="B28" s="254"/>
      <c r="C28" s="13"/>
      <c r="D28" s="14" t="s">
        <v>27</v>
      </c>
      <c r="E28" s="11"/>
      <c r="F28" s="10">
        <f t="shared" si="5"/>
        <v>5</v>
      </c>
      <c r="G28" s="9">
        <v>1</v>
      </c>
      <c r="H28" s="8">
        <f t="shared" si="0"/>
        <v>20</v>
      </c>
      <c r="I28" s="15">
        <v>0</v>
      </c>
      <c r="J28" s="8">
        <f t="shared" si="1"/>
        <v>0</v>
      </c>
      <c r="K28" s="15">
        <v>2</v>
      </c>
      <c r="L28" s="8">
        <f t="shared" si="2"/>
        <v>40</v>
      </c>
      <c r="M28" s="15">
        <v>2</v>
      </c>
      <c r="N28" s="8">
        <f t="shared" si="3"/>
        <v>40</v>
      </c>
      <c r="O28" s="15">
        <v>0</v>
      </c>
      <c r="P28" s="8">
        <f t="shared" si="4"/>
        <v>0</v>
      </c>
      <c r="AA28" s="10">
        <v>5</v>
      </c>
      <c r="AB28" s="140" t="str">
        <f t="shared" si="6"/>
        <v/>
      </c>
      <c r="AC28" s="140" t="str">
        <f t="shared" si="7"/>
        <v/>
      </c>
    </row>
    <row r="29" spans="1:29" ht="23.1" customHeight="1">
      <c r="A29" s="254"/>
      <c r="B29" s="254"/>
      <c r="C29" s="13"/>
      <c r="D29" s="14" t="s">
        <v>26</v>
      </c>
      <c r="E29" s="11"/>
      <c r="F29" s="10">
        <f t="shared" si="5"/>
        <v>15</v>
      </c>
      <c r="G29" s="9">
        <v>8</v>
      </c>
      <c r="H29" s="8">
        <f t="shared" si="0"/>
        <v>53.333333333333336</v>
      </c>
      <c r="I29" s="15">
        <v>2</v>
      </c>
      <c r="J29" s="8">
        <f t="shared" si="1"/>
        <v>13.333333333333334</v>
      </c>
      <c r="K29" s="15">
        <v>5</v>
      </c>
      <c r="L29" s="8">
        <f t="shared" si="2"/>
        <v>33.333333333333329</v>
      </c>
      <c r="M29" s="15">
        <v>0</v>
      </c>
      <c r="N29" s="8">
        <f t="shared" si="3"/>
        <v>0</v>
      </c>
      <c r="O29" s="15">
        <v>0</v>
      </c>
      <c r="P29" s="8">
        <f t="shared" si="4"/>
        <v>0</v>
      </c>
      <c r="AA29" s="10">
        <v>15</v>
      </c>
      <c r="AB29" s="140" t="str">
        <f t="shared" si="6"/>
        <v/>
      </c>
      <c r="AC29" s="140" t="str">
        <f t="shared" si="7"/>
        <v/>
      </c>
    </row>
    <row r="30" spans="1:29" ht="23.1" customHeight="1">
      <c r="A30" s="254"/>
      <c r="B30" s="254"/>
      <c r="C30" s="13"/>
      <c r="D30" s="14" t="s">
        <v>25</v>
      </c>
      <c r="E30" s="11"/>
      <c r="F30" s="10">
        <f t="shared" si="5"/>
        <v>6</v>
      </c>
      <c r="G30" s="9">
        <v>3</v>
      </c>
      <c r="H30" s="8">
        <f t="shared" si="0"/>
        <v>50</v>
      </c>
      <c r="I30" s="15">
        <v>0</v>
      </c>
      <c r="J30" s="8">
        <f t="shared" si="1"/>
        <v>0</v>
      </c>
      <c r="K30" s="15">
        <v>2</v>
      </c>
      <c r="L30" s="8">
        <f t="shared" si="2"/>
        <v>33.333333333333329</v>
      </c>
      <c r="M30" s="15">
        <v>0</v>
      </c>
      <c r="N30" s="8">
        <f t="shared" si="3"/>
        <v>0</v>
      </c>
      <c r="O30" s="15">
        <v>1</v>
      </c>
      <c r="P30" s="8">
        <f t="shared" si="4"/>
        <v>16.666666666666664</v>
      </c>
      <c r="AA30" s="10">
        <v>6</v>
      </c>
      <c r="AB30" s="140" t="str">
        <f t="shared" si="6"/>
        <v/>
      </c>
      <c r="AC30" s="140" t="str">
        <f t="shared" si="7"/>
        <v/>
      </c>
    </row>
    <row r="31" spans="1:29" ht="23.1" customHeight="1">
      <c r="A31" s="254"/>
      <c r="B31" s="254"/>
      <c r="C31" s="13"/>
      <c r="D31" s="14" t="s">
        <v>24</v>
      </c>
      <c r="E31" s="11"/>
      <c r="F31" s="10">
        <f t="shared" si="5"/>
        <v>33</v>
      </c>
      <c r="G31" s="9">
        <v>9</v>
      </c>
      <c r="H31" s="8">
        <f t="shared" si="0"/>
        <v>27.27272727272727</v>
      </c>
      <c r="I31" s="15">
        <v>9</v>
      </c>
      <c r="J31" s="8">
        <f t="shared" si="1"/>
        <v>27.27272727272727</v>
      </c>
      <c r="K31" s="15">
        <v>12</v>
      </c>
      <c r="L31" s="8">
        <f t="shared" si="2"/>
        <v>36.363636363636367</v>
      </c>
      <c r="M31" s="15">
        <v>3</v>
      </c>
      <c r="N31" s="8">
        <f t="shared" si="3"/>
        <v>9.0909090909090917</v>
      </c>
      <c r="O31" s="15">
        <v>0</v>
      </c>
      <c r="P31" s="8">
        <f t="shared" si="4"/>
        <v>0</v>
      </c>
      <c r="AA31" s="10">
        <v>33</v>
      </c>
      <c r="AB31" s="140" t="str">
        <f t="shared" si="6"/>
        <v/>
      </c>
      <c r="AC31" s="140" t="str">
        <f t="shared" si="7"/>
        <v/>
      </c>
    </row>
    <row r="32" spans="1:29" ht="23.1" customHeight="1">
      <c r="A32" s="254"/>
      <c r="B32" s="254"/>
      <c r="C32" s="13"/>
      <c r="D32" s="14" t="s">
        <v>23</v>
      </c>
      <c r="E32" s="11"/>
      <c r="F32" s="10">
        <f t="shared" si="5"/>
        <v>7</v>
      </c>
      <c r="G32" s="9">
        <v>0</v>
      </c>
      <c r="H32" s="8">
        <f t="shared" si="0"/>
        <v>0</v>
      </c>
      <c r="I32" s="15">
        <v>5</v>
      </c>
      <c r="J32" s="8">
        <f t="shared" si="1"/>
        <v>71.428571428571431</v>
      </c>
      <c r="K32" s="15">
        <v>1</v>
      </c>
      <c r="L32" s="8">
        <f t="shared" si="2"/>
        <v>14.285714285714285</v>
      </c>
      <c r="M32" s="15">
        <v>1</v>
      </c>
      <c r="N32" s="8">
        <f t="shared" si="3"/>
        <v>14.285714285714285</v>
      </c>
      <c r="O32" s="15">
        <v>0</v>
      </c>
      <c r="P32" s="8">
        <f t="shared" si="4"/>
        <v>0</v>
      </c>
      <c r="AA32" s="10">
        <v>7</v>
      </c>
      <c r="AB32" s="140" t="str">
        <f t="shared" si="6"/>
        <v/>
      </c>
      <c r="AC32" s="140" t="str">
        <f t="shared" si="7"/>
        <v/>
      </c>
    </row>
    <row r="33" spans="1:29" ht="24" customHeight="1">
      <c r="A33" s="254"/>
      <c r="B33" s="254"/>
      <c r="C33" s="13"/>
      <c r="D33" s="14" t="s">
        <v>22</v>
      </c>
      <c r="E33" s="11"/>
      <c r="F33" s="10">
        <f t="shared" si="5"/>
        <v>29</v>
      </c>
      <c r="G33" s="9">
        <v>8</v>
      </c>
      <c r="H33" s="8">
        <f t="shared" si="0"/>
        <v>27.586206896551722</v>
      </c>
      <c r="I33" s="15">
        <v>3</v>
      </c>
      <c r="J33" s="8">
        <f t="shared" si="1"/>
        <v>10.344827586206897</v>
      </c>
      <c r="K33" s="15">
        <v>9</v>
      </c>
      <c r="L33" s="8">
        <f t="shared" si="2"/>
        <v>31.03448275862069</v>
      </c>
      <c r="M33" s="15">
        <v>7</v>
      </c>
      <c r="N33" s="8">
        <f t="shared" si="3"/>
        <v>24.137931034482758</v>
      </c>
      <c r="O33" s="15">
        <v>2</v>
      </c>
      <c r="P33" s="8">
        <f t="shared" si="4"/>
        <v>6.8965517241379306</v>
      </c>
      <c r="AA33" s="10">
        <v>29</v>
      </c>
      <c r="AB33" s="140" t="str">
        <f t="shared" si="6"/>
        <v/>
      </c>
      <c r="AC33" s="140" t="str">
        <f t="shared" si="7"/>
        <v/>
      </c>
    </row>
    <row r="34" spans="1:29" ht="23.1" customHeight="1">
      <c r="A34" s="254"/>
      <c r="B34" s="254"/>
      <c r="C34" s="13"/>
      <c r="D34" s="14" t="s">
        <v>21</v>
      </c>
      <c r="E34" s="11"/>
      <c r="F34" s="10">
        <f t="shared" si="5"/>
        <v>15</v>
      </c>
      <c r="G34" s="9">
        <v>6</v>
      </c>
      <c r="H34" s="8">
        <f t="shared" si="0"/>
        <v>40</v>
      </c>
      <c r="I34" s="15">
        <v>1</v>
      </c>
      <c r="J34" s="8">
        <f t="shared" si="1"/>
        <v>6.666666666666667</v>
      </c>
      <c r="K34" s="15">
        <v>7</v>
      </c>
      <c r="L34" s="8">
        <f t="shared" si="2"/>
        <v>46.666666666666664</v>
      </c>
      <c r="M34" s="15">
        <v>0</v>
      </c>
      <c r="N34" s="8">
        <f t="shared" si="3"/>
        <v>0</v>
      </c>
      <c r="O34" s="15">
        <v>1</v>
      </c>
      <c r="P34" s="8">
        <f t="shared" si="4"/>
        <v>6.666666666666667</v>
      </c>
      <c r="AA34" s="10">
        <v>15</v>
      </c>
      <c r="AB34" s="140" t="str">
        <f t="shared" si="6"/>
        <v/>
      </c>
      <c r="AC34" s="140" t="str">
        <f t="shared" si="7"/>
        <v/>
      </c>
    </row>
    <row r="35" spans="1:29" ht="23.1" customHeight="1">
      <c r="A35" s="254"/>
      <c r="B35" s="254"/>
      <c r="C35" s="13"/>
      <c r="D35" s="14" t="s">
        <v>20</v>
      </c>
      <c r="E35" s="11"/>
      <c r="F35" s="10">
        <f t="shared" si="5"/>
        <v>7</v>
      </c>
      <c r="G35" s="9">
        <v>0</v>
      </c>
      <c r="H35" s="8">
        <f t="shared" si="0"/>
        <v>0</v>
      </c>
      <c r="I35" s="15">
        <v>1</v>
      </c>
      <c r="J35" s="8">
        <f t="shared" si="1"/>
        <v>14.285714285714285</v>
      </c>
      <c r="K35" s="15">
        <v>5</v>
      </c>
      <c r="L35" s="8">
        <f t="shared" si="2"/>
        <v>71.428571428571431</v>
      </c>
      <c r="M35" s="15">
        <v>0</v>
      </c>
      <c r="N35" s="8">
        <f t="shared" si="3"/>
        <v>0</v>
      </c>
      <c r="O35" s="15">
        <v>1</v>
      </c>
      <c r="P35" s="8">
        <f t="shared" si="4"/>
        <v>14.285714285714285</v>
      </c>
      <c r="AA35" s="10">
        <v>7</v>
      </c>
      <c r="AB35" s="140" t="str">
        <f t="shared" si="6"/>
        <v/>
      </c>
      <c r="AC35" s="140" t="str">
        <f t="shared" si="7"/>
        <v/>
      </c>
    </row>
    <row r="36" spans="1:29" ht="23.1" customHeight="1">
      <c r="A36" s="254"/>
      <c r="B36" s="254"/>
      <c r="C36" s="13"/>
      <c r="D36" s="14" t="s">
        <v>19</v>
      </c>
      <c r="E36" s="11"/>
      <c r="F36" s="10">
        <f t="shared" si="5"/>
        <v>17</v>
      </c>
      <c r="G36" s="9">
        <v>3</v>
      </c>
      <c r="H36" s="8">
        <f t="shared" si="0"/>
        <v>17.647058823529413</v>
      </c>
      <c r="I36" s="15">
        <v>2</v>
      </c>
      <c r="J36" s="8">
        <f t="shared" si="1"/>
        <v>11.76470588235294</v>
      </c>
      <c r="K36" s="15">
        <v>7</v>
      </c>
      <c r="L36" s="8">
        <f t="shared" si="2"/>
        <v>41.17647058823529</v>
      </c>
      <c r="M36" s="15">
        <v>4</v>
      </c>
      <c r="N36" s="8">
        <f t="shared" si="3"/>
        <v>23.52941176470588</v>
      </c>
      <c r="O36" s="15">
        <v>1</v>
      </c>
      <c r="P36" s="8">
        <f t="shared" si="4"/>
        <v>5.8823529411764701</v>
      </c>
      <c r="AA36" s="10">
        <v>17</v>
      </c>
      <c r="AB36" s="140" t="str">
        <f t="shared" si="6"/>
        <v/>
      </c>
      <c r="AC36" s="140" t="str">
        <f t="shared" si="7"/>
        <v/>
      </c>
    </row>
    <row r="37" spans="1:29" ht="23.1" customHeight="1">
      <c r="A37" s="254"/>
      <c r="B37" s="255"/>
      <c r="C37" s="13"/>
      <c r="D37" s="14" t="s">
        <v>18</v>
      </c>
      <c r="E37" s="11"/>
      <c r="F37" s="10">
        <f t="shared" si="5"/>
        <v>6</v>
      </c>
      <c r="G37" s="9">
        <v>2</v>
      </c>
      <c r="H37" s="8">
        <f t="shared" si="0"/>
        <v>33.333333333333329</v>
      </c>
      <c r="I37" s="15">
        <v>0</v>
      </c>
      <c r="J37" s="8">
        <f t="shared" si="1"/>
        <v>0</v>
      </c>
      <c r="K37" s="15">
        <v>3</v>
      </c>
      <c r="L37" s="8">
        <f t="shared" si="2"/>
        <v>50</v>
      </c>
      <c r="M37" s="15">
        <v>0</v>
      </c>
      <c r="N37" s="8">
        <f t="shared" si="3"/>
        <v>0</v>
      </c>
      <c r="O37" s="15">
        <v>1</v>
      </c>
      <c r="P37" s="8">
        <f t="shared" si="4"/>
        <v>16.666666666666664</v>
      </c>
      <c r="AA37" s="10">
        <v>6</v>
      </c>
      <c r="AB37" s="140" t="str">
        <f t="shared" si="6"/>
        <v/>
      </c>
      <c r="AC37" s="140" t="str">
        <f t="shared" si="7"/>
        <v/>
      </c>
    </row>
    <row r="38" spans="1:29" ht="23.1" customHeight="1">
      <c r="A38" s="254"/>
      <c r="B38" s="253" t="s">
        <v>17</v>
      </c>
      <c r="C38" s="13"/>
      <c r="D38" s="14" t="s">
        <v>16</v>
      </c>
      <c r="E38" s="11"/>
      <c r="F38" s="10">
        <f t="shared" si="5"/>
        <v>724</v>
      </c>
      <c r="G38" s="9">
        <f>SUM(G39:G53)</f>
        <v>475</v>
      </c>
      <c r="H38" s="8">
        <f t="shared" si="0"/>
        <v>65.607734806629836</v>
      </c>
      <c r="I38" s="15">
        <f>SUM(I39:I53)</f>
        <v>114</v>
      </c>
      <c r="J38" s="8">
        <f t="shared" si="1"/>
        <v>15.745856353591158</v>
      </c>
      <c r="K38" s="15">
        <f>SUM(K39:K53)</f>
        <v>109</v>
      </c>
      <c r="L38" s="8">
        <f t="shared" si="2"/>
        <v>15.05524861878453</v>
      </c>
      <c r="M38" s="15">
        <f>SUM(M39:M53)</f>
        <v>19</v>
      </c>
      <c r="N38" s="8">
        <f t="shared" si="3"/>
        <v>2.6243093922651934</v>
      </c>
      <c r="O38" s="15">
        <f>SUM(O39:O53)</f>
        <v>7</v>
      </c>
      <c r="P38" s="8">
        <f t="shared" si="4"/>
        <v>0.96685082872928174</v>
      </c>
      <c r="AA38" s="10">
        <f>SUM(AA39:AA53)</f>
        <v>724</v>
      </c>
      <c r="AB38" s="140" t="str">
        <f t="shared" si="6"/>
        <v/>
      </c>
      <c r="AC38" s="140" t="str">
        <f t="shared" si="7"/>
        <v/>
      </c>
    </row>
    <row r="39" spans="1:29" ht="23.1" customHeight="1">
      <c r="A39" s="254"/>
      <c r="B39" s="254"/>
      <c r="C39" s="13"/>
      <c r="D39" s="14" t="s">
        <v>15</v>
      </c>
      <c r="E39" s="11"/>
      <c r="F39" s="10">
        <f t="shared" si="5"/>
        <v>4</v>
      </c>
      <c r="G39" s="9">
        <v>3</v>
      </c>
      <c r="H39" s="8">
        <f t="shared" si="0"/>
        <v>75</v>
      </c>
      <c r="I39" s="15">
        <v>1</v>
      </c>
      <c r="J39" s="8">
        <f t="shared" si="1"/>
        <v>25</v>
      </c>
      <c r="K39" s="15">
        <v>0</v>
      </c>
      <c r="L39" s="8">
        <f t="shared" si="2"/>
        <v>0</v>
      </c>
      <c r="M39" s="15">
        <v>0</v>
      </c>
      <c r="N39" s="8">
        <f t="shared" si="3"/>
        <v>0</v>
      </c>
      <c r="O39" s="15">
        <v>0</v>
      </c>
      <c r="P39" s="8">
        <f t="shared" si="4"/>
        <v>0</v>
      </c>
      <c r="AA39" s="10">
        <v>4</v>
      </c>
      <c r="AB39" s="140" t="str">
        <f t="shared" si="6"/>
        <v/>
      </c>
      <c r="AC39" s="140" t="str">
        <f t="shared" si="7"/>
        <v/>
      </c>
    </row>
    <row r="40" spans="1:29" ht="23.1" customHeight="1">
      <c r="A40" s="254"/>
      <c r="B40" s="254"/>
      <c r="C40" s="13"/>
      <c r="D40" s="14" t="s">
        <v>14</v>
      </c>
      <c r="E40" s="11"/>
      <c r="F40" s="10">
        <f t="shared" si="5"/>
        <v>91</v>
      </c>
      <c r="G40" s="9">
        <v>68</v>
      </c>
      <c r="H40" s="8">
        <f t="shared" si="0"/>
        <v>74.72527472527473</v>
      </c>
      <c r="I40" s="15">
        <v>15</v>
      </c>
      <c r="J40" s="8">
        <f t="shared" si="1"/>
        <v>16.483516483516482</v>
      </c>
      <c r="K40" s="15">
        <v>8</v>
      </c>
      <c r="L40" s="8">
        <f t="shared" si="2"/>
        <v>8.791208791208792</v>
      </c>
      <c r="M40" s="15">
        <v>0</v>
      </c>
      <c r="N40" s="8">
        <f t="shared" si="3"/>
        <v>0</v>
      </c>
      <c r="O40" s="15">
        <v>0</v>
      </c>
      <c r="P40" s="8">
        <f t="shared" si="4"/>
        <v>0</v>
      </c>
      <c r="AA40" s="10">
        <v>91</v>
      </c>
      <c r="AB40" s="140" t="str">
        <f t="shared" si="6"/>
        <v/>
      </c>
      <c r="AC40" s="140" t="str">
        <f t="shared" si="7"/>
        <v/>
      </c>
    </row>
    <row r="41" spans="1:29" ht="23.1" customHeight="1">
      <c r="A41" s="254"/>
      <c r="B41" s="254"/>
      <c r="C41" s="13"/>
      <c r="D41" s="14" t="s">
        <v>13</v>
      </c>
      <c r="E41" s="11"/>
      <c r="F41" s="10">
        <f t="shared" si="5"/>
        <v>19</v>
      </c>
      <c r="G41" s="9">
        <v>11</v>
      </c>
      <c r="H41" s="8">
        <f t="shared" si="0"/>
        <v>57.894736842105267</v>
      </c>
      <c r="I41" s="15">
        <v>6</v>
      </c>
      <c r="J41" s="8">
        <f t="shared" si="1"/>
        <v>31.578947368421051</v>
      </c>
      <c r="K41" s="15">
        <v>2</v>
      </c>
      <c r="L41" s="8">
        <f t="shared" si="2"/>
        <v>10.526315789473683</v>
      </c>
      <c r="M41" s="15">
        <v>0</v>
      </c>
      <c r="N41" s="8">
        <f t="shared" si="3"/>
        <v>0</v>
      </c>
      <c r="O41" s="15">
        <v>0</v>
      </c>
      <c r="P41" s="8">
        <f t="shared" si="4"/>
        <v>0</v>
      </c>
      <c r="AA41" s="10">
        <v>19</v>
      </c>
      <c r="AB41" s="140" t="str">
        <f t="shared" si="6"/>
        <v/>
      </c>
      <c r="AC41" s="140" t="str">
        <f t="shared" si="7"/>
        <v/>
      </c>
    </row>
    <row r="42" spans="1:29" ht="23.1" customHeight="1">
      <c r="A42" s="254"/>
      <c r="B42" s="254"/>
      <c r="C42" s="13"/>
      <c r="D42" s="14" t="s">
        <v>12</v>
      </c>
      <c r="E42" s="11"/>
      <c r="F42" s="10">
        <f t="shared" si="5"/>
        <v>14</v>
      </c>
      <c r="G42" s="9">
        <v>9</v>
      </c>
      <c r="H42" s="8">
        <f t="shared" si="0"/>
        <v>64.285714285714292</v>
      </c>
      <c r="I42" s="15">
        <v>1</v>
      </c>
      <c r="J42" s="8">
        <f t="shared" si="1"/>
        <v>7.1428571428571423</v>
      </c>
      <c r="K42" s="15">
        <v>4</v>
      </c>
      <c r="L42" s="8">
        <f t="shared" si="2"/>
        <v>28.571428571428569</v>
      </c>
      <c r="M42" s="15">
        <v>0</v>
      </c>
      <c r="N42" s="8">
        <f t="shared" si="3"/>
        <v>0</v>
      </c>
      <c r="O42" s="15">
        <v>0</v>
      </c>
      <c r="P42" s="8">
        <f t="shared" si="4"/>
        <v>0</v>
      </c>
      <c r="AA42" s="10">
        <v>14</v>
      </c>
      <c r="AB42" s="140" t="str">
        <f t="shared" si="6"/>
        <v/>
      </c>
      <c r="AC42" s="140" t="str">
        <f t="shared" si="7"/>
        <v/>
      </c>
    </row>
    <row r="43" spans="1:29" ht="23.1" customHeight="1">
      <c r="A43" s="254"/>
      <c r="B43" s="254"/>
      <c r="C43" s="13"/>
      <c r="D43" s="14" t="s">
        <v>11</v>
      </c>
      <c r="E43" s="11"/>
      <c r="F43" s="10">
        <f t="shared" si="5"/>
        <v>32</v>
      </c>
      <c r="G43" s="9">
        <v>17</v>
      </c>
      <c r="H43" s="8">
        <f t="shared" si="0"/>
        <v>53.125</v>
      </c>
      <c r="I43" s="15">
        <v>8</v>
      </c>
      <c r="J43" s="8">
        <f t="shared" si="1"/>
        <v>25</v>
      </c>
      <c r="K43" s="15">
        <v>6</v>
      </c>
      <c r="L43" s="8">
        <f t="shared" si="2"/>
        <v>18.75</v>
      </c>
      <c r="M43" s="15">
        <v>1</v>
      </c>
      <c r="N43" s="8">
        <f t="shared" si="3"/>
        <v>3.125</v>
      </c>
      <c r="O43" s="15">
        <v>0</v>
      </c>
      <c r="P43" s="8">
        <f t="shared" si="4"/>
        <v>0</v>
      </c>
      <c r="AA43" s="10">
        <v>32</v>
      </c>
      <c r="AB43" s="140" t="str">
        <f t="shared" si="6"/>
        <v/>
      </c>
      <c r="AC43" s="140" t="str">
        <f t="shared" si="7"/>
        <v/>
      </c>
    </row>
    <row r="44" spans="1:29" ht="23.1" customHeight="1">
      <c r="A44" s="254"/>
      <c r="B44" s="254"/>
      <c r="C44" s="13"/>
      <c r="D44" s="14" t="s">
        <v>10</v>
      </c>
      <c r="E44" s="11"/>
      <c r="F44" s="10">
        <f t="shared" si="5"/>
        <v>176</v>
      </c>
      <c r="G44" s="9">
        <v>143</v>
      </c>
      <c r="H44" s="8">
        <f t="shared" si="0"/>
        <v>81.25</v>
      </c>
      <c r="I44" s="15">
        <v>23</v>
      </c>
      <c r="J44" s="8">
        <f t="shared" si="1"/>
        <v>13.068181818181818</v>
      </c>
      <c r="K44" s="15">
        <v>10</v>
      </c>
      <c r="L44" s="8">
        <f t="shared" si="2"/>
        <v>5.6818181818181817</v>
      </c>
      <c r="M44" s="15">
        <v>0</v>
      </c>
      <c r="N44" s="8">
        <f t="shared" si="3"/>
        <v>0</v>
      </c>
      <c r="O44" s="15">
        <v>0</v>
      </c>
      <c r="P44" s="8">
        <f t="shared" si="4"/>
        <v>0</v>
      </c>
      <c r="AA44" s="10">
        <v>176</v>
      </c>
      <c r="AB44" s="140" t="str">
        <f t="shared" si="6"/>
        <v/>
      </c>
      <c r="AC44" s="140" t="str">
        <f t="shared" si="7"/>
        <v/>
      </c>
    </row>
    <row r="45" spans="1:29" ht="23.1" customHeight="1">
      <c r="A45" s="254"/>
      <c r="B45" s="254"/>
      <c r="C45" s="13"/>
      <c r="D45" s="14" t="s">
        <v>9</v>
      </c>
      <c r="E45" s="11"/>
      <c r="F45" s="10">
        <f t="shared" si="5"/>
        <v>21</v>
      </c>
      <c r="G45" s="9">
        <v>18</v>
      </c>
      <c r="H45" s="8">
        <f t="shared" si="0"/>
        <v>85.714285714285708</v>
      </c>
      <c r="I45" s="15">
        <v>0</v>
      </c>
      <c r="J45" s="8">
        <f t="shared" si="1"/>
        <v>0</v>
      </c>
      <c r="K45" s="15">
        <v>3</v>
      </c>
      <c r="L45" s="8">
        <f t="shared" si="2"/>
        <v>14.285714285714285</v>
      </c>
      <c r="M45" s="15">
        <v>0</v>
      </c>
      <c r="N45" s="8">
        <f t="shared" si="3"/>
        <v>0</v>
      </c>
      <c r="O45" s="15">
        <v>0</v>
      </c>
      <c r="P45" s="8">
        <f t="shared" si="4"/>
        <v>0</v>
      </c>
      <c r="AA45" s="10">
        <v>21</v>
      </c>
      <c r="AB45" s="140" t="str">
        <f t="shared" si="6"/>
        <v/>
      </c>
      <c r="AC45" s="140" t="str">
        <f t="shared" si="7"/>
        <v/>
      </c>
    </row>
    <row r="46" spans="1:29" ht="23.1" customHeight="1">
      <c r="A46" s="254"/>
      <c r="B46" s="254"/>
      <c r="C46" s="13"/>
      <c r="D46" s="14" t="s">
        <v>8</v>
      </c>
      <c r="E46" s="11"/>
      <c r="F46" s="10">
        <f t="shared" si="5"/>
        <v>9</v>
      </c>
      <c r="G46" s="9">
        <v>8</v>
      </c>
      <c r="H46" s="8">
        <f t="shared" si="0"/>
        <v>88.888888888888886</v>
      </c>
      <c r="I46" s="15">
        <v>1</v>
      </c>
      <c r="J46" s="8">
        <f t="shared" si="1"/>
        <v>11.111111111111111</v>
      </c>
      <c r="K46" s="15">
        <v>0</v>
      </c>
      <c r="L46" s="8">
        <f t="shared" si="2"/>
        <v>0</v>
      </c>
      <c r="M46" s="15">
        <v>0</v>
      </c>
      <c r="N46" s="8">
        <f t="shared" si="3"/>
        <v>0</v>
      </c>
      <c r="O46" s="15">
        <v>0</v>
      </c>
      <c r="P46" s="8">
        <f t="shared" si="4"/>
        <v>0</v>
      </c>
      <c r="AA46" s="10">
        <v>9</v>
      </c>
      <c r="AB46" s="140" t="str">
        <f t="shared" si="6"/>
        <v/>
      </c>
      <c r="AC46" s="140" t="str">
        <f t="shared" si="7"/>
        <v/>
      </c>
    </row>
    <row r="47" spans="1:29" ht="24" customHeight="1">
      <c r="A47" s="254"/>
      <c r="B47" s="254"/>
      <c r="C47" s="13"/>
      <c r="D47" s="12" t="s">
        <v>7</v>
      </c>
      <c r="E47" s="11"/>
      <c r="F47" s="10">
        <f t="shared" si="5"/>
        <v>18</v>
      </c>
      <c r="G47" s="9">
        <v>14</v>
      </c>
      <c r="H47" s="8">
        <f t="shared" si="0"/>
        <v>77.777777777777786</v>
      </c>
      <c r="I47" s="15">
        <v>3</v>
      </c>
      <c r="J47" s="8">
        <f t="shared" si="1"/>
        <v>16.666666666666664</v>
      </c>
      <c r="K47" s="15">
        <v>1</v>
      </c>
      <c r="L47" s="8">
        <f t="shared" si="2"/>
        <v>5.5555555555555554</v>
      </c>
      <c r="M47" s="15">
        <v>0</v>
      </c>
      <c r="N47" s="8">
        <f t="shared" si="3"/>
        <v>0</v>
      </c>
      <c r="O47" s="15">
        <v>0</v>
      </c>
      <c r="P47" s="8">
        <f t="shared" si="4"/>
        <v>0</v>
      </c>
      <c r="AA47" s="10">
        <v>18</v>
      </c>
      <c r="AB47" s="140" t="str">
        <f t="shared" si="6"/>
        <v/>
      </c>
      <c r="AC47" s="140" t="str">
        <f t="shared" si="7"/>
        <v/>
      </c>
    </row>
    <row r="48" spans="1:29" ht="23.1" customHeight="1">
      <c r="A48" s="254"/>
      <c r="B48" s="254"/>
      <c r="C48" s="13"/>
      <c r="D48" s="14" t="s">
        <v>6</v>
      </c>
      <c r="E48" s="11"/>
      <c r="F48" s="10">
        <f t="shared" si="5"/>
        <v>49</v>
      </c>
      <c r="G48" s="9">
        <v>33</v>
      </c>
      <c r="H48" s="8">
        <f t="shared" si="0"/>
        <v>67.346938775510196</v>
      </c>
      <c r="I48" s="15">
        <v>11</v>
      </c>
      <c r="J48" s="8">
        <f t="shared" si="1"/>
        <v>22.448979591836736</v>
      </c>
      <c r="K48" s="15">
        <v>4</v>
      </c>
      <c r="L48" s="8">
        <f t="shared" si="2"/>
        <v>8.1632653061224492</v>
      </c>
      <c r="M48" s="15">
        <v>1</v>
      </c>
      <c r="N48" s="8">
        <f t="shared" si="3"/>
        <v>2.0408163265306123</v>
      </c>
      <c r="O48" s="15">
        <v>0</v>
      </c>
      <c r="P48" s="8">
        <f t="shared" si="4"/>
        <v>0</v>
      </c>
      <c r="AA48" s="10">
        <v>49</v>
      </c>
      <c r="AB48" s="140" t="str">
        <f t="shared" si="6"/>
        <v/>
      </c>
      <c r="AC48" s="140" t="str">
        <f t="shared" si="7"/>
        <v/>
      </c>
    </row>
    <row r="49" spans="1:30" ht="23.1" customHeight="1">
      <c r="A49" s="254"/>
      <c r="B49" s="254"/>
      <c r="C49" s="13"/>
      <c r="D49" s="14" t="s">
        <v>5</v>
      </c>
      <c r="E49" s="11"/>
      <c r="F49" s="10">
        <f t="shared" si="5"/>
        <v>24</v>
      </c>
      <c r="G49" s="9">
        <v>21</v>
      </c>
      <c r="H49" s="8">
        <f t="shared" si="0"/>
        <v>87.5</v>
      </c>
      <c r="I49" s="15">
        <v>3</v>
      </c>
      <c r="J49" s="8">
        <f t="shared" si="1"/>
        <v>12.5</v>
      </c>
      <c r="K49" s="15">
        <v>0</v>
      </c>
      <c r="L49" s="8">
        <f t="shared" si="2"/>
        <v>0</v>
      </c>
      <c r="M49" s="15">
        <v>0</v>
      </c>
      <c r="N49" s="8">
        <f t="shared" si="3"/>
        <v>0</v>
      </c>
      <c r="O49" s="15">
        <v>0</v>
      </c>
      <c r="P49" s="8">
        <f t="shared" si="4"/>
        <v>0</v>
      </c>
      <c r="AA49" s="10">
        <v>24</v>
      </c>
      <c r="AB49" s="140" t="str">
        <f t="shared" si="6"/>
        <v/>
      </c>
      <c r="AC49" s="140" t="str">
        <f t="shared" si="7"/>
        <v/>
      </c>
    </row>
    <row r="50" spans="1:30" ht="23.1" customHeight="1">
      <c r="A50" s="254"/>
      <c r="B50" s="254"/>
      <c r="C50" s="13"/>
      <c r="D50" s="14" t="s">
        <v>4</v>
      </c>
      <c r="E50" s="11"/>
      <c r="F50" s="10">
        <f t="shared" si="5"/>
        <v>22</v>
      </c>
      <c r="G50" s="9">
        <v>11</v>
      </c>
      <c r="H50" s="8">
        <f t="shared" si="0"/>
        <v>50</v>
      </c>
      <c r="I50" s="15">
        <v>6</v>
      </c>
      <c r="J50" s="8">
        <f t="shared" si="1"/>
        <v>27.27272727272727</v>
      </c>
      <c r="K50" s="15">
        <v>4</v>
      </c>
      <c r="L50" s="8">
        <f t="shared" si="2"/>
        <v>18.181818181818183</v>
      </c>
      <c r="M50" s="15">
        <v>1</v>
      </c>
      <c r="N50" s="8">
        <f t="shared" si="3"/>
        <v>4.5454545454545459</v>
      </c>
      <c r="O50" s="15">
        <v>0</v>
      </c>
      <c r="P50" s="8">
        <f t="shared" si="4"/>
        <v>0</v>
      </c>
      <c r="AA50" s="10">
        <v>22</v>
      </c>
      <c r="AB50" s="140" t="str">
        <f t="shared" si="6"/>
        <v/>
      </c>
      <c r="AC50" s="140" t="str">
        <f t="shared" si="7"/>
        <v/>
      </c>
    </row>
    <row r="51" spans="1:30" ht="23.1" customHeight="1">
      <c r="A51" s="254"/>
      <c r="B51" s="254"/>
      <c r="C51" s="13"/>
      <c r="D51" s="14" t="s">
        <v>3</v>
      </c>
      <c r="E51" s="11"/>
      <c r="F51" s="10">
        <f t="shared" si="5"/>
        <v>168</v>
      </c>
      <c r="G51" s="9">
        <v>83</v>
      </c>
      <c r="H51" s="8">
        <f t="shared" si="0"/>
        <v>49.404761904761905</v>
      </c>
      <c r="I51" s="15">
        <v>28</v>
      </c>
      <c r="J51" s="8">
        <f t="shared" si="1"/>
        <v>16.666666666666664</v>
      </c>
      <c r="K51" s="15">
        <v>43</v>
      </c>
      <c r="L51" s="8">
        <f t="shared" si="2"/>
        <v>25.595238095238095</v>
      </c>
      <c r="M51" s="15">
        <v>11</v>
      </c>
      <c r="N51" s="8">
        <f t="shared" si="3"/>
        <v>6.5476190476190483</v>
      </c>
      <c r="O51" s="15">
        <v>3</v>
      </c>
      <c r="P51" s="8">
        <f t="shared" si="4"/>
        <v>1.7857142857142856</v>
      </c>
      <c r="AA51" s="10">
        <v>168</v>
      </c>
      <c r="AB51" s="140" t="str">
        <f t="shared" si="6"/>
        <v/>
      </c>
      <c r="AC51" s="140" t="str">
        <f t="shared" si="7"/>
        <v/>
      </c>
    </row>
    <row r="52" spans="1:30" ht="23.1" customHeight="1">
      <c r="A52" s="254"/>
      <c r="B52" s="254"/>
      <c r="C52" s="13"/>
      <c r="D52" s="14" t="s">
        <v>2</v>
      </c>
      <c r="E52" s="11"/>
      <c r="F52" s="10">
        <f t="shared" si="5"/>
        <v>21</v>
      </c>
      <c r="G52" s="9">
        <v>9</v>
      </c>
      <c r="H52" s="8">
        <f t="shared" si="0"/>
        <v>42.857142857142854</v>
      </c>
      <c r="I52" s="15">
        <v>2</v>
      </c>
      <c r="J52" s="8">
        <f t="shared" si="1"/>
        <v>9.5238095238095237</v>
      </c>
      <c r="K52" s="15">
        <v>10</v>
      </c>
      <c r="L52" s="8">
        <f t="shared" si="2"/>
        <v>47.619047619047613</v>
      </c>
      <c r="M52" s="15">
        <v>0</v>
      </c>
      <c r="N52" s="8">
        <f t="shared" si="3"/>
        <v>0</v>
      </c>
      <c r="O52" s="15">
        <v>0</v>
      </c>
      <c r="P52" s="8">
        <f t="shared" si="4"/>
        <v>0</v>
      </c>
      <c r="AA52" s="10">
        <v>21</v>
      </c>
      <c r="AB52" s="140" t="str">
        <f t="shared" si="6"/>
        <v/>
      </c>
      <c r="AC52" s="140" t="str">
        <f t="shared" si="7"/>
        <v/>
      </c>
    </row>
    <row r="53" spans="1:30" ht="24" customHeight="1" thickBot="1">
      <c r="A53" s="255"/>
      <c r="B53" s="255"/>
      <c r="C53" s="13"/>
      <c r="D53" s="12" t="s">
        <v>1</v>
      </c>
      <c r="E53" s="11"/>
      <c r="F53" s="10">
        <f t="shared" si="5"/>
        <v>56</v>
      </c>
      <c r="G53" s="9">
        <v>27</v>
      </c>
      <c r="H53" s="8">
        <f t="shared" si="0"/>
        <v>48.214285714285715</v>
      </c>
      <c r="I53" s="15">
        <v>6</v>
      </c>
      <c r="J53" s="8">
        <f t="shared" si="1"/>
        <v>10.714285714285714</v>
      </c>
      <c r="K53" s="15">
        <v>14</v>
      </c>
      <c r="L53" s="8">
        <f t="shared" si="2"/>
        <v>25</v>
      </c>
      <c r="M53" s="15">
        <v>5</v>
      </c>
      <c r="N53" s="8">
        <f t="shared" si="3"/>
        <v>8.9285714285714288</v>
      </c>
      <c r="O53" s="15">
        <v>4</v>
      </c>
      <c r="P53" s="8">
        <f t="shared" si="4"/>
        <v>7.1428571428571423</v>
      </c>
      <c r="AA53" s="10">
        <v>56</v>
      </c>
      <c r="AB53" s="141" t="str">
        <f t="shared" si="6"/>
        <v/>
      </c>
      <c r="AC53" s="141" t="str">
        <f t="shared" si="7"/>
        <v/>
      </c>
    </row>
    <row r="55" spans="1:30" ht="12.75" customHeight="1"/>
    <row r="56" spans="1:30" ht="12.75" customHeight="1"/>
    <row r="57" spans="1:30">
      <c r="D57" s="5"/>
    </row>
    <row r="60" spans="1:30">
      <c r="D60" s="166" t="s">
        <v>490</v>
      </c>
      <c r="E60" s="164"/>
      <c r="F60" s="165">
        <v>967</v>
      </c>
      <c r="G60" s="165">
        <v>550</v>
      </c>
      <c r="H60" s="165"/>
      <c r="I60" s="165">
        <v>151</v>
      </c>
      <c r="J60" s="165"/>
      <c r="K60" s="165">
        <v>206</v>
      </c>
      <c r="L60" s="165"/>
      <c r="M60" s="165">
        <v>44</v>
      </c>
      <c r="N60" s="165"/>
      <c r="O60" s="165">
        <v>16</v>
      </c>
      <c r="P60" s="165"/>
      <c r="Q60" s="165"/>
      <c r="R60" s="165"/>
      <c r="S60" s="165"/>
      <c r="T60" s="165"/>
      <c r="U60" s="165"/>
      <c r="V60" s="165"/>
      <c r="W60" s="165"/>
      <c r="X60" s="165"/>
      <c r="Y60" s="165"/>
      <c r="Z60" s="165"/>
      <c r="AA60" s="165"/>
      <c r="AB60" s="165"/>
      <c r="AC60" s="165"/>
      <c r="AD60" s="165"/>
    </row>
    <row r="61" spans="1:30">
      <c r="D61" s="167" t="s">
        <v>49</v>
      </c>
      <c r="E61" s="164"/>
      <c r="F61" s="168">
        <f>IF(F60="","",SUM(F8:F12))</f>
        <v>967</v>
      </c>
      <c r="G61" s="168">
        <f>IF(G60="","",SUM(G8:G12))</f>
        <v>550</v>
      </c>
      <c r="H61" s="165"/>
      <c r="I61" s="168">
        <f>IF(I60="","",SUM(I8:I12))</f>
        <v>151</v>
      </c>
      <c r="J61" s="165"/>
      <c r="K61" s="168">
        <f>IF(K60="","",SUM(K8:K12))</f>
        <v>206</v>
      </c>
      <c r="L61" s="165"/>
      <c r="M61" s="168">
        <f>IF(M60="","",SUM(M8:M12))</f>
        <v>44</v>
      </c>
      <c r="N61" s="165"/>
      <c r="O61" s="168">
        <f>IF(O60="","",SUM(O8:O12))</f>
        <v>16</v>
      </c>
      <c r="P61" s="165"/>
      <c r="Q61" s="168" t="str">
        <f>IF(Q60="","",SUM(Q8:Q12))</f>
        <v/>
      </c>
      <c r="R61" s="165"/>
      <c r="S61" s="168" t="str">
        <f>IF(S60="","",SUM(S8:S12))</f>
        <v/>
      </c>
      <c r="T61" s="165"/>
      <c r="U61" s="168" t="str">
        <f>IF(U60="","",SUM(U8:U12))</f>
        <v/>
      </c>
      <c r="V61" s="165"/>
      <c r="W61" s="168" t="str">
        <f>IF(W60="","",SUM(W8:W12))</f>
        <v/>
      </c>
      <c r="X61" s="165"/>
      <c r="Y61" s="168" t="str">
        <f>IF(Y60="","",SUM(Y8:Y12))</f>
        <v/>
      </c>
      <c r="Z61" s="165"/>
      <c r="AA61" s="168" t="str">
        <f>IF(AA60="","",SUM(AA8:AA12))</f>
        <v/>
      </c>
      <c r="AB61" s="165"/>
      <c r="AC61" s="168" t="str">
        <f>IF(AC60="","",SUM(AC8:AC12))</f>
        <v/>
      </c>
      <c r="AD61" s="165"/>
    </row>
    <row r="62" spans="1:30">
      <c r="D62" s="167" t="s">
        <v>43</v>
      </c>
      <c r="E62" s="164"/>
      <c r="F62" s="168">
        <f>IF(F60="","",SUM(F13,F38))</f>
        <v>967</v>
      </c>
      <c r="G62" s="168">
        <f>IF(G60="","",SUM(G13,G38))</f>
        <v>550</v>
      </c>
      <c r="H62" s="165"/>
      <c r="I62" s="168">
        <f>IF(I60="","",SUM(I13,I38))</f>
        <v>151</v>
      </c>
      <c r="J62" s="165"/>
      <c r="K62" s="168">
        <f>IF(K60="","",SUM(K13,K38))</f>
        <v>206</v>
      </c>
      <c r="L62" s="165"/>
      <c r="M62" s="168">
        <f>IF(M60="","",SUM(M13,M38))</f>
        <v>44</v>
      </c>
      <c r="N62" s="165"/>
      <c r="O62" s="168">
        <f>IF(O60="","",SUM(O13,O38))</f>
        <v>16</v>
      </c>
      <c r="P62" s="165"/>
      <c r="Q62" s="168" t="str">
        <f>IF(Q60="","",SUM(Q13,Q38))</f>
        <v/>
      </c>
      <c r="R62" s="165"/>
      <c r="S62" s="168" t="str">
        <f>IF(S60="","",SUM(S13,S38))</f>
        <v/>
      </c>
      <c r="T62" s="165"/>
      <c r="U62" s="168" t="str">
        <f>IF(U60="","",SUM(U13,U38))</f>
        <v/>
      </c>
      <c r="V62" s="165"/>
      <c r="W62" s="168" t="str">
        <f>IF(W60="","",SUM(W13,W38))</f>
        <v/>
      </c>
      <c r="X62" s="165"/>
      <c r="Y62" s="168" t="str">
        <f>IF(Y60="","",SUM(Y13,Y38))</f>
        <v/>
      </c>
      <c r="Z62" s="165"/>
      <c r="AA62" s="168" t="str">
        <f>IF(AA60="","",SUM(AA13,AA38))</f>
        <v/>
      </c>
      <c r="AB62" s="165"/>
      <c r="AC62" s="168" t="str">
        <f>IF(AC60="","",SUM(AC13,AC38))</f>
        <v/>
      </c>
      <c r="AD62" s="165"/>
    </row>
    <row r="63" spans="1:30">
      <c r="D63" s="169" t="s">
        <v>42</v>
      </c>
      <c r="F63" s="168">
        <f>IF(F60="","",SUM(F14:F37))</f>
        <v>243</v>
      </c>
      <c r="G63" s="168">
        <f>IF(G60="","",SUM(G14:G37))</f>
        <v>75</v>
      </c>
      <c r="H63" s="165"/>
      <c r="I63" s="168">
        <f>IF(I60="","",SUM(I14:I37))</f>
        <v>37</v>
      </c>
      <c r="J63" s="165"/>
      <c r="K63" s="168">
        <f>IF(K60="","",SUM(K14:K37))</f>
        <v>97</v>
      </c>
      <c r="L63" s="165"/>
      <c r="M63" s="168">
        <f>IF(M60="","",SUM(M14:M37))</f>
        <v>25</v>
      </c>
      <c r="N63" s="165"/>
      <c r="O63" s="168">
        <f>IF(O60="","",SUM(O14:O37))</f>
        <v>9</v>
      </c>
      <c r="P63" s="165"/>
      <c r="Q63" s="168" t="str">
        <f>IF(Q60="","",SUM(Q14:Q37))</f>
        <v/>
      </c>
      <c r="R63" s="165"/>
      <c r="S63" s="168" t="str">
        <f>IF(S60="","",SUM(S14:S37))</f>
        <v/>
      </c>
      <c r="T63" s="165"/>
      <c r="U63" s="168" t="str">
        <f>IF(U60="","",SUM(U14:U37))</f>
        <v/>
      </c>
      <c r="V63" s="165"/>
      <c r="W63" s="168" t="str">
        <f>IF(W60="","",SUM(W14:W37))</f>
        <v/>
      </c>
      <c r="X63" s="165"/>
      <c r="Y63" s="168" t="str">
        <f>IF(Y60="","",SUM(Y14:Y37))</f>
        <v/>
      </c>
      <c r="Z63" s="165"/>
      <c r="AA63" s="168" t="str">
        <f>IF(AA60="","",SUM(AA14:AA37))</f>
        <v/>
      </c>
      <c r="AB63" s="165"/>
      <c r="AC63" s="168" t="str">
        <f>IF(AC60="","",SUM(AC14:AC37))</f>
        <v/>
      </c>
      <c r="AD63" s="165"/>
    </row>
    <row r="64" spans="1:30">
      <c r="D64" s="170" t="s">
        <v>491</v>
      </c>
      <c r="F64" s="168">
        <f>IF(F60="","",SUM(F39:F53))</f>
        <v>724</v>
      </c>
      <c r="G64" s="168">
        <f>IF(G60="","",SUM(G39:G53))</f>
        <v>475</v>
      </c>
      <c r="H64" s="165"/>
      <c r="I64" s="168">
        <f>IF(I60="","",SUM(I39:I53))</f>
        <v>114</v>
      </c>
      <c r="J64" s="165"/>
      <c r="K64" s="168">
        <f>IF(K60="","",SUM(K39:K53))</f>
        <v>109</v>
      </c>
      <c r="L64" s="165"/>
      <c r="M64" s="168">
        <f>IF(M60="","",SUM(M39:M53))</f>
        <v>19</v>
      </c>
      <c r="N64" s="165"/>
      <c r="O64" s="168">
        <f>IF(O60="","",SUM(O39:O53))</f>
        <v>7</v>
      </c>
      <c r="P64" s="165"/>
      <c r="Q64" s="168" t="str">
        <f>IF(Q60="","",SUM(Q39:Q53))</f>
        <v/>
      </c>
      <c r="R64" s="165"/>
      <c r="S64" s="168" t="str">
        <f>IF(S60="","",SUM(S39:S53))</f>
        <v/>
      </c>
      <c r="T64" s="165"/>
      <c r="U64" s="168" t="str">
        <f>IF(U60="","",SUM(U39:U53))</f>
        <v/>
      </c>
      <c r="V64" s="165"/>
      <c r="W64" s="168" t="str">
        <f>IF(W60="","",SUM(W39:W53))</f>
        <v/>
      </c>
      <c r="X64" s="165"/>
      <c r="Y64" s="168" t="str">
        <f>IF(Y60="","",SUM(Y39:Y53))</f>
        <v/>
      </c>
      <c r="Z64" s="165"/>
      <c r="AA64" s="168" t="str">
        <f>IF(AA60="","",SUM(AA39:AA53))</f>
        <v/>
      </c>
      <c r="AB64" s="165"/>
      <c r="AC64" s="168" t="str">
        <f>IF(AC60="","",SUM(AC39:AC53))</f>
        <v/>
      </c>
      <c r="AD64" s="165"/>
    </row>
    <row r="66" spans="4:30">
      <c r="D66" s="166" t="s">
        <v>490</v>
      </c>
      <c r="F66" s="165" t="str">
        <f>IF(F60="","",IF(F7=F60,"",1))</f>
        <v/>
      </c>
      <c r="G66" s="165" t="str">
        <f>IF(G60="","",IF(G7=G60,"",1))</f>
        <v/>
      </c>
      <c r="H66" s="165"/>
      <c r="I66" s="165" t="str">
        <f>IF(I60="","",IF(I7=I60,"",1))</f>
        <v/>
      </c>
      <c r="J66" s="165"/>
      <c r="K66" s="165" t="str">
        <f>IF(K60="","",IF(K7=K60,"",1))</f>
        <v/>
      </c>
      <c r="L66" s="165"/>
      <c r="M66" s="165" t="str">
        <f>IF(M60="","",IF(M7=M60,"",1))</f>
        <v/>
      </c>
      <c r="N66" s="165"/>
      <c r="O66" s="165" t="str">
        <f>IF(O60="","",IF(O7=O60,"",1))</f>
        <v/>
      </c>
      <c r="P66" s="165"/>
      <c r="Q66" s="165" t="str">
        <f>IF(Q60="","",IF(Q7=Q60,"",1))</f>
        <v/>
      </c>
      <c r="R66" s="165"/>
      <c r="S66" s="165" t="str">
        <f>IF(S60="","",IF(S7=S60,"",1))</f>
        <v/>
      </c>
      <c r="T66" s="165"/>
      <c r="U66" s="165" t="str">
        <f>IF(U60="","",IF(U7=U60,"",1))</f>
        <v/>
      </c>
      <c r="V66" s="165"/>
      <c r="W66" s="165" t="str">
        <f>IF(W60="","",IF(W7=W60,"",1))</f>
        <v/>
      </c>
      <c r="X66" s="165"/>
      <c r="Y66" s="165" t="str">
        <f>IF(Y60="","",IF(Y7=Y60,"",1))</f>
        <v/>
      </c>
      <c r="Z66" s="165"/>
      <c r="AA66" s="165" t="str">
        <f>IF(AA60="","",IF(AA7=AA60,"",1))</f>
        <v/>
      </c>
      <c r="AB66" s="165"/>
      <c r="AC66" s="165" t="str">
        <f>IF(AC60="","",IF(AC7=AC60,"",1))</f>
        <v/>
      </c>
      <c r="AD66" s="165"/>
    </row>
    <row r="67" spans="4:30">
      <c r="D67" s="167" t="s">
        <v>49</v>
      </c>
      <c r="F67" s="165" t="str">
        <f>IF(F60="","",IF(F60=F61,"",1))</f>
        <v/>
      </c>
      <c r="G67" s="165" t="str">
        <f>IF(G60="","",IF(G60=G61,"",1))</f>
        <v/>
      </c>
      <c r="H67" s="165"/>
      <c r="I67" s="165" t="str">
        <f>IF(I60="","",IF(I60=I61,"",1))</f>
        <v/>
      </c>
      <c r="J67" s="165"/>
      <c r="K67" s="165" t="str">
        <f>IF(K60="","",IF(K60=K61,"",1))</f>
        <v/>
      </c>
      <c r="L67" s="165"/>
      <c r="M67" s="165" t="str">
        <f>IF(M60="","",IF(M60=M61,"",1))</f>
        <v/>
      </c>
      <c r="N67" s="165"/>
      <c r="O67" s="165" t="str">
        <f>IF(O60="","",IF(O60=O61,"",1))</f>
        <v/>
      </c>
      <c r="P67" s="165"/>
      <c r="Q67" s="165" t="str">
        <f>IF(Q60="","",IF(Q60=Q61,"",1))</f>
        <v/>
      </c>
      <c r="R67" s="165"/>
      <c r="S67" s="165" t="str">
        <f>IF(S60="","",IF(S60=S61,"",1))</f>
        <v/>
      </c>
      <c r="T67" s="165"/>
      <c r="U67" s="165" t="str">
        <f>IF(U60="","",IF(U60=U61,"",1))</f>
        <v/>
      </c>
      <c r="V67" s="165"/>
      <c r="W67" s="165" t="str">
        <f>IF(W60="","",IF(W60=W61,"",1))</f>
        <v/>
      </c>
      <c r="X67" s="165"/>
      <c r="Y67" s="165" t="str">
        <f>IF(Y60="","",IF(Y60=Y61,"",1))</f>
        <v/>
      </c>
      <c r="Z67" s="165"/>
      <c r="AA67" s="165" t="str">
        <f>IF(AA60="","",IF(AA60=AA61,"",1))</f>
        <v/>
      </c>
      <c r="AB67" s="165"/>
      <c r="AC67" s="165" t="str">
        <f>IF(AC60="","",IF(AC60=AC61,"",1))</f>
        <v/>
      </c>
      <c r="AD67" s="165"/>
    </row>
    <row r="68" spans="4:30">
      <c r="D68" s="167" t="s">
        <v>43</v>
      </c>
      <c r="F68" s="165" t="str">
        <f>IF(F60="","",IF(F60=F62,"",1))</f>
        <v/>
      </c>
      <c r="G68" s="165" t="str">
        <f>IF(G60="","",IF(G60=G62,"",1))</f>
        <v/>
      </c>
      <c r="H68" s="165"/>
      <c r="I68" s="165" t="str">
        <f>IF(I60="","",IF(I60=I62,"",1))</f>
        <v/>
      </c>
      <c r="J68" s="165"/>
      <c r="K68" s="165" t="str">
        <f>IF(K60="","",IF(K60=K62,"",1))</f>
        <v/>
      </c>
      <c r="L68" s="165"/>
      <c r="M68" s="165" t="str">
        <f>IF(M60="","",IF(M60=M62,"",1))</f>
        <v/>
      </c>
      <c r="N68" s="165"/>
      <c r="O68" s="165" t="str">
        <f>IF(O60="","",IF(O60=O62,"",1))</f>
        <v/>
      </c>
      <c r="P68" s="165"/>
      <c r="Q68" s="165" t="str">
        <f>IF(Q60="","",IF(Q60=Q62,"",1))</f>
        <v/>
      </c>
      <c r="R68" s="165"/>
      <c r="S68" s="165" t="str">
        <f>IF(S60="","",IF(S60=S62,"",1))</f>
        <v/>
      </c>
      <c r="T68" s="165"/>
      <c r="U68" s="165" t="str">
        <f>IF(U60="","",IF(U60=U62,"",1))</f>
        <v/>
      </c>
      <c r="V68" s="165"/>
      <c r="W68" s="165" t="str">
        <f>IF(W60="","",IF(W60=W62,"",1))</f>
        <v/>
      </c>
      <c r="X68" s="165"/>
      <c r="Y68" s="165" t="str">
        <f>IF(Y60="","",IF(Y60=Y62,"",1))</f>
        <v/>
      </c>
      <c r="Z68" s="165"/>
      <c r="AA68" s="165" t="str">
        <f>IF(AA60="","",IF(AA60=AA62,"",1))</f>
        <v/>
      </c>
      <c r="AB68" s="165"/>
      <c r="AC68" s="165" t="str">
        <f>IF(AC60="","",IF(AC60=AC62,"",1))</f>
        <v/>
      </c>
      <c r="AD68" s="165"/>
    </row>
    <row r="69" spans="4:30">
      <c r="D69" s="169" t="s">
        <v>42</v>
      </c>
      <c r="F69" s="165" t="str">
        <f>IF(F60="","",IF(F13=F63,"",1))</f>
        <v/>
      </c>
      <c r="G69" s="165" t="str">
        <f>IF(G60="","",IF(G13=G63,"",1))</f>
        <v/>
      </c>
      <c r="H69" s="165"/>
      <c r="I69" s="165" t="str">
        <f>IF(I60="","",IF(I13=I63,"",1))</f>
        <v/>
      </c>
      <c r="J69" s="165"/>
      <c r="K69" s="165" t="str">
        <f>IF(K60="","",IF(K13=K63,"",1))</f>
        <v/>
      </c>
      <c r="L69" s="165"/>
      <c r="M69" s="165" t="str">
        <f>IF(M60="","",IF(M13=M63,"",1))</f>
        <v/>
      </c>
      <c r="N69" s="165"/>
      <c r="O69" s="165" t="str">
        <f>IF(O60="","",IF(O13=O63,"",1))</f>
        <v/>
      </c>
      <c r="P69" s="165"/>
      <c r="Q69" s="165" t="str">
        <f>IF(Q60="","",IF(Q13=Q63,"",1))</f>
        <v/>
      </c>
      <c r="R69" s="165"/>
      <c r="S69" s="165" t="str">
        <f>IF(S60="","",IF(S13=S63,"",1))</f>
        <v/>
      </c>
      <c r="T69" s="165"/>
      <c r="U69" s="165" t="str">
        <f>IF(U60="","",IF(U13=U63,"",1))</f>
        <v/>
      </c>
      <c r="V69" s="165"/>
      <c r="W69" s="165" t="str">
        <f>IF(W60="","",IF(W13=W63,"",1))</f>
        <v/>
      </c>
      <c r="X69" s="165"/>
      <c r="Y69" s="165" t="str">
        <f>IF(Y60="","",IF(Y13=Y63,"",1))</f>
        <v/>
      </c>
      <c r="Z69" s="165"/>
      <c r="AA69" s="165" t="str">
        <f>IF(AA60="","",IF(AA13=AA63,"",1))</f>
        <v/>
      </c>
      <c r="AB69" s="165"/>
      <c r="AC69" s="165" t="str">
        <f>IF(AC60="","",IF(AC13=AC63,"",1))</f>
        <v/>
      </c>
      <c r="AD69" s="165"/>
    </row>
    <row r="70" spans="4:30">
      <c r="D70" s="170" t="s">
        <v>491</v>
      </c>
      <c r="F70" s="165" t="str">
        <f>IF(F60="","",IF(F38=F64,"",1))</f>
        <v/>
      </c>
      <c r="G70" s="165" t="str">
        <f>IF(G60="","",IF(G38=G64,"",1))</f>
        <v/>
      </c>
      <c r="H70" s="165"/>
      <c r="I70" s="165" t="str">
        <f>IF(I60="","",IF(I38=I64,"",1))</f>
        <v/>
      </c>
      <c r="J70" s="165"/>
      <c r="K70" s="165" t="str">
        <f>IF(K60="","",IF(K38=K64,"",1))</f>
        <v/>
      </c>
      <c r="L70" s="165"/>
      <c r="M70" s="165" t="str">
        <f>IF(M60="","",IF(M38=M64,"",1))</f>
        <v/>
      </c>
      <c r="N70" s="165"/>
      <c r="O70" s="165" t="str">
        <f>IF(O60="","",IF(O38=O64,"",1))</f>
        <v/>
      </c>
      <c r="P70" s="165"/>
      <c r="Q70" s="165" t="str">
        <f>IF(Q60="","",IF(Q38=Q64,"",1))</f>
        <v/>
      </c>
      <c r="R70" s="165"/>
      <c r="S70" s="165" t="str">
        <f>IF(S60="","",IF(S38=S64,"",1))</f>
        <v/>
      </c>
      <c r="T70" s="165"/>
      <c r="U70" s="165" t="str">
        <f>IF(U60="","",IF(U38=U64,"",1))</f>
        <v/>
      </c>
      <c r="V70" s="165"/>
      <c r="W70" s="165" t="str">
        <f>IF(W60="","",IF(W38=W64,"",1))</f>
        <v/>
      </c>
      <c r="X70" s="165"/>
      <c r="Y70" s="165" t="str">
        <f>IF(Y60="","",IF(Y38=Y64,"",1))</f>
        <v/>
      </c>
      <c r="Z70" s="165"/>
      <c r="AA70" s="165" t="str">
        <f>IF(AA60="","",IF(AA38=AA64,"",1))</f>
        <v/>
      </c>
      <c r="AB70" s="165"/>
      <c r="AC70" s="165" t="str">
        <f>IF(AC60="","",IF(AC38=AC64,"",1))</f>
        <v/>
      </c>
      <c r="AD70" s="165"/>
    </row>
    <row r="71" spans="4:30">
      <c r="D71" s="5"/>
    </row>
    <row r="75" spans="4:30">
      <c r="D75" s="5"/>
    </row>
    <row r="77" spans="4:30">
      <c r="D77" s="5"/>
    </row>
    <row r="79" spans="4:30">
      <c r="D79" s="5"/>
    </row>
    <row r="81" spans="4:4">
      <c r="D81" s="5"/>
    </row>
    <row r="83" spans="4:4" ht="13.5" customHeight="1">
      <c r="D83" s="6"/>
    </row>
    <row r="84" spans="4:4" ht="13.5" customHeight="1"/>
    <row r="85" spans="4:4">
      <c r="D85" s="5"/>
    </row>
    <row r="87" spans="4:4">
      <c r="D87" s="5"/>
    </row>
    <row r="89" spans="4:4">
      <c r="D89" s="5"/>
    </row>
    <row r="91" spans="4:4">
      <c r="D91" s="5"/>
    </row>
    <row r="95" spans="4:4" ht="12.75" customHeight="1"/>
    <row r="96" spans="4:4" ht="12.75" customHeight="1"/>
  </sheetData>
  <mergeCells count="28">
    <mergeCell ref="A13:A53"/>
    <mergeCell ref="B13:B37"/>
    <mergeCell ref="B38:B53"/>
    <mergeCell ref="G3:P3"/>
    <mergeCell ref="A7:E7"/>
    <mergeCell ref="A8:A12"/>
    <mergeCell ref="B8:E8"/>
    <mergeCell ref="B9:E9"/>
    <mergeCell ref="B10:E10"/>
    <mergeCell ref="B11:E11"/>
    <mergeCell ref="B12:E12"/>
    <mergeCell ref="O5:O6"/>
    <mergeCell ref="P5:P6"/>
    <mergeCell ref="O4:P4"/>
    <mergeCell ref="G5:G6"/>
    <mergeCell ref="H5:H6"/>
    <mergeCell ref="M4:N4"/>
    <mergeCell ref="M5:M6"/>
    <mergeCell ref="N5:N6"/>
    <mergeCell ref="A3:E6"/>
    <mergeCell ref="L5:L6"/>
    <mergeCell ref="K4:L4"/>
    <mergeCell ref="F3:F6"/>
    <mergeCell ref="G4:H4"/>
    <mergeCell ref="I4:J4"/>
    <mergeCell ref="I5:I6"/>
    <mergeCell ref="J5:J6"/>
    <mergeCell ref="K5:K6"/>
  </mergeCells>
  <phoneticPr fontId="4"/>
  <pageMargins left="0.59055118110236227" right="0.19685039370078741" top="0.39370078740157483" bottom="0.39370078740157483" header="0.51181102362204722" footer="0.51181102362204722"/>
  <pageSetup paperSize="9" scale="70"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B2" sqref="B2"/>
    </sheetView>
  </sheetViews>
  <sheetFormatPr defaultRowHeight="13.5"/>
  <cols>
    <col min="1" max="2" width="2.625" style="122" customWidth="1"/>
    <col min="3" max="3" width="1.375" style="122" customWidth="1"/>
    <col min="4" max="4" width="27.625" style="122" customWidth="1"/>
    <col min="5" max="5" width="1.375" style="122" customWidth="1"/>
    <col min="6" max="6" width="11.625" style="100" customWidth="1"/>
    <col min="7" max="12" width="15.125" style="100" customWidth="1"/>
    <col min="13" max="14" width="11.625" style="100" customWidth="1"/>
    <col min="15" max="26" width="9" style="100"/>
    <col min="27" max="27" width="9" style="84"/>
    <col min="28" max="28" width="11.25" style="84" customWidth="1"/>
    <col min="29" max="16384" width="9" style="100"/>
  </cols>
  <sheetData>
    <row r="1" spans="1:28" ht="14.25">
      <c r="A1" s="121" t="s">
        <v>601</v>
      </c>
    </row>
    <row r="2" spans="1:28">
      <c r="G2" s="123"/>
      <c r="H2" s="123"/>
      <c r="I2" s="123"/>
      <c r="J2" s="123"/>
      <c r="K2" s="123"/>
      <c r="L2" s="124" t="s">
        <v>634</v>
      </c>
    </row>
    <row r="3" spans="1:28" ht="14.25" customHeight="1">
      <c r="A3" s="396" t="s">
        <v>64</v>
      </c>
      <c r="B3" s="397"/>
      <c r="C3" s="397"/>
      <c r="D3" s="397"/>
      <c r="E3" s="398"/>
      <c r="F3" s="355" t="s">
        <v>131</v>
      </c>
      <c r="G3" s="395" t="s">
        <v>434</v>
      </c>
      <c r="H3" s="395" t="s">
        <v>431</v>
      </c>
      <c r="I3" s="395" t="s">
        <v>435</v>
      </c>
      <c r="J3" s="395" t="s">
        <v>432</v>
      </c>
      <c r="K3" s="395" t="s">
        <v>433</v>
      </c>
      <c r="L3" s="395" t="s">
        <v>364</v>
      </c>
    </row>
    <row r="4" spans="1:28" ht="14.25" customHeight="1">
      <c r="A4" s="399"/>
      <c r="B4" s="400"/>
      <c r="C4" s="400"/>
      <c r="D4" s="400"/>
      <c r="E4" s="401"/>
      <c r="F4" s="357"/>
      <c r="G4" s="337"/>
      <c r="H4" s="337"/>
      <c r="I4" s="337"/>
      <c r="J4" s="337"/>
      <c r="K4" s="337"/>
      <c r="L4" s="337"/>
    </row>
    <row r="5" spans="1:28" ht="14.25" customHeight="1" thickBot="1">
      <c r="A5" s="399"/>
      <c r="B5" s="400"/>
      <c r="C5" s="400"/>
      <c r="D5" s="400"/>
      <c r="E5" s="401"/>
      <c r="F5" s="357"/>
      <c r="G5" s="337"/>
      <c r="H5" s="337"/>
      <c r="I5" s="337"/>
      <c r="J5" s="337"/>
      <c r="K5" s="337"/>
      <c r="L5" s="337"/>
    </row>
    <row r="6" spans="1:28" ht="14.25" customHeight="1" thickBot="1">
      <c r="A6" s="402"/>
      <c r="B6" s="403"/>
      <c r="C6" s="403"/>
      <c r="D6" s="403"/>
      <c r="E6" s="404"/>
      <c r="F6" s="357"/>
      <c r="G6" s="338"/>
      <c r="H6" s="338"/>
      <c r="I6" s="338"/>
      <c r="J6" s="338"/>
      <c r="K6" s="338"/>
      <c r="L6" s="338"/>
      <c r="AA6" s="159">
        <f>SUM(AB7:AB100,F116:R120)</f>
        <v>0</v>
      </c>
      <c r="AB6" s="92"/>
    </row>
    <row r="7" spans="1:28" ht="12" customHeight="1">
      <c r="A7" s="346" t="s">
        <v>50</v>
      </c>
      <c r="B7" s="347"/>
      <c r="C7" s="347"/>
      <c r="D7" s="347"/>
      <c r="E7" s="348"/>
      <c r="F7" s="104">
        <v>967</v>
      </c>
      <c r="G7" s="104">
        <f>SUM(G9,G11,G13,G15,G17)</f>
        <v>128</v>
      </c>
      <c r="H7" s="104">
        <f t="shared" ref="H7:K7" si="0">SUM(H9,H11,H13,H15,H17)</f>
        <v>45</v>
      </c>
      <c r="I7" s="104">
        <f t="shared" si="0"/>
        <v>10</v>
      </c>
      <c r="J7" s="104">
        <f t="shared" si="0"/>
        <v>13</v>
      </c>
      <c r="K7" s="104">
        <f t="shared" si="0"/>
        <v>795</v>
      </c>
      <c r="L7" s="104">
        <f t="shared" ref="L7" si="1">SUM(L9,L11,L13,L15,L17)</f>
        <v>16</v>
      </c>
      <c r="M7" s="123"/>
      <c r="N7" s="123"/>
      <c r="O7" s="123"/>
      <c r="P7" s="123"/>
      <c r="Q7" s="123"/>
      <c r="R7" s="123"/>
      <c r="S7" s="123"/>
      <c r="T7" s="123"/>
      <c r="U7" s="123"/>
      <c r="V7" s="123"/>
      <c r="W7" s="123"/>
      <c r="AA7" s="153">
        <v>967</v>
      </c>
      <c r="AB7" s="153" t="str">
        <f>IF(F7=AA7,"",1)</f>
        <v/>
      </c>
    </row>
    <row r="8" spans="1:28" ht="12" customHeight="1">
      <c r="A8" s="349"/>
      <c r="B8" s="350"/>
      <c r="C8" s="350"/>
      <c r="D8" s="350"/>
      <c r="E8" s="351"/>
      <c r="F8" s="117"/>
      <c r="G8" s="107">
        <f t="shared" ref="G8:J8" si="2">IF(G7=0,0,G7/$F7)</f>
        <v>0.13236814891416754</v>
      </c>
      <c r="H8" s="107">
        <f t="shared" si="2"/>
        <v>4.6535677352637021E-2</v>
      </c>
      <c r="I8" s="107">
        <f t="shared" si="2"/>
        <v>1.0341261633919338E-2</v>
      </c>
      <c r="J8" s="107">
        <f t="shared" si="2"/>
        <v>1.344364012409514E-2</v>
      </c>
      <c r="K8" s="107">
        <f>IF(K7=0,0,K7/$F7)</f>
        <v>0.82213029989658737</v>
      </c>
      <c r="L8" s="107">
        <f t="shared" ref="L8" si="3">IF(L7=0,0,L7/$F7)</f>
        <v>1.6546018614270942E-2</v>
      </c>
      <c r="AA8" s="154"/>
      <c r="AB8" s="154"/>
    </row>
    <row r="9" spans="1:28" ht="12" customHeight="1">
      <c r="A9" s="372" t="s">
        <v>49</v>
      </c>
      <c r="B9" s="389" t="s">
        <v>48</v>
      </c>
      <c r="C9" s="390"/>
      <c r="D9" s="390"/>
      <c r="E9" s="391"/>
      <c r="F9" s="104">
        <v>323</v>
      </c>
      <c r="G9" s="104">
        <v>20</v>
      </c>
      <c r="H9" s="104">
        <v>6</v>
      </c>
      <c r="I9" s="104">
        <v>1</v>
      </c>
      <c r="J9" s="104">
        <v>4</v>
      </c>
      <c r="K9" s="104">
        <v>290</v>
      </c>
      <c r="L9" s="104">
        <v>7</v>
      </c>
      <c r="AA9" s="155">
        <v>323</v>
      </c>
      <c r="AB9" s="155" t="str">
        <f>IF(F9=AA9,"",1)</f>
        <v/>
      </c>
    </row>
    <row r="10" spans="1:28" ht="12" customHeight="1">
      <c r="A10" s="373"/>
      <c r="B10" s="392"/>
      <c r="C10" s="393"/>
      <c r="D10" s="393"/>
      <c r="E10" s="394"/>
      <c r="F10" s="117"/>
      <c r="G10" s="107">
        <f t="shared" ref="G10:K10" si="4">IF(G9=0,0,G9/$F9)</f>
        <v>6.1919504643962849E-2</v>
      </c>
      <c r="H10" s="107">
        <f t="shared" si="4"/>
        <v>1.8575851393188854E-2</v>
      </c>
      <c r="I10" s="107">
        <f t="shared" si="4"/>
        <v>3.0959752321981426E-3</v>
      </c>
      <c r="J10" s="107">
        <f t="shared" si="4"/>
        <v>1.238390092879257E-2</v>
      </c>
      <c r="K10" s="107">
        <f t="shared" si="4"/>
        <v>0.89783281733746134</v>
      </c>
      <c r="L10" s="107">
        <f t="shared" ref="L10" si="5">IF(L9=0,0,L9/$F9)</f>
        <v>2.1671826625386997E-2</v>
      </c>
      <c r="AA10" s="154"/>
      <c r="AB10" s="154"/>
    </row>
    <row r="11" spans="1:28" ht="12" customHeight="1">
      <c r="A11" s="373"/>
      <c r="B11" s="389" t="s">
        <v>47</v>
      </c>
      <c r="C11" s="390"/>
      <c r="D11" s="390"/>
      <c r="E11" s="391"/>
      <c r="F11" s="104">
        <v>145</v>
      </c>
      <c r="G11" s="104">
        <v>9</v>
      </c>
      <c r="H11" s="104">
        <v>2</v>
      </c>
      <c r="I11" s="104">
        <v>0</v>
      </c>
      <c r="J11" s="104">
        <v>2</v>
      </c>
      <c r="K11" s="104">
        <v>132</v>
      </c>
      <c r="L11" s="104">
        <v>2</v>
      </c>
      <c r="AA11" s="155">
        <v>145</v>
      </c>
      <c r="AB11" s="155" t="str">
        <f>IF(F11=AA11,"",1)</f>
        <v/>
      </c>
    </row>
    <row r="12" spans="1:28" ht="12" customHeight="1">
      <c r="A12" s="373"/>
      <c r="B12" s="392"/>
      <c r="C12" s="393"/>
      <c r="D12" s="393"/>
      <c r="E12" s="394"/>
      <c r="F12" s="117"/>
      <c r="G12" s="107">
        <f t="shared" ref="G12:K12" si="6">IF(G11=0,0,G11/$F11)</f>
        <v>6.2068965517241378E-2</v>
      </c>
      <c r="H12" s="107">
        <f t="shared" si="6"/>
        <v>1.3793103448275862E-2</v>
      </c>
      <c r="I12" s="107">
        <f t="shared" si="6"/>
        <v>0</v>
      </c>
      <c r="J12" s="107">
        <f t="shared" si="6"/>
        <v>1.3793103448275862E-2</v>
      </c>
      <c r="K12" s="107">
        <f t="shared" si="6"/>
        <v>0.91034482758620694</v>
      </c>
      <c r="L12" s="107">
        <f t="shared" ref="L12" si="7">IF(L11=0,0,L11/$F11)</f>
        <v>1.3793103448275862E-2</v>
      </c>
      <c r="AA12" s="154"/>
      <c r="AB12" s="154"/>
    </row>
    <row r="13" spans="1:28" ht="12" customHeight="1">
      <c r="A13" s="373"/>
      <c r="B13" s="389" t="s">
        <v>46</v>
      </c>
      <c r="C13" s="390"/>
      <c r="D13" s="390"/>
      <c r="E13" s="391"/>
      <c r="F13" s="104">
        <v>218</v>
      </c>
      <c r="G13" s="104">
        <v>25</v>
      </c>
      <c r="H13" s="104">
        <v>9</v>
      </c>
      <c r="I13" s="104">
        <v>2</v>
      </c>
      <c r="J13" s="104">
        <v>3</v>
      </c>
      <c r="K13" s="104">
        <v>182</v>
      </c>
      <c r="L13" s="104">
        <v>3</v>
      </c>
      <c r="AA13" s="155">
        <v>218</v>
      </c>
      <c r="AB13" s="155" t="str">
        <f>IF(F13=AA13,"",1)</f>
        <v/>
      </c>
    </row>
    <row r="14" spans="1:28" ht="12" customHeight="1">
      <c r="A14" s="373"/>
      <c r="B14" s="392"/>
      <c r="C14" s="393"/>
      <c r="D14" s="393"/>
      <c r="E14" s="394"/>
      <c r="F14" s="117"/>
      <c r="G14" s="107">
        <f t="shared" ref="G14:J14" si="8">IF(G13=0,0,G13/$F13)</f>
        <v>0.11467889908256881</v>
      </c>
      <c r="H14" s="107">
        <f t="shared" si="8"/>
        <v>4.1284403669724773E-2</v>
      </c>
      <c r="I14" s="107">
        <f t="shared" si="8"/>
        <v>9.1743119266055051E-3</v>
      </c>
      <c r="J14" s="107">
        <f t="shared" si="8"/>
        <v>1.3761467889908258E-2</v>
      </c>
      <c r="K14" s="107">
        <f>IF(K13=0,0,K13/$F13)</f>
        <v>0.83486238532110091</v>
      </c>
      <c r="L14" s="107">
        <f t="shared" ref="L14" si="9">IF(L13=0,0,L13/$F13)</f>
        <v>1.3761467889908258E-2</v>
      </c>
      <c r="AA14" s="154"/>
      <c r="AB14" s="154"/>
    </row>
    <row r="15" spans="1:28" ht="12" customHeight="1">
      <c r="A15" s="373"/>
      <c r="B15" s="389" t="s">
        <v>45</v>
      </c>
      <c r="C15" s="390"/>
      <c r="D15" s="390"/>
      <c r="E15" s="391"/>
      <c r="F15" s="104">
        <v>66</v>
      </c>
      <c r="G15" s="104">
        <v>16</v>
      </c>
      <c r="H15" s="104">
        <v>3</v>
      </c>
      <c r="I15" s="104">
        <v>1</v>
      </c>
      <c r="J15" s="104">
        <v>0</v>
      </c>
      <c r="K15" s="104">
        <v>48</v>
      </c>
      <c r="L15" s="104">
        <v>0</v>
      </c>
      <c r="AA15" s="155">
        <v>66</v>
      </c>
      <c r="AB15" s="155" t="str">
        <f>IF(F15=AA15,"",1)</f>
        <v/>
      </c>
    </row>
    <row r="16" spans="1:28" ht="12" customHeight="1">
      <c r="A16" s="373"/>
      <c r="B16" s="392"/>
      <c r="C16" s="393"/>
      <c r="D16" s="393"/>
      <c r="E16" s="394"/>
      <c r="F16" s="117"/>
      <c r="G16" s="107">
        <f t="shared" ref="G16:K16" si="10">IF(G15=0,0,G15/$F15)</f>
        <v>0.24242424242424243</v>
      </c>
      <c r="H16" s="107">
        <f t="shared" si="10"/>
        <v>4.5454545454545456E-2</v>
      </c>
      <c r="I16" s="107">
        <f t="shared" si="10"/>
        <v>1.5151515151515152E-2</v>
      </c>
      <c r="J16" s="107">
        <f t="shared" si="10"/>
        <v>0</v>
      </c>
      <c r="K16" s="107">
        <f t="shared" si="10"/>
        <v>0.72727272727272729</v>
      </c>
      <c r="L16" s="107">
        <f t="shared" ref="L16" si="11">IF(L15=0,0,L15/$F15)</f>
        <v>0</v>
      </c>
      <c r="AA16" s="154"/>
      <c r="AB16" s="154"/>
    </row>
    <row r="17" spans="1:28" ht="12" customHeight="1">
      <c r="A17" s="373"/>
      <c r="B17" s="389" t="s">
        <v>44</v>
      </c>
      <c r="C17" s="390"/>
      <c r="D17" s="390"/>
      <c r="E17" s="391"/>
      <c r="F17" s="104">
        <v>215</v>
      </c>
      <c r="G17" s="104">
        <v>58</v>
      </c>
      <c r="H17" s="104">
        <v>25</v>
      </c>
      <c r="I17" s="104">
        <v>6</v>
      </c>
      <c r="J17" s="104">
        <v>4</v>
      </c>
      <c r="K17" s="104">
        <v>143</v>
      </c>
      <c r="L17" s="104">
        <v>4</v>
      </c>
      <c r="AA17" s="155">
        <v>215</v>
      </c>
      <c r="AB17" s="155" t="str">
        <f>IF(F17=AA17,"",1)</f>
        <v/>
      </c>
    </row>
    <row r="18" spans="1:28" ht="12" customHeight="1">
      <c r="A18" s="374"/>
      <c r="B18" s="392"/>
      <c r="C18" s="393"/>
      <c r="D18" s="393"/>
      <c r="E18" s="394"/>
      <c r="F18" s="117"/>
      <c r="G18" s="107">
        <f t="shared" ref="G18:K18" si="12">IF(G17=0,0,G17/$F17)</f>
        <v>0.26976744186046514</v>
      </c>
      <c r="H18" s="107">
        <f t="shared" si="12"/>
        <v>0.11627906976744186</v>
      </c>
      <c r="I18" s="107">
        <f t="shared" si="12"/>
        <v>2.7906976744186046E-2</v>
      </c>
      <c r="J18" s="107">
        <f t="shared" si="12"/>
        <v>1.8604651162790697E-2</v>
      </c>
      <c r="K18" s="107">
        <f t="shared" si="12"/>
        <v>0.66511627906976745</v>
      </c>
      <c r="L18" s="107">
        <f t="shared" ref="L18" si="13">IF(L17=0,0,L17/$F17)</f>
        <v>1.8604651162790697E-2</v>
      </c>
      <c r="AA18" s="156"/>
      <c r="AB18" s="154"/>
    </row>
    <row r="19" spans="1:28" ht="12" customHeight="1">
      <c r="A19" s="366" t="s">
        <v>43</v>
      </c>
      <c r="B19" s="366" t="s">
        <v>42</v>
      </c>
      <c r="C19" s="126"/>
      <c r="D19" s="308" t="s">
        <v>16</v>
      </c>
      <c r="E19" s="115"/>
      <c r="F19" s="104">
        <v>243</v>
      </c>
      <c r="G19" s="104">
        <f t="shared" ref="G19:K19" si="14">SUM(G21,G23,G25,G27,G29,G31,G33,G35,G37,G39,G41,G43,G45,G47,G49,G51,G53,G55,G57,G59,G61,G63,G65,G67)</f>
        <v>47</v>
      </c>
      <c r="H19" s="104">
        <f>SUM(H21,H23,H25,H27,H29,H31,H33,H35,H37,H39,H41,H43,H45,H47,H49,H51,H53,H55,H57,H59,H61,H63,H65,H67)</f>
        <v>14</v>
      </c>
      <c r="I19" s="104">
        <f>SUM(I21,I23,I25,I27,I29,I31,I33,I35,I37,I39,I41,I43,I45,I47,I49,I51,I53,I55,I57,I59,I61,I63,I65,I67)</f>
        <v>5</v>
      </c>
      <c r="J19" s="104">
        <f t="shared" si="14"/>
        <v>3</v>
      </c>
      <c r="K19" s="104">
        <f t="shared" si="14"/>
        <v>181</v>
      </c>
      <c r="L19" s="104">
        <f t="shared" ref="L19" si="15">SUM(L21,L23,L25,L27,L29,L31,L33,L35,L37,L39,L41,L43,L45,L47,L49,L51,L53,L55,L57,L59,L61,L63,L65,L67)</f>
        <v>5</v>
      </c>
      <c r="AA19" s="155">
        <v>243</v>
      </c>
      <c r="AB19" s="155" t="str">
        <f>IF(F19=AA19,"",1)</f>
        <v/>
      </c>
    </row>
    <row r="20" spans="1:28" ht="12" customHeight="1">
      <c r="A20" s="367"/>
      <c r="B20" s="367"/>
      <c r="C20" s="127"/>
      <c r="D20" s="309"/>
      <c r="E20" s="116"/>
      <c r="F20" s="117"/>
      <c r="G20" s="107">
        <f t="shared" ref="G20:K20" si="16">IF(G19=0,0,G19/$F19)</f>
        <v>0.19341563786008231</v>
      </c>
      <c r="H20" s="107">
        <f t="shared" si="16"/>
        <v>5.7613168724279837E-2</v>
      </c>
      <c r="I20" s="107">
        <f t="shared" si="16"/>
        <v>2.0576131687242798E-2</v>
      </c>
      <c r="J20" s="107">
        <f t="shared" si="16"/>
        <v>1.2345679012345678E-2</v>
      </c>
      <c r="K20" s="107">
        <f t="shared" si="16"/>
        <v>0.74485596707818935</v>
      </c>
      <c r="L20" s="107">
        <f t="shared" ref="L20" si="17">IF(L19=0,0,L19/$F19)</f>
        <v>2.0576131687242798E-2</v>
      </c>
      <c r="AA20" s="154"/>
      <c r="AB20" s="154"/>
    </row>
    <row r="21" spans="1:28" ht="12" customHeight="1">
      <c r="A21" s="367"/>
      <c r="B21" s="367"/>
      <c r="C21" s="126"/>
      <c r="D21" s="308" t="s">
        <v>41</v>
      </c>
      <c r="E21" s="115"/>
      <c r="F21" s="104">
        <v>32</v>
      </c>
      <c r="G21" s="104">
        <v>5</v>
      </c>
      <c r="H21" s="104">
        <v>4</v>
      </c>
      <c r="I21" s="104">
        <v>0</v>
      </c>
      <c r="J21" s="104">
        <v>0</v>
      </c>
      <c r="K21" s="104">
        <v>21</v>
      </c>
      <c r="L21" s="104">
        <v>3</v>
      </c>
      <c r="AA21" s="155">
        <v>32</v>
      </c>
      <c r="AB21" s="155" t="str">
        <f>IF(F21=AA21,"",1)</f>
        <v/>
      </c>
    </row>
    <row r="22" spans="1:28" ht="12" customHeight="1">
      <c r="A22" s="367"/>
      <c r="B22" s="367"/>
      <c r="C22" s="127"/>
      <c r="D22" s="309"/>
      <c r="E22" s="116"/>
      <c r="F22" s="117"/>
      <c r="G22" s="107">
        <f t="shared" ref="G22:K22" si="18">IF(G21=0,0,G21/$F21)</f>
        <v>0.15625</v>
      </c>
      <c r="H22" s="107">
        <f t="shared" si="18"/>
        <v>0.125</v>
      </c>
      <c r="I22" s="107">
        <f t="shared" si="18"/>
        <v>0</v>
      </c>
      <c r="J22" s="107">
        <f t="shared" si="18"/>
        <v>0</v>
      </c>
      <c r="K22" s="107">
        <f t="shared" si="18"/>
        <v>0.65625</v>
      </c>
      <c r="L22" s="107">
        <f t="shared" ref="L22" si="19">IF(L21=0,0,L21/$F21)</f>
        <v>9.375E-2</v>
      </c>
      <c r="AA22" s="154"/>
      <c r="AB22" s="154"/>
    </row>
    <row r="23" spans="1:28" ht="12" customHeight="1">
      <c r="A23" s="367"/>
      <c r="B23" s="367"/>
      <c r="C23" s="126"/>
      <c r="D23" s="308" t="s">
        <v>40</v>
      </c>
      <c r="E23" s="115"/>
      <c r="F23" s="104">
        <v>4</v>
      </c>
      <c r="G23" s="104">
        <v>1</v>
      </c>
      <c r="H23" s="104">
        <v>0</v>
      </c>
      <c r="I23" s="104">
        <v>0</v>
      </c>
      <c r="J23" s="104">
        <v>0</v>
      </c>
      <c r="K23" s="104">
        <v>3</v>
      </c>
      <c r="L23" s="104">
        <v>0</v>
      </c>
      <c r="AA23" s="155">
        <v>4</v>
      </c>
      <c r="AB23" s="155" t="str">
        <f>IF(F23=AA23,"",1)</f>
        <v/>
      </c>
    </row>
    <row r="24" spans="1:28" ht="12" customHeight="1">
      <c r="A24" s="367"/>
      <c r="B24" s="367"/>
      <c r="C24" s="127"/>
      <c r="D24" s="309"/>
      <c r="E24" s="116"/>
      <c r="F24" s="117"/>
      <c r="G24" s="107">
        <f t="shared" ref="G24:K24" si="20">IF(G23=0,0,G23/$F23)</f>
        <v>0.25</v>
      </c>
      <c r="H24" s="107">
        <f t="shared" si="20"/>
        <v>0</v>
      </c>
      <c r="I24" s="107">
        <f t="shared" si="20"/>
        <v>0</v>
      </c>
      <c r="J24" s="107">
        <f t="shared" si="20"/>
        <v>0</v>
      </c>
      <c r="K24" s="107">
        <f t="shared" si="20"/>
        <v>0.75</v>
      </c>
      <c r="L24" s="107">
        <f t="shared" ref="L24" si="21">IF(L23=0,0,L23/$F23)</f>
        <v>0</v>
      </c>
      <c r="AA24" s="154"/>
      <c r="AB24" s="154"/>
    </row>
    <row r="25" spans="1:28" ht="12" customHeight="1">
      <c r="A25" s="367"/>
      <c r="B25" s="367"/>
      <c r="C25" s="126"/>
      <c r="D25" s="308" t="s">
        <v>39</v>
      </c>
      <c r="E25" s="115"/>
      <c r="F25" s="104">
        <v>16</v>
      </c>
      <c r="G25" s="104">
        <v>1</v>
      </c>
      <c r="H25" s="104">
        <v>0</v>
      </c>
      <c r="I25" s="104">
        <v>0</v>
      </c>
      <c r="J25" s="104">
        <v>1</v>
      </c>
      <c r="K25" s="104">
        <v>14</v>
      </c>
      <c r="L25" s="104">
        <v>0</v>
      </c>
      <c r="AA25" s="155">
        <v>16</v>
      </c>
      <c r="AB25" s="155" t="str">
        <f>IF(F25=AA25,"",1)</f>
        <v/>
      </c>
    </row>
    <row r="26" spans="1:28" ht="12" customHeight="1">
      <c r="A26" s="367"/>
      <c r="B26" s="367"/>
      <c r="C26" s="127"/>
      <c r="D26" s="309"/>
      <c r="E26" s="116"/>
      <c r="F26" s="117"/>
      <c r="G26" s="107">
        <f t="shared" ref="G26:K26" si="22">IF(G25=0,0,G25/$F25)</f>
        <v>6.25E-2</v>
      </c>
      <c r="H26" s="107">
        <f>IF(H25=0,0,H25/$F25)</f>
        <v>0</v>
      </c>
      <c r="I26" s="107">
        <f>IF(I25=0,0,I25/$F25)</f>
        <v>0</v>
      </c>
      <c r="J26" s="107">
        <f t="shared" si="22"/>
        <v>6.25E-2</v>
      </c>
      <c r="K26" s="107">
        <f t="shared" si="22"/>
        <v>0.875</v>
      </c>
      <c r="L26" s="107">
        <f t="shared" ref="L26" si="23">IF(L25=0,0,L25/$F25)</f>
        <v>0</v>
      </c>
      <c r="AA26" s="154"/>
      <c r="AB26" s="154"/>
    </row>
    <row r="27" spans="1:28" ht="12" customHeight="1">
      <c r="A27" s="367"/>
      <c r="B27" s="367"/>
      <c r="C27" s="126"/>
      <c r="D27" s="308" t="s">
        <v>38</v>
      </c>
      <c r="E27" s="115"/>
      <c r="F27" s="104">
        <v>3</v>
      </c>
      <c r="G27" s="104">
        <v>0</v>
      </c>
      <c r="H27" s="104">
        <v>0</v>
      </c>
      <c r="I27" s="104">
        <v>0</v>
      </c>
      <c r="J27" s="104">
        <v>0</v>
      </c>
      <c r="K27" s="104">
        <v>3</v>
      </c>
      <c r="L27" s="104">
        <v>0</v>
      </c>
      <c r="AA27" s="155">
        <v>3</v>
      </c>
      <c r="AB27" s="155" t="str">
        <f>IF(F27=AA27,"",1)</f>
        <v/>
      </c>
    </row>
    <row r="28" spans="1:28" ht="12" customHeight="1">
      <c r="A28" s="367"/>
      <c r="B28" s="367"/>
      <c r="C28" s="127"/>
      <c r="D28" s="309"/>
      <c r="E28" s="116"/>
      <c r="F28" s="117"/>
      <c r="G28" s="107">
        <f t="shared" ref="G28:K28" si="24">IF(G27=0,0,G27/$F27)</f>
        <v>0</v>
      </c>
      <c r="H28" s="107">
        <f t="shared" si="24"/>
        <v>0</v>
      </c>
      <c r="I28" s="107">
        <f t="shared" si="24"/>
        <v>0</v>
      </c>
      <c r="J28" s="107">
        <f t="shared" si="24"/>
        <v>0</v>
      </c>
      <c r="K28" s="107">
        <f t="shared" si="24"/>
        <v>1</v>
      </c>
      <c r="L28" s="107">
        <f t="shared" ref="L28" si="25">IF(L27=0,0,L27/$F27)</f>
        <v>0</v>
      </c>
      <c r="AA28" s="154"/>
      <c r="AB28" s="154"/>
    </row>
    <row r="29" spans="1:28" ht="12" customHeight="1">
      <c r="A29" s="367"/>
      <c r="B29" s="367"/>
      <c r="C29" s="126"/>
      <c r="D29" s="308" t="s">
        <v>37</v>
      </c>
      <c r="E29" s="115"/>
      <c r="F29" s="104">
        <v>7</v>
      </c>
      <c r="G29" s="104">
        <v>1</v>
      </c>
      <c r="H29" s="104">
        <v>1</v>
      </c>
      <c r="I29" s="104">
        <v>1</v>
      </c>
      <c r="J29" s="104">
        <v>0</v>
      </c>
      <c r="K29" s="104">
        <v>6</v>
      </c>
      <c r="L29" s="104">
        <v>0</v>
      </c>
      <c r="AA29" s="155">
        <v>7</v>
      </c>
      <c r="AB29" s="155" t="str">
        <f>IF(F29=AA29,"",1)</f>
        <v/>
      </c>
    </row>
    <row r="30" spans="1:28" ht="12" customHeight="1">
      <c r="A30" s="367"/>
      <c r="B30" s="367"/>
      <c r="C30" s="127"/>
      <c r="D30" s="309"/>
      <c r="E30" s="116"/>
      <c r="F30" s="117"/>
      <c r="G30" s="107">
        <f t="shared" ref="G30:K30" si="26">IF(G29=0,0,G29/$F29)</f>
        <v>0.14285714285714285</v>
      </c>
      <c r="H30" s="107">
        <f t="shared" si="26"/>
        <v>0.14285714285714285</v>
      </c>
      <c r="I30" s="107">
        <f t="shared" si="26"/>
        <v>0.14285714285714285</v>
      </c>
      <c r="J30" s="107">
        <f t="shared" si="26"/>
        <v>0</v>
      </c>
      <c r="K30" s="107">
        <f t="shared" si="26"/>
        <v>0.8571428571428571</v>
      </c>
      <c r="L30" s="107">
        <f t="shared" ref="L30" si="27">IF(L29=0,0,L29/$F29)</f>
        <v>0</v>
      </c>
      <c r="AA30" s="154"/>
      <c r="AB30" s="154"/>
    </row>
    <row r="31" spans="1:28" ht="12" customHeight="1">
      <c r="A31" s="367"/>
      <c r="B31" s="367"/>
      <c r="C31" s="126"/>
      <c r="D31" s="308" t="s">
        <v>36</v>
      </c>
      <c r="E31" s="115"/>
      <c r="F31" s="104">
        <v>2</v>
      </c>
      <c r="G31" s="104">
        <v>1</v>
      </c>
      <c r="H31" s="104">
        <v>0</v>
      </c>
      <c r="I31" s="104">
        <v>0</v>
      </c>
      <c r="J31" s="104">
        <v>0</v>
      </c>
      <c r="K31" s="104">
        <v>1</v>
      </c>
      <c r="L31" s="104">
        <v>0</v>
      </c>
      <c r="AA31" s="155">
        <v>2</v>
      </c>
      <c r="AB31" s="155" t="str">
        <f>IF(F31=AA31,"",1)</f>
        <v/>
      </c>
    </row>
    <row r="32" spans="1:28" ht="12" customHeight="1">
      <c r="A32" s="367"/>
      <c r="B32" s="367"/>
      <c r="C32" s="127"/>
      <c r="D32" s="309"/>
      <c r="E32" s="116"/>
      <c r="F32" s="117"/>
      <c r="G32" s="107">
        <f t="shared" ref="G32:K32" si="28">IF(G31=0,0,G31/$F31)</f>
        <v>0.5</v>
      </c>
      <c r="H32" s="107">
        <f t="shared" si="28"/>
        <v>0</v>
      </c>
      <c r="I32" s="107">
        <f t="shared" si="28"/>
        <v>0</v>
      </c>
      <c r="J32" s="107">
        <f t="shared" si="28"/>
        <v>0</v>
      </c>
      <c r="K32" s="107">
        <f t="shared" si="28"/>
        <v>0.5</v>
      </c>
      <c r="L32" s="107">
        <f t="shared" ref="L32" si="29">IF(L31=0,0,L31/$F31)</f>
        <v>0</v>
      </c>
      <c r="AA32" s="154"/>
      <c r="AB32" s="154"/>
    </row>
    <row r="33" spans="1:28" ht="12" customHeight="1">
      <c r="A33" s="367"/>
      <c r="B33" s="367"/>
      <c r="C33" s="126"/>
      <c r="D33" s="308" t="s">
        <v>35</v>
      </c>
      <c r="E33" s="115"/>
      <c r="F33" s="104">
        <v>5</v>
      </c>
      <c r="G33" s="104">
        <v>2</v>
      </c>
      <c r="H33" s="104">
        <v>1</v>
      </c>
      <c r="I33" s="104">
        <v>1</v>
      </c>
      <c r="J33" s="104">
        <v>0</v>
      </c>
      <c r="K33" s="104">
        <v>1</v>
      </c>
      <c r="L33" s="104">
        <v>1</v>
      </c>
      <c r="AA33" s="155">
        <v>5</v>
      </c>
      <c r="AB33" s="155" t="str">
        <f>IF(F33=AA33,"",1)</f>
        <v/>
      </c>
    </row>
    <row r="34" spans="1:28" ht="12" customHeight="1">
      <c r="A34" s="367"/>
      <c r="B34" s="367"/>
      <c r="C34" s="127"/>
      <c r="D34" s="309"/>
      <c r="E34" s="116"/>
      <c r="F34" s="117"/>
      <c r="G34" s="107">
        <f t="shared" ref="G34:K34" si="30">IF(G33=0,0,G33/$F33)</f>
        <v>0.4</v>
      </c>
      <c r="H34" s="107">
        <f t="shared" si="30"/>
        <v>0.2</v>
      </c>
      <c r="I34" s="107">
        <f t="shared" si="30"/>
        <v>0.2</v>
      </c>
      <c r="J34" s="107">
        <f t="shared" si="30"/>
        <v>0</v>
      </c>
      <c r="K34" s="107">
        <f t="shared" si="30"/>
        <v>0.2</v>
      </c>
      <c r="L34" s="107">
        <f t="shared" ref="L34" si="31">IF(L33=0,0,L33/$F33)</f>
        <v>0.2</v>
      </c>
      <c r="AA34" s="154"/>
      <c r="AB34" s="154"/>
    </row>
    <row r="35" spans="1:28" ht="12" customHeight="1">
      <c r="A35" s="367"/>
      <c r="B35" s="367"/>
      <c r="C35" s="126"/>
      <c r="D35" s="308" t="s">
        <v>34</v>
      </c>
      <c r="E35" s="115"/>
      <c r="F35" s="104">
        <v>10</v>
      </c>
      <c r="G35" s="104">
        <v>3</v>
      </c>
      <c r="H35" s="104">
        <v>0</v>
      </c>
      <c r="I35" s="104">
        <v>0</v>
      </c>
      <c r="J35" s="104">
        <v>0</v>
      </c>
      <c r="K35" s="104">
        <v>7</v>
      </c>
      <c r="L35" s="104">
        <v>0</v>
      </c>
      <c r="AA35" s="155">
        <v>10</v>
      </c>
      <c r="AB35" s="155" t="str">
        <f>IF(F35=AA35,"",1)</f>
        <v/>
      </c>
    </row>
    <row r="36" spans="1:28" ht="12" customHeight="1">
      <c r="A36" s="367"/>
      <c r="B36" s="367"/>
      <c r="C36" s="127"/>
      <c r="D36" s="309"/>
      <c r="E36" s="116"/>
      <c r="F36" s="117"/>
      <c r="G36" s="107">
        <f t="shared" ref="G36:K36" si="32">IF(G35=0,0,G35/$F35)</f>
        <v>0.3</v>
      </c>
      <c r="H36" s="107">
        <f t="shared" si="32"/>
        <v>0</v>
      </c>
      <c r="I36" s="107">
        <f t="shared" si="32"/>
        <v>0</v>
      </c>
      <c r="J36" s="107">
        <f t="shared" si="32"/>
        <v>0</v>
      </c>
      <c r="K36" s="107">
        <f t="shared" si="32"/>
        <v>0.7</v>
      </c>
      <c r="L36" s="107">
        <f t="shared" ref="L36" si="33">IF(L35=0,0,L35/$F35)</f>
        <v>0</v>
      </c>
      <c r="AA36" s="154"/>
      <c r="AB36" s="154"/>
    </row>
    <row r="37" spans="1:28" ht="12" customHeight="1">
      <c r="A37" s="367"/>
      <c r="B37" s="367"/>
      <c r="C37" s="126"/>
      <c r="D37" s="308" t="s">
        <v>33</v>
      </c>
      <c r="E37" s="115"/>
      <c r="F37" s="104">
        <v>1</v>
      </c>
      <c r="G37" s="104">
        <v>0</v>
      </c>
      <c r="H37" s="104">
        <v>0</v>
      </c>
      <c r="I37" s="104">
        <v>0</v>
      </c>
      <c r="J37" s="104">
        <v>0</v>
      </c>
      <c r="K37" s="104">
        <v>1</v>
      </c>
      <c r="L37" s="104">
        <v>0</v>
      </c>
      <c r="AA37" s="155">
        <v>1</v>
      </c>
      <c r="AB37" s="155" t="str">
        <f>IF(F37=AA37,"",1)</f>
        <v/>
      </c>
    </row>
    <row r="38" spans="1:28" ht="12" customHeight="1">
      <c r="A38" s="367"/>
      <c r="B38" s="367"/>
      <c r="C38" s="127"/>
      <c r="D38" s="309"/>
      <c r="E38" s="116"/>
      <c r="F38" s="117"/>
      <c r="G38" s="107">
        <f t="shared" ref="G38:K38" si="34">IF(G37=0,0,G37/$F37)</f>
        <v>0</v>
      </c>
      <c r="H38" s="107">
        <f t="shared" si="34"/>
        <v>0</v>
      </c>
      <c r="I38" s="107">
        <f t="shared" si="34"/>
        <v>0</v>
      </c>
      <c r="J38" s="107">
        <f t="shared" si="34"/>
        <v>0</v>
      </c>
      <c r="K38" s="107">
        <f t="shared" si="34"/>
        <v>1</v>
      </c>
      <c r="L38" s="107">
        <f t="shared" ref="L38" si="35">IF(L37=0,0,L37/$F37)</f>
        <v>0</v>
      </c>
      <c r="AA38" s="154"/>
      <c r="AB38" s="154"/>
    </row>
    <row r="39" spans="1:28" ht="12" customHeight="1">
      <c r="A39" s="367"/>
      <c r="B39" s="367"/>
      <c r="C39" s="126"/>
      <c r="D39" s="308" t="s">
        <v>32</v>
      </c>
      <c r="E39" s="115"/>
      <c r="F39" s="104">
        <v>6</v>
      </c>
      <c r="G39" s="104">
        <v>0</v>
      </c>
      <c r="H39" s="104">
        <v>1</v>
      </c>
      <c r="I39" s="104">
        <v>0</v>
      </c>
      <c r="J39" s="104">
        <v>0</v>
      </c>
      <c r="K39" s="104">
        <v>5</v>
      </c>
      <c r="L39" s="104">
        <v>0</v>
      </c>
      <c r="AA39" s="155">
        <v>6</v>
      </c>
      <c r="AB39" s="155" t="str">
        <f>IF(F39=AA39,"",1)</f>
        <v/>
      </c>
    </row>
    <row r="40" spans="1:28" ht="12" customHeight="1">
      <c r="A40" s="367"/>
      <c r="B40" s="367"/>
      <c r="C40" s="127"/>
      <c r="D40" s="309"/>
      <c r="E40" s="116"/>
      <c r="F40" s="117"/>
      <c r="G40" s="107">
        <f t="shared" ref="G40:K40" si="36">IF(G39=0,0,G39/$F39)</f>
        <v>0</v>
      </c>
      <c r="H40" s="107">
        <f t="shared" si="36"/>
        <v>0.16666666666666666</v>
      </c>
      <c r="I40" s="107">
        <f t="shared" si="36"/>
        <v>0</v>
      </c>
      <c r="J40" s="107">
        <f t="shared" si="36"/>
        <v>0</v>
      </c>
      <c r="K40" s="107">
        <f t="shared" si="36"/>
        <v>0.83333333333333337</v>
      </c>
      <c r="L40" s="107">
        <f t="shared" ref="L40" si="37">IF(L39=0,0,L39/$F39)</f>
        <v>0</v>
      </c>
      <c r="AA40" s="154"/>
      <c r="AB40" s="154"/>
    </row>
    <row r="41" spans="1:28" ht="12" customHeight="1">
      <c r="A41" s="367"/>
      <c r="B41" s="367"/>
      <c r="C41" s="126"/>
      <c r="D41" s="308" t="s">
        <v>31</v>
      </c>
      <c r="E41" s="115"/>
      <c r="F41" s="104">
        <v>1</v>
      </c>
      <c r="G41" s="104">
        <v>0</v>
      </c>
      <c r="H41" s="104">
        <v>0</v>
      </c>
      <c r="I41" s="104">
        <v>0</v>
      </c>
      <c r="J41" s="104">
        <v>0</v>
      </c>
      <c r="K41" s="104">
        <v>1</v>
      </c>
      <c r="L41" s="104">
        <v>0</v>
      </c>
      <c r="AA41" s="155">
        <v>1</v>
      </c>
      <c r="AB41" s="155" t="str">
        <f>IF(F41=AA41,"",1)</f>
        <v/>
      </c>
    </row>
    <row r="42" spans="1:28" ht="12" customHeight="1">
      <c r="A42" s="367"/>
      <c r="B42" s="367"/>
      <c r="C42" s="127"/>
      <c r="D42" s="309"/>
      <c r="E42" s="116"/>
      <c r="F42" s="117"/>
      <c r="G42" s="107">
        <f t="shared" ref="G42:K42" si="38">IF(G41=0,0,G41/$F41)</f>
        <v>0</v>
      </c>
      <c r="H42" s="107">
        <f t="shared" si="38"/>
        <v>0</v>
      </c>
      <c r="I42" s="107">
        <f t="shared" si="38"/>
        <v>0</v>
      </c>
      <c r="J42" s="107">
        <f t="shared" si="38"/>
        <v>0</v>
      </c>
      <c r="K42" s="107">
        <f t="shared" si="38"/>
        <v>1</v>
      </c>
      <c r="L42" s="107">
        <f t="shared" ref="L42" si="39">IF(L41=0,0,L41/$F41)</f>
        <v>0</v>
      </c>
      <c r="AA42" s="154"/>
      <c r="AB42" s="154"/>
    </row>
    <row r="43" spans="1:28" ht="12" customHeight="1">
      <c r="A43" s="367"/>
      <c r="B43" s="367"/>
      <c r="C43" s="126"/>
      <c r="D43" s="308" t="s">
        <v>30</v>
      </c>
      <c r="E43" s="115"/>
      <c r="F43" s="104">
        <v>2</v>
      </c>
      <c r="G43" s="104">
        <v>0</v>
      </c>
      <c r="H43" s="104">
        <v>0</v>
      </c>
      <c r="I43" s="104">
        <v>0</v>
      </c>
      <c r="J43" s="104">
        <v>0</v>
      </c>
      <c r="K43" s="104">
        <v>2</v>
      </c>
      <c r="L43" s="104">
        <v>0</v>
      </c>
      <c r="AA43" s="155">
        <v>2</v>
      </c>
      <c r="AB43" s="155" t="str">
        <f>IF(F43=AA43,"",1)</f>
        <v/>
      </c>
    </row>
    <row r="44" spans="1:28" ht="12" customHeight="1">
      <c r="A44" s="367"/>
      <c r="B44" s="367"/>
      <c r="C44" s="127"/>
      <c r="D44" s="309"/>
      <c r="E44" s="116"/>
      <c r="F44" s="117"/>
      <c r="G44" s="107">
        <f t="shared" ref="G44:K44" si="40">IF(G43=0,0,G43/$F43)</f>
        <v>0</v>
      </c>
      <c r="H44" s="107">
        <f t="shared" si="40"/>
        <v>0</v>
      </c>
      <c r="I44" s="107">
        <f t="shared" si="40"/>
        <v>0</v>
      </c>
      <c r="J44" s="107">
        <f t="shared" si="40"/>
        <v>0</v>
      </c>
      <c r="K44" s="107">
        <f t="shared" si="40"/>
        <v>1</v>
      </c>
      <c r="L44" s="107">
        <f t="shared" ref="L44" si="41">IF(L43=0,0,L43/$F43)</f>
        <v>0</v>
      </c>
      <c r="AA44" s="154"/>
      <c r="AB44" s="154"/>
    </row>
    <row r="45" spans="1:28" ht="12" customHeight="1">
      <c r="A45" s="367"/>
      <c r="B45" s="367"/>
      <c r="C45" s="126"/>
      <c r="D45" s="308" t="s">
        <v>29</v>
      </c>
      <c r="E45" s="115"/>
      <c r="F45" s="104">
        <v>9</v>
      </c>
      <c r="G45" s="104">
        <v>2</v>
      </c>
      <c r="H45" s="104">
        <v>0</v>
      </c>
      <c r="I45" s="104">
        <v>0</v>
      </c>
      <c r="J45" s="104">
        <v>0</v>
      </c>
      <c r="K45" s="104">
        <v>7</v>
      </c>
      <c r="L45" s="104">
        <v>0</v>
      </c>
      <c r="AA45" s="155">
        <v>9</v>
      </c>
      <c r="AB45" s="155" t="str">
        <f>IF(F45=AA45,"",1)</f>
        <v/>
      </c>
    </row>
    <row r="46" spans="1:28" ht="12" customHeight="1">
      <c r="A46" s="367"/>
      <c r="B46" s="367"/>
      <c r="C46" s="127"/>
      <c r="D46" s="309"/>
      <c r="E46" s="116"/>
      <c r="F46" s="117"/>
      <c r="G46" s="107">
        <f t="shared" ref="G46:K46" si="42">IF(G45=0,0,G45/$F45)</f>
        <v>0.22222222222222221</v>
      </c>
      <c r="H46" s="107">
        <f t="shared" si="42"/>
        <v>0</v>
      </c>
      <c r="I46" s="107">
        <f t="shared" si="42"/>
        <v>0</v>
      </c>
      <c r="J46" s="107">
        <f t="shared" si="42"/>
        <v>0</v>
      </c>
      <c r="K46" s="107">
        <f t="shared" si="42"/>
        <v>0.77777777777777779</v>
      </c>
      <c r="L46" s="107">
        <f t="shared" ref="L46" si="43">IF(L45=0,0,L45/$F45)</f>
        <v>0</v>
      </c>
      <c r="AA46" s="154"/>
      <c r="AB46" s="154"/>
    </row>
    <row r="47" spans="1:28" ht="12" customHeight="1">
      <c r="A47" s="367"/>
      <c r="B47" s="367"/>
      <c r="C47" s="126"/>
      <c r="D47" s="308" t="s">
        <v>28</v>
      </c>
      <c r="E47" s="115"/>
      <c r="F47" s="104">
        <v>5</v>
      </c>
      <c r="G47" s="104">
        <v>1</v>
      </c>
      <c r="H47" s="104">
        <v>0</v>
      </c>
      <c r="I47" s="104">
        <v>0</v>
      </c>
      <c r="J47" s="104">
        <v>0</v>
      </c>
      <c r="K47" s="104">
        <v>4</v>
      </c>
      <c r="L47" s="104">
        <v>0</v>
      </c>
      <c r="AA47" s="155">
        <v>5</v>
      </c>
      <c r="AB47" s="155" t="str">
        <f>IF(F47=AA47,"",1)</f>
        <v/>
      </c>
    </row>
    <row r="48" spans="1:28" ht="12" customHeight="1">
      <c r="A48" s="367"/>
      <c r="B48" s="367"/>
      <c r="C48" s="127"/>
      <c r="D48" s="309"/>
      <c r="E48" s="116"/>
      <c r="F48" s="117"/>
      <c r="G48" s="107">
        <f t="shared" ref="G48:K48" si="44">IF(G47=0,0,G47/$F47)</f>
        <v>0.2</v>
      </c>
      <c r="H48" s="107">
        <f t="shared" si="44"/>
        <v>0</v>
      </c>
      <c r="I48" s="107">
        <f t="shared" si="44"/>
        <v>0</v>
      </c>
      <c r="J48" s="107">
        <f t="shared" si="44"/>
        <v>0</v>
      </c>
      <c r="K48" s="107">
        <f t="shared" si="44"/>
        <v>0.8</v>
      </c>
      <c r="L48" s="107">
        <f t="shared" ref="L48" si="45">IF(L47=0,0,L47/$F47)</f>
        <v>0</v>
      </c>
      <c r="AA48" s="154"/>
      <c r="AB48" s="154"/>
    </row>
    <row r="49" spans="1:28" ht="12" customHeight="1">
      <c r="A49" s="367"/>
      <c r="B49" s="367"/>
      <c r="C49" s="126"/>
      <c r="D49" s="308" t="s">
        <v>27</v>
      </c>
      <c r="E49" s="115"/>
      <c r="F49" s="104">
        <v>5</v>
      </c>
      <c r="G49" s="104">
        <v>1</v>
      </c>
      <c r="H49" s="104">
        <v>0</v>
      </c>
      <c r="I49" s="104">
        <v>0</v>
      </c>
      <c r="J49" s="104">
        <v>0</v>
      </c>
      <c r="K49" s="104">
        <v>4</v>
      </c>
      <c r="L49" s="104">
        <v>0</v>
      </c>
      <c r="AA49" s="155">
        <v>5</v>
      </c>
      <c r="AB49" s="155" t="str">
        <f>IF(F49=AA49,"",1)</f>
        <v/>
      </c>
    </row>
    <row r="50" spans="1:28" ht="12" customHeight="1">
      <c r="A50" s="367"/>
      <c r="B50" s="367"/>
      <c r="C50" s="127"/>
      <c r="D50" s="309"/>
      <c r="E50" s="116"/>
      <c r="F50" s="117"/>
      <c r="G50" s="107">
        <f t="shared" ref="G50:K50" si="46">IF(G49=0,0,G49/$F49)</f>
        <v>0.2</v>
      </c>
      <c r="H50" s="107">
        <f t="shared" si="46"/>
        <v>0</v>
      </c>
      <c r="I50" s="107">
        <f t="shared" si="46"/>
        <v>0</v>
      </c>
      <c r="J50" s="107">
        <f t="shared" si="46"/>
        <v>0</v>
      </c>
      <c r="K50" s="107">
        <f t="shared" si="46"/>
        <v>0.8</v>
      </c>
      <c r="L50" s="107">
        <f t="shared" ref="L50" si="47">IF(L49=0,0,L49/$F49)</f>
        <v>0</v>
      </c>
      <c r="AA50" s="154"/>
      <c r="AB50" s="154"/>
    </row>
    <row r="51" spans="1:28" ht="12" customHeight="1">
      <c r="A51" s="367"/>
      <c r="B51" s="367"/>
      <c r="C51" s="126"/>
      <c r="D51" s="308" t="s">
        <v>26</v>
      </c>
      <c r="E51" s="115"/>
      <c r="F51" s="104">
        <v>15</v>
      </c>
      <c r="G51" s="104">
        <v>1</v>
      </c>
      <c r="H51" s="104">
        <v>0</v>
      </c>
      <c r="I51" s="104">
        <v>0</v>
      </c>
      <c r="J51" s="104">
        <v>0</v>
      </c>
      <c r="K51" s="104">
        <v>14</v>
      </c>
      <c r="L51" s="104">
        <v>0</v>
      </c>
      <c r="AA51" s="155">
        <v>15</v>
      </c>
      <c r="AB51" s="155" t="str">
        <f>IF(F51=AA51,"",1)</f>
        <v/>
      </c>
    </row>
    <row r="52" spans="1:28" ht="12" customHeight="1">
      <c r="A52" s="367"/>
      <c r="B52" s="367"/>
      <c r="C52" s="127"/>
      <c r="D52" s="309"/>
      <c r="E52" s="116"/>
      <c r="F52" s="117"/>
      <c r="G52" s="107">
        <f t="shared" ref="G52:K52" si="48">IF(G51=0,0,G51/$F51)</f>
        <v>6.6666666666666666E-2</v>
      </c>
      <c r="H52" s="107">
        <f t="shared" si="48"/>
        <v>0</v>
      </c>
      <c r="I52" s="107">
        <f t="shared" si="48"/>
        <v>0</v>
      </c>
      <c r="J52" s="107">
        <f t="shared" si="48"/>
        <v>0</v>
      </c>
      <c r="K52" s="107">
        <f t="shared" si="48"/>
        <v>0.93333333333333335</v>
      </c>
      <c r="L52" s="107">
        <f t="shared" ref="L52" si="49">IF(L51=0,0,L51/$F51)</f>
        <v>0</v>
      </c>
      <c r="AA52" s="154"/>
      <c r="AB52" s="154"/>
    </row>
    <row r="53" spans="1:28" ht="12" customHeight="1">
      <c r="A53" s="367"/>
      <c r="B53" s="367"/>
      <c r="C53" s="126"/>
      <c r="D53" s="308" t="s">
        <v>25</v>
      </c>
      <c r="E53" s="115"/>
      <c r="F53" s="104">
        <v>6</v>
      </c>
      <c r="G53" s="104">
        <v>0</v>
      </c>
      <c r="H53" s="104">
        <v>1</v>
      </c>
      <c r="I53" s="104">
        <v>0</v>
      </c>
      <c r="J53" s="104">
        <v>0</v>
      </c>
      <c r="K53" s="104">
        <v>5</v>
      </c>
      <c r="L53" s="104">
        <v>0</v>
      </c>
      <c r="AA53" s="155">
        <v>6</v>
      </c>
      <c r="AB53" s="155" t="str">
        <f>IF(F53=AA53,"",1)</f>
        <v/>
      </c>
    </row>
    <row r="54" spans="1:28" ht="12" customHeight="1">
      <c r="A54" s="367"/>
      <c r="B54" s="367"/>
      <c r="C54" s="127"/>
      <c r="D54" s="309"/>
      <c r="E54" s="116"/>
      <c r="F54" s="117"/>
      <c r="G54" s="107">
        <f t="shared" ref="G54:K54" si="50">IF(G53=0,0,G53/$F53)</f>
        <v>0</v>
      </c>
      <c r="H54" s="107">
        <f t="shared" si="50"/>
        <v>0.16666666666666666</v>
      </c>
      <c r="I54" s="107">
        <f t="shared" si="50"/>
        <v>0</v>
      </c>
      <c r="J54" s="107">
        <f t="shared" si="50"/>
        <v>0</v>
      </c>
      <c r="K54" s="107">
        <f t="shared" si="50"/>
        <v>0.83333333333333337</v>
      </c>
      <c r="L54" s="107">
        <f t="shared" ref="L54" si="51">IF(L53=0,0,L53/$F53)</f>
        <v>0</v>
      </c>
      <c r="AA54" s="154"/>
      <c r="AB54" s="154"/>
    </row>
    <row r="55" spans="1:28" ht="12" customHeight="1">
      <c r="A55" s="367"/>
      <c r="B55" s="367"/>
      <c r="C55" s="126"/>
      <c r="D55" s="308" t="s">
        <v>24</v>
      </c>
      <c r="E55" s="115"/>
      <c r="F55" s="104">
        <v>33</v>
      </c>
      <c r="G55" s="104">
        <v>5</v>
      </c>
      <c r="H55" s="104">
        <v>1</v>
      </c>
      <c r="I55" s="104">
        <v>0</v>
      </c>
      <c r="J55" s="104">
        <v>0</v>
      </c>
      <c r="K55" s="104">
        <v>27</v>
      </c>
      <c r="L55" s="104">
        <v>1</v>
      </c>
      <c r="AA55" s="155">
        <v>33</v>
      </c>
      <c r="AB55" s="155" t="str">
        <f>IF(F55=AA55,"",1)</f>
        <v/>
      </c>
    </row>
    <row r="56" spans="1:28" ht="12" customHeight="1">
      <c r="A56" s="367"/>
      <c r="B56" s="367"/>
      <c r="C56" s="127"/>
      <c r="D56" s="309"/>
      <c r="E56" s="116"/>
      <c r="F56" s="117"/>
      <c r="G56" s="107">
        <f t="shared" ref="G56:K56" si="52">IF(G55=0,0,G55/$F55)</f>
        <v>0.15151515151515152</v>
      </c>
      <c r="H56" s="107">
        <f t="shared" si="52"/>
        <v>3.0303030303030304E-2</v>
      </c>
      <c r="I56" s="107">
        <f t="shared" si="52"/>
        <v>0</v>
      </c>
      <c r="J56" s="107">
        <f t="shared" si="52"/>
        <v>0</v>
      </c>
      <c r="K56" s="107">
        <f t="shared" si="52"/>
        <v>0.81818181818181823</v>
      </c>
      <c r="L56" s="107">
        <f t="shared" ref="L56" si="53">IF(L55=0,0,L55/$F55)</f>
        <v>3.0303030303030304E-2</v>
      </c>
      <c r="AA56" s="154"/>
      <c r="AB56" s="154"/>
    </row>
    <row r="57" spans="1:28" ht="12" customHeight="1">
      <c r="A57" s="367"/>
      <c r="B57" s="367"/>
      <c r="C57" s="126"/>
      <c r="D57" s="308" t="s">
        <v>23</v>
      </c>
      <c r="E57" s="115"/>
      <c r="F57" s="104">
        <v>7</v>
      </c>
      <c r="G57" s="104">
        <v>0</v>
      </c>
      <c r="H57" s="104">
        <v>0</v>
      </c>
      <c r="I57" s="104">
        <v>0</v>
      </c>
      <c r="J57" s="104">
        <v>0</v>
      </c>
      <c r="K57" s="104">
        <v>7</v>
      </c>
      <c r="L57" s="104">
        <v>0</v>
      </c>
      <c r="AA57" s="155">
        <v>7</v>
      </c>
      <c r="AB57" s="155" t="str">
        <f>IF(F57=AA57,"",1)</f>
        <v/>
      </c>
    </row>
    <row r="58" spans="1:28" ht="12" customHeight="1">
      <c r="A58" s="367"/>
      <c r="B58" s="367"/>
      <c r="C58" s="127"/>
      <c r="D58" s="309"/>
      <c r="E58" s="116"/>
      <c r="F58" s="117"/>
      <c r="G58" s="107">
        <f t="shared" ref="G58:K58" si="54">IF(G57=0,0,G57/$F57)</f>
        <v>0</v>
      </c>
      <c r="H58" s="107">
        <f t="shared" si="54"/>
        <v>0</v>
      </c>
      <c r="I58" s="107">
        <f t="shared" si="54"/>
        <v>0</v>
      </c>
      <c r="J58" s="107">
        <f t="shared" si="54"/>
        <v>0</v>
      </c>
      <c r="K58" s="107">
        <f t="shared" si="54"/>
        <v>1</v>
      </c>
      <c r="L58" s="107">
        <f t="shared" ref="L58" si="55">IF(L57=0,0,L57/$F57)</f>
        <v>0</v>
      </c>
      <c r="AA58" s="154"/>
      <c r="AB58" s="154"/>
    </row>
    <row r="59" spans="1:28" ht="12.75" customHeight="1">
      <c r="A59" s="367"/>
      <c r="B59" s="367"/>
      <c r="C59" s="126"/>
      <c r="D59" s="308" t="s">
        <v>22</v>
      </c>
      <c r="E59" s="115"/>
      <c r="F59" s="104">
        <v>29</v>
      </c>
      <c r="G59" s="104">
        <v>10</v>
      </c>
      <c r="H59" s="104">
        <v>3</v>
      </c>
      <c r="I59" s="104">
        <v>1</v>
      </c>
      <c r="J59" s="104">
        <v>1</v>
      </c>
      <c r="K59" s="104">
        <v>17</v>
      </c>
      <c r="L59" s="104">
        <v>0</v>
      </c>
      <c r="AA59" s="155">
        <v>29</v>
      </c>
      <c r="AB59" s="155" t="str">
        <f>IF(F59=AA59,"",1)</f>
        <v/>
      </c>
    </row>
    <row r="60" spans="1:28" ht="12.75" customHeight="1">
      <c r="A60" s="367"/>
      <c r="B60" s="367"/>
      <c r="C60" s="127"/>
      <c r="D60" s="309"/>
      <c r="E60" s="116"/>
      <c r="F60" s="117"/>
      <c r="G60" s="107">
        <f t="shared" ref="G60:K60" si="56">IF(G59=0,0,G59/$F59)</f>
        <v>0.34482758620689657</v>
      </c>
      <c r="H60" s="107">
        <f t="shared" si="56"/>
        <v>0.10344827586206896</v>
      </c>
      <c r="I60" s="107">
        <f t="shared" si="56"/>
        <v>3.4482758620689655E-2</v>
      </c>
      <c r="J60" s="107">
        <f t="shared" si="56"/>
        <v>3.4482758620689655E-2</v>
      </c>
      <c r="K60" s="107">
        <f t="shared" si="56"/>
        <v>0.58620689655172409</v>
      </c>
      <c r="L60" s="107">
        <f t="shared" ref="L60" si="57">IF(L59=0,0,L59/$F59)</f>
        <v>0</v>
      </c>
      <c r="AA60" s="154"/>
      <c r="AB60" s="154"/>
    </row>
    <row r="61" spans="1:28" ht="12" customHeight="1">
      <c r="A61" s="367"/>
      <c r="B61" s="367"/>
      <c r="C61" s="126"/>
      <c r="D61" s="308" t="s">
        <v>21</v>
      </c>
      <c r="E61" s="115"/>
      <c r="F61" s="104">
        <v>15</v>
      </c>
      <c r="G61" s="104">
        <v>4</v>
      </c>
      <c r="H61" s="104">
        <v>1</v>
      </c>
      <c r="I61" s="104">
        <v>1</v>
      </c>
      <c r="J61" s="104">
        <v>0</v>
      </c>
      <c r="K61" s="104">
        <v>11</v>
      </c>
      <c r="L61" s="104">
        <v>0</v>
      </c>
      <c r="AA61" s="155">
        <v>15</v>
      </c>
      <c r="AB61" s="155" t="str">
        <f>IF(F61=AA61,"",1)</f>
        <v/>
      </c>
    </row>
    <row r="62" spans="1:28" ht="12" customHeight="1">
      <c r="A62" s="367"/>
      <c r="B62" s="367"/>
      <c r="C62" s="127"/>
      <c r="D62" s="309"/>
      <c r="E62" s="116"/>
      <c r="F62" s="117"/>
      <c r="G62" s="107">
        <f t="shared" ref="G62:K62" si="58">IF(G61=0,0,G61/$F61)</f>
        <v>0.26666666666666666</v>
      </c>
      <c r="H62" s="107">
        <f t="shared" si="58"/>
        <v>6.6666666666666666E-2</v>
      </c>
      <c r="I62" s="107">
        <f t="shared" si="58"/>
        <v>6.6666666666666666E-2</v>
      </c>
      <c r="J62" s="107">
        <f t="shared" si="58"/>
        <v>0</v>
      </c>
      <c r="K62" s="107">
        <f t="shared" si="58"/>
        <v>0.73333333333333328</v>
      </c>
      <c r="L62" s="107">
        <f t="shared" ref="L62" si="59">IF(L61=0,0,L61/$F61)</f>
        <v>0</v>
      </c>
      <c r="AA62" s="154"/>
      <c r="AB62" s="154"/>
    </row>
    <row r="63" spans="1:28" ht="12" customHeight="1">
      <c r="A63" s="367"/>
      <c r="B63" s="367"/>
      <c r="C63" s="126"/>
      <c r="D63" s="308" t="s">
        <v>20</v>
      </c>
      <c r="E63" s="115"/>
      <c r="F63" s="104">
        <v>7</v>
      </c>
      <c r="G63" s="104">
        <v>3</v>
      </c>
      <c r="H63" s="104">
        <v>0</v>
      </c>
      <c r="I63" s="104">
        <v>1</v>
      </c>
      <c r="J63" s="104">
        <v>0</v>
      </c>
      <c r="K63" s="104">
        <v>4</v>
      </c>
      <c r="L63" s="104">
        <v>0</v>
      </c>
      <c r="AA63" s="155">
        <v>7</v>
      </c>
      <c r="AB63" s="155" t="str">
        <f>IF(F63=AA63,"",1)</f>
        <v/>
      </c>
    </row>
    <row r="64" spans="1:28" ht="12" customHeight="1">
      <c r="A64" s="367"/>
      <c r="B64" s="367"/>
      <c r="C64" s="127"/>
      <c r="D64" s="309"/>
      <c r="E64" s="116"/>
      <c r="F64" s="117"/>
      <c r="G64" s="107">
        <f t="shared" ref="G64:K64" si="60">IF(G63=0,0,G63/$F63)</f>
        <v>0.42857142857142855</v>
      </c>
      <c r="H64" s="107">
        <f t="shared" si="60"/>
        <v>0</v>
      </c>
      <c r="I64" s="107">
        <f t="shared" si="60"/>
        <v>0.14285714285714285</v>
      </c>
      <c r="J64" s="107">
        <f t="shared" si="60"/>
        <v>0</v>
      </c>
      <c r="K64" s="107">
        <f t="shared" si="60"/>
        <v>0.5714285714285714</v>
      </c>
      <c r="L64" s="107">
        <f t="shared" ref="L64" si="61">IF(L63=0,0,L63/$F63)</f>
        <v>0</v>
      </c>
      <c r="AA64" s="154"/>
      <c r="AB64" s="154"/>
    </row>
    <row r="65" spans="1:28" ht="12" customHeight="1">
      <c r="A65" s="367"/>
      <c r="B65" s="367"/>
      <c r="C65" s="126"/>
      <c r="D65" s="308" t="s">
        <v>19</v>
      </c>
      <c r="E65" s="115"/>
      <c r="F65" s="104">
        <v>17</v>
      </c>
      <c r="G65" s="104">
        <v>4</v>
      </c>
      <c r="H65" s="104">
        <v>0</v>
      </c>
      <c r="I65" s="104">
        <v>0</v>
      </c>
      <c r="J65" s="104">
        <v>1</v>
      </c>
      <c r="K65" s="104">
        <v>12</v>
      </c>
      <c r="L65" s="104">
        <v>0</v>
      </c>
      <c r="AA65" s="155">
        <v>17</v>
      </c>
      <c r="AB65" s="155" t="str">
        <f>IF(F65=AA65,"",1)</f>
        <v/>
      </c>
    </row>
    <row r="66" spans="1:28" ht="12" customHeight="1">
      <c r="A66" s="367"/>
      <c r="B66" s="367"/>
      <c r="C66" s="127"/>
      <c r="D66" s="309"/>
      <c r="E66" s="116"/>
      <c r="F66" s="117"/>
      <c r="G66" s="107">
        <f t="shared" ref="G66:K66" si="62">IF(G65=0,0,G65/$F65)</f>
        <v>0.23529411764705882</v>
      </c>
      <c r="H66" s="107">
        <f t="shared" si="62"/>
        <v>0</v>
      </c>
      <c r="I66" s="107">
        <f t="shared" si="62"/>
        <v>0</v>
      </c>
      <c r="J66" s="107">
        <f t="shared" si="62"/>
        <v>5.8823529411764705E-2</v>
      </c>
      <c r="K66" s="107">
        <f t="shared" si="62"/>
        <v>0.70588235294117652</v>
      </c>
      <c r="L66" s="107">
        <f t="shared" ref="L66" si="63">IF(L65=0,0,L65/$F65)</f>
        <v>0</v>
      </c>
      <c r="AA66" s="154"/>
      <c r="AB66" s="154"/>
    </row>
    <row r="67" spans="1:28" ht="12" customHeight="1">
      <c r="A67" s="367"/>
      <c r="B67" s="367"/>
      <c r="C67" s="126"/>
      <c r="D67" s="308" t="s">
        <v>18</v>
      </c>
      <c r="E67" s="115"/>
      <c r="F67" s="104">
        <v>6</v>
      </c>
      <c r="G67" s="104">
        <v>2</v>
      </c>
      <c r="H67" s="104">
        <v>1</v>
      </c>
      <c r="I67" s="104">
        <v>0</v>
      </c>
      <c r="J67" s="104">
        <v>0</v>
      </c>
      <c r="K67" s="104">
        <v>4</v>
      </c>
      <c r="L67" s="104">
        <v>0</v>
      </c>
      <c r="AA67" s="155">
        <v>6</v>
      </c>
      <c r="AB67" s="155" t="str">
        <f>IF(F67=AA67,"",1)</f>
        <v/>
      </c>
    </row>
    <row r="68" spans="1:28" ht="12" customHeight="1">
      <c r="A68" s="367"/>
      <c r="B68" s="368"/>
      <c r="C68" s="127"/>
      <c r="D68" s="309"/>
      <c r="E68" s="116"/>
      <c r="F68" s="117"/>
      <c r="G68" s="107">
        <f t="shared" ref="G68:K68" si="64">IF(G67=0,0,G67/$F67)</f>
        <v>0.33333333333333331</v>
      </c>
      <c r="H68" s="107">
        <f t="shared" si="64"/>
        <v>0.16666666666666666</v>
      </c>
      <c r="I68" s="107">
        <f t="shared" si="64"/>
        <v>0</v>
      </c>
      <c r="J68" s="107">
        <f t="shared" si="64"/>
        <v>0</v>
      </c>
      <c r="K68" s="107">
        <f t="shared" si="64"/>
        <v>0.66666666666666663</v>
      </c>
      <c r="L68" s="107">
        <f t="shared" ref="L68" si="65">IF(L67=0,0,L67/$F67)</f>
        <v>0</v>
      </c>
      <c r="AA68" s="154"/>
      <c r="AB68" s="154"/>
    </row>
    <row r="69" spans="1:28" ht="12" customHeight="1">
      <c r="A69" s="367"/>
      <c r="B69" s="366" t="s">
        <v>17</v>
      </c>
      <c r="C69" s="126"/>
      <c r="D69" s="308" t="s">
        <v>16</v>
      </c>
      <c r="E69" s="115"/>
      <c r="F69" s="104">
        <v>724</v>
      </c>
      <c r="G69" s="104">
        <f>SUM(G71,G73,G75,G77,G79,G81,G83,G85,G87,G89,G91,G93,G95,G97,G99)</f>
        <v>81</v>
      </c>
      <c r="H69" s="104">
        <f t="shared" ref="H69:K69" si="66">SUM(H71,H73,H75,H77,H79,H81,H83,H85,H87,H89,H91,H93,H95,H97,H99)</f>
        <v>31</v>
      </c>
      <c r="I69" s="104">
        <f t="shared" si="66"/>
        <v>5</v>
      </c>
      <c r="J69" s="104">
        <f t="shared" si="66"/>
        <v>10</v>
      </c>
      <c r="K69" s="104">
        <f t="shared" si="66"/>
        <v>614</v>
      </c>
      <c r="L69" s="104">
        <f t="shared" ref="L69" si="67">SUM(L71,L73,L75,L77,L79,L81,L83,L85,L87,L89,L91,L93,L95,L97,L99)</f>
        <v>11</v>
      </c>
      <c r="AA69" s="155">
        <v>724</v>
      </c>
      <c r="AB69" s="155" t="str">
        <f>IF(F69=AA69,"",1)</f>
        <v/>
      </c>
    </row>
    <row r="70" spans="1:28" ht="12" customHeight="1">
      <c r="A70" s="367"/>
      <c r="B70" s="367"/>
      <c r="C70" s="127"/>
      <c r="D70" s="309"/>
      <c r="E70" s="116"/>
      <c r="F70" s="117"/>
      <c r="G70" s="107">
        <f t="shared" ref="G70:K70" si="68">IF(G69=0,0,G69/$F69)</f>
        <v>0.11187845303867404</v>
      </c>
      <c r="H70" s="107">
        <f t="shared" si="68"/>
        <v>4.2817679558011051E-2</v>
      </c>
      <c r="I70" s="107">
        <f t="shared" si="68"/>
        <v>6.9060773480662981E-3</v>
      </c>
      <c r="J70" s="107">
        <f t="shared" si="68"/>
        <v>1.3812154696132596E-2</v>
      </c>
      <c r="K70" s="107">
        <f t="shared" si="68"/>
        <v>0.84806629834254144</v>
      </c>
      <c r="L70" s="107">
        <f t="shared" ref="L70" si="69">IF(L69=0,0,L69/$F69)</f>
        <v>1.5193370165745856E-2</v>
      </c>
      <c r="AA70" s="154"/>
      <c r="AB70" s="154"/>
    </row>
    <row r="71" spans="1:28" ht="12" customHeight="1">
      <c r="A71" s="367"/>
      <c r="B71" s="367"/>
      <c r="C71" s="126"/>
      <c r="D71" s="308" t="s">
        <v>122</v>
      </c>
      <c r="E71" s="115"/>
      <c r="F71" s="104">
        <v>4</v>
      </c>
      <c r="G71" s="104">
        <v>0</v>
      </c>
      <c r="H71" s="104">
        <v>0</v>
      </c>
      <c r="I71" s="104">
        <v>0</v>
      </c>
      <c r="J71" s="104">
        <v>0</v>
      </c>
      <c r="K71" s="104">
        <v>4</v>
      </c>
      <c r="L71" s="104">
        <v>0</v>
      </c>
      <c r="AA71" s="155">
        <v>4</v>
      </c>
      <c r="AB71" s="155" t="str">
        <f>IF(F71=AA71,"",1)</f>
        <v/>
      </c>
    </row>
    <row r="72" spans="1:28" ht="12" customHeight="1">
      <c r="A72" s="367"/>
      <c r="B72" s="367"/>
      <c r="C72" s="127"/>
      <c r="D72" s="309"/>
      <c r="E72" s="116"/>
      <c r="F72" s="117"/>
      <c r="G72" s="107">
        <f t="shared" ref="G72:K72" si="70">IF(G71=0,0,G71/$F71)</f>
        <v>0</v>
      </c>
      <c r="H72" s="107">
        <f t="shared" si="70"/>
        <v>0</v>
      </c>
      <c r="I72" s="107">
        <f t="shared" si="70"/>
        <v>0</v>
      </c>
      <c r="J72" s="107">
        <f t="shared" si="70"/>
        <v>0</v>
      </c>
      <c r="K72" s="107">
        <f t="shared" si="70"/>
        <v>1</v>
      </c>
      <c r="L72" s="107">
        <f t="shared" ref="L72" si="71">IF(L71=0,0,L71/$F71)</f>
        <v>0</v>
      </c>
      <c r="AA72" s="154"/>
      <c r="AB72" s="154"/>
    </row>
    <row r="73" spans="1:28" ht="12" customHeight="1">
      <c r="A73" s="367"/>
      <c r="B73" s="367"/>
      <c r="C73" s="126"/>
      <c r="D73" s="308" t="s">
        <v>14</v>
      </c>
      <c r="E73" s="115"/>
      <c r="F73" s="104">
        <v>91</v>
      </c>
      <c r="G73" s="104">
        <v>6</v>
      </c>
      <c r="H73" s="104">
        <v>2</v>
      </c>
      <c r="I73" s="104">
        <v>0</v>
      </c>
      <c r="J73" s="104">
        <v>2</v>
      </c>
      <c r="K73" s="104">
        <v>81</v>
      </c>
      <c r="L73" s="104">
        <v>1</v>
      </c>
      <c r="AA73" s="155">
        <v>91</v>
      </c>
      <c r="AB73" s="155" t="str">
        <f>IF(F73=AA73,"",1)</f>
        <v/>
      </c>
    </row>
    <row r="74" spans="1:28" ht="12" customHeight="1">
      <c r="A74" s="367"/>
      <c r="B74" s="367"/>
      <c r="C74" s="127"/>
      <c r="D74" s="309"/>
      <c r="E74" s="116"/>
      <c r="F74" s="117"/>
      <c r="G74" s="107">
        <f t="shared" ref="G74:K74" si="72">IF(G73=0,0,G73/$F73)</f>
        <v>6.5934065934065936E-2</v>
      </c>
      <c r="H74" s="107">
        <f t="shared" si="72"/>
        <v>2.197802197802198E-2</v>
      </c>
      <c r="I74" s="107">
        <f t="shared" si="72"/>
        <v>0</v>
      </c>
      <c r="J74" s="107">
        <f t="shared" si="72"/>
        <v>2.197802197802198E-2</v>
      </c>
      <c r="K74" s="107">
        <f t="shared" si="72"/>
        <v>0.89010989010989006</v>
      </c>
      <c r="L74" s="107">
        <f t="shared" ref="L74" si="73">IF(L73=0,0,L73/$F73)</f>
        <v>1.098901098901099E-2</v>
      </c>
      <c r="AA74" s="154"/>
      <c r="AB74" s="154"/>
    </row>
    <row r="75" spans="1:28" ht="12" customHeight="1">
      <c r="A75" s="367"/>
      <c r="B75" s="367"/>
      <c r="C75" s="126"/>
      <c r="D75" s="308" t="s">
        <v>13</v>
      </c>
      <c r="E75" s="115"/>
      <c r="F75" s="104">
        <v>19</v>
      </c>
      <c r="G75" s="104">
        <v>8</v>
      </c>
      <c r="H75" s="104">
        <v>7</v>
      </c>
      <c r="I75" s="104">
        <v>0</v>
      </c>
      <c r="J75" s="104">
        <v>1</v>
      </c>
      <c r="K75" s="104">
        <v>9</v>
      </c>
      <c r="L75" s="104">
        <v>1</v>
      </c>
      <c r="AA75" s="155">
        <v>19</v>
      </c>
      <c r="AB75" s="155" t="str">
        <f>IF(F75=AA75,"",1)</f>
        <v/>
      </c>
    </row>
    <row r="76" spans="1:28" ht="12" customHeight="1">
      <c r="A76" s="367"/>
      <c r="B76" s="367"/>
      <c r="C76" s="127"/>
      <c r="D76" s="309"/>
      <c r="E76" s="116"/>
      <c r="F76" s="117"/>
      <c r="G76" s="107">
        <f t="shared" ref="G76:K76" si="74">IF(G75=0,0,G75/$F75)</f>
        <v>0.42105263157894735</v>
      </c>
      <c r="H76" s="107">
        <f t="shared" si="74"/>
        <v>0.36842105263157893</v>
      </c>
      <c r="I76" s="107">
        <f t="shared" si="74"/>
        <v>0</v>
      </c>
      <c r="J76" s="107">
        <f t="shared" si="74"/>
        <v>5.2631578947368418E-2</v>
      </c>
      <c r="K76" s="107">
        <f t="shared" si="74"/>
        <v>0.47368421052631576</v>
      </c>
      <c r="L76" s="107">
        <f t="shared" ref="L76" si="75">IF(L75=0,0,L75/$F75)</f>
        <v>5.2631578947368418E-2</v>
      </c>
      <c r="AA76" s="154"/>
      <c r="AB76" s="154"/>
    </row>
    <row r="77" spans="1:28" ht="12" customHeight="1">
      <c r="A77" s="367"/>
      <c r="B77" s="367"/>
      <c r="C77" s="126"/>
      <c r="D77" s="308" t="s">
        <v>12</v>
      </c>
      <c r="E77" s="115"/>
      <c r="F77" s="104">
        <v>14</v>
      </c>
      <c r="G77" s="104">
        <v>10</v>
      </c>
      <c r="H77" s="104">
        <v>2</v>
      </c>
      <c r="I77" s="104">
        <v>2</v>
      </c>
      <c r="J77" s="104">
        <v>1</v>
      </c>
      <c r="K77" s="104">
        <v>3</v>
      </c>
      <c r="L77" s="104">
        <v>0</v>
      </c>
      <c r="AA77" s="155">
        <v>14</v>
      </c>
      <c r="AB77" s="155" t="str">
        <f>IF(F77=AA77,"",1)</f>
        <v/>
      </c>
    </row>
    <row r="78" spans="1:28" ht="12" customHeight="1">
      <c r="A78" s="367"/>
      <c r="B78" s="367"/>
      <c r="C78" s="127"/>
      <c r="D78" s="309"/>
      <c r="E78" s="116"/>
      <c r="F78" s="117"/>
      <c r="G78" s="107">
        <f t="shared" ref="G78:K78" si="76">IF(G77=0,0,G77/$F77)</f>
        <v>0.7142857142857143</v>
      </c>
      <c r="H78" s="107">
        <f t="shared" si="76"/>
        <v>0.14285714285714285</v>
      </c>
      <c r="I78" s="107">
        <f t="shared" si="76"/>
        <v>0.14285714285714285</v>
      </c>
      <c r="J78" s="107">
        <f t="shared" si="76"/>
        <v>7.1428571428571425E-2</v>
      </c>
      <c r="K78" s="107">
        <f t="shared" si="76"/>
        <v>0.21428571428571427</v>
      </c>
      <c r="L78" s="107">
        <f t="shared" ref="L78" si="77">IF(L77=0,0,L77/$F77)</f>
        <v>0</v>
      </c>
      <c r="AA78" s="154"/>
      <c r="AB78" s="154"/>
    </row>
    <row r="79" spans="1:28" ht="12" customHeight="1">
      <c r="A79" s="367"/>
      <c r="B79" s="367"/>
      <c r="C79" s="126"/>
      <c r="D79" s="308" t="s">
        <v>11</v>
      </c>
      <c r="E79" s="115"/>
      <c r="F79" s="104">
        <v>32</v>
      </c>
      <c r="G79" s="104">
        <v>4</v>
      </c>
      <c r="H79" s="104">
        <v>1</v>
      </c>
      <c r="I79" s="104">
        <v>0</v>
      </c>
      <c r="J79" s="104">
        <v>0</v>
      </c>
      <c r="K79" s="104">
        <v>27</v>
      </c>
      <c r="L79" s="104">
        <v>0</v>
      </c>
      <c r="AA79" s="155">
        <v>32</v>
      </c>
      <c r="AB79" s="155" t="str">
        <f>IF(F79=AA79,"",1)</f>
        <v/>
      </c>
    </row>
    <row r="80" spans="1:28" ht="12" customHeight="1">
      <c r="A80" s="367"/>
      <c r="B80" s="367"/>
      <c r="C80" s="127"/>
      <c r="D80" s="309"/>
      <c r="E80" s="116"/>
      <c r="F80" s="117"/>
      <c r="G80" s="107">
        <f t="shared" ref="G80:K80" si="78">IF(G79=0,0,G79/$F79)</f>
        <v>0.125</v>
      </c>
      <c r="H80" s="107">
        <f t="shared" si="78"/>
        <v>3.125E-2</v>
      </c>
      <c r="I80" s="107">
        <f t="shared" si="78"/>
        <v>0</v>
      </c>
      <c r="J80" s="107">
        <f t="shared" si="78"/>
        <v>0</v>
      </c>
      <c r="K80" s="107">
        <f t="shared" si="78"/>
        <v>0.84375</v>
      </c>
      <c r="L80" s="107">
        <f t="shared" ref="L80" si="79">IF(L79=0,0,L79/$F79)</f>
        <v>0</v>
      </c>
      <c r="AA80" s="154"/>
      <c r="AB80" s="154"/>
    </row>
    <row r="81" spans="1:28" ht="12" customHeight="1">
      <c r="A81" s="367"/>
      <c r="B81" s="367"/>
      <c r="C81" s="126"/>
      <c r="D81" s="308" t="s">
        <v>10</v>
      </c>
      <c r="E81" s="115"/>
      <c r="F81" s="104">
        <v>176</v>
      </c>
      <c r="G81" s="104">
        <v>15</v>
      </c>
      <c r="H81" s="104">
        <v>9</v>
      </c>
      <c r="I81" s="104">
        <v>0</v>
      </c>
      <c r="J81" s="104">
        <v>3</v>
      </c>
      <c r="K81" s="104">
        <v>152</v>
      </c>
      <c r="L81" s="104">
        <v>4</v>
      </c>
      <c r="AA81" s="155">
        <v>176</v>
      </c>
      <c r="AB81" s="155" t="str">
        <f>IF(F81=AA81,"",1)</f>
        <v/>
      </c>
    </row>
    <row r="82" spans="1:28" ht="12" customHeight="1">
      <c r="A82" s="367"/>
      <c r="B82" s="367"/>
      <c r="C82" s="127"/>
      <c r="D82" s="309"/>
      <c r="E82" s="116"/>
      <c r="F82" s="117"/>
      <c r="G82" s="107">
        <f t="shared" ref="G82:K82" si="80">IF(G81=0,0,G81/$F81)</f>
        <v>8.5227272727272721E-2</v>
      </c>
      <c r="H82" s="107">
        <f t="shared" si="80"/>
        <v>5.113636363636364E-2</v>
      </c>
      <c r="I82" s="107">
        <f t="shared" si="80"/>
        <v>0</v>
      </c>
      <c r="J82" s="107">
        <f t="shared" si="80"/>
        <v>1.7045454545454544E-2</v>
      </c>
      <c r="K82" s="107">
        <f t="shared" si="80"/>
        <v>0.86363636363636365</v>
      </c>
      <c r="L82" s="107">
        <f t="shared" ref="L82" si="81">IF(L81=0,0,L81/$F81)</f>
        <v>2.2727272727272728E-2</v>
      </c>
      <c r="AA82" s="154"/>
      <c r="AB82" s="154"/>
    </row>
    <row r="83" spans="1:28" ht="12" customHeight="1">
      <c r="A83" s="367"/>
      <c r="B83" s="367"/>
      <c r="C83" s="126"/>
      <c r="D83" s="308" t="s">
        <v>9</v>
      </c>
      <c r="E83" s="115"/>
      <c r="F83" s="104">
        <v>21</v>
      </c>
      <c r="G83" s="104">
        <v>10</v>
      </c>
      <c r="H83" s="104">
        <v>4</v>
      </c>
      <c r="I83" s="104">
        <v>0</v>
      </c>
      <c r="J83" s="104">
        <v>0</v>
      </c>
      <c r="K83" s="104">
        <v>10</v>
      </c>
      <c r="L83" s="104">
        <v>1</v>
      </c>
      <c r="AA83" s="155">
        <v>21</v>
      </c>
      <c r="AB83" s="155" t="str">
        <f>IF(F83=AA83,"",1)</f>
        <v/>
      </c>
    </row>
    <row r="84" spans="1:28" ht="12" customHeight="1">
      <c r="A84" s="367"/>
      <c r="B84" s="367"/>
      <c r="C84" s="127"/>
      <c r="D84" s="309"/>
      <c r="E84" s="116"/>
      <c r="F84" s="117"/>
      <c r="G84" s="107">
        <f t="shared" ref="G84:K84" si="82">IF(G83=0,0,G83/$F83)</f>
        <v>0.47619047619047616</v>
      </c>
      <c r="H84" s="107">
        <f t="shared" si="82"/>
        <v>0.19047619047619047</v>
      </c>
      <c r="I84" s="107">
        <f t="shared" si="82"/>
        <v>0</v>
      </c>
      <c r="J84" s="107">
        <f t="shared" si="82"/>
        <v>0</v>
      </c>
      <c r="K84" s="107">
        <f t="shared" si="82"/>
        <v>0.47619047619047616</v>
      </c>
      <c r="L84" s="107">
        <f t="shared" ref="L84" si="83">IF(L83=0,0,L83/$F83)</f>
        <v>4.7619047619047616E-2</v>
      </c>
      <c r="AA84" s="154"/>
      <c r="AB84" s="154"/>
    </row>
    <row r="85" spans="1:28" ht="12" customHeight="1">
      <c r="A85" s="367"/>
      <c r="B85" s="367"/>
      <c r="C85" s="126"/>
      <c r="D85" s="308" t="s">
        <v>8</v>
      </c>
      <c r="E85" s="115"/>
      <c r="F85" s="104">
        <v>9</v>
      </c>
      <c r="G85" s="104">
        <v>3</v>
      </c>
      <c r="H85" s="104">
        <v>1</v>
      </c>
      <c r="I85" s="104">
        <v>1</v>
      </c>
      <c r="J85" s="104">
        <v>0</v>
      </c>
      <c r="K85" s="104">
        <v>6</v>
      </c>
      <c r="L85" s="104">
        <v>0</v>
      </c>
      <c r="AA85" s="155">
        <v>9</v>
      </c>
      <c r="AB85" s="155" t="str">
        <f>IF(F85=AA85,"",1)</f>
        <v/>
      </c>
    </row>
    <row r="86" spans="1:28" ht="12" customHeight="1">
      <c r="A86" s="367"/>
      <c r="B86" s="367"/>
      <c r="C86" s="127"/>
      <c r="D86" s="309"/>
      <c r="E86" s="116"/>
      <c r="F86" s="117"/>
      <c r="G86" s="107">
        <f t="shared" ref="G86:K86" si="84">IF(G85=0,0,G85/$F85)</f>
        <v>0.33333333333333331</v>
      </c>
      <c r="H86" s="107">
        <f t="shared" si="84"/>
        <v>0.1111111111111111</v>
      </c>
      <c r="I86" s="107">
        <f t="shared" si="84"/>
        <v>0.1111111111111111</v>
      </c>
      <c r="J86" s="107">
        <f t="shared" si="84"/>
        <v>0</v>
      </c>
      <c r="K86" s="107">
        <f t="shared" si="84"/>
        <v>0.66666666666666663</v>
      </c>
      <c r="L86" s="107">
        <f t="shared" ref="L86" si="85">IF(L85=0,0,L85/$F85)</f>
        <v>0</v>
      </c>
      <c r="AA86" s="154"/>
      <c r="AB86" s="154"/>
    </row>
    <row r="87" spans="1:28" ht="13.5" customHeight="1">
      <c r="A87" s="367"/>
      <c r="B87" s="367"/>
      <c r="C87" s="126"/>
      <c r="D87" s="388" t="s">
        <v>121</v>
      </c>
      <c r="E87" s="115"/>
      <c r="F87" s="104">
        <v>18</v>
      </c>
      <c r="G87" s="104">
        <v>5</v>
      </c>
      <c r="H87" s="104">
        <v>1</v>
      </c>
      <c r="I87" s="104">
        <v>0</v>
      </c>
      <c r="J87" s="104">
        <v>1</v>
      </c>
      <c r="K87" s="104">
        <v>12</v>
      </c>
      <c r="L87" s="104">
        <v>0</v>
      </c>
      <c r="AA87" s="155">
        <v>18</v>
      </c>
      <c r="AB87" s="155" t="str">
        <f>IF(F87=AA87,"",1)</f>
        <v/>
      </c>
    </row>
    <row r="88" spans="1:28" ht="13.5" customHeight="1">
      <c r="A88" s="367"/>
      <c r="B88" s="367"/>
      <c r="C88" s="127"/>
      <c r="D88" s="309"/>
      <c r="E88" s="116"/>
      <c r="F88" s="117"/>
      <c r="G88" s="107">
        <f t="shared" ref="G88:K88" si="86">IF(G87=0,0,G87/$F87)</f>
        <v>0.27777777777777779</v>
      </c>
      <c r="H88" s="107">
        <f t="shared" si="86"/>
        <v>5.5555555555555552E-2</v>
      </c>
      <c r="I88" s="107">
        <f t="shared" si="86"/>
        <v>0</v>
      </c>
      <c r="J88" s="107">
        <f t="shared" si="86"/>
        <v>5.5555555555555552E-2</v>
      </c>
      <c r="K88" s="107">
        <f t="shared" si="86"/>
        <v>0.66666666666666663</v>
      </c>
      <c r="L88" s="107">
        <f t="shared" ref="L88" si="87">IF(L87=0,0,L87/$F87)</f>
        <v>0</v>
      </c>
      <c r="AA88" s="154"/>
      <c r="AB88" s="154"/>
    </row>
    <row r="89" spans="1:28" ht="12" customHeight="1">
      <c r="A89" s="367"/>
      <c r="B89" s="367"/>
      <c r="C89" s="126"/>
      <c r="D89" s="308" t="s">
        <v>6</v>
      </c>
      <c r="E89" s="115"/>
      <c r="F89" s="104">
        <v>49</v>
      </c>
      <c r="G89" s="104">
        <v>1</v>
      </c>
      <c r="H89" s="104">
        <v>1</v>
      </c>
      <c r="I89" s="104">
        <v>0</v>
      </c>
      <c r="J89" s="104">
        <v>0</v>
      </c>
      <c r="K89" s="104">
        <v>45</v>
      </c>
      <c r="L89" s="104">
        <v>2</v>
      </c>
      <c r="AA89" s="155">
        <v>49</v>
      </c>
      <c r="AB89" s="155" t="str">
        <f>IF(F89=AA89,"",1)</f>
        <v/>
      </c>
    </row>
    <row r="90" spans="1:28" ht="12" customHeight="1">
      <c r="A90" s="367"/>
      <c r="B90" s="367"/>
      <c r="C90" s="127"/>
      <c r="D90" s="309"/>
      <c r="E90" s="116"/>
      <c r="F90" s="117"/>
      <c r="G90" s="107">
        <f t="shared" ref="G90:K90" si="88">IF(G89=0,0,G89/$F89)</f>
        <v>2.0408163265306121E-2</v>
      </c>
      <c r="H90" s="107">
        <f t="shared" si="88"/>
        <v>2.0408163265306121E-2</v>
      </c>
      <c r="I90" s="107">
        <f t="shared" si="88"/>
        <v>0</v>
      </c>
      <c r="J90" s="107">
        <f t="shared" si="88"/>
        <v>0</v>
      </c>
      <c r="K90" s="107">
        <f t="shared" si="88"/>
        <v>0.91836734693877553</v>
      </c>
      <c r="L90" s="107">
        <f t="shared" ref="L90" si="89">IF(L89=0,0,L89/$F89)</f>
        <v>4.0816326530612242E-2</v>
      </c>
      <c r="AA90" s="154"/>
      <c r="AB90" s="154"/>
    </row>
    <row r="91" spans="1:28" ht="12" customHeight="1">
      <c r="A91" s="367"/>
      <c r="B91" s="367"/>
      <c r="C91" s="126"/>
      <c r="D91" s="308" t="s">
        <v>5</v>
      </c>
      <c r="E91" s="115"/>
      <c r="F91" s="104">
        <v>24</v>
      </c>
      <c r="G91" s="104">
        <v>2</v>
      </c>
      <c r="H91" s="104">
        <v>0</v>
      </c>
      <c r="I91" s="104">
        <v>0</v>
      </c>
      <c r="J91" s="104">
        <v>0</v>
      </c>
      <c r="K91" s="104">
        <v>22</v>
      </c>
      <c r="L91" s="104">
        <v>0</v>
      </c>
      <c r="AA91" s="155">
        <v>24</v>
      </c>
      <c r="AB91" s="155" t="str">
        <f>IF(F91=AA91,"",1)</f>
        <v/>
      </c>
    </row>
    <row r="92" spans="1:28" ht="12" customHeight="1">
      <c r="A92" s="367"/>
      <c r="B92" s="367"/>
      <c r="C92" s="127"/>
      <c r="D92" s="309"/>
      <c r="E92" s="116"/>
      <c r="F92" s="117"/>
      <c r="G92" s="107">
        <f t="shared" ref="G92:K92" si="90">IF(G91=0,0,G91/$F91)</f>
        <v>8.3333333333333329E-2</v>
      </c>
      <c r="H92" s="107">
        <f t="shared" si="90"/>
        <v>0</v>
      </c>
      <c r="I92" s="107">
        <f t="shared" si="90"/>
        <v>0</v>
      </c>
      <c r="J92" s="107">
        <f t="shared" si="90"/>
        <v>0</v>
      </c>
      <c r="K92" s="107">
        <f t="shared" si="90"/>
        <v>0.91666666666666663</v>
      </c>
      <c r="L92" s="107">
        <f t="shared" ref="L92" si="91">IF(L91=0,0,L91/$F91)</f>
        <v>0</v>
      </c>
      <c r="AA92" s="154"/>
      <c r="AB92" s="154"/>
    </row>
    <row r="93" spans="1:28" ht="12" customHeight="1">
      <c r="A93" s="367"/>
      <c r="B93" s="367"/>
      <c r="C93" s="126"/>
      <c r="D93" s="308" t="s">
        <v>4</v>
      </c>
      <c r="E93" s="115"/>
      <c r="F93" s="104">
        <v>22</v>
      </c>
      <c r="G93" s="104">
        <v>6</v>
      </c>
      <c r="H93" s="104">
        <v>0</v>
      </c>
      <c r="I93" s="104">
        <v>1</v>
      </c>
      <c r="J93" s="104">
        <v>0</v>
      </c>
      <c r="K93" s="104">
        <v>16</v>
      </c>
      <c r="L93" s="104">
        <v>0</v>
      </c>
      <c r="AA93" s="155">
        <v>22</v>
      </c>
      <c r="AB93" s="155" t="str">
        <f>IF(F93=AA93,"",1)</f>
        <v/>
      </c>
    </row>
    <row r="94" spans="1:28" ht="12" customHeight="1">
      <c r="A94" s="367"/>
      <c r="B94" s="367"/>
      <c r="C94" s="127"/>
      <c r="D94" s="309"/>
      <c r="E94" s="116"/>
      <c r="F94" s="117"/>
      <c r="G94" s="107">
        <f t="shared" ref="G94:K94" si="92">IF(G93=0,0,G93/$F93)</f>
        <v>0.27272727272727271</v>
      </c>
      <c r="H94" s="107">
        <f t="shared" si="92"/>
        <v>0</v>
      </c>
      <c r="I94" s="107">
        <f t="shared" si="92"/>
        <v>4.5454545454545456E-2</v>
      </c>
      <c r="J94" s="107">
        <f t="shared" si="92"/>
        <v>0</v>
      </c>
      <c r="K94" s="107">
        <f t="shared" si="92"/>
        <v>0.72727272727272729</v>
      </c>
      <c r="L94" s="107">
        <f t="shared" ref="L94" si="93">IF(L93=0,0,L93/$F93)</f>
        <v>0</v>
      </c>
      <c r="AA94" s="154"/>
      <c r="AB94" s="154"/>
    </row>
    <row r="95" spans="1:28" ht="12" customHeight="1">
      <c r="A95" s="367"/>
      <c r="B95" s="367"/>
      <c r="C95" s="126"/>
      <c r="D95" s="308" t="s">
        <v>3</v>
      </c>
      <c r="E95" s="115"/>
      <c r="F95" s="104">
        <v>168</v>
      </c>
      <c r="G95" s="104">
        <v>3</v>
      </c>
      <c r="H95" s="104">
        <v>0</v>
      </c>
      <c r="I95" s="104">
        <v>0</v>
      </c>
      <c r="J95" s="104">
        <v>2</v>
      </c>
      <c r="K95" s="104">
        <v>162</v>
      </c>
      <c r="L95" s="104">
        <v>1</v>
      </c>
      <c r="AA95" s="155">
        <v>168</v>
      </c>
      <c r="AB95" s="155" t="str">
        <f>IF(F95=AA95,"",1)</f>
        <v/>
      </c>
    </row>
    <row r="96" spans="1:28" ht="12" customHeight="1">
      <c r="A96" s="367"/>
      <c r="B96" s="367"/>
      <c r="C96" s="127"/>
      <c r="D96" s="309"/>
      <c r="E96" s="116"/>
      <c r="F96" s="117"/>
      <c r="G96" s="107">
        <f t="shared" ref="G96:K96" si="94">IF(G95=0,0,G95/$F95)</f>
        <v>1.7857142857142856E-2</v>
      </c>
      <c r="H96" s="107">
        <f t="shared" si="94"/>
        <v>0</v>
      </c>
      <c r="I96" s="107">
        <f t="shared" si="94"/>
        <v>0</v>
      </c>
      <c r="J96" s="107">
        <f t="shared" si="94"/>
        <v>1.1904761904761904E-2</v>
      </c>
      <c r="K96" s="107">
        <f t="shared" si="94"/>
        <v>0.9642857142857143</v>
      </c>
      <c r="L96" s="107">
        <f t="shared" ref="L96" si="95">IF(L95=0,0,L95/$F95)</f>
        <v>5.9523809523809521E-3</v>
      </c>
      <c r="AA96" s="154"/>
      <c r="AB96" s="154"/>
    </row>
    <row r="97" spans="1:30" ht="12" customHeight="1">
      <c r="A97" s="367"/>
      <c r="B97" s="367"/>
      <c r="C97" s="126"/>
      <c r="D97" s="308" t="s">
        <v>2</v>
      </c>
      <c r="E97" s="115"/>
      <c r="F97" s="104">
        <v>21</v>
      </c>
      <c r="G97" s="104">
        <v>0</v>
      </c>
      <c r="H97" s="104">
        <v>0</v>
      </c>
      <c r="I97" s="104">
        <v>0</v>
      </c>
      <c r="J97" s="104">
        <v>0</v>
      </c>
      <c r="K97" s="104">
        <v>21</v>
      </c>
      <c r="L97" s="104">
        <v>0</v>
      </c>
      <c r="AA97" s="155">
        <v>21</v>
      </c>
      <c r="AB97" s="155" t="str">
        <f>IF(F97=AA97,"",1)</f>
        <v/>
      </c>
    </row>
    <row r="98" spans="1:30" ht="12" customHeight="1">
      <c r="A98" s="367"/>
      <c r="B98" s="367"/>
      <c r="C98" s="127"/>
      <c r="D98" s="309"/>
      <c r="E98" s="116"/>
      <c r="F98" s="117"/>
      <c r="G98" s="107">
        <f t="shared" ref="G98:K98" si="96">IF(G97=0,0,G97/$F97)</f>
        <v>0</v>
      </c>
      <c r="H98" s="107">
        <f t="shared" si="96"/>
        <v>0</v>
      </c>
      <c r="I98" s="107">
        <f t="shared" si="96"/>
        <v>0</v>
      </c>
      <c r="J98" s="107">
        <f t="shared" si="96"/>
        <v>0</v>
      </c>
      <c r="K98" s="107">
        <f t="shared" si="96"/>
        <v>1</v>
      </c>
      <c r="L98" s="107">
        <f t="shared" ref="L98" si="97">IF(L97=0,0,L97/$F97)</f>
        <v>0</v>
      </c>
      <c r="AA98" s="154"/>
      <c r="AB98" s="154"/>
    </row>
    <row r="99" spans="1:30" ht="12.75" customHeight="1">
      <c r="A99" s="367"/>
      <c r="B99" s="367"/>
      <c r="C99" s="126"/>
      <c r="D99" s="308" t="s">
        <v>1</v>
      </c>
      <c r="E99" s="115"/>
      <c r="F99" s="104">
        <v>56</v>
      </c>
      <c r="G99" s="104">
        <v>8</v>
      </c>
      <c r="H99" s="104">
        <v>3</v>
      </c>
      <c r="I99" s="104">
        <v>1</v>
      </c>
      <c r="J99" s="104">
        <v>0</v>
      </c>
      <c r="K99" s="104">
        <v>44</v>
      </c>
      <c r="L99" s="104">
        <v>1</v>
      </c>
      <c r="AA99" s="155">
        <v>56</v>
      </c>
      <c r="AB99" s="155" t="str">
        <f>IF(F99=AA99,"",1)</f>
        <v/>
      </c>
    </row>
    <row r="100" spans="1:30" ht="12.75" customHeight="1" thickBot="1">
      <c r="A100" s="368"/>
      <c r="B100" s="368"/>
      <c r="C100" s="127"/>
      <c r="D100" s="309"/>
      <c r="E100" s="116"/>
      <c r="F100" s="129"/>
      <c r="G100" s="107">
        <f t="shared" ref="G100:K100" si="98">IF(G99=0,0,G99/$F99)</f>
        <v>0.14285714285714285</v>
      </c>
      <c r="H100" s="107">
        <f t="shared" si="98"/>
        <v>5.3571428571428568E-2</v>
      </c>
      <c r="I100" s="107">
        <f t="shared" si="98"/>
        <v>1.7857142857142856E-2</v>
      </c>
      <c r="J100" s="107">
        <f t="shared" si="98"/>
        <v>0</v>
      </c>
      <c r="K100" s="107">
        <f t="shared" si="98"/>
        <v>0.7857142857142857</v>
      </c>
      <c r="L100" s="107">
        <f t="shared" ref="L100" si="99">IF(L99=0,0,L99/$F99)</f>
        <v>1.7857142857142856E-2</v>
      </c>
      <c r="AA100" s="157"/>
      <c r="AB100" s="158"/>
    </row>
    <row r="110" spans="1:30">
      <c r="D110" s="191" t="s">
        <v>490</v>
      </c>
      <c r="E110" s="192"/>
      <c r="F110" s="193">
        <v>967</v>
      </c>
      <c r="G110" s="193">
        <v>128</v>
      </c>
      <c r="H110" s="193">
        <v>45</v>
      </c>
      <c r="I110" s="193">
        <v>10</v>
      </c>
      <c r="J110" s="193">
        <v>13</v>
      </c>
      <c r="K110" s="193">
        <v>795</v>
      </c>
      <c r="L110" s="193">
        <v>16</v>
      </c>
      <c r="M110" s="193"/>
      <c r="N110" s="193"/>
      <c r="O110" s="193"/>
      <c r="P110" s="193"/>
      <c r="Q110" s="193"/>
      <c r="R110" s="193"/>
      <c r="S110" s="84"/>
      <c r="T110" s="84"/>
      <c r="U110" s="84"/>
      <c r="V110" s="84"/>
      <c r="W110" s="84"/>
      <c r="X110" s="84"/>
      <c r="Y110" s="84"/>
      <c r="Z110" s="84"/>
      <c r="AC110" s="84"/>
      <c r="AD110" s="84"/>
    </row>
    <row r="111" spans="1:30">
      <c r="D111" s="194" t="s">
        <v>49</v>
      </c>
      <c r="E111" s="192"/>
      <c r="F111" s="195">
        <f>IF(F110="","",SUM(F9,F11,F13,F15,F17))</f>
        <v>967</v>
      </c>
      <c r="G111" s="195">
        <f t="shared" ref="G111:R111" si="100">IF(G110="","",SUM(G9,G11,G13,G15,G17))</f>
        <v>128</v>
      </c>
      <c r="H111" s="195">
        <f t="shared" si="100"/>
        <v>45</v>
      </c>
      <c r="I111" s="195">
        <f t="shared" si="100"/>
        <v>10</v>
      </c>
      <c r="J111" s="195">
        <f t="shared" si="100"/>
        <v>13</v>
      </c>
      <c r="K111" s="195">
        <f t="shared" si="100"/>
        <v>795</v>
      </c>
      <c r="L111" s="195">
        <f t="shared" si="100"/>
        <v>16</v>
      </c>
      <c r="M111" s="195" t="str">
        <f t="shared" si="100"/>
        <v/>
      </c>
      <c r="N111" s="195" t="str">
        <f t="shared" si="100"/>
        <v/>
      </c>
      <c r="O111" s="195" t="str">
        <f t="shared" si="100"/>
        <v/>
      </c>
      <c r="P111" s="195" t="str">
        <f t="shared" si="100"/>
        <v/>
      </c>
      <c r="Q111" s="195" t="str">
        <f t="shared" si="100"/>
        <v/>
      </c>
      <c r="R111" s="195" t="str">
        <f t="shared" si="100"/>
        <v/>
      </c>
      <c r="S111" s="196"/>
      <c r="T111" s="84"/>
      <c r="U111" s="196"/>
      <c r="V111" s="84"/>
      <c r="W111" s="196"/>
      <c r="X111" s="84"/>
      <c r="Y111" s="196"/>
      <c r="Z111" s="84"/>
      <c r="AA111" s="196"/>
      <c r="AC111" s="196"/>
      <c r="AD111" s="84"/>
    </row>
    <row r="112" spans="1:30">
      <c r="D112" s="194" t="s">
        <v>43</v>
      </c>
      <c r="E112" s="192"/>
      <c r="F112" s="195">
        <f>IF(F110="","",SUM(F19,F69))</f>
        <v>967</v>
      </c>
      <c r="G112" s="195">
        <f t="shared" ref="G112:R112" si="101">IF(G110="","",SUM(G19,G69))</f>
        <v>128</v>
      </c>
      <c r="H112" s="195">
        <f t="shared" si="101"/>
        <v>45</v>
      </c>
      <c r="I112" s="195">
        <f t="shared" si="101"/>
        <v>10</v>
      </c>
      <c r="J112" s="195">
        <f t="shared" si="101"/>
        <v>13</v>
      </c>
      <c r="K112" s="195">
        <f t="shared" si="101"/>
        <v>795</v>
      </c>
      <c r="L112" s="195">
        <f t="shared" si="101"/>
        <v>16</v>
      </c>
      <c r="M112" s="195" t="str">
        <f t="shared" si="101"/>
        <v/>
      </c>
      <c r="N112" s="195" t="str">
        <f t="shared" si="101"/>
        <v/>
      </c>
      <c r="O112" s="195" t="str">
        <f t="shared" si="101"/>
        <v/>
      </c>
      <c r="P112" s="195" t="str">
        <f t="shared" si="101"/>
        <v/>
      </c>
      <c r="Q112" s="195" t="str">
        <f t="shared" si="101"/>
        <v/>
      </c>
      <c r="R112" s="195" t="str">
        <f t="shared" si="101"/>
        <v/>
      </c>
      <c r="S112" s="196"/>
      <c r="T112" s="84"/>
      <c r="U112" s="196"/>
      <c r="V112" s="84"/>
      <c r="W112" s="196"/>
      <c r="X112" s="84"/>
      <c r="Y112" s="196"/>
      <c r="Z112" s="84"/>
      <c r="AA112" s="196"/>
      <c r="AC112" s="196"/>
      <c r="AD112" s="84"/>
    </row>
    <row r="113" spans="4:30">
      <c r="D113" s="197" t="s">
        <v>42</v>
      </c>
      <c r="F113" s="195">
        <f>IF(F110="","",SUM(F21,F23,F25,F27,F29,F31,F33,F35,F37,F39,F41,F43,F45,F47,F49,F51,F53,F55,F57,F59,F61,F63,F65,F67))</f>
        <v>243</v>
      </c>
      <c r="G113" s="195">
        <f t="shared" ref="G113:R113" si="102">IF(G110="","",SUM(G21,G23,G25,G27,G29,G31,G33,G35,G37,G39,G41,G43,G45,G47,G49,G51,G53,G55,G57,G59,G61,G63,G65,G67))</f>
        <v>47</v>
      </c>
      <c r="H113" s="195">
        <f t="shared" si="102"/>
        <v>14</v>
      </c>
      <c r="I113" s="195">
        <f t="shared" si="102"/>
        <v>5</v>
      </c>
      <c r="J113" s="195">
        <f t="shared" si="102"/>
        <v>3</v>
      </c>
      <c r="K113" s="195">
        <f t="shared" si="102"/>
        <v>181</v>
      </c>
      <c r="L113" s="195">
        <f t="shared" si="102"/>
        <v>5</v>
      </c>
      <c r="M113" s="195" t="str">
        <f t="shared" si="102"/>
        <v/>
      </c>
      <c r="N113" s="195" t="str">
        <f t="shared" si="102"/>
        <v/>
      </c>
      <c r="O113" s="195" t="str">
        <f t="shared" si="102"/>
        <v/>
      </c>
      <c r="P113" s="195" t="str">
        <f t="shared" si="102"/>
        <v/>
      </c>
      <c r="Q113" s="195" t="str">
        <f t="shared" si="102"/>
        <v/>
      </c>
      <c r="R113" s="195" t="str">
        <f t="shared" si="102"/>
        <v/>
      </c>
      <c r="S113" s="196"/>
      <c r="T113" s="84"/>
      <c r="U113" s="196"/>
      <c r="V113" s="84"/>
      <c r="W113" s="196"/>
      <c r="X113" s="84"/>
      <c r="Y113" s="196"/>
      <c r="Z113" s="84"/>
      <c r="AA113" s="196"/>
      <c r="AC113" s="196"/>
      <c r="AD113" s="84"/>
    </row>
    <row r="114" spans="4:30">
      <c r="D114" s="198" t="s">
        <v>491</v>
      </c>
      <c r="F114" s="195">
        <f>IF(F110="","",SUM(F71,F73,F75,F77,F79,F81,F83,F85,F87,F89,F91,F93,F95,F97,F99))</f>
        <v>724</v>
      </c>
      <c r="G114" s="195">
        <f t="shared" ref="G114:R114" si="103">IF(G110="","",SUM(G71,G73,G75,G77,G79,G81,G83,G85,G87,G89,G91,G93,G95,G97,G99))</f>
        <v>81</v>
      </c>
      <c r="H114" s="195">
        <f t="shared" si="103"/>
        <v>31</v>
      </c>
      <c r="I114" s="195">
        <f t="shared" si="103"/>
        <v>5</v>
      </c>
      <c r="J114" s="195">
        <f t="shared" si="103"/>
        <v>10</v>
      </c>
      <c r="K114" s="195">
        <f t="shared" si="103"/>
        <v>614</v>
      </c>
      <c r="L114" s="195">
        <f t="shared" si="103"/>
        <v>11</v>
      </c>
      <c r="M114" s="195" t="str">
        <f t="shared" si="103"/>
        <v/>
      </c>
      <c r="N114" s="195" t="str">
        <f t="shared" si="103"/>
        <v/>
      </c>
      <c r="O114" s="195" t="str">
        <f t="shared" si="103"/>
        <v/>
      </c>
      <c r="P114" s="195" t="str">
        <f t="shared" si="103"/>
        <v/>
      </c>
      <c r="Q114" s="195" t="str">
        <f t="shared" si="103"/>
        <v/>
      </c>
      <c r="R114" s="195" t="str">
        <f t="shared" si="103"/>
        <v/>
      </c>
      <c r="S114" s="196"/>
      <c r="T114" s="84"/>
      <c r="U114" s="196"/>
      <c r="V114" s="84"/>
      <c r="W114" s="196"/>
      <c r="X114" s="84"/>
      <c r="Y114" s="196"/>
      <c r="Z114" s="84"/>
      <c r="AA114" s="196"/>
      <c r="AC114" s="196"/>
      <c r="AD114" s="84"/>
    </row>
    <row r="115" spans="4:30">
      <c r="S115" s="84"/>
      <c r="T115" s="84"/>
      <c r="U115" s="84"/>
      <c r="V115" s="84"/>
      <c r="W115" s="84"/>
      <c r="X115" s="84"/>
      <c r="Y115" s="84"/>
      <c r="Z115" s="84"/>
      <c r="AC115" s="84"/>
      <c r="AD115" s="84"/>
    </row>
    <row r="116" spans="4:30">
      <c r="D116" s="191" t="s">
        <v>490</v>
      </c>
      <c r="F116" s="193" t="str">
        <f>IF(F110="","",IF(F7=F110,"",1))</f>
        <v/>
      </c>
      <c r="G116" s="193" t="str">
        <f t="shared" ref="G116:R116" si="104">IF(G110="","",IF(G7=G110,"",1))</f>
        <v/>
      </c>
      <c r="H116" s="193" t="str">
        <f t="shared" si="104"/>
        <v/>
      </c>
      <c r="I116" s="193" t="str">
        <f t="shared" si="104"/>
        <v/>
      </c>
      <c r="J116" s="193" t="str">
        <f t="shared" si="104"/>
        <v/>
      </c>
      <c r="K116" s="193" t="str">
        <f t="shared" si="104"/>
        <v/>
      </c>
      <c r="L116" s="193" t="str">
        <f t="shared" si="104"/>
        <v/>
      </c>
      <c r="M116" s="193" t="str">
        <f t="shared" si="104"/>
        <v/>
      </c>
      <c r="N116" s="193" t="str">
        <f t="shared" si="104"/>
        <v/>
      </c>
      <c r="O116" s="193" t="str">
        <f t="shared" si="104"/>
        <v/>
      </c>
      <c r="P116" s="193" t="str">
        <f t="shared" si="104"/>
        <v/>
      </c>
      <c r="Q116" s="193" t="str">
        <f t="shared" si="104"/>
        <v/>
      </c>
      <c r="R116" s="193" t="str">
        <f t="shared" si="104"/>
        <v/>
      </c>
      <c r="S116" s="84"/>
      <c r="T116" s="84"/>
      <c r="U116" s="84"/>
      <c r="V116" s="84"/>
      <c r="W116" s="84"/>
      <c r="X116" s="84"/>
      <c r="Y116" s="84"/>
      <c r="Z116" s="84"/>
      <c r="AC116" s="84"/>
      <c r="AD116" s="84"/>
    </row>
    <row r="117" spans="4:30">
      <c r="D117" s="194" t="s">
        <v>49</v>
      </c>
      <c r="F117" s="193" t="str">
        <f>IF(F110="","",IF(F110=F111,"",1))</f>
        <v/>
      </c>
      <c r="G117" s="193" t="str">
        <f t="shared" ref="G117:R117" si="105">IF(G110="","",IF(G110=G111,"",1))</f>
        <v/>
      </c>
      <c r="H117" s="193" t="str">
        <f t="shared" si="105"/>
        <v/>
      </c>
      <c r="I117" s="193" t="str">
        <f t="shared" si="105"/>
        <v/>
      </c>
      <c r="J117" s="193" t="str">
        <f t="shared" si="105"/>
        <v/>
      </c>
      <c r="K117" s="193" t="str">
        <f t="shared" si="105"/>
        <v/>
      </c>
      <c r="L117" s="193" t="str">
        <f t="shared" si="105"/>
        <v/>
      </c>
      <c r="M117" s="193" t="str">
        <f t="shared" si="105"/>
        <v/>
      </c>
      <c r="N117" s="193" t="str">
        <f t="shared" si="105"/>
        <v/>
      </c>
      <c r="O117" s="193" t="str">
        <f t="shared" si="105"/>
        <v/>
      </c>
      <c r="P117" s="193" t="str">
        <f t="shared" si="105"/>
        <v/>
      </c>
      <c r="Q117" s="193" t="str">
        <f t="shared" si="105"/>
        <v/>
      </c>
      <c r="R117" s="193" t="str">
        <f t="shared" si="105"/>
        <v/>
      </c>
      <c r="S117" s="84"/>
      <c r="T117" s="84"/>
      <c r="U117" s="84"/>
      <c r="V117" s="84"/>
      <c r="W117" s="84"/>
      <c r="X117" s="84"/>
      <c r="Y117" s="84"/>
      <c r="Z117" s="84"/>
      <c r="AC117" s="84"/>
      <c r="AD117" s="84"/>
    </row>
    <row r="118" spans="4:30">
      <c r="D118" s="194" t="s">
        <v>43</v>
      </c>
      <c r="F118" s="193" t="str">
        <f>IF(F110="","",IF(F110=F112,"",1))</f>
        <v/>
      </c>
      <c r="G118" s="193" t="str">
        <f t="shared" ref="G118:R118" si="106">IF(G110="","",IF(G110=G112,"",1))</f>
        <v/>
      </c>
      <c r="H118" s="193" t="str">
        <f t="shared" si="106"/>
        <v/>
      </c>
      <c r="I118" s="193" t="str">
        <f t="shared" si="106"/>
        <v/>
      </c>
      <c r="J118" s="193" t="str">
        <f t="shared" si="106"/>
        <v/>
      </c>
      <c r="K118" s="193" t="str">
        <f t="shared" si="106"/>
        <v/>
      </c>
      <c r="L118" s="193" t="str">
        <f t="shared" si="106"/>
        <v/>
      </c>
      <c r="M118" s="193" t="str">
        <f t="shared" si="106"/>
        <v/>
      </c>
      <c r="N118" s="193" t="str">
        <f t="shared" si="106"/>
        <v/>
      </c>
      <c r="O118" s="193" t="str">
        <f t="shared" si="106"/>
        <v/>
      </c>
      <c r="P118" s="193" t="str">
        <f t="shared" si="106"/>
        <v/>
      </c>
      <c r="Q118" s="193" t="str">
        <f t="shared" si="106"/>
        <v/>
      </c>
      <c r="R118" s="193" t="str">
        <f t="shared" si="106"/>
        <v/>
      </c>
      <c r="S118" s="84"/>
      <c r="T118" s="84"/>
      <c r="U118" s="84"/>
      <c r="V118" s="84"/>
      <c r="W118" s="84"/>
      <c r="X118" s="84"/>
      <c r="Y118" s="84"/>
      <c r="Z118" s="84"/>
      <c r="AC118" s="84"/>
      <c r="AD118" s="84"/>
    </row>
    <row r="119" spans="4:30">
      <c r="D119" s="197" t="s">
        <v>42</v>
      </c>
      <c r="F119" s="193" t="str">
        <f>IF(F110="","",IF(F19=F113,"",1))</f>
        <v/>
      </c>
      <c r="G119" s="193" t="str">
        <f t="shared" ref="G119:R119" si="107">IF(G110="","",IF(G19=G113,"",1))</f>
        <v/>
      </c>
      <c r="H119" s="193" t="str">
        <f t="shared" si="107"/>
        <v/>
      </c>
      <c r="I119" s="193" t="str">
        <f t="shared" si="107"/>
        <v/>
      </c>
      <c r="J119" s="193" t="str">
        <f t="shared" si="107"/>
        <v/>
      </c>
      <c r="K119" s="193" t="str">
        <f t="shared" si="107"/>
        <v/>
      </c>
      <c r="L119" s="193" t="str">
        <f t="shared" si="107"/>
        <v/>
      </c>
      <c r="M119" s="193" t="str">
        <f t="shared" si="107"/>
        <v/>
      </c>
      <c r="N119" s="193" t="str">
        <f t="shared" si="107"/>
        <v/>
      </c>
      <c r="O119" s="193" t="str">
        <f t="shared" si="107"/>
        <v/>
      </c>
      <c r="P119" s="193" t="str">
        <f t="shared" si="107"/>
        <v/>
      </c>
      <c r="Q119" s="193" t="str">
        <f t="shared" si="107"/>
        <v/>
      </c>
      <c r="R119" s="193" t="str">
        <f t="shared" si="107"/>
        <v/>
      </c>
      <c r="S119" s="84"/>
      <c r="T119" s="84"/>
      <c r="U119" s="84"/>
      <c r="V119" s="84"/>
      <c r="W119" s="84"/>
      <c r="X119" s="84"/>
      <c r="Y119" s="84"/>
      <c r="Z119" s="84"/>
      <c r="AC119" s="84"/>
      <c r="AD119" s="84"/>
    </row>
    <row r="120" spans="4:30">
      <c r="D120" s="198" t="s">
        <v>491</v>
      </c>
      <c r="F120" s="193" t="str">
        <f>IF(F110="","",IF(F69=F114,"",1))</f>
        <v/>
      </c>
      <c r="G120" s="193" t="str">
        <f t="shared" ref="G120:R120" si="108">IF(G110="","",IF(G69=G114,"",1))</f>
        <v/>
      </c>
      <c r="H120" s="193" t="str">
        <f t="shared" si="108"/>
        <v/>
      </c>
      <c r="I120" s="193" t="str">
        <f t="shared" si="108"/>
        <v/>
      </c>
      <c r="J120" s="193" t="str">
        <f t="shared" si="108"/>
        <v/>
      </c>
      <c r="K120" s="193" t="str">
        <f t="shared" si="108"/>
        <v/>
      </c>
      <c r="L120" s="193" t="str">
        <f t="shared" si="108"/>
        <v/>
      </c>
      <c r="M120" s="193" t="str">
        <f t="shared" si="108"/>
        <v/>
      </c>
      <c r="N120" s="193" t="str">
        <f t="shared" si="108"/>
        <v/>
      </c>
      <c r="O120" s="193" t="str">
        <f t="shared" si="108"/>
        <v/>
      </c>
      <c r="P120" s="193" t="str">
        <f t="shared" si="108"/>
        <v/>
      </c>
      <c r="Q120" s="193" t="str">
        <f t="shared" si="108"/>
        <v/>
      </c>
      <c r="R120" s="193" t="str">
        <f t="shared" si="108"/>
        <v/>
      </c>
      <c r="S120" s="84"/>
      <c r="T120" s="84"/>
      <c r="U120" s="84"/>
      <c r="V120" s="84"/>
      <c r="W120" s="84"/>
      <c r="X120" s="84"/>
      <c r="Y120" s="84"/>
      <c r="Z120" s="84"/>
      <c r="AC120" s="84"/>
      <c r="AD120" s="84"/>
    </row>
  </sheetData>
  <mergeCells count="59">
    <mergeCell ref="K3:K6"/>
    <mergeCell ref="L3:L6"/>
    <mergeCell ref="A7:E8"/>
    <mergeCell ref="A9:A18"/>
    <mergeCell ref="B9:E10"/>
    <mergeCell ref="B11:E12"/>
    <mergeCell ref="B13:E14"/>
    <mergeCell ref="B15:E16"/>
    <mergeCell ref="A3:E6"/>
    <mergeCell ref="F3:F6"/>
    <mergeCell ref="G3:G6"/>
    <mergeCell ref="H3:H6"/>
    <mergeCell ref="I3:I6"/>
    <mergeCell ref="J3:J6"/>
    <mergeCell ref="D43:D44"/>
    <mergeCell ref="B17:E18"/>
    <mergeCell ref="A19:A100"/>
    <mergeCell ref="B19:B68"/>
    <mergeCell ref="D19:D20"/>
    <mergeCell ref="D21:D22"/>
    <mergeCell ref="D23:D24"/>
    <mergeCell ref="D25:D26"/>
    <mergeCell ref="D27:D28"/>
    <mergeCell ref="D29:D30"/>
    <mergeCell ref="D31:D32"/>
    <mergeCell ref="D33:D34"/>
    <mergeCell ref="D35:D36"/>
    <mergeCell ref="D37:D38"/>
    <mergeCell ref="D39:D40"/>
    <mergeCell ref="D41:D42"/>
    <mergeCell ref="D95:D96"/>
    <mergeCell ref="D67:D68"/>
    <mergeCell ref="D45:D46"/>
    <mergeCell ref="D47:D48"/>
    <mergeCell ref="D49:D50"/>
    <mergeCell ref="D51:D52"/>
    <mergeCell ref="D53:D54"/>
    <mergeCell ref="D55:D56"/>
    <mergeCell ref="D57:D58"/>
    <mergeCell ref="D59:D60"/>
    <mergeCell ref="D61:D62"/>
    <mergeCell ref="D63:D64"/>
    <mergeCell ref="D65:D66"/>
    <mergeCell ref="D97:D98"/>
    <mergeCell ref="B69:B100"/>
    <mergeCell ref="D69:D70"/>
    <mergeCell ref="D71:D72"/>
    <mergeCell ref="D73:D74"/>
    <mergeCell ref="D75:D76"/>
    <mergeCell ref="D77:D78"/>
    <mergeCell ref="D79:D80"/>
    <mergeCell ref="D81:D82"/>
    <mergeCell ref="D83:D84"/>
    <mergeCell ref="D85:D86"/>
    <mergeCell ref="D99:D100"/>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6" width="7.75" style="3" customWidth="1"/>
    <col min="7" max="17" width="9.125" style="3" customWidth="1"/>
    <col min="18" max="19" width="7.75" style="3" customWidth="1"/>
    <col min="20" max="26" width="9" style="3"/>
    <col min="27" max="27" width="9" style="84"/>
    <col min="28" max="28" width="11.25" style="84" customWidth="1"/>
    <col min="29" max="16384" width="9" style="3"/>
  </cols>
  <sheetData>
    <row r="1" spans="1:28" ht="14.25">
      <c r="A1" s="18" t="s">
        <v>602</v>
      </c>
    </row>
    <row r="2" spans="1:28">
      <c r="Q2" s="46" t="s">
        <v>634</v>
      </c>
    </row>
    <row r="3" spans="1:28" ht="17.25" customHeight="1">
      <c r="A3" s="314" t="s">
        <v>64</v>
      </c>
      <c r="B3" s="315"/>
      <c r="C3" s="315"/>
      <c r="D3" s="315"/>
      <c r="E3" s="316"/>
      <c r="F3" s="440" t="s">
        <v>131</v>
      </c>
      <c r="G3" s="442" t="s">
        <v>438</v>
      </c>
      <c r="H3" s="412" t="s">
        <v>441</v>
      </c>
      <c r="I3" s="412" t="s">
        <v>439</v>
      </c>
      <c r="J3" s="412" t="s">
        <v>442</v>
      </c>
      <c r="K3" s="412" t="s">
        <v>443</v>
      </c>
      <c r="L3" s="412" t="s">
        <v>444</v>
      </c>
      <c r="M3" s="412" t="s">
        <v>445</v>
      </c>
      <c r="N3" s="412" t="s">
        <v>446</v>
      </c>
      <c r="O3" s="412" t="s">
        <v>447</v>
      </c>
      <c r="P3" s="412" t="s">
        <v>440</v>
      </c>
      <c r="Q3" s="412" t="s">
        <v>436</v>
      </c>
    </row>
    <row r="4" spans="1:28" ht="17.25" customHeight="1">
      <c r="A4" s="317"/>
      <c r="B4" s="318"/>
      <c r="C4" s="318"/>
      <c r="D4" s="318"/>
      <c r="E4" s="319"/>
      <c r="F4" s="441"/>
      <c r="G4" s="443"/>
      <c r="H4" s="439"/>
      <c r="I4" s="439"/>
      <c r="J4" s="439"/>
      <c r="K4" s="439"/>
      <c r="L4" s="439"/>
      <c r="M4" s="439"/>
      <c r="N4" s="439"/>
      <c r="O4" s="439"/>
      <c r="P4" s="439"/>
      <c r="Q4" s="439"/>
    </row>
    <row r="5" spans="1:28" ht="17.25" customHeight="1" thickBot="1">
      <c r="A5" s="317"/>
      <c r="B5" s="318"/>
      <c r="C5" s="318"/>
      <c r="D5" s="318"/>
      <c r="E5" s="319"/>
      <c r="F5" s="441"/>
      <c r="G5" s="443"/>
      <c r="H5" s="439"/>
      <c r="I5" s="439"/>
      <c r="J5" s="439"/>
      <c r="K5" s="439"/>
      <c r="L5" s="439"/>
      <c r="M5" s="439"/>
      <c r="N5" s="439"/>
      <c r="O5" s="439"/>
      <c r="P5" s="439"/>
      <c r="Q5" s="439"/>
    </row>
    <row r="6" spans="1:28" ht="41.25" customHeight="1" thickBot="1">
      <c r="A6" s="320"/>
      <c r="B6" s="321"/>
      <c r="C6" s="321"/>
      <c r="D6" s="321"/>
      <c r="E6" s="322"/>
      <c r="F6" s="441"/>
      <c r="G6" s="444"/>
      <c r="H6" s="413"/>
      <c r="I6" s="413"/>
      <c r="J6" s="413"/>
      <c r="K6" s="413"/>
      <c r="L6" s="413"/>
      <c r="M6" s="413"/>
      <c r="N6" s="413"/>
      <c r="O6" s="413"/>
      <c r="P6" s="413"/>
      <c r="Q6" s="413"/>
      <c r="AA6" s="159">
        <f>SUM(AB7:AB100,F116:R120)</f>
        <v>0</v>
      </c>
      <c r="AB6" s="92"/>
    </row>
    <row r="7" spans="1:28" ht="12" customHeight="1">
      <c r="A7" s="240" t="s">
        <v>50</v>
      </c>
      <c r="B7" s="241"/>
      <c r="C7" s="241"/>
      <c r="D7" s="241"/>
      <c r="E7" s="242"/>
      <c r="F7" s="93">
        <v>143</v>
      </c>
      <c r="G7" s="69">
        <f t="shared" ref="G7:P7" si="0">SUM(G9,G11,G13,G15,G17)</f>
        <v>37</v>
      </c>
      <c r="H7" s="41">
        <f t="shared" si="0"/>
        <v>9</v>
      </c>
      <c r="I7" s="41">
        <f t="shared" si="0"/>
        <v>46</v>
      </c>
      <c r="J7" s="41">
        <f t="shared" si="0"/>
        <v>3</v>
      </c>
      <c r="K7" s="41">
        <f t="shared" si="0"/>
        <v>48</v>
      </c>
      <c r="L7" s="41">
        <f t="shared" si="0"/>
        <v>7</v>
      </c>
      <c r="M7" s="41">
        <f t="shared" si="0"/>
        <v>11</v>
      </c>
      <c r="N7" s="41">
        <f t="shared" si="0"/>
        <v>11</v>
      </c>
      <c r="O7" s="41">
        <f t="shared" si="0"/>
        <v>123</v>
      </c>
      <c r="P7" s="41">
        <f t="shared" si="0"/>
        <v>7</v>
      </c>
      <c r="Q7" s="41">
        <f t="shared" ref="Q7" si="1">SUM(Q9,Q11,Q13,Q15,Q17)</f>
        <v>1</v>
      </c>
      <c r="AA7" s="153">
        <v>143</v>
      </c>
      <c r="AB7" s="153" t="str">
        <f>IF(F7=AA7,"",1)</f>
        <v/>
      </c>
    </row>
    <row r="8" spans="1:28" ht="12" customHeight="1">
      <c r="A8" s="243"/>
      <c r="B8" s="244"/>
      <c r="C8" s="244"/>
      <c r="D8" s="244"/>
      <c r="E8" s="245"/>
      <c r="F8" s="94"/>
      <c r="G8" s="67">
        <f t="shared" ref="G8:P8" si="2">IF(G7=0,0,G7/$F7)</f>
        <v>0.25874125874125875</v>
      </c>
      <c r="H8" s="37">
        <f t="shared" si="2"/>
        <v>6.2937062937062943E-2</v>
      </c>
      <c r="I8" s="37">
        <f t="shared" si="2"/>
        <v>0.32167832167832167</v>
      </c>
      <c r="J8" s="37">
        <f t="shared" si="2"/>
        <v>2.097902097902098E-2</v>
      </c>
      <c r="K8" s="37">
        <f t="shared" si="2"/>
        <v>0.33566433566433568</v>
      </c>
      <c r="L8" s="37">
        <f t="shared" si="2"/>
        <v>4.8951048951048952E-2</v>
      </c>
      <c r="M8" s="37">
        <f t="shared" si="2"/>
        <v>7.6923076923076927E-2</v>
      </c>
      <c r="N8" s="37">
        <f t="shared" si="2"/>
        <v>7.6923076923076927E-2</v>
      </c>
      <c r="O8" s="37">
        <f t="shared" si="2"/>
        <v>0.8601398601398601</v>
      </c>
      <c r="P8" s="37">
        <f t="shared" si="2"/>
        <v>4.8951048951048952E-2</v>
      </c>
      <c r="Q8" s="37">
        <f t="shared" ref="Q8" si="3">IF(Q7=0,0,Q7/$F7)</f>
        <v>6.993006993006993E-3</v>
      </c>
      <c r="AA8" s="154"/>
      <c r="AB8" s="154"/>
    </row>
    <row r="9" spans="1:28" ht="12" customHeight="1">
      <c r="A9" s="256" t="s">
        <v>49</v>
      </c>
      <c r="B9" s="323" t="s">
        <v>48</v>
      </c>
      <c r="C9" s="324"/>
      <c r="D9" s="324"/>
      <c r="E9" s="325"/>
      <c r="F9" s="93">
        <v>22</v>
      </c>
      <c r="G9" s="69">
        <v>7</v>
      </c>
      <c r="H9" s="41">
        <v>2</v>
      </c>
      <c r="I9" s="41">
        <v>8</v>
      </c>
      <c r="J9" s="41">
        <v>0</v>
      </c>
      <c r="K9" s="41">
        <v>7</v>
      </c>
      <c r="L9" s="41">
        <v>2</v>
      </c>
      <c r="M9" s="41">
        <v>3</v>
      </c>
      <c r="N9" s="41">
        <v>2</v>
      </c>
      <c r="O9" s="41">
        <v>17</v>
      </c>
      <c r="P9" s="41">
        <v>1</v>
      </c>
      <c r="Q9" s="41">
        <v>0</v>
      </c>
      <c r="AA9" s="155">
        <v>22</v>
      </c>
      <c r="AB9" s="155" t="str">
        <f>IF(F9=AA9,"",1)</f>
        <v/>
      </c>
    </row>
    <row r="10" spans="1:28" ht="12" customHeight="1">
      <c r="A10" s="257"/>
      <c r="B10" s="326"/>
      <c r="C10" s="327"/>
      <c r="D10" s="327"/>
      <c r="E10" s="328"/>
      <c r="F10" s="94"/>
      <c r="G10" s="67">
        <f t="shared" ref="G10:P10" si="4">IF(G9=0,0,G9/$F9)</f>
        <v>0.31818181818181818</v>
      </c>
      <c r="H10" s="37">
        <f t="shared" si="4"/>
        <v>9.0909090909090912E-2</v>
      </c>
      <c r="I10" s="37">
        <f t="shared" si="4"/>
        <v>0.36363636363636365</v>
      </c>
      <c r="J10" s="37">
        <f t="shared" si="4"/>
        <v>0</v>
      </c>
      <c r="K10" s="37">
        <f t="shared" si="4"/>
        <v>0.31818181818181818</v>
      </c>
      <c r="L10" s="37">
        <f t="shared" si="4"/>
        <v>9.0909090909090912E-2</v>
      </c>
      <c r="M10" s="37">
        <f t="shared" si="4"/>
        <v>0.13636363636363635</v>
      </c>
      <c r="N10" s="37">
        <f t="shared" si="4"/>
        <v>9.0909090909090912E-2</v>
      </c>
      <c r="O10" s="37">
        <f t="shared" si="4"/>
        <v>0.77272727272727271</v>
      </c>
      <c r="P10" s="37">
        <f t="shared" si="4"/>
        <v>4.5454545454545456E-2</v>
      </c>
      <c r="Q10" s="37">
        <f t="shared" ref="Q10" si="5">IF(Q9=0,0,Q9/$F9)</f>
        <v>0</v>
      </c>
      <c r="AA10" s="154"/>
      <c r="AB10" s="154"/>
    </row>
    <row r="11" spans="1:28" ht="12" customHeight="1">
      <c r="A11" s="257"/>
      <c r="B11" s="323" t="s">
        <v>47</v>
      </c>
      <c r="C11" s="324"/>
      <c r="D11" s="324"/>
      <c r="E11" s="325"/>
      <c r="F11" s="93">
        <v>9</v>
      </c>
      <c r="G11" s="69">
        <v>2</v>
      </c>
      <c r="H11" s="41">
        <v>0</v>
      </c>
      <c r="I11" s="41">
        <v>2</v>
      </c>
      <c r="J11" s="41">
        <v>0</v>
      </c>
      <c r="K11" s="41">
        <v>3</v>
      </c>
      <c r="L11" s="41">
        <v>0</v>
      </c>
      <c r="M11" s="41">
        <v>1</v>
      </c>
      <c r="N11" s="41">
        <v>0</v>
      </c>
      <c r="O11" s="41">
        <v>7</v>
      </c>
      <c r="P11" s="41">
        <v>1</v>
      </c>
      <c r="Q11" s="41">
        <v>0</v>
      </c>
      <c r="AA11" s="155">
        <v>9</v>
      </c>
      <c r="AB11" s="155" t="str">
        <f>IF(F11=AA11,"",1)</f>
        <v/>
      </c>
    </row>
    <row r="12" spans="1:28" ht="12" customHeight="1">
      <c r="A12" s="257"/>
      <c r="B12" s="326"/>
      <c r="C12" s="327"/>
      <c r="D12" s="327"/>
      <c r="E12" s="328"/>
      <c r="F12" s="94"/>
      <c r="G12" s="67">
        <f t="shared" ref="G12:P12" si="6">IF(G11=0,0,G11/$F11)</f>
        <v>0.22222222222222221</v>
      </c>
      <c r="H12" s="37">
        <f t="shared" si="6"/>
        <v>0</v>
      </c>
      <c r="I12" s="37">
        <f t="shared" si="6"/>
        <v>0.22222222222222221</v>
      </c>
      <c r="J12" s="37">
        <f t="shared" si="6"/>
        <v>0</v>
      </c>
      <c r="K12" s="37">
        <f t="shared" si="6"/>
        <v>0.33333333333333331</v>
      </c>
      <c r="L12" s="37">
        <f t="shared" si="6"/>
        <v>0</v>
      </c>
      <c r="M12" s="37">
        <f t="shared" si="6"/>
        <v>0.1111111111111111</v>
      </c>
      <c r="N12" s="37">
        <f t="shared" si="6"/>
        <v>0</v>
      </c>
      <c r="O12" s="37">
        <f t="shared" si="6"/>
        <v>0.77777777777777779</v>
      </c>
      <c r="P12" s="37">
        <f t="shared" si="6"/>
        <v>0.1111111111111111</v>
      </c>
      <c r="Q12" s="37">
        <f t="shared" ref="Q12" si="7">IF(Q11=0,0,Q11/$F11)</f>
        <v>0</v>
      </c>
      <c r="AA12" s="154"/>
      <c r="AB12" s="154"/>
    </row>
    <row r="13" spans="1:28" ht="12" customHeight="1">
      <c r="A13" s="257"/>
      <c r="B13" s="323" t="s">
        <v>46</v>
      </c>
      <c r="C13" s="324"/>
      <c r="D13" s="324"/>
      <c r="E13" s="325"/>
      <c r="F13" s="93">
        <v>30</v>
      </c>
      <c r="G13" s="69">
        <v>4</v>
      </c>
      <c r="H13" s="41">
        <v>4</v>
      </c>
      <c r="I13" s="41">
        <v>5</v>
      </c>
      <c r="J13" s="41">
        <v>0</v>
      </c>
      <c r="K13" s="41">
        <v>9</v>
      </c>
      <c r="L13" s="41">
        <v>3</v>
      </c>
      <c r="M13" s="41">
        <v>2</v>
      </c>
      <c r="N13" s="41">
        <v>2</v>
      </c>
      <c r="O13" s="41">
        <v>25</v>
      </c>
      <c r="P13" s="41">
        <v>1</v>
      </c>
      <c r="Q13" s="41">
        <v>0</v>
      </c>
      <c r="AA13" s="155">
        <v>30</v>
      </c>
      <c r="AB13" s="155" t="str">
        <f>IF(F13=AA13,"",1)</f>
        <v/>
      </c>
    </row>
    <row r="14" spans="1:28" ht="12" customHeight="1">
      <c r="A14" s="257"/>
      <c r="B14" s="326"/>
      <c r="C14" s="327"/>
      <c r="D14" s="327"/>
      <c r="E14" s="328"/>
      <c r="F14" s="94"/>
      <c r="G14" s="67">
        <f t="shared" ref="G14:P14" si="8">IF(G13=0,0,G13/$F13)</f>
        <v>0.13333333333333333</v>
      </c>
      <c r="H14" s="37">
        <f t="shared" si="8"/>
        <v>0.13333333333333333</v>
      </c>
      <c r="I14" s="37">
        <f t="shared" si="8"/>
        <v>0.16666666666666666</v>
      </c>
      <c r="J14" s="37">
        <f t="shared" si="8"/>
        <v>0</v>
      </c>
      <c r="K14" s="37">
        <f t="shared" si="8"/>
        <v>0.3</v>
      </c>
      <c r="L14" s="37">
        <f t="shared" si="8"/>
        <v>0.1</v>
      </c>
      <c r="M14" s="37">
        <f t="shared" si="8"/>
        <v>6.6666666666666666E-2</v>
      </c>
      <c r="N14" s="37">
        <f t="shared" si="8"/>
        <v>6.6666666666666666E-2</v>
      </c>
      <c r="O14" s="37">
        <f t="shared" si="8"/>
        <v>0.83333333333333337</v>
      </c>
      <c r="P14" s="37">
        <f t="shared" si="8"/>
        <v>3.3333333333333333E-2</v>
      </c>
      <c r="Q14" s="37">
        <f t="shared" ref="Q14" si="9">IF(Q13=0,0,Q13/$F13)</f>
        <v>0</v>
      </c>
      <c r="AA14" s="154"/>
      <c r="AB14" s="154"/>
    </row>
    <row r="15" spans="1:28" ht="12" customHeight="1">
      <c r="A15" s="257"/>
      <c r="B15" s="323" t="s">
        <v>45</v>
      </c>
      <c r="C15" s="324"/>
      <c r="D15" s="324"/>
      <c r="E15" s="325"/>
      <c r="F15" s="93">
        <v>18</v>
      </c>
      <c r="G15" s="69">
        <v>1</v>
      </c>
      <c r="H15" s="41">
        <v>1</v>
      </c>
      <c r="I15" s="41">
        <v>4</v>
      </c>
      <c r="J15" s="41">
        <v>0</v>
      </c>
      <c r="K15" s="41">
        <v>3</v>
      </c>
      <c r="L15" s="41">
        <v>0</v>
      </c>
      <c r="M15" s="41">
        <v>1</v>
      </c>
      <c r="N15" s="41">
        <v>0</v>
      </c>
      <c r="O15" s="41">
        <v>16</v>
      </c>
      <c r="P15" s="41">
        <v>1</v>
      </c>
      <c r="Q15" s="41">
        <v>1</v>
      </c>
      <c r="AA15" s="155">
        <v>18</v>
      </c>
      <c r="AB15" s="155" t="str">
        <f>IF(F15=AA15,"",1)</f>
        <v/>
      </c>
    </row>
    <row r="16" spans="1:28" ht="12" customHeight="1">
      <c r="A16" s="257"/>
      <c r="B16" s="326"/>
      <c r="C16" s="327"/>
      <c r="D16" s="327"/>
      <c r="E16" s="328"/>
      <c r="F16" s="94"/>
      <c r="G16" s="67">
        <f t="shared" ref="G16:P16" si="10">IF(G15=0,0,G15/$F15)</f>
        <v>5.5555555555555552E-2</v>
      </c>
      <c r="H16" s="37">
        <f t="shared" si="10"/>
        <v>5.5555555555555552E-2</v>
      </c>
      <c r="I16" s="37">
        <f t="shared" si="10"/>
        <v>0.22222222222222221</v>
      </c>
      <c r="J16" s="37">
        <f t="shared" si="10"/>
        <v>0</v>
      </c>
      <c r="K16" s="37">
        <f t="shared" si="10"/>
        <v>0.16666666666666666</v>
      </c>
      <c r="L16" s="37">
        <f t="shared" si="10"/>
        <v>0</v>
      </c>
      <c r="M16" s="37">
        <f t="shared" si="10"/>
        <v>5.5555555555555552E-2</v>
      </c>
      <c r="N16" s="37">
        <f t="shared" si="10"/>
        <v>0</v>
      </c>
      <c r="O16" s="37">
        <f t="shared" si="10"/>
        <v>0.88888888888888884</v>
      </c>
      <c r="P16" s="37">
        <f t="shared" si="10"/>
        <v>5.5555555555555552E-2</v>
      </c>
      <c r="Q16" s="37">
        <f t="shared" ref="Q16" si="11">IF(Q15=0,0,Q15/$F15)</f>
        <v>5.5555555555555552E-2</v>
      </c>
      <c r="AA16" s="154"/>
      <c r="AB16" s="154"/>
    </row>
    <row r="17" spans="1:28" ht="12" customHeight="1">
      <c r="A17" s="257"/>
      <c r="B17" s="323" t="s">
        <v>44</v>
      </c>
      <c r="C17" s="324"/>
      <c r="D17" s="324"/>
      <c r="E17" s="325"/>
      <c r="F17" s="93">
        <v>64</v>
      </c>
      <c r="G17" s="69">
        <v>23</v>
      </c>
      <c r="H17" s="41">
        <v>2</v>
      </c>
      <c r="I17" s="41">
        <v>27</v>
      </c>
      <c r="J17" s="41">
        <v>3</v>
      </c>
      <c r="K17" s="41">
        <v>26</v>
      </c>
      <c r="L17" s="41">
        <v>2</v>
      </c>
      <c r="M17" s="41">
        <v>4</v>
      </c>
      <c r="N17" s="41">
        <v>7</v>
      </c>
      <c r="O17" s="41">
        <v>58</v>
      </c>
      <c r="P17" s="41">
        <v>3</v>
      </c>
      <c r="Q17" s="41">
        <v>0</v>
      </c>
      <c r="AA17" s="155">
        <v>64</v>
      </c>
      <c r="AB17" s="155" t="str">
        <f>IF(F17=AA17,"",1)</f>
        <v/>
      </c>
    </row>
    <row r="18" spans="1:28" ht="12" customHeight="1">
      <c r="A18" s="258"/>
      <c r="B18" s="326"/>
      <c r="C18" s="327"/>
      <c r="D18" s="327"/>
      <c r="E18" s="328"/>
      <c r="F18" s="94"/>
      <c r="G18" s="67">
        <f t="shared" ref="G18:P18" si="12">IF(G17=0,0,G17/$F17)</f>
        <v>0.359375</v>
      </c>
      <c r="H18" s="37">
        <f t="shared" si="12"/>
        <v>3.125E-2</v>
      </c>
      <c r="I18" s="37">
        <f t="shared" si="12"/>
        <v>0.421875</v>
      </c>
      <c r="J18" s="37">
        <f t="shared" si="12"/>
        <v>4.6875E-2</v>
      </c>
      <c r="K18" s="37">
        <f t="shared" si="12"/>
        <v>0.40625</v>
      </c>
      <c r="L18" s="37">
        <f t="shared" si="12"/>
        <v>3.125E-2</v>
      </c>
      <c r="M18" s="37">
        <f t="shared" si="12"/>
        <v>6.25E-2</v>
      </c>
      <c r="N18" s="37">
        <f t="shared" si="12"/>
        <v>0.109375</v>
      </c>
      <c r="O18" s="37">
        <f t="shared" si="12"/>
        <v>0.90625</v>
      </c>
      <c r="P18" s="37">
        <f t="shared" si="12"/>
        <v>4.6875E-2</v>
      </c>
      <c r="Q18" s="37">
        <f t="shared" ref="Q18" si="13">IF(Q17=0,0,Q17/$F17)</f>
        <v>0</v>
      </c>
      <c r="AA18" s="156"/>
      <c r="AB18" s="154"/>
    </row>
    <row r="19" spans="1:28" ht="12" customHeight="1">
      <c r="A19" s="253" t="s">
        <v>43</v>
      </c>
      <c r="B19" s="253" t="s">
        <v>42</v>
      </c>
      <c r="C19" s="43"/>
      <c r="D19" s="305" t="s">
        <v>16</v>
      </c>
      <c r="E19" s="42"/>
      <c r="F19" s="93">
        <v>54</v>
      </c>
      <c r="G19" s="69">
        <f t="shared" ref="G19:P19" si="14">SUM(G21,G23,G25,G27,G29,G31,G33,G35,G37,G39,G41,G43,G45,G47,G49,G51,G53,G55,G57,G59,G61,G63,G65,G67)</f>
        <v>6</v>
      </c>
      <c r="H19" s="41">
        <f t="shared" si="14"/>
        <v>4</v>
      </c>
      <c r="I19" s="41">
        <f t="shared" si="14"/>
        <v>7</v>
      </c>
      <c r="J19" s="41">
        <f t="shared" si="14"/>
        <v>0</v>
      </c>
      <c r="K19" s="41">
        <f t="shared" si="14"/>
        <v>10</v>
      </c>
      <c r="L19" s="41">
        <f t="shared" si="14"/>
        <v>2</v>
      </c>
      <c r="M19" s="41">
        <f t="shared" si="14"/>
        <v>4</v>
      </c>
      <c r="N19" s="41">
        <f t="shared" si="14"/>
        <v>2</v>
      </c>
      <c r="O19" s="41">
        <f t="shared" si="14"/>
        <v>48</v>
      </c>
      <c r="P19" s="41">
        <f t="shared" si="14"/>
        <v>4</v>
      </c>
      <c r="Q19" s="41">
        <f t="shared" ref="Q19" si="15">SUM(Q21,Q23,Q25,Q27,Q29,Q31,Q33,Q35,Q37,Q39,Q41,Q43,Q45,Q47,Q49,Q51,Q53,Q55,Q57,Q59,Q61,Q63,Q65,Q67)</f>
        <v>1</v>
      </c>
      <c r="AA19" s="155">
        <v>54</v>
      </c>
      <c r="AB19" s="155" t="str">
        <f>IF(F19=AA19,"",1)</f>
        <v/>
      </c>
    </row>
    <row r="20" spans="1:28" ht="12" customHeight="1">
      <c r="A20" s="254"/>
      <c r="B20" s="254"/>
      <c r="C20" s="40"/>
      <c r="D20" s="306"/>
      <c r="E20" s="39"/>
      <c r="F20" s="94"/>
      <c r="G20" s="67">
        <f t="shared" ref="G20:P20" si="16">IF(G19=0,0,G19/$F19)</f>
        <v>0.1111111111111111</v>
      </c>
      <c r="H20" s="37">
        <f t="shared" si="16"/>
        <v>7.407407407407407E-2</v>
      </c>
      <c r="I20" s="37">
        <f t="shared" si="16"/>
        <v>0.12962962962962962</v>
      </c>
      <c r="J20" s="37">
        <f t="shared" si="16"/>
        <v>0</v>
      </c>
      <c r="K20" s="37">
        <f t="shared" si="16"/>
        <v>0.18518518518518517</v>
      </c>
      <c r="L20" s="37">
        <f t="shared" si="16"/>
        <v>3.7037037037037035E-2</v>
      </c>
      <c r="M20" s="37">
        <f t="shared" si="16"/>
        <v>7.407407407407407E-2</v>
      </c>
      <c r="N20" s="37">
        <f t="shared" si="16"/>
        <v>3.7037037037037035E-2</v>
      </c>
      <c r="O20" s="37">
        <f t="shared" si="16"/>
        <v>0.88888888888888884</v>
      </c>
      <c r="P20" s="37">
        <f t="shared" si="16"/>
        <v>7.407407407407407E-2</v>
      </c>
      <c r="Q20" s="37">
        <f t="shared" ref="Q20" si="17">IF(Q19=0,0,Q19/$F19)</f>
        <v>1.8518518518518517E-2</v>
      </c>
      <c r="AA20" s="154"/>
      <c r="AB20" s="154"/>
    </row>
    <row r="21" spans="1:28" ht="12" customHeight="1">
      <c r="A21" s="254"/>
      <c r="B21" s="254"/>
      <c r="C21" s="43"/>
      <c r="D21" s="305" t="s">
        <v>41</v>
      </c>
      <c r="E21" s="42"/>
      <c r="F21" s="93">
        <v>8</v>
      </c>
      <c r="G21" s="69">
        <v>1</v>
      </c>
      <c r="H21" s="41">
        <v>1</v>
      </c>
      <c r="I21" s="41">
        <v>0</v>
      </c>
      <c r="J21" s="41">
        <v>0</v>
      </c>
      <c r="K21" s="41">
        <v>1</v>
      </c>
      <c r="L21" s="41">
        <v>1</v>
      </c>
      <c r="M21" s="41">
        <v>0</v>
      </c>
      <c r="N21" s="41">
        <v>1</v>
      </c>
      <c r="O21" s="41">
        <v>7</v>
      </c>
      <c r="P21" s="41">
        <v>0</v>
      </c>
      <c r="Q21" s="41">
        <v>0</v>
      </c>
      <c r="AA21" s="155">
        <v>8</v>
      </c>
      <c r="AB21" s="155" t="str">
        <f>IF(F21=AA21,"",1)</f>
        <v/>
      </c>
    </row>
    <row r="22" spans="1:28" ht="12" customHeight="1">
      <c r="A22" s="254"/>
      <c r="B22" s="254"/>
      <c r="C22" s="40"/>
      <c r="D22" s="306"/>
      <c r="E22" s="39"/>
      <c r="F22" s="94"/>
      <c r="G22" s="67">
        <f t="shared" ref="G22:P22" si="18">IF(G21=0,0,G21/$F21)</f>
        <v>0.125</v>
      </c>
      <c r="H22" s="37">
        <f t="shared" si="18"/>
        <v>0.125</v>
      </c>
      <c r="I22" s="37">
        <f t="shared" si="18"/>
        <v>0</v>
      </c>
      <c r="J22" s="37">
        <f t="shared" si="18"/>
        <v>0</v>
      </c>
      <c r="K22" s="37">
        <f t="shared" si="18"/>
        <v>0.125</v>
      </c>
      <c r="L22" s="37">
        <f t="shared" si="18"/>
        <v>0.125</v>
      </c>
      <c r="M22" s="37">
        <f t="shared" si="18"/>
        <v>0</v>
      </c>
      <c r="N22" s="37">
        <f t="shared" si="18"/>
        <v>0.125</v>
      </c>
      <c r="O22" s="37">
        <f t="shared" si="18"/>
        <v>0.875</v>
      </c>
      <c r="P22" s="37">
        <f t="shared" si="18"/>
        <v>0</v>
      </c>
      <c r="Q22" s="37">
        <f t="shared" ref="Q22" si="19">IF(Q21=0,0,Q21/$F21)</f>
        <v>0</v>
      </c>
      <c r="AA22" s="154"/>
      <c r="AB22" s="154"/>
    </row>
    <row r="23" spans="1:28" ht="12" customHeight="1">
      <c r="A23" s="254"/>
      <c r="B23" s="254"/>
      <c r="C23" s="43"/>
      <c r="D23" s="308" t="s">
        <v>40</v>
      </c>
      <c r="E23" s="115"/>
      <c r="F23" s="93">
        <v>1</v>
      </c>
      <c r="G23" s="103">
        <v>0</v>
      </c>
      <c r="H23" s="104">
        <v>0</v>
      </c>
      <c r="I23" s="41">
        <v>1</v>
      </c>
      <c r="J23" s="41">
        <v>0</v>
      </c>
      <c r="K23" s="41">
        <v>0</v>
      </c>
      <c r="L23" s="41">
        <v>0</v>
      </c>
      <c r="M23" s="41">
        <v>1</v>
      </c>
      <c r="N23" s="41">
        <v>1</v>
      </c>
      <c r="O23" s="41">
        <v>0</v>
      </c>
      <c r="P23" s="41">
        <v>0</v>
      </c>
      <c r="Q23" s="41">
        <v>0</v>
      </c>
      <c r="AA23" s="155">
        <v>1</v>
      </c>
      <c r="AB23" s="155" t="str">
        <f>IF(F23=AA23,"",1)</f>
        <v/>
      </c>
    </row>
    <row r="24" spans="1:28" ht="12" customHeight="1">
      <c r="A24" s="254"/>
      <c r="B24" s="254"/>
      <c r="C24" s="40"/>
      <c r="D24" s="309"/>
      <c r="E24" s="116"/>
      <c r="F24" s="94"/>
      <c r="G24" s="106">
        <f t="shared" ref="G24:P24" si="20">IF(G23=0,0,G23/$F23)</f>
        <v>0</v>
      </c>
      <c r="H24" s="107">
        <f t="shared" si="20"/>
        <v>0</v>
      </c>
      <c r="I24" s="37">
        <f t="shared" si="20"/>
        <v>1</v>
      </c>
      <c r="J24" s="37">
        <f t="shared" si="20"/>
        <v>0</v>
      </c>
      <c r="K24" s="37">
        <f t="shared" si="20"/>
        <v>0</v>
      </c>
      <c r="L24" s="37">
        <f t="shared" si="20"/>
        <v>0</v>
      </c>
      <c r="M24" s="37">
        <f t="shared" si="20"/>
        <v>1</v>
      </c>
      <c r="N24" s="37">
        <f t="shared" si="20"/>
        <v>1</v>
      </c>
      <c r="O24" s="37">
        <f t="shared" si="20"/>
        <v>0</v>
      </c>
      <c r="P24" s="37">
        <f t="shared" si="20"/>
        <v>0</v>
      </c>
      <c r="Q24" s="37">
        <f t="shared" ref="Q24" si="21">IF(Q23=0,0,Q23/$F23)</f>
        <v>0</v>
      </c>
      <c r="AA24" s="154"/>
      <c r="AB24" s="154"/>
    </row>
    <row r="25" spans="1:28" ht="12" customHeight="1">
      <c r="A25" s="254"/>
      <c r="B25" s="254"/>
      <c r="C25" s="43"/>
      <c r="D25" s="308" t="s">
        <v>39</v>
      </c>
      <c r="E25" s="115"/>
      <c r="F25" s="93">
        <v>1</v>
      </c>
      <c r="G25" s="103">
        <v>0</v>
      </c>
      <c r="H25" s="104">
        <v>0</v>
      </c>
      <c r="I25" s="41">
        <v>0</v>
      </c>
      <c r="J25" s="41">
        <v>0</v>
      </c>
      <c r="K25" s="41">
        <v>0</v>
      </c>
      <c r="L25" s="41">
        <v>0</v>
      </c>
      <c r="M25" s="41">
        <v>0</v>
      </c>
      <c r="N25" s="41">
        <v>0</v>
      </c>
      <c r="O25" s="41">
        <v>1</v>
      </c>
      <c r="P25" s="41">
        <v>0</v>
      </c>
      <c r="Q25" s="41">
        <v>0</v>
      </c>
      <c r="AA25" s="155">
        <v>1</v>
      </c>
      <c r="AB25" s="155" t="str">
        <f>IF(F25=AA25,"",1)</f>
        <v/>
      </c>
    </row>
    <row r="26" spans="1:28" ht="12" customHeight="1">
      <c r="A26" s="254"/>
      <c r="B26" s="254"/>
      <c r="C26" s="40"/>
      <c r="D26" s="309"/>
      <c r="E26" s="116"/>
      <c r="F26" s="94"/>
      <c r="G26" s="106">
        <f t="shared" ref="G26:P26" si="22">IF(G25=0,0,G25/$F25)</f>
        <v>0</v>
      </c>
      <c r="H26" s="107">
        <f>IF(H25=0,0,H25/$F25)</f>
        <v>0</v>
      </c>
      <c r="I26" s="37">
        <f>IF(I25=0,0,I25/$F25)</f>
        <v>0</v>
      </c>
      <c r="J26" s="37">
        <f t="shared" si="22"/>
        <v>0</v>
      </c>
      <c r="K26" s="37">
        <f t="shared" si="22"/>
        <v>0</v>
      </c>
      <c r="L26" s="37">
        <f t="shared" si="22"/>
        <v>0</v>
      </c>
      <c r="M26" s="37">
        <f t="shared" si="22"/>
        <v>0</v>
      </c>
      <c r="N26" s="37">
        <f t="shared" si="22"/>
        <v>0</v>
      </c>
      <c r="O26" s="37">
        <f t="shared" si="22"/>
        <v>1</v>
      </c>
      <c r="P26" s="37">
        <f t="shared" si="22"/>
        <v>0</v>
      </c>
      <c r="Q26" s="37">
        <f t="shared" ref="Q26" si="23">IF(Q25=0,0,Q25/$F25)</f>
        <v>0</v>
      </c>
      <c r="AA26" s="154"/>
      <c r="AB26" s="154"/>
    </row>
    <row r="27" spans="1:28" ht="12" customHeight="1">
      <c r="A27" s="254"/>
      <c r="B27" s="254"/>
      <c r="C27" s="43"/>
      <c r="D27" s="305" t="s">
        <v>38</v>
      </c>
      <c r="E27" s="42"/>
      <c r="F27" s="93">
        <v>0</v>
      </c>
      <c r="G27" s="69">
        <v>0</v>
      </c>
      <c r="H27" s="41">
        <v>0</v>
      </c>
      <c r="I27" s="41">
        <v>0</v>
      </c>
      <c r="J27" s="41">
        <v>0</v>
      </c>
      <c r="K27" s="41">
        <v>0</v>
      </c>
      <c r="L27" s="41">
        <v>0</v>
      </c>
      <c r="M27" s="41">
        <v>0</v>
      </c>
      <c r="N27" s="41">
        <v>0</v>
      </c>
      <c r="O27" s="41">
        <v>0</v>
      </c>
      <c r="P27" s="41">
        <v>0</v>
      </c>
      <c r="Q27" s="41">
        <v>0</v>
      </c>
      <c r="AA27" s="155">
        <v>0</v>
      </c>
      <c r="AB27" s="155" t="str">
        <f>IF(F27=AA27,"",1)</f>
        <v/>
      </c>
    </row>
    <row r="28" spans="1:28" ht="12" customHeight="1">
      <c r="A28" s="254"/>
      <c r="B28" s="254"/>
      <c r="C28" s="40"/>
      <c r="D28" s="306"/>
      <c r="E28" s="39"/>
      <c r="F28" s="94"/>
      <c r="G28" s="67">
        <f t="shared" ref="G28:P28" si="24">IF(G27=0,0,G27/$F27)</f>
        <v>0</v>
      </c>
      <c r="H28" s="37">
        <f t="shared" si="24"/>
        <v>0</v>
      </c>
      <c r="I28" s="37">
        <f t="shared" si="24"/>
        <v>0</v>
      </c>
      <c r="J28" s="37">
        <f t="shared" si="24"/>
        <v>0</v>
      </c>
      <c r="K28" s="37">
        <f t="shared" si="24"/>
        <v>0</v>
      </c>
      <c r="L28" s="37">
        <f t="shared" si="24"/>
        <v>0</v>
      </c>
      <c r="M28" s="37">
        <f t="shared" si="24"/>
        <v>0</v>
      </c>
      <c r="N28" s="37">
        <f t="shared" si="24"/>
        <v>0</v>
      </c>
      <c r="O28" s="37">
        <f t="shared" si="24"/>
        <v>0</v>
      </c>
      <c r="P28" s="37">
        <f t="shared" si="24"/>
        <v>0</v>
      </c>
      <c r="Q28" s="37">
        <f t="shared" ref="Q28" si="25">IF(Q27=0,0,Q27/$F27)</f>
        <v>0</v>
      </c>
      <c r="AA28" s="154"/>
      <c r="AB28" s="154"/>
    </row>
    <row r="29" spans="1:28" ht="12" customHeight="1">
      <c r="A29" s="254"/>
      <c r="B29" s="254"/>
      <c r="C29" s="43"/>
      <c r="D29" s="305" t="s">
        <v>37</v>
      </c>
      <c r="E29" s="42"/>
      <c r="F29" s="93">
        <v>1</v>
      </c>
      <c r="G29" s="69">
        <v>1</v>
      </c>
      <c r="H29" s="41">
        <v>0</v>
      </c>
      <c r="I29" s="41">
        <v>1</v>
      </c>
      <c r="J29" s="41">
        <v>0</v>
      </c>
      <c r="K29" s="41">
        <v>1</v>
      </c>
      <c r="L29" s="41">
        <v>0</v>
      </c>
      <c r="M29" s="41">
        <v>0</v>
      </c>
      <c r="N29" s="41">
        <v>0</v>
      </c>
      <c r="O29" s="41">
        <v>1</v>
      </c>
      <c r="P29" s="41">
        <v>0</v>
      </c>
      <c r="Q29" s="41">
        <v>0</v>
      </c>
      <c r="AA29" s="155">
        <v>1</v>
      </c>
      <c r="AB29" s="155" t="str">
        <f>IF(F29=AA29,"",1)</f>
        <v/>
      </c>
    </row>
    <row r="30" spans="1:28" ht="12" customHeight="1">
      <c r="A30" s="254"/>
      <c r="B30" s="254"/>
      <c r="C30" s="40"/>
      <c r="D30" s="306"/>
      <c r="E30" s="39"/>
      <c r="F30" s="94"/>
      <c r="G30" s="67">
        <f t="shared" ref="G30:P30" si="26">IF(G29=0,0,G29/$F29)</f>
        <v>1</v>
      </c>
      <c r="H30" s="37">
        <f t="shared" si="26"/>
        <v>0</v>
      </c>
      <c r="I30" s="37">
        <f t="shared" si="26"/>
        <v>1</v>
      </c>
      <c r="J30" s="37">
        <f t="shared" si="26"/>
        <v>0</v>
      </c>
      <c r="K30" s="37">
        <f t="shared" si="26"/>
        <v>1</v>
      </c>
      <c r="L30" s="37">
        <f t="shared" si="26"/>
        <v>0</v>
      </c>
      <c r="M30" s="37">
        <f t="shared" si="26"/>
        <v>0</v>
      </c>
      <c r="N30" s="37">
        <f t="shared" si="26"/>
        <v>0</v>
      </c>
      <c r="O30" s="37">
        <f t="shared" si="26"/>
        <v>1</v>
      </c>
      <c r="P30" s="37">
        <f t="shared" si="26"/>
        <v>0</v>
      </c>
      <c r="Q30" s="37">
        <f t="shared" ref="Q30" si="27">IF(Q29=0,0,Q29/$F29)</f>
        <v>0</v>
      </c>
      <c r="AA30" s="154"/>
      <c r="AB30" s="154"/>
    </row>
    <row r="31" spans="1:28" ht="12" customHeight="1">
      <c r="A31" s="254"/>
      <c r="B31" s="254"/>
      <c r="C31" s="43"/>
      <c r="D31" s="305" t="s">
        <v>36</v>
      </c>
      <c r="E31" s="42"/>
      <c r="F31" s="93">
        <v>1</v>
      </c>
      <c r="G31" s="69">
        <v>0</v>
      </c>
      <c r="H31" s="41">
        <v>1</v>
      </c>
      <c r="I31" s="41">
        <v>0</v>
      </c>
      <c r="J31" s="41">
        <v>0</v>
      </c>
      <c r="K31" s="41">
        <v>0</v>
      </c>
      <c r="L31" s="41">
        <v>0</v>
      </c>
      <c r="M31" s="41">
        <v>1</v>
      </c>
      <c r="N31" s="41">
        <v>0</v>
      </c>
      <c r="O31" s="41">
        <v>1</v>
      </c>
      <c r="P31" s="41">
        <v>0</v>
      </c>
      <c r="Q31" s="41">
        <v>0</v>
      </c>
      <c r="AA31" s="155">
        <v>1</v>
      </c>
      <c r="AB31" s="155" t="str">
        <f>IF(F31=AA31,"",1)</f>
        <v/>
      </c>
    </row>
    <row r="32" spans="1:28" ht="12" customHeight="1">
      <c r="A32" s="254"/>
      <c r="B32" s="254"/>
      <c r="C32" s="40"/>
      <c r="D32" s="306"/>
      <c r="E32" s="39"/>
      <c r="F32" s="94"/>
      <c r="G32" s="67">
        <f t="shared" ref="G32:P32" si="28">IF(G31=0,0,G31/$F31)</f>
        <v>0</v>
      </c>
      <c r="H32" s="37">
        <f t="shared" si="28"/>
        <v>1</v>
      </c>
      <c r="I32" s="37">
        <f t="shared" si="28"/>
        <v>0</v>
      </c>
      <c r="J32" s="37">
        <f t="shared" si="28"/>
        <v>0</v>
      </c>
      <c r="K32" s="37">
        <f t="shared" si="28"/>
        <v>0</v>
      </c>
      <c r="L32" s="37">
        <f t="shared" si="28"/>
        <v>0</v>
      </c>
      <c r="M32" s="37">
        <f t="shared" si="28"/>
        <v>1</v>
      </c>
      <c r="N32" s="37">
        <f t="shared" si="28"/>
        <v>0</v>
      </c>
      <c r="O32" s="37">
        <f t="shared" si="28"/>
        <v>1</v>
      </c>
      <c r="P32" s="37">
        <f t="shared" si="28"/>
        <v>0</v>
      </c>
      <c r="Q32" s="37">
        <f t="shared" ref="Q32" si="29">IF(Q31=0,0,Q31/$F31)</f>
        <v>0</v>
      </c>
      <c r="AA32" s="154"/>
      <c r="AB32" s="154"/>
    </row>
    <row r="33" spans="1:28" ht="12" customHeight="1">
      <c r="A33" s="254"/>
      <c r="B33" s="254"/>
      <c r="C33" s="43"/>
      <c r="D33" s="305" t="s">
        <v>35</v>
      </c>
      <c r="E33" s="42"/>
      <c r="F33" s="93">
        <v>3</v>
      </c>
      <c r="G33" s="69">
        <v>0</v>
      </c>
      <c r="H33" s="41">
        <v>0</v>
      </c>
      <c r="I33" s="41">
        <v>0</v>
      </c>
      <c r="J33" s="41">
        <v>0</v>
      </c>
      <c r="K33" s="41">
        <v>1</v>
      </c>
      <c r="L33" s="41">
        <v>0</v>
      </c>
      <c r="M33" s="41">
        <v>0</v>
      </c>
      <c r="N33" s="41">
        <v>0</v>
      </c>
      <c r="O33" s="41">
        <v>2</v>
      </c>
      <c r="P33" s="41">
        <v>1</v>
      </c>
      <c r="Q33" s="41">
        <v>0</v>
      </c>
      <c r="AA33" s="155">
        <v>3</v>
      </c>
      <c r="AB33" s="155" t="str">
        <f>IF(F33=AA33,"",1)</f>
        <v/>
      </c>
    </row>
    <row r="34" spans="1:28" ht="12" customHeight="1">
      <c r="A34" s="254"/>
      <c r="B34" s="254"/>
      <c r="C34" s="40"/>
      <c r="D34" s="306"/>
      <c r="E34" s="39"/>
      <c r="F34" s="94"/>
      <c r="G34" s="67">
        <f t="shared" ref="G34:P34" si="30">IF(G33=0,0,G33/$F33)</f>
        <v>0</v>
      </c>
      <c r="H34" s="37">
        <f t="shared" si="30"/>
        <v>0</v>
      </c>
      <c r="I34" s="37">
        <f t="shared" si="30"/>
        <v>0</v>
      </c>
      <c r="J34" s="37">
        <f t="shared" si="30"/>
        <v>0</v>
      </c>
      <c r="K34" s="37">
        <f t="shared" si="30"/>
        <v>0.33333333333333331</v>
      </c>
      <c r="L34" s="37">
        <f t="shared" si="30"/>
        <v>0</v>
      </c>
      <c r="M34" s="37">
        <f t="shared" si="30"/>
        <v>0</v>
      </c>
      <c r="N34" s="37">
        <f t="shared" si="30"/>
        <v>0</v>
      </c>
      <c r="O34" s="37">
        <f t="shared" si="30"/>
        <v>0.66666666666666663</v>
      </c>
      <c r="P34" s="37">
        <f t="shared" si="30"/>
        <v>0.33333333333333331</v>
      </c>
      <c r="Q34" s="37">
        <f t="shared" ref="Q34" si="31">IF(Q33=0,0,Q33/$F33)</f>
        <v>0</v>
      </c>
      <c r="AA34" s="154"/>
      <c r="AB34" s="154"/>
    </row>
    <row r="35" spans="1:28" ht="12" customHeight="1">
      <c r="A35" s="254"/>
      <c r="B35" s="254"/>
      <c r="C35" s="43"/>
      <c r="D35" s="305" t="s">
        <v>34</v>
      </c>
      <c r="E35" s="42"/>
      <c r="F35" s="93">
        <v>3</v>
      </c>
      <c r="G35" s="69">
        <v>0</v>
      </c>
      <c r="H35" s="41">
        <v>0</v>
      </c>
      <c r="I35" s="41">
        <v>0</v>
      </c>
      <c r="J35" s="41">
        <v>0</v>
      </c>
      <c r="K35" s="41">
        <v>0</v>
      </c>
      <c r="L35" s="41">
        <v>0</v>
      </c>
      <c r="M35" s="41">
        <v>0</v>
      </c>
      <c r="N35" s="41">
        <v>0</v>
      </c>
      <c r="O35" s="41">
        <v>2</v>
      </c>
      <c r="P35" s="41">
        <v>1</v>
      </c>
      <c r="Q35" s="41">
        <v>0</v>
      </c>
      <c r="AA35" s="155">
        <v>3</v>
      </c>
      <c r="AB35" s="155" t="str">
        <f>IF(F35=AA35,"",1)</f>
        <v/>
      </c>
    </row>
    <row r="36" spans="1:28" ht="12" customHeight="1">
      <c r="A36" s="254"/>
      <c r="B36" s="254"/>
      <c r="C36" s="40"/>
      <c r="D36" s="306"/>
      <c r="E36" s="39"/>
      <c r="F36" s="94"/>
      <c r="G36" s="67">
        <f t="shared" ref="G36:P36" si="32">IF(G35=0,0,G35/$F35)</f>
        <v>0</v>
      </c>
      <c r="H36" s="37">
        <f t="shared" si="32"/>
        <v>0</v>
      </c>
      <c r="I36" s="37">
        <f t="shared" si="32"/>
        <v>0</v>
      </c>
      <c r="J36" s="37">
        <f t="shared" si="32"/>
        <v>0</v>
      </c>
      <c r="K36" s="37">
        <f t="shared" si="32"/>
        <v>0</v>
      </c>
      <c r="L36" s="37">
        <f t="shared" si="32"/>
        <v>0</v>
      </c>
      <c r="M36" s="37">
        <f t="shared" si="32"/>
        <v>0</v>
      </c>
      <c r="N36" s="37">
        <f t="shared" si="32"/>
        <v>0</v>
      </c>
      <c r="O36" s="37">
        <f t="shared" si="32"/>
        <v>0.66666666666666663</v>
      </c>
      <c r="P36" s="37">
        <f t="shared" si="32"/>
        <v>0.33333333333333331</v>
      </c>
      <c r="Q36" s="37">
        <f t="shared" ref="Q36" si="33">IF(Q35=0,0,Q35/$F35)</f>
        <v>0</v>
      </c>
      <c r="AA36" s="154"/>
      <c r="AB36" s="154"/>
    </row>
    <row r="37" spans="1:28" ht="12" customHeight="1">
      <c r="A37" s="254"/>
      <c r="B37" s="254"/>
      <c r="C37" s="43"/>
      <c r="D37" s="305" t="s">
        <v>33</v>
      </c>
      <c r="E37" s="42"/>
      <c r="F37" s="93">
        <v>0</v>
      </c>
      <c r="G37" s="69">
        <v>0</v>
      </c>
      <c r="H37" s="41">
        <v>0</v>
      </c>
      <c r="I37" s="41">
        <v>0</v>
      </c>
      <c r="J37" s="41">
        <v>0</v>
      </c>
      <c r="K37" s="41">
        <v>0</v>
      </c>
      <c r="L37" s="41">
        <v>0</v>
      </c>
      <c r="M37" s="41">
        <v>0</v>
      </c>
      <c r="N37" s="41">
        <v>0</v>
      </c>
      <c r="O37" s="41">
        <v>0</v>
      </c>
      <c r="P37" s="41">
        <v>0</v>
      </c>
      <c r="Q37" s="41">
        <v>0</v>
      </c>
      <c r="AA37" s="155">
        <v>0</v>
      </c>
      <c r="AB37" s="155" t="str">
        <f>IF(F37=AA37,"",1)</f>
        <v/>
      </c>
    </row>
    <row r="38" spans="1:28" ht="12" customHeight="1">
      <c r="A38" s="254"/>
      <c r="B38" s="254"/>
      <c r="C38" s="40"/>
      <c r="D38" s="306"/>
      <c r="E38" s="39"/>
      <c r="F38" s="94"/>
      <c r="G38" s="67">
        <f t="shared" ref="G38:P38" si="34">IF(G37=0,0,G37/$F37)</f>
        <v>0</v>
      </c>
      <c r="H38" s="37">
        <f t="shared" si="34"/>
        <v>0</v>
      </c>
      <c r="I38" s="37">
        <f t="shared" si="34"/>
        <v>0</v>
      </c>
      <c r="J38" s="37">
        <f t="shared" si="34"/>
        <v>0</v>
      </c>
      <c r="K38" s="37">
        <f t="shared" si="34"/>
        <v>0</v>
      </c>
      <c r="L38" s="37">
        <f t="shared" si="34"/>
        <v>0</v>
      </c>
      <c r="M38" s="37">
        <f t="shared" si="34"/>
        <v>0</v>
      </c>
      <c r="N38" s="37">
        <f t="shared" si="34"/>
        <v>0</v>
      </c>
      <c r="O38" s="37">
        <f t="shared" si="34"/>
        <v>0</v>
      </c>
      <c r="P38" s="37">
        <f t="shared" si="34"/>
        <v>0</v>
      </c>
      <c r="Q38" s="37">
        <f t="shared" ref="Q38" si="35">IF(Q37=0,0,Q37/$F37)</f>
        <v>0</v>
      </c>
      <c r="AA38" s="154"/>
      <c r="AB38" s="154"/>
    </row>
    <row r="39" spans="1:28" ht="12" customHeight="1">
      <c r="A39" s="254"/>
      <c r="B39" s="254"/>
      <c r="C39" s="43"/>
      <c r="D39" s="305" t="s">
        <v>32</v>
      </c>
      <c r="E39" s="42"/>
      <c r="F39" s="93">
        <v>1</v>
      </c>
      <c r="G39" s="69">
        <v>0</v>
      </c>
      <c r="H39" s="41">
        <v>0</v>
      </c>
      <c r="I39" s="41">
        <v>1</v>
      </c>
      <c r="J39" s="41">
        <v>0</v>
      </c>
      <c r="K39" s="41">
        <v>0</v>
      </c>
      <c r="L39" s="41">
        <v>0</v>
      </c>
      <c r="M39" s="41">
        <v>0</v>
      </c>
      <c r="N39" s="41">
        <v>0</v>
      </c>
      <c r="O39" s="41">
        <v>1</v>
      </c>
      <c r="P39" s="41">
        <v>0</v>
      </c>
      <c r="Q39" s="41">
        <v>0</v>
      </c>
      <c r="AA39" s="155">
        <v>1</v>
      </c>
      <c r="AB39" s="155" t="str">
        <f>IF(F39=AA39,"",1)</f>
        <v/>
      </c>
    </row>
    <row r="40" spans="1:28" ht="12" customHeight="1">
      <c r="A40" s="254"/>
      <c r="B40" s="254"/>
      <c r="C40" s="40"/>
      <c r="D40" s="306"/>
      <c r="E40" s="39"/>
      <c r="F40" s="94"/>
      <c r="G40" s="67">
        <f t="shared" ref="G40:P40" si="36">IF(G39=0,0,G39/$F39)</f>
        <v>0</v>
      </c>
      <c r="H40" s="37">
        <f t="shared" si="36"/>
        <v>0</v>
      </c>
      <c r="I40" s="37">
        <f t="shared" si="36"/>
        <v>1</v>
      </c>
      <c r="J40" s="37">
        <f t="shared" si="36"/>
        <v>0</v>
      </c>
      <c r="K40" s="37">
        <f t="shared" si="36"/>
        <v>0</v>
      </c>
      <c r="L40" s="37">
        <f t="shared" si="36"/>
        <v>0</v>
      </c>
      <c r="M40" s="37">
        <f t="shared" si="36"/>
        <v>0</v>
      </c>
      <c r="N40" s="37">
        <f t="shared" si="36"/>
        <v>0</v>
      </c>
      <c r="O40" s="37">
        <f t="shared" si="36"/>
        <v>1</v>
      </c>
      <c r="P40" s="37">
        <f t="shared" si="36"/>
        <v>0</v>
      </c>
      <c r="Q40" s="37">
        <f t="shared" ref="Q40" si="37">IF(Q39=0,0,Q39/$F39)</f>
        <v>0</v>
      </c>
      <c r="AA40" s="154"/>
      <c r="AB40" s="154"/>
    </row>
    <row r="41" spans="1:28" ht="12" customHeight="1">
      <c r="A41" s="254"/>
      <c r="B41" s="254"/>
      <c r="C41" s="43"/>
      <c r="D41" s="305" t="s">
        <v>31</v>
      </c>
      <c r="E41" s="42"/>
      <c r="F41" s="93">
        <v>0</v>
      </c>
      <c r="G41" s="69">
        <v>0</v>
      </c>
      <c r="H41" s="41">
        <v>0</v>
      </c>
      <c r="I41" s="41">
        <v>0</v>
      </c>
      <c r="J41" s="41">
        <v>0</v>
      </c>
      <c r="K41" s="41">
        <v>0</v>
      </c>
      <c r="L41" s="41">
        <v>0</v>
      </c>
      <c r="M41" s="41">
        <v>0</v>
      </c>
      <c r="N41" s="41">
        <v>0</v>
      </c>
      <c r="O41" s="41">
        <v>0</v>
      </c>
      <c r="P41" s="41">
        <v>0</v>
      </c>
      <c r="Q41" s="41">
        <v>0</v>
      </c>
      <c r="AA41" s="155">
        <v>0</v>
      </c>
      <c r="AB41" s="155" t="str">
        <f>IF(F41=AA41,"",1)</f>
        <v/>
      </c>
    </row>
    <row r="42" spans="1:28" ht="12" customHeight="1">
      <c r="A42" s="254"/>
      <c r="B42" s="254"/>
      <c r="C42" s="40"/>
      <c r="D42" s="306"/>
      <c r="E42" s="39"/>
      <c r="F42" s="94"/>
      <c r="G42" s="67">
        <f t="shared" ref="G42:P42" si="38">IF(G41=0,0,G41/$F41)</f>
        <v>0</v>
      </c>
      <c r="H42" s="37">
        <f t="shared" si="38"/>
        <v>0</v>
      </c>
      <c r="I42" s="37">
        <f t="shared" si="38"/>
        <v>0</v>
      </c>
      <c r="J42" s="37">
        <f t="shared" si="38"/>
        <v>0</v>
      </c>
      <c r="K42" s="37">
        <f t="shared" si="38"/>
        <v>0</v>
      </c>
      <c r="L42" s="37">
        <f t="shared" si="38"/>
        <v>0</v>
      </c>
      <c r="M42" s="37">
        <f t="shared" si="38"/>
        <v>0</v>
      </c>
      <c r="N42" s="37">
        <f t="shared" si="38"/>
        <v>0</v>
      </c>
      <c r="O42" s="37">
        <f t="shared" si="38"/>
        <v>0</v>
      </c>
      <c r="P42" s="37">
        <f t="shared" si="38"/>
        <v>0</v>
      </c>
      <c r="Q42" s="37">
        <f t="shared" ref="Q42" si="39">IF(Q41=0,0,Q41/$F41)</f>
        <v>0</v>
      </c>
      <c r="AA42" s="154"/>
      <c r="AB42" s="154"/>
    </row>
    <row r="43" spans="1:28" ht="12" customHeight="1">
      <c r="A43" s="254"/>
      <c r="B43" s="254"/>
      <c r="C43" s="43"/>
      <c r="D43" s="305" t="s">
        <v>30</v>
      </c>
      <c r="E43" s="42"/>
      <c r="F43" s="93">
        <v>0</v>
      </c>
      <c r="G43" s="69">
        <v>0</v>
      </c>
      <c r="H43" s="41">
        <v>0</v>
      </c>
      <c r="I43" s="41">
        <v>0</v>
      </c>
      <c r="J43" s="41">
        <v>0</v>
      </c>
      <c r="K43" s="41">
        <v>0</v>
      </c>
      <c r="L43" s="41">
        <v>0</v>
      </c>
      <c r="M43" s="41">
        <v>0</v>
      </c>
      <c r="N43" s="41">
        <v>0</v>
      </c>
      <c r="O43" s="41">
        <v>0</v>
      </c>
      <c r="P43" s="41">
        <v>0</v>
      </c>
      <c r="Q43" s="41">
        <v>0</v>
      </c>
      <c r="AA43" s="155">
        <v>0</v>
      </c>
      <c r="AB43" s="155" t="str">
        <f>IF(F43=AA43,"",1)</f>
        <v/>
      </c>
    </row>
    <row r="44" spans="1:28" ht="12" customHeight="1">
      <c r="A44" s="254"/>
      <c r="B44" s="254"/>
      <c r="C44" s="40"/>
      <c r="D44" s="306"/>
      <c r="E44" s="39"/>
      <c r="F44" s="94"/>
      <c r="G44" s="67">
        <f t="shared" ref="G44:P44" si="40">IF(G43=0,0,G43/$F43)</f>
        <v>0</v>
      </c>
      <c r="H44" s="37">
        <f t="shared" si="40"/>
        <v>0</v>
      </c>
      <c r="I44" s="37">
        <f t="shared" si="40"/>
        <v>0</v>
      </c>
      <c r="J44" s="37">
        <f t="shared" si="40"/>
        <v>0</v>
      </c>
      <c r="K44" s="37">
        <f t="shared" si="40"/>
        <v>0</v>
      </c>
      <c r="L44" s="37">
        <f t="shared" si="40"/>
        <v>0</v>
      </c>
      <c r="M44" s="37">
        <f t="shared" si="40"/>
        <v>0</v>
      </c>
      <c r="N44" s="37">
        <f t="shared" si="40"/>
        <v>0</v>
      </c>
      <c r="O44" s="37">
        <f t="shared" si="40"/>
        <v>0</v>
      </c>
      <c r="P44" s="37">
        <f t="shared" si="40"/>
        <v>0</v>
      </c>
      <c r="Q44" s="37">
        <f t="shared" ref="Q44" si="41">IF(Q43=0,0,Q43/$F43)</f>
        <v>0</v>
      </c>
      <c r="AA44" s="154"/>
      <c r="AB44" s="154"/>
    </row>
    <row r="45" spans="1:28" ht="12" customHeight="1">
      <c r="A45" s="254"/>
      <c r="B45" s="254"/>
      <c r="C45" s="43"/>
      <c r="D45" s="305" t="s">
        <v>29</v>
      </c>
      <c r="E45" s="42"/>
      <c r="F45" s="93">
        <v>2</v>
      </c>
      <c r="G45" s="69">
        <v>0</v>
      </c>
      <c r="H45" s="41">
        <v>0</v>
      </c>
      <c r="I45" s="41">
        <v>0</v>
      </c>
      <c r="J45" s="41">
        <v>0</v>
      </c>
      <c r="K45" s="41">
        <v>1</v>
      </c>
      <c r="L45" s="41">
        <v>0</v>
      </c>
      <c r="M45" s="41">
        <v>0</v>
      </c>
      <c r="N45" s="41">
        <v>0</v>
      </c>
      <c r="O45" s="41">
        <v>2</v>
      </c>
      <c r="P45" s="41">
        <v>0</v>
      </c>
      <c r="Q45" s="41">
        <v>0</v>
      </c>
      <c r="AA45" s="155">
        <v>2</v>
      </c>
      <c r="AB45" s="155" t="str">
        <f>IF(F45=AA45,"",1)</f>
        <v/>
      </c>
    </row>
    <row r="46" spans="1:28" ht="12" customHeight="1">
      <c r="A46" s="254"/>
      <c r="B46" s="254"/>
      <c r="C46" s="40"/>
      <c r="D46" s="306"/>
      <c r="E46" s="39"/>
      <c r="F46" s="94"/>
      <c r="G46" s="67">
        <f t="shared" ref="G46:P46" si="42">IF(G45=0,0,G45/$F45)</f>
        <v>0</v>
      </c>
      <c r="H46" s="37">
        <f t="shared" si="42"/>
        <v>0</v>
      </c>
      <c r="I46" s="37">
        <f t="shared" si="42"/>
        <v>0</v>
      </c>
      <c r="J46" s="37">
        <f t="shared" si="42"/>
        <v>0</v>
      </c>
      <c r="K46" s="37">
        <f t="shared" si="42"/>
        <v>0.5</v>
      </c>
      <c r="L46" s="37">
        <f t="shared" si="42"/>
        <v>0</v>
      </c>
      <c r="M46" s="37">
        <f t="shared" si="42"/>
        <v>0</v>
      </c>
      <c r="N46" s="37">
        <f t="shared" si="42"/>
        <v>0</v>
      </c>
      <c r="O46" s="37">
        <f t="shared" si="42"/>
        <v>1</v>
      </c>
      <c r="P46" s="37">
        <f t="shared" si="42"/>
        <v>0</v>
      </c>
      <c r="Q46" s="37">
        <f t="shared" ref="Q46" si="43">IF(Q45=0,0,Q45/$F45)</f>
        <v>0</v>
      </c>
      <c r="AA46" s="154"/>
      <c r="AB46" s="154"/>
    </row>
    <row r="47" spans="1:28" ht="12" customHeight="1">
      <c r="A47" s="254"/>
      <c r="B47" s="254"/>
      <c r="C47" s="43"/>
      <c r="D47" s="305" t="s">
        <v>28</v>
      </c>
      <c r="E47" s="42"/>
      <c r="F47" s="93">
        <v>1</v>
      </c>
      <c r="G47" s="69">
        <v>0</v>
      </c>
      <c r="H47" s="41">
        <v>0</v>
      </c>
      <c r="I47" s="41">
        <v>0</v>
      </c>
      <c r="J47" s="41">
        <v>0</v>
      </c>
      <c r="K47" s="41">
        <v>0</v>
      </c>
      <c r="L47" s="41">
        <v>0</v>
      </c>
      <c r="M47" s="41">
        <v>0</v>
      </c>
      <c r="N47" s="41">
        <v>0</v>
      </c>
      <c r="O47" s="41">
        <v>1</v>
      </c>
      <c r="P47" s="41">
        <v>0</v>
      </c>
      <c r="Q47" s="41">
        <v>0</v>
      </c>
      <c r="AA47" s="155">
        <v>1</v>
      </c>
      <c r="AB47" s="155" t="str">
        <f>IF(F47=AA47,"",1)</f>
        <v/>
      </c>
    </row>
    <row r="48" spans="1:28" ht="12" customHeight="1">
      <c r="A48" s="254"/>
      <c r="B48" s="254"/>
      <c r="C48" s="40"/>
      <c r="D48" s="306"/>
      <c r="E48" s="39"/>
      <c r="F48" s="94"/>
      <c r="G48" s="67">
        <f t="shared" ref="G48:P48" si="44">IF(G47=0,0,G47/$F47)</f>
        <v>0</v>
      </c>
      <c r="H48" s="37">
        <f t="shared" si="44"/>
        <v>0</v>
      </c>
      <c r="I48" s="37">
        <f t="shared" si="44"/>
        <v>0</v>
      </c>
      <c r="J48" s="37">
        <f t="shared" si="44"/>
        <v>0</v>
      </c>
      <c r="K48" s="37">
        <f t="shared" si="44"/>
        <v>0</v>
      </c>
      <c r="L48" s="37">
        <f t="shared" si="44"/>
        <v>0</v>
      </c>
      <c r="M48" s="37">
        <f t="shared" si="44"/>
        <v>0</v>
      </c>
      <c r="N48" s="37">
        <f t="shared" si="44"/>
        <v>0</v>
      </c>
      <c r="O48" s="37">
        <f t="shared" si="44"/>
        <v>1</v>
      </c>
      <c r="P48" s="37">
        <f t="shared" si="44"/>
        <v>0</v>
      </c>
      <c r="Q48" s="37">
        <f t="shared" ref="Q48" si="45">IF(Q47=0,0,Q47/$F47)</f>
        <v>0</v>
      </c>
      <c r="AA48" s="154"/>
      <c r="AB48" s="154"/>
    </row>
    <row r="49" spans="1:28" ht="12" customHeight="1">
      <c r="A49" s="254"/>
      <c r="B49" s="254"/>
      <c r="C49" s="43"/>
      <c r="D49" s="305" t="s">
        <v>27</v>
      </c>
      <c r="E49" s="42"/>
      <c r="F49" s="93">
        <v>1</v>
      </c>
      <c r="G49" s="69">
        <v>0</v>
      </c>
      <c r="H49" s="41">
        <v>0</v>
      </c>
      <c r="I49" s="41">
        <v>0</v>
      </c>
      <c r="J49" s="41">
        <v>0</v>
      </c>
      <c r="K49" s="41">
        <v>0</v>
      </c>
      <c r="L49" s="41">
        <v>0</v>
      </c>
      <c r="M49" s="41">
        <v>0</v>
      </c>
      <c r="N49" s="41">
        <v>0</v>
      </c>
      <c r="O49" s="41">
        <v>1</v>
      </c>
      <c r="P49" s="41">
        <v>0</v>
      </c>
      <c r="Q49" s="41">
        <v>0</v>
      </c>
      <c r="AA49" s="155">
        <v>1</v>
      </c>
      <c r="AB49" s="155" t="str">
        <f>IF(F49=AA49,"",1)</f>
        <v/>
      </c>
    </row>
    <row r="50" spans="1:28" ht="12" customHeight="1">
      <c r="A50" s="254"/>
      <c r="B50" s="254"/>
      <c r="C50" s="40"/>
      <c r="D50" s="306"/>
      <c r="E50" s="39"/>
      <c r="F50" s="94"/>
      <c r="G50" s="67">
        <f t="shared" ref="G50:P50" si="46">IF(G49=0,0,G49/$F49)</f>
        <v>0</v>
      </c>
      <c r="H50" s="37">
        <f t="shared" si="46"/>
        <v>0</v>
      </c>
      <c r="I50" s="37">
        <f t="shared" si="46"/>
        <v>0</v>
      </c>
      <c r="J50" s="37">
        <f t="shared" si="46"/>
        <v>0</v>
      </c>
      <c r="K50" s="37">
        <f t="shared" si="46"/>
        <v>0</v>
      </c>
      <c r="L50" s="37">
        <f t="shared" si="46"/>
        <v>0</v>
      </c>
      <c r="M50" s="37">
        <f t="shared" si="46"/>
        <v>0</v>
      </c>
      <c r="N50" s="37">
        <f t="shared" si="46"/>
        <v>0</v>
      </c>
      <c r="O50" s="37">
        <f t="shared" si="46"/>
        <v>1</v>
      </c>
      <c r="P50" s="37">
        <f t="shared" si="46"/>
        <v>0</v>
      </c>
      <c r="Q50" s="37">
        <f t="shared" ref="Q50" si="47">IF(Q49=0,0,Q49/$F49)</f>
        <v>0</v>
      </c>
      <c r="AA50" s="154"/>
      <c r="AB50" s="154"/>
    </row>
    <row r="51" spans="1:28" ht="12" customHeight="1">
      <c r="A51" s="254"/>
      <c r="B51" s="254"/>
      <c r="C51" s="43"/>
      <c r="D51" s="305" t="s">
        <v>26</v>
      </c>
      <c r="E51" s="42"/>
      <c r="F51" s="93">
        <v>1</v>
      </c>
      <c r="G51" s="69">
        <v>0</v>
      </c>
      <c r="H51" s="41">
        <v>0</v>
      </c>
      <c r="I51" s="41">
        <v>0</v>
      </c>
      <c r="J51" s="41">
        <v>0</v>
      </c>
      <c r="K51" s="41">
        <v>0</v>
      </c>
      <c r="L51" s="41">
        <v>0</v>
      </c>
      <c r="M51" s="41">
        <v>1</v>
      </c>
      <c r="N51" s="41">
        <v>0</v>
      </c>
      <c r="O51" s="41">
        <v>1</v>
      </c>
      <c r="P51" s="41">
        <v>0</v>
      </c>
      <c r="Q51" s="41">
        <v>0</v>
      </c>
      <c r="AA51" s="155">
        <v>1</v>
      </c>
      <c r="AB51" s="155" t="str">
        <f>IF(F51=AA51,"",1)</f>
        <v/>
      </c>
    </row>
    <row r="52" spans="1:28" ht="12" customHeight="1">
      <c r="A52" s="254"/>
      <c r="B52" s="254"/>
      <c r="C52" s="40"/>
      <c r="D52" s="306"/>
      <c r="E52" s="39"/>
      <c r="F52" s="94"/>
      <c r="G52" s="67">
        <f t="shared" ref="G52:P52" si="48">IF(G51=0,0,G51/$F51)</f>
        <v>0</v>
      </c>
      <c r="H52" s="37">
        <f t="shared" si="48"/>
        <v>0</v>
      </c>
      <c r="I52" s="37">
        <f t="shared" si="48"/>
        <v>0</v>
      </c>
      <c r="J52" s="37">
        <f t="shared" si="48"/>
        <v>0</v>
      </c>
      <c r="K52" s="37">
        <f t="shared" si="48"/>
        <v>0</v>
      </c>
      <c r="L52" s="37">
        <f t="shared" si="48"/>
        <v>0</v>
      </c>
      <c r="M52" s="37">
        <f t="shared" si="48"/>
        <v>1</v>
      </c>
      <c r="N52" s="37">
        <f t="shared" si="48"/>
        <v>0</v>
      </c>
      <c r="O52" s="37">
        <f t="shared" si="48"/>
        <v>1</v>
      </c>
      <c r="P52" s="37">
        <f t="shared" si="48"/>
        <v>0</v>
      </c>
      <c r="Q52" s="37">
        <f t="shared" ref="Q52" si="49">IF(Q51=0,0,Q51/$F51)</f>
        <v>0</v>
      </c>
      <c r="AA52" s="154"/>
      <c r="AB52" s="154"/>
    </row>
    <row r="53" spans="1:28" ht="12" customHeight="1">
      <c r="A53" s="254"/>
      <c r="B53" s="254"/>
      <c r="C53" s="43"/>
      <c r="D53" s="305" t="s">
        <v>25</v>
      </c>
      <c r="E53" s="42"/>
      <c r="F53" s="93">
        <v>1</v>
      </c>
      <c r="G53" s="69">
        <v>0</v>
      </c>
      <c r="H53" s="41">
        <v>0</v>
      </c>
      <c r="I53" s="41">
        <v>0</v>
      </c>
      <c r="J53" s="41">
        <v>0</v>
      </c>
      <c r="K53" s="41">
        <v>0</v>
      </c>
      <c r="L53" s="41">
        <v>0</v>
      </c>
      <c r="M53" s="41">
        <v>0</v>
      </c>
      <c r="N53" s="41">
        <v>0</v>
      </c>
      <c r="O53" s="41">
        <v>1</v>
      </c>
      <c r="P53" s="41">
        <v>0</v>
      </c>
      <c r="Q53" s="41">
        <v>0</v>
      </c>
      <c r="AA53" s="155">
        <v>1</v>
      </c>
      <c r="AB53" s="155" t="str">
        <f>IF(F53=AA53,"",1)</f>
        <v/>
      </c>
    </row>
    <row r="54" spans="1:28" ht="12" customHeight="1">
      <c r="A54" s="254"/>
      <c r="B54" s="254"/>
      <c r="C54" s="40"/>
      <c r="D54" s="306"/>
      <c r="E54" s="39"/>
      <c r="F54" s="94"/>
      <c r="G54" s="67">
        <f t="shared" ref="G54:P54" si="50">IF(G53=0,0,G53/$F53)</f>
        <v>0</v>
      </c>
      <c r="H54" s="37">
        <f t="shared" si="50"/>
        <v>0</v>
      </c>
      <c r="I54" s="37">
        <f t="shared" si="50"/>
        <v>0</v>
      </c>
      <c r="J54" s="37">
        <f t="shared" si="50"/>
        <v>0</v>
      </c>
      <c r="K54" s="37">
        <f t="shared" si="50"/>
        <v>0</v>
      </c>
      <c r="L54" s="37">
        <f t="shared" si="50"/>
        <v>0</v>
      </c>
      <c r="M54" s="37">
        <f t="shared" si="50"/>
        <v>0</v>
      </c>
      <c r="N54" s="37">
        <f t="shared" si="50"/>
        <v>0</v>
      </c>
      <c r="O54" s="37">
        <f t="shared" si="50"/>
        <v>1</v>
      </c>
      <c r="P54" s="37">
        <f t="shared" si="50"/>
        <v>0</v>
      </c>
      <c r="Q54" s="37">
        <f t="shared" ref="Q54" si="51">IF(Q53=0,0,Q53/$F53)</f>
        <v>0</v>
      </c>
      <c r="AA54" s="154"/>
      <c r="AB54" s="154"/>
    </row>
    <row r="55" spans="1:28" ht="12" customHeight="1">
      <c r="A55" s="254"/>
      <c r="B55" s="254"/>
      <c r="C55" s="43"/>
      <c r="D55" s="305" t="s">
        <v>24</v>
      </c>
      <c r="E55" s="42"/>
      <c r="F55" s="93">
        <v>5</v>
      </c>
      <c r="G55" s="69">
        <v>0</v>
      </c>
      <c r="H55" s="41">
        <v>0</v>
      </c>
      <c r="I55" s="41">
        <v>0</v>
      </c>
      <c r="J55" s="41">
        <v>0</v>
      </c>
      <c r="K55" s="41">
        <v>2</v>
      </c>
      <c r="L55" s="41">
        <v>0</v>
      </c>
      <c r="M55" s="41">
        <v>0</v>
      </c>
      <c r="N55" s="41">
        <v>0</v>
      </c>
      <c r="O55" s="41">
        <v>5</v>
      </c>
      <c r="P55" s="41">
        <v>0</v>
      </c>
      <c r="Q55" s="41">
        <v>0</v>
      </c>
      <c r="AA55" s="155">
        <v>5</v>
      </c>
      <c r="AB55" s="155" t="str">
        <f>IF(F55=AA55,"",1)</f>
        <v/>
      </c>
    </row>
    <row r="56" spans="1:28" ht="12" customHeight="1">
      <c r="A56" s="254"/>
      <c r="B56" s="254"/>
      <c r="C56" s="40"/>
      <c r="D56" s="306"/>
      <c r="E56" s="39"/>
      <c r="F56" s="94"/>
      <c r="G56" s="67">
        <f t="shared" ref="G56:P56" si="52">IF(G55=0,0,G55/$F55)</f>
        <v>0</v>
      </c>
      <c r="H56" s="37">
        <f t="shared" si="52"/>
        <v>0</v>
      </c>
      <c r="I56" s="37">
        <f t="shared" si="52"/>
        <v>0</v>
      </c>
      <c r="J56" s="37">
        <f t="shared" si="52"/>
        <v>0</v>
      </c>
      <c r="K56" s="37">
        <f t="shared" si="52"/>
        <v>0.4</v>
      </c>
      <c r="L56" s="37">
        <f t="shared" si="52"/>
        <v>0</v>
      </c>
      <c r="M56" s="37">
        <f t="shared" si="52"/>
        <v>0</v>
      </c>
      <c r="N56" s="37">
        <f t="shared" si="52"/>
        <v>0</v>
      </c>
      <c r="O56" s="37">
        <f t="shared" si="52"/>
        <v>1</v>
      </c>
      <c r="P56" s="37">
        <f t="shared" si="52"/>
        <v>0</v>
      </c>
      <c r="Q56" s="37">
        <f t="shared" ref="Q56" si="53">IF(Q55=0,0,Q55/$F55)</f>
        <v>0</v>
      </c>
      <c r="AA56" s="154"/>
      <c r="AB56" s="154"/>
    </row>
    <row r="57" spans="1:28" ht="12" customHeight="1">
      <c r="A57" s="254"/>
      <c r="B57" s="254"/>
      <c r="C57" s="43"/>
      <c r="D57" s="305" t="s">
        <v>23</v>
      </c>
      <c r="E57" s="42"/>
      <c r="F57" s="93">
        <v>0</v>
      </c>
      <c r="G57" s="69">
        <v>0</v>
      </c>
      <c r="H57" s="41">
        <v>0</v>
      </c>
      <c r="I57" s="41">
        <v>0</v>
      </c>
      <c r="J57" s="41">
        <v>0</v>
      </c>
      <c r="K57" s="41">
        <v>0</v>
      </c>
      <c r="L57" s="41">
        <v>0</v>
      </c>
      <c r="M57" s="41">
        <v>0</v>
      </c>
      <c r="N57" s="41">
        <v>0</v>
      </c>
      <c r="O57" s="41">
        <v>0</v>
      </c>
      <c r="P57" s="41">
        <v>0</v>
      </c>
      <c r="Q57" s="41">
        <v>0</v>
      </c>
      <c r="AA57" s="155">
        <v>0</v>
      </c>
      <c r="AB57" s="155" t="str">
        <f>IF(F57=AA57,"",1)</f>
        <v/>
      </c>
    </row>
    <row r="58" spans="1:28" ht="12" customHeight="1">
      <c r="A58" s="254"/>
      <c r="B58" s="254"/>
      <c r="C58" s="40"/>
      <c r="D58" s="306"/>
      <c r="E58" s="39"/>
      <c r="F58" s="94"/>
      <c r="G58" s="67">
        <f t="shared" ref="G58:P58" si="54">IF(G57=0,0,G57/$F57)</f>
        <v>0</v>
      </c>
      <c r="H58" s="37">
        <f t="shared" si="54"/>
        <v>0</v>
      </c>
      <c r="I58" s="37">
        <f t="shared" si="54"/>
        <v>0</v>
      </c>
      <c r="J58" s="37">
        <f t="shared" si="54"/>
        <v>0</v>
      </c>
      <c r="K58" s="37">
        <f t="shared" si="54"/>
        <v>0</v>
      </c>
      <c r="L58" s="37">
        <f t="shared" si="54"/>
        <v>0</v>
      </c>
      <c r="M58" s="37">
        <f t="shared" si="54"/>
        <v>0</v>
      </c>
      <c r="N58" s="37">
        <f t="shared" si="54"/>
        <v>0</v>
      </c>
      <c r="O58" s="37">
        <f t="shared" si="54"/>
        <v>0</v>
      </c>
      <c r="P58" s="37">
        <f t="shared" si="54"/>
        <v>0</v>
      </c>
      <c r="Q58" s="37">
        <f t="shared" ref="Q58" si="55">IF(Q57=0,0,Q57/$F57)</f>
        <v>0</v>
      </c>
      <c r="AA58" s="154"/>
      <c r="AB58" s="154"/>
    </row>
    <row r="59" spans="1:28" ht="12.75" customHeight="1">
      <c r="A59" s="254"/>
      <c r="B59" s="254"/>
      <c r="C59" s="43"/>
      <c r="D59" s="305" t="s">
        <v>22</v>
      </c>
      <c r="E59" s="42"/>
      <c r="F59" s="93">
        <v>11</v>
      </c>
      <c r="G59" s="69">
        <v>2</v>
      </c>
      <c r="H59" s="41">
        <v>2</v>
      </c>
      <c r="I59" s="41">
        <v>3</v>
      </c>
      <c r="J59" s="41">
        <v>0</v>
      </c>
      <c r="K59" s="41">
        <v>4</v>
      </c>
      <c r="L59" s="41">
        <v>0</v>
      </c>
      <c r="M59" s="41">
        <v>0</v>
      </c>
      <c r="N59" s="41">
        <v>0</v>
      </c>
      <c r="O59" s="41">
        <v>11</v>
      </c>
      <c r="P59" s="41">
        <v>1</v>
      </c>
      <c r="Q59" s="41">
        <v>0</v>
      </c>
      <c r="AA59" s="155">
        <v>11</v>
      </c>
      <c r="AB59" s="155" t="str">
        <f>IF(F59=AA59,"",1)</f>
        <v/>
      </c>
    </row>
    <row r="60" spans="1:28" ht="12.75" customHeight="1">
      <c r="A60" s="254"/>
      <c r="B60" s="254"/>
      <c r="C60" s="40"/>
      <c r="D60" s="306"/>
      <c r="E60" s="39"/>
      <c r="F60" s="94"/>
      <c r="G60" s="67">
        <f t="shared" ref="G60:P60" si="56">IF(G59=0,0,G59/$F59)</f>
        <v>0.18181818181818182</v>
      </c>
      <c r="H60" s="37">
        <f t="shared" si="56"/>
        <v>0.18181818181818182</v>
      </c>
      <c r="I60" s="37">
        <f t="shared" si="56"/>
        <v>0.27272727272727271</v>
      </c>
      <c r="J60" s="37">
        <f t="shared" si="56"/>
        <v>0</v>
      </c>
      <c r="K60" s="37">
        <f t="shared" si="56"/>
        <v>0.36363636363636365</v>
      </c>
      <c r="L60" s="37">
        <f t="shared" si="56"/>
        <v>0</v>
      </c>
      <c r="M60" s="37">
        <f t="shared" si="56"/>
        <v>0</v>
      </c>
      <c r="N60" s="37">
        <f t="shared" si="56"/>
        <v>0</v>
      </c>
      <c r="O60" s="37">
        <f t="shared" si="56"/>
        <v>1</v>
      </c>
      <c r="P60" s="37">
        <f t="shared" si="56"/>
        <v>9.0909090909090912E-2</v>
      </c>
      <c r="Q60" s="37">
        <f t="shared" ref="Q60" si="57">IF(Q59=0,0,Q59/$F59)</f>
        <v>0</v>
      </c>
      <c r="AA60" s="154"/>
      <c r="AB60" s="154"/>
    </row>
    <row r="61" spans="1:28" ht="12" customHeight="1">
      <c r="A61" s="254"/>
      <c r="B61" s="254"/>
      <c r="C61" s="43"/>
      <c r="D61" s="305" t="s">
        <v>21</v>
      </c>
      <c r="E61" s="42"/>
      <c r="F61" s="93">
        <v>4</v>
      </c>
      <c r="G61" s="69">
        <v>0</v>
      </c>
      <c r="H61" s="41">
        <v>0</v>
      </c>
      <c r="I61" s="41">
        <v>0</v>
      </c>
      <c r="J61" s="41">
        <v>0</v>
      </c>
      <c r="K61" s="41">
        <v>0</v>
      </c>
      <c r="L61" s="41">
        <v>0</v>
      </c>
      <c r="M61" s="41">
        <v>0</v>
      </c>
      <c r="N61" s="41">
        <v>0</v>
      </c>
      <c r="O61" s="41">
        <v>4</v>
      </c>
      <c r="P61" s="41">
        <v>0</v>
      </c>
      <c r="Q61" s="41">
        <v>0</v>
      </c>
      <c r="AA61" s="155">
        <v>4</v>
      </c>
      <c r="AB61" s="155" t="str">
        <f>IF(F61=AA61,"",1)</f>
        <v/>
      </c>
    </row>
    <row r="62" spans="1:28" ht="12" customHeight="1">
      <c r="A62" s="254"/>
      <c r="B62" s="254"/>
      <c r="C62" s="40"/>
      <c r="D62" s="306"/>
      <c r="E62" s="39"/>
      <c r="F62" s="94"/>
      <c r="G62" s="67">
        <f t="shared" ref="G62:P62" si="58">IF(G61=0,0,G61/$F61)</f>
        <v>0</v>
      </c>
      <c r="H62" s="37">
        <f t="shared" si="58"/>
        <v>0</v>
      </c>
      <c r="I62" s="37">
        <f t="shared" si="58"/>
        <v>0</v>
      </c>
      <c r="J62" s="37">
        <f t="shared" si="58"/>
        <v>0</v>
      </c>
      <c r="K62" s="37">
        <f t="shared" si="58"/>
        <v>0</v>
      </c>
      <c r="L62" s="37">
        <f t="shared" si="58"/>
        <v>0</v>
      </c>
      <c r="M62" s="37">
        <f t="shared" si="58"/>
        <v>0</v>
      </c>
      <c r="N62" s="37">
        <f t="shared" si="58"/>
        <v>0</v>
      </c>
      <c r="O62" s="37">
        <f t="shared" si="58"/>
        <v>1</v>
      </c>
      <c r="P62" s="37">
        <f t="shared" si="58"/>
        <v>0</v>
      </c>
      <c r="Q62" s="37">
        <f t="shared" ref="Q62" si="59">IF(Q61=0,0,Q61/$F61)</f>
        <v>0</v>
      </c>
      <c r="AA62" s="154"/>
      <c r="AB62" s="154"/>
    </row>
    <row r="63" spans="1:28" ht="12" customHeight="1">
      <c r="A63" s="254"/>
      <c r="B63" s="254"/>
      <c r="C63" s="43"/>
      <c r="D63" s="305" t="s">
        <v>20</v>
      </c>
      <c r="E63" s="42"/>
      <c r="F63" s="93">
        <v>3</v>
      </c>
      <c r="G63" s="69">
        <v>1</v>
      </c>
      <c r="H63" s="41">
        <v>0</v>
      </c>
      <c r="I63" s="41">
        <v>0</v>
      </c>
      <c r="J63" s="41">
        <v>0</v>
      </c>
      <c r="K63" s="41">
        <v>0</v>
      </c>
      <c r="L63" s="41">
        <v>1</v>
      </c>
      <c r="M63" s="41">
        <v>0</v>
      </c>
      <c r="N63" s="41">
        <v>0</v>
      </c>
      <c r="O63" s="41">
        <v>2</v>
      </c>
      <c r="P63" s="41">
        <v>0</v>
      </c>
      <c r="Q63" s="41">
        <v>0</v>
      </c>
      <c r="AA63" s="155">
        <v>3</v>
      </c>
      <c r="AB63" s="155" t="str">
        <f>IF(F63=AA63,"",1)</f>
        <v/>
      </c>
    </row>
    <row r="64" spans="1:28" ht="12" customHeight="1">
      <c r="A64" s="254"/>
      <c r="B64" s="254"/>
      <c r="C64" s="40"/>
      <c r="D64" s="306"/>
      <c r="E64" s="39"/>
      <c r="F64" s="94"/>
      <c r="G64" s="67">
        <f t="shared" ref="G64:P64" si="60">IF(G63=0,0,G63/$F63)</f>
        <v>0.33333333333333331</v>
      </c>
      <c r="H64" s="37">
        <f t="shared" si="60"/>
        <v>0</v>
      </c>
      <c r="I64" s="37">
        <f t="shared" si="60"/>
        <v>0</v>
      </c>
      <c r="J64" s="37">
        <f t="shared" si="60"/>
        <v>0</v>
      </c>
      <c r="K64" s="37">
        <f t="shared" si="60"/>
        <v>0</v>
      </c>
      <c r="L64" s="37">
        <f t="shared" si="60"/>
        <v>0.33333333333333331</v>
      </c>
      <c r="M64" s="37">
        <f t="shared" si="60"/>
        <v>0</v>
      </c>
      <c r="N64" s="37">
        <f t="shared" si="60"/>
        <v>0</v>
      </c>
      <c r="O64" s="37">
        <f t="shared" si="60"/>
        <v>0.66666666666666663</v>
      </c>
      <c r="P64" s="37">
        <f t="shared" si="60"/>
        <v>0</v>
      </c>
      <c r="Q64" s="37">
        <f t="shared" ref="Q64" si="61">IF(Q63=0,0,Q63/$F63)</f>
        <v>0</v>
      </c>
      <c r="AA64" s="154"/>
      <c r="AB64" s="154"/>
    </row>
    <row r="65" spans="1:28" ht="12" customHeight="1">
      <c r="A65" s="254"/>
      <c r="B65" s="254"/>
      <c r="C65" s="43"/>
      <c r="D65" s="305" t="s">
        <v>19</v>
      </c>
      <c r="E65" s="42"/>
      <c r="F65" s="93">
        <v>4</v>
      </c>
      <c r="G65" s="69">
        <v>0</v>
      </c>
      <c r="H65" s="41">
        <v>0</v>
      </c>
      <c r="I65" s="41">
        <v>0</v>
      </c>
      <c r="J65" s="41">
        <v>0</v>
      </c>
      <c r="K65" s="41">
        <v>0</v>
      </c>
      <c r="L65" s="41">
        <v>0</v>
      </c>
      <c r="M65" s="41">
        <v>0</v>
      </c>
      <c r="N65" s="41">
        <v>0</v>
      </c>
      <c r="O65" s="41">
        <v>3</v>
      </c>
      <c r="P65" s="41">
        <v>0</v>
      </c>
      <c r="Q65" s="41">
        <v>1</v>
      </c>
      <c r="AA65" s="155">
        <v>4</v>
      </c>
      <c r="AB65" s="155" t="str">
        <f>IF(F65=AA65,"",1)</f>
        <v/>
      </c>
    </row>
    <row r="66" spans="1:28" ht="12" customHeight="1">
      <c r="A66" s="254"/>
      <c r="B66" s="254"/>
      <c r="C66" s="40"/>
      <c r="D66" s="306"/>
      <c r="E66" s="39"/>
      <c r="F66" s="94"/>
      <c r="G66" s="67">
        <f t="shared" ref="G66:P66" si="62">IF(G65=0,0,G65/$F65)</f>
        <v>0</v>
      </c>
      <c r="H66" s="37">
        <f t="shared" si="62"/>
        <v>0</v>
      </c>
      <c r="I66" s="37">
        <f t="shared" si="62"/>
        <v>0</v>
      </c>
      <c r="J66" s="37">
        <f t="shared" si="62"/>
        <v>0</v>
      </c>
      <c r="K66" s="37">
        <f t="shared" si="62"/>
        <v>0</v>
      </c>
      <c r="L66" s="37">
        <f t="shared" si="62"/>
        <v>0</v>
      </c>
      <c r="M66" s="37">
        <f t="shared" si="62"/>
        <v>0</v>
      </c>
      <c r="N66" s="37">
        <f t="shared" si="62"/>
        <v>0</v>
      </c>
      <c r="O66" s="37">
        <f t="shared" si="62"/>
        <v>0.75</v>
      </c>
      <c r="P66" s="37">
        <f t="shared" si="62"/>
        <v>0</v>
      </c>
      <c r="Q66" s="37">
        <f t="shared" ref="Q66" si="63">IF(Q65=0,0,Q65/$F65)</f>
        <v>0.25</v>
      </c>
      <c r="AA66" s="154"/>
      <c r="AB66" s="154"/>
    </row>
    <row r="67" spans="1:28" ht="12" customHeight="1">
      <c r="A67" s="254"/>
      <c r="B67" s="254"/>
      <c r="C67" s="43"/>
      <c r="D67" s="305" t="s">
        <v>18</v>
      </c>
      <c r="E67" s="42"/>
      <c r="F67" s="93">
        <v>2</v>
      </c>
      <c r="G67" s="69">
        <v>1</v>
      </c>
      <c r="H67" s="41">
        <v>0</v>
      </c>
      <c r="I67" s="41">
        <v>1</v>
      </c>
      <c r="J67" s="41">
        <v>0</v>
      </c>
      <c r="K67" s="41">
        <v>0</v>
      </c>
      <c r="L67" s="41">
        <v>0</v>
      </c>
      <c r="M67" s="41">
        <v>1</v>
      </c>
      <c r="N67" s="41">
        <v>0</v>
      </c>
      <c r="O67" s="41">
        <v>2</v>
      </c>
      <c r="P67" s="41">
        <v>1</v>
      </c>
      <c r="Q67" s="41">
        <v>0</v>
      </c>
      <c r="AA67" s="155">
        <v>2</v>
      </c>
      <c r="AB67" s="155" t="str">
        <f>IF(F67=AA67,"",1)</f>
        <v/>
      </c>
    </row>
    <row r="68" spans="1:28" ht="12" customHeight="1">
      <c r="A68" s="254"/>
      <c r="B68" s="255"/>
      <c r="C68" s="40"/>
      <c r="D68" s="306"/>
      <c r="E68" s="39"/>
      <c r="F68" s="94"/>
      <c r="G68" s="67">
        <f t="shared" ref="G68:P68" si="64">IF(G67=0,0,G67/$F67)</f>
        <v>0.5</v>
      </c>
      <c r="H68" s="37">
        <f t="shared" si="64"/>
        <v>0</v>
      </c>
      <c r="I68" s="37">
        <f t="shared" si="64"/>
        <v>0.5</v>
      </c>
      <c r="J68" s="37">
        <f t="shared" si="64"/>
        <v>0</v>
      </c>
      <c r="K68" s="37">
        <f t="shared" si="64"/>
        <v>0</v>
      </c>
      <c r="L68" s="37">
        <f t="shared" si="64"/>
        <v>0</v>
      </c>
      <c r="M68" s="37">
        <f t="shared" si="64"/>
        <v>0.5</v>
      </c>
      <c r="N68" s="37">
        <f t="shared" si="64"/>
        <v>0</v>
      </c>
      <c r="O68" s="37">
        <f t="shared" si="64"/>
        <v>1</v>
      </c>
      <c r="P68" s="37">
        <f t="shared" si="64"/>
        <v>0.5</v>
      </c>
      <c r="Q68" s="37">
        <f t="shared" ref="Q68" si="65">IF(Q67=0,0,Q67/$F67)</f>
        <v>0</v>
      </c>
      <c r="AA68" s="154"/>
      <c r="AB68" s="154"/>
    </row>
    <row r="69" spans="1:28" ht="12" customHeight="1">
      <c r="A69" s="254"/>
      <c r="B69" s="253" t="s">
        <v>17</v>
      </c>
      <c r="C69" s="43"/>
      <c r="D69" s="305" t="s">
        <v>16</v>
      </c>
      <c r="E69" s="42"/>
      <c r="F69" s="93">
        <v>89</v>
      </c>
      <c r="G69" s="69">
        <f t="shared" ref="G69:P69" si="66">SUM(G71,G73,G75,G77,G79,G81,G83,G85,G87,G89,G91,G93,G95,G97,G99)</f>
        <v>31</v>
      </c>
      <c r="H69" s="41">
        <f t="shared" si="66"/>
        <v>5</v>
      </c>
      <c r="I69" s="41">
        <f t="shared" si="66"/>
        <v>39</v>
      </c>
      <c r="J69" s="41">
        <f t="shared" si="66"/>
        <v>3</v>
      </c>
      <c r="K69" s="41">
        <f t="shared" si="66"/>
        <v>38</v>
      </c>
      <c r="L69" s="41">
        <f t="shared" si="66"/>
        <v>5</v>
      </c>
      <c r="M69" s="41">
        <f t="shared" si="66"/>
        <v>7</v>
      </c>
      <c r="N69" s="41">
        <f t="shared" si="66"/>
        <v>9</v>
      </c>
      <c r="O69" s="41">
        <f t="shared" si="66"/>
        <v>75</v>
      </c>
      <c r="P69" s="41">
        <f t="shared" si="66"/>
        <v>3</v>
      </c>
      <c r="Q69" s="41">
        <f t="shared" ref="Q69" si="67">SUM(Q71,Q73,Q75,Q77,Q79,Q81,Q83,Q85,Q87,Q89,Q91,Q93,Q95,Q97,Q99)</f>
        <v>0</v>
      </c>
      <c r="AA69" s="155">
        <v>89</v>
      </c>
      <c r="AB69" s="155" t="str">
        <f>IF(F69=AA69,"",1)</f>
        <v/>
      </c>
    </row>
    <row r="70" spans="1:28" ht="12" customHeight="1">
      <c r="A70" s="254"/>
      <c r="B70" s="254"/>
      <c r="C70" s="40"/>
      <c r="D70" s="306"/>
      <c r="E70" s="39"/>
      <c r="F70" s="94"/>
      <c r="G70" s="67">
        <f t="shared" ref="G70:P70" si="68">IF(G69=0,0,G69/$F69)</f>
        <v>0.34831460674157305</v>
      </c>
      <c r="H70" s="37">
        <f t="shared" si="68"/>
        <v>5.6179775280898875E-2</v>
      </c>
      <c r="I70" s="37">
        <f t="shared" si="68"/>
        <v>0.43820224719101125</v>
      </c>
      <c r="J70" s="37">
        <f t="shared" si="68"/>
        <v>3.3707865168539325E-2</v>
      </c>
      <c r="K70" s="37">
        <f t="shared" si="68"/>
        <v>0.42696629213483145</v>
      </c>
      <c r="L70" s="37">
        <f t="shared" si="68"/>
        <v>5.6179775280898875E-2</v>
      </c>
      <c r="M70" s="37">
        <f t="shared" si="68"/>
        <v>7.8651685393258425E-2</v>
      </c>
      <c r="N70" s="37">
        <f t="shared" si="68"/>
        <v>0.10112359550561797</v>
      </c>
      <c r="O70" s="37">
        <f t="shared" si="68"/>
        <v>0.84269662921348309</v>
      </c>
      <c r="P70" s="37">
        <f t="shared" si="68"/>
        <v>3.3707865168539325E-2</v>
      </c>
      <c r="Q70" s="37">
        <f t="shared" ref="Q70" si="69">IF(Q69=0,0,Q69/$F69)</f>
        <v>0</v>
      </c>
      <c r="AA70" s="154"/>
      <c r="AB70" s="154"/>
    </row>
    <row r="71" spans="1:28" ht="12" customHeight="1">
      <c r="A71" s="254"/>
      <c r="B71" s="254"/>
      <c r="C71" s="43"/>
      <c r="D71" s="305" t="s">
        <v>122</v>
      </c>
      <c r="E71" s="42"/>
      <c r="F71" s="93">
        <v>0</v>
      </c>
      <c r="G71" s="69">
        <v>0</v>
      </c>
      <c r="H71" s="41">
        <v>0</v>
      </c>
      <c r="I71" s="41">
        <v>0</v>
      </c>
      <c r="J71" s="41">
        <v>0</v>
      </c>
      <c r="K71" s="41">
        <v>0</v>
      </c>
      <c r="L71" s="41">
        <v>0</v>
      </c>
      <c r="M71" s="41">
        <v>0</v>
      </c>
      <c r="N71" s="41">
        <v>0</v>
      </c>
      <c r="O71" s="41">
        <v>0</v>
      </c>
      <c r="P71" s="41">
        <v>0</v>
      </c>
      <c r="Q71" s="41">
        <v>0</v>
      </c>
      <c r="AA71" s="155">
        <v>0</v>
      </c>
      <c r="AB71" s="155" t="str">
        <f>IF(F71=AA71,"",1)</f>
        <v/>
      </c>
    </row>
    <row r="72" spans="1:28" ht="12" customHeight="1">
      <c r="A72" s="254"/>
      <c r="B72" s="254"/>
      <c r="C72" s="40"/>
      <c r="D72" s="306"/>
      <c r="E72" s="39"/>
      <c r="F72" s="94"/>
      <c r="G72" s="67">
        <f t="shared" ref="G72:P72" si="70">IF(G71=0,0,G71/$F71)</f>
        <v>0</v>
      </c>
      <c r="H72" s="37">
        <f t="shared" si="70"/>
        <v>0</v>
      </c>
      <c r="I72" s="37">
        <f t="shared" si="70"/>
        <v>0</v>
      </c>
      <c r="J72" s="37">
        <f t="shared" si="70"/>
        <v>0</v>
      </c>
      <c r="K72" s="37">
        <f t="shared" si="70"/>
        <v>0</v>
      </c>
      <c r="L72" s="37">
        <f t="shared" si="70"/>
        <v>0</v>
      </c>
      <c r="M72" s="37">
        <f t="shared" si="70"/>
        <v>0</v>
      </c>
      <c r="N72" s="37">
        <f t="shared" si="70"/>
        <v>0</v>
      </c>
      <c r="O72" s="37">
        <f t="shared" si="70"/>
        <v>0</v>
      </c>
      <c r="P72" s="37">
        <f t="shared" si="70"/>
        <v>0</v>
      </c>
      <c r="Q72" s="37">
        <f t="shared" ref="Q72" si="71">IF(Q71=0,0,Q71/$F71)</f>
        <v>0</v>
      </c>
      <c r="AA72" s="154"/>
      <c r="AB72" s="154"/>
    </row>
    <row r="73" spans="1:28" ht="12" customHeight="1">
      <c r="A73" s="254"/>
      <c r="B73" s="254"/>
      <c r="C73" s="43"/>
      <c r="D73" s="305" t="s">
        <v>14</v>
      </c>
      <c r="E73" s="42"/>
      <c r="F73" s="93">
        <v>7</v>
      </c>
      <c r="G73" s="69">
        <v>3</v>
      </c>
      <c r="H73" s="41">
        <v>0</v>
      </c>
      <c r="I73" s="41">
        <v>5</v>
      </c>
      <c r="J73" s="41">
        <v>0</v>
      </c>
      <c r="K73" s="41">
        <v>4</v>
      </c>
      <c r="L73" s="41">
        <v>0</v>
      </c>
      <c r="M73" s="41">
        <v>1</v>
      </c>
      <c r="N73" s="41">
        <v>0</v>
      </c>
      <c r="O73" s="41">
        <v>5</v>
      </c>
      <c r="P73" s="41">
        <v>1</v>
      </c>
      <c r="Q73" s="41">
        <v>0</v>
      </c>
      <c r="AA73" s="155">
        <v>7</v>
      </c>
      <c r="AB73" s="155" t="str">
        <f>IF(F73=AA73,"",1)</f>
        <v/>
      </c>
    </row>
    <row r="74" spans="1:28" ht="12" customHeight="1">
      <c r="A74" s="254"/>
      <c r="B74" s="254"/>
      <c r="C74" s="40"/>
      <c r="D74" s="306"/>
      <c r="E74" s="39"/>
      <c r="F74" s="94"/>
      <c r="G74" s="67">
        <f t="shared" ref="G74:P74" si="72">IF(G73=0,0,G73/$F73)</f>
        <v>0.42857142857142855</v>
      </c>
      <c r="H74" s="37">
        <f t="shared" si="72"/>
        <v>0</v>
      </c>
      <c r="I74" s="37">
        <f t="shared" si="72"/>
        <v>0.7142857142857143</v>
      </c>
      <c r="J74" s="37">
        <f t="shared" si="72"/>
        <v>0</v>
      </c>
      <c r="K74" s="37">
        <f t="shared" si="72"/>
        <v>0.5714285714285714</v>
      </c>
      <c r="L74" s="37">
        <f t="shared" si="72"/>
        <v>0</v>
      </c>
      <c r="M74" s="37">
        <f t="shared" si="72"/>
        <v>0.14285714285714285</v>
      </c>
      <c r="N74" s="37">
        <f t="shared" si="72"/>
        <v>0</v>
      </c>
      <c r="O74" s="37">
        <f t="shared" si="72"/>
        <v>0.7142857142857143</v>
      </c>
      <c r="P74" s="37">
        <f t="shared" si="72"/>
        <v>0.14285714285714285</v>
      </c>
      <c r="Q74" s="37">
        <f t="shared" ref="Q74" si="73">IF(Q73=0,0,Q73/$F73)</f>
        <v>0</v>
      </c>
      <c r="AA74" s="154"/>
      <c r="AB74" s="154"/>
    </row>
    <row r="75" spans="1:28" ht="12" customHeight="1">
      <c r="A75" s="254"/>
      <c r="B75" s="254"/>
      <c r="C75" s="43"/>
      <c r="D75" s="305" t="s">
        <v>13</v>
      </c>
      <c r="E75" s="42"/>
      <c r="F75" s="93">
        <v>8</v>
      </c>
      <c r="G75" s="69">
        <v>7</v>
      </c>
      <c r="H75" s="41">
        <v>0</v>
      </c>
      <c r="I75" s="41">
        <v>7</v>
      </c>
      <c r="J75" s="41">
        <v>0</v>
      </c>
      <c r="K75" s="41">
        <v>7</v>
      </c>
      <c r="L75" s="41">
        <v>0</v>
      </c>
      <c r="M75" s="41">
        <v>0</v>
      </c>
      <c r="N75" s="41">
        <v>0</v>
      </c>
      <c r="O75" s="41">
        <v>8</v>
      </c>
      <c r="P75" s="41">
        <v>0</v>
      </c>
      <c r="Q75" s="41">
        <v>0</v>
      </c>
      <c r="AA75" s="155">
        <v>8</v>
      </c>
      <c r="AB75" s="155" t="str">
        <f>IF(F75=AA75,"",1)</f>
        <v/>
      </c>
    </row>
    <row r="76" spans="1:28" ht="12" customHeight="1">
      <c r="A76" s="254"/>
      <c r="B76" s="254"/>
      <c r="C76" s="40"/>
      <c r="D76" s="306"/>
      <c r="E76" s="39"/>
      <c r="F76" s="94"/>
      <c r="G76" s="67">
        <f t="shared" ref="G76:P76" si="74">IF(G75=0,0,G75/$F75)</f>
        <v>0.875</v>
      </c>
      <c r="H76" s="37">
        <f t="shared" si="74"/>
        <v>0</v>
      </c>
      <c r="I76" s="37">
        <f t="shared" si="74"/>
        <v>0.875</v>
      </c>
      <c r="J76" s="37">
        <f t="shared" si="74"/>
        <v>0</v>
      </c>
      <c r="K76" s="37">
        <f t="shared" si="74"/>
        <v>0.875</v>
      </c>
      <c r="L76" s="37">
        <f t="shared" si="74"/>
        <v>0</v>
      </c>
      <c r="M76" s="37">
        <f t="shared" si="74"/>
        <v>0</v>
      </c>
      <c r="N76" s="37">
        <f t="shared" si="74"/>
        <v>0</v>
      </c>
      <c r="O76" s="37">
        <f t="shared" si="74"/>
        <v>1</v>
      </c>
      <c r="P76" s="37">
        <f t="shared" si="74"/>
        <v>0</v>
      </c>
      <c r="Q76" s="37">
        <f t="shared" ref="Q76" si="75">IF(Q75=0,0,Q75/$F75)</f>
        <v>0</v>
      </c>
      <c r="AA76" s="154"/>
      <c r="AB76" s="154"/>
    </row>
    <row r="77" spans="1:28" ht="12" customHeight="1">
      <c r="A77" s="254"/>
      <c r="B77" s="254"/>
      <c r="C77" s="43"/>
      <c r="D77" s="305" t="s">
        <v>12</v>
      </c>
      <c r="E77" s="42"/>
      <c r="F77" s="93">
        <v>10</v>
      </c>
      <c r="G77" s="69">
        <v>1</v>
      </c>
      <c r="H77" s="41">
        <v>1</v>
      </c>
      <c r="I77" s="41">
        <v>2</v>
      </c>
      <c r="J77" s="41">
        <v>0</v>
      </c>
      <c r="K77" s="41">
        <v>4</v>
      </c>
      <c r="L77" s="41">
        <v>1</v>
      </c>
      <c r="M77" s="41">
        <v>0</v>
      </c>
      <c r="N77" s="41">
        <v>2</v>
      </c>
      <c r="O77" s="41">
        <v>6</v>
      </c>
      <c r="P77" s="41">
        <v>0</v>
      </c>
      <c r="Q77" s="41">
        <v>0</v>
      </c>
      <c r="AA77" s="155">
        <v>10</v>
      </c>
      <c r="AB77" s="155" t="str">
        <f>IF(F77=AA77,"",1)</f>
        <v/>
      </c>
    </row>
    <row r="78" spans="1:28" ht="12" customHeight="1">
      <c r="A78" s="254"/>
      <c r="B78" s="254"/>
      <c r="C78" s="40"/>
      <c r="D78" s="306"/>
      <c r="E78" s="39"/>
      <c r="F78" s="94"/>
      <c r="G78" s="67">
        <f t="shared" ref="G78:P78" si="76">IF(G77=0,0,G77/$F77)</f>
        <v>0.1</v>
      </c>
      <c r="H78" s="37">
        <f t="shared" si="76"/>
        <v>0.1</v>
      </c>
      <c r="I78" s="37">
        <f t="shared" si="76"/>
        <v>0.2</v>
      </c>
      <c r="J78" s="37">
        <f t="shared" si="76"/>
        <v>0</v>
      </c>
      <c r="K78" s="37">
        <f t="shared" si="76"/>
        <v>0.4</v>
      </c>
      <c r="L78" s="37">
        <f t="shared" si="76"/>
        <v>0.1</v>
      </c>
      <c r="M78" s="37">
        <f t="shared" si="76"/>
        <v>0</v>
      </c>
      <c r="N78" s="37">
        <f t="shared" si="76"/>
        <v>0.2</v>
      </c>
      <c r="O78" s="37">
        <f t="shared" si="76"/>
        <v>0.6</v>
      </c>
      <c r="P78" s="37">
        <f t="shared" si="76"/>
        <v>0</v>
      </c>
      <c r="Q78" s="37">
        <f t="shared" ref="Q78" si="77">IF(Q77=0,0,Q77/$F77)</f>
        <v>0</v>
      </c>
      <c r="AA78" s="154"/>
      <c r="AB78" s="154"/>
    </row>
    <row r="79" spans="1:28" ht="12" customHeight="1">
      <c r="A79" s="254"/>
      <c r="B79" s="254"/>
      <c r="C79" s="43"/>
      <c r="D79" s="305" t="s">
        <v>11</v>
      </c>
      <c r="E79" s="42"/>
      <c r="F79" s="93">
        <v>5</v>
      </c>
      <c r="G79" s="69">
        <v>0</v>
      </c>
      <c r="H79" s="41">
        <v>0</v>
      </c>
      <c r="I79" s="41">
        <v>2</v>
      </c>
      <c r="J79" s="41">
        <v>2</v>
      </c>
      <c r="K79" s="41">
        <v>2</v>
      </c>
      <c r="L79" s="41">
        <v>0</v>
      </c>
      <c r="M79" s="41">
        <v>2</v>
      </c>
      <c r="N79" s="41">
        <v>2</v>
      </c>
      <c r="O79" s="41">
        <v>3</v>
      </c>
      <c r="P79" s="41">
        <v>0</v>
      </c>
      <c r="Q79" s="41">
        <v>0</v>
      </c>
      <c r="AA79" s="155">
        <v>5</v>
      </c>
      <c r="AB79" s="155" t="str">
        <f>IF(F79=AA79,"",1)</f>
        <v/>
      </c>
    </row>
    <row r="80" spans="1:28" ht="12" customHeight="1">
      <c r="A80" s="254"/>
      <c r="B80" s="254"/>
      <c r="C80" s="40"/>
      <c r="D80" s="306"/>
      <c r="E80" s="39"/>
      <c r="F80" s="94"/>
      <c r="G80" s="67">
        <f t="shared" ref="G80:P80" si="78">IF(G79=0,0,G79/$F79)</f>
        <v>0</v>
      </c>
      <c r="H80" s="37">
        <f t="shared" si="78"/>
        <v>0</v>
      </c>
      <c r="I80" s="37">
        <f t="shared" si="78"/>
        <v>0.4</v>
      </c>
      <c r="J80" s="37">
        <f t="shared" si="78"/>
        <v>0.4</v>
      </c>
      <c r="K80" s="37">
        <f t="shared" si="78"/>
        <v>0.4</v>
      </c>
      <c r="L80" s="37">
        <f t="shared" si="78"/>
        <v>0</v>
      </c>
      <c r="M80" s="37">
        <f t="shared" si="78"/>
        <v>0.4</v>
      </c>
      <c r="N80" s="37">
        <f t="shared" si="78"/>
        <v>0.4</v>
      </c>
      <c r="O80" s="37">
        <f t="shared" si="78"/>
        <v>0.6</v>
      </c>
      <c r="P80" s="37">
        <f t="shared" si="78"/>
        <v>0</v>
      </c>
      <c r="Q80" s="37">
        <f t="shared" ref="Q80" si="79">IF(Q79=0,0,Q79/$F79)</f>
        <v>0</v>
      </c>
      <c r="AA80" s="154"/>
      <c r="AB80" s="154"/>
    </row>
    <row r="81" spans="1:28" ht="12" customHeight="1">
      <c r="A81" s="254"/>
      <c r="B81" s="254"/>
      <c r="C81" s="43"/>
      <c r="D81" s="305" t="s">
        <v>10</v>
      </c>
      <c r="E81" s="42"/>
      <c r="F81" s="93">
        <v>17</v>
      </c>
      <c r="G81" s="69">
        <v>7</v>
      </c>
      <c r="H81" s="41">
        <v>2</v>
      </c>
      <c r="I81" s="41">
        <v>11</v>
      </c>
      <c r="J81" s="41">
        <v>1</v>
      </c>
      <c r="K81" s="41">
        <v>9</v>
      </c>
      <c r="L81" s="41">
        <v>1</v>
      </c>
      <c r="M81" s="41">
        <v>1</v>
      </c>
      <c r="N81" s="41">
        <v>1</v>
      </c>
      <c r="O81" s="41">
        <v>15</v>
      </c>
      <c r="P81" s="41">
        <v>1</v>
      </c>
      <c r="Q81" s="41">
        <v>0</v>
      </c>
      <c r="AA81" s="155">
        <v>17</v>
      </c>
      <c r="AB81" s="155" t="str">
        <f>IF(F81=AA81,"",1)</f>
        <v/>
      </c>
    </row>
    <row r="82" spans="1:28" ht="12" customHeight="1">
      <c r="A82" s="254"/>
      <c r="B82" s="254"/>
      <c r="C82" s="40"/>
      <c r="D82" s="306"/>
      <c r="E82" s="39"/>
      <c r="F82" s="94"/>
      <c r="G82" s="67">
        <f t="shared" ref="G82:P82" si="80">IF(G81=0,0,G81/$F81)</f>
        <v>0.41176470588235292</v>
      </c>
      <c r="H82" s="37">
        <f t="shared" si="80"/>
        <v>0.11764705882352941</v>
      </c>
      <c r="I82" s="37">
        <f t="shared" si="80"/>
        <v>0.6470588235294118</v>
      </c>
      <c r="J82" s="37">
        <f t="shared" si="80"/>
        <v>5.8823529411764705E-2</v>
      </c>
      <c r="K82" s="37">
        <f t="shared" si="80"/>
        <v>0.52941176470588236</v>
      </c>
      <c r="L82" s="37">
        <f t="shared" si="80"/>
        <v>5.8823529411764705E-2</v>
      </c>
      <c r="M82" s="37">
        <f t="shared" si="80"/>
        <v>5.8823529411764705E-2</v>
      </c>
      <c r="N82" s="37">
        <f t="shared" si="80"/>
        <v>5.8823529411764705E-2</v>
      </c>
      <c r="O82" s="37">
        <f t="shared" si="80"/>
        <v>0.88235294117647056</v>
      </c>
      <c r="P82" s="37">
        <f t="shared" si="80"/>
        <v>5.8823529411764705E-2</v>
      </c>
      <c r="Q82" s="37">
        <f t="shared" ref="Q82" si="81">IF(Q81=0,0,Q81/$F81)</f>
        <v>0</v>
      </c>
      <c r="AA82" s="154"/>
      <c r="AB82" s="154"/>
    </row>
    <row r="83" spans="1:28" ht="12" customHeight="1">
      <c r="A83" s="254"/>
      <c r="B83" s="254"/>
      <c r="C83" s="43"/>
      <c r="D83" s="305" t="s">
        <v>9</v>
      </c>
      <c r="E83" s="42"/>
      <c r="F83" s="93">
        <v>10</v>
      </c>
      <c r="G83" s="69">
        <v>4</v>
      </c>
      <c r="H83" s="41">
        <v>0</v>
      </c>
      <c r="I83" s="41">
        <v>2</v>
      </c>
      <c r="J83" s="41">
        <v>0</v>
      </c>
      <c r="K83" s="41">
        <v>3</v>
      </c>
      <c r="L83" s="41">
        <v>1</v>
      </c>
      <c r="M83" s="41">
        <v>0</v>
      </c>
      <c r="N83" s="41">
        <v>0</v>
      </c>
      <c r="O83" s="41">
        <v>10</v>
      </c>
      <c r="P83" s="41">
        <v>0</v>
      </c>
      <c r="Q83" s="41">
        <v>0</v>
      </c>
      <c r="AA83" s="155">
        <v>10</v>
      </c>
      <c r="AB83" s="155" t="str">
        <f>IF(F83=AA83,"",1)</f>
        <v/>
      </c>
    </row>
    <row r="84" spans="1:28" ht="12" customHeight="1">
      <c r="A84" s="254"/>
      <c r="B84" s="254"/>
      <c r="C84" s="40"/>
      <c r="D84" s="306"/>
      <c r="E84" s="39"/>
      <c r="F84" s="94"/>
      <c r="G84" s="67">
        <f t="shared" ref="G84:P84" si="82">IF(G83=0,0,G83/$F83)</f>
        <v>0.4</v>
      </c>
      <c r="H84" s="37">
        <f t="shared" si="82"/>
        <v>0</v>
      </c>
      <c r="I84" s="37">
        <f t="shared" si="82"/>
        <v>0.2</v>
      </c>
      <c r="J84" s="37">
        <f t="shared" si="82"/>
        <v>0</v>
      </c>
      <c r="K84" s="37">
        <f t="shared" si="82"/>
        <v>0.3</v>
      </c>
      <c r="L84" s="37">
        <f t="shared" si="82"/>
        <v>0.1</v>
      </c>
      <c r="M84" s="37">
        <f t="shared" si="82"/>
        <v>0</v>
      </c>
      <c r="N84" s="37">
        <f t="shared" si="82"/>
        <v>0</v>
      </c>
      <c r="O84" s="37">
        <f t="shared" si="82"/>
        <v>1</v>
      </c>
      <c r="P84" s="37">
        <f t="shared" si="82"/>
        <v>0</v>
      </c>
      <c r="Q84" s="37">
        <f t="shared" ref="Q84" si="83">IF(Q83=0,0,Q83/$F83)</f>
        <v>0</v>
      </c>
      <c r="AA84" s="154"/>
      <c r="AB84" s="154"/>
    </row>
    <row r="85" spans="1:28" ht="12" customHeight="1">
      <c r="A85" s="254"/>
      <c r="B85" s="254"/>
      <c r="C85" s="43"/>
      <c r="D85" s="305" t="s">
        <v>8</v>
      </c>
      <c r="E85" s="42"/>
      <c r="F85" s="93">
        <v>3</v>
      </c>
      <c r="G85" s="69">
        <v>1</v>
      </c>
      <c r="H85" s="41">
        <v>0</v>
      </c>
      <c r="I85" s="41">
        <v>0</v>
      </c>
      <c r="J85" s="41">
        <v>0</v>
      </c>
      <c r="K85" s="41">
        <v>1</v>
      </c>
      <c r="L85" s="41">
        <v>0</v>
      </c>
      <c r="M85" s="41">
        <v>0</v>
      </c>
      <c r="N85" s="41">
        <v>0</v>
      </c>
      <c r="O85" s="41">
        <v>3</v>
      </c>
      <c r="P85" s="41">
        <v>0</v>
      </c>
      <c r="Q85" s="41">
        <v>0</v>
      </c>
      <c r="AA85" s="155">
        <v>3</v>
      </c>
      <c r="AB85" s="155" t="str">
        <f>IF(F85=AA85,"",1)</f>
        <v/>
      </c>
    </row>
    <row r="86" spans="1:28" ht="12" customHeight="1">
      <c r="A86" s="254"/>
      <c r="B86" s="254"/>
      <c r="C86" s="40"/>
      <c r="D86" s="306"/>
      <c r="E86" s="39"/>
      <c r="F86" s="94"/>
      <c r="G86" s="67">
        <f t="shared" ref="G86:P86" si="84">IF(G85=0,0,G85/$F85)</f>
        <v>0.33333333333333331</v>
      </c>
      <c r="H86" s="37">
        <f t="shared" si="84"/>
        <v>0</v>
      </c>
      <c r="I86" s="37">
        <f t="shared" si="84"/>
        <v>0</v>
      </c>
      <c r="J86" s="37">
        <f t="shared" si="84"/>
        <v>0</v>
      </c>
      <c r="K86" s="37">
        <f t="shared" si="84"/>
        <v>0.33333333333333331</v>
      </c>
      <c r="L86" s="37">
        <f t="shared" si="84"/>
        <v>0</v>
      </c>
      <c r="M86" s="37">
        <f t="shared" si="84"/>
        <v>0</v>
      </c>
      <c r="N86" s="37">
        <f t="shared" si="84"/>
        <v>0</v>
      </c>
      <c r="O86" s="37">
        <f t="shared" si="84"/>
        <v>1</v>
      </c>
      <c r="P86" s="37">
        <f t="shared" si="84"/>
        <v>0</v>
      </c>
      <c r="Q86" s="37">
        <f t="shared" ref="Q86" si="85">IF(Q85=0,0,Q85/$F85)</f>
        <v>0</v>
      </c>
      <c r="AA86" s="154"/>
      <c r="AB86" s="154"/>
    </row>
    <row r="87" spans="1:28" ht="13.5" customHeight="1">
      <c r="A87" s="254"/>
      <c r="B87" s="254"/>
      <c r="C87" s="43"/>
      <c r="D87" s="307" t="s">
        <v>121</v>
      </c>
      <c r="E87" s="42"/>
      <c r="F87" s="93">
        <v>5</v>
      </c>
      <c r="G87" s="69">
        <v>1</v>
      </c>
      <c r="H87" s="41">
        <v>0</v>
      </c>
      <c r="I87" s="41">
        <v>3</v>
      </c>
      <c r="J87" s="41">
        <v>0</v>
      </c>
      <c r="K87" s="41">
        <v>1</v>
      </c>
      <c r="L87" s="41">
        <v>1</v>
      </c>
      <c r="M87" s="41">
        <v>1</v>
      </c>
      <c r="N87" s="41">
        <v>0</v>
      </c>
      <c r="O87" s="41">
        <v>5</v>
      </c>
      <c r="P87" s="41">
        <v>0</v>
      </c>
      <c r="Q87" s="41">
        <v>0</v>
      </c>
      <c r="AA87" s="155">
        <v>5</v>
      </c>
      <c r="AB87" s="155" t="str">
        <f>IF(F87=AA87,"",1)</f>
        <v/>
      </c>
    </row>
    <row r="88" spans="1:28" ht="13.5" customHeight="1">
      <c r="A88" s="254"/>
      <c r="B88" s="254"/>
      <c r="C88" s="40"/>
      <c r="D88" s="306"/>
      <c r="E88" s="39"/>
      <c r="F88" s="94"/>
      <c r="G88" s="67">
        <f t="shared" ref="G88:P88" si="86">IF(G87=0,0,G87/$F87)</f>
        <v>0.2</v>
      </c>
      <c r="H88" s="37">
        <f t="shared" si="86"/>
        <v>0</v>
      </c>
      <c r="I88" s="37">
        <f t="shared" si="86"/>
        <v>0.6</v>
      </c>
      <c r="J88" s="37">
        <f t="shared" si="86"/>
        <v>0</v>
      </c>
      <c r="K88" s="37">
        <f t="shared" si="86"/>
        <v>0.2</v>
      </c>
      <c r="L88" s="37">
        <f t="shared" si="86"/>
        <v>0.2</v>
      </c>
      <c r="M88" s="37">
        <f t="shared" si="86"/>
        <v>0.2</v>
      </c>
      <c r="N88" s="37">
        <f t="shared" si="86"/>
        <v>0</v>
      </c>
      <c r="O88" s="37">
        <f t="shared" si="86"/>
        <v>1</v>
      </c>
      <c r="P88" s="37">
        <f t="shared" si="86"/>
        <v>0</v>
      </c>
      <c r="Q88" s="37">
        <f t="shared" ref="Q88" si="87">IF(Q87=0,0,Q87/$F87)</f>
        <v>0</v>
      </c>
      <c r="AA88" s="154"/>
      <c r="AB88" s="154"/>
    </row>
    <row r="89" spans="1:28" ht="12" customHeight="1">
      <c r="A89" s="254"/>
      <c r="B89" s="254"/>
      <c r="C89" s="43"/>
      <c r="D89" s="305" t="s">
        <v>6</v>
      </c>
      <c r="E89" s="42"/>
      <c r="F89" s="93">
        <v>2</v>
      </c>
      <c r="G89" s="69">
        <v>1</v>
      </c>
      <c r="H89" s="41">
        <v>1</v>
      </c>
      <c r="I89" s="41">
        <v>0</v>
      </c>
      <c r="J89" s="41">
        <v>0</v>
      </c>
      <c r="K89" s="41">
        <v>1</v>
      </c>
      <c r="L89" s="41">
        <v>1</v>
      </c>
      <c r="M89" s="41">
        <v>0</v>
      </c>
      <c r="N89" s="41">
        <v>0</v>
      </c>
      <c r="O89" s="41">
        <v>2</v>
      </c>
      <c r="P89" s="41">
        <v>0</v>
      </c>
      <c r="Q89" s="41">
        <v>0</v>
      </c>
      <c r="AA89" s="155">
        <v>2</v>
      </c>
      <c r="AB89" s="155" t="str">
        <f>IF(F89=AA89,"",1)</f>
        <v/>
      </c>
    </row>
    <row r="90" spans="1:28" ht="12" customHeight="1">
      <c r="A90" s="254"/>
      <c r="B90" s="254"/>
      <c r="C90" s="40"/>
      <c r="D90" s="306"/>
      <c r="E90" s="39"/>
      <c r="F90" s="94"/>
      <c r="G90" s="67">
        <f t="shared" ref="G90:P90" si="88">IF(G89=0,0,G89/$F89)</f>
        <v>0.5</v>
      </c>
      <c r="H90" s="37">
        <f t="shared" si="88"/>
        <v>0.5</v>
      </c>
      <c r="I90" s="37">
        <f t="shared" si="88"/>
        <v>0</v>
      </c>
      <c r="J90" s="37">
        <f t="shared" si="88"/>
        <v>0</v>
      </c>
      <c r="K90" s="37">
        <f t="shared" si="88"/>
        <v>0.5</v>
      </c>
      <c r="L90" s="37">
        <f t="shared" si="88"/>
        <v>0.5</v>
      </c>
      <c r="M90" s="37">
        <f t="shared" si="88"/>
        <v>0</v>
      </c>
      <c r="N90" s="37">
        <f t="shared" si="88"/>
        <v>0</v>
      </c>
      <c r="O90" s="37">
        <f t="shared" si="88"/>
        <v>1</v>
      </c>
      <c r="P90" s="37">
        <f t="shared" si="88"/>
        <v>0</v>
      </c>
      <c r="Q90" s="37">
        <f t="shared" ref="Q90" si="89">IF(Q89=0,0,Q89/$F89)</f>
        <v>0</v>
      </c>
      <c r="AA90" s="154"/>
      <c r="AB90" s="154"/>
    </row>
    <row r="91" spans="1:28" ht="12" customHeight="1">
      <c r="A91" s="254"/>
      <c r="B91" s="254"/>
      <c r="C91" s="43"/>
      <c r="D91" s="305" t="s">
        <v>5</v>
      </c>
      <c r="E91" s="42"/>
      <c r="F91" s="93">
        <v>2</v>
      </c>
      <c r="G91" s="69">
        <v>0</v>
      </c>
      <c r="H91" s="41">
        <v>0</v>
      </c>
      <c r="I91" s="41">
        <v>1</v>
      </c>
      <c r="J91" s="41">
        <v>0</v>
      </c>
      <c r="K91" s="41">
        <v>1</v>
      </c>
      <c r="L91" s="41">
        <v>0</v>
      </c>
      <c r="M91" s="41">
        <v>0</v>
      </c>
      <c r="N91" s="41">
        <v>1</v>
      </c>
      <c r="O91" s="41">
        <v>2</v>
      </c>
      <c r="P91" s="41">
        <v>0</v>
      </c>
      <c r="Q91" s="41">
        <v>0</v>
      </c>
      <c r="AA91" s="155">
        <v>2</v>
      </c>
      <c r="AB91" s="155" t="str">
        <f>IF(F91=AA91,"",1)</f>
        <v/>
      </c>
    </row>
    <row r="92" spans="1:28" ht="12" customHeight="1">
      <c r="A92" s="254"/>
      <c r="B92" s="254"/>
      <c r="C92" s="40"/>
      <c r="D92" s="306"/>
      <c r="E92" s="39"/>
      <c r="F92" s="94"/>
      <c r="G92" s="67">
        <f t="shared" ref="G92:P92" si="90">IF(G91=0,0,G91/$F91)</f>
        <v>0</v>
      </c>
      <c r="H92" s="37">
        <f t="shared" si="90"/>
        <v>0</v>
      </c>
      <c r="I92" s="37">
        <f t="shared" si="90"/>
        <v>0.5</v>
      </c>
      <c r="J92" s="37">
        <f t="shared" si="90"/>
        <v>0</v>
      </c>
      <c r="K92" s="37">
        <f t="shared" si="90"/>
        <v>0.5</v>
      </c>
      <c r="L92" s="37">
        <f t="shared" si="90"/>
        <v>0</v>
      </c>
      <c r="M92" s="37">
        <f t="shared" si="90"/>
        <v>0</v>
      </c>
      <c r="N92" s="37">
        <f t="shared" si="90"/>
        <v>0.5</v>
      </c>
      <c r="O92" s="37">
        <f t="shared" si="90"/>
        <v>1</v>
      </c>
      <c r="P92" s="37">
        <f t="shared" si="90"/>
        <v>0</v>
      </c>
      <c r="Q92" s="37">
        <f t="shared" ref="Q92" si="91">IF(Q91=0,0,Q91/$F91)</f>
        <v>0</v>
      </c>
      <c r="AA92" s="154"/>
      <c r="AB92" s="154"/>
    </row>
    <row r="93" spans="1:28" ht="12" customHeight="1">
      <c r="A93" s="254"/>
      <c r="B93" s="254"/>
      <c r="C93" s="43"/>
      <c r="D93" s="305" t="s">
        <v>4</v>
      </c>
      <c r="E93" s="42"/>
      <c r="F93" s="93">
        <v>6</v>
      </c>
      <c r="G93" s="69">
        <v>1</v>
      </c>
      <c r="H93" s="41">
        <v>0</v>
      </c>
      <c r="I93" s="41">
        <v>1</v>
      </c>
      <c r="J93" s="41">
        <v>0</v>
      </c>
      <c r="K93" s="41">
        <v>0</v>
      </c>
      <c r="L93" s="41">
        <v>0</v>
      </c>
      <c r="M93" s="41">
        <v>1</v>
      </c>
      <c r="N93" s="41">
        <v>0</v>
      </c>
      <c r="O93" s="41">
        <v>4</v>
      </c>
      <c r="P93" s="41">
        <v>1</v>
      </c>
      <c r="Q93" s="41">
        <v>0</v>
      </c>
      <c r="AA93" s="155">
        <v>6</v>
      </c>
      <c r="AB93" s="155" t="str">
        <f>IF(F93=AA93,"",1)</f>
        <v/>
      </c>
    </row>
    <row r="94" spans="1:28" ht="12" customHeight="1">
      <c r="A94" s="254"/>
      <c r="B94" s="254"/>
      <c r="C94" s="40"/>
      <c r="D94" s="306"/>
      <c r="E94" s="39"/>
      <c r="F94" s="94"/>
      <c r="G94" s="67">
        <f t="shared" ref="G94:P94" si="92">IF(G93=0,0,G93/$F93)</f>
        <v>0.16666666666666666</v>
      </c>
      <c r="H94" s="37">
        <f t="shared" si="92"/>
        <v>0</v>
      </c>
      <c r="I94" s="37">
        <f t="shared" si="92"/>
        <v>0.16666666666666666</v>
      </c>
      <c r="J94" s="37">
        <f t="shared" si="92"/>
        <v>0</v>
      </c>
      <c r="K94" s="37">
        <f t="shared" si="92"/>
        <v>0</v>
      </c>
      <c r="L94" s="37">
        <f t="shared" si="92"/>
        <v>0</v>
      </c>
      <c r="M94" s="37">
        <f t="shared" si="92"/>
        <v>0.16666666666666666</v>
      </c>
      <c r="N94" s="37">
        <f t="shared" si="92"/>
        <v>0</v>
      </c>
      <c r="O94" s="37">
        <f t="shared" si="92"/>
        <v>0.66666666666666663</v>
      </c>
      <c r="P94" s="37">
        <f t="shared" si="92"/>
        <v>0.16666666666666666</v>
      </c>
      <c r="Q94" s="37">
        <f t="shared" ref="Q94" si="93">IF(Q93=0,0,Q93/$F93)</f>
        <v>0</v>
      </c>
      <c r="AA94" s="154"/>
      <c r="AB94" s="154"/>
    </row>
    <row r="95" spans="1:28" ht="12" customHeight="1">
      <c r="A95" s="254"/>
      <c r="B95" s="254"/>
      <c r="C95" s="43"/>
      <c r="D95" s="305" t="s">
        <v>3</v>
      </c>
      <c r="E95" s="42"/>
      <c r="F95" s="93">
        <v>3</v>
      </c>
      <c r="G95" s="69">
        <v>0</v>
      </c>
      <c r="H95" s="41">
        <v>0</v>
      </c>
      <c r="I95" s="41">
        <v>0</v>
      </c>
      <c r="J95" s="41">
        <v>0</v>
      </c>
      <c r="K95" s="41">
        <v>0</v>
      </c>
      <c r="L95" s="41">
        <v>0</v>
      </c>
      <c r="M95" s="41">
        <v>0</v>
      </c>
      <c r="N95" s="41">
        <v>1</v>
      </c>
      <c r="O95" s="41">
        <v>2</v>
      </c>
      <c r="P95" s="41">
        <v>0</v>
      </c>
      <c r="Q95" s="41">
        <v>0</v>
      </c>
      <c r="AA95" s="155">
        <v>3</v>
      </c>
      <c r="AB95" s="155" t="str">
        <f>IF(F95=AA95,"",1)</f>
        <v/>
      </c>
    </row>
    <row r="96" spans="1:28" ht="12" customHeight="1">
      <c r="A96" s="254"/>
      <c r="B96" s="254"/>
      <c r="C96" s="40"/>
      <c r="D96" s="306"/>
      <c r="E96" s="39"/>
      <c r="F96" s="94"/>
      <c r="G96" s="67">
        <f t="shared" ref="G96:P96" si="94">IF(G95=0,0,G95/$F95)</f>
        <v>0</v>
      </c>
      <c r="H96" s="37">
        <f t="shared" si="94"/>
        <v>0</v>
      </c>
      <c r="I96" s="37">
        <f t="shared" si="94"/>
        <v>0</v>
      </c>
      <c r="J96" s="37">
        <f t="shared" si="94"/>
        <v>0</v>
      </c>
      <c r="K96" s="37">
        <f t="shared" si="94"/>
        <v>0</v>
      </c>
      <c r="L96" s="37">
        <f t="shared" si="94"/>
        <v>0</v>
      </c>
      <c r="M96" s="37">
        <f t="shared" si="94"/>
        <v>0</v>
      </c>
      <c r="N96" s="37">
        <f t="shared" si="94"/>
        <v>0.33333333333333331</v>
      </c>
      <c r="O96" s="37">
        <f t="shared" si="94"/>
        <v>0.66666666666666663</v>
      </c>
      <c r="P96" s="37">
        <f t="shared" si="94"/>
        <v>0</v>
      </c>
      <c r="Q96" s="37">
        <f t="shared" ref="Q96" si="95">IF(Q95=0,0,Q95/$F95)</f>
        <v>0</v>
      </c>
      <c r="AA96" s="154"/>
      <c r="AB96" s="154"/>
    </row>
    <row r="97" spans="1:30" ht="12" customHeight="1">
      <c r="A97" s="254"/>
      <c r="B97" s="254"/>
      <c r="C97" s="43"/>
      <c r="D97" s="305" t="s">
        <v>2</v>
      </c>
      <c r="E97" s="42"/>
      <c r="F97" s="93">
        <v>0</v>
      </c>
      <c r="G97" s="69">
        <v>0</v>
      </c>
      <c r="H97" s="41">
        <v>0</v>
      </c>
      <c r="I97" s="41">
        <v>0</v>
      </c>
      <c r="J97" s="41">
        <v>0</v>
      </c>
      <c r="K97" s="41">
        <v>0</v>
      </c>
      <c r="L97" s="41">
        <v>0</v>
      </c>
      <c r="M97" s="41">
        <v>0</v>
      </c>
      <c r="N97" s="41">
        <v>0</v>
      </c>
      <c r="O97" s="41">
        <v>0</v>
      </c>
      <c r="P97" s="41">
        <v>0</v>
      </c>
      <c r="Q97" s="41">
        <v>0</v>
      </c>
      <c r="AA97" s="155">
        <v>0</v>
      </c>
      <c r="AB97" s="155" t="str">
        <f>IF(F97=AA97,"",1)</f>
        <v/>
      </c>
    </row>
    <row r="98" spans="1:30" ht="12" customHeight="1">
      <c r="A98" s="254"/>
      <c r="B98" s="254"/>
      <c r="C98" s="40"/>
      <c r="D98" s="306"/>
      <c r="E98" s="39"/>
      <c r="F98" s="94"/>
      <c r="G98" s="67">
        <f t="shared" ref="G98:P98" si="96">IF(G97=0,0,G97/$F97)</f>
        <v>0</v>
      </c>
      <c r="H98" s="37">
        <f t="shared" si="96"/>
        <v>0</v>
      </c>
      <c r="I98" s="37">
        <f t="shared" si="96"/>
        <v>0</v>
      </c>
      <c r="J98" s="37">
        <f t="shared" si="96"/>
        <v>0</v>
      </c>
      <c r="K98" s="37">
        <f t="shared" si="96"/>
        <v>0</v>
      </c>
      <c r="L98" s="37">
        <f t="shared" si="96"/>
        <v>0</v>
      </c>
      <c r="M98" s="37">
        <f t="shared" si="96"/>
        <v>0</v>
      </c>
      <c r="N98" s="37">
        <f t="shared" si="96"/>
        <v>0</v>
      </c>
      <c r="O98" s="37">
        <f t="shared" si="96"/>
        <v>0</v>
      </c>
      <c r="P98" s="37">
        <f t="shared" si="96"/>
        <v>0</v>
      </c>
      <c r="Q98" s="37">
        <f t="shared" ref="Q98" si="97">IF(Q97=0,0,Q97/$F97)</f>
        <v>0</v>
      </c>
      <c r="AA98" s="154"/>
      <c r="AB98" s="154"/>
    </row>
    <row r="99" spans="1:30" ht="12.75" customHeight="1">
      <c r="A99" s="254"/>
      <c r="B99" s="254"/>
      <c r="C99" s="43"/>
      <c r="D99" s="305" t="s">
        <v>1</v>
      </c>
      <c r="E99" s="42"/>
      <c r="F99" s="93">
        <v>11</v>
      </c>
      <c r="G99" s="69">
        <v>5</v>
      </c>
      <c r="H99" s="41">
        <v>1</v>
      </c>
      <c r="I99" s="41">
        <v>5</v>
      </c>
      <c r="J99" s="41">
        <v>0</v>
      </c>
      <c r="K99" s="41">
        <v>5</v>
      </c>
      <c r="L99" s="41">
        <v>0</v>
      </c>
      <c r="M99" s="41">
        <v>1</v>
      </c>
      <c r="N99" s="41">
        <v>2</v>
      </c>
      <c r="O99" s="41">
        <v>10</v>
      </c>
      <c r="P99" s="41">
        <v>0</v>
      </c>
      <c r="Q99" s="41">
        <v>0</v>
      </c>
      <c r="AA99" s="155">
        <v>11</v>
      </c>
      <c r="AB99" s="155" t="str">
        <f>IF(F99=AA99,"",1)</f>
        <v/>
      </c>
    </row>
    <row r="100" spans="1:30" ht="12.75" customHeight="1" thickBot="1">
      <c r="A100" s="255"/>
      <c r="B100" s="255"/>
      <c r="C100" s="40"/>
      <c r="D100" s="306"/>
      <c r="E100" s="39"/>
      <c r="F100" s="128"/>
      <c r="G100" s="67">
        <f t="shared" ref="G100:P100" si="98">IF(G99=0,0,G99/$F99)</f>
        <v>0.45454545454545453</v>
      </c>
      <c r="H100" s="37">
        <f t="shared" si="98"/>
        <v>9.0909090909090912E-2</v>
      </c>
      <c r="I100" s="37">
        <f t="shared" si="98"/>
        <v>0.45454545454545453</v>
      </c>
      <c r="J100" s="37">
        <f t="shared" si="98"/>
        <v>0</v>
      </c>
      <c r="K100" s="37">
        <f t="shared" si="98"/>
        <v>0.45454545454545453</v>
      </c>
      <c r="L100" s="37">
        <f t="shared" si="98"/>
        <v>0</v>
      </c>
      <c r="M100" s="37">
        <f t="shared" si="98"/>
        <v>9.0909090909090912E-2</v>
      </c>
      <c r="N100" s="37">
        <f t="shared" si="98"/>
        <v>0.18181818181818182</v>
      </c>
      <c r="O100" s="37">
        <f t="shared" si="98"/>
        <v>0.90909090909090906</v>
      </c>
      <c r="P100" s="37">
        <f t="shared" si="98"/>
        <v>0</v>
      </c>
      <c r="Q100" s="37">
        <f t="shared" ref="Q100" si="99">IF(Q99=0,0,Q99/$F99)</f>
        <v>0</v>
      </c>
      <c r="AA100" s="157"/>
      <c r="AB100" s="158"/>
    </row>
    <row r="110" spans="1:30">
      <c r="D110" s="166" t="s">
        <v>490</v>
      </c>
      <c r="E110" s="164"/>
      <c r="F110" s="165">
        <v>143</v>
      </c>
      <c r="G110" s="165">
        <v>37</v>
      </c>
      <c r="H110" s="165">
        <v>9</v>
      </c>
      <c r="I110" s="165">
        <v>46</v>
      </c>
      <c r="J110" s="165">
        <v>3</v>
      </c>
      <c r="K110" s="165">
        <v>48</v>
      </c>
      <c r="L110" s="165">
        <v>7</v>
      </c>
      <c r="M110" s="165">
        <v>11</v>
      </c>
      <c r="N110" s="165">
        <v>11</v>
      </c>
      <c r="O110" s="165">
        <v>123</v>
      </c>
      <c r="P110" s="165">
        <v>7</v>
      </c>
      <c r="Q110" s="165">
        <v>1</v>
      </c>
      <c r="R110" s="165"/>
      <c r="S110" s="72"/>
      <c r="T110" s="72"/>
      <c r="U110" s="72"/>
      <c r="V110" s="72"/>
      <c r="W110" s="72"/>
      <c r="X110" s="72"/>
      <c r="Y110" s="72"/>
      <c r="Z110" s="72"/>
      <c r="AA110" s="72"/>
      <c r="AB110" s="72"/>
      <c r="AC110" s="72"/>
      <c r="AD110" s="72"/>
    </row>
    <row r="111" spans="1:30">
      <c r="D111" s="167" t="s">
        <v>49</v>
      </c>
      <c r="E111" s="164"/>
      <c r="F111" s="168">
        <f>IF(F110="","",SUM(F9,F11,F13,F15,F17))</f>
        <v>143</v>
      </c>
      <c r="G111" s="168">
        <f t="shared" ref="G111:R111" si="100">IF(G110="","",SUM(G9,G11,G13,G15,G17))</f>
        <v>37</v>
      </c>
      <c r="H111" s="168">
        <f t="shared" si="100"/>
        <v>9</v>
      </c>
      <c r="I111" s="168">
        <f t="shared" si="100"/>
        <v>46</v>
      </c>
      <c r="J111" s="168">
        <f t="shared" si="100"/>
        <v>3</v>
      </c>
      <c r="K111" s="168">
        <f t="shared" si="100"/>
        <v>48</v>
      </c>
      <c r="L111" s="168">
        <f t="shared" si="100"/>
        <v>7</v>
      </c>
      <c r="M111" s="168">
        <f t="shared" si="100"/>
        <v>11</v>
      </c>
      <c r="N111" s="168">
        <f t="shared" si="100"/>
        <v>11</v>
      </c>
      <c r="O111" s="168">
        <f t="shared" si="100"/>
        <v>123</v>
      </c>
      <c r="P111" s="168">
        <f t="shared" si="100"/>
        <v>7</v>
      </c>
      <c r="Q111" s="168">
        <f t="shared" si="100"/>
        <v>1</v>
      </c>
      <c r="R111" s="168" t="str">
        <f t="shared" si="100"/>
        <v/>
      </c>
      <c r="S111" s="75"/>
      <c r="T111" s="72"/>
      <c r="U111" s="75"/>
      <c r="V111" s="72"/>
      <c r="W111" s="75"/>
      <c r="X111" s="72"/>
      <c r="Y111" s="75"/>
      <c r="Z111" s="72"/>
      <c r="AA111" s="75"/>
      <c r="AB111" s="72"/>
      <c r="AC111" s="75"/>
      <c r="AD111" s="72"/>
    </row>
    <row r="112" spans="1:30">
      <c r="D112" s="167" t="s">
        <v>43</v>
      </c>
      <c r="E112" s="164"/>
      <c r="F112" s="168">
        <f>IF(F110="","",SUM(F19,F69))</f>
        <v>143</v>
      </c>
      <c r="G112" s="168">
        <f t="shared" ref="G112:R112" si="101">IF(G110="","",SUM(G19,G69))</f>
        <v>37</v>
      </c>
      <c r="H112" s="168">
        <f t="shared" si="101"/>
        <v>9</v>
      </c>
      <c r="I112" s="168">
        <f t="shared" si="101"/>
        <v>46</v>
      </c>
      <c r="J112" s="168">
        <f t="shared" si="101"/>
        <v>3</v>
      </c>
      <c r="K112" s="168">
        <f t="shared" si="101"/>
        <v>48</v>
      </c>
      <c r="L112" s="168">
        <f t="shared" si="101"/>
        <v>7</v>
      </c>
      <c r="M112" s="168">
        <f t="shared" si="101"/>
        <v>11</v>
      </c>
      <c r="N112" s="168">
        <f t="shared" si="101"/>
        <v>11</v>
      </c>
      <c r="O112" s="168">
        <f t="shared" si="101"/>
        <v>123</v>
      </c>
      <c r="P112" s="168">
        <f t="shared" si="101"/>
        <v>7</v>
      </c>
      <c r="Q112" s="168">
        <f t="shared" si="101"/>
        <v>1</v>
      </c>
      <c r="R112" s="168" t="str">
        <f t="shared" si="101"/>
        <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54</v>
      </c>
      <c r="G113" s="168">
        <f t="shared" ref="G113:R113" si="102">IF(G110="","",SUM(G21,G23,G25,G27,G29,G31,G33,G35,G37,G39,G41,G43,G45,G47,G49,G51,G53,G55,G57,G59,G61,G63,G65,G67))</f>
        <v>6</v>
      </c>
      <c r="H113" s="168">
        <f t="shared" si="102"/>
        <v>4</v>
      </c>
      <c r="I113" s="168">
        <f t="shared" si="102"/>
        <v>7</v>
      </c>
      <c r="J113" s="168">
        <f t="shared" si="102"/>
        <v>0</v>
      </c>
      <c r="K113" s="168">
        <f t="shared" si="102"/>
        <v>10</v>
      </c>
      <c r="L113" s="168">
        <f t="shared" si="102"/>
        <v>2</v>
      </c>
      <c r="M113" s="168">
        <f t="shared" si="102"/>
        <v>4</v>
      </c>
      <c r="N113" s="168">
        <f t="shared" si="102"/>
        <v>2</v>
      </c>
      <c r="O113" s="168">
        <f t="shared" si="102"/>
        <v>48</v>
      </c>
      <c r="P113" s="168">
        <f t="shared" si="102"/>
        <v>4</v>
      </c>
      <c r="Q113" s="168">
        <f t="shared" si="102"/>
        <v>1</v>
      </c>
      <c r="R113" s="168" t="str">
        <f t="shared" si="102"/>
        <v/>
      </c>
      <c r="S113" s="75"/>
      <c r="T113" s="72"/>
      <c r="U113" s="75"/>
      <c r="V113" s="72"/>
      <c r="W113" s="75"/>
      <c r="X113" s="72"/>
      <c r="Y113" s="75"/>
      <c r="Z113" s="72"/>
      <c r="AA113" s="75"/>
      <c r="AB113" s="72"/>
      <c r="AC113" s="75"/>
      <c r="AD113" s="72"/>
    </row>
    <row r="114" spans="4:30">
      <c r="D114" s="170" t="s">
        <v>491</v>
      </c>
      <c r="F114" s="168">
        <f>IF(F110="","",SUM(F71,F73,F75,F77,F79,F81,F83,F85,F87,F89,F91,F93,F95,F97,F99))</f>
        <v>89</v>
      </c>
      <c r="G114" s="168">
        <f t="shared" ref="G114:R114" si="103">IF(G110="","",SUM(G71,G73,G75,G77,G79,G81,G83,G85,G87,G89,G91,G93,G95,G97,G99))</f>
        <v>31</v>
      </c>
      <c r="H114" s="168">
        <f t="shared" si="103"/>
        <v>5</v>
      </c>
      <c r="I114" s="168">
        <f t="shared" si="103"/>
        <v>39</v>
      </c>
      <c r="J114" s="168">
        <f t="shared" si="103"/>
        <v>3</v>
      </c>
      <c r="K114" s="168">
        <f t="shared" si="103"/>
        <v>38</v>
      </c>
      <c r="L114" s="168">
        <f t="shared" si="103"/>
        <v>5</v>
      </c>
      <c r="M114" s="168">
        <f t="shared" si="103"/>
        <v>7</v>
      </c>
      <c r="N114" s="168">
        <f t="shared" si="103"/>
        <v>9</v>
      </c>
      <c r="O114" s="168">
        <f t="shared" si="103"/>
        <v>75</v>
      </c>
      <c r="P114" s="168">
        <f t="shared" si="103"/>
        <v>3</v>
      </c>
      <c r="Q114" s="168">
        <f t="shared" si="103"/>
        <v>0</v>
      </c>
      <c r="R114" s="168" t="str">
        <f t="shared" si="103"/>
        <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104">IF(G110="","",IF(G7=G110,"",1))</f>
        <v/>
      </c>
      <c r="H116" s="165" t="str">
        <f t="shared" si="104"/>
        <v/>
      </c>
      <c r="I116" s="165" t="str">
        <f t="shared" si="104"/>
        <v/>
      </c>
      <c r="J116" s="165" t="str">
        <f t="shared" si="104"/>
        <v/>
      </c>
      <c r="K116" s="165" t="str">
        <f t="shared" si="104"/>
        <v/>
      </c>
      <c r="L116" s="165" t="str">
        <f t="shared" si="104"/>
        <v/>
      </c>
      <c r="M116" s="165" t="str">
        <f t="shared" si="104"/>
        <v/>
      </c>
      <c r="N116" s="165" t="str">
        <f t="shared" si="104"/>
        <v/>
      </c>
      <c r="O116" s="165" t="str">
        <f t="shared" si="104"/>
        <v/>
      </c>
      <c r="P116" s="165" t="str">
        <f t="shared" si="104"/>
        <v/>
      </c>
      <c r="Q116" s="165" t="str">
        <f t="shared" si="104"/>
        <v/>
      </c>
      <c r="R116" s="165" t="str">
        <f t="shared" si="104"/>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105">IF(G110="","",IF(G110=G111,"",1))</f>
        <v/>
      </c>
      <c r="H117" s="165" t="str">
        <f t="shared" si="105"/>
        <v/>
      </c>
      <c r="I117" s="165" t="str">
        <f t="shared" si="105"/>
        <v/>
      </c>
      <c r="J117" s="165" t="str">
        <f t="shared" si="105"/>
        <v/>
      </c>
      <c r="K117" s="165" t="str">
        <f t="shared" si="105"/>
        <v/>
      </c>
      <c r="L117" s="165" t="str">
        <f t="shared" si="105"/>
        <v/>
      </c>
      <c r="M117" s="165" t="str">
        <f t="shared" si="105"/>
        <v/>
      </c>
      <c r="N117" s="165" t="str">
        <f t="shared" si="105"/>
        <v/>
      </c>
      <c r="O117" s="165" t="str">
        <f t="shared" si="105"/>
        <v/>
      </c>
      <c r="P117" s="165" t="str">
        <f t="shared" si="105"/>
        <v/>
      </c>
      <c r="Q117" s="165" t="str">
        <f t="shared" si="105"/>
        <v/>
      </c>
      <c r="R117" s="165" t="str">
        <f t="shared" si="105"/>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106">IF(G110="","",IF(G110=G112,"",1))</f>
        <v/>
      </c>
      <c r="H118" s="165" t="str">
        <f t="shared" si="106"/>
        <v/>
      </c>
      <c r="I118" s="165" t="str">
        <f t="shared" si="106"/>
        <v/>
      </c>
      <c r="J118" s="165" t="str">
        <f t="shared" si="106"/>
        <v/>
      </c>
      <c r="K118" s="165" t="str">
        <f t="shared" si="106"/>
        <v/>
      </c>
      <c r="L118" s="165" t="str">
        <f t="shared" si="106"/>
        <v/>
      </c>
      <c r="M118" s="165" t="str">
        <f t="shared" si="106"/>
        <v/>
      </c>
      <c r="N118" s="165" t="str">
        <f t="shared" si="106"/>
        <v/>
      </c>
      <c r="O118" s="165" t="str">
        <f t="shared" si="106"/>
        <v/>
      </c>
      <c r="P118" s="165" t="str">
        <f t="shared" si="106"/>
        <v/>
      </c>
      <c r="Q118" s="165" t="str">
        <f t="shared" si="106"/>
        <v/>
      </c>
      <c r="R118" s="165" t="str">
        <f t="shared" si="106"/>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107">IF(G110="","",IF(G19=G113,"",1))</f>
        <v/>
      </c>
      <c r="H119" s="165" t="str">
        <f t="shared" si="107"/>
        <v/>
      </c>
      <c r="I119" s="165" t="str">
        <f t="shared" si="107"/>
        <v/>
      </c>
      <c r="J119" s="165" t="str">
        <f t="shared" si="107"/>
        <v/>
      </c>
      <c r="K119" s="165" t="str">
        <f t="shared" si="107"/>
        <v/>
      </c>
      <c r="L119" s="165" t="str">
        <f t="shared" si="107"/>
        <v/>
      </c>
      <c r="M119" s="165" t="str">
        <f t="shared" si="107"/>
        <v/>
      </c>
      <c r="N119" s="165" t="str">
        <f t="shared" si="107"/>
        <v/>
      </c>
      <c r="O119" s="165" t="str">
        <f t="shared" si="107"/>
        <v/>
      </c>
      <c r="P119" s="165" t="str">
        <f t="shared" si="107"/>
        <v/>
      </c>
      <c r="Q119" s="165" t="str">
        <f t="shared" si="107"/>
        <v/>
      </c>
      <c r="R119" s="165" t="str">
        <f t="shared" si="107"/>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108">IF(G110="","",IF(G69=G114,"",1))</f>
        <v/>
      </c>
      <c r="H120" s="165" t="str">
        <f t="shared" si="108"/>
        <v/>
      </c>
      <c r="I120" s="165" t="str">
        <f t="shared" si="108"/>
        <v/>
      </c>
      <c r="J120" s="165" t="str">
        <f t="shared" si="108"/>
        <v/>
      </c>
      <c r="K120" s="165" t="str">
        <f t="shared" si="108"/>
        <v/>
      </c>
      <c r="L120" s="165" t="str">
        <f t="shared" si="108"/>
        <v/>
      </c>
      <c r="M120" s="165" t="str">
        <f t="shared" si="108"/>
        <v/>
      </c>
      <c r="N120" s="165" t="str">
        <f t="shared" si="108"/>
        <v/>
      </c>
      <c r="O120" s="165" t="str">
        <f t="shared" si="108"/>
        <v/>
      </c>
      <c r="P120" s="165" t="str">
        <f t="shared" si="108"/>
        <v/>
      </c>
      <c r="Q120" s="165" t="str">
        <f t="shared" si="108"/>
        <v/>
      </c>
      <c r="R120" s="165" t="str">
        <f t="shared" si="108"/>
        <v/>
      </c>
      <c r="S120" s="72"/>
      <c r="T120" s="72"/>
      <c r="U120" s="72"/>
      <c r="V120" s="72"/>
      <c r="W120" s="72"/>
      <c r="X120" s="72"/>
      <c r="Y120" s="72"/>
      <c r="Z120" s="72"/>
      <c r="AA120" s="72"/>
      <c r="AB120" s="72"/>
      <c r="AC120" s="72"/>
      <c r="AD120" s="72"/>
    </row>
  </sheetData>
  <mergeCells count="64">
    <mergeCell ref="G3:G6"/>
    <mergeCell ref="H3:H6"/>
    <mergeCell ref="I3:I6"/>
    <mergeCell ref="J3:J6"/>
    <mergeCell ref="Q3:Q6"/>
    <mergeCell ref="K3:K6"/>
    <mergeCell ref="L3:L6"/>
    <mergeCell ref="M3:M6"/>
    <mergeCell ref="N3:N6"/>
    <mergeCell ref="O3:O6"/>
    <mergeCell ref="P3:P6"/>
    <mergeCell ref="A7:E8"/>
    <mergeCell ref="A9:A18"/>
    <mergeCell ref="B9:E10"/>
    <mergeCell ref="B11:E12"/>
    <mergeCell ref="B13:E14"/>
    <mergeCell ref="B15:E16"/>
    <mergeCell ref="B17:E18"/>
    <mergeCell ref="A3:E6"/>
    <mergeCell ref="F3:F6"/>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91:D92"/>
    <mergeCell ref="D93:D94"/>
    <mergeCell ref="D95:D96"/>
    <mergeCell ref="D97:D98"/>
    <mergeCell ref="D81:D82"/>
    <mergeCell ref="D83:D84"/>
    <mergeCell ref="D85:D86"/>
    <mergeCell ref="D87:D88"/>
    <mergeCell ref="D89:D90"/>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6" width="7.75" style="3" customWidth="1"/>
    <col min="7" max="18" width="8.375" style="3" customWidth="1"/>
    <col min="19" max="19" width="7.75" style="3" customWidth="1"/>
    <col min="20" max="26" width="9" style="3"/>
    <col min="27" max="27" width="9" style="84"/>
    <col min="28" max="28" width="11.25" style="84" customWidth="1"/>
    <col min="29" max="16384" width="9" style="3"/>
  </cols>
  <sheetData>
    <row r="1" spans="1:28" ht="14.25">
      <c r="A1" s="18" t="s">
        <v>603</v>
      </c>
    </row>
    <row r="2" spans="1:28">
      <c r="R2" s="46" t="s">
        <v>634</v>
      </c>
    </row>
    <row r="3" spans="1:28" ht="17.25" customHeight="1">
      <c r="A3" s="314" t="s">
        <v>64</v>
      </c>
      <c r="B3" s="315"/>
      <c r="C3" s="315"/>
      <c r="D3" s="315"/>
      <c r="E3" s="316"/>
      <c r="F3" s="440" t="s">
        <v>131</v>
      </c>
      <c r="G3" s="442" t="s">
        <v>448</v>
      </c>
      <c r="H3" s="412" t="s">
        <v>449</v>
      </c>
      <c r="I3" s="412" t="s">
        <v>450</v>
      </c>
      <c r="J3" s="412" t="s">
        <v>451</v>
      </c>
      <c r="K3" s="412" t="s">
        <v>452</v>
      </c>
      <c r="L3" s="412" t="s">
        <v>453</v>
      </c>
      <c r="M3" s="412" t="s">
        <v>454</v>
      </c>
      <c r="N3" s="412" t="s">
        <v>455</v>
      </c>
      <c r="O3" s="412" t="s">
        <v>456</v>
      </c>
      <c r="P3" s="412" t="s">
        <v>457</v>
      </c>
      <c r="Q3" s="412" t="s">
        <v>479</v>
      </c>
      <c r="R3" s="412" t="s">
        <v>437</v>
      </c>
    </row>
    <row r="4" spans="1:28" ht="17.25" customHeight="1">
      <c r="A4" s="317"/>
      <c r="B4" s="318"/>
      <c r="C4" s="318"/>
      <c r="D4" s="318"/>
      <c r="E4" s="319"/>
      <c r="F4" s="441"/>
      <c r="G4" s="443"/>
      <c r="H4" s="439"/>
      <c r="I4" s="439"/>
      <c r="J4" s="439"/>
      <c r="K4" s="439"/>
      <c r="L4" s="439"/>
      <c r="M4" s="439"/>
      <c r="N4" s="439"/>
      <c r="O4" s="439"/>
      <c r="P4" s="439"/>
      <c r="Q4" s="439"/>
      <c r="R4" s="439"/>
    </row>
    <row r="5" spans="1:28" ht="17.25" customHeight="1" thickBot="1">
      <c r="A5" s="317"/>
      <c r="B5" s="318"/>
      <c r="C5" s="318"/>
      <c r="D5" s="318"/>
      <c r="E5" s="319"/>
      <c r="F5" s="441"/>
      <c r="G5" s="443"/>
      <c r="H5" s="439"/>
      <c r="I5" s="439"/>
      <c r="J5" s="439"/>
      <c r="K5" s="439"/>
      <c r="L5" s="439"/>
      <c r="M5" s="439"/>
      <c r="N5" s="439"/>
      <c r="O5" s="439"/>
      <c r="P5" s="439"/>
      <c r="Q5" s="439"/>
      <c r="R5" s="439"/>
    </row>
    <row r="6" spans="1:28" ht="30" customHeight="1" thickBot="1">
      <c r="A6" s="320"/>
      <c r="B6" s="321"/>
      <c r="C6" s="321"/>
      <c r="D6" s="321"/>
      <c r="E6" s="322"/>
      <c r="F6" s="441"/>
      <c r="G6" s="444"/>
      <c r="H6" s="413"/>
      <c r="I6" s="413"/>
      <c r="J6" s="413"/>
      <c r="K6" s="413"/>
      <c r="L6" s="413"/>
      <c r="M6" s="413"/>
      <c r="N6" s="413"/>
      <c r="O6" s="413"/>
      <c r="P6" s="413"/>
      <c r="Q6" s="413"/>
      <c r="R6" s="413"/>
      <c r="AA6" s="159">
        <f>SUM(AB7:AB100,F116:R120)</f>
        <v>0</v>
      </c>
      <c r="AB6" s="92"/>
    </row>
    <row r="7" spans="1:28" ht="12" customHeight="1">
      <c r="A7" s="240" t="s">
        <v>50</v>
      </c>
      <c r="B7" s="241"/>
      <c r="C7" s="241"/>
      <c r="D7" s="241"/>
      <c r="E7" s="242"/>
      <c r="F7" s="93">
        <v>795</v>
      </c>
      <c r="G7" s="69">
        <f t="shared" ref="G7:Q7" si="0">SUM(G9,G11,G13,G15,G17)</f>
        <v>674</v>
      </c>
      <c r="H7" s="41">
        <f t="shared" si="0"/>
        <v>248</v>
      </c>
      <c r="I7" s="41">
        <f t="shared" si="0"/>
        <v>12</v>
      </c>
      <c r="J7" s="41">
        <f t="shared" si="0"/>
        <v>39</v>
      </c>
      <c r="K7" s="41">
        <f t="shared" si="0"/>
        <v>36</v>
      </c>
      <c r="L7" s="41">
        <f t="shared" si="0"/>
        <v>52</v>
      </c>
      <c r="M7" s="41">
        <f t="shared" si="0"/>
        <v>116</v>
      </c>
      <c r="N7" s="41">
        <f t="shared" si="0"/>
        <v>14</v>
      </c>
      <c r="O7" s="41">
        <f t="shared" si="0"/>
        <v>29</v>
      </c>
      <c r="P7" s="41">
        <f t="shared" si="0"/>
        <v>8</v>
      </c>
      <c r="Q7" s="41">
        <f t="shared" si="0"/>
        <v>12</v>
      </c>
      <c r="R7" s="41">
        <f t="shared" ref="R7" si="1">SUM(R9,R11,R13,R15,R17)</f>
        <v>57</v>
      </c>
      <c r="AA7" s="153">
        <v>795</v>
      </c>
      <c r="AB7" s="153" t="str">
        <f>IF(F7=AA7,"",1)</f>
        <v/>
      </c>
    </row>
    <row r="8" spans="1:28" ht="12" customHeight="1">
      <c r="A8" s="243"/>
      <c r="B8" s="244"/>
      <c r="C8" s="244"/>
      <c r="D8" s="244"/>
      <c r="E8" s="245"/>
      <c r="F8" s="94"/>
      <c r="G8" s="67">
        <f t="shared" ref="G8:Q8" si="2">IF(G7=0,0,G7/$F7)</f>
        <v>0.84779874213836481</v>
      </c>
      <c r="H8" s="37">
        <f t="shared" si="2"/>
        <v>0.31194968553459118</v>
      </c>
      <c r="I8" s="37">
        <f t="shared" si="2"/>
        <v>1.509433962264151E-2</v>
      </c>
      <c r="J8" s="37">
        <f t="shared" si="2"/>
        <v>4.9056603773584909E-2</v>
      </c>
      <c r="K8" s="37">
        <f t="shared" si="2"/>
        <v>4.5283018867924525E-2</v>
      </c>
      <c r="L8" s="37">
        <f t="shared" si="2"/>
        <v>6.540880503144654E-2</v>
      </c>
      <c r="M8" s="37">
        <f t="shared" si="2"/>
        <v>0.14591194968553459</v>
      </c>
      <c r="N8" s="37">
        <f t="shared" si="2"/>
        <v>1.7610062893081761E-2</v>
      </c>
      <c r="O8" s="37">
        <f t="shared" si="2"/>
        <v>3.6477987421383647E-2</v>
      </c>
      <c r="P8" s="37">
        <f t="shared" si="2"/>
        <v>1.0062893081761006E-2</v>
      </c>
      <c r="Q8" s="37">
        <f t="shared" si="2"/>
        <v>1.509433962264151E-2</v>
      </c>
      <c r="R8" s="37">
        <f t="shared" ref="R8" si="3">IF(R7=0,0,R7/$F7)</f>
        <v>7.1698113207547168E-2</v>
      </c>
      <c r="AA8" s="154"/>
      <c r="AB8" s="154"/>
    </row>
    <row r="9" spans="1:28" ht="12" customHeight="1">
      <c r="A9" s="256" t="s">
        <v>49</v>
      </c>
      <c r="B9" s="323" t="s">
        <v>48</v>
      </c>
      <c r="C9" s="324"/>
      <c r="D9" s="324"/>
      <c r="E9" s="325"/>
      <c r="F9" s="93">
        <v>290</v>
      </c>
      <c r="G9" s="69">
        <v>256</v>
      </c>
      <c r="H9" s="41">
        <v>62</v>
      </c>
      <c r="I9" s="41">
        <v>6</v>
      </c>
      <c r="J9" s="41">
        <v>7</v>
      </c>
      <c r="K9" s="41">
        <v>9</v>
      </c>
      <c r="L9" s="41">
        <v>6</v>
      </c>
      <c r="M9" s="41">
        <v>26</v>
      </c>
      <c r="N9" s="41">
        <v>3</v>
      </c>
      <c r="O9" s="41">
        <v>4</v>
      </c>
      <c r="P9" s="41">
        <v>3</v>
      </c>
      <c r="Q9" s="41">
        <v>6</v>
      </c>
      <c r="R9" s="41">
        <v>17</v>
      </c>
      <c r="AA9" s="155">
        <v>290</v>
      </c>
      <c r="AB9" s="155" t="str">
        <f>IF(F9=AA9,"",1)</f>
        <v/>
      </c>
    </row>
    <row r="10" spans="1:28" ht="12" customHeight="1">
      <c r="A10" s="257"/>
      <c r="B10" s="326"/>
      <c r="C10" s="327"/>
      <c r="D10" s="327"/>
      <c r="E10" s="328"/>
      <c r="F10" s="94"/>
      <c r="G10" s="67">
        <f t="shared" ref="G10:Q10" si="4">IF(G9=0,0,G9/$F9)</f>
        <v>0.88275862068965516</v>
      </c>
      <c r="H10" s="37">
        <f t="shared" si="4"/>
        <v>0.21379310344827587</v>
      </c>
      <c r="I10" s="37">
        <f t="shared" si="4"/>
        <v>2.0689655172413793E-2</v>
      </c>
      <c r="J10" s="37">
        <f t="shared" si="4"/>
        <v>2.4137931034482758E-2</v>
      </c>
      <c r="K10" s="37">
        <f t="shared" si="4"/>
        <v>3.1034482758620689E-2</v>
      </c>
      <c r="L10" s="37">
        <f t="shared" si="4"/>
        <v>2.0689655172413793E-2</v>
      </c>
      <c r="M10" s="37">
        <f t="shared" si="4"/>
        <v>8.9655172413793102E-2</v>
      </c>
      <c r="N10" s="37">
        <f t="shared" si="4"/>
        <v>1.0344827586206896E-2</v>
      </c>
      <c r="O10" s="37">
        <f t="shared" si="4"/>
        <v>1.3793103448275862E-2</v>
      </c>
      <c r="P10" s="37">
        <f t="shared" si="4"/>
        <v>1.0344827586206896E-2</v>
      </c>
      <c r="Q10" s="37">
        <f t="shared" si="4"/>
        <v>2.0689655172413793E-2</v>
      </c>
      <c r="R10" s="37">
        <f t="shared" ref="R10" si="5">IF(R9=0,0,R9/$F9)</f>
        <v>5.8620689655172413E-2</v>
      </c>
      <c r="AA10" s="154"/>
      <c r="AB10" s="154"/>
    </row>
    <row r="11" spans="1:28" ht="12" customHeight="1">
      <c r="A11" s="257"/>
      <c r="B11" s="323" t="s">
        <v>47</v>
      </c>
      <c r="C11" s="324"/>
      <c r="D11" s="324"/>
      <c r="E11" s="325"/>
      <c r="F11" s="93">
        <v>132</v>
      </c>
      <c r="G11" s="69">
        <v>110</v>
      </c>
      <c r="H11" s="41">
        <v>42</v>
      </c>
      <c r="I11" s="41">
        <v>2</v>
      </c>
      <c r="J11" s="41">
        <v>4</v>
      </c>
      <c r="K11" s="41">
        <v>3</v>
      </c>
      <c r="L11" s="41">
        <v>7</v>
      </c>
      <c r="M11" s="41">
        <v>19</v>
      </c>
      <c r="N11" s="41">
        <v>2</v>
      </c>
      <c r="O11" s="41">
        <v>8</v>
      </c>
      <c r="P11" s="41">
        <v>2</v>
      </c>
      <c r="Q11" s="41">
        <v>1</v>
      </c>
      <c r="R11" s="41">
        <v>12</v>
      </c>
      <c r="AA11" s="155">
        <v>132</v>
      </c>
      <c r="AB11" s="155" t="str">
        <f>IF(F11=AA11,"",1)</f>
        <v/>
      </c>
    </row>
    <row r="12" spans="1:28" ht="12" customHeight="1">
      <c r="A12" s="257"/>
      <c r="B12" s="326"/>
      <c r="C12" s="327"/>
      <c r="D12" s="327"/>
      <c r="E12" s="328"/>
      <c r="F12" s="94"/>
      <c r="G12" s="67">
        <f t="shared" ref="G12:Q12" si="6">IF(G11=0,0,G11/$F11)</f>
        <v>0.83333333333333337</v>
      </c>
      <c r="H12" s="37">
        <f t="shared" si="6"/>
        <v>0.31818181818181818</v>
      </c>
      <c r="I12" s="37">
        <f t="shared" si="6"/>
        <v>1.5151515151515152E-2</v>
      </c>
      <c r="J12" s="37">
        <f t="shared" si="6"/>
        <v>3.0303030303030304E-2</v>
      </c>
      <c r="K12" s="37">
        <f t="shared" si="6"/>
        <v>2.2727272727272728E-2</v>
      </c>
      <c r="L12" s="37">
        <f t="shared" si="6"/>
        <v>5.3030303030303032E-2</v>
      </c>
      <c r="M12" s="37">
        <f t="shared" si="6"/>
        <v>0.14393939393939395</v>
      </c>
      <c r="N12" s="37">
        <f t="shared" si="6"/>
        <v>1.5151515151515152E-2</v>
      </c>
      <c r="O12" s="37">
        <f t="shared" si="6"/>
        <v>6.0606060606060608E-2</v>
      </c>
      <c r="P12" s="37">
        <f t="shared" si="6"/>
        <v>1.5151515151515152E-2</v>
      </c>
      <c r="Q12" s="37">
        <f t="shared" si="6"/>
        <v>7.575757575757576E-3</v>
      </c>
      <c r="R12" s="37">
        <f t="shared" ref="R12" si="7">IF(R11=0,0,R11/$F11)</f>
        <v>9.0909090909090912E-2</v>
      </c>
      <c r="AA12" s="154"/>
      <c r="AB12" s="154"/>
    </row>
    <row r="13" spans="1:28" ht="12" customHeight="1">
      <c r="A13" s="257"/>
      <c r="B13" s="323" t="s">
        <v>46</v>
      </c>
      <c r="C13" s="324"/>
      <c r="D13" s="324"/>
      <c r="E13" s="325"/>
      <c r="F13" s="93">
        <v>182</v>
      </c>
      <c r="G13" s="69">
        <v>147</v>
      </c>
      <c r="H13" s="41">
        <v>65</v>
      </c>
      <c r="I13" s="41">
        <v>3</v>
      </c>
      <c r="J13" s="41">
        <v>14</v>
      </c>
      <c r="K13" s="41">
        <v>11</v>
      </c>
      <c r="L13" s="41">
        <v>16</v>
      </c>
      <c r="M13" s="41">
        <v>32</v>
      </c>
      <c r="N13" s="41">
        <v>4</v>
      </c>
      <c r="O13" s="41">
        <v>9</v>
      </c>
      <c r="P13" s="41">
        <v>0</v>
      </c>
      <c r="Q13" s="41">
        <v>2</v>
      </c>
      <c r="R13" s="41">
        <v>16</v>
      </c>
      <c r="AA13" s="155">
        <v>182</v>
      </c>
      <c r="AB13" s="155" t="str">
        <f>IF(F13=AA13,"",1)</f>
        <v/>
      </c>
    </row>
    <row r="14" spans="1:28" ht="12" customHeight="1">
      <c r="A14" s="257"/>
      <c r="B14" s="326"/>
      <c r="C14" s="327"/>
      <c r="D14" s="327"/>
      <c r="E14" s="328"/>
      <c r="F14" s="94"/>
      <c r="G14" s="67">
        <f t="shared" ref="G14:Q14" si="8">IF(G13=0,0,G13/$F13)</f>
        <v>0.80769230769230771</v>
      </c>
      <c r="H14" s="37">
        <f t="shared" si="8"/>
        <v>0.35714285714285715</v>
      </c>
      <c r="I14" s="37">
        <f t="shared" si="8"/>
        <v>1.6483516483516484E-2</v>
      </c>
      <c r="J14" s="37">
        <f t="shared" si="8"/>
        <v>7.6923076923076927E-2</v>
      </c>
      <c r="K14" s="37">
        <f t="shared" si="8"/>
        <v>6.043956043956044E-2</v>
      </c>
      <c r="L14" s="37">
        <f t="shared" si="8"/>
        <v>8.7912087912087919E-2</v>
      </c>
      <c r="M14" s="37">
        <f t="shared" si="8"/>
        <v>0.17582417582417584</v>
      </c>
      <c r="N14" s="37">
        <f t="shared" si="8"/>
        <v>2.197802197802198E-2</v>
      </c>
      <c r="O14" s="37">
        <f t="shared" si="8"/>
        <v>4.9450549450549448E-2</v>
      </c>
      <c r="P14" s="37">
        <f t="shared" si="8"/>
        <v>0</v>
      </c>
      <c r="Q14" s="37">
        <f t="shared" si="8"/>
        <v>1.098901098901099E-2</v>
      </c>
      <c r="R14" s="37">
        <f t="shared" ref="R14" si="9">IF(R13=0,0,R13/$F13)</f>
        <v>8.7912087912087919E-2</v>
      </c>
      <c r="AA14" s="154"/>
      <c r="AB14" s="154"/>
    </row>
    <row r="15" spans="1:28" ht="12" customHeight="1">
      <c r="A15" s="257"/>
      <c r="B15" s="323" t="s">
        <v>45</v>
      </c>
      <c r="C15" s="324"/>
      <c r="D15" s="324"/>
      <c r="E15" s="325"/>
      <c r="F15" s="93">
        <v>48</v>
      </c>
      <c r="G15" s="69">
        <v>42</v>
      </c>
      <c r="H15" s="41">
        <v>28</v>
      </c>
      <c r="I15" s="41">
        <v>0</v>
      </c>
      <c r="J15" s="41">
        <v>6</v>
      </c>
      <c r="K15" s="41">
        <v>5</v>
      </c>
      <c r="L15" s="41">
        <v>3</v>
      </c>
      <c r="M15" s="41">
        <v>10</v>
      </c>
      <c r="N15" s="41">
        <v>4</v>
      </c>
      <c r="O15" s="41">
        <v>2</v>
      </c>
      <c r="P15" s="41">
        <v>2</v>
      </c>
      <c r="Q15" s="41">
        <v>0</v>
      </c>
      <c r="R15" s="41">
        <v>1</v>
      </c>
      <c r="AA15" s="155">
        <v>48</v>
      </c>
      <c r="AB15" s="155" t="str">
        <f>IF(F15=AA15,"",1)</f>
        <v/>
      </c>
    </row>
    <row r="16" spans="1:28" ht="12" customHeight="1">
      <c r="A16" s="257"/>
      <c r="B16" s="326"/>
      <c r="C16" s="327"/>
      <c r="D16" s="327"/>
      <c r="E16" s="328"/>
      <c r="F16" s="94"/>
      <c r="G16" s="67">
        <f t="shared" ref="G16:Q16" si="10">IF(G15=0,0,G15/$F15)</f>
        <v>0.875</v>
      </c>
      <c r="H16" s="37">
        <f t="shared" si="10"/>
        <v>0.58333333333333337</v>
      </c>
      <c r="I16" s="37">
        <f t="shared" si="10"/>
        <v>0</v>
      </c>
      <c r="J16" s="37">
        <f t="shared" si="10"/>
        <v>0.125</v>
      </c>
      <c r="K16" s="37">
        <f t="shared" si="10"/>
        <v>0.10416666666666667</v>
      </c>
      <c r="L16" s="37">
        <f t="shared" si="10"/>
        <v>6.25E-2</v>
      </c>
      <c r="M16" s="37">
        <f t="shared" si="10"/>
        <v>0.20833333333333334</v>
      </c>
      <c r="N16" s="37">
        <f t="shared" si="10"/>
        <v>8.3333333333333329E-2</v>
      </c>
      <c r="O16" s="37">
        <f t="shared" si="10"/>
        <v>4.1666666666666664E-2</v>
      </c>
      <c r="P16" s="37">
        <f t="shared" si="10"/>
        <v>4.1666666666666664E-2</v>
      </c>
      <c r="Q16" s="37">
        <f t="shared" si="10"/>
        <v>0</v>
      </c>
      <c r="R16" s="37">
        <f t="shared" ref="R16" si="11">IF(R15=0,0,R15/$F15)</f>
        <v>2.0833333333333332E-2</v>
      </c>
      <c r="AA16" s="154"/>
      <c r="AB16" s="154"/>
    </row>
    <row r="17" spans="1:28" ht="12" customHeight="1">
      <c r="A17" s="257"/>
      <c r="B17" s="323" t="s">
        <v>44</v>
      </c>
      <c r="C17" s="324"/>
      <c r="D17" s="324"/>
      <c r="E17" s="325"/>
      <c r="F17" s="93">
        <v>143</v>
      </c>
      <c r="G17" s="69">
        <v>119</v>
      </c>
      <c r="H17" s="41">
        <v>51</v>
      </c>
      <c r="I17" s="41">
        <v>1</v>
      </c>
      <c r="J17" s="41">
        <v>8</v>
      </c>
      <c r="K17" s="41">
        <v>8</v>
      </c>
      <c r="L17" s="41">
        <v>20</v>
      </c>
      <c r="M17" s="41">
        <v>29</v>
      </c>
      <c r="N17" s="41">
        <v>1</v>
      </c>
      <c r="O17" s="41">
        <v>6</v>
      </c>
      <c r="P17" s="41">
        <v>1</v>
      </c>
      <c r="Q17" s="41">
        <v>3</v>
      </c>
      <c r="R17" s="41">
        <v>11</v>
      </c>
      <c r="AA17" s="155">
        <v>143</v>
      </c>
      <c r="AB17" s="155" t="str">
        <f>IF(F17=AA17,"",1)</f>
        <v/>
      </c>
    </row>
    <row r="18" spans="1:28" ht="12" customHeight="1">
      <c r="A18" s="258"/>
      <c r="B18" s="326"/>
      <c r="C18" s="327"/>
      <c r="D18" s="327"/>
      <c r="E18" s="328"/>
      <c r="F18" s="94"/>
      <c r="G18" s="67">
        <f t="shared" ref="G18:Q18" si="12">IF(G17=0,0,G17/$F17)</f>
        <v>0.83216783216783219</v>
      </c>
      <c r="H18" s="37">
        <f t="shared" si="12"/>
        <v>0.35664335664335667</v>
      </c>
      <c r="I18" s="37">
        <f t="shared" si="12"/>
        <v>6.993006993006993E-3</v>
      </c>
      <c r="J18" s="37">
        <f t="shared" si="12"/>
        <v>5.5944055944055944E-2</v>
      </c>
      <c r="K18" s="37">
        <f t="shared" si="12"/>
        <v>5.5944055944055944E-2</v>
      </c>
      <c r="L18" s="37">
        <f t="shared" si="12"/>
        <v>0.13986013986013987</v>
      </c>
      <c r="M18" s="37">
        <f t="shared" si="12"/>
        <v>0.20279720279720279</v>
      </c>
      <c r="N18" s="37">
        <f t="shared" si="12"/>
        <v>6.993006993006993E-3</v>
      </c>
      <c r="O18" s="37">
        <f t="shared" si="12"/>
        <v>4.195804195804196E-2</v>
      </c>
      <c r="P18" s="37">
        <f t="shared" si="12"/>
        <v>6.993006993006993E-3</v>
      </c>
      <c r="Q18" s="37">
        <f t="shared" si="12"/>
        <v>2.097902097902098E-2</v>
      </c>
      <c r="R18" s="37">
        <f t="shared" ref="R18" si="13">IF(R17=0,0,R17/$F17)</f>
        <v>7.6923076923076927E-2</v>
      </c>
      <c r="AA18" s="156"/>
      <c r="AB18" s="154"/>
    </row>
    <row r="19" spans="1:28" ht="12" customHeight="1">
      <c r="A19" s="253" t="s">
        <v>43</v>
      </c>
      <c r="B19" s="253" t="s">
        <v>42</v>
      </c>
      <c r="C19" s="43"/>
      <c r="D19" s="305" t="s">
        <v>16</v>
      </c>
      <c r="E19" s="42"/>
      <c r="F19" s="93">
        <v>181</v>
      </c>
      <c r="G19" s="69">
        <f t="shared" ref="G19:Q19" si="14">SUM(G21,G23,G25,G27,G29,G31,G33,G35,G37,G39,G41,G43,G45,G47,G49,G51,G53,G55,G57,G59,G61,G63,G65,G67)</f>
        <v>151</v>
      </c>
      <c r="H19" s="41">
        <f t="shared" si="14"/>
        <v>74</v>
      </c>
      <c r="I19" s="41">
        <f t="shared" si="14"/>
        <v>2</v>
      </c>
      <c r="J19" s="41">
        <f t="shared" si="14"/>
        <v>12</v>
      </c>
      <c r="K19" s="41">
        <f t="shared" si="14"/>
        <v>10</v>
      </c>
      <c r="L19" s="41">
        <f t="shared" si="14"/>
        <v>12</v>
      </c>
      <c r="M19" s="41">
        <f t="shared" si="14"/>
        <v>21</v>
      </c>
      <c r="N19" s="41">
        <f t="shared" si="14"/>
        <v>6</v>
      </c>
      <c r="O19" s="41">
        <f t="shared" si="14"/>
        <v>7</v>
      </c>
      <c r="P19" s="41">
        <f t="shared" si="14"/>
        <v>3</v>
      </c>
      <c r="Q19" s="41">
        <f t="shared" si="14"/>
        <v>2</v>
      </c>
      <c r="R19" s="41">
        <f t="shared" ref="R19" si="15">SUM(R21,R23,R25,R27,R29,R31,R33,R35,R37,R39,R41,R43,R45,R47,R49,R51,R53,R55,R57,R59,R61,R63,R65,R67)</f>
        <v>14</v>
      </c>
      <c r="AA19" s="155">
        <v>181</v>
      </c>
      <c r="AB19" s="155" t="str">
        <f>IF(F19=AA19,"",1)</f>
        <v/>
      </c>
    </row>
    <row r="20" spans="1:28" ht="12" customHeight="1">
      <c r="A20" s="254"/>
      <c r="B20" s="254"/>
      <c r="C20" s="40"/>
      <c r="D20" s="306"/>
      <c r="E20" s="39"/>
      <c r="F20" s="94"/>
      <c r="G20" s="67">
        <f t="shared" ref="G20:Q20" si="16">IF(G19=0,0,G19/$F19)</f>
        <v>0.83425414364640882</v>
      </c>
      <c r="H20" s="37">
        <f t="shared" si="16"/>
        <v>0.40883977900552487</v>
      </c>
      <c r="I20" s="37">
        <f t="shared" si="16"/>
        <v>1.1049723756906077E-2</v>
      </c>
      <c r="J20" s="37">
        <f t="shared" si="16"/>
        <v>6.6298342541436461E-2</v>
      </c>
      <c r="K20" s="37">
        <f t="shared" si="16"/>
        <v>5.5248618784530384E-2</v>
      </c>
      <c r="L20" s="37">
        <f t="shared" si="16"/>
        <v>6.6298342541436461E-2</v>
      </c>
      <c r="M20" s="37">
        <f t="shared" si="16"/>
        <v>0.11602209944751381</v>
      </c>
      <c r="N20" s="37">
        <f t="shared" si="16"/>
        <v>3.3149171270718231E-2</v>
      </c>
      <c r="O20" s="37">
        <f t="shared" si="16"/>
        <v>3.8674033149171269E-2</v>
      </c>
      <c r="P20" s="37">
        <f t="shared" si="16"/>
        <v>1.6574585635359115E-2</v>
      </c>
      <c r="Q20" s="37">
        <f t="shared" si="16"/>
        <v>1.1049723756906077E-2</v>
      </c>
      <c r="R20" s="37">
        <f t="shared" ref="R20" si="17">IF(R19=0,0,R19/$F19)</f>
        <v>7.7348066298342538E-2</v>
      </c>
      <c r="AA20" s="154"/>
      <c r="AB20" s="154"/>
    </row>
    <row r="21" spans="1:28" ht="12" customHeight="1">
      <c r="A21" s="254"/>
      <c r="B21" s="254"/>
      <c r="C21" s="43"/>
      <c r="D21" s="305" t="s">
        <v>41</v>
      </c>
      <c r="E21" s="42"/>
      <c r="F21" s="93">
        <v>21</v>
      </c>
      <c r="G21" s="69">
        <v>18</v>
      </c>
      <c r="H21" s="41">
        <v>8</v>
      </c>
      <c r="I21" s="41">
        <v>0</v>
      </c>
      <c r="J21" s="41">
        <v>3</v>
      </c>
      <c r="K21" s="41">
        <v>1</v>
      </c>
      <c r="L21" s="41">
        <v>2</v>
      </c>
      <c r="M21" s="41">
        <v>3</v>
      </c>
      <c r="N21" s="41">
        <v>0</v>
      </c>
      <c r="O21" s="41">
        <v>2</v>
      </c>
      <c r="P21" s="41">
        <v>2</v>
      </c>
      <c r="Q21" s="41">
        <v>0</v>
      </c>
      <c r="R21" s="41">
        <v>2</v>
      </c>
      <c r="AA21" s="155">
        <v>21</v>
      </c>
      <c r="AB21" s="155" t="str">
        <f>IF(F21=AA21,"",1)</f>
        <v/>
      </c>
    </row>
    <row r="22" spans="1:28" ht="12" customHeight="1">
      <c r="A22" s="254"/>
      <c r="B22" s="254"/>
      <c r="C22" s="40"/>
      <c r="D22" s="306"/>
      <c r="E22" s="39"/>
      <c r="F22" s="94"/>
      <c r="G22" s="67">
        <f t="shared" ref="G22:Q22" si="18">IF(G21=0,0,G21/$F21)</f>
        <v>0.8571428571428571</v>
      </c>
      <c r="H22" s="37">
        <f t="shared" si="18"/>
        <v>0.38095238095238093</v>
      </c>
      <c r="I22" s="37">
        <f t="shared" si="18"/>
        <v>0</v>
      </c>
      <c r="J22" s="37">
        <f t="shared" si="18"/>
        <v>0.14285714285714285</v>
      </c>
      <c r="K22" s="37">
        <f t="shared" si="18"/>
        <v>4.7619047619047616E-2</v>
      </c>
      <c r="L22" s="37">
        <f t="shared" si="18"/>
        <v>9.5238095238095233E-2</v>
      </c>
      <c r="M22" s="37">
        <f t="shared" si="18"/>
        <v>0.14285714285714285</v>
      </c>
      <c r="N22" s="37">
        <f t="shared" si="18"/>
        <v>0</v>
      </c>
      <c r="O22" s="37">
        <f t="shared" si="18"/>
        <v>9.5238095238095233E-2</v>
      </c>
      <c r="P22" s="37">
        <f t="shared" si="18"/>
        <v>9.5238095238095233E-2</v>
      </c>
      <c r="Q22" s="37">
        <f t="shared" si="18"/>
        <v>0</v>
      </c>
      <c r="R22" s="37">
        <f t="shared" ref="R22" si="19">IF(R21=0,0,R21/$F21)</f>
        <v>9.5238095238095233E-2</v>
      </c>
      <c r="AA22" s="154"/>
      <c r="AB22" s="154"/>
    </row>
    <row r="23" spans="1:28" ht="12" customHeight="1">
      <c r="A23" s="254"/>
      <c r="B23" s="254"/>
      <c r="C23" s="43"/>
      <c r="D23" s="308" t="s">
        <v>40</v>
      </c>
      <c r="E23" s="115"/>
      <c r="F23" s="93">
        <v>3</v>
      </c>
      <c r="G23" s="103">
        <v>2</v>
      </c>
      <c r="H23" s="104">
        <v>3</v>
      </c>
      <c r="I23" s="41">
        <v>0</v>
      </c>
      <c r="J23" s="41">
        <v>0</v>
      </c>
      <c r="K23" s="41">
        <v>0</v>
      </c>
      <c r="L23" s="41">
        <v>1</v>
      </c>
      <c r="M23" s="41">
        <v>0</v>
      </c>
      <c r="N23" s="41">
        <v>1</v>
      </c>
      <c r="O23" s="41">
        <v>0</v>
      </c>
      <c r="P23" s="41">
        <v>0</v>
      </c>
      <c r="Q23" s="41">
        <v>0</v>
      </c>
      <c r="R23" s="41">
        <v>0</v>
      </c>
      <c r="AA23" s="155">
        <v>3</v>
      </c>
      <c r="AB23" s="155" t="str">
        <f>IF(F23=AA23,"",1)</f>
        <v/>
      </c>
    </row>
    <row r="24" spans="1:28" ht="12" customHeight="1">
      <c r="A24" s="254"/>
      <c r="B24" s="254"/>
      <c r="C24" s="40"/>
      <c r="D24" s="309"/>
      <c r="E24" s="116"/>
      <c r="F24" s="94"/>
      <c r="G24" s="106">
        <f t="shared" ref="G24:Q24" si="20">IF(G23=0,0,G23/$F23)</f>
        <v>0.66666666666666663</v>
      </c>
      <c r="H24" s="107">
        <f t="shared" si="20"/>
        <v>1</v>
      </c>
      <c r="I24" s="37">
        <f t="shared" si="20"/>
        <v>0</v>
      </c>
      <c r="J24" s="37">
        <f t="shared" si="20"/>
        <v>0</v>
      </c>
      <c r="K24" s="37">
        <f t="shared" si="20"/>
        <v>0</v>
      </c>
      <c r="L24" s="37">
        <f t="shared" si="20"/>
        <v>0.33333333333333331</v>
      </c>
      <c r="M24" s="37">
        <f t="shared" si="20"/>
        <v>0</v>
      </c>
      <c r="N24" s="37">
        <f t="shared" si="20"/>
        <v>0.33333333333333331</v>
      </c>
      <c r="O24" s="37">
        <f t="shared" si="20"/>
        <v>0</v>
      </c>
      <c r="P24" s="37">
        <f t="shared" si="20"/>
        <v>0</v>
      </c>
      <c r="Q24" s="37">
        <f t="shared" si="20"/>
        <v>0</v>
      </c>
      <c r="R24" s="37">
        <f t="shared" ref="R24" si="21">IF(R23=0,0,R23/$F23)</f>
        <v>0</v>
      </c>
      <c r="AA24" s="154"/>
      <c r="AB24" s="154"/>
    </row>
    <row r="25" spans="1:28" ht="12" customHeight="1">
      <c r="A25" s="254"/>
      <c r="B25" s="254"/>
      <c r="C25" s="43"/>
      <c r="D25" s="308" t="s">
        <v>39</v>
      </c>
      <c r="E25" s="115"/>
      <c r="F25" s="93">
        <v>14</v>
      </c>
      <c r="G25" s="103">
        <v>13</v>
      </c>
      <c r="H25" s="104">
        <v>4</v>
      </c>
      <c r="I25" s="41">
        <v>0</v>
      </c>
      <c r="J25" s="41">
        <v>1</v>
      </c>
      <c r="K25" s="41">
        <v>0</v>
      </c>
      <c r="L25" s="41">
        <v>0</v>
      </c>
      <c r="M25" s="41">
        <v>0</v>
      </c>
      <c r="N25" s="41">
        <v>0</v>
      </c>
      <c r="O25" s="41">
        <v>0</v>
      </c>
      <c r="P25" s="41">
        <v>0</v>
      </c>
      <c r="Q25" s="41">
        <v>0</v>
      </c>
      <c r="R25" s="41">
        <v>1</v>
      </c>
      <c r="AA25" s="155">
        <v>14</v>
      </c>
      <c r="AB25" s="155" t="str">
        <f>IF(F25=AA25,"",1)</f>
        <v/>
      </c>
    </row>
    <row r="26" spans="1:28" ht="12" customHeight="1">
      <c r="A26" s="254"/>
      <c r="B26" s="254"/>
      <c r="C26" s="40"/>
      <c r="D26" s="309"/>
      <c r="E26" s="116"/>
      <c r="F26" s="94"/>
      <c r="G26" s="106">
        <f t="shared" ref="G26:Q26" si="22">IF(G25=0,0,G25/$F25)</f>
        <v>0.9285714285714286</v>
      </c>
      <c r="H26" s="107">
        <f>IF(H25=0,0,H25/$F25)</f>
        <v>0.2857142857142857</v>
      </c>
      <c r="I26" s="37">
        <f>IF(I25=0,0,I25/$F25)</f>
        <v>0</v>
      </c>
      <c r="J26" s="37">
        <f t="shared" si="22"/>
        <v>7.1428571428571425E-2</v>
      </c>
      <c r="K26" s="37">
        <f t="shared" si="22"/>
        <v>0</v>
      </c>
      <c r="L26" s="37">
        <f t="shared" si="22"/>
        <v>0</v>
      </c>
      <c r="M26" s="37">
        <f t="shared" si="22"/>
        <v>0</v>
      </c>
      <c r="N26" s="37">
        <f t="shared" si="22"/>
        <v>0</v>
      </c>
      <c r="O26" s="37">
        <f t="shared" si="22"/>
        <v>0</v>
      </c>
      <c r="P26" s="37">
        <f t="shared" si="22"/>
        <v>0</v>
      </c>
      <c r="Q26" s="37">
        <f t="shared" si="22"/>
        <v>0</v>
      </c>
      <c r="R26" s="37">
        <f t="shared" ref="R26" si="23">IF(R25=0,0,R25/$F25)</f>
        <v>7.1428571428571425E-2</v>
      </c>
      <c r="AA26" s="154"/>
      <c r="AB26" s="154"/>
    </row>
    <row r="27" spans="1:28" ht="12" customHeight="1">
      <c r="A27" s="254"/>
      <c r="B27" s="254"/>
      <c r="C27" s="43"/>
      <c r="D27" s="305" t="s">
        <v>38</v>
      </c>
      <c r="E27" s="42"/>
      <c r="F27" s="93">
        <v>3</v>
      </c>
      <c r="G27" s="69">
        <v>3</v>
      </c>
      <c r="H27" s="41">
        <v>1</v>
      </c>
      <c r="I27" s="41">
        <v>0</v>
      </c>
      <c r="J27" s="41">
        <v>0</v>
      </c>
      <c r="K27" s="41">
        <v>0</v>
      </c>
      <c r="L27" s="41">
        <v>0</v>
      </c>
      <c r="M27" s="41">
        <v>0</v>
      </c>
      <c r="N27" s="41">
        <v>0</v>
      </c>
      <c r="O27" s="41">
        <v>0</v>
      </c>
      <c r="P27" s="41">
        <v>0</v>
      </c>
      <c r="Q27" s="41">
        <v>0</v>
      </c>
      <c r="R27" s="41">
        <v>0</v>
      </c>
      <c r="AA27" s="155">
        <v>3</v>
      </c>
      <c r="AB27" s="155" t="str">
        <f>IF(F27=AA27,"",1)</f>
        <v/>
      </c>
    </row>
    <row r="28" spans="1:28" ht="12" customHeight="1">
      <c r="A28" s="254"/>
      <c r="B28" s="254"/>
      <c r="C28" s="40"/>
      <c r="D28" s="306"/>
      <c r="E28" s="39"/>
      <c r="F28" s="94"/>
      <c r="G28" s="67">
        <f t="shared" ref="G28:Q28" si="24">IF(G27=0,0,G27/$F27)</f>
        <v>1</v>
      </c>
      <c r="H28" s="37">
        <f t="shared" si="24"/>
        <v>0.33333333333333331</v>
      </c>
      <c r="I28" s="37">
        <f t="shared" si="24"/>
        <v>0</v>
      </c>
      <c r="J28" s="37">
        <f t="shared" si="24"/>
        <v>0</v>
      </c>
      <c r="K28" s="37">
        <f t="shared" si="24"/>
        <v>0</v>
      </c>
      <c r="L28" s="37">
        <f t="shared" si="24"/>
        <v>0</v>
      </c>
      <c r="M28" s="37">
        <f t="shared" si="24"/>
        <v>0</v>
      </c>
      <c r="N28" s="37">
        <f t="shared" si="24"/>
        <v>0</v>
      </c>
      <c r="O28" s="37">
        <f t="shared" si="24"/>
        <v>0</v>
      </c>
      <c r="P28" s="37">
        <f t="shared" si="24"/>
        <v>0</v>
      </c>
      <c r="Q28" s="37">
        <f t="shared" si="24"/>
        <v>0</v>
      </c>
      <c r="R28" s="37">
        <f t="shared" ref="R28" si="25">IF(R27=0,0,R27/$F27)</f>
        <v>0</v>
      </c>
      <c r="AA28" s="154"/>
      <c r="AB28" s="154"/>
    </row>
    <row r="29" spans="1:28" ht="12" customHeight="1">
      <c r="A29" s="254"/>
      <c r="B29" s="254"/>
      <c r="C29" s="43"/>
      <c r="D29" s="305" t="s">
        <v>37</v>
      </c>
      <c r="E29" s="42"/>
      <c r="F29" s="93">
        <v>6</v>
      </c>
      <c r="G29" s="69">
        <v>4</v>
      </c>
      <c r="H29" s="41">
        <v>3</v>
      </c>
      <c r="I29" s="41">
        <v>0</v>
      </c>
      <c r="J29" s="41">
        <v>0</v>
      </c>
      <c r="K29" s="41">
        <v>0</v>
      </c>
      <c r="L29" s="41">
        <v>1</v>
      </c>
      <c r="M29" s="41">
        <v>1</v>
      </c>
      <c r="N29" s="41">
        <v>0</v>
      </c>
      <c r="O29" s="41">
        <v>0</v>
      </c>
      <c r="P29" s="41">
        <v>0</v>
      </c>
      <c r="Q29" s="41">
        <v>0</v>
      </c>
      <c r="R29" s="41">
        <v>1</v>
      </c>
      <c r="AA29" s="155">
        <v>6</v>
      </c>
      <c r="AB29" s="155" t="str">
        <f>IF(F29=AA29,"",1)</f>
        <v/>
      </c>
    </row>
    <row r="30" spans="1:28" ht="12" customHeight="1">
      <c r="A30" s="254"/>
      <c r="B30" s="254"/>
      <c r="C30" s="40"/>
      <c r="D30" s="306"/>
      <c r="E30" s="39"/>
      <c r="F30" s="94"/>
      <c r="G30" s="67">
        <f t="shared" ref="G30:Q30" si="26">IF(G29=0,0,G29/$F29)</f>
        <v>0.66666666666666663</v>
      </c>
      <c r="H30" s="37">
        <f t="shared" si="26"/>
        <v>0.5</v>
      </c>
      <c r="I30" s="37">
        <f t="shared" si="26"/>
        <v>0</v>
      </c>
      <c r="J30" s="37">
        <f t="shared" si="26"/>
        <v>0</v>
      </c>
      <c r="K30" s="37">
        <f t="shared" si="26"/>
        <v>0</v>
      </c>
      <c r="L30" s="37">
        <f t="shared" si="26"/>
        <v>0.16666666666666666</v>
      </c>
      <c r="M30" s="37">
        <f t="shared" si="26"/>
        <v>0.16666666666666666</v>
      </c>
      <c r="N30" s="37">
        <f t="shared" si="26"/>
        <v>0</v>
      </c>
      <c r="O30" s="37">
        <f t="shared" si="26"/>
        <v>0</v>
      </c>
      <c r="P30" s="37">
        <f t="shared" si="26"/>
        <v>0</v>
      </c>
      <c r="Q30" s="37">
        <f t="shared" si="26"/>
        <v>0</v>
      </c>
      <c r="R30" s="37">
        <f t="shared" ref="R30" si="27">IF(R29=0,0,R29/$F29)</f>
        <v>0.16666666666666666</v>
      </c>
      <c r="AA30" s="154"/>
      <c r="AB30" s="154"/>
    </row>
    <row r="31" spans="1:28" ht="12" customHeight="1">
      <c r="A31" s="254"/>
      <c r="B31" s="254"/>
      <c r="C31" s="43"/>
      <c r="D31" s="305" t="s">
        <v>36</v>
      </c>
      <c r="E31" s="42"/>
      <c r="F31" s="93">
        <v>1</v>
      </c>
      <c r="G31" s="69">
        <v>1</v>
      </c>
      <c r="H31" s="41">
        <v>1</v>
      </c>
      <c r="I31" s="41">
        <v>0</v>
      </c>
      <c r="J31" s="41">
        <v>0</v>
      </c>
      <c r="K31" s="41">
        <v>0</v>
      </c>
      <c r="L31" s="41">
        <v>0</v>
      </c>
      <c r="M31" s="41">
        <v>0</v>
      </c>
      <c r="N31" s="41">
        <v>1</v>
      </c>
      <c r="O31" s="41">
        <v>1</v>
      </c>
      <c r="P31" s="41">
        <v>0</v>
      </c>
      <c r="Q31" s="41">
        <v>0</v>
      </c>
      <c r="R31" s="41">
        <v>0</v>
      </c>
      <c r="AA31" s="155">
        <v>1</v>
      </c>
      <c r="AB31" s="155" t="str">
        <f>IF(F31=AA31,"",1)</f>
        <v/>
      </c>
    </row>
    <row r="32" spans="1:28" ht="12" customHeight="1">
      <c r="A32" s="254"/>
      <c r="B32" s="254"/>
      <c r="C32" s="40"/>
      <c r="D32" s="306"/>
      <c r="E32" s="39"/>
      <c r="F32" s="94"/>
      <c r="G32" s="67">
        <f t="shared" ref="G32:Q32" si="28">IF(G31=0,0,G31/$F31)</f>
        <v>1</v>
      </c>
      <c r="H32" s="37">
        <f t="shared" si="28"/>
        <v>1</v>
      </c>
      <c r="I32" s="37">
        <f t="shared" si="28"/>
        <v>0</v>
      </c>
      <c r="J32" s="37">
        <f t="shared" si="28"/>
        <v>0</v>
      </c>
      <c r="K32" s="37">
        <f t="shared" si="28"/>
        <v>0</v>
      </c>
      <c r="L32" s="37">
        <f t="shared" si="28"/>
        <v>0</v>
      </c>
      <c r="M32" s="37">
        <f t="shared" si="28"/>
        <v>0</v>
      </c>
      <c r="N32" s="37">
        <f t="shared" si="28"/>
        <v>1</v>
      </c>
      <c r="O32" s="37">
        <f t="shared" si="28"/>
        <v>1</v>
      </c>
      <c r="P32" s="37">
        <f t="shared" si="28"/>
        <v>0</v>
      </c>
      <c r="Q32" s="37">
        <f t="shared" si="28"/>
        <v>0</v>
      </c>
      <c r="R32" s="37">
        <f t="shared" ref="R32" si="29">IF(R31=0,0,R31/$F31)</f>
        <v>0</v>
      </c>
      <c r="AA32" s="154"/>
      <c r="AB32" s="154"/>
    </row>
    <row r="33" spans="1:28" ht="12" customHeight="1">
      <c r="A33" s="254"/>
      <c r="B33" s="254"/>
      <c r="C33" s="43"/>
      <c r="D33" s="305" t="s">
        <v>35</v>
      </c>
      <c r="E33" s="42"/>
      <c r="F33" s="93">
        <v>1</v>
      </c>
      <c r="G33" s="69">
        <v>0</v>
      </c>
      <c r="H33" s="41">
        <v>0</v>
      </c>
      <c r="I33" s="41">
        <v>1</v>
      </c>
      <c r="J33" s="41">
        <v>0</v>
      </c>
      <c r="K33" s="41">
        <v>0</v>
      </c>
      <c r="L33" s="41">
        <v>0</v>
      </c>
      <c r="M33" s="41">
        <v>0</v>
      </c>
      <c r="N33" s="41">
        <v>0</v>
      </c>
      <c r="O33" s="41">
        <v>0</v>
      </c>
      <c r="P33" s="41">
        <v>0</v>
      </c>
      <c r="Q33" s="41">
        <v>0</v>
      </c>
      <c r="R33" s="41">
        <v>0</v>
      </c>
      <c r="AA33" s="155">
        <v>1</v>
      </c>
      <c r="AB33" s="155" t="str">
        <f>IF(F33=AA33,"",1)</f>
        <v/>
      </c>
    </row>
    <row r="34" spans="1:28" ht="12" customHeight="1">
      <c r="A34" s="254"/>
      <c r="B34" s="254"/>
      <c r="C34" s="40"/>
      <c r="D34" s="306"/>
      <c r="E34" s="39"/>
      <c r="F34" s="94"/>
      <c r="G34" s="67">
        <f t="shared" ref="G34:Q34" si="30">IF(G33=0,0,G33/$F33)</f>
        <v>0</v>
      </c>
      <c r="H34" s="37">
        <f t="shared" si="30"/>
        <v>0</v>
      </c>
      <c r="I34" s="37">
        <f t="shared" si="30"/>
        <v>1</v>
      </c>
      <c r="J34" s="37">
        <f t="shared" si="30"/>
        <v>0</v>
      </c>
      <c r="K34" s="37">
        <f t="shared" si="30"/>
        <v>0</v>
      </c>
      <c r="L34" s="37">
        <f t="shared" si="30"/>
        <v>0</v>
      </c>
      <c r="M34" s="37">
        <f t="shared" si="30"/>
        <v>0</v>
      </c>
      <c r="N34" s="37">
        <f t="shared" si="30"/>
        <v>0</v>
      </c>
      <c r="O34" s="37">
        <f t="shared" si="30"/>
        <v>0</v>
      </c>
      <c r="P34" s="37">
        <f t="shared" si="30"/>
        <v>0</v>
      </c>
      <c r="Q34" s="37">
        <f t="shared" si="30"/>
        <v>0</v>
      </c>
      <c r="R34" s="37">
        <f t="shared" ref="R34" si="31">IF(R33=0,0,R33/$F33)</f>
        <v>0</v>
      </c>
      <c r="AA34" s="154"/>
      <c r="AB34" s="154"/>
    </row>
    <row r="35" spans="1:28" ht="12" customHeight="1">
      <c r="A35" s="254"/>
      <c r="B35" s="254"/>
      <c r="C35" s="43"/>
      <c r="D35" s="305" t="s">
        <v>34</v>
      </c>
      <c r="E35" s="42"/>
      <c r="F35" s="93">
        <v>7</v>
      </c>
      <c r="G35" s="69">
        <v>5</v>
      </c>
      <c r="H35" s="41">
        <v>3</v>
      </c>
      <c r="I35" s="41">
        <v>0</v>
      </c>
      <c r="J35" s="41">
        <v>1</v>
      </c>
      <c r="K35" s="41">
        <v>1</v>
      </c>
      <c r="L35" s="41">
        <v>1</v>
      </c>
      <c r="M35" s="41">
        <v>1</v>
      </c>
      <c r="N35" s="41">
        <v>1</v>
      </c>
      <c r="O35" s="41">
        <v>2</v>
      </c>
      <c r="P35" s="41">
        <v>0</v>
      </c>
      <c r="Q35" s="41">
        <v>0</v>
      </c>
      <c r="R35" s="41">
        <v>1</v>
      </c>
      <c r="AA35" s="155">
        <v>7</v>
      </c>
      <c r="AB35" s="155" t="str">
        <f>IF(F35=AA35,"",1)</f>
        <v/>
      </c>
    </row>
    <row r="36" spans="1:28" ht="12" customHeight="1">
      <c r="A36" s="254"/>
      <c r="B36" s="254"/>
      <c r="C36" s="40"/>
      <c r="D36" s="306"/>
      <c r="E36" s="39"/>
      <c r="F36" s="94"/>
      <c r="G36" s="67">
        <f t="shared" ref="G36:Q36" si="32">IF(G35=0,0,G35/$F35)</f>
        <v>0.7142857142857143</v>
      </c>
      <c r="H36" s="37">
        <f t="shared" si="32"/>
        <v>0.42857142857142855</v>
      </c>
      <c r="I36" s="37">
        <f t="shared" si="32"/>
        <v>0</v>
      </c>
      <c r="J36" s="37">
        <f t="shared" si="32"/>
        <v>0.14285714285714285</v>
      </c>
      <c r="K36" s="37">
        <f t="shared" si="32"/>
        <v>0.14285714285714285</v>
      </c>
      <c r="L36" s="37">
        <f t="shared" si="32"/>
        <v>0.14285714285714285</v>
      </c>
      <c r="M36" s="37">
        <f t="shared" si="32"/>
        <v>0.14285714285714285</v>
      </c>
      <c r="N36" s="37">
        <f t="shared" si="32"/>
        <v>0.14285714285714285</v>
      </c>
      <c r="O36" s="37">
        <f t="shared" si="32"/>
        <v>0.2857142857142857</v>
      </c>
      <c r="P36" s="37">
        <f t="shared" si="32"/>
        <v>0</v>
      </c>
      <c r="Q36" s="37">
        <f t="shared" si="32"/>
        <v>0</v>
      </c>
      <c r="R36" s="37">
        <f t="shared" ref="R36" si="33">IF(R35=0,0,R35/$F35)</f>
        <v>0.14285714285714285</v>
      </c>
      <c r="AA36" s="154"/>
      <c r="AB36" s="154"/>
    </row>
    <row r="37" spans="1:28" ht="12" customHeight="1">
      <c r="A37" s="254"/>
      <c r="B37" s="254"/>
      <c r="C37" s="43"/>
      <c r="D37" s="305" t="s">
        <v>33</v>
      </c>
      <c r="E37" s="42"/>
      <c r="F37" s="93">
        <v>1</v>
      </c>
      <c r="G37" s="69">
        <v>1</v>
      </c>
      <c r="H37" s="41">
        <v>1</v>
      </c>
      <c r="I37" s="41">
        <v>0</v>
      </c>
      <c r="J37" s="41">
        <v>0</v>
      </c>
      <c r="K37" s="41">
        <v>0</v>
      </c>
      <c r="L37" s="41">
        <v>0</v>
      </c>
      <c r="M37" s="41">
        <v>0</v>
      </c>
      <c r="N37" s="41">
        <v>0</v>
      </c>
      <c r="O37" s="41">
        <v>0</v>
      </c>
      <c r="P37" s="41">
        <v>0</v>
      </c>
      <c r="Q37" s="41">
        <v>0</v>
      </c>
      <c r="R37" s="41">
        <v>0</v>
      </c>
      <c r="AA37" s="155">
        <v>1</v>
      </c>
      <c r="AB37" s="155" t="str">
        <f>IF(F37=AA37,"",1)</f>
        <v/>
      </c>
    </row>
    <row r="38" spans="1:28" ht="12" customHeight="1">
      <c r="A38" s="254"/>
      <c r="B38" s="254"/>
      <c r="C38" s="40"/>
      <c r="D38" s="306"/>
      <c r="E38" s="39"/>
      <c r="F38" s="94"/>
      <c r="G38" s="67">
        <f t="shared" ref="G38:Q38" si="34">IF(G37=0,0,G37/$F37)</f>
        <v>1</v>
      </c>
      <c r="H38" s="37">
        <f t="shared" si="34"/>
        <v>1</v>
      </c>
      <c r="I38" s="37">
        <f t="shared" si="34"/>
        <v>0</v>
      </c>
      <c r="J38" s="37">
        <f t="shared" si="34"/>
        <v>0</v>
      </c>
      <c r="K38" s="37">
        <f t="shared" si="34"/>
        <v>0</v>
      </c>
      <c r="L38" s="37">
        <f t="shared" si="34"/>
        <v>0</v>
      </c>
      <c r="M38" s="37">
        <f t="shared" si="34"/>
        <v>0</v>
      </c>
      <c r="N38" s="37">
        <f t="shared" si="34"/>
        <v>0</v>
      </c>
      <c r="O38" s="37">
        <f t="shared" si="34"/>
        <v>0</v>
      </c>
      <c r="P38" s="37">
        <f t="shared" si="34"/>
        <v>0</v>
      </c>
      <c r="Q38" s="37">
        <f t="shared" si="34"/>
        <v>0</v>
      </c>
      <c r="R38" s="37">
        <f t="shared" ref="R38" si="35">IF(R37=0,0,R37/$F37)</f>
        <v>0</v>
      </c>
      <c r="AA38" s="154"/>
      <c r="AB38" s="154"/>
    </row>
    <row r="39" spans="1:28" ht="12" customHeight="1">
      <c r="A39" s="254"/>
      <c r="B39" s="254"/>
      <c r="C39" s="43"/>
      <c r="D39" s="305" t="s">
        <v>32</v>
      </c>
      <c r="E39" s="42"/>
      <c r="F39" s="93">
        <v>5</v>
      </c>
      <c r="G39" s="69">
        <v>5</v>
      </c>
      <c r="H39" s="41">
        <v>2</v>
      </c>
      <c r="I39" s="41">
        <v>0</v>
      </c>
      <c r="J39" s="41">
        <v>0</v>
      </c>
      <c r="K39" s="41">
        <v>0</v>
      </c>
      <c r="L39" s="41">
        <v>0</v>
      </c>
      <c r="M39" s="41">
        <v>0</v>
      </c>
      <c r="N39" s="41">
        <v>0</v>
      </c>
      <c r="O39" s="41">
        <v>0</v>
      </c>
      <c r="P39" s="41">
        <v>0</v>
      </c>
      <c r="Q39" s="41">
        <v>0</v>
      </c>
      <c r="R39" s="41">
        <v>0</v>
      </c>
      <c r="AA39" s="155">
        <v>5</v>
      </c>
      <c r="AB39" s="155" t="str">
        <f>IF(F39=AA39,"",1)</f>
        <v/>
      </c>
    </row>
    <row r="40" spans="1:28" ht="12" customHeight="1">
      <c r="A40" s="254"/>
      <c r="B40" s="254"/>
      <c r="C40" s="40"/>
      <c r="D40" s="306"/>
      <c r="E40" s="39"/>
      <c r="F40" s="94"/>
      <c r="G40" s="67">
        <f t="shared" ref="G40:Q40" si="36">IF(G39=0,0,G39/$F39)</f>
        <v>1</v>
      </c>
      <c r="H40" s="37">
        <f t="shared" si="36"/>
        <v>0.4</v>
      </c>
      <c r="I40" s="37">
        <f t="shared" si="36"/>
        <v>0</v>
      </c>
      <c r="J40" s="37">
        <f t="shared" si="36"/>
        <v>0</v>
      </c>
      <c r="K40" s="37">
        <f t="shared" si="36"/>
        <v>0</v>
      </c>
      <c r="L40" s="37">
        <f t="shared" si="36"/>
        <v>0</v>
      </c>
      <c r="M40" s="37">
        <f t="shared" si="36"/>
        <v>0</v>
      </c>
      <c r="N40" s="37">
        <f t="shared" si="36"/>
        <v>0</v>
      </c>
      <c r="O40" s="37">
        <f t="shared" si="36"/>
        <v>0</v>
      </c>
      <c r="P40" s="37">
        <f t="shared" si="36"/>
        <v>0</v>
      </c>
      <c r="Q40" s="37">
        <f t="shared" si="36"/>
        <v>0</v>
      </c>
      <c r="R40" s="37">
        <f t="shared" ref="R40" si="37">IF(R39=0,0,R39/$F39)</f>
        <v>0</v>
      </c>
      <c r="AA40" s="154"/>
      <c r="AB40" s="154"/>
    </row>
    <row r="41" spans="1:28" ht="12" customHeight="1">
      <c r="A41" s="254"/>
      <c r="B41" s="254"/>
      <c r="C41" s="43"/>
      <c r="D41" s="305" t="s">
        <v>31</v>
      </c>
      <c r="E41" s="42"/>
      <c r="F41" s="93">
        <v>1</v>
      </c>
      <c r="G41" s="69">
        <v>1</v>
      </c>
      <c r="H41" s="41">
        <v>0</v>
      </c>
      <c r="I41" s="41">
        <v>0</v>
      </c>
      <c r="J41" s="41">
        <v>0</v>
      </c>
      <c r="K41" s="41">
        <v>0</v>
      </c>
      <c r="L41" s="41">
        <v>0</v>
      </c>
      <c r="M41" s="41">
        <v>0</v>
      </c>
      <c r="N41" s="41">
        <v>0</v>
      </c>
      <c r="O41" s="41">
        <v>0</v>
      </c>
      <c r="P41" s="41">
        <v>0</v>
      </c>
      <c r="Q41" s="41">
        <v>0</v>
      </c>
      <c r="R41" s="41">
        <v>0</v>
      </c>
      <c r="AA41" s="155">
        <v>1</v>
      </c>
      <c r="AB41" s="155" t="str">
        <f>IF(F41=AA41,"",1)</f>
        <v/>
      </c>
    </row>
    <row r="42" spans="1:28" ht="12" customHeight="1">
      <c r="A42" s="254"/>
      <c r="B42" s="254"/>
      <c r="C42" s="40"/>
      <c r="D42" s="306"/>
      <c r="E42" s="39"/>
      <c r="F42" s="94"/>
      <c r="G42" s="67">
        <f t="shared" ref="G42:Q42" si="38">IF(G41=0,0,G41/$F41)</f>
        <v>1</v>
      </c>
      <c r="H42" s="37">
        <f t="shared" si="38"/>
        <v>0</v>
      </c>
      <c r="I42" s="37">
        <f t="shared" si="38"/>
        <v>0</v>
      </c>
      <c r="J42" s="37">
        <f t="shared" si="38"/>
        <v>0</v>
      </c>
      <c r="K42" s="37">
        <f t="shared" si="38"/>
        <v>0</v>
      </c>
      <c r="L42" s="37">
        <f t="shared" si="38"/>
        <v>0</v>
      </c>
      <c r="M42" s="37">
        <f t="shared" si="38"/>
        <v>0</v>
      </c>
      <c r="N42" s="37">
        <f t="shared" si="38"/>
        <v>0</v>
      </c>
      <c r="O42" s="37">
        <f t="shared" si="38"/>
        <v>0</v>
      </c>
      <c r="P42" s="37">
        <f t="shared" si="38"/>
        <v>0</v>
      </c>
      <c r="Q42" s="37">
        <f t="shared" si="38"/>
        <v>0</v>
      </c>
      <c r="R42" s="37">
        <f t="shared" ref="R42" si="39">IF(R41=0,0,R41/$F41)</f>
        <v>0</v>
      </c>
      <c r="AA42" s="154"/>
      <c r="AB42" s="154"/>
    </row>
    <row r="43" spans="1:28" ht="12" customHeight="1">
      <c r="A43" s="254"/>
      <c r="B43" s="254"/>
      <c r="C43" s="43"/>
      <c r="D43" s="305" t="s">
        <v>30</v>
      </c>
      <c r="E43" s="42"/>
      <c r="F43" s="93">
        <v>2</v>
      </c>
      <c r="G43" s="69">
        <v>2</v>
      </c>
      <c r="H43" s="41">
        <v>1</v>
      </c>
      <c r="I43" s="41">
        <v>0</v>
      </c>
      <c r="J43" s="41">
        <v>0</v>
      </c>
      <c r="K43" s="41">
        <v>0</v>
      </c>
      <c r="L43" s="41">
        <v>0</v>
      </c>
      <c r="M43" s="41">
        <v>0</v>
      </c>
      <c r="N43" s="41">
        <v>0</v>
      </c>
      <c r="O43" s="41">
        <v>0</v>
      </c>
      <c r="P43" s="41">
        <v>0</v>
      </c>
      <c r="Q43" s="41">
        <v>0</v>
      </c>
      <c r="R43" s="41">
        <v>0</v>
      </c>
      <c r="AA43" s="155">
        <v>2</v>
      </c>
      <c r="AB43" s="155" t="str">
        <f>IF(F43=AA43,"",1)</f>
        <v/>
      </c>
    </row>
    <row r="44" spans="1:28" ht="12" customHeight="1">
      <c r="A44" s="254"/>
      <c r="B44" s="254"/>
      <c r="C44" s="40"/>
      <c r="D44" s="306"/>
      <c r="E44" s="39"/>
      <c r="F44" s="94"/>
      <c r="G44" s="67">
        <f t="shared" ref="G44:Q44" si="40">IF(G43=0,0,G43/$F43)</f>
        <v>1</v>
      </c>
      <c r="H44" s="37">
        <f t="shared" si="40"/>
        <v>0.5</v>
      </c>
      <c r="I44" s="37">
        <f t="shared" si="40"/>
        <v>0</v>
      </c>
      <c r="J44" s="37">
        <f t="shared" si="40"/>
        <v>0</v>
      </c>
      <c r="K44" s="37">
        <f t="shared" si="40"/>
        <v>0</v>
      </c>
      <c r="L44" s="37">
        <f t="shared" si="40"/>
        <v>0</v>
      </c>
      <c r="M44" s="37">
        <f t="shared" si="40"/>
        <v>0</v>
      </c>
      <c r="N44" s="37">
        <f t="shared" si="40"/>
        <v>0</v>
      </c>
      <c r="O44" s="37">
        <f t="shared" si="40"/>
        <v>0</v>
      </c>
      <c r="P44" s="37">
        <f t="shared" si="40"/>
        <v>0</v>
      </c>
      <c r="Q44" s="37">
        <f t="shared" si="40"/>
        <v>0</v>
      </c>
      <c r="R44" s="37">
        <f t="shared" ref="R44" si="41">IF(R43=0,0,R43/$F43)</f>
        <v>0</v>
      </c>
      <c r="AA44" s="154"/>
      <c r="AB44" s="154"/>
    </row>
    <row r="45" spans="1:28" ht="12" customHeight="1">
      <c r="A45" s="254"/>
      <c r="B45" s="254"/>
      <c r="C45" s="43"/>
      <c r="D45" s="305" t="s">
        <v>29</v>
      </c>
      <c r="E45" s="42"/>
      <c r="F45" s="93">
        <v>7</v>
      </c>
      <c r="G45" s="69">
        <v>6</v>
      </c>
      <c r="H45" s="41">
        <v>5</v>
      </c>
      <c r="I45" s="41">
        <v>0</v>
      </c>
      <c r="J45" s="41">
        <v>0</v>
      </c>
      <c r="K45" s="41">
        <v>1</v>
      </c>
      <c r="L45" s="41">
        <v>0</v>
      </c>
      <c r="M45" s="41">
        <v>0</v>
      </c>
      <c r="N45" s="41">
        <v>0</v>
      </c>
      <c r="O45" s="41">
        <v>0</v>
      </c>
      <c r="P45" s="41">
        <v>0</v>
      </c>
      <c r="Q45" s="41">
        <v>1</v>
      </c>
      <c r="R45" s="41">
        <v>0</v>
      </c>
      <c r="AA45" s="155">
        <v>7</v>
      </c>
      <c r="AB45" s="155" t="str">
        <f>IF(F45=AA45,"",1)</f>
        <v/>
      </c>
    </row>
    <row r="46" spans="1:28" ht="12" customHeight="1">
      <c r="A46" s="254"/>
      <c r="B46" s="254"/>
      <c r="C46" s="40"/>
      <c r="D46" s="306"/>
      <c r="E46" s="39"/>
      <c r="F46" s="94"/>
      <c r="G46" s="67">
        <f t="shared" ref="G46:Q46" si="42">IF(G45=0,0,G45/$F45)</f>
        <v>0.8571428571428571</v>
      </c>
      <c r="H46" s="37">
        <f t="shared" si="42"/>
        <v>0.7142857142857143</v>
      </c>
      <c r="I46" s="37">
        <f t="shared" si="42"/>
        <v>0</v>
      </c>
      <c r="J46" s="37">
        <f t="shared" si="42"/>
        <v>0</v>
      </c>
      <c r="K46" s="37">
        <f t="shared" si="42"/>
        <v>0.14285714285714285</v>
      </c>
      <c r="L46" s="37">
        <f t="shared" si="42"/>
        <v>0</v>
      </c>
      <c r="M46" s="37">
        <f t="shared" si="42"/>
        <v>0</v>
      </c>
      <c r="N46" s="37">
        <f t="shared" si="42"/>
        <v>0</v>
      </c>
      <c r="O46" s="37">
        <f t="shared" si="42"/>
        <v>0</v>
      </c>
      <c r="P46" s="37">
        <f t="shared" si="42"/>
        <v>0</v>
      </c>
      <c r="Q46" s="37">
        <f t="shared" si="42"/>
        <v>0.14285714285714285</v>
      </c>
      <c r="R46" s="37">
        <f t="shared" ref="R46" si="43">IF(R45=0,0,R45/$F45)</f>
        <v>0</v>
      </c>
      <c r="AA46" s="154"/>
      <c r="AB46" s="154"/>
    </row>
    <row r="47" spans="1:28" ht="12" customHeight="1">
      <c r="A47" s="254"/>
      <c r="B47" s="254"/>
      <c r="C47" s="43"/>
      <c r="D47" s="305" t="s">
        <v>28</v>
      </c>
      <c r="E47" s="42"/>
      <c r="F47" s="93">
        <v>4</v>
      </c>
      <c r="G47" s="69">
        <v>4</v>
      </c>
      <c r="H47" s="41">
        <v>1</v>
      </c>
      <c r="I47" s="41">
        <v>0</v>
      </c>
      <c r="J47" s="41">
        <v>0</v>
      </c>
      <c r="K47" s="41">
        <v>0</v>
      </c>
      <c r="L47" s="41">
        <v>0</v>
      </c>
      <c r="M47" s="41">
        <v>1</v>
      </c>
      <c r="N47" s="41">
        <v>0</v>
      </c>
      <c r="O47" s="41">
        <v>0</v>
      </c>
      <c r="P47" s="41">
        <v>0</v>
      </c>
      <c r="Q47" s="41">
        <v>0</v>
      </c>
      <c r="R47" s="41">
        <v>0</v>
      </c>
      <c r="AA47" s="155">
        <v>4</v>
      </c>
      <c r="AB47" s="155" t="str">
        <f>IF(F47=AA47,"",1)</f>
        <v/>
      </c>
    </row>
    <row r="48" spans="1:28" ht="12" customHeight="1">
      <c r="A48" s="254"/>
      <c r="B48" s="254"/>
      <c r="C48" s="40"/>
      <c r="D48" s="306"/>
      <c r="E48" s="39"/>
      <c r="F48" s="94"/>
      <c r="G48" s="67">
        <f t="shared" ref="G48:Q48" si="44">IF(G47=0,0,G47/$F47)</f>
        <v>1</v>
      </c>
      <c r="H48" s="37">
        <f t="shared" si="44"/>
        <v>0.25</v>
      </c>
      <c r="I48" s="37">
        <f t="shared" si="44"/>
        <v>0</v>
      </c>
      <c r="J48" s="37">
        <f t="shared" si="44"/>
        <v>0</v>
      </c>
      <c r="K48" s="37">
        <f t="shared" si="44"/>
        <v>0</v>
      </c>
      <c r="L48" s="37">
        <f t="shared" si="44"/>
        <v>0</v>
      </c>
      <c r="M48" s="37">
        <f t="shared" si="44"/>
        <v>0.25</v>
      </c>
      <c r="N48" s="37">
        <f t="shared" si="44"/>
        <v>0</v>
      </c>
      <c r="O48" s="37">
        <f t="shared" si="44"/>
        <v>0</v>
      </c>
      <c r="P48" s="37">
        <f t="shared" si="44"/>
        <v>0</v>
      </c>
      <c r="Q48" s="37">
        <f t="shared" si="44"/>
        <v>0</v>
      </c>
      <c r="R48" s="37">
        <f t="shared" ref="R48" si="45">IF(R47=0,0,R47/$F47)</f>
        <v>0</v>
      </c>
      <c r="AA48" s="154"/>
      <c r="AB48" s="154"/>
    </row>
    <row r="49" spans="1:28" ht="12" customHeight="1">
      <c r="A49" s="254"/>
      <c r="B49" s="254"/>
      <c r="C49" s="43"/>
      <c r="D49" s="305" t="s">
        <v>27</v>
      </c>
      <c r="E49" s="42"/>
      <c r="F49" s="93">
        <v>4</v>
      </c>
      <c r="G49" s="69">
        <v>2</v>
      </c>
      <c r="H49" s="41">
        <v>2</v>
      </c>
      <c r="I49" s="41">
        <v>0</v>
      </c>
      <c r="J49" s="41">
        <v>0</v>
      </c>
      <c r="K49" s="41">
        <v>0</v>
      </c>
      <c r="L49" s="41">
        <v>0</v>
      </c>
      <c r="M49" s="41">
        <v>1</v>
      </c>
      <c r="N49" s="41">
        <v>0</v>
      </c>
      <c r="O49" s="41">
        <v>0</v>
      </c>
      <c r="P49" s="41">
        <v>0</v>
      </c>
      <c r="Q49" s="41">
        <v>0</v>
      </c>
      <c r="R49" s="41">
        <v>1</v>
      </c>
      <c r="AA49" s="155">
        <v>4</v>
      </c>
      <c r="AB49" s="155" t="str">
        <f>IF(F49=AA49,"",1)</f>
        <v/>
      </c>
    </row>
    <row r="50" spans="1:28" ht="12" customHeight="1">
      <c r="A50" s="254"/>
      <c r="B50" s="254"/>
      <c r="C50" s="40"/>
      <c r="D50" s="306"/>
      <c r="E50" s="39"/>
      <c r="F50" s="94"/>
      <c r="G50" s="67">
        <f t="shared" ref="G50:Q50" si="46">IF(G49=0,0,G49/$F49)</f>
        <v>0.5</v>
      </c>
      <c r="H50" s="37">
        <f t="shared" si="46"/>
        <v>0.5</v>
      </c>
      <c r="I50" s="37">
        <f t="shared" si="46"/>
        <v>0</v>
      </c>
      <c r="J50" s="37">
        <f t="shared" si="46"/>
        <v>0</v>
      </c>
      <c r="K50" s="37">
        <f t="shared" si="46"/>
        <v>0</v>
      </c>
      <c r="L50" s="37">
        <f t="shared" si="46"/>
        <v>0</v>
      </c>
      <c r="M50" s="37">
        <f t="shared" si="46"/>
        <v>0.25</v>
      </c>
      <c r="N50" s="37">
        <f t="shared" si="46"/>
        <v>0</v>
      </c>
      <c r="O50" s="37">
        <f t="shared" si="46"/>
        <v>0</v>
      </c>
      <c r="P50" s="37">
        <f t="shared" si="46"/>
        <v>0</v>
      </c>
      <c r="Q50" s="37">
        <f t="shared" si="46"/>
        <v>0</v>
      </c>
      <c r="R50" s="37">
        <f t="shared" ref="R50" si="47">IF(R49=0,0,R49/$F49)</f>
        <v>0.25</v>
      </c>
      <c r="AA50" s="154"/>
      <c r="AB50" s="154"/>
    </row>
    <row r="51" spans="1:28" ht="12" customHeight="1">
      <c r="A51" s="254"/>
      <c r="B51" s="254"/>
      <c r="C51" s="43"/>
      <c r="D51" s="305" t="s">
        <v>26</v>
      </c>
      <c r="E51" s="42"/>
      <c r="F51" s="93">
        <v>14</v>
      </c>
      <c r="G51" s="69">
        <v>12</v>
      </c>
      <c r="H51" s="41">
        <v>6</v>
      </c>
      <c r="I51" s="41">
        <v>0</v>
      </c>
      <c r="J51" s="41">
        <v>2</v>
      </c>
      <c r="K51" s="41">
        <v>0</v>
      </c>
      <c r="L51" s="41">
        <v>0</v>
      </c>
      <c r="M51" s="41">
        <v>3</v>
      </c>
      <c r="N51" s="41">
        <v>1</v>
      </c>
      <c r="O51" s="41">
        <v>0</v>
      </c>
      <c r="P51" s="41">
        <v>1</v>
      </c>
      <c r="Q51" s="41">
        <v>0</v>
      </c>
      <c r="R51" s="41">
        <v>1</v>
      </c>
      <c r="AA51" s="155">
        <v>14</v>
      </c>
      <c r="AB51" s="155" t="str">
        <f>IF(F51=AA51,"",1)</f>
        <v/>
      </c>
    </row>
    <row r="52" spans="1:28" ht="12" customHeight="1">
      <c r="A52" s="254"/>
      <c r="B52" s="254"/>
      <c r="C52" s="40"/>
      <c r="D52" s="306"/>
      <c r="E52" s="39"/>
      <c r="F52" s="94"/>
      <c r="G52" s="67">
        <f t="shared" ref="G52:Q52" si="48">IF(G51=0,0,G51/$F51)</f>
        <v>0.8571428571428571</v>
      </c>
      <c r="H52" s="37">
        <f t="shared" si="48"/>
        <v>0.42857142857142855</v>
      </c>
      <c r="I52" s="37">
        <f t="shared" si="48"/>
        <v>0</v>
      </c>
      <c r="J52" s="37">
        <f t="shared" si="48"/>
        <v>0.14285714285714285</v>
      </c>
      <c r="K52" s="37">
        <f t="shared" si="48"/>
        <v>0</v>
      </c>
      <c r="L52" s="37">
        <f t="shared" si="48"/>
        <v>0</v>
      </c>
      <c r="M52" s="37">
        <f t="shared" si="48"/>
        <v>0.21428571428571427</v>
      </c>
      <c r="N52" s="37">
        <f t="shared" si="48"/>
        <v>7.1428571428571425E-2</v>
      </c>
      <c r="O52" s="37">
        <f t="shared" si="48"/>
        <v>0</v>
      </c>
      <c r="P52" s="37">
        <f t="shared" si="48"/>
        <v>7.1428571428571425E-2</v>
      </c>
      <c r="Q52" s="37">
        <f t="shared" si="48"/>
        <v>0</v>
      </c>
      <c r="R52" s="37">
        <f t="shared" ref="R52" si="49">IF(R51=0,0,R51/$F51)</f>
        <v>7.1428571428571425E-2</v>
      </c>
      <c r="AA52" s="154"/>
      <c r="AB52" s="154"/>
    </row>
    <row r="53" spans="1:28" ht="12" customHeight="1">
      <c r="A53" s="254"/>
      <c r="B53" s="254"/>
      <c r="C53" s="43"/>
      <c r="D53" s="305" t="s">
        <v>25</v>
      </c>
      <c r="E53" s="42"/>
      <c r="F53" s="93">
        <v>5</v>
      </c>
      <c r="G53" s="69">
        <v>5</v>
      </c>
      <c r="H53" s="41">
        <v>1</v>
      </c>
      <c r="I53" s="41">
        <v>1</v>
      </c>
      <c r="J53" s="41">
        <v>0</v>
      </c>
      <c r="K53" s="41">
        <v>0</v>
      </c>
      <c r="L53" s="41">
        <v>0</v>
      </c>
      <c r="M53" s="41">
        <v>0</v>
      </c>
      <c r="N53" s="41">
        <v>0</v>
      </c>
      <c r="O53" s="41">
        <v>1</v>
      </c>
      <c r="P53" s="41">
        <v>0</v>
      </c>
      <c r="Q53" s="41">
        <v>0</v>
      </c>
      <c r="R53" s="41">
        <v>0</v>
      </c>
      <c r="AA53" s="155">
        <v>5</v>
      </c>
      <c r="AB53" s="155" t="str">
        <f>IF(F53=AA53,"",1)</f>
        <v/>
      </c>
    </row>
    <row r="54" spans="1:28" ht="12" customHeight="1">
      <c r="A54" s="254"/>
      <c r="B54" s="254"/>
      <c r="C54" s="40"/>
      <c r="D54" s="306"/>
      <c r="E54" s="39"/>
      <c r="F54" s="94"/>
      <c r="G54" s="67">
        <f t="shared" ref="G54:Q54" si="50">IF(G53=0,0,G53/$F53)</f>
        <v>1</v>
      </c>
      <c r="H54" s="37">
        <f t="shared" si="50"/>
        <v>0.2</v>
      </c>
      <c r="I54" s="37">
        <f t="shared" si="50"/>
        <v>0.2</v>
      </c>
      <c r="J54" s="37">
        <f t="shared" si="50"/>
        <v>0</v>
      </c>
      <c r="K54" s="37">
        <f t="shared" si="50"/>
        <v>0</v>
      </c>
      <c r="L54" s="37">
        <f t="shared" si="50"/>
        <v>0</v>
      </c>
      <c r="M54" s="37">
        <f t="shared" si="50"/>
        <v>0</v>
      </c>
      <c r="N54" s="37">
        <f t="shared" si="50"/>
        <v>0</v>
      </c>
      <c r="O54" s="37">
        <f t="shared" si="50"/>
        <v>0.2</v>
      </c>
      <c r="P54" s="37">
        <f t="shared" si="50"/>
        <v>0</v>
      </c>
      <c r="Q54" s="37">
        <f t="shared" si="50"/>
        <v>0</v>
      </c>
      <c r="R54" s="37">
        <f t="shared" ref="R54" si="51">IF(R53=0,0,R53/$F53)</f>
        <v>0</v>
      </c>
      <c r="AA54" s="154"/>
      <c r="AB54" s="154"/>
    </row>
    <row r="55" spans="1:28" ht="12" customHeight="1">
      <c r="A55" s="254"/>
      <c r="B55" s="254"/>
      <c r="C55" s="43"/>
      <c r="D55" s="305" t="s">
        <v>24</v>
      </c>
      <c r="E55" s="42"/>
      <c r="F55" s="93">
        <v>27</v>
      </c>
      <c r="G55" s="69">
        <v>22</v>
      </c>
      <c r="H55" s="41">
        <v>12</v>
      </c>
      <c r="I55" s="41">
        <v>0</v>
      </c>
      <c r="J55" s="41">
        <v>1</v>
      </c>
      <c r="K55" s="41">
        <v>2</v>
      </c>
      <c r="L55" s="41">
        <v>4</v>
      </c>
      <c r="M55" s="41">
        <v>7</v>
      </c>
      <c r="N55" s="41">
        <v>0</v>
      </c>
      <c r="O55" s="41">
        <v>1</v>
      </c>
      <c r="P55" s="41">
        <v>0</v>
      </c>
      <c r="Q55" s="41">
        <v>0</v>
      </c>
      <c r="R55" s="41">
        <v>2</v>
      </c>
      <c r="AA55" s="155">
        <v>27</v>
      </c>
      <c r="AB55" s="155" t="str">
        <f>IF(F55=AA55,"",1)</f>
        <v/>
      </c>
    </row>
    <row r="56" spans="1:28" ht="12" customHeight="1">
      <c r="A56" s="254"/>
      <c r="B56" s="254"/>
      <c r="C56" s="40"/>
      <c r="D56" s="306"/>
      <c r="E56" s="39"/>
      <c r="F56" s="94"/>
      <c r="G56" s="67">
        <f t="shared" ref="G56:Q56" si="52">IF(G55=0,0,G55/$F55)</f>
        <v>0.81481481481481477</v>
      </c>
      <c r="H56" s="37">
        <f t="shared" si="52"/>
        <v>0.44444444444444442</v>
      </c>
      <c r="I56" s="37">
        <f t="shared" si="52"/>
        <v>0</v>
      </c>
      <c r="J56" s="37">
        <f t="shared" si="52"/>
        <v>3.7037037037037035E-2</v>
      </c>
      <c r="K56" s="37">
        <f t="shared" si="52"/>
        <v>7.407407407407407E-2</v>
      </c>
      <c r="L56" s="37">
        <f t="shared" si="52"/>
        <v>0.14814814814814814</v>
      </c>
      <c r="M56" s="37">
        <f t="shared" si="52"/>
        <v>0.25925925925925924</v>
      </c>
      <c r="N56" s="37">
        <f t="shared" si="52"/>
        <v>0</v>
      </c>
      <c r="O56" s="37">
        <f t="shared" si="52"/>
        <v>3.7037037037037035E-2</v>
      </c>
      <c r="P56" s="37">
        <f t="shared" si="52"/>
        <v>0</v>
      </c>
      <c r="Q56" s="37">
        <f t="shared" si="52"/>
        <v>0</v>
      </c>
      <c r="R56" s="37">
        <f t="shared" ref="R56" si="53">IF(R55=0,0,R55/$F55)</f>
        <v>7.407407407407407E-2</v>
      </c>
      <c r="AA56" s="154"/>
      <c r="AB56" s="154"/>
    </row>
    <row r="57" spans="1:28" ht="12" customHeight="1">
      <c r="A57" s="254"/>
      <c r="B57" s="254"/>
      <c r="C57" s="43"/>
      <c r="D57" s="305" t="s">
        <v>23</v>
      </c>
      <c r="E57" s="42"/>
      <c r="F57" s="93">
        <v>7</v>
      </c>
      <c r="G57" s="69">
        <v>5</v>
      </c>
      <c r="H57" s="41">
        <v>4</v>
      </c>
      <c r="I57" s="41">
        <v>0</v>
      </c>
      <c r="J57" s="41">
        <v>2</v>
      </c>
      <c r="K57" s="41">
        <v>1</v>
      </c>
      <c r="L57" s="41">
        <v>1</v>
      </c>
      <c r="M57" s="41">
        <v>0</v>
      </c>
      <c r="N57" s="41">
        <v>0</v>
      </c>
      <c r="O57" s="41">
        <v>0</v>
      </c>
      <c r="P57" s="41">
        <v>0</v>
      </c>
      <c r="Q57" s="41">
        <v>0</v>
      </c>
      <c r="R57" s="41">
        <v>0</v>
      </c>
      <c r="AA57" s="155">
        <v>7</v>
      </c>
      <c r="AB57" s="155" t="str">
        <f>IF(F57=AA57,"",1)</f>
        <v/>
      </c>
    </row>
    <row r="58" spans="1:28" ht="12" customHeight="1">
      <c r="A58" s="254"/>
      <c r="B58" s="254"/>
      <c r="C58" s="40"/>
      <c r="D58" s="306"/>
      <c r="E58" s="39"/>
      <c r="F58" s="94"/>
      <c r="G58" s="67">
        <f t="shared" ref="G58:Q58" si="54">IF(G57=0,0,G57/$F57)</f>
        <v>0.7142857142857143</v>
      </c>
      <c r="H58" s="37">
        <f t="shared" si="54"/>
        <v>0.5714285714285714</v>
      </c>
      <c r="I58" s="37">
        <f t="shared" si="54"/>
        <v>0</v>
      </c>
      <c r="J58" s="37">
        <f t="shared" si="54"/>
        <v>0.2857142857142857</v>
      </c>
      <c r="K58" s="37">
        <f t="shared" si="54"/>
        <v>0.14285714285714285</v>
      </c>
      <c r="L58" s="37">
        <f t="shared" si="54"/>
        <v>0.14285714285714285</v>
      </c>
      <c r="M58" s="37">
        <f t="shared" si="54"/>
        <v>0</v>
      </c>
      <c r="N58" s="37">
        <f t="shared" si="54"/>
        <v>0</v>
      </c>
      <c r="O58" s="37">
        <f t="shared" si="54"/>
        <v>0</v>
      </c>
      <c r="P58" s="37">
        <f t="shared" si="54"/>
        <v>0</v>
      </c>
      <c r="Q58" s="37">
        <f t="shared" si="54"/>
        <v>0</v>
      </c>
      <c r="R58" s="37">
        <f t="shared" ref="R58" si="55">IF(R57=0,0,R57/$F57)</f>
        <v>0</v>
      </c>
      <c r="AA58" s="154"/>
      <c r="AB58" s="154"/>
    </row>
    <row r="59" spans="1:28" ht="12.75" customHeight="1">
      <c r="A59" s="254"/>
      <c r="B59" s="254"/>
      <c r="C59" s="43"/>
      <c r="D59" s="305" t="s">
        <v>22</v>
      </c>
      <c r="E59" s="42"/>
      <c r="F59" s="93">
        <v>17</v>
      </c>
      <c r="G59" s="69">
        <v>14</v>
      </c>
      <c r="H59" s="41">
        <v>7</v>
      </c>
      <c r="I59" s="41">
        <v>0</v>
      </c>
      <c r="J59" s="41">
        <v>0</v>
      </c>
      <c r="K59" s="41">
        <v>1</v>
      </c>
      <c r="L59" s="41">
        <v>1</v>
      </c>
      <c r="M59" s="41">
        <v>2</v>
      </c>
      <c r="N59" s="41">
        <v>2</v>
      </c>
      <c r="O59" s="41">
        <v>0</v>
      </c>
      <c r="P59" s="41">
        <v>0</v>
      </c>
      <c r="Q59" s="41">
        <v>0</v>
      </c>
      <c r="R59" s="41">
        <v>2</v>
      </c>
      <c r="AA59" s="155">
        <v>17</v>
      </c>
      <c r="AB59" s="155" t="str">
        <f>IF(F59=AA59,"",1)</f>
        <v/>
      </c>
    </row>
    <row r="60" spans="1:28" ht="12.75" customHeight="1">
      <c r="A60" s="254"/>
      <c r="B60" s="254"/>
      <c r="C60" s="40"/>
      <c r="D60" s="306"/>
      <c r="E60" s="39"/>
      <c r="F60" s="94"/>
      <c r="G60" s="67">
        <f t="shared" ref="G60:Q60" si="56">IF(G59=0,0,G59/$F59)</f>
        <v>0.82352941176470584</v>
      </c>
      <c r="H60" s="37">
        <f t="shared" si="56"/>
        <v>0.41176470588235292</v>
      </c>
      <c r="I60" s="37">
        <f t="shared" si="56"/>
        <v>0</v>
      </c>
      <c r="J60" s="37">
        <f t="shared" si="56"/>
        <v>0</v>
      </c>
      <c r="K60" s="37">
        <f t="shared" si="56"/>
        <v>5.8823529411764705E-2</v>
      </c>
      <c r="L60" s="37">
        <f t="shared" si="56"/>
        <v>5.8823529411764705E-2</v>
      </c>
      <c r="M60" s="37">
        <f t="shared" si="56"/>
        <v>0.11764705882352941</v>
      </c>
      <c r="N60" s="37">
        <f t="shared" si="56"/>
        <v>0.11764705882352941</v>
      </c>
      <c r="O60" s="37">
        <f t="shared" si="56"/>
        <v>0</v>
      </c>
      <c r="P60" s="37">
        <f t="shared" si="56"/>
        <v>0</v>
      </c>
      <c r="Q60" s="37">
        <f t="shared" si="56"/>
        <v>0</v>
      </c>
      <c r="R60" s="37">
        <f t="shared" ref="R60" si="57">IF(R59=0,0,R59/$F59)</f>
        <v>0.11764705882352941</v>
      </c>
      <c r="AA60" s="154"/>
      <c r="AB60" s="154"/>
    </row>
    <row r="61" spans="1:28" ht="12" customHeight="1">
      <c r="A61" s="254"/>
      <c r="B61" s="254"/>
      <c r="C61" s="43"/>
      <c r="D61" s="305" t="s">
        <v>21</v>
      </c>
      <c r="E61" s="42"/>
      <c r="F61" s="93">
        <v>11</v>
      </c>
      <c r="G61" s="69">
        <v>10</v>
      </c>
      <c r="H61" s="41">
        <v>0</v>
      </c>
      <c r="I61" s="41">
        <v>0</v>
      </c>
      <c r="J61" s="41">
        <v>0</v>
      </c>
      <c r="K61" s="41">
        <v>0</v>
      </c>
      <c r="L61" s="41">
        <v>0</v>
      </c>
      <c r="M61" s="41">
        <v>0</v>
      </c>
      <c r="N61" s="41">
        <v>0</v>
      </c>
      <c r="O61" s="41">
        <v>0</v>
      </c>
      <c r="P61" s="41">
        <v>0</v>
      </c>
      <c r="Q61" s="41">
        <v>0</v>
      </c>
      <c r="R61" s="41">
        <v>1</v>
      </c>
      <c r="AA61" s="155">
        <v>11</v>
      </c>
      <c r="AB61" s="155" t="str">
        <f>IF(F61=AA61,"",1)</f>
        <v/>
      </c>
    </row>
    <row r="62" spans="1:28" ht="12" customHeight="1">
      <c r="A62" s="254"/>
      <c r="B62" s="254"/>
      <c r="C62" s="40"/>
      <c r="D62" s="306"/>
      <c r="E62" s="39"/>
      <c r="F62" s="94"/>
      <c r="G62" s="67">
        <f t="shared" ref="G62:Q62" si="58">IF(G61=0,0,G61/$F61)</f>
        <v>0.90909090909090906</v>
      </c>
      <c r="H62" s="37">
        <f t="shared" si="58"/>
        <v>0</v>
      </c>
      <c r="I62" s="37">
        <f t="shared" si="58"/>
        <v>0</v>
      </c>
      <c r="J62" s="37">
        <f t="shared" si="58"/>
        <v>0</v>
      </c>
      <c r="K62" s="37">
        <f t="shared" si="58"/>
        <v>0</v>
      </c>
      <c r="L62" s="37">
        <f t="shared" si="58"/>
        <v>0</v>
      </c>
      <c r="M62" s="37">
        <f t="shared" si="58"/>
        <v>0</v>
      </c>
      <c r="N62" s="37">
        <f t="shared" si="58"/>
        <v>0</v>
      </c>
      <c r="O62" s="37">
        <f t="shared" si="58"/>
        <v>0</v>
      </c>
      <c r="P62" s="37">
        <f t="shared" si="58"/>
        <v>0</v>
      </c>
      <c r="Q62" s="37">
        <f t="shared" si="58"/>
        <v>0</v>
      </c>
      <c r="R62" s="37">
        <f t="shared" ref="R62" si="59">IF(R61=0,0,R61/$F61)</f>
        <v>9.0909090909090912E-2</v>
      </c>
      <c r="AA62" s="154"/>
      <c r="AB62" s="154"/>
    </row>
    <row r="63" spans="1:28" ht="12" customHeight="1">
      <c r="A63" s="254"/>
      <c r="B63" s="254"/>
      <c r="C63" s="43"/>
      <c r="D63" s="305" t="s">
        <v>20</v>
      </c>
      <c r="E63" s="42"/>
      <c r="F63" s="93">
        <v>4</v>
      </c>
      <c r="G63" s="69">
        <v>2</v>
      </c>
      <c r="H63" s="41">
        <v>2</v>
      </c>
      <c r="I63" s="41">
        <v>0</v>
      </c>
      <c r="J63" s="41">
        <v>0</v>
      </c>
      <c r="K63" s="41">
        <v>2</v>
      </c>
      <c r="L63" s="41">
        <v>0</v>
      </c>
      <c r="M63" s="41">
        <v>1</v>
      </c>
      <c r="N63" s="41">
        <v>0</v>
      </c>
      <c r="O63" s="41">
        <v>0</v>
      </c>
      <c r="P63" s="41">
        <v>0</v>
      </c>
      <c r="Q63" s="41">
        <v>1</v>
      </c>
      <c r="R63" s="41">
        <v>0</v>
      </c>
      <c r="AA63" s="155">
        <v>4</v>
      </c>
      <c r="AB63" s="155" t="str">
        <f>IF(F63=AA63,"",1)</f>
        <v/>
      </c>
    </row>
    <row r="64" spans="1:28" ht="12" customHeight="1">
      <c r="A64" s="254"/>
      <c r="B64" s="254"/>
      <c r="C64" s="40"/>
      <c r="D64" s="306"/>
      <c r="E64" s="39"/>
      <c r="F64" s="94"/>
      <c r="G64" s="67">
        <f t="shared" ref="G64:Q64" si="60">IF(G63=0,0,G63/$F63)</f>
        <v>0.5</v>
      </c>
      <c r="H64" s="37">
        <f t="shared" si="60"/>
        <v>0.5</v>
      </c>
      <c r="I64" s="37">
        <f t="shared" si="60"/>
        <v>0</v>
      </c>
      <c r="J64" s="37">
        <f t="shared" si="60"/>
        <v>0</v>
      </c>
      <c r="K64" s="37">
        <f t="shared" si="60"/>
        <v>0.5</v>
      </c>
      <c r="L64" s="37">
        <f t="shared" si="60"/>
        <v>0</v>
      </c>
      <c r="M64" s="37">
        <f t="shared" si="60"/>
        <v>0.25</v>
      </c>
      <c r="N64" s="37">
        <f t="shared" si="60"/>
        <v>0</v>
      </c>
      <c r="O64" s="37">
        <f t="shared" si="60"/>
        <v>0</v>
      </c>
      <c r="P64" s="37">
        <f t="shared" si="60"/>
        <v>0</v>
      </c>
      <c r="Q64" s="37">
        <f t="shared" si="60"/>
        <v>0.25</v>
      </c>
      <c r="R64" s="37">
        <f t="shared" ref="R64" si="61">IF(R63=0,0,R63/$F63)</f>
        <v>0</v>
      </c>
      <c r="AA64" s="154"/>
      <c r="AB64" s="154"/>
    </row>
    <row r="65" spans="1:28" ht="12" customHeight="1">
      <c r="A65" s="254"/>
      <c r="B65" s="254"/>
      <c r="C65" s="43"/>
      <c r="D65" s="305" t="s">
        <v>19</v>
      </c>
      <c r="E65" s="42"/>
      <c r="F65" s="93">
        <v>12</v>
      </c>
      <c r="G65" s="69">
        <v>10</v>
      </c>
      <c r="H65" s="41">
        <v>5</v>
      </c>
      <c r="I65" s="41">
        <v>0</v>
      </c>
      <c r="J65" s="41">
        <v>1</v>
      </c>
      <c r="K65" s="41">
        <v>0</v>
      </c>
      <c r="L65" s="41">
        <v>0</v>
      </c>
      <c r="M65" s="41">
        <v>0</v>
      </c>
      <c r="N65" s="41">
        <v>0</v>
      </c>
      <c r="O65" s="41">
        <v>0</v>
      </c>
      <c r="P65" s="41">
        <v>0</v>
      </c>
      <c r="Q65" s="41">
        <v>0</v>
      </c>
      <c r="R65" s="41">
        <v>2</v>
      </c>
      <c r="AA65" s="155">
        <v>12</v>
      </c>
      <c r="AB65" s="155" t="str">
        <f>IF(F65=AA65,"",1)</f>
        <v/>
      </c>
    </row>
    <row r="66" spans="1:28" ht="12" customHeight="1">
      <c r="A66" s="254"/>
      <c r="B66" s="254"/>
      <c r="C66" s="40"/>
      <c r="D66" s="306"/>
      <c r="E66" s="39"/>
      <c r="F66" s="94"/>
      <c r="G66" s="67">
        <f t="shared" ref="G66:Q66" si="62">IF(G65=0,0,G65/$F65)</f>
        <v>0.83333333333333337</v>
      </c>
      <c r="H66" s="37">
        <f t="shared" si="62"/>
        <v>0.41666666666666669</v>
      </c>
      <c r="I66" s="37">
        <f t="shared" si="62"/>
        <v>0</v>
      </c>
      <c r="J66" s="37">
        <f t="shared" si="62"/>
        <v>8.3333333333333329E-2</v>
      </c>
      <c r="K66" s="37">
        <f t="shared" si="62"/>
        <v>0</v>
      </c>
      <c r="L66" s="37">
        <f t="shared" si="62"/>
        <v>0</v>
      </c>
      <c r="M66" s="37">
        <f t="shared" si="62"/>
        <v>0</v>
      </c>
      <c r="N66" s="37">
        <f t="shared" si="62"/>
        <v>0</v>
      </c>
      <c r="O66" s="37">
        <f t="shared" si="62"/>
        <v>0</v>
      </c>
      <c r="P66" s="37">
        <f t="shared" si="62"/>
        <v>0</v>
      </c>
      <c r="Q66" s="37">
        <f t="shared" si="62"/>
        <v>0</v>
      </c>
      <c r="R66" s="37">
        <f t="shared" ref="R66" si="63">IF(R65=0,0,R65/$F65)</f>
        <v>0.16666666666666666</v>
      </c>
      <c r="AA66" s="154"/>
      <c r="AB66" s="154"/>
    </row>
    <row r="67" spans="1:28" ht="12" customHeight="1">
      <c r="A67" s="254"/>
      <c r="B67" s="254"/>
      <c r="C67" s="43"/>
      <c r="D67" s="305" t="s">
        <v>18</v>
      </c>
      <c r="E67" s="42"/>
      <c r="F67" s="93">
        <v>4</v>
      </c>
      <c r="G67" s="69">
        <v>4</v>
      </c>
      <c r="H67" s="41">
        <v>2</v>
      </c>
      <c r="I67" s="41">
        <v>0</v>
      </c>
      <c r="J67" s="41">
        <v>1</v>
      </c>
      <c r="K67" s="41">
        <v>1</v>
      </c>
      <c r="L67" s="41">
        <v>1</v>
      </c>
      <c r="M67" s="41">
        <v>1</v>
      </c>
      <c r="N67" s="41">
        <v>0</v>
      </c>
      <c r="O67" s="41">
        <v>0</v>
      </c>
      <c r="P67" s="41">
        <v>0</v>
      </c>
      <c r="Q67" s="41">
        <v>0</v>
      </c>
      <c r="R67" s="41">
        <v>0</v>
      </c>
      <c r="AA67" s="155">
        <v>4</v>
      </c>
      <c r="AB67" s="155" t="str">
        <f>IF(F67=AA67,"",1)</f>
        <v/>
      </c>
    </row>
    <row r="68" spans="1:28" ht="12" customHeight="1">
      <c r="A68" s="254"/>
      <c r="B68" s="255"/>
      <c r="C68" s="40"/>
      <c r="D68" s="306"/>
      <c r="E68" s="39"/>
      <c r="F68" s="94"/>
      <c r="G68" s="67">
        <f t="shared" ref="G68:Q68" si="64">IF(G67=0,0,G67/$F67)</f>
        <v>1</v>
      </c>
      <c r="H68" s="37">
        <f t="shared" si="64"/>
        <v>0.5</v>
      </c>
      <c r="I68" s="37">
        <f t="shared" si="64"/>
        <v>0</v>
      </c>
      <c r="J68" s="37">
        <f t="shared" si="64"/>
        <v>0.25</v>
      </c>
      <c r="K68" s="37">
        <f t="shared" si="64"/>
        <v>0.25</v>
      </c>
      <c r="L68" s="37">
        <f t="shared" si="64"/>
        <v>0.25</v>
      </c>
      <c r="M68" s="37">
        <f t="shared" si="64"/>
        <v>0.25</v>
      </c>
      <c r="N68" s="37">
        <f t="shared" si="64"/>
        <v>0</v>
      </c>
      <c r="O68" s="37">
        <f t="shared" si="64"/>
        <v>0</v>
      </c>
      <c r="P68" s="37">
        <f t="shared" si="64"/>
        <v>0</v>
      </c>
      <c r="Q68" s="37">
        <f t="shared" si="64"/>
        <v>0</v>
      </c>
      <c r="R68" s="37">
        <f t="shared" ref="R68" si="65">IF(R67=0,0,R67/$F67)</f>
        <v>0</v>
      </c>
      <c r="AA68" s="154"/>
      <c r="AB68" s="154"/>
    </row>
    <row r="69" spans="1:28" ht="12" customHeight="1">
      <c r="A69" s="254"/>
      <c r="B69" s="253" t="s">
        <v>17</v>
      </c>
      <c r="C69" s="43"/>
      <c r="D69" s="305" t="s">
        <v>16</v>
      </c>
      <c r="E69" s="42"/>
      <c r="F69" s="93">
        <v>614</v>
      </c>
      <c r="G69" s="69">
        <f t="shared" ref="G69:Q69" si="66">SUM(G71,G73,G75,G77,G79,G81,G83,G85,G87,G89,G91,G93,G95,G97,G99)</f>
        <v>523</v>
      </c>
      <c r="H69" s="41">
        <f t="shared" si="66"/>
        <v>174</v>
      </c>
      <c r="I69" s="41">
        <f t="shared" si="66"/>
        <v>10</v>
      </c>
      <c r="J69" s="41">
        <f t="shared" si="66"/>
        <v>27</v>
      </c>
      <c r="K69" s="41">
        <f t="shared" si="66"/>
        <v>26</v>
      </c>
      <c r="L69" s="41">
        <f t="shared" si="66"/>
        <v>40</v>
      </c>
      <c r="M69" s="41">
        <f t="shared" si="66"/>
        <v>95</v>
      </c>
      <c r="N69" s="41">
        <f t="shared" si="66"/>
        <v>8</v>
      </c>
      <c r="O69" s="41">
        <f t="shared" si="66"/>
        <v>22</v>
      </c>
      <c r="P69" s="41">
        <f t="shared" si="66"/>
        <v>5</v>
      </c>
      <c r="Q69" s="41">
        <f t="shared" si="66"/>
        <v>10</v>
      </c>
      <c r="R69" s="41">
        <f t="shared" ref="R69" si="67">SUM(R71,R73,R75,R77,R79,R81,R83,R85,R87,R89,R91,R93,R95,R97,R99)</f>
        <v>43</v>
      </c>
      <c r="AA69" s="155">
        <v>614</v>
      </c>
      <c r="AB69" s="155" t="str">
        <f>IF(F69=AA69,"",1)</f>
        <v/>
      </c>
    </row>
    <row r="70" spans="1:28" ht="12" customHeight="1">
      <c r="A70" s="254"/>
      <c r="B70" s="254"/>
      <c r="C70" s="40"/>
      <c r="D70" s="306"/>
      <c r="E70" s="39"/>
      <c r="F70" s="94"/>
      <c r="G70" s="67">
        <f t="shared" ref="G70:Q70" si="68">IF(G69=0,0,G69/$F69)</f>
        <v>0.85179153094462545</v>
      </c>
      <c r="H70" s="37">
        <f t="shared" si="68"/>
        <v>0.28338762214983715</v>
      </c>
      <c r="I70" s="37">
        <f t="shared" si="68"/>
        <v>1.6286644951140065E-2</v>
      </c>
      <c r="J70" s="37">
        <f t="shared" si="68"/>
        <v>4.3973941368078175E-2</v>
      </c>
      <c r="K70" s="37">
        <f t="shared" si="68"/>
        <v>4.2345276872964167E-2</v>
      </c>
      <c r="L70" s="37">
        <f t="shared" si="68"/>
        <v>6.5146579804560262E-2</v>
      </c>
      <c r="M70" s="37">
        <f t="shared" si="68"/>
        <v>0.15472312703583063</v>
      </c>
      <c r="N70" s="37">
        <f t="shared" si="68"/>
        <v>1.3029315960912053E-2</v>
      </c>
      <c r="O70" s="37">
        <f t="shared" si="68"/>
        <v>3.5830618892508145E-2</v>
      </c>
      <c r="P70" s="37">
        <f t="shared" si="68"/>
        <v>8.1433224755700327E-3</v>
      </c>
      <c r="Q70" s="37">
        <f t="shared" si="68"/>
        <v>1.6286644951140065E-2</v>
      </c>
      <c r="R70" s="37">
        <f t="shared" ref="R70" si="69">IF(R69=0,0,R69/$F69)</f>
        <v>7.0032573289902283E-2</v>
      </c>
      <c r="AA70" s="154"/>
      <c r="AB70" s="154"/>
    </row>
    <row r="71" spans="1:28" ht="12" customHeight="1">
      <c r="A71" s="254"/>
      <c r="B71" s="254"/>
      <c r="C71" s="43"/>
      <c r="D71" s="305" t="s">
        <v>122</v>
      </c>
      <c r="E71" s="42"/>
      <c r="F71" s="93">
        <v>4</v>
      </c>
      <c r="G71" s="69">
        <v>4</v>
      </c>
      <c r="H71" s="41">
        <v>0</v>
      </c>
      <c r="I71" s="41">
        <v>0</v>
      </c>
      <c r="J71" s="41">
        <v>0</v>
      </c>
      <c r="K71" s="41">
        <v>0</v>
      </c>
      <c r="L71" s="41">
        <v>0</v>
      </c>
      <c r="M71" s="41">
        <v>0</v>
      </c>
      <c r="N71" s="41">
        <v>0</v>
      </c>
      <c r="O71" s="41">
        <v>0</v>
      </c>
      <c r="P71" s="41">
        <v>0</v>
      </c>
      <c r="Q71" s="41">
        <v>0</v>
      </c>
      <c r="R71" s="41">
        <v>0</v>
      </c>
      <c r="AA71" s="155">
        <v>4</v>
      </c>
      <c r="AB71" s="155" t="str">
        <f>IF(F71=AA71,"",1)</f>
        <v/>
      </c>
    </row>
    <row r="72" spans="1:28" ht="12" customHeight="1">
      <c r="A72" s="254"/>
      <c r="B72" s="254"/>
      <c r="C72" s="40"/>
      <c r="D72" s="306"/>
      <c r="E72" s="39"/>
      <c r="F72" s="94"/>
      <c r="G72" s="67">
        <f t="shared" ref="G72:Q72" si="70">IF(G71=0,0,G71/$F71)</f>
        <v>1</v>
      </c>
      <c r="H72" s="37">
        <f t="shared" si="70"/>
        <v>0</v>
      </c>
      <c r="I72" s="37">
        <f t="shared" si="70"/>
        <v>0</v>
      </c>
      <c r="J72" s="37">
        <f t="shared" si="70"/>
        <v>0</v>
      </c>
      <c r="K72" s="37">
        <f t="shared" si="70"/>
        <v>0</v>
      </c>
      <c r="L72" s="37">
        <f t="shared" si="70"/>
        <v>0</v>
      </c>
      <c r="M72" s="37">
        <f t="shared" si="70"/>
        <v>0</v>
      </c>
      <c r="N72" s="37">
        <f t="shared" si="70"/>
        <v>0</v>
      </c>
      <c r="O72" s="37">
        <f t="shared" si="70"/>
        <v>0</v>
      </c>
      <c r="P72" s="37">
        <f t="shared" si="70"/>
        <v>0</v>
      </c>
      <c r="Q72" s="37">
        <f t="shared" si="70"/>
        <v>0</v>
      </c>
      <c r="R72" s="37">
        <f t="shared" ref="R72" si="71">IF(R71=0,0,R71/$F71)</f>
        <v>0</v>
      </c>
      <c r="AA72" s="154"/>
      <c r="AB72" s="154"/>
    </row>
    <row r="73" spans="1:28" ht="12" customHeight="1">
      <c r="A73" s="254"/>
      <c r="B73" s="254"/>
      <c r="C73" s="43"/>
      <c r="D73" s="305" t="s">
        <v>14</v>
      </c>
      <c r="E73" s="42"/>
      <c r="F73" s="93">
        <v>81</v>
      </c>
      <c r="G73" s="69">
        <v>73</v>
      </c>
      <c r="H73" s="41">
        <v>26</v>
      </c>
      <c r="I73" s="41">
        <v>1</v>
      </c>
      <c r="J73" s="41">
        <v>4</v>
      </c>
      <c r="K73" s="41">
        <v>2</v>
      </c>
      <c r="L73" s="41">
        <v>4</v>
      </c>
      <c r="M73" s="41">
        <v>11</v>
      </c>
      <c r="N73" s="41">
        <v>2</v>
      </c>
      <c r="O73" s="41">
        <v>4</v>
      </c>
      <c r="P73" s="41">
        <v>2</v>
      </c>
      <c r="Q73" s="41">
        <v>0</v>
      </c>
      <c r="R73" s="41">
        <v>4</v>
      </c>
      <c r="AA73" s="155">
        <v>81</v>
      </c>
      <c r="AB73" s="155" t="str">
        <f>IF(F73=AA73,"",1)</f>
        <v/>
      </c>
    </row>
    <row r="74" spans="1:28" ht="12" customHeight="1">
      <c r="A74" s="254"/>
      <c r="B74" s="254"/>
      <c r="C74" s="40"/>
      <c r="D74" s="306"/>
      <c r="E74" s="39"/>
      <c r="F74" s="94"/>
      <c r="G74" s="67">
        <f t="shared" ref="G74:Q74" si="72">IF(G73=0,0,G73/$F73)</f>
        <v>0.90123456790123457</v>
      </c>
      <c r="H74" s="37">
        <f t="shared" si="72"/>
        <v>0.32098765432098764</v>
      </c>
      <c r="I74" s="37">
        <f t="shared" si="72"/>
        <v>1.2345679012345678E-2</v>
      </c>
      <c r="J74" s="37">
        <f t="shared" si="72"/>
        <v>4.9382716049382713E-2</v>
      </c>
      <c r="K74" s="37">
        <f t="shared" si="72"/>
        <v>2.4691358024691357E-2</v>
      </c>
      <c r="L74" s="37">
        <f t="shared" si="72"/>
        <v>4.9382716049382713E-2</v>
      </c>
      <c r="M74" s="37">
        <f t="shared" si="72"/>
        <v>0.13580246913580246</v>
      </c>
      <c r="N74" s="37">
        <f t="shared" si="72"/>
        <v>2.4691358024691357E-2</v>
      </c>
      <c r="O74" s="37">
        <f t="shared" si="72"/>
        <v>4.9382716049382713E-2</v>
      </c>
      <c r="P74" s="37">
        <f t="shared" si="72"/>
        <v>2.4691358024691357E-2</v>
      </c>
      <c r="Q74" s="37">
        <f t="shared" si="72"/>
        <v>0</v>
      </c>
      <c r="R74" s="37">
        <f t="shared" ref="R74" si="73">IF(R73=0,0,R73/$F73)</f>
        <v>4.9382716049382713E-2</v>
      </c>
      <c r="AA74" s="154"/>
      <c r="AB74" s="154"/>
    </row>
    <row r="75" spans="1:28" ht="12" customHeight="1">
      <c r="A75" s="254"/>
      <c r="B75" s="254"/>
      <c r="C75" s="43"/>
      <c r="D75" s="305" t="s">
        <v>13</v>
      </c>
      <c r="E75" s="42"/>
      <c r="F75" s="93">
        <v>9</v>
      </c>
      <c r="G75" s="69">
        <v>8</v>
      </c>
      <c r="H75" s="41">
        <v>3</v>
      </c>
      <c r="I75" s="41">
        <v>1</v>
      </c>
      <c r="J75" s="41">
        <v>1</v>
      </c>
      <c r="K75" s="41">
        <v>0</v>
      </c>
      <c r="L75" s="41">
        <v>1</v>
      </c>
      <c r="M75" s="41">
        <v>4</v>
      </c>
      <c r="N75" s="41">
        <v>0</v>
      </c>
      <c r="O75" s="41">
        <v>1</v>
      </c>
      <c r="P75" s="41">
        <v>0</v>
      </c>
      <c r="Q75" s="41">
        <v>0</v>
      </c>
      <c r="R75" s="41">
        <v>1</v>
      </c>
      <c r="AA75" s="155">
        <v>9</v>
      </c>
      <c r="AB75" s="155" t="str">
        <f>IF(F75=AA75,"",1)</f>
        <v/>
      </c>
    </row>
    <row r="76" spans="1:28" ht="12" customHeight="1">
      <c r="A76" s="254"/>
      <c r="B76" s="254"/>
      <c r="C76" s="40"/>
      <c r="D76" s="306"/>
      <c r="E76" s="39"/>
      <c r="F76" s="94"/>
      <c r="G76" s="67">
        <f t="shared" ref="G76:Q76" si="74">IF(G75=0,0,G75/$F75)</f>
        <v>0.88888888888888884</v>
      </c>
      <c r="H76" s="37">
        <f t="shared" si="74"/>
        <v>0.33333333333333331</v>
      </c>
      <c r="I76" s="37">
        <f t="shared" si="74"/>
        <v>0.1111111111111111</v>
      </c>
      <c r="J76" s="37">
        <f t="shared" si="74"/>
        <v>0.1111111111111111</v>
      </c>
      <c r="K76" s="37">
        <f t="shared" si="74"/>
        <v>0</v>
      </c>
      <c r="L76" s="37">
        <f t="shared" si="74"/>
        <v>0.1111111111111111</v>
      </c>
      <c r="M76" s="37">
        <f t="shared" si="74"/>
        <v>0.44444444444444442</v>
      </c>
      <c r="N76" s="37">
        <f t="shared" si="74"/>
        <v>0</v>
      </c>
      <c r="O76" s="37">
        <f t="shared" si="74"/>
        <v>0.1111111111111111</v>
      </c>
      <c r="P76" s="37">
        <f t="shared" si="74"/>
        <v>0</v>
      </c>
      <c r="Q76" s="37">
        <f t="shared" si="74"/>
        <v>0</v>
      </c>
      <c r="R76" s="37">
        <f t="shared" ref="R76" si="75">IF(R75=0,0,R75/$F75)</f>
        <v>0.1111111111111111</v>
      </c>
      <c r="AA76" s="154"/>
      <c r="AB76" s="154"/>
    </row>
    <row r="77" spans="1:28" ht="12" customHeight="1">
      <c r="A77" s="254"/>
      <c r="B77" s="254"/>
      <c r="C77" s="43"/>
      <c r="D77" s="305" t="s">
        <v>12</v>
      </c>
      <c r="E77" s="42"/>
      <c r="F77" s="93">
        <v>3</v>
      </c>
      <c r="G77" s="69">
        <v>0</v>
      </c>
      <c r="H77" s="41">
        <v>0</v>
      </c>
      <c r="I77" s="41">
        <v>0</v>
      </c>
      <c r="J77" s="41">
        <v>0</v>
      </c>
      <c r="K77" s="41">
        <v>1</v>
      </c>
      <c r="L77" s="41">
        <v>1</v>
      </c>
      <c r="M77" s="41">
        <v>1</v>
      </c>
      <c r="N77" s="41">
        <v>0</v>
      </c>
      <c r="O77" s="41">
        <v>0</v>
      </c>
      <c r="P77" s="41">
        <v>0</v>
      </c>
      <c r="Q77" s="41">
        <v>0</v>
      </c>
      <c r="R77" s="41">
        <v>1</v>
      </c>
      <c r="AA77" s="155">
        <v>3</v>
      </c>
      <c r="AB77" s="155" t="str">
        <f>IF(F77=AA77,"",1)</f>
        <v/>
      </c>
    </row>
    <row r="78" spans="1:28" ht="12" customHeight="1">
      <c r="A78" s="254"/>
      <c r="B78" s="254"/>
      <c r="C78" s="40"/>
      <c r="D78" s="306"/>
      <c r="E78" s="39"/>
      <c r="F78" s="94"/>
      <c r="G78" s="67">
        <f t="shared" ref="G78:Q78" si="76">IF(G77=0,0,G77/$F77)</f>
        <v>0</v>
      </c>
      <c r="H78" s="37">
        <f t="shared" si="76"/>
        <v>0</v>
      </c>
      <c r="I78" s="37">
        <f t="shared" si="76"/>
        <v>0</v>
      </c>
      <c r="J78" s="37">
        <f t="shared" si="76"/>
        <v>0</v>
      </c>
      <c r="K78" s="37">
        <f t="shared" si="76"/>
        <v>0.33333333333333331</v>
      </c>
      <c r="L78" s="37">
        <f t="shared" si="76"/>
        <v>0.33333333333333331</v>
      </c>
      <c r="M78" s="37">
        <f t="shared" si="76"/>
        <v>0.33333333333333331</v>
      </c>
      <c r="N78" s="37">
        <f t="shared" si="76"/>
        <v>0</v>
      </c>
      <c r="O78" s="37">
        <f t="shared" si="76"/>
        <v>0</v>
      </c>
      <c r="P78" s="37">
        <f t="shared" si="76"/>
        <v>0</v>
      </c>
      <c r="Q78" s="37">
        <f t="shared" si="76"/>
        <v>0</v>
      </c>
      <c r="R78" s="37">
        <f t="shared" ref="R78" si="77">IF(R77=0,0,R77/$F77)</f>
        <v>0.33333333333333331</v>
      </c>
      <c r="AA78" s="154"/>
      <c r="AB78" s="154"/>
    </row>
    <row r="79" spans="1:28" ht="12" customHeight="1">
      <c r="A79" s="254"/>
      <c r="B79" s="254"/>
      <c r="C79" s="43"/>
      <c r="D79" s="305" t="s">
        <v>11</v>
      </c>
      <c r="E79" s="42"/>
      <c r="F79" s="93">
        <v>27</v>
      </c>
      <c r="G79" s="69">
        <v>23</v>
      </c>
      <c r="H79" s="41">
        <v>10</v>
      </c>
      <c r="I79" s="41">
        <v>0</v>
      </c>
      <c r="J79" s="41">
        <v>0</v>
      </c>
      <c r="K79" s="41">
        <v>2</v>
      </c>
      <c r="L79" s="41">
        <v>0</v>
      </c>
      <c r="M79" s="41">
        <v>4</v>
      </c>
      <c r="N79" s="41">
        <v>0</v>
      </c>
      <c r="O79" s="41">
        <v>1</v>
      </c>
      <c r="P79" s="41">
        <v>2</v>
      </c>
      <c r="Q79" s="41">
        <v>1</v>
      </c>
      <c r="R79" s="41">
        <v>1</v>
      </c>
      <c r="AA79" s="155">
        <v>27</v>
      </c>
      <c r="AB79" s="155" t="str">
        <f>IF(F79=AA79,"",1)</f>
        <v/>
      </c>
    </row>
    <row r="80" spans="1:28" ht="12" customHeight="1">
      <c r="A80" s="254"/>
      <c r="B80" s="254"/>
      <c r="C80" s="40"/>
      <c r="D80" s="306"/>
      <c r="E80" s="39"/>
      <c r="F80" s="94"/>
      <c r="G80" s="67">
        <f t="shared" ref="G80:Q80" si="78">IF(G79=0,0,G79/$F79)</f>
        <v>0.85185185185185186</v>
      </c>
      <c r="H80" s="37">
        <f t="shared" si="78"/>
        <v>0.37037037037037035</v>
      </c>
      <c r="I80" s="37">
        <f t="shared" si="78"/>
        <v>0</v>
      </c>
      <c r="J80" s="37">
        <f t="shared" si="78"/>
        <v>0</v>
      </c>
      <c r="K80" s="37">
        <f t="shared" si="78"/>
        <v>7.407407407407407E-2</v>
      </c>
      <c r="L80" s="37">
        <f t="shared" si="78"/>
        <v>0</v>
      </c>
      <c r="M80" s="37">
        <f t="shared" si="78"/>
        <v>0.14814814814814814</v>
      </c>
      <c r="N80" s="37">
        <f t="shared" si="78"/>
        <v>0</v>
      </c>
      <c r="O80" s="37">
        <f t="shared" si="78"/>
        <v>3.7037037037037035E-2</v>
      </c>
      <c r="P80" s="37">
        <f t="shared" si="78"/>
        <v>7.407407407407407E-2</v>
      </c>
      <c r="Q80" s="37">
        <f t="shared" si="78"/>
        <v>3.7037037037037035E-2</v>
      </c>
      <c r="R80" s="37">
        <f t="shared" ref="R80" si="79">IF(R79=0,0,R79/$F79)</f>
        <v>3.7037037037037035E-2</v>
      </c>
      <c r="AA80" s="154"/>
      <c r="AB80" s="154"/>
    </row>
    <row r="81" spans="1:28" ht="12" customHeight="1">
      <c r="A81" s="254"/>
      <c r="B81" s="254"/>
      <c r="C81" s="43"/>
      <c r="D81" s="305" t="s">
        <v>10</v>
      </c>
      <c r="E81" s="42"/>
      <c r="F81" s="93">
        <v>152</v>
      </c>
      <c r="G81" s="69">
        <v>132</v>
      </c>
      <c r="H81" s="41">
        <v>46</v>
      </c>
      <c r="I81" s="41">
        <v>1</v>
      </c>
      <c r="J81" s="41">
        <v>12</v>
      </c>
      <c r="K81" s="41">
        <v>6</v>
      </c>
      <c r="L81" s="41">
        <v>7</v>
      </c>
      <c r="M81" s="41">
        <v>34</v>
      </c>
      <c r="N81" s="41">
        <v>2</v>
      </c>
      <c r="O81" s="41">
        <v>4</v>
      </c>
      <c r="P81" s="41">
        <v>0</v>
      </c>
      <c r="Q81" s="41">
        <v>4</v>
      </c>
      <c r="R81" s="41">
        <v>11</v>
      </c>
      <c r="AA81" s="155">
        <v>152</v>
      </c>
      <c r="AB81" s="155" t="str">
        <f>IF(F81=AA81,"",1)</f>
        <v/>
      </c>
    </row>
    <row r="82" spans="1:28" ht="12" customHeight="1">
      <c r="A82" s="254"/>
      <c r="B82" s="254"/>
      <c r="C82" s="40"/>
      <c r="D82" s="306"/>
      <c r="E82" s="39"/>
      <c r="F82" s="94"/>
      <c r="G82" s="67">
        <f t="shared" ref="G82:Q82" si="80">IF(G81=0,0,G81/$F81)</f>
        <v>0.86842105263157898</v>
      </c>
      <c r="H82" s="37">
        <f t="shared" si="80"/>
        <v>0.30263157894736842</v>
      </c>
      <c r="I82" s="37">
        <f t="shared" si="80"/>
        <v>6.5789473684210523E-3</v>
      </c>
      <c r="J82" s="37">
        <f t="shared" si="80"/>
        <v>7.8947368421052627E-2</v>
      </c>
      <c r="K82" s="37">
        <f t="shared" si="80"/>
        <v>3.9473684210526314E-2</v>
      </c>
      <c r="L82" s="37">
        <f t="shared" si="80"/>
        <v>4.6052631578947366E-2</v>
      </c>
      <c r="M82" s="37">
        <f t="shared" si="80"/>
        <v>0.22368421052631579</v>
      </c>
      <c r="N82" s="37">
        <f t="shared" si="80"/>
        <v>1.3157894736842105E-2</v>
      </c>
      <c r="O82" s="37">
        <f t="shared" si="80"/>
        <v>2.6315789473684209E-2</v>
      </c>
      <c r="P82" s="37">
        <f t="shared" si="80"/>
        <v>0</v>
      </c>
      <c r="Q82" s="37">
        <f t="shared" si="80"/>
        <v>2.6315789473684209E-2</v>
      </c>
      <c r="R82" s="37">
        <f t="shared" ref="R82" si="81">IF(R81=0,0,R81/$F81)</f>
        <v>7.2368421052631582E-2</v>
      </c>
      <c r="AA82" s="154"/>
      <c r="AB82" s="154"/>
    </row>
    <row r="83" spans="1:28" ht="12" customHeight="1">
      <c r="A83" s="254"/>
      <c r="B83" s="254"/>
      <c r="C83" s="43"/>
      <c r="D83" s="305" t="s">
        <v>9</v>
      </c>
      <c r="E83" s="42"/>
      <c r="F83" s="93">
        <v>10</v>
      </c>
      <c r="G83" s="69">
        <v>7</v>
      </c>
      <c r="H83" s="41">
        <v>8</v>
      </c>
      <c r="I83" s="41">
        <v>0</v>
      </c>
      <c r="J83" s="41">
        <v>1</v>
      </c>
      <c r="K83" s="41">
        <v>0</v>
      </c>
      <c r="L83" s="41">
        <v>4</v>
      </c>
      <c r="M83" s="41">
        <v>5</v>
      </c>
      <c r="N83" s="41">
        <v>1</v>
      </c>
      <c r="O83" s="41">
        <v>0</v>
      </c>
      <c r="P83" s="41">
        <v>0</v>
      </c>
      <c r="Q83" s="41">
        <v>0</v>
      </c>
      <c r="R83" s="41">
        <v>0</v>
      </c>
      <c r="AA83" s="155">
        <v>10</v>
      </c>
      <c r="AB83" s="155" t="str">
        <f>IF(F83=AA83,"",1)</f>
        <v/>
      </c>
    </row>
    <row r="84" spans="1:28" ht="12" customHeight="1">
      <c r="A84" s="254"/>
      <c r="B84" s="254"/>
      <c r="C84" s="40"/>
      <c r="D84" s="306"/>
      <c r="E84" s="39"/>
      <c r="F84" s="94"/>
      <c r="G84" s="67">
        <f t="shared" ref="G84:Q84" si="82">IF(G83=0,0,G83/$F83)</f>
        <v>0.7</v>
      </c>
      <c r="H84" s="37">
        <f t="shared" si="82"/>
        <v>0.8</v>
      </c>
      <c r="I84" s="37">
        <f t="shared" si="82"/>
        <v>0</v>
      </c>
      <c r="J84" s="37">
        <f t="shared" si="82"/>
        <v>0.1</v>
      </c>
      <c r="K84" s="37">
        <f t="shared" si="82"/>
        <v>0</v>
      </c>
      <c r="L84" s="37">
        <f t="shared" si="82"/>
        <v>0.4</v>
      </c>
      <c r="M84" s="37">
        <f t="shared" si="82"/>
        <v>0.5</v>
      </c>
      <c r="N84" s="37">
        <f t="shared" si="82"/>
        <v>0.1</v>
      </c>
      <c r="O84" s="37">
        <f t="shared" si="82"/>
        <v>0</v>
      </c>
      <c r="P84" s="37">
        <f t="shared" si="82"/>
        <v>0</v>
      </c>
      <c r="Q84" s="37">
        <f t="shared" si="82"/>
        <v>0</v>
      </c>
      <c r="R84" s="37">
        <f t="shared" ref="R84" si="83">IF(R83=0,0,R83/$F83)</f>
        <v>0</v>
      </c>
      <c r="AA84" s="154"/>
      <c r="AB84" s="154"/>
    </row>
    <row r="85" spans="1:28" ht="12" customHeight="1">
      <c r="A85" s="254"/>
      <c r="B85" s="254"/>
      <c r="C85" s="43"/>
      <c r="D85" s="305" t="s">
        <v>8</v>
      </c>
      <c r="E85" s="42"/>
      <c r="F85" s="93">
        <v>6</v>
      </c>
      <c r="G85" s="69">
        <v>6</v>
      </c>
      <c r="H85" s="41">
        <v>3</v>
      </c>
      <c r="I85" s="41">
        <v>1</v>
      </c>
      <c r="J85" s="41">
        <v>0</v>
      </c>
      <c r="K85" s="41">
        <v>0</v>
      </c>
      <c r="L85" s="41">
        <v>2</v>
      </c>
      <c r="M85" s="41">
        <v>1</v>
      </c>
      <c r="N85" s="41">
        <v>0</v>
      </c>
      <c r="O85" s="41">
        <v>0</v>
      </c>
      <c r="P85" s="41">
        <v>0</v>
      </c>
      <c r="Q85" s="41">
        <v>0</v>
      </c>
      <c r="R85" s="41">
        <v>0</v>
      </c>
      <c r="AA85" s="155">
        <v>6</v>
      </c>
      <c r="AB85" s="155" t="str">
        <f>IF(F85=AA85,"",1)</f>
        <v/>
      </c>
    </row>
    <row r="86" spans="1:28" ht="12" customHeight="1">
      <c r="A86" s="254"/>
      <c r="B86" s="254"/>
      <c r="C86" s="40"/>
      <c r="D86" s="306"/>
      <c r="E86" s="39"/>
      <c r="F86" s="94"/>
      <c r="G86" s="67">
        <f t="shared" ref="G86:Q86" si="84">IF(G85=0,0,G85/$F85)</f>
        <v>1</v>
      </c>
      <c r="H86" s="37">
        <f t="shared" si="84"/>
        <v>0.5</v>
      </c>
      <c r="I86" s="37">
        <f t="shared" si="84"/>
        <v>0.16666666666666666</v>
      </c>
      <c r="J86" s="37">
        <f t="shared" si="84"/>
        <v>0</v>
      </c>
      <c r="K86" s="37">
        <f t="shared" si="84"/>
        <v>0</v>
      </c>
      <c r="L86" s="37">
        <f t="shared" si="84"/>
        <v>0.33333333333333331</v>
      </c>
      <c r="M86" s="37">
        <f t="shared" si="84"/>
        <v>0.16666666666666666</v>
      </c>
      <c r="N86" s="37">
        <f t="shared" si="84"/>
        <v>0</v>
      </c>
      <c r="O86" s="37">
        <f t="shared" si="84"/>
        <v>0</v>
      </c>
      <c r="P86" s="37">
        <f t="shared" si="84"/>
        <v>0</v>
      </c>
      <c r="Q86" s="37">
        <f t="shared" si="84"/>
        <v>0</v>
      </c>
      <c r="R86" s="37">
        <f t="shared" ref="R86" si="85">IF(R85=0,0,R85/$F85)</f>
        <v>0</v>
      </c>
      <c r="AA86" s="154"/>
      <c r="AB86" s="154"/>
    </row>
    <row r="87" spans="1:28" ht="13.5" customHeight="1">
      <c r="A87" s="254"/>
      <c r="B87" s="254"/>
      <c r="C87" s="43"/>
      <c r="D87" s="307" t="s">
        <v>121</v>
      </c>
      <c r="E87" s="42"/>
      <c r="F87" s="93">
        <v>12</v>
      </c>
      <c r="G87" s="69">
        <v>9</v>
      </c>
      <c r="H87" s="41">
        <v>8</v>
      </c>
      <c r="I87" s="41">
        <v>0</v>
      </c>
      <c r="J87" s="41">
        <v>1</v>
      </c>
      <c r="K87" s="41">
        <v>1</v>
      </c>
      <c r="L87" s="41">
        <v>2</v>
      </c>
      <c r="M87" s="41">
        <v>5</v>
      </c>
      <c r="N87" s="41">
        <v>1</v>
      </c>
      <c r="O87" s="41">
        <v>2</v>
      </c>
      <c r="P87" s="41">
        <v>0</v>
      </c>
      <c r="Q87" s="41">
        <v>0</v>
      </c>
      <c r="R87" s="41">
        <v>0</v>
      </c>
      <c r="AA87" s="155">
        <v>12</v>
      </c>
      <c r="AB87" s="155" t="str">
        <f>IF(F87=AA87,"",1)</f>
        <v/>
      </c>
    </row>
    <row r="88" spans="1:28" ht="13.5" customHeight="1">
      <c r="A88" s="254"/>
      <c r="B88" s="254"/>
      <c r="C88" s="40"/>
      <c r="D88" s="306"/>
      <c r="E88" s="39"/>
      <c r="F88" s="94"/>
      <c r="G88" s="67">
        <f t="shared" ref="G88:Q88" si="86">IF(G87=0,0,G87/$F87)</f>
        <v>0.75</v>
      </c>
      <c r="H88" s="37">
        <f t="shared" si="86"/>
        <v>0.66666666666666663</v>
      </c>
      <c r="I88" s="37">
        <f t="shared" si="86"/>
        <v>0</v>
      </c>
      <c r="J88" s="37">
        <f t="shared" si="86"/>
        <v>8.3333333333333329E-2</v>
      </c>
      <c r="K88" s="37">
        <f t="shared" si="86"/>
        <v>8.3333333333333329E-2</v>
      </c>
      <c r="L88" s="37">
        <f t="shared" si="86"/>
        <v>0.16666666666666666</v>
      </c>
      <c r="M88" s="37">
        <f t="shared" si="86"/>
        <v>0.41666666666666669</v>
      </c>
      <c r="N88" s="37">
        <f t="shared" si="86"/>
        <v>8.3333333333333329E-2</v>
      </c>
      <c r="O88" s="37">
        <f t="shared" si="86"/>
        <v>0.16666666666666666</v>
      </c>
      <c r="P88" s="37">
        <f t="shared" si="86"/>
        <v>0</v>
      </c>
      <c r="Q88" s="37">
        <f t="shared" si="86"/>
        <v>0</v>
      </c>
      <c r="R88" s="37">
        <f t="shared" ref="R88" si="87">IF(R87=0,0,R87/$F87)</f>
        <v>0</v>
      </c>
      <c r="AA88" s="154"/>
      <c r="AB88" s="154"/>
    </row>
    <row r="89" spans="1:28" ht="12" customHeight="1">
      <c r="A89" s="254"/>
      <c r="B89" s="254"/>
      <c r="C89" s="43"/>
      <c r="D89" s="305" t="s">
        <v>6</v>
      </c>
      <c r="E89" s="42"/>
      <c r="F89" s="93">
        <v>45</v>
      </c>
      <c r="G89" s="69">
        <v>38</v>
      </c>
      <c r="H89" s="41">
        <v>9</v>
      </c>
      <c r="I89" s="41">
        <v>0</v>
      </c>
      <c r="J89" s="41">
        <v>2</v>
      </c>
      <c r="K89" s="41">
        <v>2</v>
      </c>
      <c r="L89" s="41">
        <v>0</v>
      </c>
      <c r="M89" s="41">
        <v>3</v>
      </c>
      <c r="N89" s="41">
        <v>1</v>
      </c>
      <c r="O89" s="41">
        <v>1</v>
      </c>
      <c r="P89" s="41">
        <v>0</v>
      </c>
      <c r="Q89" s="41">
        <v>1</v>
      </c>
      <c r="R89" s="41">
        <v>3</v>
      </c>
      <c r="AA89" s="155">
        <v>45</v>
      </c>
      <c r="AB89" s="155" t="str">
        <f>IF(F89=AA89,"",1)</f>
        <v/>
      </c>
    </row>
    <row r="90" spans="1:28" ht="12" customHeight="1">
      <c r="A90" s="254"/>
      <c r="B90" s="254"/>
      <c r="C90" s="40"/>
      <c r="D90" s="306"/>
      <c r="E90" s="39"/>
      <c r="F90" s="94"/>
      <c r="G90" s="67">
        <f t="shared" ref="G90:Q90" si="88">IF(G89=0,0,G89/$F89)</f>
        <v>0.84444444444444444</v>
      </c>
      <c r="H90" s="37">
        <f t="shared" si="88"/>
        <v>0.2</v>
      </c>
      <c r="I90" s="37">
        <f t="shared" si="88"/>
        <v>0</v>
      </c>
      <c r="J90" s="37">
        <f t="shared" si="88"/>
        <v>4.4444444444444446E-2</v>
      </c>
      <c r="K90" s="37">
        <f t="shared" si="88"/>
        <v>4.4444444444444446E-2</v>
      </c>
      <c r="L90" s="37">
        <f t="shared" si="88"/>
        <v>0</v>
      </c>
      <c r="M90" s="37">
        <f t="shared" si="88"/>
        <v>6.6666666666666666E-2</v>
      </c>
      <c r="N90" s="37">
        <f t="shared" si="88"/>
        <v>2.2222222222222223E-2</v>
      </c>
      <c r="O90" s="37">
        <f t="shared" si="88"/>
        <v>2.2222222222222223E-2</v>
      </c>
      <c r="P90" s="37">
        <f t="shared" si="88"/>
        <v>0</v>
      </c>
      <c r="Q90" s="37">
        <f t="shared" si="88"/>
        <v>2.2222222222222223E-2</v>
      </c>
      <c r="R90" s="37">
        <f t="shared" ref="R90" si="89">IF(R89=0,0,R89/$F89)</f>
        <v>6.6666666666666666E-2</v>
      </c>
      <c r="AA90" s="154"/>
      <c r="AB90" s="154"/>
    </row>
    <row r="91" spans="1:28" ht="12" customHeight="1">
      <c r="A91" s="254"/>
      <c r="B91" s="254"/>
      <c r="C91" s="43"/>
      <c r="D91" s="305" t="s">
        <v>5</v>
      </c>
      <c r="E91" s="42"/>
      <c r="F91" s="93">
        <v>22</v>
      </c>
      <c r="G91" s="69">
        <v>18</v>
      </c>
      <c r="H91" s="41">
        <v>2</v>
      </c>
      <c r="I91" s="41">
        <v>1</v>
      </c>
      <c r="J91" s="41">
        <v>1</v>
      </c>
      <c r="K91" s="41">
        <v>4</v>
      </c>
      <c r="L91" s="41">
        <v>1</v>
      </c>
      <c r="M91" s="41">
        <v>2</v>
      </c>
      <c r="N91" s="41">
        <v>0</v>
      </c>
      <c r="O91" s="41">
        <v>2</v>
      </c>
      <c r="P91" s="41">
        <v>0</v>
      </c>
      <c r="Q91" s="41">
        <v>0</v>
      </c>
      <c r="R91" s="41">
        <v>3</v>
      </c>
      <c r="AA91" s="155">
        <v>22</v>
      </c>
      <c r="AB91" s="155" t="str">
        <f>IF(F91=AA91,"",1)</f>
        <v/>
      </c>
    </row>
    <row r="92" spans="1:28" ht="12" customHeight="1">
      <c r="A92" s="254"/>
      <c r="B92" s="254"/>
      <c r="C92" s="40"/>
      <c r="D92" s="306"/>
      <c r="E92" s="39"/>
      <c r="F92" s="94"/>
      <c r="G92" s="67">
        <f t="shared" ref="G92:Q92" si="90">IF(G91=0,0,G91/$F91)</f>
        <v>0.81818181818181823</v>
      </c>
      <c r="H92" s="37">
        <f t="shared" si="90"/>
        <v>9.0909090909090912E-2</v>
      </c>
      <c r="I92" s="37">
        <f t="shared" si="90"/>
        <v>4.5454545454545456E-2</v>
      </c>
      <c r="J92" s="37">
        <f t="shared" si="90"/>
        <v>4.5454545454545456E-2</v>
      </c>
      <c r="K92" s="37">
        <f t="shared" si="90"/>
        <v>0.18181818181818182</v>
      </c>
      <c r="L92" s="37">
        <f t="shared" si="90"/>
        <v>4.5454545454545456E-2</v>
      </c>
      <c r="M92" s="37">
        <f t="shared" si="90"/>
        <v>9.0909090909090912E-2</v>
      </c>
      <c r="N92" s="37">
        <f t="shared" si="90"/>
        <v>0</v>
      </c>
      <c r="O92" s="37">
        <f t="shared" si="90"/>
        <v>9.0909090909090912E-2</v>
      </c>
      <c r="P92" s="37">
        <f t="shared" si="90"/>
        <v>0</v>
      </c>
      <c r="Q92" s="37">
        <f t="shared" si="90"/>
        <v>0</v>
      </c>
      <c r="R92" s="37">
        <f t="shared" ref="R92" si="91">IF(R91=0,0,R91/$F91)</f>
        <v>0.13636363636363635</v>
      </c>
      <c r="AA92" s="154"/>
      <c r="AB92" s="154"/>
    </row>
    <row r="93" spans="1:28" ht="12" customHeight="1">
      <c r="A93" s="254"/>
      <c r="B93" s="254"/>
      <c r="C93" s="43"/>
      <c r="D93" s="305" t="s">
        <v>4</v>
      </c>
      <c r="E93" s="42"/>
      <c r="F93" s="93">
        <v>16</v>
      </c>
      <c r="G93" s="69">
        <v>12</v>
      </c>
      <c r="H93" s="41">
        <v>7</v>
      </c>
      <c r="I93" s="41">
        <v>1</v>
      </c>
      <c r="J93" s="41">
        <v>0</v>
      </c>
      <c r="K93" s="41">
        <v>0</v>
      </c>
      <c r="L93" s="41">
        <v>0</v>
      </c>
      <c r="M93" s="41">
        <v>1</v>
      </c>
      <c r="N93" s="41">
        <v>0</v>
      </c>
      <c r="O93" s="41">
        <v>2</v>
      </c>
      <c r="P93" s="41">
        <v>1</v>
      </c>
      <c r="Q93" s="41">
        <v>0</v>
      </c>
      <c r="R93" s="41">
        <v>0</v>
      </c>
      <c r="AA93" s="155">
        <v>16</v>
      </c>
      <c r="AB93" s="155" t="str">
        <f>IF(F93=AA93,"",1)</f>
        <v/>
      </c>
    </row>
    <row r="94" spans="1:28" ht="12" customHeight="1">
      <c r="A94" s="254"/>
      <c r="B94" s="254"/>
      <c r="C94" s="40"/>
      <c r="D94" s="306"/>
      <c r="E94" s="39"/>
      <c r="F94" s="94"/>
      <c r="G94" s="67">
        <f t="shared" ref="G94:Q94" si="92">IF(G93=0,0,G93/$F93)</f>
        <v>0.75</v>
      </c>
      <c r="H94" s="37">
        <f t="shared" si="92"/>
        <v>0.4375</v>
      </c>
      <c r="I94" s="37">
        <f t="shared" si="92"/>
        <v>6.25E-2</v>
      </c>
      <c r="J94" s="37">
        <f t="shared" si="92"/>
        <v>0</v>
      </c>
      <c r="K94" s="37">
        <f t="shared" si="92"/>
        <v>0</v>
      </c>
      <c r="L94" s="37">
        <f t="shared" si="92"/>
        <v>0</v>
      </c>
      <c r="M94" s="37">
        <f t="shared" si="92"/>
        <v>6.25E-2</v>
      </c>
      <c r="N94" s="37">
        <f t="shared" si="92"/>
        <v>0</v>
      </c>
      <c r="O94" s="37">
        <f t="shared" si="92"/>
        <v>0.125</v>
      </c>
      <c r="P94" s="37">
        <f t="shared" si="92"/>
        <v>6.25E-2</v>
      </c>
      <c r="Q94" s="37">
        <f t="shared" si="92"/>
        <v>0</v>
      </c>
      <c r="R94" s="37">
        <f t="shared" ref="R94" si="93">IF(R93=0,0,R93/$F93)</f>
        <v>0</v>
      </c>
      <c r="AA94" s="154"/>
      <c r="AB94" s="154"/>
    </row>
    <row r="95" spans="1:28" ht="12" customHeight="1">
      <c r="A95" s="254"/>
      <c r="B95" s="254"/>
      <c r="C95" s="43"/>
      <c r="D95" s="305" t="s">
        <v>3</v>
      </c>
      <c r="E95" s="42"/>
      <c r="F95" s="93">
        <v>162</v>
      </c>
      <c r="G95" s="69">
        <v>142</v>
      </c>
      <c r="H95" s="41">
        <v>33</v>
      </c>
      <c r="I95" s="41">
        <v>3</v>
      </c>
      <c r="J95" s="41">
        <v>1</v>
      </c>
      <c r="K95" s="41">
        <v>6</v>
      </c>
      <c r="L95" s="41">
        <v>11</v>
      </c>
      <c r="M95" s="41">
        <v>12</v>
      </c>
      <c r="N95" s="41">
        <v>1</v>
      </c>
      <c r="O95" s="41">
        <v>3</v>
      </c>
      <c r="P95" s="41">
        <v>0</v>
      </c>
      <c r="Q95" s="41">
        <v>1</v>
      </c>
      <c r="R95" s="41">
        <v>12</v>
      </c>
      <c r="AA95" s="155">
        <v>162</v>
      </c>
      <c r="AB95" s="155" t="str">
        <f>IF(F95=AA95,"",1)</f>
        <v/>
      </c>
    </row>
    <row r="96" spans="1:28" ht="12" customHeight="1">
      <c r="A96" s="254"/>
      <c r="B96" s="254"/>
      <c r="C96" s="40"/>
      <c r="D96" s="306"/>
      <c r="E96" s="39"/>
      <c r="F96" s="94"/>
      <c r="G96" s="67">
        <f t="shared" ref="G96:Q96" si="94">IF(G95=0,0,G95/$F95)</f>
        <v>0.87654320987654322</v>
      </c>
      <c r="H96" s="37">
        <f t="shared" si="94"/>
        <v>0.20370370370370369</v>
      </c>
      <c r="I96" s="37">
        <f t="shared" si="94"/>
        <v>1.8518518518518517E-2</v>
      </c>
      <c r="J96" s="37">
        <f t="shared" si="94"/>
        <v>6.1728395061728392E-3</v>
      </c>
      <c r="K96" s="37">
        <f t="shared" si="94"/>
        <v>3.7037037037037035E-2</v>
      </c>
      <c r="L96" s="37">
        <f t="shared" si="94"/>
        <v>6.7901234567901231E-2</v>
      </c>
      <c r="M96" s="37">
        <f t="shared" si="94"/>
        <v>7.407407407407407E-2</v>
      </c>
      <c r="N96" s="37">
        <f t="shared" si="94"/>
        <v>6.1728395061728392E-3</v>
      </c>
      <c r="O96" s="37">
        <f t="shared" si="94"/>
        <v>1.8518518518518517E-2</v>
      </c>
      <c r="P96" s="37">
        <f t="shared" si="94"/>
        <v>0</v>
      </c>
      <c r="Q96" s="37">
        <f t="shared" si="94"/>
        <v>6.1728395061728392E-3</v>
      </c>
      <c r="R96" s="37">
        <f t="shared" ref="R96" si="95">IF(R95=0,0,R95/$F95)</f>
        <v>7.407407407407407E-2</v>
      </c>
      <c r="AA96" s="154"/>
      <c r="AB96" s="154"/>
    </row>
    <row r="97" spans="1:30" ht="12" customHeight="1">
      <c r="A97" s="254"/>
      <c r="B97" s="254"/>
      <c r="C97" s="43"/>
      <c r="D97" s="305" t="s">
        <v>2</v>
      </c>
      <c r="E97" s="42"/>
      <c r="F97" s="93">
        <v>21</v>
      </c>
      <c r="G97" s="69">
        <v>17</v>
      </c>
      <c r="H97" s="41">
        <v>4</v>
      </c>
      <c r="I97" s="41">
        <v>0</v>
      </c>
      <c r="J97" s="41">
        <v>3</v>
      </c>
      <c r="K97" s="41">
        <v>1</v>
      </c>
      <c r="L97" s="41">
        <v>4</v>
      </c>
      <c r="M97" s="41">
        <v>2</v>
      </c>
      <c r="N97" s="41">
        <v>0</v>
      </c>
      <c r="O97" s="41">
        <v>1</v>
      </c>
      <c r="P97" s="41">
        <v>0</v>
      </c>
      <c r="Q97" s="41">
        <v>2</v>
      </c>
      <c r="R97" s="41">
        <v>3</v>
      </c>
      <c r="AA97" s="155">
        <v>21</v>
      </c>
      <c r="AB97" s="155" t="str">
        <f>IF(F97=AA97,"",1)</f>
        <v/>
      </c>
    </row>
    <row r="98" spans="1:30" ht="12" customHeight="1">
      <c r="A98" s="254"/>
      <c r="B98" s="254"/>
      <c r="C98" s="40"/>
      <c r="D98" s="306"/>
      <c r="E98" s="39"/>
      <c r="F98" s="94"/>
      <c r="G98" s="67">
        <f t="shared" ref="G98:Q98" si="96">IF(G97=0,0,G97/$F97)</f>
        <v>0.80952380952380953</v>
      </c>
      <c r="H98" s="37">
        <f t="shared" si="96"/>
        <v>0.19047619047619047</v>
      </c>
      <c r="I98" s="37">
        <f t="shared" si="96"/>
        <v>0</v>
      </c>
      <c r="J98" s="37">
        <f t="shared" si="96"/>
        <v>0.14285714285714285</v>
      </c>
      <c r="K98" s="37">
        <f t="shared" si="96"/>
        <v>4.7619047619047616E-2</v>
      </c>
      <c r="L98" s="37">
        <f t="shared" si="96"/>
        <v>0.19047619047619047</v>
      </c>
      <c r="M98" s="37">
        <f t="shared" si="96"/>
        <v>9.5238095238095233E-2</v>
      </c>
      <c r="N98" s="37">
        <f t="shared" si="96"/>
        <v>0</v>
      </c>
      <c r="O98" s="37">
        <f t="shared" si="96"/>
        <v>4.7619047619047616E-2</v>
      </c>
      <c r="P98" s="37">
        <f t="shared" si="96"/>
        <v>0</v>
      </c>
      <c r="Q98" s="37">
        <f t="shared" si="96"/>
        <v>9.5238095238095233E-2</v>
      </c>
      <c r="R98" s="37">
        <f t="shared" ref="R98" si="97">IF(R97=0,0,R97/$F97)</f>
        <v>0.14285714285714285</v>
      </c>
      <c r="AA98" s="154"/>
      <c r="AB98" s="154"/>
    </row>
    <row r="99" spans="1:30" ht="12.75" customHeight="1">
      <c r="A99" s="254"/>
      <c r="B99" s="254"/>
      <c r="C99" s="43"/>
      <c r="D99" s="305" t="s">
        <v>1</v>
      </c>
      <c r="E99" s="42"/>
      <c r="F99" s="93">
        <v>44</v>
      </c>
      <c r="G99" s="69">
        <v>34</v>
      </c>
      <c r="H99" s="41">
        <v>15</v>
      </c>
      <c r="I99" s="41">
        <v>1</v>
      </c>
      <c r="J99" s="41">
        <v>1</v>
      </c>
      <c r="K99" s="41">
        <v>1</v>
      </c>
      <c r="L99" s="41">
        <v>3</v>
      </c>
      <c r="M99" s="41">
        <v>10</v>
      </c>
      <c r="N99" s="41">
        <v>0</v>
      </c>
      <c r="O99" s="41">
        <v>1</v>
      </c>
      <c r="P99" s="41">
        <v>0</v>
      </c>
      <c r="Q99" s="41">
        <v>1</v>
      </c>
      <c r="R99" s="41">
        <v>4</v>
      </c>
      <c r="AA99" s="155">
        <v>44</v>
      </c>
      <c r="AB99" s="155" t="str">
        <f>IF(F99=AA99,"",1)</f>
        <v/>
      </c>
    </row>
    <row r="100" spans="1:30" ht="12.75" customHeight="1" thickBot="1">
      <c r="A100" s="255"/>
      <c r="B100" s="255"/>
      <c r="C100" s="40"/>
      <c r="D100" s="306"/>
      <c r="E100" s="39"/>
      <c r="F100" s="128"/>
      <c r="G100" s="67">
        <f t="shared" ref="G100:Q100" si="98">IF(G99=0,0,G99/$F99)</f>
        <v>0.77272727272727271</v>
      </c>
      <c r="H100" s="37">
        <f t="shared" si="98"/>
        <v>0.34090909090909088</v>
      </c>
      <c r="I100" s="37">
        <f t="shared" si="98"/>
        <v>2.2727272727272728E-2</v>
      </c>
      <c r="J100" s="37">
        <f t="shared" si="98"/>
        <v>2.2727272727272728E-2</v>
      </c>
      <c r="K100" s="37">
        <f t="shared" si="98"/>
        <v>2.2727272727272728E-2</v>
      </c>
      <c r="L100" s="37">
        <f t="shared" si="98"/>
        <v>6.8181818181818177E-2</v>
      </c>
      <c r="M100" s="37">
        <f t="shared" si="98"/>
        <v>0.22727272727272727</v>
      </c>
      <c r="N100" s="37">
        <f t="shared" si="98"/>
        <v>0</v>
      </c>
      <c r="O100" s="37">
        <f t="shared" si="98"/>
        <v>2.2727272727272728E-2</v>
      </c>
      <c r="P100" s="37">
        <f t="shared" si="98"/>
        <v>0</v>
      </c>
      <c r="Q100" s="37">
        <f t="shared" si="98"/>
        <v>2.2727272727272728E-2</v>
      </c>
      <c r="R100" s="37">
        <f t="shared" ref="R100" si="99">IF(R99=0,0,R99/$F99)</f>
        <v>9.0909090909090912E-2</v>
      </c>
      <c r="AA100" s="157"/>
      <c r="AB100" s="158"/>
    </row>
    <row r="110" spans="1:30">
      <c r="D110" s="166" t="s">
        <v>490</v>
      </c>
      <c r="E110" s="164"/>
      <c r="F110" s="165">
        <v>795</v>
      </c>
      <c r="G110" s="165">
        <v>674</v>
      </c>
      <c r="H110" s="165">
        <v>248</v>
      </c>
      <c r="I110" s="165">
        <v>12</v>
      </c>
      <c r="J110" s="165">
        <v>39</v>
      </c>
      <c r="K110" s="165">
        <v>36</v>
      </c>
      <c r="L110" s="165">
        <v>52</v>
      </c>
      <c r="M110" s="165">
        <v>116</v>
      </c>
      <c r="N110" s="165">
        <v>14</v>
      </c>
      <c r="O110" s="165">
        <v>29</v>
      </c>
      <c r="P110" s="165">
        <v>8</v>
      </c>
      <c r="Q110" s="165">
        <v>12</v>
      </c>
      <c r="R110" s="165">
        <v>57</v>
      </c>
      <c r="S110" s="72"/>
      <c r="T110" s="72"/>
      <c r="U110" s="72"/>
      <c r="V110" s="72"/>
      <c r="W110" s="72"/>
      <c r="X110" s="72"/>
      <c r="Y110" s="72"/>
      <c r="Z110" s="72"/>
      <c r="AA110" s="72"/>
      <c r="AB110" s="72"/>
      <c r="AC110" s="72"/>
      <c r="AD110" s="72"/>
    </row>
    <row r="111" spans="1:30">
      <c r="D111" s="167" t="s">
        <v>49</v>
      </c>
      <c r="E111" s="164"/>
      <c r="F111" s="168">
        <f>IF(F110="","",SUM(F9,F11,F13,F15,F17))</f>
        <v>795</v>
      </c>
      <c r="G111" s="168">
        <f t="shared" ref="G111:R111" si="100">IF(G110="","",SUM(G9,G11,G13,G15,G17))</f>
        <v>674</v>
      </c>
      <c r="H111" s="168">
        <f t="shared" si="100"/>
        <v>248</v>
      </c>
      <c r="I111" s="168">
        <f t="shared" si="100"/>
        <v>12</v>
      </c>
      <c r="J111" s="168">
        <f t="shared" si="100"/>
        <v>39</v>
      </c>
      <c r="K111" s="168">
        <f t="shared" si="100"/>
        <v>36</v>
      </c>
      <c r="L111" s="168">
        <f t="shared" si="100"/>
        <v>52</v>
      </c>
      <c r="M111" s="168">
        <f t="shared" si="100"/>
        <v>116</v>
      </c>
      <c r="N111" s="168">
        <f t="shared" si="100"/>
        <v>14</v>
      </c>
      <c r="O111" s="168">
        <f t="shared" si="100"/>
        <v>29</v>
      </c>
      <c r="P111" s="168">
        <f t="shared" si="100"/>
        <v>8</v>
      </c>
      <c r="Q111" s="168">
        <f t="shared" si="100"/>
        <v>12</v>
      </c>
      <c r="R111" s="168">
        <f t="shared" si="100"/>
        <v>57</v>
      </c>
      <c r="S111" s="75"/>
      <c r="T111" s="72"/>
      <c r="U111" s="75"/>
      <c r="V111" s="72"/>
      <c r="W111" s="75"/>
      <c r="X111" s="72"/>
      <c r="Y111" s="75"/>
      <c r="Z111" s="72"/>
      <c r="AA111" s="75"/>
      <c r="AB111" s="72"/>
      <c r="AC111" s="75"/>
      <c r="AD111" s="72"/>
    </row>
    <row r="112" spans="1:30">
      <c r="D112" s="167" t="s">
        <v>43</v>
      </c>
      <c r="E112" s="164"/>
      <c r="F112" s="168">
        <f>IF(F110="","",SUM(F19,F69))</f>
        <v>795</v>
      </c>
      <c r="G112" s="168">
        <f t="shared" ref="G112:R112" si="101">IF(G110="","",SUM(G19,G69))</f>
        <v>674</v>
      </c>
      <c r="H112" s="168">
        <f t="shared" si="101"/>
        <v>248</v>
      </c>
      <c r="I112" s="168">
        <f t="shared" si="101"/>
        <v>12</v>
      </c>
      <c r="J112" s="168">
        <f t="shared" si="101"/>
        <v>39</v>
      </c>
      <c r="K112" s="168">
        <f t="shared" si="101"/>
        <v>36</v>
      </c>
      <c r="L112" s="168">
        <f t="shared" si="101"/>
        <v>52</v>
      </c>
      <c r="M112" s="168">
        <f t="shared" si="101"/>
        <v>116</v>
      </c>
      <c r="N112" s="168">
        <f t="shared" si="101"/>
        <v>14</v>
      </c>
      <c r="O112" s="168">
        <f t="shared" si="101"/>
        <v>29</v>
      </c>
      <c r="P112" s="168">
        <f t="shared" si="101"/>
        <v>8</v>
      </c>
      <c r="Q112" s="168">
        <f t="shared" si="101"/>
        <v>12</v>
      </c>
      <c r="R112" s="168">
        <f t="shared" si="101"/>
        <v>57</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181</v>
      </c>
      <c r="G113" s="168">
        <f t="shared" ref="G113:R113" si="102">IF(G110="","",SUM(G21,G23,G25,G27,G29,G31,G33,G35,G37,G39,G41,G43,G45,G47,G49,G51,G53,G55,G57,G59,G61,G63,G65,G67))</f>
        <v>151</v>
      </c>
      <c r="H113" s="168">
        <f t="shared" si="102"/>
        <v>74</v>
      </c>
      <c r="I113" s="168">
        <f t="shared" si="102"/>
        <v>2</v>
      </c>
      <c r="J113" s="168">
        <f t="shared" si="102"/>
        <v>12</v>
      </c>
      <c r="K113" s="168">
        <f t="shared" si="102"/>
        <v>10</v>
      </c>
      <c r="L113" s="168">
        <f t="shared" si="102"/>
        <v>12</v>
      </c>
      <c r="M113" s="168">
        <f t="shared" si="102"/>
        <v>21</v>
      </c>
      <c r="N113" s="168">
        <f t="shared" si="102"/>
        <v>6</v>
      </c>
      <c r="O113" s="168">
        <f t="shared" si="102"/>
        <v>7</v>
      </c>
      <c r="P113" s="168">
        <f t="shared" si="102"/>
        <v>3</v>
      </c>
      <c r="Q113" s="168">
        <f t="shared" si="102"/>
        <v>2</v>
      </c>
      <c r="R113" s="168">
        <f t="shared" si="102"/>
        <v>14</v>
      </c>
      <c r="S113" s="75"/>
      <c r="T113" s="72"/>
      <c r="U113" s="75"/>
      <c r="V113" s="72"/>
      <c r="W113" s="75"/>
      <c r="X113" s="72"/>
      <c r="Y113" s="75"/>
      <c r="Z113" s="72"/>
      <c r="AA113" s="75"/>
      <c r="AB113" s="72"/>
      <c r="AC113" s="75"/>
      <c r="AD113" s="72"/>
    </row>
    <row r="114" spans="4:30">
      <c r="D114" s="170" t="s">
        <v>491</v>
      </c>
      <c r="F114" s="168">
        <f>IF(F110="","",SUM(F71,F73,F75,F77,F79,F81,F83,F85,F87,F89,F91,F93,F95,F97,F99))</f>
        <v>614</v>
      </c>
      <c r="G114" s="168">
        <f t="shared" ref="G114:R114" si="103">IF(G110="","",SUM(G71,G73,G75,G77,G79,G81,G83,G85,G87,G89,G91,G93,G95,G97,G99))</f>
        <v>523</v>
      </c>
      <c r="H114" s="168">
        <f t="shared" si="103"/>
        <v>174</v>
      </c>
      <c r="I114" s="168">
        <f t="shared" si="103"/>
        <v>10</v>
      </c>
      <c r="J114" s="168">
        <f t="shared" si="103"/>
        <v>27</v>
      </c>
      <c r="K114" s="168">
        <f t="shared" si="103"/>
        <v>26</v>
      </c>
      <c r="L114" s="168">
        <f t="shared" si="103"/>
        <v>40</v>
      </c>
      <c r="M114" s="168">
        <f t="shared" si="103"/>
        <v>95</v>
      </c>
      <c r="N114" s="168">
        <f t="shared" si="103"/>
        <v>8</v>
      </c>
      <c r="O114" s="168">
        <f t="shared" si="103"/>
        <v>22</v>
      </c>
      <c r="P114" s="168">
        <f t="shared" si="103"/>
        <v>5</v>
      </c>
      <c r="Q114" s="168">
        <f t="shared" si="103"/>
        <v>10</v>
      </c>
      <c r="R114" s="168">
        <f t="shared" si="103"/>
        <v>43</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104">IF(G110="","",IF(G7=G110,"",1))</f>
        <v/>
      </c>
      <c r="H116" s="165" t="str">
        <f t="shared" si="104"/>
        <v/>
      </c>
      <c r="I116" s="165" t="str">
        <f t="shared" si="104"/>
        <v/>
      </c>
      <c r="J116" s="165" t="str">
        <f t="shared" si="104"/>
        <v/>
      </c>
      <c r="K116" s="165" t="str">
        <f t="shared" si="104"/>
        <v/>
      </c>
      <c r="L116" s="165" t="str">
        <f t="shared" si="104"/>
        <v/>
      </c>
      <c r="M116" s="165" t="str">
        <f t="shared" si="104"/>
        <v/>
      </c>
      <c r="N116" s="165" t="str">
        <f t="shared" si="104"/>
        <v/>
      </c>
      <c r="O116" s="165" t="str">
        <f t="shared" si="104"/>
        <v/>
      </c>
      <c r="P116" s="165" t="str">
        <f t="shared" si="104"/>
        <v/>
      </c>
      <c r="Q116" s="165" t="str">
        <f t="shared" si="104"/>
        <v/>
      </c>
      <c r="R116" s="165" t="str">
        <f t="shared" si="104"/>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105">IF(G110="","",IF(G110=G111,"",1))</f>
        <v/>
      </c>
      <c r="H117" s="165" t="str">
        <f t="shared" si="105"/>
        <v/>
      </c>
      <c r="I117" s="165" t="str">
        <f t="shared" si="105"/>
        <v/>
      </c>
      <c r="J117" s="165" t="str">
        <f t="shared" si="105"/>
        <v/>
      </c>
      <c r="K117" s="165" t="str">
        <f t="shared" si="105"/>
        <v/>
      </c>
      <c r="L117" s="165" t="str">
        <f t="shared" si="105"/>
        <v/>
      </c>
      <c r="M117" s="165" t="str">
        <f t="shared" si="105"/>
        <v/>
      </c>
      <c r="N117" s="165" t="str">
        <f t="shared" si="105"/>
        <v/>
      </c>
      <c r="O117" s="165" t="str">
        <f t="shared" si="105"/>
        <v/>
      </c>
      <c r="P117" s="165" t="str">
        <f t="shared" si="105"/>
        <v/>
      </c>
      <c r="Q117" s="165" t="str">
        <f t="shared" si="105"/>
        <v/>
      </c>
      <c r="R117" s="165" t="str">
        <f t="shared" si="105"/>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106">IF(G110="","",IF(G110=G112,"",1))</f>
        <v/>
      </c>
      <c r="H118" s="165" t="str">
        <f t="shared" si="106"/>
        <v/>
      </c>
      <c r="I118" s="165" t="str">
        <f t="shared" si="106"/>
        <v/>
      </c>
      <c r="J118" s="165" t="str">
        <f t="shared" si="106"/>
        <v/>
      </c>
      <c r="K118" s="165" t="str">
        <f t="shared" si="106"/>
        <v/>
      </c>
      <c r="L118" s="165" t="str">
        <f t="shared" si="106"/>
        <v/>
      </c>
      <c r="M118" s="165" t="str">
        <f t="shared" si="106"/>
        <v/>
      </c>
      <c r="N118" s="165" t="str">
        <f t="shared" si="106"/>
        <v/>
      </c>
      <c r="O118" s="165" t="str">
        <f t="shared" si="106"/>
        <v/>
      </c>
      <c r="P118" s="165" t="str">
        <f t="shared" si="106"/>
        <v/>
      </c>
      <c r="Q118" s="165" t="str">
        <f t="shared" si="106"/>
        <v/>
      </c>
      <c r="R118" s="165" t="str">
        <f t="shared" si="106"/>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107">IF(G110="","",IF(G19=G113,"",1))</f>
        <v/>
      </c>
      <c r="H119" s="165" t="str">
        <f t="shared" si="107"/>
        <v/>
      </c>
      <c r="I119" s="165" t="str">
        <f t="shared" si="107"/>
        <v/>
      </c>
      <c r="J119" s="165" t="str">
        <f t="shared" si="107"/>
        <v/>
      </c>
      <c r="K119" s="165" t="str">
        <f t="shared" si="107"/>
        <v/>
      </c>
      <c r="L119" s="165" t="str">
        <f t="shared" si="107"/>
        <v/>
      </c>
      <c r="M119" s="165" t="str">
        <f t="shared" si="107"/>
        <v/>
      </c>
      <c r="N119" s="165" t="str">
        <f t="shared" si="107"/>
        <v/>
      </c>
      <c r="O119" s="165" t="str">
        <f t="shared" si="107"/>
        <v/>
      </c>
      <c r="P119" s="165" t="str">
        <f t="shared" si="107"/>
        <v/>
      </c>
      <c r="Q119" s="165" t="str">
        <f t="shared" si="107"/>
        <v/>
      </c>
      <c r="R119" s="165" t="str">
        <f t="shared" si="107"/>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108">IF(G110="","",IF(G69=G114,"",1))</f>
        <v/>
      </c>
      <c r="H120" s="165" t="str">
        <f t="shared" si="108"/>
        <v/>
      </c>
      <c r="I120" s="165" t="str">
        <f t="shared" si="108"/>
        <v/>
      </c>
      <c r="J120" s="165" t="str">
        <f t="shared" si="108"/>
        <v/>
      </c>
      <c r="K120" s="165" t="str">
        <f t="shared" si="108"/>
        <v/>
      </c>
      <c r="L120" s="165" t="str">
        <f t="shared" si="108"/>
        <v/>
      </c>
      <c r="M120" s="165" t="str">
        <f t="shared" si="108"/>
        <v/>
      </c>
      <c r="N120" s="165" t="str">
        <f t="shared" si="108"/>
        <v/>
      </c>
      <c r="O120" s="165" t="str">
        <f t="shared" si="108"/>
        <v/>
      </c>
      <c r="P120" s="165" t="str">
        <f t="shared" si="108"/>
        <v/>
      </c>
      <c r="Q120" s="165" t="str">
        <f t="shared" si="108"/>
        <v/>
      </c>
      <c r="R120" s="165" t="str">
        <f t="shared" si="108"/>
        <v/>
      </c>
      <c r="S120" s="72"/>
      <c r="T120" s="72"/>
      <c r="U120" s="72"/>
      <c r="V120" s="72"/>
      <c r="W120" s="72"/>
      <c r="X120" s="72"/>
      <c r="Y120" s="72"/>
      <c r="Z120" s="72"/>
      <c r="AA120" s="72"/>
      <c r="AB120" s="72"/>
      <c r="AC120" s="72"/>
      <c r="AD120" s="72"/>
    </row>
  </sheetData>
  <mergeCells count="65">
    <mergeCell ref="F3:F6"/>
    <mergeCell ref="G3:G6"/>
    <mergeCell ref="H3:H6"/>
    <mergeCell ref="I3:I6"/>
    <mergeCell ref="J3:J6"/>
    <mergeCell ref="Q3:Q6"/>
    <mergeCell ref="R3:R6"/>
    <mergeCell ref="A7:E8"/>
    <mergeCell ref="A9:A18"/>
    <mergeCell ref="B9:E10"/>
    <mergeCell ref="B11:E12"/>
    <mergeCell ref="B13:E14"/>
    <mergeCell ref="B15:E16"/>
    <mergeCell ref="B17:E18"/>
    <mergeCell ref="K3:K6"/>
    <mergeCell ref="L3:L6"/>
    <mergeCell ref="M3:M6"/>
    <mergeCell ref="N3:N6"/>
    <mergeCell ref="O3:O6"/>
    <mergeCell ref="P3:P6"/>
    <mergeCell ref="A3:E6"/>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heetViews>
  <sheetFormatPr defaultRowHeight="13.5"/>
  <cols>
    <col min="1" max="2" width="2.625" style="4" customWidth="1"/>
    <col min="3" max="3" width="1.375" style="4" customWidth="1"/>
    <col min="4" max="4" width="27.625" style="4" customWidth="1"/>
    <col min="5" max="5" width="1.375" style="4" customWidth="1"/>
    <col min="6" max="6" width="7.75" style="3" customWidth="1"/>
    <col min="7" max="18" width="8.375" style="3" customWidth="1"/>
    <col min="19" max="19" width="7.75" style="3" customWidth="1"/>
    <col min="20" max="26" width="9" style="3"/>
    <col min="27" max="27" width="9" style="84"/>
    <col min="28" max="28" width="11.25" style="84" customWidth="1"/>
    <col min="29" max="16384" width="9" style="3"/>
  </cols>
  <sheetData>
    <row r="1" spans="1:28" ht="14.25">
      <c r="A1" s="18" t="s">
        <v>604</v>
      </c>
    </row>
    <row r="2" spans="1:28">
      <c r="R2" s="46" t="s">
        <v>634</v>
      </c>
    </row>
    <row r="3" spans="1:28" ht="17.25" customHeight="1">
      <c r="A3" s="314" t="s">
        <v>64</v>
      </c>
      <c r="B3" s="315"/>
      <c r="C3" s="315"/>
      <c r="D3" s="315"/>
      <c r="E3" s="316"/>
      <c r="F3" s="440" t="s">
        <v>131</v>
      </c>
      <c r="G3" s="442" t="s">
        <v>463</v>
      </c>
      <c r="H3" s="412" t="s">
        <v>465</v>
      </c>
      <c r="I3" s="412" t="s">
        <v>464</v>
      </c>
      <c r="J3" s="412" t="s">
        <v>466</v>
      </c>
      <c r="K3" s="412" t="s">
        <v>467</v>
      </c>
      <c r="L3" s="412" t="s">
        <v>458</v>
      </c>
      <c r="M3" s="412" t="s">
        <v>468</v>
      </c>
      <c r="N3" s="412" t="s">
        <v>459</v>
      </c>
      <c r="O3" s="412" t="s">
        <v>460</v>
      </c>
      <c r="P3" s="412" t="s">
        <v>461</v>
      </c>
      <c r="Q3" s="412" t="s">
        <v>462</v>
      </c>
      <c r="R3" s="412" t="s">
        <v>365</v>
      </c>
    </row>
    <row r="4" spans="1:28" ht="17.25" customHeight="1">
      <c r="A4" s="317"/>
      <c r="B4" s="318"/>
      <c r="C4" s="318"/>
      <c r="D4" s="318"/>
      <c r="E4" s="319"/>
      <c r="F4" s="441"/>
      <c r="G4" s="443"/>
      <c r="H4" s="439"/>
      <c r="I4" s="439"/>
      <c r="J4" s="439"/>
      <c r="K4" s="439"/>
      <c r="L4" s="439"/>
      <c r="M4" s="439"/>
      <c r="N4" s="439"/>
      <c r="O4" s="439"/>
      <c r="P4" s="439"/>
      <c r="Q4" s="439"/>
      <c r="R4" s="439"/>
    </row>
    <row r="5" spans="1:28" ht="17.25" customHeight="1" thickBot="1">
      <c r="A5" s="317"/>
      <c r="B5" s="318"/>
      <c r="C5" s="318"/>
      <c r="D5" s="318"/>
      <c r="E5" s="319"/>
      <c r="F5" s="441"/>
      <c r="G5" s="443"/>
      <c r="H5" s="439"/>
      <c r="I5" s="439"/>
      <c r="J5" s="439"/>
      <c r="K5" s="439"/>
      <c r="L5" s="439"/>
      <c r="M5" s="439"/>
      <c r="N5" s="439"/>
      <c r="O5" s="439"/>
      <c r="P5" s="439"/>
      <c r="Q5" s="439"/>
      <c r="R5" s="439"/>
    </row>
    <row r="6" spans="1:28" ht="50.25" customHeight="1" thickBot="1">
      <c r="A6" s="320"/>
      <c r="B6" s="321"/>
      <c r="C6" s="321"/>
      <c r="D6" s="321"/>
      <c r="E6" s="322"/>
      <c r="F6" s="441"/>
      <c r="G6" s="444"/>
      <c r="H6" s="413"/>
      <c r="I6" s="413"/>
      <c r="J6" s="413"/>
      <c r="K6" s="413"/>
      <c r="L6" s="413"/>
      <c r="M6" s="413"/>
      <c r="N6" s="413"/>
      <c r="O6" s="413"/>
      <c r="P6" s="413"/>
      <c r="Q6" s="413"/>
      <c r="R6" s="413"/>
      <c r="AA6" s="159">
        <f>SUM(AB7:AB100,F116:R120)</f>
        <v>0</v>
      </c>
      <c r="AB6" s="92"/>
    </row>
    <row r="7" spans="1:28" ht="12" customHeight="1">
      <c r="A7" s="240" t="s">
        <v>50</v>
      </c>
      <c r="B7" s="241"/>
      <c r="C7" s="241"/>
      <c r="D7" s="241"/>
      <c r="E7" s="242"/>
      <c r="F7" s="93">
        <v>967</v>
      </c>
      <c r="G7" s="69">
        <f t="shared" ref="G7:R7" si="0">SUM(G9,G11,G13,G15,G17)</f>
        <v>461</v>
      </c>
      <c r="H7" s="41">
        <f t="shared" si="0"/>
        <v>92</v>
      </c>
      <c r="I7" s="41">
        <f t="shared" si="0"/>
        <v>108</v>
      </c>
      <c r="J7" s="41">
        <f t="shared" si="0"/>
        <v>704</v>
      </c>
      <c r="K7" s="41">
        <f t="shared" si="0"/>
        <v>71</v>
      </c>
      <c r="L7" s="41">
        <f t="shared" si="0"/>
        <v>638</v>
      </c>
      <c r="M7" s="41">
        <f t="shared" si="0"/>
        <v>773</v>
      </c>
      <c r="N7" s="41">
        <f t="shared" si="0"/>
        <v>916</v>
      </c>
      <c r="O7" s="41">
        <f t="shared" si="0"/>
        <v>789</v>
      </c>
      <c r="P7" s="41">
        <f t="shared" si="0"/>
        <v>62</v>
      </c>
      <c r="Q7" s="41">
        <f t="shared" si="0"/>
        <v>6</v>
      </c>
      <c r="R7" s="41">
        <f t="shared" si="0"/>
        <v>5</v>
      </c>
      <c r="AA7" s="153">
        <v>967</v>
      </c>
      <c r="AB7" s="153" t="str">
        <f>IF(F7=AA7,"",1)</f>
        <v/>
      </c>
    </row>
    <row r="8" spans="1:28" ht="12" customHeight="1">
      <c r="A8" s="243"/>
      <c r="B8" s="244"/>
      <c r="C8" s="244"/>
      <c r="D8" s="244"/>
      <c r="E8" s="245"/>
      <c r="F8" s="94"/>
      <c r="G8" s="67">
        <f t="shared" ref="G8:R8" si="1">IF(G7=0,0,G7/$F7)</f>
        <v>0.47673216132368151</v>
      </c>
      <c r="H8" s="37">
        <f t="shared" si="1"/>
        <v>9.5139607032057913E-2</v>
      </c>
      <c r="I8" s="37">
        <f t="shared" si="1"/>
        <v>0.11168562564632885</v>
      </c>
      <c r="J8" s="37">
        <f t="shared" si="1"/>
        <v>0.72802481902792138</v>
      </c>
      <c r="K8" s="37">
        <f t="shared" si="1"/>
        <v>7.3422957600827302E-2</v>
      </c>
      <c r="L8" s="37">
        <f t="shared" si="1"/>
        <v>0.65977249224405377</v>
      </c>
      <c r="M8" s="37">
        <f t="shared" si="1"/>
        <v>0.79937952430196479</v>
      </c>
      <c r="N8" s="37">
        <f t="shared" si="1"/>
        <v>0.94725956566701142</v>
      </c>
      <c r="O8" s="37">
        <f t="shared" si="1"/>
        <v>0.81592554291623576</v>
      </c>
      <c r="P8" s="37">
        <f t="shared" si="1"/>
        <v>6.4115822130299899E-2</v>
      </c>
      <c r="Q8" s="37">
        <f t="shared" si="1"/>
        <v>6.2047569803516025E-3</v>
      </c>
      <c r="R8" s="37">
        <f t="shared" si="1"/>
        <v>5.170630816959669E-3</v>
      </c>
      <c r="AA8" s="154"/>
      <c r="AB8" s="154"/>
    </row>
    <row r="9" spans="1:28" ht="12" customHeight="1">
      <c r="A9" s="256" t="s">
        <v>49</v>
      </c>
      <c r="B9" s="323" t="s">
        <v>48</v>
      </c>
      <c r="C9" s="324"/>
      <c r="D9" s="324"/>
      <c r="E9" s="325"/>
      <c r="F9" s="93">
        <v>323</v>
      </c>
      <c r="G9" s="69">
        <v>56</v>
      </c>
      <c r="H9" s="41">
        <v>17</v>
      </c>
      <c r="I9" s="41">
        <v>29</v>
      </c>
      <c r="J9" s="41">
        <v>152</v>
      </c>
      <c r="K9" s="41">
        <v>13</v>
      </c>
      <c r="L9" s="41">
        <v>151</v>
      </c>
      <c r="M9" s="41">
        <v>206</v>
      </c>
      <c r="N9" s="41">
        <v>291</v>
      </c>
      <c r="O9" s="41">
        <v>222</v>
      </c>
      <c r="P9" s="41">
        <v>19</v>
      </c>
      <c r="Q9" s="41">
        <v>6</v>
      </c>
      <c r="R9" s="41">
        <v>4</v>
      </c>
      <c r="AA9" s="155">
        <v>323</v>
      </c>
      <c r="AB9" s="155" t="str">
        <f>IF(F9=AA9,"",1)</f>
        <v/>
      </c>
    </row>
    <row r="10" spans="1:28" ht="12" customHeight="1">
      <c r="A10" s="257"/>
      <c r="B10" s="326"/>
      <c r="C10" s="327"/>
      <c r="D10" s="327"/>
      <c r="E10" s="328"/>
      <c r="F10" s="94"/>
      <c r="G10" s="67">
        <f t="shared" ref="G10:R10" si="2">IF(G9=0,0,G9/$F9)</f>
        <v>0.17337461300309598</v>
      </c>
      <c r="H10" s="37">
        <f t="shared" si="2"/>
        <v>5.2631578947368418E-2</v>
      </c>
      <c r="I10" s="37">
        <f t="shared" si="2"/>
        <v>8.9783281733746126E-2</v>
      </c>
      <c r="J10" s="37">
        <f t="shared" si="2"/>
        <v>0.47058823529411764</v>
      </c>
      <c r="K10" s="37">
        <f t="shared" si="2"/>
        <v>4.0247678018575851E-2</v>
      </c>
      <c r="L10" s="37">
        <f t="shared" si="2"/>
        <v>0.46749226006191952</v>
      </c>
      <c r="M10" s="37">
        <f t="shared" si="2"/>
        <v>0.63777089783281737</v>
      </c>
      <c r="N10" s="37">
        <f t="shared" si="2"/>
        <v>0.90092879256965941</v>
      </c>
      <c r="O10" s="37">
        <f t="shared" si="2"/>
        <v>0.68730650154798767</v>
      </c>
      <c r="P10" s="37">
        <f t="shared" si="2"/>
        <v>5.8823529411764705E-2</v>
      </c>
      <c r="Q10" s="37">
        <f t="shared" si="2"/>
        <v>1.8575851393188854E-2</v>
      </c>
      <c r="R10" s="37">
        <f t="shared" si="2"/>
        <v>1.238390092879257E-2</v>
      </c>
      <c r="AA10" s="154"/>
      <c r="AB10" s="154"/>
    </row>
    <row r="11" spans="1:28" ht="12" customHeight="1">
      <c r="A11" s="257"/>
      <c r="B11" s="323" t="s">
        <v>47</v>
      </c>
      <c r="C11" s="324"/>
      <c r="D11" s="324"/>
      <c r="E11" s="325"/>
      <c r="F11" s="93">
        <v>145</v>
      </c>
      <c r="G11" s="69">
        <v>51</v>
      </c>
      <c r="H11" s="41">
        <v>4</v>
      </c>
      <c r="I11" s="41">
        <v>10</v>
      </c>
      <c r="J11" s="41">
        <v>105</v>
      </c>
      <c r="K11" s="41">
        <v>8</v>
      </c>
      <c r="L11" s="41">
        <v>89</v>
      </c>
      <c r="M11" s="41">
        <v>118</v>
      </c>
      <c r="N11" s="41">
        <v>140</v>
      </c>
      <c r="O11" s="41">
        <v>117</v>
      </c>
      <c r="P11" s="41">
        <v>14</v>
      </c>
      <c r="Q11" s="41">
        <v>0</v>
      </c>
      <c r="R11" s="41">
        <v>0</v>
      </c>
      <c r="AA11" s="155">
        <v>145</v>
      </c>
      <c r="AB11" s="155" t="str">
        <f>IF(F11=AA11,"",1)</f>
        <v/>
      </c>
    </row>
    <row r="12" spans="1:28" ht="12" customHeight="1">
      <c r="A12" s="257"/>
      <c r="B12" s="326"/>
      <c r="C12" s="327"/>
      <c r="D12" s="327"/>
      <c r="E12" s="328"/>
      <c r="F12" s="94"/>
      <c r="G12" s="67">
        <f t="shared" ref="G12:R12" si="3">IF(G11=0,0,G11/$F11)</f>
        <v>0.35172413793103446</v>
      </c>
      <c r="H12" s="37">
        <f t="shared" si="3"/>
        <v>2.7586206896551724E-2</v>
      </c>
      <c r="I12" s="37">
        <f t="shared" si="3"/>
        <v>6.8965517241379309E-2</v>
      </c>
      <c r="J12" s="37">
        <f t="shared" si="3"/>
        <v>0.72413793103448276</v>
      </c>
      <c r="K12" s="37">
        <f t="shared" si="3"/>
        <v>5.5172413793103448E-2</v>
      </c>
      <c r="L12" s="37">
        <f t="shared" si="3"/>
        <v>0.61379310344827587</v>
      </c>
      <c r="M12" s="37">
        <f t="shared" si="3"/>
        <v>0.81379310344827582</v>
      </c>
      <c r="N12" s="37">
        <f t="shared" si="3"/>
        <v>0.96551724137931039</v>
      </c>
      <c r="O12" s="37">
        <f t="shared" si="3"/>
        <v>0.80689655172413788</v>
      </c>
      <c r="P12" s="37">
        <f t="shared" si="3"/>
        <v>9.6551724137931033E-2</v>
      </c>
      <c r="Q12" s="37">
        <f t="shared" si="3"/>
        <v>0</v>
      </c>
      <c r="R12" s="37">
        <f t="shared" si="3"/>
        <v>0</v>
      </c>
      <c r="AA12" s="154"/>
      <c r="AB12" s="154"/>
    </row>
    <row r="13" spans="1:28" ht="12" customHeight="1">
      <c r="A13" s="257"/>
      <c r="B13" s="323" t="s">
        <v>46</v>
      </c>
      <c r="C13" s="324"/>
      <c r="D13" s="324"/>
      <c r="E13" s="325"/>
      <c r="F13" s="93">
        <v>218</v>
      </c>
      <c r="G13" s="69">
        <v>144</v>
      </c>
      <c r="H13" s="41">
        <v>25</v>
      </c>
      <c r="I13" s="41">
        <v>29</v>
      </c>
      <c r="J13" s="41">
        <v>198</v>
      </c>
      <c r="K13" s="41">
        <v>22</v>
      </c>
      <c r="L13" s="41">
        <v>162</v>
      </c>
      <c r="M13" s="41">
        <v>195</v>
      </c>
      <c r="N13" s="41">
        <v>210</v>
      </c>
      <c r="O13" s="41">
        <v>196</v>
      </c>
      <c r="P13" s="41">
        <v>14</v>
      </c>
      <c r="Q13" s="41">
        <v>0</v>
      </c>
      <c r="R13" s="41">
        <v>0</v>
      </c>
      <c r="AA13" s="155">
        <v>218</v>
      </c>
      <c r="AB13" s="155" t="str">
        <f>IF(F13=AA13,"",1)</f>
        <v/>
      </c>
    </row>
    <row r="14" spans="1:28" ht="12" customHeight="1">
      <c r="A14" s="257"/>
      <c r="B14" s="326"/>
      <c r="C14" s="327"/>
      <c r="D14" s="327"/>
      <c r="E14" s="328"/>
      <c r="F14" s="94"/>
      <c r="G14" s="67">
        <f t="shared" ref="G14:R14" si="4">IF(G13=0,0,G13/$F13)</f>
        <v>0.66055045871559637</v>
      </c>
      <c r="H14" s="37">
        <f t="shared" si="4"/>
        <v>0.11467889908256881</v>
      </c>
      <c r="I14" s="37">
        <f t="shared" si="4"/>
        <v>0.13302752293577982</v>
      </c>
      <c r="J14" s="37">
        <f t="shared" si="4"/>
        <v>0.90825688073394495</v>
      </c>
      <c r="K14" s="37">
        <f t="shared" si="4"/>
        <v>0.10091743119266056</v>
      </c>
      <c r="L14" s="37">
        <f t="shared" si="4"/>
        <v>0.74311926605504586</v>
      </c>
      <c r="M14" s="37">
        <f t="shared" si="4"/>
        <v>0.89449541284403666</v>
      </c>
      <c r="N14" s="37">
        <f t="shared" si="4"/>
        <v>0.96330275229357798</v>
      </c>
      <c r="O14" s="37">
        <f t="shared" si="4"/>
        <v>0.8990825688073395</v>
      </c>
      <c r="P14" s="37">
        <f t="shared" si="4"/>
        <v>6.4220183486238536E-2</v>
      </c>
      <c r="Q14" s="37">
        <f t="shared" si="4"/>
        <v>0</v>
      </c>
      <c r="R14" s="37">
        <f t="shared" si="4"/>
        <v>0</v>
      </c>
      <c r="AA14" s="154"/>
      <c r="AB14" s="154"/>
    </row>
    <row r="15" spans="1:28" ht="12" customHeight="1">
      <c r="A15" s="257"/>
      <c r="B15" s="323" t="s">
        <v>45</v>
      </c>
      <c r="C15" s="324"/>
      <c r="D15" s="324"/>
      <c r="E15" s="325"/>
      <c r="F15" s="93">
        <v>66</v>
      </c>
      <c r="G15" s="69">
        <v>45</v>
      </c>
      <c r="H15" s="41">
        <v>5</v>
      </c>
      <c r="I15" s="41">
        <v>6</v>
      </c>
      <c r="J15" s="41">
        <v>56</v>
      </c>
      <c r="K15" s="41">
        <v>2</v>
      </c>
      <c r="L15" s="41">
        <v>56</v>
      </c>
      <c r="M15" s="41">
        <v>60</v>
      </c>
      <c r="N15" s="41">
        <v>64</v>
      </c>
      <c r="O15" s="41">
        <v>56</v>
      </c>
      <c r="P15" s="41">
        <v>5</v>
      </c>
      <c r="Q15" s="41">
        <v>0</v>
      </c>
      <c r="R15" s="41">
        <v>1</v>
      </c>
      <c r="AA15" s="155">
        <v>66</v>
      </c>
      <c r="AB15" s="155" t="str">
        <f>IF(F15=AA15,"",1)</f>
        <v/>
      </c>
    </row>
    <row r="16" spans="1:28" ht="12" customHeight="1">
      <c r="A16" s="257"/>
      <c r="B16" s="326"/>
      <c r="C16" s="327"/>
      <c r="D16" s="327"/>
      <c r="E16" s="328"/>
      <c r="F16" s="94"/>
      <c r="G16" s="67">
        <f t="shared" ref="G16:R16" si="5">IF(G15=0,0,G15/$F15)</f>
        <v>0.68181818181818177</v>
      </c>
      <c r="H16" s="37">
        <f t="shared" si="5"/>
        <v>7.575757575757576E-2</v>
      </c>
      <c r="I16" s="37">
        <f t="shared" si="5"/>
        <v>9.0909090909090912E-2</v>
      </c>
      <c r="J16" s="37">
        <f t="shared" si="5"/>
        <v>0.84848484848484851</v>
      </c>
      <c r="K16" s="37">
        <f t="shared" si="5"/>
        <v>3.0303030303030304E-2</v>
      </c>
      <c r="L16" s="37">
        <f t="shared" si="5"/>
        <v>0.84848484848484851</v>
      </c>
      <c r="M16" s="37">
        <f t="shared" si="5"/>
        <v>0.90909090909090906</v>
      </c>
      <c r="N16" s="37">
        <f t="shared" si="5"/>
        <v>0.96969696969696972</v>
      </c>
      <c r="O16" s="37">
        <f t="shared" si="5"/>
        <v>0.84848484848484851</v>
      </c>
      <c r="P16" s="37">
        <f t="shared" si="5"/>
        <v>7.575757575757576E-2</v>
      </c>
      <c r="Q16" s="37">
        <f t="shared" si="5"/>
        <v>0</v>
      </c>
      <c r="R16" s="37">
        <f t="shared" si="5"/>
        <v>1.5151515151515152E-2</v>
      </c>
      <c r="AA16" s="154"/>
      <c r="AB16" s="154"/>
    </row>
    <row r="17" spans="1:28" ht="12" customHeight="1">
      <c r="A17" s="257"/>
      <c r="B17" s="323" t="s">
        <v>44</v>
      </c>
      <c r="C17" s="324"/>
      <c r="D17" s="324"/>
      <c r="E17" s="325"/>
      <c r="F17" s="93">
        <v>215</v>
      </c>
      <c r="G17" s="69">
        <v>165</v>
      </c>
      <c r="H17" s="41">
        <v>41</v>
      </c>
      <c r="I17" s="41">
        <v>34</v>
      </c>
      <c r="J17" s="41">
        <v>193</v>
      </c>
      <c r="K17" s="41">
        <v>26</v>
      </c>
      <c r="L17" s="41">
        <v>180</v>
      </c>
      <c r="M17" s="41">
        <v>194</v>
      </c>
      <c r="N17" s="41">
        <v>211</v>
      </c>
      <c r="O17" s="41">
        <v>198</v>
      </c>
      <c r="P17" s="41">
        <v>10</v>
      </c>
      <c r="Q17" s="41">
        <v>0</v>
      </c>
      <c r="R17" s="41">
        <v>0</v>
      </c>
      <c r="AA17" s="155">
        <v>215</v>
      </c>
      <c r="AB17" s="155" t="str">
        <f>IF(F17=AA17,"",1)</f>
        <v/>
      </c>
    </row>
    <row r="18" spans="1:28" ht="12" customHeight="1">
      <c r="A18" s="258"/>
      <c r="B18" s="326"/>
      <c r="C18" s="327"/>
      <c r="D18" s="327"/>
      <c r="E18" s="328"/>
      <c r="F18" s="94"/>
      <c r="G18" s="67">
        <f t="shared" ref="G18:R18" si="6">IF(G17=0,0,G17/$F17)</f>
        <v>0.76744186046511631</v>
      </c>
      <c r="H18" s="37">
        <f t="shared" si="6"/>
        <v>0.19069767441860466</v>
      </c>
      <c r="I18" s="37">
        <f t="shared" si="6"/>
        <v>0.15813953488372093</v>
      </c>
      <c r="J18" s="37">
        <f t="shared" si="6"/>
        <v>0.89767441860465114</v>
      </c>
      <c r="K18" s="37">
        <f t="shared" si="6"/>
        <v>0.12093023255813953</v>
      </c>
      <c r="L18" s="37">
        <f t="shared" si="6"/>
        <v>0.83720930232558144</v>
      </c>
      <c r="M18" s="37">
        <f t="shared" si="6"/>
        <v>0.9023255813953488</v>
      </c>
      <c r="N18" s="37">
        <f t="shared" si="6"/>
        <v>0.98139534883720925</v>
      </c>
      <c r="O18" s="37">
        <f t="shared" si="6"/>
        <v>0.92093023255813955</v>
      </c>
      <c r="P18" s="37">
        <f t="shared" si="6"/>
        <v>4.6511627906976744E-2</v>
      </c>
      <c r="Q18" s="37">
        <f t="shared" si="6"/>
        <v>0</v>
      </c>
      <c r="R18" s="37">
        <f t="shared" si="6"/>
        <v>0</v>
      </c>
      <c r="AA18" s="156"/>
      <c r="AB18" s="154"/>
    </row>
    <row r="19" spans="1:28" ht="12" customHeight="1">
      <c r="A19" s="253" t="s">
        <v>43</v>
      </c>
      <c r="B19" s="253" t="s">
        <v>42</v>
      </c>
      <c r="C19" s="43"/>
      <c r="D19" s="305" t="s">
        <v>16</v>
      </c>
      <c r="E19" s="42"/>
      <c r="F19" s="93">
        <v>243</v>
      </c>
      <c r="G19" s="69">
        <f t="shared" ref="G19:R19" si="7">SUM(G21,G23,G25,G27,G29,G31,G33,G35,G37,G39,G41,G43,G45,G47,G49,G51,G53,G55,G57,G59,G61,G63,G65,G67)</f>
        <v>147</v>
      </c>
      <c r="H19" s="41">
        <f t="shared" si="7"/>
        <v>24</v>
      </c>
      <c r="I19" s="41">
        <f t="shared" si="7"/>
        <v>22</v>
      </c>
      <c r="J19" s="41">
        <f t="shared" si="7"/>
        <v>194</v>
      </c>
      <c r="K19" s="41">
        <f t="shared" si="7"/>
        <v>11</v>
      </c>
      <c r="L19" s="41">
        <f t="shared" si="7"/>
        <v>181</v>
      </c>
      <c r="M19" s="41">
        <f t="shared" si="7"/>
        <v>190</v>
      </c>
      <c r="N19" s="41">
        <f t="shared" si="7"/>
        <v>229</v>
      </c>
      <c r="O19" s="41">
        <f t="shared" si="7"/>
        <v>189</v>
      </c>
      <c r="P19" s="41">
        <f t="shared" si="7"/>
        <v>15</v>
      </c>
      <c r="Q19" s="41">
        <f t="shared" si="7"/>
        <v>2</v>
      </c>
      <c r="R19" s="41">
        <f t="shared" si="7"/>
        <v>3</v>
      </c>
      <c r="AA19" s="155">
        <v>243</v>
      </c>
      <c r="AB19" s="155" t="str">
        <f>IF(F19=AA19,"",1)</f>
        <v/>
      </c>
    </row>
    <row r="20" spans="1:28" ht="12" customHeight="1">
      <c r="A20" s="254"/>
      <c r="B20" s="254"/>
      <c r="C20" s="40"/>
      <c r="D20" s="306"/>
      <c r="E20" s="39"/>
      <c r="F20" s="94"/>
      <c r="G20" s="67">
        <f t="shared" ref="G20:R20" si="8">IF(G19=0,0,G19/$F19)</f>
        <v>0.60493827160493829</v>
      </c>
      <c r="H20" s="37">
        <f t="shared" si="8"/>
        <v>9.8765432098765427E-2</v>
      </c>
      <c r="I20" s="37">
        <f t="shared" si="8"/>
        <v>9.0534979423868317E-2</v>
      </c>
      <c r="J20" s="37">
        <f t="shared" si="8"/>
        <v>0.79835390946502061</v>
      </c>
      <c r="K20" s="37">
        <f t="shared" si="8"/>
        <v>4.5267489711934158E-2</v>
      </c>
      <c r="L20" s="37">
        <f t="shared" si="8"/>
        <v>0.74485596707818935</v>
      </c>
      <c r="M20" s="37">
        <f t="shared" si="8"/>
        <v>0.78189300411522633</v>
      </c>
      <c r="N20" s="37">
        <f t="shared" si="8"/>
        <v>0.9423868312757202</v>
      </c>
      <c r="O20" s="37">
        <f t="shared" si="8"/>
        <v>0.77777777777777779</v>
      </c>
      <c r="P20" s="37">
        <f t="shared" si="8"/>
        <v>6.1728395061728392E-2</v>
      </c>
      <c r="Q20" s="37">
        <f t="shared" si="8"/>
        <v>8.23045267489712E-3</v>
      </c>
      <c r="R20" s="37">
        <f t="shared" si="8"/>
        <v>1.2345679012345678E-2</v>
      </c>
      <c r="AA20" s="154"/>
      <c r="AB20" s="154"/>
    </row>
    <row r="21" spans="1:28" ht="12" customHeight="1">
      <c r="A21" s="254"/>
      <c r="B21" s="254"/>
      <c r="C21" s="43"/>
      <c r="D21" s="305" t="s">
        <v>41</v>
      </c>
      <c r="E21" s="42"/>
      <c r="F21" s="93">
        <v>32</v>
      </c>
      <c r="G21" s="69">
        <v>20</v>
      </c>
      <c r="H21" s="41">
        <v>5</v>
      </c>
      <c r="I21" s="41">
        <v>2</v>
      </c>
      <c r="J21" s="41">
        <v>27</v>
      </c>
      <c r="K21" s="41">
        <v>2</v>
      </c>
      <c r="L21" s="41">
        <v>25</v>
      </c>
      <c r="M21" s="41">
        <v>28</v>
      </c>
      <c r="N21" s="41">
        <v>31</v>
      </c>
      <c r="O21" s="41">
        <v>27</v>
      </c>
      <c r="P21" s="41">
        <v>1</v>
      </c>
      <c r="Q21" s="41">
        <v>0</v>
      </c>
      <c r="R21" s="41">
        <v>0</v>
      </c>
      <c r="AA21" s="155">
        <v>32</v>
      </c>
      <c r="AB21" s="155" t="str">
        <f>IF(F21=AA21,"",1)</f>
        <v/>
      </c>
    </row>
    <row r="22" spans="1:28" ht="12" customHeight="1">
      <c r="A22" s="254"/>
      <c r="B22" s="254"/>
      <c r="C22" s="40"/>
      <c r="D22" s="306"/>
      <c r="E22" s="39"/>
      <c r="F22" s="94"/>
      <c r="G22" s="67">
        <f t="shared" ref="G22:R22" si="9">IF(G21=0,0,G21/$F21)</f>
        <v>0.625</v>
      </c>
      <c r="H22" s="37">
        <f t="shared" si="9"/>
        <v>0.15625</v>
      </c>
      <c r="I22" s="37">
        <f t="shared" si="9"/>
        <v>6.25E-2</v>
      </c>
      <c r="J22" s="37">
        <f t="shared" si="9"/>
        <v>0.84375</v>
      </c>
      <c r="K22" s="37">
        <f t="shared" si="9"/>
        <v>6.25E-2</v>
      </c>
      <c r="L22" s="37">
        <f t="shared" si="9"/>
        <v>0.78125</v>
      </c>
      <c r="M22" s="37">
        <f t="shared" si="9"/>
        <v>0.875</v>
      </c>
      <c r="N22" s="37">
        <f t="shared" si="9"/>
        <v>0.96875</v>
      </c>
      <c r="O22" s="37">
        <f t="shared" si="9"/>
        <v>0.84375</v>
      </c>
      <c r="P22" s="37">
        <f t="shared" si="9"/>
        <v>3.125E-2</v>
      </c>
      <c r="Q22" s="37">
        <f t="shared" si="9"/>
        <v>0</v>
      </c>
      <c r="R22" s="37">
        <f t="shared" si="9"/>
        <v>0</v>
      </c>
      <c r="AA22" s="154"/>
      <c r="AB22" s="154"/>
    </row>
    <row r="23" spans="1:28" ht="12" customHeight="1">
      <c r="A23" s="254"/>
      <c r="B23" s="254"/>
      <c r="C23" s="43"/>
      <c r="D23" s="308" t="s">
        <v>40</v>
      </c>
      <c r="E23" s="115"/>
      <c r="F23" s="93">
        <v>4</v>
      </c>
      <c r="G23" s="103">
        <v>2</v>
      </c>
      <c r="H23" s="104">
        <v>0</v>
      </c>
      <c r="I23" s="41">
        <v>0</v>
      </c>
      <c r="J23" s="41">
        <v>4</v>
      </c>
      <c r="K23" s="41">
        <v>1</v>
      </c>
      <c r="L23" s="41">
        <v>2</v>
      </c>
      <c r="M23" s="41">
        <v>4</v>
      </c>
      <c r="N23" s="41">
        <v>4</v>
      </c>
      <c r="O23" s="41">
        <v>3</v>
      </c>
      <c r="P23" s="41">
        <v>0</v>
      </c>
      <c r="Q23" s="41">
        <v>0</v>
      </c>
      <c r="R23" s="41">
        <v>0</v>
      </c>
      <c r="AA23" s="155">
        <v>4</v>
      </c>
      <c r="AB23" s="155" t="str">
        <f>IF(F23=AA23,"",1)</f>
        <v/>
      </c>
    </row>
    <row r="24" spans="1:28" ht="12" customHeight="1">
      <c r="A24" s="254"/>
      <c r="B24" s="254"/>
      <c r="C24" s="40"/>
      <c r="D24" s="309"/>
      <c r="E24" s="116"/>
      <c r="F24" s="94"/>
      <c r="G24" s="106">
        <f t="shared" ref="G24:R24" si="10">IF(G23=0,0,G23/$F23)</f>
        <v>0.5</v>
      </c>
      <c r="H24" s="107">
        <f t="shared" si="10"/>
        <v>0</v>
      </c>
      <c r="I24" s="37">
        <f t="shared" si="10"/>
        <v>0</v>
      </c>
      <c r="J24" s="37">
        <f t="shared" si="10"/>
        <v>1</v>
      </c>
      <c r="K24" s="37">
        <f t="shared" si="10"/>
        <v>0.25</v>
      </c>
      <c r="L24" s="37">
        <f t="shared" si="10"/>
        <v>0.5</v>
      </c>
      <c r="M24" s="37">
        <f t="shared" si="10"/>
        <v>1</v>
      </c>
      <c r="N24" s="37">
        <f t="shared" si="10"/>
        <v>1</v>
      </c>
      <c r="O24" s="37">
        <f t="shared" si="10"/>
        <v>0.75</v>
      </c>
      <c r="P24" s="37">
        <f t="shared" si="10"/>
        <v>0</v>
      </c>
      <c r="Q24" s="37">
        <f t="shared" si="10"/>
        <v>0</v>
      </c>
      <c r="R24" s="37">
        <f t="shared" si="10"/>
        <v>0</v>
      </c>
      <c r="AA24" s="154"/>
      <c r="AB24" s="154"/>
    </row>
    <row r="25" spans="1:28" ht="12" customHeight="1">
      <c r="A25" s="254"/>
      <c r="B25" s="254"/>
      <c r="C25" s="43"/>
      <c r="D25" s="308" t="s">
        <v>39</v>
      </c>
      <c r="E25" s="115"/>
      <c r="F25" s="93">
        <v>16</v>
      </c>
      <c r="G25" s="103">
        <v>9</v>
      </c>
      <c r="H25" s="104">
        <v>0</v>
      </c>
      <c r="I25" s="41">
        <v>1</v>
      </c>
      <c r="J25" s="41">
        <v>12</v>
      </c>
      <c r="K25" s="41">
        <v>3</v>
      </c>
      <c r="L25" s="41">
        <v>8</v>
      </c>
      <c r="M25" s="41">
        <v>11</v>
      </c>
      <c r="N25" s="41">
        <v>15</v>
      </c>
      <c r="O25" s="41">
        <v>9</v>
      </c>
      <c r="P25" s="41">
        <v>1</v>
      </c>
      <c r="Q25" s="41">
        <v>0</v>
      </c>
      <c r="R25" s="41">
        <v>0</v>
      </c>
      <c r="AA25" s="155">
        <v>16</v>
      </c>
      <c r="AB25" s="155" t="str">
        <f>IF(F25=AA25,"",1)</f>
        <v/>
      </c>
    </row>
    <row r="26" spans="1:28" ht="12" customHeight="1">
      <c r="A26" s="254"/>
      <c r="B26" s="254"/>
      <c r="C26" s="40"/>
      <c r="D26" s="309"/>
      <c r="E26" s="116"/>
      <c r="F26" s="94"/>
      <c r="G26" s="106">
        <f t="shared" ref="G26:R26" si="11">IF(G25=0,0,G25/$F25)</f>
        <v>0.5625</v>
      </c>
      <c r="H26" s="107">
        <f>IF(H25=0,0,H25/$F25)</f>
        <v>0</v>
      </c>
      <c r="I26" s="37">
        <f>IF(I25=0,0,I25/$F25)</f>
        <v>6.25E-2</v>
      </c>
      <c r="J26" s="37">
        <f t="shared" si="11"/>
        <v>0.75</v>
      </c>
      <c r="K26" s="37">
        <f t="shared" si="11"/>
        <v>0.1875</v>
      </c>
      <c r="L26" s="37">
        <f t="shared" si="11"/>
        <v>0.5</v>
      </c>
      <c r="M26" s="37">
        <f t="shared" si="11"/>
        <v>0.6875</v>
      </c>
      <c r="N26" s="37">
        <f t="shared" si="11"/>
        <v>0.9375</v>
      </c>
      <c r="O26" s="37">
        <f t="shared" si="11"/>
        <v>0.5625</v>
      </c>
      <c r="P26" s="37">
        <f t="shared" si="11"/>
        <v>6.25E-2</v>
      </c>
      <c r="Q26" s="37">
        <f t="shared" si="11"/>
        <v>0</v>
      </c>
      <c r="R26" s="37">
        <f t="shared" si="11"/>
        <v>0</v>
      </c>
      <c r="AA26" s="154"/>
      <c r="AB26" s="154"/>
    </row>
    <row r="27" spans="1:28" ht="12" customHeight="1">
      <c r="A27" s="254"/>
      <c r="B27" s="254"/>
      <c r="C27" s="43"/>
      <c r="D27" s="305" t="s">
        <v>38</v>
      </c>
      <c r="E27" s="42"/>
      <c r="F27" s="93">
        <v>3</v>
      </c>
      <c r="G27" s="69">
        <v>0</v>
      </c>
      <c r="H27" s="41">
        <v>0</v>
      </c>
      <c r="I27" s="41">
        <v>0</v>
      </c>
      <c r="J27" s="41">
        <v>1</v>
      </c>
      <c r="K27" s="41">
        <v>0</v>
      </c>
      <c r="L27" s="41">
        <v>1</v>
      </c>
      <c r="M27" s="41">
        <v>1</v>
      </c>
      <c r="N27" s="41">
        <v>2</v>
      </c>
      <c r="O27" s="41">
        <v>1</v>
      </c>
      <c r="P27" s="41">
        <v>0</v>
      </c>
      <c r="Q27" s="41">
        <v>0</v>
      </c>
      <c r="R27" s="41">
        <v>1</v>
      </c>
      <c r="AA27" s="155">
        <v>3</v>
      </c>
      <c r="AB27" s="155" t="str">
        <f>IF(F27=AA27,"",1)</f>
        <v/>
      </c>
    </row>
    <row r="28" spans="1:28" ht="12" customHeight="1">
      <c r="A28" s="254"/>
      <c r="B28" s="254"/>
      <c r="C28" s="40"/>
      <c r="D28" s="306"/>
      <c r="E28" s="39"/>
      <c r="F28" s="94"/>
      <c r="G28" s="67">
        <f t="shared" ref="G28:R28" si="12">IF(G27=0,0,G27/$F27)</f>
        <v>0</v>
      </c>
      <c r="H28" s="37">
        <f t="shared" si="12"/>
        <v>0</v>
      </c>
      <c r="I28" s="37">
        <f t="shared" si="12"/>
        <v>0</v>
      </c>
      <c r="J28" s="37">
        <f t="shared" si="12"/>
        <v>0.33333333333333331</v>
      </c>
      <c r="K28" s="37">
        <f t="shared" si="12"/>
        <v>0</v>
      </c>
      <c r="L28" s="37">
        <f t="shared" si="12"/>
        <v>0.33333333333333331</v>
      </c>
      <c r="M28" s="37">
        <f t="shared" si="12"/>
        <v>0.33333333333333331</v>
      </c>
      <c r="N28" s="37">
        <f t="shared" si="12"/>
        <v>0.66666666666666663</v>
      </c>
      <c r="O28" s="37">
        <f t="shared" si="12"/>
        <v>0.33333333333333331</v>
      </c>
      <c r="P28" s="37">
        <f t="shared" si="12"/>
        <v>0</v>
      </c>
      <c r="Q28" s="37">
        <f t="shared" si="12"/>
        <v>0</v>
      </c>
      <c r="R28" s="37">
        <f t="shared" si="12"/>
        <v>0.33333333333333331</v>
      </c>
      <c r="AA28" s="154"/>
      <c r="AB28" s="154"/>
    </row>
    <row r="29" spans="1:28" ht="12" customHeight="1">
      <c r="A29" s="254"/>
      <c r="B29" s="254"/>
      <c r="C29" s="43"/>
      <c r="D29" s="305" t="s">
        <v>37</v>
      </c>
      <c r="E29" s="42"/>
      <c r="F29" s="93">
        <v>7</v>
      </c>
      <c r="G29" s="69">
        <v>4</v>
      </c>
      <c r="H29" s="41">
        <v>0</v>
      </c>
      <c r="I29" s="41">
        <v>0</v>
      </c>
      <c r="J29" s="41">
        <v>7</v>
      </c>
      <c r="K29" s="41">
        <v>0</v>
      </c>
      <c r="L29" s="41">
        <v>6</v>
      </c>
      <c r="M29" s="41">
        <v>5</v>
      </c>
      <c r="N29" s="41">
        <v>7</v>
      </c>
      <c r="O29" s="41">
        <v>6</v>
      </c>
      <c r="P29" s="41">
        <v>0</v>
      </c>
      <c r="Q29" s="41">
        <v>0</v>
      </c>
      <c r="R29" s="41">
        <v>0</v>
      </c>
      <c r="AA29" s="155">
        <v>7</v>
      </c>
      <c r="AB29" s="155" t="str">
        <f>IF(F29=AA29,"",1)</f>
        <v/>
      </c>
    </row>
    <row r="30" spans="1:28" ht="12" customHeight="1">
      <c r="A30" s="254"/>
      <c r="B30" s="254"/>
      <c r="C30" s="40"/>
      <c r="D30" s="306"/>
      <c r="E30" s="39"/>
      <c r="F30" s="94"/>
      <c r="G30" s="67">
        <f t="shared" ref="G30:R30" si="13">IF(G29=0,0,G29/$F29)</f>
        <v>0.5714285714285714</v>
      </c>
      <c r="H30" s="37">
        <f t="shared" si="13"/>
        <v>0</v>
      </c>
      <c r="I30" s="37">
        <f t="shared" si="13"/>
        <v>0</v>
      </c>
      <c r="J30" s="37">
        <f t="shared" si="13"/>
        <v>1</v>
      </c>
      <c r="K30" s="37">
        <f t="shared" si="13"/>
        <v>0</v>
      </c>
      <c r="L30" s="37">
        <f t="shared" si="13"/>
        <v>0.8571428571428571</v>
      </c>
      <c r="M30" s="37">
        <f t="shared" si="13"/>
        <v>0.7142857142857143</v>
      </c>
      <c r="N30" s="37">
        <f t="shared" si="13"/>
        <v>1</v>
      </c>
      <c r="O30" s="37">
        <f t="shared" si="13"/>
        <v>0.8571428571428571</v>
      </c>
      <c r="P30" s="37">
        <f t="shared" si="13"/>
        <v>0</v>
      </c>
      <c r="Q30" s="37">
        <f t="shared" si="13"/>
        <v>0</v>
      </c>
      <c r="R30" s="37">
        <f t="shared" si="13"/>
        <v>0</v>
      </c>
      <c r="AA30" s="154"/>
      <c r="AB30" s="154"/>
    </row>
    <row r="31" spans="1:28" ht="12" customHeight="1">
      <c r="A31" s="254"/>
      <c r="B31" s="254"/>
      <c r="C31" s="43"/>
      <c r="D31" s="305" t="s">
        <v>36</v>
      </c>
      <c r="E31" s="42"/>
      <c r="F31" s="93">
        <v>2</v>
      </c>
      <c r="G31" s="69">
        <v>0</v>
      </c>
      <c r="H31" s="41">
        <v>0</v>
      </c>
      <c r="I31" s="41">
        <v>0</v>
      </c>
      <c r="J31" s="41">
        <v>2</v>
      </c>
      <c r="K31" s="41">
        <v>0</v>
      </c>
      <c r="L31" s="41">
        <v>2</v>
      </c>
      <c r="M31" s="41">
        <v>2</v>
      </c>
      <c r="N31" s="41">
        <v>2</v>
      </c>
      <c r="O31" s="41">
        <v>2</v>
      </c>
      <c r="P31" s="41">
        <v>0</v>
      </c>
      <c r="Q31" s="41">
        <v>0</v>
      </c>
      <c r="R31" s="41">
        <v>0</v>
      </c>
      <c r="AA31" s="155">
        <v>2</v>
      </c>
      <c r="AB31" s="155" t="str">
        <f>IF(F31=AA31,"",1)</f>
        <v/>
      </c>
    </row>
    <row r="32" spans="1:28" ht="12" customHeight="1">
      <c r="A32" s="254"/>
      <c r="B32" s="254"/>
      <c r="C32" s="40"/>
      <c r="D32" s="306"/>
      <c r="E32" s="39"/>
      <c r="F32" s="94"/>
      <c r="G32" s="67">
        <f t="shared" ref="G32:R32" si="14">IF(G31=0,0,G31/$F31)</f>
        <v>0</v>
      </c>
      <c r="H32" s="37">
        <f t="shared" si="14"/>
        <v>0</v>
      </c>
      <c r="I32" s="37">
        <f t="shared" si="14"/>
        <v>0</v>
      </c>
      <c r="J32" s="37">
        <f t="shared" si="14"/>
        <v>1</v>
      </c>
      <c r="K32" s="37">
        <f t="shared" si="14"/>
        <v>0</v>
      </c>
      <c r="L32" s="37">
        <f t="shared" si="14"/>
        <v>1</v>
      </c>
      <c r="M32" s="37">
        <f t="shared" si="14"/>
        <v>1</v>
      </c>
      <c r="N32" s="37">
        <f t="shared" si="14"/>
        <v>1</v>
      </c>
      <c r="O32" s="37">
        <f t="shared" si="14"/>
        <v>1</v>
      </c>
      <c r="P32" s="37">
        <f t="shared" si="14"/>
        <v>0</v>
      </c>
      <c r="Q32" s="37">
        <f t="shared" si="14"/>
        <v>0</v>
      </c>
      <c r="R32" s="37">
        <f t="shared" si="14"/>
        <v>0</v>
      </c>
      <c r="AA32" s="154"/>
      <c r="AB32" s="154"/>
    </row>
    <row r="33" spans="1:28" ht="12" customHeight="1">
      <c r="A33" s="254"/>
      <c r="B33" s="254"/>
      <c r="C33" s="43"/>
      <c r="D33" s="305" t="s">
        <v>35</v>
      </c>
      <c r="E33" s="42"/>
      <c r="F33" s="93">
        <v>5</v>
      </c>
      <c r="G33" s="69">
        <v>4</v>
      </c>
      <c r="H33" s="41">
        <v>2</v>
      </c>
      <c r="I33" s="41">
        <v>3</v>
      </c>
      <c r="J33" s="41">
        <v>4</v>
      </c>
      <c r="K33" s="41">
        <v>0</v>
      </c>
      <c r="L33" s="41">
        <v>4</v>
      </c>
      <c r="M33" s="41">
        <v>4</v>
      </c>
      <c r="N33" s="41">
        <v>5</v>
      </c>
      <c r="O33" s="41">
        <v>4</v>
      </c>
      <c r="P33" s="41">
        <v>0</v>
      </c>
      <c r="Q33" s="41">
        <v>0</v>
      </c>
      <c r="R33" s="41">
        <v>0</v>
      </c>
      <c r="AA33" s="155">
        <v>5</v>
      </c>
      <c r="AB33" s="155" t="str">
        <f>IF(F33=AA33,"",1)</f>
        <v/>
      </c>
    </row>
    <row r="34" spans="1:28" ht="12" customHeight="1">
      <c r="A34" s="254"/>
      <c r="B34" s="254"/>
      <c r="C34" s="40"/>
      <c r="D34" s="306"/>
      <c r="E34" s="39"/>
      <c r="F34" s="94"/>
      <c r="G34" s="67">
        <f t="shared" ref="G34:R34" si="15">IF(G33=0,0,G33/$F33)</f>
        <v>0.8</v>
      </c>
      <c r="H34" s="37">
        <f t="shared" si="15"/>
        <v>0.4</v>
      </c>
      <c r="I34" s="37">
        <f t="shared" si="15"/>
        <v>0.6</v>
      </c>
      <c r="J34" s="37">
        <f t="shared" si="15"/>
        <v>0.8</v>
      </c>
      <c r="K34" s="37">
        <f t="shared" si="15"/>
        <v>0</v>
      </c>
      <c r="L34" s="37">
        <f t="shared" si="15"/>
        <v>0.8</v>
      </c>
      <c r="M34" s="37">
        <f t="shared" si="15"/>
        <v>0.8</v>
      </c>
      <c r="N34" s="37">
        <f t="shared" si="15"/>
        <v>1</v>
      </c>
      <c r="O34" s="37">
        <f t="shared" si="15"/>
        <v>0.8</v>
      </c>
      <c r="P34" s="37">
        <f t="shared" si="15"/>
        <v>0</v>
      </c>
      <c r="Q34" s="37">
        <f t="shared" si="15"/>
        <v>0</v>
      </c>
      <c r="R34" s="37">
        <f t="shared" si="15"/>
        <v>0</v>
      </c>
      <c r="AA34" s="154"/>
      <c r="AB34" s="154"/>
    </row>
    <row r="35" spans="1:28" ht="12" customHeight="1">
      <c r="A35" s="254"/>
      <c r="B35" s="254"/>
      <c r="C35" s="43"/>
      <c r="D35" s="305" t="s">
        <v>34</v>
      </c>
      <c r="E35" s="42"/>
      <c r="F35" s="93">
        <v>10</v>
      </c>
      <c r="G35" s="69">
        <v>8</v>
      </c>
      <c r="H35" s="41">
        <v>2</v>
      </c>
      <c r="I35" s="41">
        <v>1</v>
      </c>
      <c r="J35" s="41">
        <v>8</v>
      </c>
      <c r="K35" s="41">
        <v>1</v>
      </c>
      <c r="L35" s="41">
        <v>10</v>
      </c>
      <c r="M35" s="41">
        <v>6</v>
      </c>
      <c r="N35" s="41">
        <v>10</v>
      </c>
      <c r="O35" s="41">
        <v>10</v>
      </c>
      <c r="P35" s="41">
        <v>2</v>
      </c>
      <c r="Q35" s="41">
        <v>0</v>
      </c>
      <c r="R35" s="41">
        <v>0</v>
      </c>
      <c r="AA35" s="155">
        <v>10</v>
      </c>
      <c r="AB35" s="155" t="str">
        <f>IF(F35=AA35,"",1)</f>
        <v/>
      </c>
    </row>
    <row r="36" spans="1:28" ht="12" customHeight="1">
      <c r="A36" s="254"/>
      <c r="B36" s="254"/>
      <c r="C36" s="40"/>
      <c r="D36" s="306"/>
      <c r="E36" s="39"/>
      <c r="F36" s="94"/>
      <c r="G36" s="67">
        <f t="shared" ref="G36:R36" si="16">IF(G35=0,0,G35/$F35)</f>
        <v>0.8</v>
      </c>
      <c r="H36" s="37">
        <f t="shared" si="16"/>
        <v>0.2</v>
      </c>
      <c r="I36" s="37">
        <f t="shared" si="16"/>
        <v>0.1</v>
      </c>
      <c r="J36" s="37">
        <f t="shared" si="16"/>
        <v>0.8</v>
      </c>
      <c r="K36" s="37">
        <f t="shared" si="16"/>
        <v>0.1</v>
      </c>
      <c r="L36" s="37">
        <f t="shared" si="16"/>
        <v>1</v>
      </c>
      <c r="M36" s="37">
        <f t="shared" si="16"/>
        <v>0.6</v>
      </c>
      <c r="N36" s="37">
        <f t="shared" si="16"/>
        <v>1</v>
      </c>
      <c r="O36" s="37">
        <f t="shared" si="16"/>
        <v>1</v>
      </c>
      <c r="P36" s="37">
        <f t="shared" si="16"/>
        <v>0.2</v>
      </c>
      <c r="Q36" s="37">
        <f t="shared" si="16"/>
        <v>0</v>
      </c>
      <c r="R36" s="37">
        <f t="shared" si="16"/>
        <v>0</v>
      </c>
      <c r="AA36" s="154"/>
      <c r="AB36" s="154"/>
    </row>
    <row r="37" spans="1:28" ht="12" customHeight="1">
      <c r="A37" s="254"/>
      <c r="B37" s="254"/>
      <c r="C37" s="43"/>
      <c r="D37" s="305" t="s">
        <v>33</v>
      </c>
      <c r="E37" s="42"/>
      <c r="F37" s="93">
        <v>1</v>
      </c>
      <c r="G37" s="69">
        <v>0</v>
      </c>
      <c r="H37" s="41">
        <v>0</v>
      </c>
      <c r="I37" s="41">
        <v>0</v>
      </c>
      <c r="J37" s="41">
        <v>0</v>
      </c>
      <c r="K37" s="41">
        <v>0</v>
      </c>
      <c r="L37" s="41">
        <v>0</v>
      </c>
      <c r="M37" s="41">
        <v>1</v>
      </c>
      <c r="N37" s="41">
        <v>1</v>
      </c>
      <c r="O37" s="41">
        <v>1</v>
      </c>
      <c r="P37" s="41">
        <v>0</v>
      </c>
      <c r="Q37" s="41">
        <v>0</v>
      </c>
      <c r="R37" s="41">
        <v>0</v>
      </c>
      <c r="AA37" s="155">
        <v>1</v>
      </c>
      <c r="AB37" s="155" t="str">
        <f>IF(F37=AA37,"",1)</f>
        <v/>
      </c>
    </row>
    <row r="38" spans="1:28" ht="12" customHeight="1">
      <c r="A38" s="254"/>
      <c r="B38" s="254"/>
      <c r="C38" s="40"/>
      <c r="D38" s="306"/>
      <c r="E38" s="39"/>
      <c r="F38" s="94"/>
      <c r="G38" s="67">
        <f t="shared" ref="G38:R38" si="17">IF(G37=0,0,G37/$F37)</f>
        <v>0</v>
      </c>
      <c r="H38" s="37">
        <f t="shared" si="17"/>
        <v>0</v>
      </c>
      <c r="I38" s="37">
        <f t="shared" si="17"/>
        <v>0</v>
      </c>
      <c r="J38" s="37">
        <f t="shared" si="17"/>
        <v>0</v>
      </c>
      <c r="K38" s="37">
        <f t="shared" si="17"/>
        <v>0</v>
      </c>
      <c r="L38" s="37">
        <f t="shared" si="17"/>
        <v>0</v>
      </c>
      <c r="M38" s="37">
        <f t="shared" si="17"/>
        <v>1</v>
      </c>
      <c r="N38" s="37">
        <f t="shared" si="17"/>
        <v>1</v>
      </c>
      <c r="O38" s="37">
        <f t="shared" si="17"/>
        <v>1</v>
      </c>
      <c r="P38" s="37">
        <f t="shared" si="17"/>
        <v>0</v>
      </c>
      <c r="Q38" s="37">
        <f t="shared" si="17"/>
        <v>0</v>
      </c>
      <c r="R38" s="37">
        <f t="shared" si="17"/>
        <v>0</v>
      </c>
      <c r="AA38" s="154"/>
      <c r="AB38" s="154"/>
    </row>
    <row r="39" spans="1:28" ht="12" customHeight="1">
      <c r="A39" s="254"/>
      <c r="B39" s="254"/>
      <c r="C39" s="43"/>
      <c r="D39" s="305" t="s">
        <v>32</v>
      </c>
      <c r="E39" s="42"/>
      <c r="F39" s="93">
        <v>6</v>
      </c>
      <c r="G39" s="69">
        <v>5</v>
      </c>
      <c r="H39" s="41">
        <v>1</v>
      </c>
      <c r="I39" s="41">
        <v>0</v>
      </c>
      <c r="J39" s="41">
        <v>6</v>
      </c>
      <c r="K39" s="41">
        <v>0</v>
      </c>
      <c r="L39" s="41">
        <v>6</v>
      </c>
      <c r="M39" s="41">
        <v>6</v>
      </c>
      <c r="N39" s="41">
        <v>6</v>
      </c>
      <c r="O39" s="41">
        <v>5</v>
      </c>
      <c r="P39" s="41">
        <v>1</v>
      </c>
      <c r="Q39" s="41">
        <v>0</v>
      </c>
      <c r="R39" s="41">
        <v>0</v>
      </c>
      <c r="AA39" s="155">
        <v>6</v>
      </c>
      <c r="AB39" s="155" t="str">
        <f>IF(F39=AA39,"",1)</f>
        <v/>
      </c>
    </row>
    <row r="40" spans="1:28" ht="12" customHeight="1">
      <c r="A40" s="254"/>
      <c r="B40" s="254"/>
      <c r="C40" s="40"/>
      <c r="D40" s="306"/>
      <c r="E40" s="39"/>
      <c r="F40" s="94"/>
      <c r="G40" s="67">
        <f t="shared" ref="G40:R40" si="18">IF(G39=0,0,G39/$F39)</f>
        <v>0.83333333333333337</v>
      </c>
      <c r="H40" s="37">
        <f t="shared" si="18"/>
        <v>0.16666666666666666</v>
      </c>
      <c r="I40" s="37">
        <f t="shared" si="18"/>
        <v>0</v>
      </c>
      <c r="J40" s="37">
        <f t="shared" si="18"/>
        <v>1</v>
      </c>
      <c r="K40" s="37">
        <f t="shared" si="18"/>
        <v>0</v>
      </c>
      <c r="L40" s="37">
        <f t="shared" si="18"/>
        <v>1</v>
      </c>
      <c r="M40" s="37">
        <f t="shared" si="18"/>
        <v>1</v>
      </c>
      <c r="N40" s="37">
        <f t="shared" si="18"/>
        <v>1</v>
      </c>
      <c r="O40" s="37">
        <f t="shared" si="18"/>
        <v>0.83333333333333337</v>
      </c>
      <c r="P40" s="37">
        <f t="shared" si="18"/>
        <v>0.16666666666666666</v>
      </c>
      <c r="Q40" s="37">
        <f t="shared" si="18"/>
        <v>0</v>
      </c>
      <c r="R40" s="37">
        <f t="shared" si="18"/>
        <v>0</v>
      </c>
      <c r="AA40" s="154"/>
      <c r="AB40" s="154"/>
    </row>
    <row r="41" spans="1:28" ht="12" customHeight="1">
      <c r="A41" s="254"/>
      <c r="B41" s="254"/>
      <c r="C41" s="43"/>
      <c r="D41" s="305" t="s">
        <v>31</v>
      </c>
      <c r="E41" s="42"/>
      <c r="F41" s="93">
        <v>1</v>
      </c>
      <c r="G41" s="69">
        <v>0</v>
      </c>
      <c r="H41" s="41">
        <v>0</v>
      </c>
      <c r="I41" s="41">
        <v>0</v>
      </c>
      <c r="J41" s="41">
        <v>0</v>
      </c>
      <c r="K41" s="41">
        <v>0</v>
      </c>
      <c r="L41" s="41">
        <v>0</v>
      </c>
      <c r="M41" s="41">
        <v>0</v>
      </c>
      <c r="N41" s="41">
        <v>0</v>
      </c>
      <c r="O41" s="41">
        <v>0</v>
      </c>
      <c r="P41" s="41">
        <v>0</v>
      </c>
      <c r="Q41" s="41">
        <v>0</v>
      </c>
      <c r="R41" s="41">
        <v>1</v>
      </c>
      <c r="AA41" s="155">
        <v>1</v>
      </c>
      <c r="AB41" s="155" t="str">
        <f>IF(F41=AA41,"",1)</f>
        <v/>
      </c>
    </row>
    <row r="42" spans="1:28" ht="12" customHeight="1">
      <c r="A42" s="254"/>
      <c r="B42" s="254"/>
      <c r="C42" s="40"/>
      <c r="D42" s="306"/>
      <c r="E42" s="39"/>
      <c r="F42" s="94"/>
      <c r="G42" s="67">
        <f t="shared" ref="G42:R42" si="19">IF(G41=0,0,G41/$F41)</f>
        <v>0</v>
      </c>
      <c r="H42" s="37">
        <f t="shared" si="19"/>
        <v>0</v>
      </c>
      <c r="I42" s="37">
        <f t="shared" si="19"/>
        <v>0</v>
      </c>
      <c r="J42" s="37">
        <f t="shared" si="19"/>
        <v>0</v>
      </c>
      <c r="K42" s="37">
        <f t="shared" si="19"/>
        <v>0</v>
      </c>
      <c r="L42" s="37">
        <f t="shared" si="19"/>
        <v>0</v>
      </c>
      <c r="M42" s="37">
        <f t="shared" si="19"/>
        <v>0</v>
      </c>
      <c r="N42" s="37">
        <f t="shared" si="19"/>
        <v>0</v>
      </c>
      <c r="O42" s="37">
        <f t="shared" si="19"/>
        <v>0</v>
      </c>
      <c r="P42" s="37">
        <f t="shared" si="19"/>
        <v>0</v>
      </c>
      <c r="Q42" s="37">
        <f t="shared" si="19"/>
        <v>0</v>
      </c>
      <c r="R42" s="37">
        <f t="shared" si="19"/>
        <v>1</v>
      </c>
      <c r="AA42" s="154"/>
      <c r="AB42" s="154"/>
    </row>
    <row r="43" spans="1:28" ht="12" customHeight="1">
      <c r="A43" s="254"/>
      <c r="B43" s="254"/>
      <c r="C43" s="43"/>
      <c r="D43" s="305" t="s">
        <v>30</v>
      </c>
      <c r="E43" s="42"/>
      <c r="F43" s="93">
        <v>2</v>
      </c>
      <c r="G43" s="69">
        <v>1</v>
      </c>
      <c r="H43" s="41">
        <v>0</v>
      </c>
      <c r="I43" s="41">
        <v>0</v>
      </c>
      <c r="J43" s="41">
        <v>1</v>
      </c>
      <c r="K43" s="41">
        <v>0</v>
      </c>
      <c r="L43" s="41">
        <v>2</v>
      </c>
      <c r="M43" s="41">
        <v>1</v>
      </c>
      <c r="N43" s="41">
        <v>2</v>
      </c>
      <c r="O43" s="41">
        <v>1</v>
      </c>
      <c r="P43" s="41">
        <v>0</v>
      </c>
      <c r="Q43" s="41">
        <v>0</v>
      </c>
      <c r="R43" s="41">
        <v>0</v>
      </c>
      <c r="AA43" s="155">
        <v>2</v>
      </c>
      <c r="AB43" s="155" t="str">
        <f>IF(F43=AA43,"",1)</f>
        <v/>
      </c>
    </row>
    <row r="44" spans="1:28" ht="12" customHeight="1">
      <c r="A44" s="254"/>
      <c r="B44" s="254"/>
      <c r="C44" s="40"/>
      <c r="D44" s="306"/>
      <c r="E44" s="39"/>
      <c r="F44" s="94"/>
      <c r="G44" s="67">
        <f t="shared" ref="G44:R44" si="20">IF(G43=0,0,G43/$F43)</f>
        <v>0.5</v>
      </c>
      <c r="H44" s="37">
        <f t="shared" si="20"/>
        <v>0</v>
      </c>
      <c r="I44" s="37">
        <f t="shared" si="20"/>
        <v>0</v>
      </c>
      <c r="J44" s="37">
        <f t="shared" si="20"/>
        <v>0.5</v>
      </c>
      <c r="K44" s="37">
        <f t="shared" si="20"/>
        <v>0</v>
      </c>
      <c r="L44" s="37">
        <f t="shared" si="20"/>
        <v>1</v>
      </c>
      <c r="M44" s="37">
        <f t="shared" si="20"/>
        <v>0.5</v>
      </c>
      <c r="N44" s="37">
        <f t="shared" si="20"/>
        <v>1</v>
      </c>
      <c r="O44" s="37">
        <f t="shared" si="20"/>
        <v>0.5</v>
      </c>
      <c r="P44" s="37">
        <f t="shared" si="20"/>
        <v>0</v>
      </c>
      <c r="Q44" s="37">
        <f t="shared" si="20"/>
        <v>0</v>
      </c>
      <c r="R44" s="37">
        <f t="shared" si="20"/>
        <v>0</v>
      </c>
      <c r="AA44" s="154"/>
      <c r="AB44" s="154"/>
    </row>
    <row r="45" spans="1:28" ht="12" customHeight="1">
      <c r="A45" s="254"/>
      <c r="B45" s="254"/>
      <c r="C45" s="43"/>
      <c r="D45" s="305" t="s">
        <v>29</v>
      </c>
      <c r="E45" s="42"/>
      <c r="F45" s="93">
        <v>9</v>
      </c>
      <c r="G45" s="69">
        <v>6</v>
      </c>
      <c r="H45" s="41">
        <v>1</v>
      </c>
      <c r="I45" s="41">
        <v>0</v>
      </c>
      <c r="J45" s="41">
        <v>5</v>
      </c>
      <c r="K45" s="41">
        <v>0</v>
      </c>
      <c r="L45" s="41">
        <v>4</v>
      </c>
      <c r="M45" s="41">
        <v>7</v>
      </c>
      <c r="N45" s="41">
        <v>9</v>
      </c>
      <c r="O45" s="41">
        <v>5</v>
      </c>
      <c r="P45" s="41">
        <v>1</v>
      </c>
      <c r="Q45" s="41">
        <v>0</v>
      </c>
      <c r="R45" s="41">
        <v>0</v>
      </c>
      <c r="AA45" s="155">
        <v>9</v>
      </c>
      <c r="AB45" s="155" t="str">
        <f>IF(F45=AA45,"",1)</f>
        <v/>
      </c>
    </row>
    <row r="46" spans="1:28" ht="12" customHeight="1">
      <c r="A46" s="254"/>
      <c r="B46" s="254"/>
      <c r="C46" s="40"/>
      <c r="D46" s="306"/>
      <c r="E46" s="39"/>
      <c r="F46" s="94"/>
      <c r="G46" s="67">
        <f t="shared" ref="G46:R46" si="21">IF(G45=0,0,G45/$F45)</f>
        <v>0.66666666666666663</v>
      </c>
      <c r="H46" s="37">
        <f t="shared" si="21"/>
        <v>0.1111111111111111</v>
      </c>
      <c r="I46" s="37">
        <f t="shared" si="21"/>
        <v>0</v>
      </c>
      <c r="J46" s="37">
        <f t="shared" si="21"/>
        <v>0.55555555555555558</v>
      </c>
      <c r="K46" s="37">
        <f t="shared" si="21"/>
        <v>0</v>
      </c>
      <c r="L46" s="37">
        <f t="shared" si="21"/>
        <v>0.44444444444444442</v>
      </c>
      <c r="M46" s="37">
        <f t="shared" si="21"/>
        <v>0.77777777777777779</v>
      </c>
      <c r="N46" s="37">
        <f t="shared" si="21"/>
        <v>1</v>
      </c>
      <c r="O46" s="37">
        <f t="shared" si="21"/>
        <v>0.55555555555555558</v>
      </c>
      <c r="P46" s="37">
        <f t="shared" si="21"/>
        <v>0.1111111111111111</v>
      </c>
      <c r="Q46" s="37">
        <f t="shared" si="21"/>
        <v>0</v>
      </c>
      <c r="R46" s="37">
        <f t="shared" si="21"/>
        <v>0</v>
      </c>
      <c r="AA46" s="154"/>
      <c r="AB46" s="154"/>
    </row>
    <row r="47" spans="1:28" ht="12" customHeight="1">
      <c r="A47" s="254"/>
      <c r="B47" s="254"/>
      <c r="C47" s="43"/>
      <c r="D47" s="305" t="s">
        <v>28</v>
      </c>
      <c r="E47" s="42"/>
      <c r="F47" s="93">
        <v>5</v>
      </c>
      <c r="G47" s="69">
        <v>2</v>
      </c>
      <c r="H47" s="41">
        <v>0</v>
      </c>
      <c r="I47" s="41">
        <v>0</v>
      </c>
      <c r="J47" s="41">
        <v>4</v>
      </c>
      <c r="K47" s="41">
        <v>0</v>
      </c>
      <c r="L47" s="41">
        <v>2</v>
      </c>
      <c r="M47" s="41">
        <v>2</v>
      </c>
      <c r="N47" s="41">
        <v>3</v>
      </c>
      <c r="O47" s="41">
        <v>3</v>
      </c>
      <c r="P47" s="41">
        <v>0</v>
      </c>
      <c r="Q47" s="41">
        <v>0</v>
      </c>
      <c r="R47" s="41">
        <v>0</v>
      </c>
      <c r="AA47" s="155">
        <v>5</v>
      </c>
      <c r="AB47" s="155" t="str">
        <f>IF(F47=AA47,"",1)</f>
        <v/>
      </c>
    </row>
    <row r="48" spans="1:28" ht="12" customHeight="1">
      <c r="A48" s="254"/>
      <c r="B48" s="254"/>
      <c r="C48" s="40"/>
      <c r="D48" s="306"/>
      <c r="E48" s="39"/>
      <c r="F48" s="94"/>
      <c r="G48" s="67">
        <f t="shared" ref="G48:R48" si="22">IF(G47=0,0,G47/$F47)</f>
        <v>0.4</v>
      </c>
      <c r="H48" s="37">
        <f t="shared" si="22"/>
        <v>0</v>
      </c>
      <c r="I48" s="37">
        <f t="shared" si="22"/>
        <v>0</v>
      </c>
      <c r="J48" s="37">
        <f t="shared" si="22"/>
        <v>0.8</v>
      </c>
      <c r="K48" s="37">
        <f t="shared" si="22"/>
        <v>0</v>
      </c>
      <c r="L48" s="37">
        <f t="shared" si="22"/>
        <v>0.4</v>
      </c>
      <c r="M48" s="37">
        <f t="shared" si="22"/>
        <v>0.4</v>
      </c>
      <c r="N48" s="37">
        <f t="shared" si="22"/>
        <v>0.6</v>
      </c>
      <c r="O48" s="37">
        <f t="shared" si="22"/>
        <v>0.6</v>
      </c>
      <c r="P48" s="37">
        <f t="shared" si="22"/>
        <v>0</v>
      </c>
      <c r="Q48" s="37">
        <f t="shared" si="22"/>
        <v>0</v>
      </c>
      <c r="R48" s="37">
        <f t="shared" si="22"/>
        <v>0</v>
      </c>
      <c r="AA48" s="154"/>
      <c r="AB48" s="154"/>
    </row>
    <row r="49" spans="1:28" ht="12" customHeight="1">
      <c r="A49" s="254"/>
      <c r="B49" s="254"/>
      <c r="C49" s="43"/>
      <c r="D49" s="305" t="s">
        <v>27</v>
      </c>
      <c r="E49" s="42"/>
      <c r="F49" s="93">
        <v>5</v>
      </c>
      <c r="G49" s="69">
        <v>2</v>
      </c>
      <c r="H49" s="41">
        <v>2</v>
      </c>
      <c r="I49" s="41">
        <v>1</v>
      </c>
      <c r="J49" s="41">
        <v>4</v>
      </c>
      <c r="K49" s="41">
        <v>0</v>
      </c>
      <c r="L49" s="41">
        <v>4</v>
      </c>
      <c r="M49" s="41">
        <v>3</v>
      </c>
      <c r="N49" s="41">
        <v>5</v>
      </c>
      <c r="O49" s="41">
        <v>3</v>
      </c>
      <c r="P49" s="41">
        <v>0</v>
      </c>
      <c r="Q49" s="41">
        <v>0</v>
      </c>
      <c r="R49" s="41">
        <v>0</v>
      </c>
      <c r="AA49" s="155">
        <v>5</v>
      </c>
      <c r="AB49" s="155" t="str">
        <f>IF(F49=AA49,"",1)</f>
        <v/>
      </c>
    </row>
    <row r="50" spans="1:28" ht="12" customHeight="1">
      <c r="A50" s="254"/>
      <c r="B50" s="254"/>
      <c r="C50" s="40"/>
      <c r="D50" s="306"/>
      <c r="E50" s="39"/>
      <c r="F50" s="94"/>
      <c r="G50" s="67">
        <f t="shared" ref="G50:R50" si="23">IF(G49=0,0,G49/$F49)</f>
        <v>0.4</v>
      </c>
      <c r="H50" s="37">
        <f t="shared" si="23"/>
        <v>0.4</v>
      </c>
      <c r="I50" s="37">
        <f t="shared" si="23"/>
        <v>0.2</v>
      </c>
      <c r="J50" s="37">
        <f t="shared" si="23"/>
        <v>0.8</v>
      </c>
      <c r="K50" s="37">
        <f t="shared" si="23"/>
        <v>0</v>
      </c>
      <c r="L50" s="37">
        <f t="shared" si="23"/>
        <v>0.8</v>
      </c>
      <c r="M50" s="37">
        <f t="shared" si="23"/>
        <v>0.6</v>
      </c>
      <c r="N50" s="37">
        <f t="shared" si="23"/>
        <v>1</v>
      </c>
      <c r="O50" s="37">
        <f t="shared" si="23"/>
        <v>0.6</v>
      </c>
      <c r="P50" s="37">
        <f t="shared" si="23"/>
        <v>0</v>
      </c>
      <c r="Q50" s="37">
        <f t="shared" si="23"/>
        <v>0</v>
      </c>
      <c r="R50" s="37">
        <f t="shared" si="23"/>
        <v>0</v>
      </c>
      <c r="AA50" s="154"/>
      <c r="AB50" s="154"/>
    </row>
    <row r="51" spans="1:28" ht="12" customHeight="1">
      <c r="A51" s="254"/>
      <c r="B51" s="254"/>
      <c r="C51" s="43"/>
      <c r="D51" s="305" t="s">
        <v>26</v>
      </c>
      <c r="E51" s="42"/>
      <c r="F51" s="93">
        <v>15</v>
      </c>
      <c r="G51" s="69">
        <v>7</v>
      </c>
      <c r="H51" s="41">
        <v>0</v>
      </c>
      <c r="I51" s="41">
        <v>2</v>
      </c>
      <c r="J51" s="41">
        <v>11</v>
      </c>
      <c r="K51" s="41">
        <v>0</v>
      </c>
      <c r="L51" s="41">
        <v>9</v>
      </c>
      <c r="M51" s="41">
        <v>9</v>
      </c>
      <c r="N51" s="41">
        <v>13</v>
      </c>
      <c r="O51" s="41">
        <v>11</v>
      </c>
      <c r="P51" s="41">
        <v>1</v>
      </c>
      <c r="Q51" s="41">
        <v>1</v>
      </c>
      <c r="R51" s="41">
        <v>0</v>
      </c>
      <c r="AA51" s="155">
        <v>15</v>
      </c>
      <c r="AB51" s="155" t="str">
        <f>IF(F51=AA51,"",1)</f>
        <v/>
      </c>
    </row>
    <row r="52" spans="1:28" ht="12" customHeight="1">
      <c r="A52" s="254"/>
      <c r="B52" s="254"/>
      <c r="C52" s="40"/>
      <c r="D52" s="306"/>
      <c r="E52" s="39"/>
      <c r="F52" s="94"/>
      <c r="G52" s="67">
        <f t="shared" ref="G52:R52" si="24">IF(G51=0,0,G51/$F51)</f>
        <v>0.46666666666666667</v>
      </c>
      <c r="H52" s="37">
        <f t="shared" si="24"/>
        <v>0</v>
      </c>
      <c r="I52" s="37">
        <f t="shared" si="24"/>
        <v>0.13333333333333333</v>
      </c>
      <c r="J52" s="37">
        <f t="shared" si="24"/>
        <v>0.73333333333333328</v>
      </c>
      <c r="K52" s="37">
        <f t="shared" si="24"/>
        <v>0</v>
      </c>
      <c r="L52" s="37">
        <f t="shared" si="24"/>
        <v>0.6</v>
      </c>
      <c r="M52" s="37">
        <f t="shared" si="24"/>
        <v>0.6</v>
      </c>
      <c r="N52" s="37">
        <f t="shared" si="24"/>
        <v>0.8666666666666667</v>
      </c>
      <c r="O52" s="37">
        <f t="shared" si="24"/>
        <v>0.73333333333333328</v>
      </c>
      <c r="P52" s="37">
        <f t="shared" si="24"/>
        <v>6.6666666666666666E-2</v>
      </c>
      <c r="Q52" s="37">
        <f t="shared" si="24"/>
        <v>6.6666666666666666E-2</v>
      </c>
      <c r="R52" s="37">
        <f t="shared" si="24"/>
        <v>0</v>
      </c>
      <c r="AA52" s="154"/>
      <c r="AB52" s="154"/>
    </row>
    <row r="53" spans="1:28" ht="12" customHeight="1">
      <c r="A53" s="254"/>
      <c r="B53" s="254"/>
      <c r="C53" s="43"/>
      <c r="D53" s="305" t="s">
        <v>25</v>
      </c>
      <c r="E53" s="42"/>
      <c r="F53" s="93">
        <v>6</v>
      </c>
      <c r="G53" s="69">
        <v>3</v>
      </c>
      <c r="H53" s="41">
        <v>1</v>
      </c>
      <c r="I53" s="41">
        <v>0</v>
      </c>
      <c r="J53" s="41">
        <v>4</v>
      </c>
      <c r="K53" s="41">
        <v>0</v>
      </c>
      <c r="L53" s="41">
        <v>1</v>
      </c>
      <c r="M53" s="41">
        <v>4</v>
      </c>
      <c r="N53" s="41">
        <v>5</v>
      </c>
      <c r="O53" s="41">
        <v>4</v>
      </c>
      <c r="P53" s="41">
        <v>0</v>
      </c>
      <c r="Q53" s="41">
        <v>0</v>
      </c>
      <c r="R53" s="41">
        <v>0</v>
      </c>
      <c r="AA53" s="155">
        <v>6</v>
      </c>
      <c r="AB53" s="155" t="str">
        <f>IF(F53=AA53,"",1)</f>
        <v/>
      </c>
    </row>
    <row r="54" spans="1:28" ht="12" customHeight="1">
      <c r="A54" s="254"/>
      <c r="B54" s="254"/>
      <c r="C54" s="40"/>
      <c r="D54" s="306"/>
      <c r="E54" s="39"/>
      <c r="F54" s="94"/>
      <c r="G54" s="67">
        <f t="shared" ref="G54:R54" si="25">IF(G53=0,0,G53/$F53)</f>
        <v>0.5</v>
      </c>
      <c r="H54" s="37">
        <f t="shared" si="25"/>
        <v>0.16666666666666666</v>
      </c>
      <c r="I54" s="37">
        <f t="shared" si="25"/>
        <v>0</v>
      </c>
      <c r="J54" s="37">
        <f t="shared" si="25"/>
        <v>0.66666666666666663</v>
      </c>
      <c r="K54" s="37">
        <f t="shared" si="25"/>
        <v>0</v>
      </c>
      <c r="L54" s="37">
        <f t="shared" si="25"/>
        <v>0.16666666666666666</v>
      </c>
      <c r="M54" s="37">
        <f t="shared" si="25"/>
        <v>0.66666666666666663</v>
      </c>
      <c r="N54" s="37">
        <f t="shared" si="25"/>
        <v>0.83333333333333337</v>
      </c>
      <c r="O54" s="37">
        <f t="shared" si="25"/>
        <v>0.66666666666666663</v>
      </c>
      <c r="P54" s="37">
        <f t="shared" si="25"/>
        <v>0</v>
      </c>
      <c r="Q54" s="37">
        <f t="shared" si="25"/>
        <v>0</v>
      </c>
      <c r="R54" s="37">
        <f t="shared" si="25"/>
        <v>0</v>
      </c>
      <c r="AA54" s="154"/>
      <c r="AB54" s="154"/>
    </row>
    <row r="55" spans="1:28" ht="12" customHeight="1">
      <c r="A55" s="254"/>
      <c r="B55" s="254"/>
      <c r="C55" s="43"/>
      <c r="D55" s="305" t="s">
        <v>24</v>
      </c>
      <c r="E55" s="42"/>
      <c r="F55" s="93">
        <v>33</v>
      </c>
      <c r="G55" s="69">
        <v>21</v>
      </c>
      <c r="H55" s="41">
        <v>4</v>
      </c>
      <c r="I55" s="41">
        <v>4</v>
      </c>
      <c r="J55" s="41">
        <v>24</v>
      </c>
      <c r="K55" s="41">
        <v>1</v>
      </c>
      <c r="L55" s="41">
        <v>27</v>
      </c>
      <c r="M55" s="41">
        <v>26</v>
      </c>
      <c r="N55" s="41">
        <v>32</v>
      </c>
      <c r="O55" s="41">
        <v>25</v>
      </c>
      <c r="P55" s="41">
        <v>3</v>
      </c>
      <c r="Q55" s="41">
        <v>0</v>
      </c>
      <c r="R55" s="41">
        <v>0</v>
      </c>
      <c r="AA55" s="155">
        <v>33</v>
      </c>
      <c r="AB55" s="155" t="str">
        <f>IF(F55=AA55,"",1)</f>
        <v/>
      </c>
    </row>
    <row r="56" spans="1:28" ht="12" customHeight="1">
      <c r="A56" s="254"/>
      <c r="B56" s="254"/>
      <c r="C56" s="40"/>
      <c r="D56" s="306"/>
      <c r="E56" s="39"/>
      <c r="F56" s="94"/>
      <c r="G56" s="67">
        <f t="shared" ref="G56:R56" si="26">IF(G55=0,0,G55/$F55)</f>
        <v>0.63636363636363635</v>
      </c>
      <c r="H56" s="37">
        <f t="shared" si="26"/>
        <v>0.12121212121212122</v>
      </c>
      <c r="I56" s="37">
        <f t="shared" si="26"/>
        <v>0.12121212121212122</v>
      </c>
      <c r="J56" s="37">
        <f t="shared" si="26"/>
        <v>0.72727272727272729</v>
      </c>
      <c r="K56" s="37">
        <f t="shared" si="26"/>
        <v>3.0303030303030304E-2</v>
      </c>
      <c r="L56" s="37">
        <f t="shared" si="26"/>
        <v>0.81818181818181823</v>
      </c>
      <c r="M56" s="37">
        <f t="shared" si="26"/>
        <v>0.78787878787878785</v>
      </c>
      <c r="N56" s="37">
        <f t="shared" si="26"/>
        <v>0.96969696969696972</v>
      </c>
      <c r="O56" s="37">
        <f t="shared" si="26"/>
        <v>0.75757575757575757</v>
      </c>
      <c r="P56" s="37">
        <f t="shared" si="26"/>
        <v>9.0909090909090912E-2</v>
      </c>
      <c r="Q56" s="37">
        <f t="shared" si="26"/>
        <v>0</v>
      </c>
      <c r="R56" s="37">
        <f t="shared" si="26"/>
        <v>0</v>
      </c>
      <c r="AA56" s="154"/>
      <c r="AB56" s="154"/>
    </row>
    <row r="57" spans="1:28" ht="12" customHeight="1">
      <c r="A57" s="254"/>
      <c r="B57" s="254"/>
      <c r="C57" s="43"/>
      <c r="D57" s="305" t="s">
        <v>23</v>
      </c>
      <c r="E57" s="42"/>
      <c r="F57" s="93">
        <v>7</v>
      </c>
      <c r="G57" s="69">
        <v>5</v>
      </c>
      <c r="H57" s="41">
        <v>0</v>
      </c>
      <c r="I57" s="41">
        <v>1</v>
      </c>
      <c r="J57" s="41">
        <v>7</v>
      </c>
      <c r="K57" s="41">
        <v>0</v>
      </c>
      <c r="L57" s="41">
        <v>5</v>
      </c>
      <c r="M57" s="41">
        <v>5</v>
      </c>
      <c r="N57" s="41">
        <v>7</v>
      </c>
      <c r="O57" s="41">
        <v>7</v>
      </c>
      <c r="P57" s="41">
        <v>0</v>
      </c>
      <c r="Q57" s="41">
        <v>0</v>
      </c>
      <c r="R57" s="41">
        <v>0</v>
      </c>
      <c r="AA57" s="155">
        <v>7</v>
      </c>
      <c r="AB57" s="155" t="str">
        <f>IF(F57=AA57,"",1)</f>
        <v/>
      </c>
    </row>
    <row r="58" spans="1:28" ht="12" customHeight="1">
      <c r="A58" s="254"/>
      <c r="B58" s="254"/>
      <c r="C58" s="40"/>
      <c r="D58" s="306"/>
      <c r="E58" s="39"/>
      <c r="F58" s="94"/>
      <c r="G58" s="67">
        <f t="shared" ref="G58:R58" si="27">IF(G57=0,0,G57/$F57)</f>
        <v>0.7142857142857143</v>
      </c>
      <c r="H58" s="37">
        <f t="shared" si="27"/>
        <v>0</v>
      </c>
      <c r="I58" s="37">
        <f t="shared" si="27"/>
        <v>0.14285714285714285</v>
      </c>
      <c r="J58" s="37">
        <f t="shared" si="27"/>
        <v>1</v>
      </c>
      <c r="K58" s="37">
        <f t="shared" si="27"/>
        <v>0</v>
      </c>
      <c r="L58" s="37">
        <f t="shared" si="27"/>
        <v>0.7142857142857143</v>
      </c>
      <c r="M58" s="37">
        <f t="shared" si="27"/>
        <v>0.7142857142857143</v>
      </c>
      <c r="N58" s="37">
        <f t="shared" si="27"/>
        <v>1</v>
      </c>
      <c r="O58" s="37">
        <f t="shared" si="27"/>
        <v>1</v>
      </c>
      <c r="P58" s="37">
        <f t="shared" si="27"/>
        <v>0</v>
      </c>
      <c r="Q58" s="37">
        <f t="shared" si="27"/>
        <v>0</v>
      </c>
      <c r="R58" s="37">
        <f t="shared" si="27"/>
        <v>0</v>
      </c>
      <c r="AA58" s="154"/>
      <c r="AB58" s="154"/>
    </row>
    <row r="59" spans="1:28" ht="12.75" customHeight="1">
      <c r="A59" s="254"/>
      <c r="B59" s="254"/>
      <c r="C59" s="43"/>
      <c r="D59" s="305" t="s">
        <v>22</v>
      </c>
      <c r="E59" s="42"/>
      <c r="F59" s="93">
        <v>29</v>
      </c>
      <c r="G59" s="69">
        <v>21</v>
      </c>
      <c r="H59" s="41">
        <v>4</v>
      </c>
      <c r="I59" s="41">
        <v>4</v>
      </c>
      <c r="J59" s="41">
        <v>25</v>
      </c>
      <c r="K59" s="41">
        <v>1</v>
      </c>
      <c r="L59" s="41">
        <v>25</v>
      </c>
      <c r="M59" s="41">
        <v>26</v>
      </c>
      <c r="N59" s="41">
        <v>28</v>
      </c>
      <c r="O59" s="41">
        <v>25</v>
      </c>
      <c r="P59" s="41">
        <v>4</v>
      </c>
      <c r="Q59" s="41">
        <v>0</v>
      </c>
      <c r="R59" s="41">
        <v>0</v>
      </c>
      <c r="AA59" s="155">
        <v>29</v>
      </c>
      <c r="AB59" s="155" t="str">
        <f>IF(F59=AA59,"",1)</f>
        <v/>
      </c>
    </row>
    <row r="60" spans="1:28" ht="12.75" customHeight="1">
      <c r="A60" s="254"/>
      <c r="B60" s="254"/>
      <c r="C60" s="40"/>
      <c r="D60" s="306"/>
      <c r="E60" s="39"/>
      <c r="F60" s="94"/>
      <c r="G60" s="67">
        <f t="shared" ref="G60:R60" si="28">IF(G59=0,0,G59/$F59)</f>
        <v>0.72413793103448276</v>
      </c>
      <c r="H60" s="37">
        <f t="shared" si="28"/>
        <v>0.13793103448275862</v>
      </c>
      <c r="I60" s="37">
        <f t="shared" si="28"/>
        <v>0.13793103448275862</v>
      </c>
      <c r="J60" s="37">
        <f t="shared" si="28"/>
        <v>0.86206896551724133</v>
      </c>
      <c r="K60" s="37">
        <f t="shared" si="28"/>
        <v>3.4482758620689655E-2</v>
      </c>
      <c r="L60" s="37">
        <f t="shared" si="28"/>
        <v>0.86206896551724133</v>
      </c>
      <c r="M60" s="37">
        <f t="shared" si="28"/>
        <v>0.89655172413793105</v>
      </c>
      <c r="N60" s="37">
        <f t="shared" si="28"/>
        <v>0.96551724137931039</v>
      </c>
      <c r="O60" s="37">
        <f t="shared" si="28"/>
        <v>0.86206896551724133</v>
      </c>
      <c r="P60" s="37">
        <f t="shared" si="28"/>
        <v>0.13793103448275862</v>
      </c>
      <c r="Q60" s="37">
        <f t="shared" si="28"/>
        <v>0</v>
      </c>
      <c r="R60" s="37">
        <f t="shared" si="28"/>
        <v>0</v>
      </c>
      <c r="AA60" s="154"/>
      <c r="AB60" s="154"/>
    </row>
    <row r="61" spans="1:28" ht="12" customHeight="1">
      <c r="A61" s="254"/>
      <c r="B61" s="254"/>
      <c r="C61" s="43"/>
      <c r="D61" s="305" t="s">
        <v>21</v>
      </c>
      <c r="E61" s="42"/>
      <c r="F61" s="93">
        <v>15</v>
      </c>
      <c r="G61" s="69">
        <v>7</v>
      </c>
      <c r="H61" s="41">
        <v>1</v>
      </c>
      <c r="I61" s="41">
        <v>0</v>
      </c>
      <c r="J61" s="41">
        <v>10</v>
      </c>
      <c r="K61" s="41">
        <v>1</v>
      </c>
      <c r="L61" s="41">
        <v>12</v>
      </c>
      <c r="M61" s="41">
        <v>13</v>
      </c>
      <c r="N61" s="41">
        <v>14</v>
      </c>
      <c r="O61" s="41">
        <v>12</v>
      </c>
      <c r="P61" s="41">
        <v>1</v>
      </c>
      <c r="Q61" s="41">
        <v>0</v>
      </c>
      <c r="R61" s="41">
        <v>1</v>
      </c>
      <c r="AA61" s="155">
        <v>15</v>
      </c>
      <c r="AB61" s="155" t="str">
        <f>IF(F61=AA61,"",1)</f>
        <v/>
      </c>
    </row>
    <row r="62" spans="1:28" ht="12" customHeight="1">
      <c r="A62" s="254"/>
      <c r="B62" s="254"/>
      <c r="C62" s="40"/>
      <c r="D62" s="306"/>
      <c r="E62" s="39"/>
      <c r="F62" s="94"/>
      <c r="G62" s="67">
        <f t="shared" ref="G62:R62" si="29">IF(G61=0,0,G61/$F61)</f>
        <v>0.46666666666666667</v>
      </c>
      <c r="H62" s="37">
        <f t="shared" si="29"/>
        <v>6.6666666666666666E-2</v>
      </c>
      <c r="I62" s="37">
        <f t="shared" si="29"/>
        <v>0</v>
      </c>
      <c r="J62" s="37">
        <f t="shared" si="29"/>
        <v>0.66666666666666663</v>
      </c>
      <c r="K62" s="37">
        <f t="shared" si="29"/>
        <v>6.6666666666666666E-2</v>
      </c>
      <c r="L62" s="37">
        <f t="shared" si="29"/>
        <v>0.8</v>
      </c>
      <c r="M62" s="37">
        <f t="shared" si="29"/>
        <v>0.8666666666666667</v>
      </c>
      <c r="N62" s="37">
        <f t="shared" si="29"/>
        <v>0.93333333333333335</v>
      </c>
      <c r="O62" s="37">
        <f t="shared" si="29"/>
        <v>0.8</v>
      </c>
      <c r="P62" s="37">
        <f t="shared" si="29"/>
        <v>6.6666666666666666E-2</v>
      </c>
      <c r="Q62" s="37">
        <f t="shared" si="29"/>
        <v>0</v>
      </c>
      <c r="R62" s="37">
        <f t="shared" si="29"/>
        <v>6.6666666666666666E-2</v>
      </c>
      <c r="AA62" s="154"/>
      <c r="AB62" s="154"/>
    </row>
    <row r="63" spans="1:28" ht="12" customHeight="1">
      <c r="A63" s="254"/>
      <c r="B63" s="254"/>
      <c r="C63" s="43"/>
      <c r="D63" s="305" t="s">
        <v>20</v>
      </c>
      <c r="E63" s="42"/>
      <c r="F63" s="93">
        <v>7</v>
      </c>
      <c r="G63" s="69">
        <v>6</v>
      </c>
      <c r="H63" s="41">
        <v>0</v>
      </c>
      <c r="I63" s="41">
        <v>0</v>
      </c>
      <c r="J63" s="41">
        <v>7</v>
      </c>
      <c r="K63" s="41">
        <v>0</v>
      </c>
      <c r="L63" s="41">
        <v>6</v>
      </c>
      <c r="M63" s="41">
        <v>7</v>
      </c>
      <c r="N63" s="41">
        <v>7</v>
      </c>
      <c r="O63" s="41">
        <v>7</v>
      </c>
      <c r="P63" s="41">
        <v>0</v>
      </c>
      <c r="Q63" s="41">
        <v>0</v>
      </c>
      <c r="R63" s="41">
        <v>0</v>
      </c>
      <c r="AA63" s="155">
        <v>7</v>
      </c>
      <c r="AB63" s="155" t="str">
        <f>IF(F63=AA63,"",1)</f>
        <v/>
      </c>
    </row>
    <row r="64" spans="1:28" ht="12" customHeight="1">
      <c r="A64" s="254"/>
      <c r="B64" s="254"/>
      <c r="C64" s="40"/>
      <c r="D64" s="306"/>
      <c r="E64" s="39"/>
      <c r="F64" s="94"/>
      <c r="G64" s="67">
        <f t="shared" ref="G64:R64" si="30">IF(G63=0,0,G63/$F63)</f>
        <v>0.8571428571428571</v>
      </c>
      <c r="H64" s="37">
        <f t="shared" si="30"/>
        <v>0</v>
      </c>
      <c r="I64" s="37">
        <f t="shared" si="30"/>
        <v>0</v>
      </c>
      <c r="J64" s="37">
        <f t="shared" si="30"/>
        <v>1</v>
      </c>
      <c r="K64" s="37">
        <f t="shared" si="30"/>
        <v>0</v>
      </c>
      <c r="L64" s="37">
        <f t="shared" si="30"/>
        <v>0.8571428571428571</v>
      </c>
      <c r="M64" s="37">
        <f t="shared" si="30"/>
        <v>1</v>
      </c>
      <c r="N64" s="37">
        <f t="shared" si="30"/>
        <v>1</v>
      </c>
      <c r="O64" s="37">
        <f t="shared" si="30"/>
        <v>1</v>
      </c>
      <c r="P64" s="37">
        <f t="shared" si="30"/>
        <v>0</v>
      </c>
      <c r="Q64" s="37">
        <f t="shared" si="30"/>
        <v>0</v>
      </c>
      <c r="R64" s="37">
        <f t="shared" si="30"/>
        <v>0</v>
      </c>
      <c r="AA64" s="154"/>
      <c r="AB64" s="154"/>
    </row>
    <row r="65" spans="1:28" ht="12" customHeight="1">
      <c r="A65" s="254"/>
      <c r="B65" s="254"/>
      <c r="C65" s="43"/>
      <c r="D65" s="305" t="s">
        <v>19</v>
      </c>
      <c r="E65" s="42"/>
      <c r="F65" s="93">
        <v>17</v>
      </c>
      <c r="G65" s="69">
        <v>10</v>
      </c>
      <c r="H65" s="41">
        <v>1</v>
      </c>
      <c r="I65" s="41">
        <v>2</v>
      </c>
      <c r="J65" s="41">
        <v>16</v>
      </c>
      <c r="K65" s="41">
        <v>1</v>
      </c>
      <c r="L65" s="41">
        <v>15</v>
      </c>
      <c r="M65" s="41">
        <v>15</v>
      </c>
      <c r="N65" s="41">
        <v>16</v>
      </c>
      <c r="O65" s="41">
        <v>13</v>
      </c>
      <c r="P65" s="41">
        <v>0</v>
      </c>
      <c r="Q65" s="41">
        <v>0</v>
      </c>
      <c r="R65" s="41">
        <v>0</v>
      </c>
      <c r="AA65" s="155">
        <v>17</v>
      </c>
      <c r="AB65" s="155" t="str">
        <f>IF(F65=AA65,"",1)</f>
        <v/>
      </c>
    </row>
    <row r="66" spans="1:28" ht="12" customHeight="1">
      <c r="A66" s="254"/>
      <c r="B66" s="254"/>
      <c r="C66" s="40"/>
      <c r="D66" s="306"/>
      <c r="E66" s="39"/>
      <c r="F66" s="94"/>
      <c r="G66" s="67">
        <f t="shared" ref="G66:R66" si="31">IF(G65=0,0,G65/$F65)</f>
        <v>0.58823529411764708</v>
      </c>
      <c r="H66" s="37">
        <f t="shared" si="31"/>
        <v>5.8823529411764705E-2</v>
      </c>
      <c r="I66" s="37">
        <f t="shared" si="31"/>
        <v>0.11764705882352941</v>
      </c>
      <c r="J66" s="37">
        <f t="shared" si="31"/>
        <v>0.94117647058823528</v>
      </c>
      <c r="K66" s="37">
        <f t="shared" si="31"/>
        <v>5.8823529411764705E-2</v>
      </c>
      <c r="L66" s="37">
        <f t="shared" si="31"/>
        <v>0.88235294117647056</v>
      </c>
      <c r="M66" s="37">
        <f t="shared" si="31"/>
        <v>0.88235294117647056</v>
      </c>
      <c r="N66" s="37">
        <f t="shared" si="31"/>
        <v>0.94117647058823528</v>
      </c>
      <c r="O66" s="37">
        <f t="shared" si="31"/>
        <v>0.76470588235294112</v>
      </c>
      <c r="P66" s="37">
        <f t="shared" si="31"/>
        <v>0</v>
      </c>
      <c r="Q66" s="37">
        <f t="shared" si="31"/>
        <v>0</v>
      </c>
      <c r="R66" s="37">
        <f t="shared" si="31"/>
        <v>0</v>
      </c>
      <c r="AA66" s="154"/>
      <c r="AB66" s="154"/>
    </row>
    <row r="67" spans="1:28" ht="12" customHeight="1">
      <c r="A67" s="254"/>
      <c r="B67" s="254"/>
      <c r="C67" s="43"/>
      <c r="D67" s="305" t="s">
        <v>18</v>
      </c>
      <c r="E67" s="42"/>
      <c r="F67" s="93">
        <v>6</v>
      </c>
      <c r="G67" s="69">
        <v>4</v>
      </c>
      <c r="H67" s="41">
        <v>0</v>
      </c>
      <c r="I67" s="41">
        <v>1</v>
      </c>
      <c r="J67" s="41">
        <v>5</v>
      </c>
      <c r="K67" s="41">
        <v>0</v>
      </c>
      <c r="L67" s="41">
        <v>5</v>
      </c>
      <c r="M67" s="41">
        <v>4</v>
      </c>
      <c r="N67" s="41">
        <v>5</v>
      </c>
      <c r="O67" s="41">
        <v>5</v>
      </c>
      <c r="P67" s="41">
        <v>0</v>
      </c>
      <c r="Q67" s="41">
        <v>1</v>
      </c>
      <c r="R67" s="41">
        <v>0</v>
      </c>
      <c r="AA67" s="155">
        <v>6</v>
      </c>
      <c r="AB67" s="155" t="str">
        <f>IF(F67=AA67,"",1)</f>
        <v/>
      </c>
    </row>
    <row r="68" spans="1:28" ht="12" customHeight="1">
      <c r="A68" s="254"/>
      <c r="B68" s="255"/>
      <c r="C68" s="40"/>
      <c r="D68" s="306"/>
      <c r="E68" s="39"/>
      <c r="F68" s="94"/>
      <c r="G68" s="67">
        <f t="shared" ref="G68:R68" si="32">IF(G67=0,0,G67/$F67)</f>
        <v>0.66666666666666663</v>
      </c>
      <c r="H68" s="37">
        <f t="shared" si="32"/>
        <v>0</v>
      </c>
      <c r="I68" s="37">
        <f t="shared" si="32"/>
        <v>0.16666666666666666</v>
      </c>
      <c r="J68" s="37">
        <f t="shared" si="32"/>
        <v>0.83333333333333337</v>
      </c>
      <c r="K68" s="37">
        <f t="shared" si="32"/>
        <v>0</v>
      </c>
      <c r="L68" s="37">
        <f t="shared" si="32"/>
        <v>0.83333333333333337</v>
      </c>
      <c r="M68" s="37">
        <f t="shared" si="32"/>
        <v>0.66666666666666663</v>
      </c>
      <c r="N68" s="37">
        <f t="shared" si="32"/>
        <v>0.83333333333333337</v>
      </c>
      <c r="O68" s="37">
        <f t="shared" si="32"/>
        <v>0.83333333333333337</v>
      </c>
      <c r="P68" s="37">
        <f t="shared" si="32"/>
        <v>0</v>
      </c>
      <c r="Q68" s="37">
        <f t="shared" si="32"/>
        <v>0.16666666666666666</v>
      </c>
      <c r="R68" s="37">
        <f t="shared" si="32"/>
        <v>0</v>
      </c>
      <c r="AA68" s="154"/>
      <c r="AB68" s="154"/>
    </row>
    <row r="69" spans="1:28" ht="12" customHeight="1">
      <c r="A69" s="254"/>
      <c r="B69" s="253" t="s">
        <v>17</v>
      </c>
      <c r="C69" s="43"/>
      <c r="D69" s="305" t="s">
        <v>16</v>
      </c>
      <c r="E69" s="42"/>
      <c r="F69" s="93">
        <v>724</v>
      </c>
      <c r="G69" s="69">
        <f t="shared" ref="G69:R69" si="33">SUM(G71,G73,G75,G77,G79,G81,G83,G85,G87,G89,G91,G93,G95,G97,G99)</f>
        <v>314</v>
      </c>
      <c r="H69" s="41">
        <f t="shared" si="33"/>
        <v>68</v>
      </c>
      <c r="I69" s="41">
        <f t="shared" si="33"/>
        <v>86</v>
      </c>
      <c r="J69" s="41">
        <f t="shared" si="33"/>
        <v>510</v>
      </c>
      <c r="K69" s="41">
        <f t="shared" si="33"/>
        <v>60</v>
      </c>
      <c r="L69" s="41">
        <f t="shared" si="33"/>
        <v>457</v>
      </c>
      <c r="M69" s="41">
        <f t="shared" si="33"/>
        <v>583</v>
      </c>
      <c r="N69" s="41">
        <f t="shared" si="33"/>
        <v>687</v>
      </c>
      <c r="O69" s="41">
        <f t="shared" si="33"/>
        <v>600</v>
      </c>
      <c r="P69" s="41">
        <f t="shared" si="33"/>
        <v>47</v>
      </c>
      <c r="Q69" s="41">
        <f t="shared" si="33"/>
        <v>4</v>
      </c>
      <c r="R69" s="41">
        <f t="shared" si="33"/>
        <v>2</v>
      </c>
      <c r="AA69" s="155">
        <v>724</v>
      </c>
      <c r="AB69" s="155" t="str">
        <f>IF(F69=AA69,"",1)</f>
        <v/>
      </c>
    </row>
    <row r="70" spans="1:28" ht="12" customHeight="1">
      <c r="A70" s="254"/>
      <c r="B70" s="254"/>
      <c r="C70" s="40"/>
      <c r="D70" s="306"/>
      <c r="E70" s="39"/>
      <c r="F70" s="94"/>
      <c r="G70" s="67">
        <f t="shared" ref="G70:R70" si="34">IF(G69=0,0,G69/$F69)</f>
        <v>0.43370165745856354</v>
      </c>
      <c r="H70" s="37">
        <f t="shared" si="34"/>
        <v>9.3922651933701654E-2</v>
      </c>
      <c r="I70" s="37">
        <f t="shared" si="34"/>
        <v>0.11878453038674033</v>
      </c>
      <c r="J70" s="37">
        <f t="shared" si="34"/>
        <v>0.70441988950276246</v>
      </c>
      <c r="K70" s="37">
        <f t="shared" si="34"/>
        <v>8.2872928176795577E-2</v>
      </c>
      <c r="L70" s="37">
        <f t="shared" si="34"/>
        <v>0.63121546961325969</v>
      </c>
      <c r="M70" s="37">
        <f t="shared" si="34"/>
        <v>0.80524861878453036</v>
      </c>
      <c r="N70" s="37">
        <f t="shared" si="34"/>
        <v>0.94889502762430944</v>
      </c>
      <c r="O70" s="37">
        <f t="shared" si="34"/>
        <v>0.82872928176795579</v>
      </c>
      <c r="P70" s="37">
        <f t="shared" si="34"/>
        <v>6.4917127071823205E-2</v>
      </c>
      <c r="Q70" s="37">
        <f t="shared" si="34"/>
        <v>5.5248618784530384E-3</v>
      </c>
      <c r="R70" s="37">
        <f t="shared" si="34"/>
        <v>2.7624309392265192E-3</v>
      </c>
      <c r="AA70" s="154"/>
      <c r="AB70" s="154"/>
    </row>
    <row r="71" spans="1:28" ht="12" customHeight="1">
      <c r="A71" s="254"/>
      <c r="B71" s="254"/>
      <c r="C71" s="43"/>
      <c r="D71" s="305" t="s">
        <v>122</v>
      </c>
      <c r="E71" s="42"/>
      <c r="F71" s="93">
        <v>4</v>
      </c>
      <c r="G71" s="69">
        <v>2</v>
      </c>
      <c r="H71" s="41">
        <v>0</v>
      </c>
      <c r="I71" s="41">
        <v>0</v>
      </c>
      <c r="J71" s="41">
        <v>2</v>
      </c>
      <c r="K71" s="41">
        <v>0</v>
      </c>
      <c r="L71" s="41">
        <v>0</v>
      </c>
      <c r="M71" s="41">
        <v>2</v>
      </c>
      <c r="N71" s="41">
        <v>2</v>
      </c>
      <c r="O71" s="41">
        <v>2</v>
      </c>
      <c r="P71" s="41">
        <v>1</v>
      </c>
      <c r="Q71" s="41">
        <v>0</v>
      </c>
      <c r="R71" s="41">
        <v>0</v>
      </c>
      <c r="AA71" s="155">
        <v>4</v>
      </c>
      <c r="AB71" s="155" t="str">
        <f>IF(F71=AA71,"",1)</f>
        <v/>
      </c>
    </row>
    <row r="72" spans="1:28" ht="12" customHeight="1">
      <c r="A72" s="254"/>
      <c r="B72" s="254"/>
      <c r="C72" s="40"/>
      <c r="D72" s="306"/>
      <c r="E72" s="39"/>
      <c r="F72" s="94"/>
      <c r="G72" s="67">
        <f t="shared" ref="G72:R72" si="35">IF(G71=0,0,G71/$F71)</f>
        <v>0.5</v>
      </c>
      <c r="H72" s="37">
        <f t="shared" si="35"/>
        <v>0</v>
      </c>
      <c r="I72" s="37">
        <f t="shared" si="35"/>
        <v>0</v>
      </c>
      <c r="J72" s="37">
        <f t="shared" si="35"/>
        <v>0.5</v>
      </c>
      <c r="K72" s="37">
        <f t="shared" si="35"/>
        <v>0</v>
      </c>
      <c r="L72" s="37">
        <f t="shared" si="35"/>
        <v>0</v>
      </c>
      <c r="M72" s="37">
        <f t="shared" si="35"/>
        <v>0.5</v>
      </c>
      <c r="N72" s="37">
        <f t="shared" si="35"/>
        <v>0.5</v>
      </c>
      <c r="O72" s="37">
        <f t="shared" si="35"/>
        <v>0.5</v>
      </c>
      <c r="P72" s="37">
        <f t="shared" si="35"/>
        <v>0.25</v>
      </c>
      <c r="Q72" s="37">
        <f t="shared" si="35"/>
        <v>0</v>
      </c>
      <c r="R72" s="37">
        <f t="shared" si="35"/>
        <v>0</v>
      </c>
      <c r="AA72" s="154"/>
      <c r="AB72" s="154"/>
    </row>
    <row r="73" spans="1:28" ht="12" customHeight="1">
      <c r="A73" s="254"/>
      <c r="B73" s="254"/>
      <c r="C73" s="43"/>
      <c r="D73" s="305" t="s">
        <v>14</v>
      </c>
      <c r="E73" s="42"/>
      <c r="F73" s="93">
        <v>91</v>
      </c>
      <c r="G73" s="69">
        <v>23</v>
      </c>
      <c r="H73" s="41">
        <v>3</v>
      </c>
      <c r="I73" s="41">
        <v>6</v>
      </c>
      <c r="J73" s="41">
        <v>47</v>
      </c>
      <c r="K73" s="41">
        <v>5</v>
      </c>
      <c r="L73" s="41">
        <v>37</v>
      </c>
      <c r="M73" s="41">
        <v>55</v>
      </c>
      <c r="N73" s="41">
        <v>83</v>
      </c>
      <c r="O73" s="41">
        <v>50</v>
      </c>
      <c r="P73" s="41">
        <v>7</v>
      </c>
      <c r="Q73" s="41">
        <v>4</v>
      </c>
      <c r="R73" s="41">
        <v>0</v>
      </c>
      <c r="AA73" s="155">
        <v>91</v>
      </c>
      <c r="AB73" s="155" t="str">
        <f>IF(F73=AA73,"",1)</f>
        <v/>
      </c>
    </row>
    <row r="74" spans="1:28" ht="12" customHeight="1">
      <c r="A74" s="254"/>
      <c r="B74" s="254"/>
      <c r="C74" s="40"/>
      <c r="D74" s="306"/>
      <c r="E74" s="39"/>
      <c r="F74" s="94"/>
      <c r="G74" s="67">
        <f t="shared" ref="G74:R74" si="36">IF(G73=0,0,G73/$F73)</f>
        <v>0.25274725274725274</v>
      </c>
      <c r="H74" s="37">
        <f t="shared" si="36"/>
        <v>3.2967032967032968E-2</v>
      </c>
      <c r="I74" s="37">
        <f t="shared" si="36"/>
        <v>6.5934065934065936E-2</v>
      </c>
      <c r="J74" s="37">
        <f t="shared" si="36"/>
        <v>0.51648351648351654</v>
      </c>
      <c r="K74" s="37">
        <f t="shared" si="36"/>
        <v>5.4945054945054944E-2</v>
      </c>
      <c r="L74" s="37">
        <f t="shared" si="36"/>
        <v>0.40659340659340659</v>
      </c>
      <c r="M74" s="37">
        <f t="shared" si="36"/>
        <v>0.60439560439560436</v>
      </c>
      <c r="N74" s="37">
        <f t="shared" si="36"/>
        <v>0.91208791208791207</v>
      </c>
      <c r="O74" s="37">
        <f t="shared" si="36"/>
        <v>0.5494505494505495</v>
      </c>
      <c r="P74" s="37">
        <f t="shared" si="36"/>
        <v>7.6923076923076927E-2</v>
      </c>
      <c r="Q74" s="37">
        <f t="shared" si="36"/>
        <v>4.3956043956043959E-2</v>
      </c>
      <c r="R74" s="37">
        <f t="shared" si="36"/>
        <v>0</v>
      </c>
      <c r="AA74" s="154"/>
      <c r="AB74" s="154"/>
    </row>
    <row r="75" spans="1:28" ht="12" customHeight="1">
      <c r="A75" s="254"/>
      <c r="B75" s="254"/>
      <c r="C75" s="43"/>
      <c r="D75" s="305" t="s">
        <v>13</v>
      </c>
      <c r="E75" s="42"/>
      <c r="F75" s="93">
        <v>19</v>
      </c>
      <c r="G75" s="69">
        <v>13</v>
      </c>
      <c r="H75" s="41">
        <v>5</v>
      </c>
      <c r="I75" s="41">
        <v>8</v>
      </c>
      <c r="J75" s="41">
        <v>17</v>
      </c>
      <c r="K75" s="41">
        <v>0</v>
      </c>
      <c r="L75" s="41">
        <v>14</v>
      </c>
      <c r="M75" s="41">
        <v>18</v>
      </c>
      <c r="N75" s="41">
        <v>18</v>
      </c>
      <c r="O75" s="41">
        <v>18</v>
      </c>
      <c r="P75" s="41">
        <v>0</v>
      </c>
      <c r="Q75" s="41">
        <v>0</v>
      </c>
      <c r="R75" s="41">
        <v>1</v>
      </c>
      <c r="AA75" s="155">
        <v>19</v>
      </c>
      <c r="AB75" s="155" t="str">
        <f>IF(F75=AA75,"",1)</f>
        <v/>
      </c>
    </row>
    <row r="76" spans="1:28" ht="12" customHeight="1">
      <c r="A76" s="254"/>
      <c r="B76" s="254"/>
      <c r="C76" s="40"/>
      <c r="D76" s="306"/>
      <c r="E76" s="39"/>
      <c r="F76" s="94"/>
      <c r="G76" s="67">
        <f t="shared" ref="G76:R76" si="37">IF(G75=0,0,G75/$F75)</f>
        <v>0.68421052631578949</v>
      </c>
      <c r="H76" s="37">
        <f t="shared" si="37"/>
        <v>0.26315789473684209</v>
      </c>
      <c r="I76" s="37">
        <f t="shared" si="37"/>
        <v>0.42105263157894735</v>
      </c>
      <c r="J76" s="37">
        <f t="shared" si="37"/>
        <v>0.89473684210526316</v>
      </c>
      <c r="K76" s="37">
        <f t="shared" si="37"/>
        <v>0</v>
      </c>
      <c r="L76" s="37">
        <f t="shared" si="37"/>
        <v>0.73684210526315785</v>
      </c>
      <c r="M76" s="37">
        <f t="shared" si="37"/>
        <v>0.94736842105263153</v>
      </c>
      <c r="N76" s="37">
        <f t="shared" si="37"/>
        <v>0.94736842105263153</v>
      </c>
      <c r="O76" s="37">
        <f t="shared" si="37"/>
        <v>0.94736842105263153</v>
      </c>
      <c r="P76" s="37">
        <f t="shared" si="37"/>
        <v>0</v>
      </c>
      <c r="Q76" s="37">
        <f t="shared" si="37"/>
        <v>0</v>
      </c>
      <c r="R76" s="37">
        <f t="shared" si="37"/>
        <v>5.2631578947368418E-2</v>
      </c>
      <c r="AA76" s="154"/>
      <c r="AB76" s="154"/>
    </row>
    <row r="77" spans="1:28" ht="12" customHeight="1">
      <c r="A77" s="254"/>
      <c r="B77" s="254"/>
      <c r="C77" s="43"/>
      <c r="D77" s="305" t="s">
        <v>12</v>
      </c>
      <c r="E77" s="42"/>
      <c r="F77" s="93">
        <v>14</v>
      </c>
      <c r="G77" s="69">
        <v>11</v>
      </c>
      <c r="H77" s="41">
        <v>6</v>
      </c>
      <c r="I77" s="41">
        <v>5</v>
      </c>
      <c r="J77" s="41">
        <v>12</v>
      </c>
      <c r="K77" s="41">
        <v>4</v>
      </c>
      <c r="L77" s="41">
        <v>8</v>
      </c>
      <c r="M77" s="41">
        <v>11</v>
      </c>
      <c r="N77" s="41">
        <v>12</v>
      </c>
      <c r="O77" s="41">
        <v>9</v>
      </c>
      <c r="P77" s="41">
        <v>0</v>
      </c>
      <c r="Q77" s="41">
        <v>0</v>
      </c>
      <c r="R77" s="41">
        <v>0</v>
      </c>
      <c r="AA77" s="155">
        <v>14</v>
      </c>
      <c r="AB77" s="155" t="str">
        <f>IF(F77=AA77,"",1)</f>
        <v/>
      </c>
    </row>
    <row r="78" spans="1:28" ht="12" customHeight="1">
      <c r="A78" s="254"/>
      <c r="B78" s="254"/>
      <c r="C78" s="40"/>
      <c r="D78" s="306"/>
      <c r="E78" s="39"/>
      <c r="F78" s="94"/>
      <c r="G78" s="67">
        <f t="shared" ref="G78:R78" si="38">IF(G77=0,0,G77/$F77)</f>
        <v>0.7857142857142857</v>
      </c>
      <c r="H78" s="37">
        <f t="shared" si="38"/>
        <v>0.42857142857142855</v>
      </c>
      <c r="I78" s="37">
        <f t="shared" si="38"/>
        <v>0.35714285714285715</v>
      </c>
      <c r="J78" s="37">
        <f t="shared" si="38"/>
        <v>0.8571428571428571</v>
      </c>
      <c r="K78" s="37">
        <f t="shared" si="38"/>
        <v>0.2857142857142857</v>
      </c>
      <c r="L78" s="37">
        <f t="shared" si="38"/>
        <v>0.5714285714285714</v>
      </c>
      <c r="M78" s="37">
        <f t="shared" si="38"/>
        <v>0.7857142857142857</v>
      </c>
      <c r="N78" s="37">
        <f t="shared" si="38"/>
        <v>0.8571428571428571</v>
      </c>
      <c r="O78" s="37">
        <f t="shared" si="38"/>
        <v>0.6428571428571429</v>
      </c>
      <c r="P78" s="37">
        <f t="shared" si="38"/>
        <v>0</v>
      </c>
      <c r="Q78" s="37">
        <f t="shared" si="38"/>
        <v>0</v>
      </c>
      <c r="R78" s="37">
        <f t="shared" si="38"/>
        <v>0</v>
      </c>
      <c r="AA78" s="154"/>
      <c r="AB78" s="154"/>
    </row>
    <row r="79" spans="1:28" ht="12" customHeight="1">
      <c r="A79" s="254"/>
      <c r="B79" s="254"/>
      <c r="C79" s="43"/>
      <c r="D79" s="305" t="s">
        <v>11</v>
      </c>
      <c r="E79" s="42"/>
      <c r="F79" s="93">
        <v>32</v>
      </c>
      <c r="G79" s="69">
        <v>14</v>
      </c>
      <c r="H79" s="41">
        <v>5</v>
      </c>
      <c r="I79" s="41">
        <v>5</v>
      </c>
      <c r="J79" s="41">
        <v>24</v>
      </c>
      <c r="K79" s="41">
        <v>3</v>
      </c>
      <c r="L79" s="41">
        <v>25</v>
      </c>
      <c r="M79" s="41">
        <v>30</v>
      </c>
      <c r="N79" s="41">
        <v>29</v>
      </c>
      <c r="O79" s="41">
        <v>25</v>
      </c>
      <c r="P79" s="41">
        <v>2</v>
      </c>
      <c r="Q79" s="41">
        <v>0</v>
      </c>
      <c r="R79" s="41">
        <v>0</v>
      </c>
      <c r="AA79" s="155">
        <v>32</v>
      </c>
      <c r="AB79" s="155" t="str">
        <f>IF(F79=AA79,"",1)</f>
        <v/>
      </c>
    </row>
    <row r="80" spans="1:28" ht="12" customHeight="1">
      <c r="A80" s="254"/>
      <c r="B80" s="254"/>
      <c r="C80" s="40"/>
      <c r="D80" s="306"/>
      <c r="E80" s="39"/>
      <c r="F80" s="94"/>
      <c r="G80" s="67">
        <f t="shared" ref="G80:R80" si="39">IF(G79=0,0,G79/$F79)</f>
        <v>0.4375</v>
      </c>
      <c r="H80" s="37">
        <f t="shared" si="39"/>
        <v>0.15625</v>
      </c>
      <c r="I80" s="37">
        <f t="shared" si="39"/>
        <v>0.15625</v>
      </c>
      <c r="J80" s="37">
        <f t="shared" si="39"/>
        <v>0.75</v>
      </c>
      <c r="K80" s="37">
        <f t="shared" si="39"/>
        <v>9.375E-2</v>
      </c>
      <c r="L80" s="37">
        <f t="shared" si="39"/>
        <v>0.78125</v>
      </c>
      <c r="M80" s="37">
        <f t="shared" si="39"/>
        <v>0.9375</v>
      </c>
      <c r="N80" s="37">
        <f t="shared" si="39"/>
        <v>0.90625</v>
      </c>
      <c r="O80" s="37">
        <f t="shared" si="39"/>
        <v>0.78125</v>
      </c>
      <c r="P80" s="37">
        <f t="shared" si="39"/>
        <v>6.25E-2</v>
      </c>
      <c r="Q80" s="37">
        <f t="shared" si="39"/>
        <v>0</v>
      </c>
      <c r="R80" s="37">
        <f t="shared" si="39"/>
        <v>0</v>
      </c>
      <c r="AA80" s="154"/>
      <c r="AB80" s="154"/>
    </row>
    <row r="81" spans="1:28" ht="12" customHeight="1">
      <c r="A81" s="254"/>
      <c r="B81" s="254"/>
      <c r="C81" s="43"/>
      <c r="D81" s="305" t="s">
        <v>10</v>
      </c>
      <c r="E81" s="42"/>
      <c r="F81" s="93">
        <v>176</v>
      </c>
      <c r="G81" s="69">
        <v>68</v>
      </c>
      <c r="H81" s="41">
        <v>16</v>
      </c>
      <c r="I81" s="41">
        <v>16</v>
      </c>
      <c r="J81" s="41">
        <v>120</v>
      </c>
      <c r="K81" s="41">
        <v>19</v>
      </c>
      <c r="L81" s="41">
        <v>111</v>
      </c>
      <c r="M81" s="41">
        <v>134</v>
      </c>
      <c r="N81" s="41">
        <v>170</v>
      </c>
      <c r="O81" s="41">
        <v>159</v>
      </c>
      <c r="P81" s="41">
        <v>9</v>
      </c>
      <c r="Q81" s="41">
        <v>0</v>
      </c>
      <c r="R81" s="41">
        <v>0</v>
      </c>
      <c r="AA81" s="155">
        <v>176</v>
      </c>
      <c r="AB81" s="155" t="str">
        <f>IF(F81=AA81,"",1)</f>
        <v/>
      </c>
    </row>
    <row r="82" spans="1:28" ht="12" customHeight="1">
      <c r="A82" s="254"/>
      <c r="B82" s="254"/>
      <c r="C82" s="40"/>
      <c r="D82" s="306"/>
      <c r="E82" s="39"/>
      <c r="F82" s="94"/>
      <c r="G82" s="67">
        <f t="shared" ref="G82:R82" si="40">IF(G81=0,0,G81/$F81)</f>
        <v>0.38636363636363635</v>
      </c>
      <c r="H82" s="37">
        <f t="shared" si="40"/>
        <v>9.0909090909090912E-2</v>
      </c>
      <c r="I82" s="37">
        <f t="shared" si="40"/>
        <v>9.0909090909090912E-2</v>
      </c>
      <c r="J82" s="37">
        <f t="shared" si="40"/>
        <v>0.68181818181818177</v>
      </c>
      <c r="K82" s="37">
        <f t="shared" si="40"/>
        <v>0.10795454545454546</v>
      </c>
      <c r="L82" s="37">
        <f t="shared" si="40"/>
        <v>0.63068181818181823</v>
      </c>
      <c r="M82" s="37">
        <f t="shared" si="40"/>
        <v>0.76136363636363635</v>
      </c>
      <c r="N82" s="37">
        <f t="shared" si="40"/>
        <v>0.96590909090909094</v>
      </c>
      <c r="O82" s="37">
        <f t="shared" si="40"/>
        <v>0.90340909090909094</v>
      </c>
      <c r="P82" s="37">
        <f t="shared" si="40"/>
        <v>5.113636363636364E-2</v>
      </c>
      <c r="Q82" s="37">
        <f t="shared" si="40"/>
        <v>0</v>
      </c>
      <c r="R82" s="37">
        <f t="shared" si="40"/>
        <v>0</v>
      </c>
      <c r="AA82" s="154"/>
      <c r="AB82" s="154"/>
    </row>
    <row r="83" spans="1:28" ht="12" customHeight="1">
      <c r="A83" s="254"/>
      <c r="B83" s="254"/>
      <c r="C83" s="43"/>
      <c r="D83" s="305" t="s">
        <v>9</v>
      </c>
      <c r="E83" s="42"/>
      <c r="F83" s="93">
        <v>21</v>
      </c>
      <c r="G83" s="69">
        <v>17</v>
      </c>
      <c r="H83" s="41">
        <v>6</v>
      </c>
      <c r="I83" s="41">
        <v>5</v>
      </c>
      <c r="J83" s="41">
        <v>17</v>
      </c>
      <c r="K83" s="41">
        <v>3</v>
      </c>
      <c r="L83" s="41">
        <v>13</v>
      </c>
      <c r="M83" s="41">
        <v>16</v>
      </c>
      <c r="N83" s="41">
        <v>18</v>
      </c>
      <c r="O83" s="41">
        <v>18</v>
      </c>
      <c r="P83" s="41">
        <v>0</v>
      </c>
      <c r="Q83" s="41">
        <v>0</v>
      </c>
      <c r="R83" s="41">
        <v>0</v>
      </c>
      <c r="AA83" s="155">
        <v>21</v>
      </c>
      <c r="AB83" s="155" t="str">
        <f>IF(F83=AA83,"",1)</f>
        <v/>
      </c>
    </row>
    <row r="84" spans="1:28" ht="12" customHeight="1">
      <c r="A84" s="254"/>
      <c r="B84" s="254"/>
      <c r="C84" s="40"/>
      <c r="D84" s="306"/>
      <c r="E84" s="39"/>
      <c r="F84" s="94"/>
      <c r="G84" s="67">
        <f t="shared" ref="G84:R84" si="41">IF(G83=0,0,G83/$F83)</f>
        <v>0.80952380952380953</v>
      </c>
      <c r="H84" s="37">
        <f t="shared" si="41"/>
        <v>0.2857142857142857</v>
      </c>
      <c r="I84" s="37">
        <f t="shared" si="41"/>
        <v>0.23809523809523808</v>
      </c>
      <c r="J84" s="37">
        <f t="shared" si="41"/>
        <v>0.80952380952380953</v>
      </c>
      <c r="K84" s="37">
        <f t="shared" si="41"/>
        <v>0.14285714285714285</v>
      </c>
      <c r="L84" s="37">
        <f t="shared" si="41"/>
        <v>0.61904761904761907</v>
      </c>
      <c r="M84" s="37">
        <f t="shared" si="41"/>
        <v>0.76190476190476186</v>
      </c>
      <c r="N84" s="37">
        <f t="shared" si="41"/>
        <v>0.8571428571428571</v>
      </c>
      <c r="O84" s="37">
        <f t="shared" si="41"/>
        <v>0.8571428571428571</v>
      </c>
      <c r="P84" s="37">
        <f t="shared" si="41"/>
        <v>0</v>
      </c>
      <c r="Q84" s="37">
        <f t="shared" si="41"/>
        <v>0</v>
      </c>
      <c r="R84" s="37">
        <f t="shared" si="41"/>
        <v>0</v>
      </c>
      <c r="AA84" s="154"/>
      <c r="AB84" s="154"/>
    </row>
    <row r="85" spans="1:28" ht="12" customHeight="1">
      <c r="A85" s="254"/>
      <c r="B85" s="254"/>
      <c r="C85" s="43"/>
      <c r="D85" s="305" t="s">
        <v>8</v>
      </c>
      <c r="E85" s="42"/>
      <c r="F85" s="93">
        <v>9</v>
      </c>
      <c r="G85" s="69">
        <v>6</v>
      </c>
      <c r="H85" s="41">
        <v>0</v>
      </c>
      <c r="I85" s="41">
        <v>3</v>
      </c>
      <c r="J85" s="41">
        <v>6</v>
      </c>
      <c r="K85" s="41">
        <v>0</v>
      </c>
      <c r="L85" s="41">
        <v>3</v>
      </c>
      <c r="M85" s="41">
        <v>4</v>
      </c>
      <c r="N85" s="41">
        <v>9</v>
      </c>
      <c r="O85" s="41">
        <v>9</v>
      </c>
      <c r="P85" s="41">
        <v>0</v>
      </c>
      <c r="Q85" s="41">
        <v>0</v>
      </c>
      <c r="R85" s="41">
        <v>0</v>
      </c>
      <c r="AA85" s="155">
        <v>9</v>
      </c>
      <c r="AB85" s="155" t="str">
        <f>IF(F85=AA85,"",1)</f>
        <v/>
      </c>
    </row>
    <row r="86" spans="1:28" ht="12" customHeight="1">
      <c r="A86" s="254"/>
      <c r="B86" s="254"/>
      <c r="C86" s="40"/>
      <c r="D86" s="306"/>
      <c r="E86" s="39"/>
      <c r="F86" s="94"/>
      <c r="G86" s="67">
        <f t="shared" ref="G86:R86" si="42">IF(G85=0,0,G85/$F85)</f>
        <v>0.66666666666666663</v>
      </c>
      <c r="H86" s="37">
        <f t="shared" si="42"/>
        <v>0</v>
      </c>
      <c r="I86" s="37">
        <f t="shared" si="42"/>
        <v>0.33333333333333331</v>
      </c>
      <c r="J86" s="37">
        <f t="shared" si="42"/>
        <v>0.66666666666666663</v>
      </c>
      <c r="K86" s="37">
        <f t="shared" si="42"/>
        <v>0</v>
      </c>
      <c r="L86" s="37">
        <f t="shared" si="42"/>
        <v>0.33333333333333331</v>
      </c>
      <c r="M86" s="37">
        <f t="shared" si="42"/>
        <v>0.44444444444444442</v>
      </c>
      <c r="N86" s="37">
        <f t="shared" si="42"/>
        <v>1</v>
      </c>
      <c r="O86" s="37">
        <f t="shared" si="42"/>
        <v>1</v>
      </c>
      <c r="P86" s="37">
        <f t="shared" si="42"/>
        <v>0</v>
      </c>
      <c r="Q86" s="37">
        <f t="shared" si="42"/>
        <v>0</v>
      </c>
      <c r="R86" s="37">
        <f t="shared" si="42"/>
        <v>0</v>
      </c>
      <c r="AA86" s="154"/>
      <c r="AB86" s="154"/>
    </row>
    <row r="87" spans="1:28" ht="13.5" customHeight="1">
      <c r="A87" s="254"/>
      <c r="B87" s="254"/>
      <c r="C87" s="43"/>
      <c r="D87" s="307" t="s">
        <v>121</v>
      </c>
      <c r="E87" s="42"/>
      <c r="F87" s="93">
        <v>18</v>
      </c>
      <c r="G87" s="69">
        <v>11</v>
      </c>
      <c r="H87" s="41">
        <v>2</v>
      </c>
      <c r="I87" s="41">
        <v>4</v>
      </c>
      <c r="J87" s="41">
        <v>15</v>
      </c>
      <c r="K87" s="41">
        <v>3</v>
      </c>
      <c r="L87" s="41">
        <v>10</v>
      </c>
      <c r="M87" s="41">
        <v>11</v>
      </c>
      <c r="N87" s="41">
        <v>16</v>
      </c>
      <c r="O87" s="41">
        <v>15</v>
      </c>
      <c r="P87" s="41">
        <v>1</v>
      </c>
      <c r="Q87" s="41">
        <v>0</v>
      </c>
      <c r="R87" s="41">
        <v>0</v>
      </c>
      <c r="AA87" s="155">
        <v>18</v>
      </c>
      <c r="AB87" s="155" t="str">
        <f>IF(F87=AA87,"",1)</f>
        <v/>
      </c>
    </row>
    <row r="88" spans="1:28" ht="13.5" customHeight="1">
      <c r="A88" s="254"/>
      <c r="B88" s="254"/>
      <c r="C88" s="40"/>
      <c r="D88" s="306"/>
      <c r="E88" s="39"/>
      <c r="F88" s="94"/>
      <c r="G88" s="67">
        <f t="shared" ref="G88:R88" si="43">IF(G87=0,0,G87/$F87)</f>
        <v>0.61111111111111116</v>
      </c>
      <c r="H88" s="37">
        <f t="shared" si="43"/>
        <v>0.1111111111111111</v>
      </c>
      <c r="I88" s="37">
        <f t="shared" si="43"/>
        <v>0.22222222222222221</v>
      </c>
      <c r="J88" s="37">
        <f t="shared" si="43"/>
        <v>0.83333333333333337</v>
      </c>
      <c r="K88" s="37">
        <f t="shared" si="43"/>
        <v>0.16666666666666666</v>
      </c>
      <c r="L88" s="37">
        <f t="shared" si="43"/>
        <v>0.55555555555555558</v>
      </c>
      <c r="M88" s="37">
        <f t="shared" si="43"/>
        <v>0.61111111111111116</v>
      </c>
      <c r="N88" s="37">
        <f t="shared" si="43"/>
        <v>0.88888888888888884</v>
      </c>
      <c r="O88" s="37">
        <f t="shared" si="43"/>
        <v>0.83333333333333337</v>
      </c>
      <c r="P88" s="37">
        <f t="shared" si="43"/>
        <v>5.5555555555555552E-2</v>
      </c>
      <c r="Q88" s="37">
        <f t="shared" si="43"/>
        <v>0</v>
      </c>
      <c r="R88" s="37">
        <f t="shared" si="43"/>
        <v>0</v>
      </c>
      <c r="AA88" s="154"/>
      <c r="AB88" s="154"/>
    </row>
    <row r="89" spans="1:28" ht="12" customHeight="1">
      <c r="A89" s="254"/>
      <c r="B89" s="254"/>
      <c r="C89" s="43"/>
      <c r="D89" s="305" t="s">
        <v>6</v>
      </c>
      <c r="E89" s="42"/>
      <c r="F89" s="93">
        <v>49</v>
      </c>
      <c r="G89" s="69">
        <v>10</v>
      </c>
      <c r="H89" s="41">
        <v>1</v>
      </c>
      <c r="I89" s="41">
        <v>5</v>
      </c>
      <c r="J89" s="41">
        <v>21</v>
      </c>
      <c r="K89" s="41">
        <v>2</v>
      </c>
      <c r="L89" s="41">
        <v>25</v>
      </c>
      <c r="M89" s="41">
        <v>44</v>
      </c>
      <c r="N89" s="41">
        <v>48</v>
      </c>
      <c r="O89" s="41">
        <v>38</v>
      </c>
      <c r="P89" s="41">
        <v>2</v>
      </c>
      <c r="Q89" s="41">
        <v>0</v>
      </c>
      <c r="R89" s="41">
        <v>1</v>
      </c>
      <c r="AA89" s="155">
        <v>49</v>
      </c>
      <c r="AB89" s="155" t="str">
        <f>IF(F89=AA89,"",1)</f>
        <v/>
      </c>
    </row>
    <row r="90" spans="1:28" ht="12" customHeight="1">
      <c r="A90" s="254"/>
      <c r="B90" s="254"/>
      <c r="C90" s="40"/>
      <c r="D90" s="306"/>
      <c r="E90" s="39"/>
      <c r="F90" s="94"/>
      <c r="G90" s="67">
        <f t="shared" ref="G90:R90" si="44">IF(G89=0,0,G89/$F89)</f>
        <v>0.20408163265306123</v>
      </c>
      <c r="H90" s="37">
        <f t="shared" si="44"/>
        <v>2.0408163265306121E-2</v>
      </c>
      <c r="I90" s="37">
        <f t="shared" si="44"/>
        <v>0.10204081632653061</v>
      </c>
      <c r="J90" s="37">
        <f t="shared" si="44"/>
        <v>0.42857142857142855</v>
      </c>
      <c r="K90" s="37">
        <f t="shared" si="44"/>
        <v>4.0816326530612242E-2</v>
      </c>
      <c r="L90" s="37">
        <f t="shared" si="44"/>
        <v>0.51020408163265307</v>
      </c>
      <c r="M90" s="37">
        <f t="shared" si="44"/>
        <v>0.89795918367346939</v>
      </c>
      <c r="N90" s="37">
        <f t="shared" si="44"/>
        <v>0.97959183673469385</v>
      </c>
      <c r="O90" s="37">
        <f t="shared" si="44"/>
        <v>0.77551020408163263</v>
      </c>
      <c r="P90" s="37">
        <f t="shared" si="44"/>
        <v>4.0816326530612242E-2</v>
      </c>
      <c r="Q90" s="37">
        <f t="shared" si="44"/>
        <v>0</v>
      </c>
      <c r="R90" s="37">
        <f t="shared" si="44"/>
        <v>2.0408163265306121E-2</v>
      </c>
      <c r="AA90" s="154"/>
      <c r="AB90" s="154"/>
    </row>
    <row r="91" spans="1:28" ht="12" customHeight="1">
      <c r="A91" s="254"/>
      <c r="B91" s="254"/>
      <c r="C91" s="43"/>
      <c r="D91" s="305" t="s">
        <v>5</v>
      </c>
      <c r="E91" s="42"/>
      <c r="F91" s="93">
        <v>24</v>
      </c>
      <c r="G91" s="69">
        <v>13</v>
      </c>
      <c r="H91" s="41">
        <v>5</v>
      </c>
      <c r="I91" s="41">
        <v>7</v>
      </c>
      <c r="J91" s="41">
        <v>19</v>
      </c>
      <c r="K91" s="41">
        <v>3</v>
      </c>
      <c r="L91" s="41">
        <v>19</v>
      </c>
      <c r="M91" s="41">
        <v>23</v>
      </c>
      <c r="N91" s="41">
        <v>23</v>
      </c>
      <c r="O91" s="41">
        <v>20</v>
      </c>
      <c r="P91" s="41">
        <v>1</v>
      </c>
      <c r="Q91" s="41">
        <v>0</v>
      </c>
      <c r="R91" s="41">
        <v>0</v>
      </c>
      <c r="AA91" s="155">
        <v>24</v>
      </c>
      <c r="AB91" s="155" t="str">
        <f>IF(F91=AA91,"",1)</f>
        <v/>
      </c>
    </row>
    <row r="92" spans="1:28" ht="12" customHeight="1">
      <c r="A92" s="254"/>
      <c r="B92" s="254"/>
      <c r="C92" s="40"/>
      <c r="D92" s="306"/>
      <c r="E92" s="39"/>
      <c r="F92" s="94"/>
      <c r="G92" s="67">
        <f t="shared" ref="G92:R92" si="45">IF(G91=0,0,G91/$F91)</f>
        <v>0.54166666666666663</v>
      </c>
      <c r="H92" s="37">
        <f t="shared" si="45"/>
        <v>0.20833333333333334</v>
      </c>
      <c r="I92" s="37">
        <f t="shared" si="45"/>
        <v>0.29166666666666669</v>
      </c>
      <c r="J92" s="37">
        <f t="shared" si="45"/>
        <v>0.79166666666666663</v>
      </c>
      <c r="K92" s="37">
        <f t="shared" si="45"/>
        <v>0.125</v>
      </c>
      <c r="L92" s="37">
        <f t="shared" si="45"/>
        <v>0.79166666666666663</v>
      </c>
      <c r="M92" s="37">
        <f t="shared" si="45"/>
        <v>0.95833333333333337</v>
      </c>
      <c r="N92" s="37">
        <f t="shared" si="45"/>
        <v>0.95833333333333337</v>
      </c>
      <c r="O92" s="37">
        <f t="shared" si="45"/>
        <v>0.83333333333333337</v>
      </c>
      <c r="P92" s="37">
        <f t="shared" si="45"/>
        <v>4.1666666666666664E-2</v>
      </c>
      <c r="Q92" s="37">
        <f t="shared" si="45"/>
        <v>0</v>
      </c>
      <c r="R92" s="37">
        <f t="shared" si="45"/>
        <v>0</v>
      </c>
      <c r="AA92" s="154"/>
      <c r="AB92" s="154"/>
    </row>
    <row r="93" spans="1:28" ht="12" customHeight="1">
      <c r="A93" s="254"/>
      <c r="B93" s="254"/>
      <c r="C93" s="43"/>
      <c r="D93" s="305" t="s">
        <v>4</v>
      </c>
      <c r="E93" s="42"/>
      <c r="F93" s="93">
        <v>22</v>
      </c>
      <c r="G93" s="69">
        <v>12</v>
      </c>
      <c r="H93" s="41">
        <v>3</v>
      </c>
      <c r="I93" s="41">
        <v>1</v>
      </c>
      <c r="J93" s="41">
        <v>19</v>
      </c>
      <c r="K93" s="41">
        <v>0</v>
      </c>
      <c r="L93" s="41">
        <v>11</v>
      </c>
      <c r="M93" s="41">
        <v>21</v>
      </c>
      <c r="N93" s="41">
        <v>22</v>
      </c>
      <c r="O93" s="41">
        <v>20</v>
      </c>
      <c r="P93" s="41">
        <v>2</v>
      </c>
      <c r="Q93" s="41">
        <v>0</v>
      </c>
      <c r="R93" s="41">
        <v>0</v>
      </c>
      <c r="AA93" s="155">
        <v>22</v>
      </c>
      <c r="AB93" s="155" t="str">
        <f>IF(F93=AA93,"",1)</f>
        <v/>
      </c>
    </row>
    <row r="94" spans="1:28" ht="12" customHeight="1">
      <c r="A94" s="254"/>
      <c r="B94" s="254"/>
      <c r="C94" s="40"/>
      <c r="D94" s="306"/>
      <c r="E94" s="39"/>
      <c r="F94" s="94"/>
      <c r="G94" s="67">
        <f t="shared" ref="G94:R94" si="46">IF(G93=0,0,G93/$F93)</f>
        <v>0.54545454545454541</v>
      </c>
      <c r="H94" s="37">
        <f t="shared" si="46"/>
        <v>0.13636363636363635</v>
      </c>
      <c r="I94" s="37">
        <f t="shared" si="46"/>
        <v>4.5454545454545456E-2</v>
      </c>
      <c r="J94" s="37">
        <f t="shared" si="46"/>
        <v>0.86363636363636365</v>
      </c>
      <c r="K94" s="37">
        <f t="shared" si="46"/>
        <v>0</v>
      </c>
      <c r="L94" s="37">
        <f t="shared" si="46"/>
        <v>0.5</v>
      </c>
      <c r="M94" s="37">
        <f t="shared" si="46"/>
        <v>0.95454545454545459</v>
      </c>
      <c r="N94" s="37">
        <f t="shared" si="46"/>
        <v>1</v>
      </c>
      <c r="O94" s="37">
        <f t="shared" si="46"/>
        <v>0.90909090909090906</v>
      </c>
      <c r="P94" s="37">
        <f t="shared" si="46"/>
        <v>9.0909090909090912E-2</v>
      </c>
      <c r="Q94" s="37">
        <f t="shared" si="46"/>
        <v>0</v>
      </c>
      <c r="R94" s="37">
        <f t="shared" si="46"/>
        <v>0</v>
      </c>
      <c r="AA94" s="154"/>
      <c r="AB94" s="154"/>
    </row>
    <row r="95" spans="1:28" ht="12" customHeight="1">
      <c r="A95" s="254"/>
      <c r="B95" s="254"/>
      <c r="C95" s="43"/>
      <c r="D95" s="305" t="s">
        <v>3</v>
      </c>
      <c r="E95" s="42"/>
      <c r="F95" s="93">
        <v>168</v>
      </c>
      <c r="G95" s="69">
        <v>70</v>
      </c>
      <c r="H95" s="41">
        <v>7</v>
      </c>
      <c r="I95" s="41">
        <v>7</v>
      </c>
      <c r="J95" s="41">
        <v>127</v>
      </c>
      <c r="K95" s="41">
        <v>16</v>
      </c>
      <c r="L95" s="41">
        <v>133</v>
      </c>
      <c r="M95" s="41">
        <v>154</v>
      </c>
      <c r="N95" s="41">
        <v>166</v>
      </c>
      <c r="O95" s="41">
        <v>152</v>
      </c>
      <c r="P95" s="41">
        <v>15</v>
      </c>
      <c r="Q95" s="41">
        <v>0</v>
      </c>
      <c r="R95" s="41">
        <v>0</v>
      </c>
      <c r="AA95" s="155">
        <v>168</v>
      </c>
      <c r="AB95" s="155" t="str">
        <f>IF(F95=AA95,"",1)</f>
        <v/>
      </c>
    </row>
    <row r="96" spans="1:28" ht="12" customHeight="1">
      <c r="A96" s="254"/>
      <c r="B96" s="254"/>
      <c r="C96" s="40"/>
      <c r="D96" s="306"/>
      <c r="E96" s="39"/>
      <c r="F96" s="94"/>
      <c r="G96" s="67">
        <f t="shared" ref="G96:R96" si="47">IF(G95=0,0,G95/$F95)</f>
        <v>0.41666666666666669</v>
      </c>
      <c r="H96" s="37">
        <f t="shared" si="47"/>
        <v>4.1666666666666664E-2</v>
      </c>
      <c r="I96" s="37">
        <f t="shared" si="47"/>
        <v>4.1666666666666664E-2</v>
      </c>
      <c r="J96" s="37">
        <f t="shared" si="47"/>
        <v>0.75595238095238093</v>
      </c>
      <c r="K96" s="37">
        <f t="shared" si="47"/>
        <v>9.5238095238095233E-2</v>
      </c>
      <c r="L96" s="37">
        <f t="shared" si="47"/>
        <v>0.79166666666666663</v>
      </c>
      <c r="M96" s="37">
        <f t="shared" si="47"/>
        <v>0.91666666666666663</v>
      </c>
      <c r="N96" s="37">
        <f t="shared" si="47"/>
        <v>0.98809523809523814</v>
      </c>
      <c r="O96" s="37">
        <f t="shared" si="47"/>
        <v>0.90476190476190477</v>
      </c>
      <c r="P96" s="37">
        <f t="shared" si="47"/>
        <v>8.9285714285714288E-2</v>
      </c>
      <c r="Q96" s="37">
        <f t="shared" si="47"/>
        <v>0</v>
      </c>
      <c r="R96" s="37">
        <f t="shared" si="47"/>
        <v>0</v>
      </c>
      <c r="AA96" s="154"/>
      <c r="AB96" s="154"/>
    </row>
    <row r="97" spans="1:30" ht="12" customHeight="1">
      <c r="A97" s="254"/>
      <c r="B97" s="254"/>
      <c r="C97" s="43"/>
      <c r="D97" s="305" t="s">
        <v>2</v>
      </c>
      <c r="E97" s="42"/>
      <c r="F97" s="93">
        <v>21</v>
      </c>
      <c r="G97" s="69">
        <v>16</v>
      </c>
      <c r="H97" s="41">
        <v>2</v>
      </c>
      <c r="I97" s="41">
        <v>5</v>
      </c>
      <c r="J97" s="41">
        <v>21</v>
      </c>
      <c r="K97" s="41">
        <v>1</v>
      </c>
      <c r="L97" s="41">
        <v>14</v>
      </c>
      <c r="M97" s="41">
        <v>19</v>
      </c>
      <c r="N97" s="41">
        <v>21</v>
      </c>
      <c r="O97" s="41">
        <v>20</v>
      </c>
      <c r="P97" s="41">
        <v>0</v>
      </c>
      <c r="Q97" s="41">
        <v>0</v>
      </c>
      <c r="R97" s="41">
        <v>0</v>
      </c>
      <c r="AA97" s="155">
        <v>21</v>
      </c>
      <c r="AB97" s="155" t="str">
        <f>IF(F97=AA97,"",1)</f>
        <v/>
      </c>
    </row>
    <row r="98" spans="1:30" ht="12" customHeight="1">
      <c r="A98" s="254"/>
      <c r="B98" s="254"/>
      <c r="C98" s="40"/>
      <c r="D98" s="306"/>
      <c r="E98" s="39"/>
      <c r="F98" s="94"/>
      <c r="G98" s="67">
        <f t="shared" ref="G98:R98" si="48">IF(G97=0,0,G97/$F97)</f>
        <v>0.76190476190476186</v>
      </c>
      <c r="H98" s="37">
        <f t="shared" si="48"/>
        <v>9.5238095238095233E-2</v>
      </c>
      <c r="I98" s="37">
        <f t="shared" si="48"/>
        <v>0.23809523809523808</v>
      </c>
      <c r="J98" s="37">
        <f t="shared" si="48"/>
        <v>1</v>
      </c>
      <c r="K98" s="37">
        <f t="shared" si="48"/>
        <v>4.7619047619047616E-2</v>
      </c>
      <c r="L98" s="37">
        <f t="shared" si="48"/>
        <v>0.66666666666666663</v>
      </c>
      <c r="M98" s="37">
        <f t="shared" si="48"/>
        <v>0.90476190476190477</v>
      </c>
      <c r="N98" s="37">
        <f t="shared" si="48"/>
        <v>1</v>
      </c>
      <c r="O98" s="37">
        <f t="shared" si="48"/>
        <v>0.95238095238095233</v>
      </c>
      <c r="P98" s="37">
        <f t="shared" si="48"/>
        <v>0</v>
      </c>
      <c r="Q98" s="37">
        <f t="shared" si="48"/>
        <v>0</v>
      </c>
      <c r="R98" s="37">
        <f t="shared" si="48"/>
        <v>0</v>
      </c>
      <c r="AA98" s="154"/>
      <c r="AB98" s="154"/>
    </row>
    <row r="99" spans="1:30" ht="12.75" customHeight="1">
      <c r="A99" s="254"/>
      <c r="B99" s="254"/>
      <c r="C99" s="43"/>
      <c r="D99" s="305" t="s">
        <v>1</v>
      </c>
      <c r="E99" s="42"/>
      <c r="F99" s="93">
        <v>56</v>
      </c>
      <c r="G99" s="69">
        <v>28</v>
      </c>
      <c r="H99" s="41">
        <v>7</v>
      </c>
      <c r="I99" s="41">
        <v>9</v>
      </c>
      <c r="J99" s="41">
        <v>43</v>
      </c>
      <c r="K99" s="41">
        <v>1</v>
      </c>
      <c r="L99" s="41">
        <v>34</v>
      </c>
      <c r="M99" s="41">
        <v>41</v>
      </c>
      <c r="N99" s="41">
        <v>50</v>
      </c>
      <c r="O99" s="41">
        <v>45</v>
      </c>
      <c r="P99" s="41">
        <v>7</v>
      </c>
      <c r="Q99" s="41">
        <v>0</v>
      </c>
      <c r="R99" s="41">
        <v>0</v>
      </c>
      <c r="AA99" s="155">
        <v>56</v>
      </c>
      <c r="AB99" s="155" t="str">
        <f>IF(F99=AA99,"",1)</f>
        <v/>
      </c>
    </row>
    <row r="100" spans="1:30" ht="12.75" customHeight="1" thickBot="1">
      <c r="A100" s="255"/>
      <c r="B100" s="255"/>
      <c r="C100" s="40"/>
      <c r="D100" s="306"/>
      <c r="E100" s="39"/>
      <c r="F100" s="128"/>
      <c r="G100" s="67">
        <f t="shared" ref="G100:R100" si="49">IF(G99=0,0,G99/$F99)</f>
        <v>0.5</v>
      </c>
      <c r="H100" s="37">
        <f t="shared" si="49"/>
        <v>0.125</v>
      </c>
      <c r="I100" s="37">
        <f t="shared" si="49"/>
        <v>0.16071428571428573</v>
      </c>
      <c r="J100" s="37">
        <f t="shared" si="49"/>
        <v>0.7678571428571429</v>
      </c>
      <c r="K100" s="37">
        <f t="shared" si="49"/>
        <v>1.7857142857142856E-2</v>
      </c>
      <c r="L100" s="37">
        <f t="shared" si="49"/>
        <v>0.6071428571428571</v>
      </c>
      <c r="M100" s="37">
        <f t="shared" si="49"/>
        <v>0.7321428571428571</v>
      </c>
      <c r="N100" s="37">
        <f t="shared" si="49"/>
        <v>0.8928571428571429</v>
      </c>
      <c r="O100" s="37">
        <f t="shared" si="49"/>
        <v>0.8035714285714286</v>
      </c>
      <c r="P100" s="37">
        <f t="shared" si="49"/>
        <v>0.125</v>
      </c>
      <c r="Q100" s="37">
        <f t="shared" si="49"/>
        <v>0</v>
      </c>
      <c r="R100" s="37">
        <f t="shared" si="49"/>
        <v>0</v>
      </c>
      <c r="AA100" s="157"/>
      <c r="AB100" s="158"/>
    </row>
    <row r="110" spans="1:30">
      <c r="D110" s="166" t="s">
        <v>490</v>
      </c>
      <c r="E110" s="164"/>
      <c r="F110" s="165">
        <v>967</v>
      </c>
      <c r="G110" s="165">
        <v>461</v>
      </c>
      <c r="H110" s="165">
        <v>92</v>
      </c>
      <c r="I110" s="165">
        <v>108</v>
      </c>
      <c r="J110" s="165">
        <v>704</v>
      </c>
      <c r="K110" s="165">
        <v>71</v>
      </c>
      <c r="L110" s="165">
        <v>638</v>
      </c>
      <c r="M110" s="165">
        <v>773</v>
      </c>
      <c r="N110" s="165">
        <v>916</v>
      </c>
      <c r="O110" s="165">
        <v>789</v>
      </c>
      <c r="P110" s="165">
        <v>62</v>
      </c>
      <c r="Q110" s="165">
        <v>6</v>
      </c>
      <c r="R110" s="165">
        <v>5</v>
      </c>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0">IF(G110="","",SUM(G9,G11,G13,G15,G17))</f>
        <v>461</v>
      </c>
      <c r="H111" s="168">
        <f t="shared" si="50"/>
        <v>92</v>
      </c>
      <c r="I111" s="168">
        <f t="shared" si="50"/>
        <v>108</v>
      </c>
      <c r="J111" s="168">
        <f t="shared" si="50"/>
        <v>704</v>
      </c>
      <c r="K111" s="168">
        <f t="shared" si="50"/>
        <v>71</v>
      </c>
      <c r="L111" s="168">
        <f t="shared" si="50"/>
        <v>638</v>
      </c>
      <c r="M111" s="168">
        <f t="shared" si="50"/>
        <v>773</v>
      </c>
      <c r="N111" s="168">
        <f t="shared" si="50"/>
        <v>916</v>
      </c>
      <c r="O111" s="168">
        <f t="shared" si="50"/>
        <v>789</v>
      </c>
      <c r="P111" s="168">
        <f t="shared" si="50"/>
        <v>62</v>
      </c>
      <c r="Q111" s="168">
        <f t="shared" si="50"/>
        <v>6</v>
      </c>
      <c r="R111" s="168">
        <f t="shared" si="50"/>
        <v>5</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1">IF(G110="","",SUM(G19,G69))</f>
        <v>461</v>
      </c>
      <c r="H112" s="168">
        <f t="shared" si="51"/>
        <v>92</v>
      </c>
      <c r="I112" s="168">
        <f t="shared" si="51"/>
        <v>108</v>
      </c>
      <c r="J112" s="168">
        <f t="shared" si="51"/>
        <v>704</v>
      </c>
      <c r="K112" s="168">
        <f t="shared" si="51"/>
        <v>71</v>
      </c>
      <c r="L112" s="168">
        <f t="shared" si="51"/>
        <v>638</v>
      </c>
      <c r="M112" s="168">
        <f t="shared" si="51"/>
        <v>773</v>
      </c>
      <c r="N112" s="168">
        <f t="shared" si="51"/>
        <v>916</v>
      </c>
      <c r="O112" s="168">
        <f t="shared" si="51"/>
        <v>789</v>
      </c>
      <c r="P112" s="168">
        <f t="shared" si="51"/>
        <v>62</v>
      </c>
      <c r="Q112" s="168">
        <f t="shared" si="51"/>
        <v>6</v>
      </c>
      <c r="R112" s="168">
        <f t="shared" si="51"/>
        <v>5</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2">IF(G110="","",SUM(G21,G23,G25,G27,G29,G31,G33,G35,G37,G39,G41,G43,G45,G47,G49,G51,G53,G55,G57,G59,G61,G63,G65,G67))</f>
        <v>147</v>
      </c>
      <c r="H113" s="168">
        <f t="shared" si="52"/>
        <v>24</v>
      </c>
      <c r="I113" s="168">
        <f t="shared" si="52"/>
        <v>22</v>
      </c>
      <c r="J113" s="168">
        <f t="shared" si="52"/>
        <v>194</v>
      </c>
      <c r="K113" s="168">
        <f t="shared" si="52"/>
        <v>11</v>
      </c>
      <c r="L113" s="168">
        <f t="shared" si="52"/>
        <v>181</v>
      </c>
      <c r="M113" s="168">
        <f t="shared" si="52"/>
        <v>190</v>
      </c>
      <c r="N113" s="168">
        <f t="shared" si="52"/>
        <v>229</v>
      </c>
      <c r="O113" s="168">
        <f t="shared" si="52"/>
        <v>189</v>
      </c>
      <c r="P113" s="168">
        <f t="shared" si="52"/>
        <v>15</v>
      </c>
      <c r="Q113" s="168">
        <f t="shared" si="52"/>
        <v>2</v>
      </c>
      <c r="R113" s="168">
        <f t="shared" si="52"/>
        <v>3</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3">IF(G110="","",SUM(G71,G73,G75,G77,G79,G81,G83,G85,G87,G89,G91,G93,G95,G97,G99))</f>
        <v>314</v>
      </c>
      <c r="H114" s="168">
        <f t="shared" si="53"/>
        <v>68</v>
      </c>
      <c r="I114" s="168">
        <f t="shared" si="53"/>
        <v>86</v>
      </c>
      <c r="J114" s="168">
        <f t="shared" si="53"/>
        <v>510</v>
      </c>
      <c r="K114" s="168">
        <f t="shared" si="53"/>
        <v>60</v>
      </c>
      <c r="L114" s="168">
        <f t="shared" si="53"/>
        <v>457</v>
      </c>
      <c r="M114" s="168">
        <f t="shared" si="53"/>
        <v>583</v>
      </c>
      <c r="N114" s="168">
        <f t="shared" si="53"/>
        <v>687</v>
      </c>
      <c r="O114" s="168">
        <f t="shared" si="53"/>
        <v>600</v>
      </c>
      <c r="P114" s="168">
        <f t="shared" si="53"/>
        <v>47</v>
      </c>
      <c r="Q114" s="168">
        <f t="shared" si="53"/>
        <v>4</v>
      </c>
      <c r="R114" s="168">
        <f t="shared" si="53"/>
        <v>2</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4">IF(G110="","",IF(G7=G110,"",1))</f>
        <v/>
      </c>
      <c r="H116" s="165" t="str">
        <f t="shared" si="54"/>
        <v/>
      </c>
      <c r="I116" s="165" t="str">
        <f t="shared" si="54"/>
        <v/>
      </c>
      <c r="J116" s="165" t="str">
        <f t="shared" si="54"/>
        <v/>
      </c>
      <c r="K116" s="165" t="str">
        <f t="shared" si="54"/>
        <v/>
      </c>
      <c r="L116" s="165" t="str">
        <f t="shared" si="54"/>
        <v/>
      </c>
      <c r="M116" s="165" t="str">
        <f t="shared" si="54"/>
        <v/>
      </c>
      <c r="N116" s="165" t="str">
        <f t="shared" si="54"/>
        <v/>
      </c>
      <c r="O116" s="165" t="str">
        <f t="shared" si="54"/>
        <v/>
      </c>
      <c r="P116" s="165" t="str">
        <f t="shared" si="54"/>
        <v/>
      </c>
      <c r="Q116" s="165" t="str">
        <f t="shared" si="54"/>
        <v/>
      </c>
      <c r="R116" s="165" t="str">
        <f t="shared" si="54"/>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5">IF(G110="","",IF(G110=G111,"",1))</f>
        <v/>
      </c>
      <c r="H117" s="165" t="str">
        <f t="shared" si="55"/>
        <v/>
      </c>
      <c r="I117" s="165" t="str">
        <f t="shared" si="55"/>
        <v/>
      </c>
      <c r="J117" s="165" t="str">
        <f t="shared" si="55"/>
        <v/>
      </c>
      <c r="K117" s="165" t="str">
        <f t="shared" si="55"/>
        <v/>
      </c>
      <c r="L117" s="165" t="str">
        <f t="shared" si="55"/>
        <v/>
      </c>
      <c r="M117" s="165" t="str">
        <f t="shared" si="55"/>
        <v/>
      </c>
      <c r="N117" s="165" t="str">
        <f t="shared" si="55"/>
        <v/>
      </c>
      <c r="O117" s="165" t="str">
        <f t="shared" si="55"/>
        <v/>
      </c>
      <c r="P117" s="165" t="str">
        <f t="shared" si="55"/>
        <v/>
      </c>
      <c r="Q117" s="165" t="str">
        <f t="shared" si="55"/>
        <v/>
      </c>
      <c r="R117" s="165" t="str">
        <f t="shared" si="55"/>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6">IF(G110="","",IF(G110=G112,"",1))</f>
        <v/>
      </c>
      <c r="H118" s="165" t="str">
        <f t="shared" si="56"/>
        <v/>
      </c>
      <c r="I118" s="165" t="str">
        <f t="shared" si="56"/>
        <v/>
      </c>
      <c r="J118" s="165" t="str">
        <f t="shared" si="56"/>
        <v/>
      </c>
      <c r="K118" s="165" t="str">
        <f t="shared" si="56"/>
        <v/>
      </c>
      <c r="L118" s="165" t="str">
        <f t="shared" si="56"/>
        <v/>
      </c>
      <c r="M118" s="165" t="str">
        <f t="shared" si="56"/>
        <v/>
      </c>
      <c r="N118" s="165" t="str">
        <f t="shared" si="56"/>
        <v/>
      </c>
      <c r="O118" s="165" t="str">
        <f t="shared" si="56"/>
        <v/>
      </c>
      <c r="P118" s="165" t="str">
        <f t="shared" si="56"/>
        <v/>
      </c>
      <c r="Q118" s="165" t="str">
        <f t="shared" si="56"/>
        <v/>
      </c>
      <c r="R118" s="165" t="str">
        <f t="shared" si="56"/>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7">IF(G110="","",IF(G19=G113,"",1))</f>
        <v/>
      </c>
      <c r="H119" s="165" t="str">
        <f t="shared" si="57"/>
        <v/>
      </c>
      <c r="I119" s="165" t="str">
        <f t="shared" si="57"/>
        <v/>
      </c>
      <c r="J119" s="165" t="str">
        <f t="shared" si="57"/>
        <v/>
      </c>
      <c r="K119" s="165" t="str">
        <f t="shared" si="57"/>
        <v/>
      </c>
      <c r="L119" s="165" t="str">
        <f t="shared" si="57"/>
        <v/>
      </c>
      <c r="M119" s="165" t="str">
        <f t="shared" si="57"/>
        <v/>
      </c>
      <c r="N119" s="165" t="str">
        <f t="shared" si="57"/>
        <v/>
      </c>
      <c r="O119" s="165" t="str">
        <f t="shared" si="57"/>
        <v/>
      </c>
      <c r="P119" s="165" t="str">
        <f t="shared" si="57"/>
        <v/>
      </c>
      <c r="Q119" s="165" t="str">
        <f t="shared" si="57"/>
        <v/>
      </c>
      <c r="R119" s="165" t="str">
        <f t="shared" si="57"/>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58">IF(G110="","",IF(G69=G114,"",1))</f>
        <v/>
      </c>
      <c r="H120" s="165" t="str">
        <f t="shared" si="58"/>
        <v/>
      </c>
      <c r="I120" s="165" t="str">
        <f t="shared" si="58"/>
        <v/>
      </c>
      <c r="J120" s="165" t="str">
        <f t="shared" si="58"/>
        <v/>
      </c>
      <c r="K120" s="165" t="str">
        <f t="shared" si="58"/>
        <v/>
      </c>
      <c r="L120" s="165" t="str">
        <f t="shared" si="58"/>
        <v/>
      </c>
      <c r="M120" s="165" t="str">
        <f t="shared" si="58"/>
        <v/>
      </c>
      <c r="N120" s="165" t="str">
        <f t="shared" si="58"/>
        <v/>
      </c>
      <c r="O120" s="165" t="str">
        <f t="shared" si="58"/>
        <v/>
      </c>
      <c r="P120" s="165" t="str">
        <f t="shared" si="58"/>
        <v/>
      </c>
      <c r="Q120" s="165" t="str">
        <f t="shared" si="58"/>
        <v/>
      </c>
      <c r="R120" s="165" t="str">
        <f t="shared" si="58"/>
        <v/>
      </c>
      <c r="S120" s="72"/>
      <c r="T120" s="72"/>
      <c r="U120" s="72"/>
      <c r="V120" s="72"/>
      <c r="W120" s="72"/>
      <c r="X120" s="72"/>
      <c r="Y120" s="72"/>
      <c r="Z120" s="72"/>
      <c r="AA120" s="72"/>
      <c r="AB120" s="72"/>
      <c r="AC120" s="72"/>
      <c r="AD120" s="72"/>
    </row>
  </sheetData>
  <mergeCells count="65">
    <mergeCell ref="F3:F6"/>
    <mergeCell ref="G3:G6"/>
    <mergeCell ref="H3:H6"/>
    <mergeCell ref="I3:I6"/>
    <mergeCell ref="J3:J6"/>
    <mergeCell ref="Q3:Q6"/>
    <mergeCell ref="R3:R6"/>
    <mergeCell ref="A7:E8"/>
    <mergeCell ref="A9:A18"/>
    <mergeCell ref="B9:E10"/>
    <mergeCell ref="B11:E12"/>
    <mergeCell ref="B13:E14"/>
    <mergeCell ref="B15:E16"/>
    <mergeCell ref="B17:E18"/>
    <mergeCell ref="K3:K6"/>
    <mergeCell ref="L3:L6"/>
    <mergeCell ref="M3:M6"/>
    <mergeCell ref="N3:N6"/>
    <mergeCell ref="O3:O6"/>
    <mergeCell ref="P3:P6"/>
    <mergeCell ref="A3:E6"/>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20"/>
  <sheetViews>
    <sheetView view="pageBreakPreview" zoomScaleNormal="100" zoomScaleSheetLayoutView="100" workbookViewId="0">
      <selection activeCell="M7" sqref="M7"/>
    </sheetView>
  </sheetViews>
  <sheetFormatPr defaultRowHeight="13.5"/>
  <cols>
    <col min="1" max="2" width="2.625" style="4" customWidth="1"/>
    <col min="3" max="3" width="1.375" style="4" customWidth="1"/>
    <col min="4" max="4" width="27.625" style="4" customWidth="1"/>
    <col min="5" max="5" width="1.375" style="4" customWidth="1"/>
    <col min="6" max="6" width="7.75" style="3" customWidth="1"/>
    <col min="7" max="18" width="8.375" style="3" customWidth="1"/>
    <col min="19" max="19" width="7.75" style="3" customWidth="1"/>
    <col min="20" max="26" width="9" style="3"/>
    <col min="27" max="27" width="9" style="84"/>
    <col min="28" max="28" width="11.25" style="84" customWidth="1"/>
    <col min="29" max="16384" width="9" style="3"/>
  </cols>
  <sheetData>
    <row r="1" spans="1:28" ht="14.25">
      <c r="A1" s="18" t="s">
        <v>605</v>
      </c>
    </row>
    <row r="2" spans="1:28">
      <c r="R2" s="46" t="s">
        <v>634</v>
      </c>
    </row>
    <row r="3" spans="1:28" ht="60" customHeight="1">
      <c r="A3" s="314" t="s">
        <v>64</v>
      </c>
      <c r="B3" s="315"/>
      <c r="C3" s="315"/>
      <c r="D3" s="315"/>
      <c r="E3" s="316"/>
      <c r="F3" s="440" t="s">
        <v>131</v>
      </c>
      <c r="G3" s="442" t="s">
        <v>473</v>
      </c>
      <c r="H3" s="412" t="s">
        <v>474</v>
      </c>
      <c r="I3" s="412" t="s">
        <v>688</v>
      </c>
      <c r="J3" s="412" t="s">
        <v>469</v>
      </c>
      <c r="K3" s="412" t="s">
        <v>475</v>
      </c>
      <c r="L3" s="412" t="s">
        <v>476</v>
      </c>
      <c r="M3" s="412" t="s">
        <v>689</v>
      </c>
      <c r="N3" s="412" t="s">
        <v>470</v>
      </c>
      <c r="O3" s="412" t="s">
        <v>477</v>
      </c>
      <c r="P3" s="412" t="s">
        <v>471</v>
      </c>
      <c r="Q3" s="412" t="s">
        <v>472</v>
      </c>
      <c r="R3" s="412" t="s">
        <v>478</v>
      </c>
    </row>
    <row r="4" spans="1:28" ht="17.25" customHeight="1">
      <c r="A4" s="317"/>
      <c r="B4" s="318"/>
      <c r="C4" s="318"/>
      <c r="D4" s="318"/>
      <c r="E4" s="319"/>
      <c r="F4" s="441"/>
      <c r="G4" s="443"/>
      <c r="H4" s="439"/>
      <c r="I4" s="439"/>
      <c r="J4" s="439"/>
      <c r="K4" s="439"/>
      <c r="L4" s="439"/>
      <c r="M4" s="439"/>
      <c r="N4" s="439"/>
      <c r="O4" s="439"/>
      <c r="P4" s="439"/>
      <c r="Q4" s="439"/>
      <c r="R4" s="439"/>
    </row>
    <row r="5" spans="1:28" ht="17.25" customHeight="1" thickBot="1">
      <c r="A5" s="317"/>
      <c r="B5" s="318"/>
      <c r="C5" s="318"/>
      <c r="D5" s="318"/>
      <c r="E5" s="319"/>
      <c r="F5" s="441"/>
      <c r="G5" s="443"/>
      <c r="H5" s="439"/>
      <c r="I5" s="439"/>
      <c r="J5" s="439"/>
      <c r="K5" s="439"/>
      <c r="L5" s="439"/>
      <c r="M5" s="439"/>
      <c r="N5" s="439"/>
      <c r="O5" s="439"/>
      <c r="P5" s="439"/>
      <c r="Q5" s="439"/>
      <c r="R5" s="439"/>
    </row>
    <row r="6" spans="1:28" ht="46.5" customHeight="1" thickBot="1">
      <c r="A6" s="320"/>
      <c r="B6" s="321"/>
      <c r="C6" s="321"/>
      <c r="D6" s="321"/>
      <c r="E6" s="322"/>
      <c r="F6" s="441"/>
      <c r="G6" s="444"/>
      <c r="H6" s="413"/>
      <c r="I6" s="413"/>
      <c r="J6" s="413"/>
      <c r="K6" s="413"/>
      <c r="L6" s="413"/>
      <c r="M6" s="413"/>
      <c r="N6" s="413"/>
      <c r="O6" s="413"/>
      <c r="P6" s="413"/>
      <c r="Q6" s="413"/>
      <c r="R6" s="413"/>
      <c r="AA6" s="159">
        <f>SUM(AB7:AB100,F116:R120)</f>
        <v>0</v>
      </c>
      <c r="AB6" s="92"/>
    </row>
    <row r="7" spans="1:28" ht="11.85" customHeight="1">
      <c r="A7" s="240" t="s">
        <v>50</v>
      </c>
      <c r="B7" s="241"/>
      <c r="C7" s="241"/>
      <c r="D7" s="241"/>
      <c r="E7" s="242"/>
      <c r="F7" s="93">
        <v>967</v>
      </c>
      <c r="G7" s="69">
        <f t="shared" ref="G7:R7" si="0">SUM(G9,G11,G13,G15,G17)</f>
        <v>168</v>
      </c>
      <c r="H7" s="41">
        <f t="shared" si="0"/>
        <v>283</v>
      </c>
      <c r="I7" s="41">
        <f t="shared" si="0"/>
        <v>74</v>
      </c>
      <c r="J7" s="41">
        <f t="shared" si="0"/>
        <v>16</v>
      </c>
      <c r="K7" s="41">
        <f t="shared" si="0"/>
        <v>246</v>
      </c>
      <c r="L7" s="41">
        <f t="shared" si="0"/>
        <v>18</v>
      </c>
      <c r="M7" s="41">
        <f t="shared" si="0"/>
        <v>32</v>
      </c>
      <c r="N7" s="41">
        <f t="shared" si="0"/>
        <v>32</v>
      </c>
      <c r="O7" s="41">
        <f t="shared" si="0"/>
        <v>31</v>
      </c>
      <c r="P7" s="41">
        <f t="shared" si="0"/>
        <v>80</v>
      </c>
      <c r="Q7" s="41">
        <f t="shared" si="0"/>
        <v>357</v>
      </c>
      <c r="R7" s="41">
        <f t="shared" si="0"/>
        <v>42</v>
      </c>
      <c r="AA7" s="153">
        <v>967</v>
      </c>
      <c r="AB7" s="153" t="str">
        <f>IF(F7=AA7,"",1)</f>
        <v/>
      </c>
    </row>
    <row r="8" spans="1:28" ht="11.85" customHeight="1">
      <c r="A8" s="243"/>
      <c r="B8" s="244"/>
      <c r="C8" s="244"/>
      <c r="D8" s="244"/>
      <c r="E8" s="245"/>
      <c r="F8" s="94"/>
      <c r="G8" s="67">
        <f t="shared" ref="G8:R8" si="1">IF(G7=0,0,G7/$F7)</f>
        <v>0.17373319544984489</v>
      </c>
      <c r="H8" s="37">
        <f t="shared" si="1"/>
        <v>0.29265770423991727</v>
      </c>
      <c r="I8" s="37">
        <f t="shared" si="1"/>
        <v>7.6525336091003107E-2</v>
      </c>
      <c r="J8" s="37">
        <f t="shared" si="1"/>
        <v>1.6546018614270942E-2</v>
      </c>
      <c r="K8" s="37">
        <f t="shared" si="1"/>
        <v>0.25439503619441572</v>
      </c>
      <c r="L8" s="37">
        <f t="shared" si="1"/>
        <v>1.8614270941054809E-2</v>
      </c>
      <c r="M8" s="37">
        <f t="shared" si="1"/>
        <v>3.3092037228541885E-2</v>
      </c>
      <c r="N8" s="37">
        <f t="shared" si="1"/>
        <v>3.3092037228541885E-2</v>
      </c>
      <c r="O8" s="37">
        <f t="shared" si="1"/>
        <v>3.2057911065149949E-2</v>
      </c>
      <c r="P8" s="37">
        <f t="shared" si="1"/>
        <v>8.2730093071354704E-2</v>
      </c>
      <c r="Q8" s="37">
        <f t="shared" si="1"/>
        <v>0.36918304033092036</v>
      </c>
      <c r="R8" s="37">
        <f t="shared" si="1"/>
        <v>4.3433298862461223E-2</v>
      </c>
      <c r="AA8" s="154"/>
      <c r="AB8" s="154"/>
    </row>
    <row r="9" spans="1:28" ht="11.85" customHeight="1">
      <c r="A9" s="256" t="s">
        <v>49</v>
      </c>
      <c r="B9" s="323" t="s">
        <v>48</v>
      </c>
      <c r="C9" s="324"/>
      <c r="D9" s="324"/>
      <c r="E9" s="325"/>
      <c r="F9" s="93">
        <v>323</v>
      </c>
      <c r="G9" s="69">
        <v>49</v>
      </c>
      <c r="H9" s="41">
        <v>99</v>
      </c>
      <c r="I9" s="41">
        <v>32</v>
      </c>
      <c r="J9" s="41">
        <v>3</v>
      </c>
      <c r="K9" s="41">
        <v>29</v>
      </c>
      <c r="L9" s="41">
        <v>4</v>
      </c>
      <c r="M9" s="41">
        <v>5</v>
      </c>
      <c r="N9" s="41">
        <v>8</v>
      </c>
      <c r="O9" s="41">
        <v>4</v>
      </c>
      <c r="P9" s="41">
        <v>28</v>
      </c>
      <c r="Q9" s="41">
        <v>143</v>
      </c>
      <c r="R9" s="41">
        <v>16</v>
      </c>
      <c r="AA9" s="155">
        <v>323</v>
      </c>
      <c r="AB9" s="155" t="str">
        <f>IF(F9=AA9,"",1)</f>
        <v/>
      </c>
    </row>
    <row r="10" spans="1:28" ht="11.85" customHeight="1">
      <c r="A10" s="257"/>
      <c r="B10" s="326"/>
      <c r="C10" s="327"/>
      <c r="D10" s="327"/>
      <c r="E10" s="328"/>
      <c r="F10" s="94"/>
      <c r="G10" s="67">
        <f t="shared" ref="G10:R10" si="2">IF(G9=0,0,G9/$F9)</f>
        <v>0.15170278637770898</v>
      </c>
      <c r="H10" s="37">
        <f t="shared" si="2"/>
        <v>0.30650154798761609</v>
      </c>
      <c r="I10" s="37">
        <f t="shared" si="2"/>
        <v>9.9071207430340563E-2</v>
      </c>
      <c r="J10" s="37">
        <f t="shared" si="2"/>
        <v>9.2879256965944269E-3</v>
      </c>
      <c r="K10" s="37">
        <f t="shared" si="2"/>
        <v>8.9783281733746126E-2</v>
      </c>
      <c r="L10" s="37">
        <f t="shared" si="2"/>
        <v>1.238390092879257E-2</v>
      </c>
      <c r="M10" s="37">
        <f t="shared" si="2"/>
        <v>1.5479876160990712E-2</v>
      </c>
      <c r="N10" s="37">
        <f t="shared" si="2"/>
        <v>2.4767801857585141E-2</v>
      </c>
      <c r="O10" s="37">
        <f t="shared" si="2"/>
        <v>1.238390092879257E-2</v>
      </c>
      <c r="P10" s="37">
        <f t="shared" si="2"/>
        <v>8.6687306501547989E-2</v>
      </c>
      <c r="Q10" s="37">
        <f t="shared" si="2"/>
        <v>0.44272445820433437</v>
      </c>
      <c r="R10" s="37">
        <f t="shared" si="2"/>
        <v>4.9535603715170282E-2</v>
      </c>
      <c r="AA10" s="154"/>
      <c r="AB10" s="154"/>
    </row>
    <row r="11" spans="1:28" ht="11.85" customHeight="1">
      <c r="A11" s="257"/>
      <c r="B11" s="323" t="s">
        <v>47</v>
      </c>
      <c r="C11" s="324"/>
      <c r="D11" s="324"/>
      <c r="E11" s="325"/>
      <c r="F11" s="93">
        <v>145</v>
      </c>
      <c r="G11" s="69">
        <v>20</v>
      </c>
      <c r="H11" s="41">
        <v>32</v>
      </c>
      <c r="I11" s="41">
        <v>4</v>
      </c>
      <c r="J11" s="41">
        <v>2</v>
      </c>
      <c r="K11" s="41">
        <v>34</v>
      </c>
      <c r="L11" s="41">
        <v>3</v>
      </c>
      <c r="M11" s="41">
        <v>4</v>
      </c>
      <c r="N11" s="41">
        <v>1</v>
      </c>
      <c r="O11" s="41">
        <v>2</v>
      </c>
      <c r="P11" s="41">
        <v>11</v>
      </c>
      <c r="Q11" s="41">
        <v>70</v>
      </c>
      <c r="R11" s="41">
        <v>3</v>
      </c>
      <c r="AA11" s="155">
        <v>145</v>
      </c>
      <c r="AB11" s="155" t="str">
        <f>IF(F11=AA11,"",1)</f>
        <v/>
      </c>
    </row>
    <row r="12" spans="1:28" ht="11.85" customHeight="1">
      <c r="A12" s="257"/>
      <c r="B12" s="326"/>
      <c r="C12" s="327"/>
      <c r="D12" s="327"/>
      <c r="E12" s="328"/>
      <c r="F12" s="94"/>
      <c r="G12" s="67">
        <f t="shared" ref="G12:R12" si="3">IF(G11=0,0,G11/$F11)</f>
        <v>0.13793103448275862</v>
      </c>
      <c r="H12" s="37">
        <f t="shared" si="3"/>
        <v>0.22068965517241379</v>
      </c>
      <c r="I12" s="37">
        <f t="shared" si="3"/>
        <v>2.7586206896551724E-2</v>
      </c>
      <c r="J12" s="37">
        <f t="shared" si="3"/>
        <v>1.3793103448275862E-2</v>
      </c>
      <c r="K12" s="37">
        <f t="shared" si="3"/>
        <v>0.23448275862068965</v>
      </c>
      <c r="L12" s="37">
        <f t="shared" si="3"/>
        <v>2.0689655172413793E-2</v>
      </c>
      <c r="M12" s="37">
        <f t="shared" si="3"/>
        <v>2.7586206896551724E-2</v>
      </c>
      <c r="N12" s="37">
        <f t="shared" si="3"/>
        <v>6.8965517241379309E-3</v>
      </c>
      <c r="O12" s="37">
        <f t="shared" si="3"/>
        <v>1.3793103448275862E-2</v>
      </c>
      <c r="P12" s="37">
        <f t="shared" si="3"/>
        <v>7.586206896551724E-2</v>
      </c>
      <c r="Q12" s="37">
        <f t="shared" si="3"/>
        <v>0.48275862068965519</v>
      </c>
      <c r="R12" s="37">
        <f t="shared" si="3"/>
        <v>2.0689655172413793E-2</v>
      </c>
      <c r="AA12" s="154"/>
      <c r="AB12" s="154"/>
    </row>
    <row r="13" spans="1:28" ht="11.85" customHeight="1">
      <c r="A13" s="257"/>
      <c r="B13" s="323" t="s">
        <v>46</v>
      </c>
      <c r="C13" s="324"/>
      <c r="D13" s="324"/>
      <c r="E13" s="325"/>
      <c r="F13" s="93">
        <v>218</v>
      </c>
      <c r="G13" s="69">
        <v>59</v>
      </c>
      <c r="H13" s="41">
        <v>90</v>
      </c>
      <c r="I13" s="41">
        <v>14</v>
      </c>
      <c r="J13" s="41">
        <v>6</v>
      </c>
      <c r="K13" s="41">
        <v>64</v>
      </c>
      <c r="L13" s="41">
        <v>5</v>
      </c>
      <c r="M13" s="41">
        <v>11</v>
      </c>
      <c r="N13" s="41">
        <v>10</v>
      </c>
      <c r="O13" s="41">
        <v>6</v>
      </c>
      <c r="P13" s="41">
        <v>19</v>
      </c>
      <c r="Q13" s="41">
        <v>63</v>
      </c>
      <c r="R13" s="41">
        <v>7</v>
      </c>
      <c r="AA13" s="155">
        <v>218</v>
      </c>
      <c r="AB13" s="155" t="str">
        <f>IF(F13=AA13,"",1)</f>
        <v/>
      </c>
    </row>
    <row r="14" spans="1:28" ht="11.85" customHeight="1">
      <c r="A14" s="257"/>
      <c r="B14" s="326"/>
      <c r="C14" s="327"/>
      <c r="D14" s="327"/>
      <c r="E14" s="328"/>
      <c r="F14" s="94"/>
      <c r="G14" s="67">
        <f t="shared" ref="G14:R14" si="4">IF(G13=0,0,G13/$F13)</f>
        <v>0.27064220183486237</v>
      </c>
      <c r="H14" s="37">
        <f t="shared" si="4"/>
        <v>0.41284403669724773</v>
      </c>
      <c r="I14" s="37">
        <f t="shared" si="4"/>
        <v>6.4220183486238536E-2</v>
      </c>
      <c r="J14" s="37">
        <f t="shared" si="4"/>
        <v>2.7522935779816515E-2</v>
      </c>
      <c r="K14" s="37">
        <f t="shared" si="4"/>
        <v>0.29357798165137616</v>
      </c>
      <c r="L14" s="37">
        <f t="shared" si="4"/>
        <v>2.2935779816513763E-2</v>
      </c>
      <c r="M14" s="37">
        <f t="shared" si="4"/>
        <v>5.0458715596330278E-2</v>
      </c>
      <c r="N14" s="37">
        <f t="shared" si="4"/>
        <v>4.5871559633027525E-2</v>
      </c>
      <c r="O14" s="37">
        <f t="shared" si="4"/>
        <v>2.7522935779816515E-2</v>
      </c>
      <c r="P14" s="37">
        <f t="shared" si="4"/>
        <v>8.7155963302752298E-2</v>
      </c>
      <c r="Q14" s="37">
        <f t="shared" si="4"/>
        <v>0.28899082568807338</v>
      </c>
      <c r="R14" s="37">
        <f t="shared" si="4"/>
        <v>3.2110091743119268E-2</v>
      </c>
      <c r="AA14" s="154"/>
      <c r="AB14" s="154"/>
    </row>
    <row r="15" spans="1:28" ht="11.85" customHeight="1">
      <c r="A15" s="257"/>
      <c r="B15" s="323" t="s">
        <v>45</v>
      </c>
      <c r="C15" s="324"/>
      <c r="D15" s="324"/>
      <c r="E15" s="325"/>
      <c r="F15" s="93">
        <v>66</v>
      </c>
      <c r="G15" s="69">
        <v>16</v>
      </c>
      <c r="H15" s="41">
        <v>25</v>
      </c>
      <c r="I15" s="41">
        <v>2</v>
      </c>
      <c r="J15" s="41">
        <v>2</v>
      </c>
      <c r="K15" s="41">
        <v>29</v>
      </c>
      <c r="L15" s="41">
        <v>1</v>
      </c>
      <c r="M15" s="41">
        <v>5</v>
      </c>
      <c r="N15" s="41">
        <v>2</v>
      </c>
      <c r="O15" s="41">
        <v>3</v>
      </c>
      <c r="P15" s="41">
        <v>9</v>
      </c>
      <c r="Q15" s="41">
        <v>19</v>
      </c>
      <c r="R15" s="41">
        <v>1</v>
      </c>
      <c r="AA15" s="155">
        <v>66</v>
      </c>
      <c r="AB15" s="155" t="str">
        <f>IF(F15=AA15,"",1)</f>
        <v/>
      </c>
    </row>
    <row r="16" spans="1:28" ht="11.85" customHeight="1">
      <c r="A16" s="257"/>
      <c r="B16" s="326"/>
      <c r="C16" s="327"/>
      <c r="D16" s="327"/>
      <c r="E16" s="328"/>
      <c r="F16" s="94"/>
      <c r="G16" s="67">
        <f t="shared" ref="G16:R16" si="5">IF(G15=0,0,G15/$F15)</f>
        <v>0.24242424242424243</v>
      </c>
      <c r="H16" s="37">
        <f t="shared" si="5"/>
        <v>0.37878787878787878</v>
      </c>
      <c r="I16" s="37">
        <f t="shared" si="5"/>
        <v>3.0303030303030304E-2</v>
      </c>
      <c r="J16" s="37">
        <f t="shared" si="5"/>
        <v>3.0303030303030304E-2</v>
      </c>
      <c r="K16" s="37">
        <f t="shared" si="5"/>
        <v>0.43939393939393939</v>
      </c>
      <c r="L16" s="37">
        <f t="shared" si="5"/>
        <v>1.5151515151515152E-2</v>
      </c>
      <c r="M16" s="37">
        <f t="shared" si="5"/>
        <v>7.575757575757576E-2</v>
      </c>
      <c r="N16" s="37">
        <f t="shared" si="5"/>
        <v>3.0303030303030304E-2</v>
      </c>
      <c r="O16" s="37">
        <f t="shared" si="5"/>
        <v>4.5454545454545456E-2</v>
      </c>
      <c r="P16" s="37">
        <f t="shared" si="5"/>
        <v>0.13636363636363635</v>
      </c>
      <c r="Q16" s="37">
        <f t="shared" si="5"/>
        <v>0.2878787878787879</v>
      </c>
      <c r="R16" s="37">
        <f t="shared" si="5"/>
        <v>1.5151515151515152E-2</v>
      </c>
      <c r="AA16" s="154"/>
      <c r="AB16" s="154"/>
    </row>
    <row r="17" spans="1:28" ht="11.85" customHeight="1">
      <c r="A17" s="257"/>
      <c r="B17" s="323" t="s">
        <v>44</v>
      </c>
      <c r="C17" s="324"/>
      <c r="D17" s="324"/>
      <c r="E17" s="325"/>
      <c r="F17" s="93">
        <v>215</v>
      </c>
      <c r="G17" s="69">
        <v>24</v>
      </c>
      <c r="H17" s="41">
        <v>37</v>
      </c>
      <c r="I17" s="41">
        <v>22</v>
      </c>
      <c r="J17" s="41">
        <v>3</v>
      </c>
      <c r="K17" s="41">
        <v>90</v>
      </c>
      <c r="L17" s="41">
        <v>5</v>
      </c>
      <c r="M17" s="41">
        <v>7</v>
      </c>
      <c r="N17" s="41">
        <v>11</v>
      </c>
      <c r="O17" s="41">
        <v>16</v>
      </c>
      <c r="P17" s="41">
        <v>13</v>
      </c>
      <c r="Q17" s="41">
        <v>62</v>
      </c>
      <c r="R17" s="41">
        <v>15</v>
      </c>
      <c r="AA17" s="155">
        <v>215</v>
      </c>
      <c r="AB17" s="155" t="str">
        <f>IF(F17=AA17,"",1)</f>
        <v/>
      </c>
    </row>
    <row r="18" spans="1:28" ht="11.85" customHeight="1">
      <c r="A18" s="258"/>
      <c r="B18" s="326"/>
      <c r="C18" s="327"/>
      <c r="D18" s="327"/>
      <c r="E18" s="328"/>
      <c r="F18" s="94"/>
      <c r="G18" s="67">
        <f t="shared" ref="G18:R18" si="6">IF(G17=0,0,G17/$F17)</f>
        <v>0.11162790697674418</v>
      </c>
      <c r="H18" s="37">
        <f t="shared" si="6"/>
        <v>0.17209302325581396</v>
      </c>
      <c r="I18" s="37">
        <f t="shared" si="6"/>
        <v>0.10232558139534884</v>
      </c>
      <c r="J18" s="37">
        <f t="shared" si="6"/>
        <v>1.3953488372093023E-2</v>
      </c>
      <c r="K18" s="37">
        <f t="shared" si="6"/>
        <v>0.41860465116279072</v>
      </c>
      <c r="L18" s="37">
        <f t="shared" si="6"/>
        <v>2.3255813953488372E-2</v>
      </c>
      <c r="M18" s="37">
        <f t="shared" si="6"/>
        <v>3.255813953488372E-2</v>
      </c>
      <c r="N18" s="37">
        <f t="shared" si="6"/>
        <v>5.1162790697674418E-2</v>
      </c>
      <c r="O18" s="37">
        <f t="shared" si="6"/>
        <v>7.441860465116279E-2</v>
      </c>
      <c r="P18" s="37">
        <f t="shared" si="6"/>
        <v>6.0465116279069767E-2</v>
      </c>
      <c r="Q18" s="37">
        <f t="shared" si="6"/>
        <v>0.28837209302325584</v>
      </c>
      <c r="R18" s="37">
        <f t="shared" si="6"/>
        <v>6.9767441860465115E-2</v>
      </c>
      <c r="AA18" s="156"/>
      <c r="AB18" s="154"/>
    </row>
    <row r="19" spans="1:28" ht="11.85" customHeight="1">
      <c r="A19" s="253" t="s">
        <v>43</v>
      </c>
      <c r="B19" s="253" t="s">
        <v>42</v>
      </c>
      <c r="C19" s="43"/>
      <c r="D19" s="305" t="s">
        <v>16</v>
      </c>
      <c r="E19" s="42"/>
      <c r="F19" s="93">
        <v>243</v>
      </c>
      <c r="G19" s="69">
        <f t="shared" ref="G19:R19" si="7">SUM(G21,G23,G25,G27,G29,G31,G33,G35,G37,G39,G41,G43,G45,G47,G49,G51,G53,G55,G57,G59,G61,G63,G65,G67)</f>
        <v>77</v>
      </c>
      <c r="H19" s="41">
        <f t="shared" si="7"/>
        <v>141</v>
      </c>
      <c r="I19" s="41">
        <f t="shared" si="7"/>
        <v>12</v>
      </c>
      <c r="J19" s="41">
        <f t="shared" si="7"/>
        <v>6</v>
      </c>
      <c r="K19" s="41">
        <f t="shared" si="7"/>
        <v>77</v>
      </c>
      <c r="L19" s="41">
        <f t="shared" si="7"/>
        <v>5</v>
      </c>
      <c r="M19" s="41">
        <f t="shared" si="7"/>
        <v>16</v>
      </c>
      <c r="N19" s="41">
        <f t="shared" si="7"/>
        <v>12</v>
      </c>
      <c r="O19" s="41">
        <f t="shared" si="7"/>
        <v>14</v>
      </c>
      <c r="P19" s="41">
        <f t="shared" si="7"/>
        <v>14</v>
      </c>
      <c r="Q19" s="41">
        <f t="shared" si="7"/>
        <v>50</v>
      </c>
      <c r="R19" s="41">
        <f t="shared" si="7"/>
        <v>8</v>
      </c>
      <c r="AA19" s="155">
        <v>243</v>
      </c>
      <c r="AB19" s="155" t="str">
        <f>IF(F19=AA19,"",1)</f>
        <v/>
      </c>
    </row>
    <row r="20" spans="1:28" ht="11.85" customHeight="1">
      <c r="A20" s="254"/>
      <c r="B20" s="254"/>
      <c r="C20" s="40"/>
      <c r="D20" s="306"/>
      <c r="E20" s="39"/>
      <c r="F20" s="94"/>
      <c r="G20" s="67">
        <f t="shared" ref="G20:R20" si="8">IF(G19=0,0,G19/$F19)</f>
        <v>0.3168724279835391</v>
      </c>
      <c r="H20" s="37">
        <f t="shared" si="8"/>
        <v>0.58024691358024694</v>
      </c>
      <c r="I20" s="37">
        <f t="shared" si="8"/>
        <v>4.9382716049382713E-2</v>
      </c>
      <c r="J20" s="37">
        <f t="shared" si="8"/>
        <v>2.4691358024691357E-2</v>
      </c>
      <c r="K20" s="37">
        <f t="shared" si="8"/>
        <v>0.3168724279835391</v>
      </c>
      <c r="L20" s="37">
        <f t="shared" si="8"/>
        <v>2.0576131687242798E-2</v>
      </c>
      <c r="M20" s="37">
        <f t="shared" si="8"/>
        <v>6.584362139917696E-2</v>
      </c>
      <c r="N20" s="37">
        <f t="shared" si="8"/>
        <v>4.9382716049382713E-2</v>
      </c>
      <c r="O20" s="37">
        <f t="shared" si="8"/>
        <v>5.7613168724279837E-2</v>
      </c>
      <c r="P20" s="37">
        <f t="shared" si="8"/>
        <v>5.7613168724279837E-2</v>
      </c>
      <c r="Q20" s="37">
        <f t="shared" si="8"/>
        <v>0.20576131687242799</v>
      </c>
      <c r="R20" s="37">
        <f t="shared" si="8"/>
        <v>3.292181069958848E-2</v>
      </c>
      <c r="AA20" s="154"/>
      <c r="AB20" s="154"/>
    </row>
    <row r="21" spans="1:28" ht="11.85" customHeight="1">
      <c r="A21" s="254"/>
      <c r="B21" s="254"/>
      <c r="C21" s="43"/>
      <c r="D21" s="305" t="s">
        <v>41</v>
      </c>
      <c r="E21" s="42"/>
      <c r="F21" s="93">
        <v>32</v>
      </c>
      <c r="G21" s="69">
        <v>10</v>
      </c>
      <c r="H21" s="41">
        <v>13</v>
      </c>
      <c r="I21" s="41">
        <v>4</v>
      </c>
      <c r="J21" s="41">
        <v>2</v>
      </c>
      <c r="K21" s="41">
        <v>11</v>
      </c>
      <c r="L21" s="41">
        <v>0</v>
      </c>
      <c r="M21" s="41">
        <v>4</v>
      </c>
      <c r="N21" s="41">
        <v>2</v>
      </c>
      <c r="O21" s="41">
        <v>2</v>
      </c>
      <c r="P21" s="41">
        <v>2</v>
      </c>
      <c r="Q21" s="41">
        <v>8</v>
      </c>
      <c r="R21" s="41">
        <v>1</v>
      </c>
      <c r="AA21" s="155">
        <v>32</v>
      </c>
      <c r="AB21" s="155" t="str">
        <f>IF(F21=AA21,"",1)</f>
        <v/>
      </c>
    </row>
    <row r="22" spans="1:28" ht="11.85" customHeight="1">
      <c r="A22" s="254"/>
      <c r="B22" s="254"/>
      <c r="C22" s="40"/>
      <c r="D22" s="306"/>
      <c r="E22" s="39"/>
      <c r="F22" s="94"/>
      <c r="G22" s="67">
        <f t="shared" ref="G22:R22" si="9">IF(G21=0,0,G21/$F21)</f>
        <v>0.3125</v>
      </c>
      <c r="H22" s="37">
        <f t="shared" si="9"/>
        <v>0.40625</v>
      </c>
      <c r="I22" s="37">
        <f t="shared" si="9"/>
        <v>0.125</v>
      </c>
      <c r="J22" s="37">
        <f t="shared" si="9"/>
        <v>6.25E-2</v>
      </c>
      <c r="K22" s="37">
        <f t="shared" si="9"/>
        <v>0.34375</v>
      </c>
      <c r="L22" s="37">
        <f t="shared" si="9"/>
        <v>0</v>
      </c>
      <c r="M22" s="37">
        <f t="shared" si="9"/>
        <v>0.125</v>
      </c>
      <c r="N22" s="37">
        <f t="shared" si="9"/>
        <v>6.25E-2</v>
      </c>
      <c r="O22" s="37">
        <f t="shared" si="9"/>
        <v>6.25E-2</v>
      </c>
      <c r="P22" s="37">
        <f t="shared" si="9"/>
        <v>6.25E-2</v>
      </c>
      <c r="Q22" s="37">
        <f t="shared" si="9"/>
        <v>0.25</v>
      </c>
      <c r="R22" s="37">
        <f t="shared" si="9"/>
        <v>3.125E-2</v>
      </c>
      <c r="AA22" s="154"/>
      <c r="AB22" s="154"/>
    </row>
    <row r="23" spans="1:28" ht="11.85" customHeight="1">
      <c r="A23" s="254"/>
      <c r="B23" s="254"/>
      <c r="C23" s="43"/>
      <c r="D23" s="308" t="s">
        <v>40</v>
      </c>
      <c r="E23" s="115"/>
      <c r="F23" s="93">
        <v>4</v>
      </c>
      <c r="G23" s="103">
        <v>2</v>
      </c>
      <c r="H23" s="104">
        <v>3</v>
      </c>
      <c r="I23" s="41">
        <v>0</v>
      </c>
      <c r="J23" s="41">
        <v>0</v>
      </c>
      <c r="K23" s="41">
        <v>1</v>
      </c>
      <c r="L23" s="41">
        <v>0</v>
      </c>
      <c r="M23" s="41">
        <v>0</v>
      </c>
      <c r="N23" s="41">
        <v>0</v>
      </c>
      <c r="O23" s="41">
        <v>0</v>
      </c>
      <c r="P23" s="41">
        <v>0</v>
      </c>
      <c r="Q23" s="41">
        <v>1</v>
      </c>
      <c r="R23" s="41">
        <v>0</v>
      </c>
      <c r="AA23" s="155">
        <v>4</v>
      </c>
      <c r="AB23" s="155" t="str">
        <f>IF(F23=AA23,"",1)</f>
        <v/>
      </c>
    </row>
    <row r="24" spans="1:28" ht="11.85" customHeight="1">
      <c r="A24" s="254"/>
      <c r="B24" s="254"/>
      <c r="C24" s="40"/>
      <c r="D24" s="309"/>
      <c r="E24" s="116"/>
      <c r="F24" s="94"/>
      <c r="G24" s="106">
        <f t="shared" ref="G24:R24" si="10">IF(G23=0,0,G23/$F23)</f>
        <v>0.5</v>
      </c>
      <c r="H24" s="107">
        <f t="shared" si="10"/>
        <v>0.75</v>
      </c>
      <c r="I24" s="37">
        <f t="shared" si="10"/>
        <v>0</v>
      </c>
      <c r="J24" s="37">
        <f t="shared" si="10"/>
        <v>0</v>
      </c>
      <c r="K24" s="37">
        <f t="shared" si="10"/>
        <v>0.25</v>
      </c>
      <c r="L24" s="37">
        <f t="shared" si="10"/>
        <v>0</v>
      </c>
      <c r="M24" s="37">
        <f t="shared" si="10"/>
        <v>0</v>
      </c>
      <c r="N24" s="37">
        <f t="shared" si="10"/>
        <v>0</v>
      </c>
      <c r="O24" s="37">
        <f t="shared" si="10"/>
        <v>0</v>
      </c>
      <c r="P24" s="37">
        <f t="shared" si="10"/>
        <v>0</v>
      </c>
      <c r="Q24" s="37">
        <f t="shared" si="10"/>
        <v>0.25</v>
      </c>
      <c r="R24" s="37">
        <f t="shared" si="10"/>
        <v>0</v>
      </c>
      <c r="AA24" s="154"/>
      <c r="AB24" s="154"/>
    </row>
    <row r="25" spans="1:28" ht="11.85" customHeight="1">
      <c r="A25" s="254"/>
      <c r="B25" s="254"/>
      <c r="C25" s="43"/>
      <c r="D25" s="308" t="s">
        <v>39</v>
      </c>
      <c r="E25" s="115"/>
      <c r="F25" s="93">
        <v>16</v>
      </c>
      <c r="G25" s="103">
        <v>9</v>
      </c>
      <c r="H25" s="104">
        <v>14</v>
      </c>
      <c r="I25" s="41">
        <v>1</v>
      </c>
      <c r="J25" s="41">
        <v>0</v>
      </c>
      <c r="K25" s="41">
        <v>4</v>
      </c>
      <c r="L25" s="41">
        <v>0</v>
      </c>
      <c r="M25" s="41">
        <v>3</v>
      </c>
      <c r="N25" s="41">
        <v>0</v>
      </c>
      <c r="O25" s="41">
        <v>0</v>
      </c>
      <c r="P25" s="41">
        <v>0</v>
      </c>
      <c r="Q25" s="41">
        <v>1</v>
      </c>
      <c r="R25" s="41">
        <v>0</v>
      </c>
      <c r="AA25" s="155">
        <v>16</v>
      </c>
      <c r="AB25" s="155" t="str">
        <f>IF(F25=AA25,"",1)</f>
        <v/>
      </c>
    </row>
    <row r="26" spans="1:28" ht="11.85" customHeight="1">
      <c r="A26" s="254"/>
      <c r="B26" s="254"/>
      <c r="C26" s="40"/>
      <c r="D26" s="309"/>
      <c r="E26" s="116"/>
      <c r="F26" s="94"/>
      <c r="G26" s="106">
        <f t="shared" ref="G26:R26" si="11">IF(G25=0,0,G25/$F25)</f>
        <v>0.5625</v>
      </c>
      <c r="H26" s="107">
        <f>IF(H25=0,0,H25/$F25)</f>
        <v>0.875</v>
      </c>
      <c r="I26" s="37">
        <f>IF(I25=0,0,I25/$F25)</f>
        <v>6.25E-2</v>
      </c>
      <c r="J26" s="37">
        <f t="shared" si="11"/>
        <v>0</v>
      </c>
      <c r="K26" s="37">
        <f t="shared" si="11"/>
        <v>0.25</v>
      </c>
      <c r="L26" s="37">
        <f t="shared" si="11"/>
        <v>0</v>
      </c>
      <c r="M26" s="37">
        <f t="shared" si="11"/>
        <v>0.1875</v>
      </c>
      <c r="N26" s="37">
        <f t="shared" si="11"/>
        <v>0</v>
      </c>
      <c r="O26" s="37">
        <f t="shared" si="11"/>
        <v>0</v>
      </c>
      <c r="P26" s="37">
        <f t="shared" si="11"/>
        <v>0</v>
      </c>
      <c r="Q26" s="37">
        <f t="shared" si="11"/>
        <v>6.25E-2</v>
      </c>
      <c r="R26" s="37">
        <f t="shared" si="11"/>
        <v>0</v>
      </c>
      <c r="AA26" s="154"/>
      <c r="AB26" s="154"/>
    </row>
    <row r="27" spans="1:28" ht="11.85" customHeight="1">
      <c r="A27" s="254"/>
      <c r="B27" s="254"/>
      <c r="C27" s="43"/>
      <c r="D27" s="305" t="s">
        <v>38</v>
      </c>
      <c r="E27" s="42"/>
      <c r="F27" s="93">
        <v>3</v>
      </c>
      <c r="G27" s="69">
        <v>0</v>
      </c>
      <c r="H27" s="41">
        <v>1</v>
      </c>
      <c r="I27" s="41">
        <v>0</v>
      </c>
      <c r="J27" s="41">
        <v>0</v>
      </c>
      <c r="K27" s="41">
        <v>0</v>
      </c>
      <c r="L27" s="41">
        <v>0</v>
      </c>
      <c r="M27" s="41">
        <v>0</v>
      </c>
      <c r="N27" s="41">
        <v>0</v>
      </c>
      <c r="O27" s="41">
        <v>0</v>
      </c>
      <c r="P27" s="41">
        <v>1</v>
      </c>
      <c r="Q27" s="41">
        <v>0</v>
      </c>
      <c r="R27" s="41">
        <v>1</v>
      </c>
      <c r="AA27" s="155">
        <v>3</v>
      </c>
      <c r="AB27" s="155" t="str">
        <f>IF(F27=AA27,"",1)</f>
        <v/>
      </c>
    </row>
    <row r="28" spans="1:28" ht="11.85" customHeight="1">
      <c r="A28" s="254"/>
      <c r="B28" s="254"/>
      <c r="C28" s="40"/>
      <c r="D28" s="306"/>
      <c r="E28" s="39"/>
      <c r="F28" s="94"/>
      <c r="G28" s="67">
        <f t="shared" ref="G28:R28" si="12">IF(G27=0,0,G27/$F27)</f>
        <v>0</v>
      </c>
      <c r="H28" s="37">
        <f t="shared" si="12"/>
        <v>0.33333333333333331</v>
      </c>
      <c r="I28" s="37">
        <f t="shared" si="12"/>
        <v>0</v>
      </c>
      <c r="J28" s="37">
        <f t="shared" si="12"/>
        <v>0</v>
      </c>
      <c r="K28" s="37">
        <f t="shared" si="12"/>
        <v>0</v>
      </c>
      <c r="L28" s="37">
        <f t="shared" si="12"/>
        <v>0</v>
      </c>
      <c r="M28" s="37">
        <f t="shared" si="12"/>
        <v>0</v>
      </c>
      <c r="N28" s="37">
        <f t="shared" si="12"/>
        <v>0</v>
      </c>
      <c r="O28" s="37">
        <f t="shared" si="12"/>
        <v>0</v>
      </c>
      <c r="P28" s="37">
        <f t="shared" si="12"/>
        <v>0.33333333333333331</v>
      </c>
      <c r="Q28" s="37">
        <f t="shared" si="12"/>
        <v>0</v>
      </c>
      <c r="R28" s="37">
        <f t="shared" si="12"/>
        <v>0.33333333333333331</v>
      </c>
      <c r="AA28" s="154"/>
      <c r="AB28" s="154"/>
    </row>
    <row r="29" spans="1:28" ht="11.85" customHeight="1">
      <c r="A29" s="254"/>
      <c r="B29" s="254"/>
      <c r="C29" s="43"/>
      <c r="D29" s="305" t="s">
        <v>37</v>
      </c>
      <c r="E29" s="42"/>
      <c r="F29" s="93">
        <v>7</v>
      </c>
      <c r="G29" s="69">
        <v>3</v>
      </c>
      <c r="H29" s="41">
        <v>6</v>
      </c>
      <c r="I29" s="41">
        <v>0</v>
      </c>
      <c r="J29" s="41">
        <v>0</v>
      </c>
      <c r="K29" s="41">
        <v>3</v>
      </c>
      <c r="L29" s="41">
        <v>2</v>
      </c>
      <c r="M29" s="41">
        <v>1</v>
      </c>
      <c r="N29" s="41">
        <v>0</v>
      </c>
      <c r="O29" s="41">
        <v>1</v>
      </c>
      <c r="P29" s="41">
        <v>2</v>
      </c>
      <c r="Q29" s="41">
        <v>0</v>
      </c>
      <c r="R29" s="41">
        <v>0</v>
      </c>
      <c r="AA29" s="155">
        <v>7</v>
      </c>
      <c r="AB29" s="155" t="str">
        <f>IF(F29=AA29,"",1)</f>
        <v/>
      </c>
    </row>
    <row r="30" spans="1:28" ht="11.85" customHeight="1">
      <c r="A30" s="254"/>
      <c r="B30" s="254"/>
      <c r="C30" s="40"/>
      <c r="D30" s="306"/>
      <c r="E30" s="39"/>
      <c r="F30" s="94"/>
      <c r="G30" s="67">
        <f t="shared" ref="G30:R30" si="13">IF(G29=0,0,G29/$F29)</f>
        <v>0.42857142857142855</v>
      </c>
      <c r="H30" s="37">
        <f t="shared" si="13"/>
        <v>0.8571428571428571</v>
      </c>
      <c r="I30" s="37">
        <f t="shared" si="13"/>
        <v>0</v>
      </c>
      <c r="J30" s="37">
        <f t="shared" si="13"/>
        <v>0</v>
      </c>
      <c r="K30" s="37">
        <f t="shared" si="13"/>
        <v>0.42857142857142855</v>
      </c>
      <c r="L30" s="37">
        <f t="shared" si="13"/>
        <v>0.2857142857142857</v>
      </c>
      <c r="M30" s="37">
        <f t="shared" si="13"/>
        <v>0.14285714285714285</v>
      </c>
      <c r="N30" s="37">
        <f t="shared" si="13"/>
        <v>0</v>
      </c>
      <c r="O30" s="37">
        <f t="shared" si="13"/>
        <v>0.14285714285714285</v>
      </c>
      <c r="P30" s="37">
        <f t="shared" si="13"/>
        <v>0.2857142857142857</v>
      </c>
      <c r="Q30" s="37">
        <f t="shared" si="13"/>
        <v>0</v>
      </c>
      <c r="R30" s="37">
        <f t="shared" si="13"/>
        <v>0</v>
      </c>
      <c r="AA30" s="154"/>
      <c r="AB30" s="154"/>
    </row>
    <row r="31" spans="1:28" ht="11.85" customHeight="1">
      <c r="A31" s="254"/>
      <c r="B31" s="254"/>
      <c r="C31" s="43"/>
      <c r="D31" s="305" t="s">
        <v>36</v>
      </c>
      <c r="E31" s="42"/>
      <c r="F31" s="93">
        <v>2</v>
      </c>
      <c r="G31" s="69">
        <v>0</v>
      </c>
      <c r="H31" s="41">
        <v>0</v>
      </c>
      <c r="I31" s="41">
        <v>0</v>
      </c>
      <c r="J31" s="41">
        <v>0</v>
      </c>
      <c r="K31" s="41">
        <v>0</v>
      </c>
      <c r="L31" s="41">
        <v>0</v>
      </c>
      <c r="M31" s="41">
        <v>0</v>
      </c>
      <c r="N31" s="41">
        <v>0</v>
      </c>
      <c r="O31" s="41">
        <v>0</v>
      </c>
      <c r="P31" s="41">
        <v>0</v>
      </c>
      <c r="Q31" s="41">
        <v>1</v>
      </c>
      <c r="R31" s="41">
        <v>1</v>
      </c>
      <c r="AA31" s="155">
        <v>2</v>
      </c>
      <c r="AB31" s="155" t="str">
        <f>IF(F31=AA31,"",1)</f>
        <v/>
      </c>
    </row>
    <row r="32" spans="1:28" ht="11.85" customHeight="1">
      <c r="A32" s="254"/>
      <c r="B32" s="254"/>
      <c r="C32" s="40"/>
      <c r="D32" s="306"/>
      <c r="E32" s="39"/>
      <c r="F32" s="94"/>
      <c r="G32" s="67">
        <f t="shared" ref="G32:R32" si="14">IF(G31=0,0,G31/$F31)</f>
        <v>0</v>
      </c>
      <c r="H32" s="37">
        <f t="shared" si="14"/>
        <v>0</v>
      </c>
      <c r="I32" s="37">
        <f t="shared" si="14"/>
        <v>0</v>
      </c>
      <c r="J32" s="37">
        <f t="shared" si="14"/>
        <v>0</v>
      </c>
      <c r="K32" s="37">
        <f t="shared" si="14"/>
        <v>0</v>
      </c>
      <c r="L32" s="37">
        <f t="shared" si="14"/>
        <v>0</v>
      </c>
      <c r="M32" s="37">
        <f t="shared" si="14"/>
        <v>0</v>
      </c>
      <c r="N32" s="37">
        <f t="shared" si="14"/>
        <v>0</v>
      </c>
      <c r="O32" s="37">
        <f t="shared" si="14"/>
        <v>0</v>
      </c>
      <c r="P32" s="37">
        <f t="shared" si="14"/>
        <v>0</v>
      </c>
      <c r="Q32" s="37">
        <f t="shared" si="14"/>
        <v>0.5</v>
      </c>
      <c r="R32" s="37">
        <f t="shared" si="14"/>
        <v>0.5</v>
      </c>
      <c r="AA32" s="154"/>
      <c r="AB32" s="154"/>
    </row>
    <row r="33" spans="1:28" ht="11.85" customHeight="1">
      <c r="A33" s="254"/>
      <c r="B33" s="254"/>
      <c r="C33" s="43"/>
      <c r="D33" s="305" t="s">
        <v>35</v>
      </c>
      <c r="E33" s="42"/>
      <c r="F33" s="93">
        <v>5</v>
      </c>
      <c r="G33" s="69">
        <v>1</v>
      </c>
      <c r="H33" s="41">
        <v>4</v>
      </c>
      <c r="I33" s="41">
        <v>1</v>
      </c>
      <c r="J33" s="41">
        <v>0</v>
      </c>
      <c r="K33" s="41">
        <v>3</v>
      </c>
      <c r="L33" s="41">
        <v>1</v>
      </c>
      <c r="M33" s="41">
        <v>0</v>
      </c>
      <c r="N33" s="41">
        <v>0</v>
      </c>
      <c r="O33" s="41">
        <v>0</v>
      </c>
      <c r="P33" s="41">
        <v>0</v>
      </c>
      <c r="Q33" s="41">
        <v>0</v>
      </c>
      <c r="R33" s="41">
        <v>0</v>
      </c>
      <c r="AA33" s="155">
        <v>5</v>
      </c>
      <c r="AB33" s="155" t="str">
        <f>IF(F33=AA33,"",1)</f>
        <v/>
      </c>
    </row>
    <row r="34" spans="1:28" ht="11.85" customHeight="1">
      <c r="A34" s="254"/>
      <c r="B34" s="254"/>
      <c r="C34" s="40"/>
      <c r="D34" s="306"/>
      <c r="E34" s="39"/>
      <c r="F34" s="94"/>
      <c r="G34" s="67">
        <f t="shared" ref="G34:R34" si="15">IF(G33=0,0,G33/$F33)</f>
        <v>0.2</v>
      </c>
      <c r="H34" s="37">
        <f t="shared" si="15"/>
        <v>0.8</v>
      </c>
      <c r="I34" s="37">
        <f t="shared" si="15"/>
        <v>0.2</v>
      </c>
      <c r="J34" s="37">
        <f t="shared" si="15"/>
        <v>0</v>
      </c>
      <c r="K34" s="37">
        <f t="shared" si="15"/>
        <v>0.6</v>
      </c>
      <c r="L34" s="37">
        <f t="shared" si="15"/>
        <v>0.2</v>
      </c>
      <c r="M34" s="37">
        <f t="shared" si="15"/>
        <v>0</v>
      </c>
      <c r="N34" s="37">
        <f t="shared" si="15"/>
        <v>0</v>
      </c>
      <c r="O34" s="37">
        <f t="shared" si="15"/>
        <v>0</v>
      </c>
      <c r="P34" s="37">
        <f t="shared" si="15"/>
        <v>0</v>
      </c>
      <c r="Q34" s="37">
        <f t="shared" si="15"/>
        <v>0</v>
      </c>
      <c r="R34" s="37">
        <f t="shared" si="15"/>
        <v>0</v>
      </c>
      <c r="AA34" s="154"/>
      <c r="AB34" s="154"/>
    </row>
    <row r="35" spans="1:28" ht="11.85" customHeight="1">
      <c r="A35" s="254"/>
      <c r="B35" s="254"/>
      <c r="C35" s="43"/>
      <c r="D35" s="305" t="s">
        <v>34</v>
      </c>
      <c r="E35" s="42"/>
      <c r="F35" s="93">
        <v>10</v>
      </c>
      <c r="G35" s="69">
        <v>0</v>
      </c>
      <c r="H35" s="41">
        <v>2</v>
      </c>
      <c r="I35" s="41">
        <v>1</v>
      </c>
      <c r="J35" s="41">
        <v>0</v>
      </c>
      <c r="K35" s="41">
        <v>2</v>
      </c>
      <c r="L35" s="41">
        <v>0</v>
      </c>
      <c r="M35" s="41">
        <v>0</v>
      </c>
      <c r="N35" s="41">
        <v>0</v>
      </c>
      <c r="O35" s="41">
        <v>0</v>
      </c>
      <c r="P35" s="41">
        <v>1</v>
      </c>
      <c r="Q35" s="41">
        <v>5</v>
      </c>
      <c r="R35" s="41">
        <v>1</v>
      </c>
      <c r="AA35" s="155">
        <v>10</v>
      </c>
      <c r="AB35" s="155" t="str">
        <f>IF(F35=AA35,"",1)</f>
        <v/>
      </c>
    </row>
    <row r="36" spans="1:28" ht="11.85" customHeight="1">
      <c r="A36" s="254"/>
      <c r="B36" s="254"/>
      <c r="C36" s="40"/>
      <c r="D36" s="306"/>
      <c r="E36" s="39"/>
      <c r="F36" s="94"/>
      <c r="G36" s="67">
        <f t="shared" ref="G36:R36" si="16">IF(G35=0,0,G35/$F35)</f>
        <v>0</v>
      </c>
      <c r="H36" s="37">
        <f t="shared" si="16"/>
        <v>0.2</v>
      </c>
      <c r="I36" s="37">
        <f t="shared" si="16"/>
        <v>0.1</v>
      </c>
      <c r="J36" s="37">
        <f t="shared" si="16"/>
        <v>0</v>
      </c>
      <c r="K36" s="37">
        <f t="shared" si="16"/>
        <v>0.2</v>
      </c>
      <c r="L36" s="37">
        <f t="shared" si="16"/>
        <v>0</v>
      </c>
      <c r="M36" s="37">
        <f t="shared" si="16"/>
        <v>0</v>
      </c>
      <c r="N36" s="37">
        <f t="shared" si="16"/>
        <v>0</v>
      </c>
      <c r="O36" s="37">
        <f t="shared" si="16"/>
        <v>0</v>
      </c>
      <c r="P36" s="37">
        <f t="shared" si="16"/>
        <v>0.1</v>
      </c>
      <c r="Q36" s="37">
        <f t="shared" si="16"/>
        <v>0.5</v>
      </c>
      <c r="R36" s="37">
        <f t="shared" si="16"/>
        <v>0.1</v>
      </c>
      <c r="AA36" s="154"/>
      <c r="AB36" s="154"/>
    </row>
    <row r="37" spans="1:28" ht="11.85" customHeight="1">
      <c r="A37" s="254"/>
      <c r="B37" s="254"/>
      <c r="C37" s="43"/>
      <c r="D37" s="305" t="s">
        <v>33</v>
      </c>
      <c r="E37" s="42"/>
      <c r="F37" s="93">
        <v>1</v>
      </c>
      <c r="G37" s="69">
        <v>0</v>
      </c>
      <c r="H37" s="41">
        <v>0</v>
      </c>
      <c r="I37" s="41">
        <v>0</v>
      </c>
      <c r="J37" s="41">
        <v>0</v>
      </c>
      <c r="K37" s="41">
        <v>0</v>
      </c>
      <c r="L37" s="41">
        <v>0</v>
      </c>
      <c r="M37" s="41">
        <v>0</v>
      </c>
      <c r="N37" s="41">
        <v>0</v>
      </c>
      <c r="O37" s="41">
        <v>0</v>
      </c>
      <c r="P37" s="41">
        <v>0</v>
      </c>
      <c r="Q37" s="41">
        <v>1</v>
      </c>
      <c r="R37" s="41">
        <v>0</v>
      </c>
      <c r="AA37" s="155">
        <v>1</v>
      </c>
      <c r="AB37" s="155" t="str">
        <f>IF(F37=AA37,"",1)</f>
        <v/>
      </c>
    </row>
    <row r="38" spans="1:28" ht="11.85" customHeight="1">
      <c r="A38" s="254"/>
      <c r="B38" s="254"/>
      <c r="C38" s="40"/>
      <c r="D38" s="306"/>
      <c r="E38" s="39"/>
      <c r="F38" s="94"/>
      <c r="G38" s="67">
        <f t="shared" ref="G38:R38" si="17">IF(G37=0,0,G37/$F37)</f>
        <v>0</v>
      </c>
      <c r="H38" s="37">
        <f t="shared" si="17"/>
        <v>0</v>
      </c>
      <c r="I38" s="37">
        <f t="shared" si="17"/>
        <v>0</v>
      </c>
      <c r="J38" s="37">
        <f t="shared" si="17"/>
        <v>0</v>
      </c>
      <c r="K38" s="37">
        <f t="shared" si="17"/>
        <v>0</v>
      </c>
      <c r="L38" s="37">
        <f t="shared" si="17"/>
        <v>0</v>
      </c>
      <c r="M38" s="37">
        <f t="shared" si="17"/>
        <v>0</v>
      </c>
      <c r="N38" s="37">
        <f t="shared" si="17"/>
        <v>0</v>
      </c>
      <c r="O38" s="37">
        <f t="shared" si="17"/>
        <v>0</v>
      </c>
      <c r="P38" s="37">
        <f t="shared" si="17"/>
        <v>0</v>
      </c>
      <c r="Q38" s="37">
        <f t="shared" si="17"/>
        <v>1</v>
      </c>
      <c r="R38" s="37">
        <f t="shared" si="17"/>
        <v>0</v>
      </c>
      <c r="AA38" s="154"/>
      <c r="AB38" s="154"/>
    </row>
    <row r="39" spans="1:28" ht="11.85" customHeight="1">
      <c r="A39" s="254"/>
      <c r="B39" s="254"/>
      <c r="C39" s="43"/>
      <c r="D39" s="305" t="s">
        <v>32</v>
      </c>
      <c r="E39" s="42"/>
      <c r="F39" s="93">
        <v>6</v>
      </c>
      <c r="G39" s="69">
        <v>3</v>
      </c>
      <c r="H39" s="41">
        <v>4</v>
      </c>
      <c r="I39" s="41">
        <v>0</v>
      </c>
      <c r="J39" s="41">
        <v>0</v>
      </c>
      <c r="K39" s="41">
        <v>2</v>
      </c>
      <c r="L39" s="41">
        <v>0</v>
      </c>
      <c r="M39" s="41">
        <v>1</v>
      </c>
      <c r="N39" s="41">
        <v>1</v>
      </c>
      <c r="O39" s="41">
        <v>0</v>
      </c>
      <c r="P39" s="41">
        <v>1</v>
      </c>
      <c r="Q39" s="41">
        <v>0</v>
      </c>
      <c r="R39" s="41">
        <v>0</v>
      </c>
      <c r="AA39" s="155">
        <v>6</v>
      </c>
      <c r="AB39" s="155" t="str">
        <f>IF(F39=AA39,"",1)</f>
        <v/>
      </c>
    </row>
    <row r="40" spans="1:28" ht="11.85" customHeight="1">
      <c r="A40" s="254"/>
      <c r="B40" s="254"/>
      <c r="C40" s="40"/>
      <c r="D40" s="306"/>
      <c r="E40" s="39"/>
      <c r="F40" s="94"/>
      <c r="G40" s="67">
        <f t="shared" ref="G40:R40" si="18">IF(G39=0,0,G39/$F39)</f>
        <v>0.5</v>
      </c>
      <c r="H40" s="37">
        <f t="shared" si="18"/>
        <v>0.66666666666666663</v>
      </c>
      <c r="I40" s="37">
        <f t="shared" si="18"/>
        <v>0</v>
      </c>
      <c r="J40" s="37">
        <f t="shared" si="18"/>
        <v>0</v>
      </c>
      <c r="K40" s="37">
        <f t="shared" si="18"/>
        <v>0.33333333333333331</v>
      </c>
      <c r="L40" s="37">
        <f t="shared" si="18"/>
        <v>0</v>
      </c>
      <c r="M40" s="37">
        <f t="shared" si="18"/>
        <v>0.16666666666666666</v>
      </c>
      <c r="N40" s="37">
        <f t="shared" si="18"/>
        <v>0.16666666666666666</v>
      </c>
      <c r="O40" s="37">
        <f t="shared" si="18"/>
        <v>0</v>
      </c>
      <c r="P40" s="37">
        <f t="shared" si="18"/>
        <v>0.16666666666666666</v>
      </c>
      <c r="Q40" s="37">
        <f t="shared" si="18"/>
        <v>0</v>
      </c>
      <c r="R40" s="37">
        <f t="shared" si="18"/>
        <v>0</v>
      </c>
      <c r="AA40" s="154"/>
      <c r="AB40" s="154"/>
    </row>
    <row r="41" spans="1:28" ht="11.85" customHeight="1">
      <c r="A41" s="254"/>
      <c r="B41" s="254"/>
      <c r="C41" s="43"/>
      <c r="D41" s="305" t="s">
        <v>31</v>
      </c>
      <c r="E41" s="42"/>
      <c r="F41" s="93">
        <v>1</v>
      </c>
      <c r="G41" s="69">
        <v>1</v>
      </c>
      <c r="H41" s="41">
        <v>1</v>
      </c>
      <c r="I41" s="41">
        <v>0</v>
      </c>
      <c r="J41" s="41">
        <v>0</v>
      </c>
      <c r="K41" s="41">
        <v>0</v>
      </c>
      <c r="L41" s="41">
        <v>0</v>
      </c>
      <c r="M41" s="41">
        <v>0</v>
      </c>
      <c r="N41" s="41">
        <v>0</v>
      </c>
      <c r="O41" s="41">
        <v>0</v>
      </c>
      <c r="P41" s="41">
        <v>0</v>
      </c>
      <c r="Q41" s="41">
        <v>0</v>
      </c>
      <c r="R41" s="41">
        <v>0</v>
      </c>
      <c r="AA41" s="155">
        <v>1</v>
      </c>
      <c r="AB41" s="155" t="str">
        <f>IF(F41=AA41,"",1)</f>
        <v/>
      </c>
    </row>
    <row r="42" spans="1:28" ht="11.85" customHeight="1">
      <c r="A42" s="254"/>
      <c r="B42" s="254"/>
      <c r="C42" s="40"/>
      <c r="D42" s="306"/>
      <c r="E42" s="39"/>
      <c r="F42" s="94"/>
      <c r="G42" s="67">
        <f t="shared" ref="G42:R42" si="19">IF(G41=0,0,G41/$F41)</f>
        <v>1</v>
      </c>
      <c r="H42" s="37">
        <f t="shared" si="19"/>
        <v>1</v>
      </c>
      <c r="I42" s="37">
        <f t="shared" si="19"/>
        <v>0</v>
      </c>
      <c r="J42" s="37">
        <f t="shared" si="19"/>
        <v>0</v>
      </c>
      <c r="K42" s="37">
        <f t="shared" si="19"/>
        <v>0</v>
      </c>
      <c r="L42" s="37">
        <f t="shared" si="19"/>
        <v>0</v>
      </c>
      <c r="M42" s="37">
        <f t="shared" si="19"/>
        <v>0</v>
      </c>
      <c r="N42" s="37">
        <f t="shared" si="19"/>
        <v>0</v>
      </c>
      <c r="O42" s="37">
        <f t="shared" si="19"/>
        <v>0</v>
      </c>
      <c r="P42" s="37">
        <f t="shared" si="19"/>
        <v>0</v>
      </c>
      <c r="Q42" s="37">
        <f t="shared" si="19"/>
        <v>0</v>
      </c>
      <c r="R42" s="37">
        <f t="shared" si="19"/>
        <v>0</v>
      </c>
      <c r="AA42" s="154"/>
      <c r="AB42" s="154"/>
    </row>
    <row r="43" spans="1:28" ht="11.85" customHeight="1">
      <c r="A43" s="254"/>
      <c r="B43" s="254"/>
      <c r="C43" s="43"/>
      <c r="D43" s="305" t="s">
        <v>30</v>
      </c>
      <c r="E43" s="42"/>
      <c r="F43" s="93">
        <v>2</v>
      </c>
      <c r="G43" s="69">
        <v>1</v>
      </c>
      <c r="H43" s="41">
        <v>1</v>
      </c>
      <c r="I43" s="41">
        <v>0</v>
      </c>
      <c r="J43" s="41">
        <v>0</v>
      </c>
      <c r="K43" s="41">
        <v>0</v>
      </c>
      <c r="L43" s="41">
        <v>0</v>
      </c>
      <c r="M43" s="41">
        <v>0</v>
      </c>
      <c r="N43" s="41">
        <v>0</v>
      </c>
      <c r="O43" s="41">
        <v>0</v>
      </c>
      <c r="P43" s="41">
        <v>0</v>
      </c>
      <c r="Q43" s="41">
        <v>1</v>
      </c>
      <c r="R43" s="41">
        <v>0</v>
      </c>
      <c r="AA43" s="155">
        <v>2</v>
      </c>
      <c r="AB43" s="155" t="str">
        <f>IF(F43=AA43,"",1)</f>
        <v/>
      </c>
    </row>
    <row r="44" spans="1:28" ht="11.85" customHeight="1">
      <c r="A44" s="254"/>
      <c r="B44" s="254"/>
      <c r="C44" s="40"/>
      <c r="D44" s="306"/>
      <c r="E44" s="39"/>
      <c r="F44" s="94"/>
      <c r="G44" s="67">
        <f t="shared" ref="G44:R44" si="20">IF(G43=0,0,G43/$F43)</f>
        <v>0.5</v>
      </c>
      <c r="H44" s="37">
        <f t="shared" si="20"/>
        <v>0.5</v>
      </c>
      <c r="I44" s="37">
        <f t="shared" si="20"/>
        <v>0</v>
      </c>
      <c r="J44" s="37">
        <f t="shared" si="20"/>
        <v>0</v>
      </c>
      <c r="K44" s="37">
        <f t="shared" si="20"/>
        <v>0</v>
      </c>
      <c r="L44" s="37">
        <f t="shared" si="20"/>
        <v>0</v>
      </c>
      <c r="M44" s="37">
        <f t="shared" si="20"/>
        <v>0</v>
      </c>
      <c r="N44" s="37">
        <f t="shared" si="20"/>
        <v>0</v>
      </c>
      <c r="O44" s="37">
        <f t="shared" si="20"/>
        <v>0</v>
      </c>
      <c r="P44" s="37">
        <f t="shared" si="20"/>
        <v>0</v>
      </c>
      <c r="Q44" s="37">
        <f t="shared" si="20"/>
        <v>0.5</v>
      </c>
      <c r="R44" s="37">
        <f t="shared" si="20"/>
        <v>0</v>
      </c>
      <c r="AA44" s="154"/>
      <c r="AB44" s="154"/>
    </row>
    <row r="45" spans="1:28" ht="11.85" customHeight="1">
      <c r="A45" s="254"/>
      <c r="B45" s="254"/>
      <c r="C45" s="43"/>
      <c r="D45" s="305" t="s">
        <v>29</v>
      </c>
      <c r="E45" s="42"/>
      <c r="F45" s="93">
        <v>9</v>
      </c>
      <c r="G45" s="69">
        <v>0</v>
      </c>
      <c r="H45" s="41">
        <v>1</v>
      </c>
      <c r="I45" s="41">
        <v>0</v>
      </c>
      <c r="J45" s="41">
        <v>0</v>
      </c>
      <c r="K45" s="41">
        <v>3</v>
      </c>
      <c r="L45" s="41">
        <v>0</v>
      </c>
      <c r="M45" s="41">
        <v>0</v>
      </c>
      <c r="N45" s="41">
        <v>0</v>
      </c>
      <c r="O45" s="41">
        <v>0</v>
      </c>
      <c r="P45" s="41">
        <v>0</v>
      </c>
      <c r="Q45" s="41">
        <v>6</v>
      </c>
      <c r="R45" s="41">
        <v>0</v>
      </c>
      <c r="AA45" s="155">
        <v>9</v>
      </c>
      <c r="AB45" s="155" t="str">
        <f>IF(F45=AA45,"",1)</f>
        <v/>
      </c>
    </row>
    <row r="46" spans="1:28" ht="11.85" customHeight="1">
      <c r="A46" s="254"/>
      <c r="B46" s="254"/>
      <c r="C46" s="40"/>
      <c r="D46" s="306"/>
      <c r="E46" s="39"/>
      <c r="F46" s="94"/>
      <c r="G46" s="67">
        <f t="shared" ref="G46:R46" si="21">IF(G45=0,0,G45/$F45)</f>
        <v>0</v>
      </c>
      <c r="H46" s="37">
        <f t="shared" si="21"/>
        <v>0.1111111111111111</v>
      </c>
      <c r="I46" s="37">
        <f t="shared" si="21"/>
        <v>0</v>
      </c>
      <c r="J46" s="37">
        <f t="shared" si="21"/>
        <v>0</v>
      </c>
      <c r="K46" s="37">
        <f t="shared" si="21"/>
        <v>0.33333333333333331</v>
      </c>
      <c r="L46" s="37">
        <f t="shared" si="21"/>
        <v>0</v>
      </c>
      <c r="M46" s="37">
        <f t="shared" si="21"/>
        <v>0</v>
      </c>
      <c r="N46" s="37">
        <f t="shared" si="21"/>
        <v>0</v>
      </c>
      <c r="O46" s="37">
        <f t="shared" si="21"/>
        <v>0</v>
      </c>
      <c r="P46" s="37">
        <f t="shared" si="21"/>
        <v>0</v>
      </c>
      <c r="Q46" s="37">
        <f t="shared" si="21"/>
        <v>0.66666666666666663</v>
      </c>
      <c r="R46" s="37">
        <f t="shared" si="21"/>
        <v>0</v>
      </c>
      <c r="AA46" s="154"/>
      <c r="AB46" s="154"/>
    </row>
    <row r="47" spans="1:28" ht="11.85" customHeight="1">
      <c r="A47" s="254"/>
      <c r="B47" s="254"/>
      <c r="C47" s="43"/>
      <c r="D47" s="305" t="s">
        <v>28</v>
      </c>
      <c r="E47" s="42"/>
      <c r="F47" s="93">
        <v>5</v>
      </c>
      <c r="G47" s="69">
        <v>0</v>
      </c>
      <c r="H47" s="41">
        <v>2</v>
      </c>
      <c r="I47" s="41">
        <v>0</v>
      </c>
      <c r="J47" s="41">
        <v>0</v>
      </c>
      <c r="K47" s="41">
        <v>0</v>
      </c>
      <c r="L47" s="41">
        <v>0</v>
      </c>
      <c r="M47" s="41">
        <v>0</v>
      </c>
      <c r="N47" s="41">
        <v>0</v>
      </c>
      <c r="O47" s="41">
        <v>0</v>
      </c>
      <c r="P47" s="41">
        <v>0</v>
      </c>
      <c r="Q47" s="41">
        <v>3</v>
      </c>
      <c r="R47" s="41">
        <v>0</v>
      </c>
      <c r="AA47" s="155">
        <v>5</v>
      </c>
      <c r="AB47" s="155" t="str">
        <f>IF(F47=AA47,"",1)</f>
        <v/>
      </c>
    </row>
    <row r="48" spans="1:28" ht="11.85" customHeight="1">
      <c r="A48" s="254"/>
      <c r="B48" s="254"/>
      <c r="C48" s="40"/>
      <c r="D48" s="306"/>
      <c r="E48" s="39"/>
      <c r="F48" s="94"/>
      <c r="G48" s="67">
        <f t="shared" ref="G48:R48" si="22">IF(G47=0,0,G47/$F47)</f>
        <v>0</v>
      </c>
      <c r="H48" s="37">
        <f t="shared" si="22"/>
        <v>0.4</v>
      </c>
      <c r="I48" s="37">
        <f t="shared" si="22"/>
        <v>0</v>
      </c>
      <c r="J48" s="37">
        <f t="shared" si="22"/>
        <v>0</v>
      </c>
      <c r="K48" s="37">
        <f t="shared" si="22"/>
        <v>0</v>
      </c>
      <c r="L48" s="37">
        <f t="shared" si="22"/>
        <v>0</v>
      </c>
      <c r="M48" s="37">
        <f t="shared" si="22"/>
        <v>0</v>
      </c>
      <c r="N48" s="37">
        <f t="shared" si="22"/>
        <v>0</v>
      </c>
      <c r="O48" s="37">
        <f t="shared" si="22"/>
        <v>0</v>
      </c>
      <c r="P48" s="37">
        <f t="shared" si="22"/>
        <v>0</v>
      </c>
      <c r="Q48" s="37">
        <f t="shared" si="22"/>
        <v>0.6</v>
      </c>
      <c r="R48" s="37">
        <f t="shared" si="22"/>
        <v>0</v>
      </c>
      <c r="AA48" s="154"/>
      <c r="AB48" s="154"/>
    </row>
    <row r="49" spans="1:28" ht="11.85" customHeight="1">
      <c r="A49" s="254"/>
      <c r="B49" s="254"/>
      <c r="C49" s="43"/>
      <c r="D49" s="305" t="s">
        <v>27</v>
      </c>
      <c r="E49" s="42"/>
      <c r="F49" s="93">
        <v>5</v>
      </c>
      <c r="G49" s="69">
        <v>3</v>
      </c>
      <c r="H49" s="41">
        <v>4</v>
      </c>
      <c r="I49" s="41">
        <v>1</v>
      </c>
      <c r="J49" s="41">
        <v>0</v>
      </c>
      <c r="K49" s="41">
        <v>2</v>
      </c>
      <c r="L49" s="41">
        <v>0</v>
      </c>
      <c r="M49" s="41">
        <v>0</v>
      </c>
      <c r="N49" s="41">
        <v>0</v>
      </c>
      <c r="O49" s="41">
        <v>0</v>
      </c>
      <c r="P49" s="41">
        <v>0</v>
      </c>
      <c r="Q49" s="41">
        <v>0</v>
      </c>
      <c r="R49" s="41">
        <v>0</v>
      </c>
      <c r="AA49" s="155">
        <v>5</v>
      </c>
      <c r="AB49" s="155" t="str">
        <f>IF(F49=AA49,"",1)</f>
        <v/>
      </c>
    </row>
    <row r="50" spans="1:28" ht="11.85" customHeight="1">
      <c r="A50" s="254"/>
      <c r="B50" s="254"/>
      <c r="C50" s="40"/>
      <c r="D50" s="306"/>
      <c r="E50" s="39"/>
      <c r="F50" s="94"/>
      <c r="G50" s="67">
        <f t="shared" ref="G50:R50" si="23">IF(G49=0,0,G49/$F49)</f>
        <v>0.6</v>
      </c>
      <c r="H50" s="37">
        <f t="shared" si="23"/>
        <v>0.8</v>
      </c>
      <c r="I50" s="37">
        <f t="shared" si="23"/>
        <v>0.2</v>
      </c>
      <c r="J50" s="37">
        <f t="shared" si="23"/>
        <v>0</v>
      </c>
      <c r="K50" s="37">
        <f t="shared" si="23"/>
        <v>0.4</v>
      </c>
      <c r="L50" s="37">
        <f t="shared" si="23"/>
        <v>0</v>
      </c>
      <c r="M50" s="37">
        <f t="shared" si="23"/>
        <v>0</v>
      </c>
      <c r="N50" s="37">
        <f t="shared" si="23"/>
        <v>0</v>
      </c>
      <c r="O50" s="37">
        <f t="shared" si="23"/>
        <v>0</v>
      </c>
      <c r="P50" s="37">
        <f t="shared" si="23"/>
        <v>0</v>
      </c>
      <c r="Q50" s="37">
        <f t="shared" si="23"/>
        <v>0</v>
      </c>
      <c r="R50" s="37">
        <f t="shared" si="23"/>
        <v>0</v>
      </c>
      <c r="AA50" s="154"/>
      <c r="AB50" s="154"/>
    </row>
    <row r="51" spans="1:28" ht="11.85" customHeight="1">
      <c r="A51" s="254"/>
      <c r="B51" s="254"/>
      <c r="C51" s="43"/>
      <c r="D51" s="305" t="s">
        <v>26</v>
      </c>
      <c r="E51" s="42"/>
      <c r="F51" s="93">
        <v>15</v>
      </c>
      <c r="G51" s="69">
        <v>5</v>
      </c>
      <c r="H51" s="41">
        <v>11</v>
      </c>
      <c r="I51" s="41">
        <v>1</v>
      </c>
      <c r="J51" s="41">
        <v>0</v>
      </c>
      <c r="K51" s="41">
        <v>5</v>
      </c>
      <c r="L51" s="41">
        <v>1</v>
      </c>
      <c r="M51" s="41">
        <v>0</v>
      </c>
      <c r="N51" s="41">
        <v>0</v>
      </c>
      <c r="O51" s="41">
        <v>0</v>
      </c>
      <c r="P51" s="41">
        <v>0</v>
      </c>
      <c r="Q51" s="41">
        <v>3</v>
      </c>
      <c r="R51" s="41">
        <v>0</v>
      </c>
      <c r="AA51" s="155">
        <v>15</v>
      </c>
      <c r="AB51" s="155" t="str">
        <f>IF(F51=AA51,"",1)</f>
        <v/>
      </c>
    </row>
    <row r="52" spans="1:28" ht="11.85" customHeight="1">
      <c r="A52" s="254"/>
      <c r="B52" s="254"/>
      <c r="C52" s="40"/>
      <c r="D52" s="306"/>
      <c r="E52" s="39"/>
      <c r="F52" s="94"/>
      <c r="G52" s="67">
        <f t="shared" ref="G52:R52" si="24">IF(G51=0,0,G51/$F51)</f>
        <v>0.33333333333333331</v>
      </c>
      <c r="H52" s="37">
        <f t="shared" si="24"/>
        <v>0.73333333333333328</v>
      </c>
      <c r="I52" s="37">
        <f t="shared" si="24"/>
        <v>6.6666666666666666E-2</v>
      </c>
      <c r="J52" s="37">
        <f t="shared" si="24"/>
        <v>0</v>
      </c>
      <c r="K52" s="37">
        <f t="shared" si="24"/>
        <v>0.33333333333333331</v>
      </c>
      <c r="L52" s="37">
        <f t="shared" si="24"/>
        <v>6.6666666666666666E-2</v>
      </c>
      <c r="M52" s="37">
        <f t="shared" si="24"/>
        <v>0</v>
      </c>
      <c r="N52" s="37">
        <f t="shared" si="24"/>
        <v>0</v>
      </c>
      <c r="O52" s="37">
        <f t="shared" si="24"/>
        <v>0</v>
      </c>
      <c r="P52" s="37">
        <f t="shared" si="24"/>
        <v>0</v>
      </c>
      <c r="Q52" s="37">
        <f t="shared" si="24"/>
        <v>0.2</v>
      </c>
      <c r="R52" s="37">
        <f t="shared" si="24"/>
        <v>0</v>
      </c>
      <c r="AA52" s="154"/>
      <c r="AB52" s="154"/>
    </row>
    <row r="53" spans="1:28" ht="11.85" customHeight="1">
      <c r="A53" s="254"/>
      <c r="B53" s="254"/>
      <c r="C53" s="43"/>
      <c r="D53" s="305" t="s">
        <v>25</v>
      </c>
      <c r="E53" s="42"/>
      <c r="F53" s="93">
        <v>6</v>
      </c>
      <c r="G53" s="69">
        <v>1</v>
      </c>
      <c r="H53" s="41">
        <v>3</v>
      </c>
      <c r="I53" s="41">
        <v>0</v>
      </c>
      <c r="J53" s="41">
        <v>0</v>
      </c>
      <c r="K53" s="41">
        <v>2</v>
      </c>
      <c r="L53" s="41">
        <v>0</v>
      </c>
      <c r="M53" s="41">
        <v>0</v>
      </c>
      <c r="N53" s="41">
        <v>0</v>
      </c>
      <c r="O53" s="41">
        <v>1</v>
      </c>
      <c r="P53" s="41">
        <v>0</v>
      </c>
      <c r="Q53" s="41">
        <v>2</v>
      </c>
      <c r="R53" s="41">
        <v>0</v>
      </c>
      <c r="AA53" s="155">
        <v>6</v>
      </c>
      <c r="AB53" s="155" t="str">
        <f>IF(F53=AA53,"",1)</f>
        <v/>
      </c>
    </row>
    <row r="54" spans="1:28" ht="11.85" customHeight="1">
      <c r="A54" s="254"/>
      <c r="B54" s="254"/>
      <c r="C54" s="40"/>
      <c r="D54" s="306"/>
      <c r="E54" s="39"/>
      <c r="F54" s="94"/>
      <c r="G54" s="67">
        <f t="shared" ref="G54:R54" si="25">IF(G53=0,0,G53/$F53)</f>
        <v>0.16666666666666666</v>
      </c>
      <c r="H54" s="37">
        <f t="shared" si="25"/>
        <v>0.5</v>
      </c>
      <c r="I54" s="37">
        <f t="shared" si="25"/>
        <v>0</v>
      </c>
      <c r="J54" s="37">
        <f t="shared" si="25"/>
        <v>0</v>
      </c>
      <c r="K54" s="37">
        <f t="shared" si="25"/>
        <v>0.33333333333333331</v>
      </c>
      <c r="L54" s="37">
        <f t="shared" si="25"/>
        <v>0</v>
      </c>
      <c r="M54" s="37">
        <f t="shared" si="25"/>
        <v>0</v>
      </c>
      <c r="N54" s="37">
        <f t="shared" si="25"/>
        <v>0</v>
      </c>
      <c r="O54" s="37">
        <f t="shared" si="25"/>
        <v>0.16666666666666666</v>
      </c>
      <c r="P54" s="37">
        <f t="shared" si="25"/>
        <v>0</v>
      </c>
      <c r="Q54" s="37">
        <f t="shared" si="25"/>
        <v>0.33333333333333331</v>
      </c>
      <c r="R54" s="37">
        <f t="shared" si="25"/>
        <v>0</v>
      </c>
      <c r="AA54" s="154"/>
      <c r="AB54" s="154"/>
    </row>
    <row r="55" spans="1:28" ht="11.85" customHeight="1">
      <c r="A55" s="254"/>
      <c r="B55" s="254"/>
      <c r="C55" s="43"/>
      <c r="D55" s="305" t="s">
        <v>24</v>
      </c>
      <c r="E55" s="42"/>
      <c r="F55" s="93">
        <v>33</v>
      </c>
      <c r="G55" s="69">
        <v>10</v>
      </c>
      <c r="H55" s="41">
        <v>21</v>
      </c>
      <c r="I55" s="41">
        <v>1</v>
      </c>
      <c r="J55" s="41">
        <v>1</v>
      </c>
      <c r="K55" s="41">
        <v>9</v>
      </c>
      <c r="L55" s="41">
        <v>1</v>
      </c>
      <c r="M55" s="41">
        <v>3</v>
      </c>
      <c r="N55" s="41">
        <v>1</v>
      </c>
      <c r="O55" s="41">
        <v>1</v>
      </c>
      <c r="P55" s="41">
        <v>3</v>
      </c>
      <c r="Q55" s="41">
        <v>6</v>
      </c>
      <c r="R55" s="41">
        <v>1</v>
      </c>
      <c r="AA55" s="155">
        <v>33</v>
      </c>
      <c r="AB55" s="155" t="str">
        <f>IF(F55=AA55,"",1)</f>
        <v/>
      </c>
    </row>
    <row r="56" spans="1:28" ht="11.85" customHeight="1">
      <c r="A56" s="254"/>
      <c r="B56" s="254"/>
      <c r="C56" s="40"/>
      <c r="D56" s="306"/>
      <c r="E56" s="39"/>
      <c r="F56" s="94"/>
      <c r="G56" s="67">
        <f t="shared" ref="G56:R56" si="26">IF(G55=0,0,G55/$F55)</f>
        <v>0.30303030303030304</v>
      </c>
      <c r="H56" s="37">
        <f t="shared" si="26"/>
        <v>0.63636363636363635</v>
      </c>
      <c r="I56" s="37">
        <f t="shared" si="26"/>
        <v>3.0303030303030304E-2</v>
      </c>
      <c r="J56" s="37">
        <f t="shared" si="26"/>
        <v>3.0303030303030304E-2</v>
      </c>
      <c r="K56" s="37">
        <f t="shared" si="26"/>
        <v>0.27272727272727271</v>
      </c>
      <c r="L56" s="37">
        <f t="shared" si="26"/>
        <v>3.0303030303030304E-2</v>
      </c>
      <c r="M56" s="37">
        <f t="shared" si="26"/>
        <v>9.0909090909090912E-2</v>
      </c>
      <c r="N56" s="37">
        <f t="shared" si="26"/>
        <v>3.0303030303030304E-2</v>
      </c>
      <c r="O56" s="37">
        <f t="shared" si="26"/>
        <v>3.0303030303030304E-2</v>
      </c>
      <c r="P56" s="37">
        <f t="shared" si="26"/>
        <v>9.0909090909090912E-2</v>
      </c>
      <c r="Q56" s="37">
        <f t="shared" si="26"/>
        <v>0.18181818181818182</v>
      </c>
      <c r="R56" s="37">
        <f t="shared" si="26"/>
        <v>3.0303030303030304E-2</v>
      </c>
      <c r="AA56" s="154"/>
      <c r="AB56" s="154"/>
    </row>
    <row r="57" spans="1:28" ht="11.85" customHeight="1">
      <c r="A57" s="254"/>
      <c r="B57" s="254"/>
      <c r="C57" s="43"/>
      <c r="D57" s="305" t="s">
        <v>23</v>
      </c>
      <c r="E57" s="42"/>
      <c r="F57" s="93">
        <v>7</v>
      </c>
      <c r="G57" s="69">
        <v>3</v>
      </c>
      <c r="H57" s="41">
        <v>6</v>
      </c>
      <c r="I57" s="41">
        <v>0</v>
      </c>
      <c r="J57" s="41">
        <v>0</v>
      </c>
      <c r="K57" s="41">
        <v>4</v>
      </c>
      <c r="L57" s="41">
        <v>0</v>
      </c>
      <c r="M57" s="41">
        <v>1</v>
      </c>
      <c r="N57" s="41">
        <v>0</v>
      </c>
      <c r="O57" s="41">
        <v>0</v>
      </c>
      <c r="P57" s="41">
        <v>0</v>
      </c>
      <c r="Q57" s="41">
        <v>0</v>
      </c>
      <c r="R57" s="41">
        <v>1</v>
      </c>
      <c r="AA57" s="155">
        <v>7</v>
      </c>
      <c r="AB57" s="155" t="str">
        <f>IF(F57=AA57,"",1)</f>
        <v/>
      </c>
    </row>
    <row r="58" spans="1:28" ht="11.85" customHeight="1">
      <c r="A58" s="254"/>
      <c r="B58" s="254"/>
      <c r="C58" s="40"/>
      <c r="D58" s="306"/>
      <c r="E58" s="39"/>
      <c r="F58" s="94"/>
      <c r="G58" s="67">
        <f t="shared" ref="G58:R58" si="27">IF(G57=0,0,G57/$F57)</f>
        <v>0.42857142857142855</v>
      </c>
      <c r="H58" s="37">
        <f t="shared" si="27"/>
        <v>0.8571428571428571</v>
      </c>
      <c r="I58" s="37">
        <f t="shared" si="27"/>
        <v>0</v>
      </c>
      <c r="J58" s="37">
        <f t="shared" si="27"/>
        <v>0</v>
      </c>
      <c r="K58" s="37">
        <f t="shared" si="27"/>
        <v>0.5714285714285714</v>
      </c>
      <c r="L58" s="37">
        <f t="shared" si="27"/>
        <v>0</v>
      </c>
      <c r="M58" s="37">
        <f t="shared" si="27"/>
        <v>0.14285714285714285</v>
      </c>
      <c r="N58" s="37">
        <f t="shared" si="27"/>
        <v>0</v>
      </c>
      <c r="O58" s="37">
        <f t="shared" si="27"/>
        <v>0</v>
      </c>
      <c r="P58" s="37">
        <f t="shared" si="27"/>
        <v>0</v>
      </c>
      <c r="Q58" s="37">
        <f t="shared" si="27"/>
        <v>0</v>
      </c>
      <c r="R58" s="37">
        <f t="shared" si="27"/>
        <v>0.14285714285714285</v>
      </c>
      <c r="AA58" s="154"/>
      <c r="AB58" s="154"/>
    </row>
    <row r="59" spans="1:28" ht="11.85" customHeight="1">
      <c r="A59" s="254"/>
      <c r="B59" s="254"/>
      <c r="C59" s="43"/>
      <c r="D59" s="305" t="s">
        <v>22</v>
      </c>
      <c r="E59" s="42"/>
      <c r="F59" s="93">
        <v>29</v>
      </c>
      <c r="G59" s="69">
        <v>9</v>
      </c>
      <c r="H59" s="41">
        <v>14</v>
      </c>
      <c r="I59" s="41">
        <v>2</v>
      </c>
      <c r="J59" s="41">
        <v>1</v>
      </c>
      <c r="K59" s="41">
        <v>11</v>
      </c>
      <c r="L59" s="41">
        <v>0</v>
      </c>
      <c r="M59" s="41">
        <v>1</v>
      </c>
      <c r="N59" s="41">
        <v>3</v>
      </c>
      <c r="O59" s="41">
        <v>4</v>
      </c>
      <c r="P59" s="41">
        <v>1</v>
      </c>
      <c r="Q59" s="41">
        <v>6</v>
      </c>
      <c r="R59" s="41">
        <v>1</v>
      </c>
      <c r="AA59" s="155">
        <v>29</v>
      </c>
      <c r="AB59" s="155" t="str">
        <f>IF(F59=AA59,"",1)</f>
        <v/>
      </c>
    </row>
    <row r="60" spans="1:28" ht="11.85" customHeight="1">
      <c r="A60" s="254"/>
      <c r="B60" s="254"/>
      <c r="C60" s="40"/>
      <c r="D60" s="306"/>
      <c r="E60" s="39"/>
      <c r="F60" s="94"/>
      <c r="G60" s="67">
        <f t="shared" ref="G60:R60" si="28">IF(G59=0,0,G59/$F59)</f>
        <v>0.31034482758620691</v>
      </c>
      <c r="H60" s="37">
        <f t="shared" si="28"/>
        <v>0.48275862068965519</v>
      </c>
      <c r="I60" s="37">
        <f t="shared" si="28"/>
        <v>6.8965517241379309E-2</v>
      </c>
      <c r="J60" s="37">
        <f t="shared" si="28"/>
        <v>3.4482758620689655E-2</v>
      </c>
      <c r="K60" s="37">
        <f t="shared" si="28"/>
        <v>0.37931034482758619</v>
      </c>
      <c r="L60" s="37">
        <f t="shared" si="28"/>
        <v>0</v>
      </c>
      <c r="M60" s="37">
        <f t="shared" si="28"/>
        <v>3.4482758620689655E-2</v>
      </c>
      <c r="N60" s="37">
        <f t="shared" si="28"/>
        <v>0.10344827586206896</v>
      </c>
      <c r="O60" s="37">
        <f t="shared" si="28"/>
        <v>0.13793103448275862</v>
      </c>
      <c r="P60" s="37">
        <f t="shared" si="28"/>
        <v>3.4482758620689655E-2</v>
      </c>
      <c r="Q60" s="37">
        <f t="shared" si="28"/>
        <v>0.20689655172413793</v>
      </c>
      <c r="R60" s="37">
        <f t="shared" si="28"/>
        <v>3.4482758620689655E-2</v>
      </c>
      <c r="AA60" s="154"/>
      <c r="AB60" s="154"/>
    </row>
    <row r="61" spans="1:28" ht="11.85" customHeight="1">
      <c r="A61" s="254"/>
      <c r="B61" s="254"/>
      <c r="C61" s="43"/>
      <c r="D61" s="305" t="s">
        <v>21</v>
      </c>
      <c r="E61" s="42"/>
      <c r="F61" s="93">
        <v>15</v>
      </c>
      <c r="G61" s="69">
        <v>3</v>
      </c>
      <c r="H61" s="41">
        <v>9</v>
      </c>
      <c r="I61" s="41">
        <v>0</v>
      </c>
      <c r="J61" s="41">
        <v>0</v>
      </c>
      <c r="K61" s="41">
        <v>5</v>
      </c>
      <c r="L61" s="41">
        <v>0</v>
      </c>
      <c r="M61" s="41">
        <v>0</v>
      </c>
      <c r="N61" s="41">
        <v>0</v>
      </c>
      <c r="O61" s="41">
        <v>2</v>
      </c>
      <c r="P61" s="41">
        <v>1</v>
      </c>
      <c r="Q61" s="41">
        <v>2</v>
      </c>
      <c r="R61" s="41">
        <v>1</v>
      </c>
      <c r="AA61" s="155">
        <v>15</v>
      </c>
      <c r="AB61" s="155" t="str">
        <f>IF(F61=AA61,"",1)</f>
        <v/>
      </c>
    </row>
    <row r="62" spans="1:28" ht="11.85" customHeight="1">
      <c r="A62" s="254"/>
      <c r="B62" s="254"/>
      <c r="C62" s="40"/>
      <c r="D62" s="306"/>
      <c r="E62" s="39"/>
      <c r="F62" s="94"/>
      <c r="G62" s="67">
        <f t="shared" ref="G62:R62" si="29">IF(G61=0,0,G61/$F61)</f>
        <v>0.2</v>
      </c>
      <c r="H62" s="37">
        <f t="shared" si="29"/>
        <v>0.6</v>
      </c>
      <c r="I62" s="37">
        <f t="shared" si="29"/>
        <v>0</v>
      </c>
      <c r="J62" s="37">
        <f t="shared" si="29"/>
        <v>0</v>
      </c>
      <c r="K62" s="37">
        <f t="shared" si="29"/>
        <v>0.33333333333333331</v>
      </c>
      <c r="L62" s="37">
        <f t="shared" si="29"/>
        <v>0</v>
      </c>
      <c r="M62" s="37">
        <f t="shared" si="29"/>
        <v>0</v>
      </c>
      <c r="N62" s="37">
        <f t="shared" si="29"/>
        <v>0</v>
      </c>
      <c r="O62" s="37">
        <f t="shared" si="29"/>
        <v>0.13333333333333333</v>
      </c>
      <c r="P62" s="37">
        <f t="shared" si="29"/>
        <v>6.6666666666666666E-2</v>
      </c>
      <c r="Q62" s="37">
        <f t="shared" si="29"/>
        <v>0.13333333333333333</v>
      </c>
      <c r="R62" s="37">
        <f t="shared" si="29"/>
        <v>6.6666666666666666E-2</v>
      </c>
      <c r="AA62" s="154"/>
      <c r="AB62" s="154"/>
    </row>
    <row r="63" spans="1:28" ht="11.85" customHeight="1">
      <c r="A63" s="254"/>
      <c r="B63" s="254"/>
      <c r="C63" s="43"/>
      <c r="D63" s="305" t="s">
        <v>20</v>
      </c>
      <c r="E63" s="42"/>
      <c r="F63" s="93">
        <v>7</v>
      </c>
      <c r="G63" s="69">
        <v>2</v>
      </c>
      <c r="H63" s="41">
        <v>4</v>
      </c>
      <c r="I63" s="41">
        <v>0</v>
      </c>
      <c r="J63" s="41">
        <v>0</v>
      </c>
      <c r="K63" s="41">
        <v>4</v>
      </c>
      <c r="L63" s="41">
        <v>0</v>
      </c>
      <c r="M63" s="41">
        <v>1</v>
      </c>
      <c r="N63" s="41">
        <v>0</v>
      </c>
      <c r="O63" s="41">
        <v>0</v>
      </c>
      <c r="P63" s="41">
        <v>1</v>
      </c>
      <c r="Q63" s="41">
        <v>0</v>
      </c>
      <c r="R63" s="41">
        <v>0</v>
      </c>
      <c r="AA63" s="155">
        <v>7</v>
      </c>
      <c r="AB63" s="155" t="str">
        <f>IF(F63=AA63,"",1)</f>
        <v/>
      </c>
    </row>
    <row r="64" spans="1:28" ht="11.85" customHeight="1">
      <c r="A64" s="254"/>
      <c r="B64" s="254"/>
      <c r="C64" s="40"/>
      <c r="D64" s="306"/>
      <c r="E64" s="39"/>
      <c r="F64" s="94"/>
      <c r="G64" s="67">
        <f t="shared" ref="G64:R64" si="30">IF(G63=0,0,G63/$F63)</f>
        <v>0.2857142857142857</v>
      </c>
      <c r="H64" s="37">
        <f t="shared" si="30"/>
        <v>0.5714285714285714</v>
      </c>
      <c r="I64" s="37">
        <f t="shared" si="30"/>
        <v>0</v>
      </c>
      <c r="J64" s="37">
        <f t="shared" si="30"/>
        <v>0</v>
      </c>
      <c r="K64" s="37">
        <f t="shared" si="30"/>
        <v>0.5714285714285714</v>
      </c>
      <c r="L64" s="37">
        <f t="shared" si="30"/>
        <v>0</v>
      </c>
      <c r="M64" s="37">
        <f t="shared" si="30"/>
        <v>0.14285714285714285</v>
      </c>
      <c r="N64" s="37">
        <f t="shared" si="30"/>
        <v>0</v>
      </c>
      <c r="O64" s="37">
        <f t="shared" si="30"/>
        <v>0</v>
      </c>
      <c r="P64" s="37">
        <f t="shared" si="30"/>
        <v>0.14285714285714285</v>
      </c>
      <c r="Q64" s="37">
        <f t="shared" si="30"/>
        <v>0</v>
      </c>
      <c r="R64" s="37">
        <f t="shared" si="30"/>
        <v>0</v>
      </c>
      <c r="AA64" s="154"/>
      <c r="AB64" s="154"/>
    </row>
    <row r="65" spans="1:28" ht="11.85" customHeight="1">
      <c r="A65" s="254"/>
      <c r="B65" s="254"/>
      <c r="C65" s="43"/>
      <c r="D65" s="305" t="s">
        <v>19</v>
      </c>
      <c r="E65" s="42"/>
      <c r="F65" s="93">
        <v>17</v>
      </c>
      <c r="G65" s="69">
        <v>9</v>
      </c>
      <c r="H65" s="41">
        <v>14</v>
      </c>
      <c r="I65" s="41">
        <v>0</v>
      </c>
      <c r="J65" s="41">
        <v>2</v>
      </c>
      <c r="K65" s="41">
        <v>4</v>
      </c>
      <c r="L65" s="41">
        <v>0</v>
      </c>
      <c r="M65" s="41">
        <v>1</v>
      </c>
      <c r="N65" s="41">
        <v>3</v>
      </c>
      <c r="O65" s="41">
        <v>2</v>
      </c>
      <c r="P65" s="41">
        <v>1</v>
      </c>
      <c r="Q65" s="41">
        <v>3</v>
      </c>
      <c r="R65" s="41">
        <v>0</v>
      </c>
      <c r="AA65" s="155">
        <v>17</v>
      </c>
      <c r="AB65" s="155" t="str">
        <f>IF(F65=AA65,"",1)</f>
        <v/>
      </c>
    </row>
    <row r="66" spans="1:28" ht="11.85" customHeight="1">
      <c r="A66" s="254"/>
      <c r="B66" s="254"/>
      <c r="C66" s="40"/>
      <c r="D66" s="306"/>
      <c r="E66" s="39"/>
      <c r="F66" s="94"/>
      <c r="G66" s="67">
        <f t="shared" ref="G66:R66" si="31">IF(G65=0,0,G65/$F65)</f>
        <v>0.52941176470588236</v>
      </c>
      <c r="H66" s="37">
        <f t="shared" si="31"/>
        <v>0.82352941176470584</v>
      </c>
      <c r="I66" s="37">
        <f t="shared" si="31"/>
        <v>0</v>
      </c>
      <c r="J66" s="37">
        <f t="shared" si="31"/>
        <v>0.11764705882352941</v>
      </c>
      <c r="K66" s="37">
        <f t="shared" si="31"/>
        <v>0.23529411764705882</v>
      </c>
      <c r="L66" s="37">
        <f t="shared" si="31"/>
        <v>0</v>
      </c>
      <c r="M66" s="37">
        <f t="shared" si="31"/>
        <v>5.8823529411764705E-2</v>
      </c>
      <c r="N66" s="37">
        <f t="shared" si="31"/>
        <v>0.17647058823529413</v>
      </c>
      <c r="O66" s="37">
        <f t="shared" si="31"/>
        <v>0.11764705882352941</v>
      </c>
      <c r="P66" s="37">
        <f t="shared" si="31"/>
        <v>5.8823529411764705E-2</v>
      </c>
      <c r="Q66" s="37">
        <f t="shared" si="31"/>
        <v>0.17647058823529413</v>
      </c>
      <c r="R66" s="37">
        <f t="shared" si="31"/>
        <v>0</v>
      </c>
      <c r="AA66" s="154"/>
      <c r="AB66" s="154"/>
    </row>
    <row r="67" spans="1:28" ht="11.85" customHeight="1">
      <c r="A67" s="254"/>
      <c r="B67" s="254"/>
      <c r="C67" s="43"/>
      <c r="D67" s="305" t="s">
        <v>18</v>
      </c>
      <c r="E67" s="42"/>
      <c r="F67" s="93">
        <v>6</v>
      </c>
      <c r="G67" s="69">
        <v>2</v>
      </c>
      <c r="H67" s="41">
        <v>3</v>
      </c>
      <c r="I67" s="41">
        <v>0</v>
      </c>
      <c r="J67" s="41">
        <v>0</v>
      </c>
      <c r="K67" s="41">
        <v>2</v>
      </c>
      <c r="L67" s="41">
        <v>0</v>
      </c>
      <c r="M67" s="41">
        <v>0</v>
      </c>
      <c r="N67" s="41">
        <v>2</v>
      </c>
      <c r="O67" s="41">
        <v>1</v>
      </c>
      <c r="P67" s="41">
        <v>0</v>
      </c>
      <c r="Q67" s="41">
        <v>1</v>
      </c>
      <c r="R67" s="41">
        <v>0</v>
      </c>
      <c r="AA67" s="155">
        <v>6</v>
      </c>
      <c r="AB67" s="155" t="str">
        <f>IF(F67=AA67,"",1)</f>
        <v/>
      </c>
    </row>
    <row r="68" spans="1:28" ht="11.85" customHeight="1">
      <c r="A68" s="254"/>
      <c r="B68" s="255"/>
      <c r="C68" s="40"/>
      <c r="D68" s="306"/>
      <c r="E68" s="39"/>
      <c r="F68" s="94"/>
      <c r="G68" s="67">
        <f t="shared" ref="G68:R68" si="32">IF(G67=0,0,G67/$F67)</f>
        <v>0.33333333333333331</v>
      </c>
      <c r="H68" s="37">
        <f t="shared" si="32"/>
        <v>0.5</v>
      </c>
      <c r="I68" s="37">
        <f t="shared" si="32"/>
        <v>0</v>
      </c>
      <c r="J68" s="37">
        <f t="shared" si="32"/>
        <v>0</v>
      </c>
      <c r="K68" s="37">
        <f t="shared" si="32"/>
        <v>0.33333333333333331</v>
      </c>
      <c r="L68" s="37">
        <f t="shared" si="32"/>
        <v>0</v>
      </c>
      <c r="M68" s="37">
        <f t="shared" si="32"/>
        <v>0</v>
      </c>
      <c r="N68" s="37">
        <f t="shared" si="32"/>
        <v>0.33333333333333331</v>
      </c>
      <c r="O68" s="37">
        <f t="shared" si="32"/>
        <v>0.16666666666666666</v>
      </c>
      <c r="P68" s="37">
        <f t="shared" si="32"/>
        <v>0</v>
      </c>
      <c r="Q68" s="37">
        <f t="shared" si="32"/>
        <v>0.16666666666666666</v>
      </c>
      <c r="R68" s="37">
        <f t="shared" si="32"/>
        <v>0</v>
      </c>
      <c r="AA68" s="154"/>
      <c r="AB68" s="154"/>
    </row>
    <row r="69" spans="1:28" ht="11.85" customHeight="1">
      <c r="A69" s="254"/>
      <c r="B69" s="253" t="s">
        <v>17</v>
      </c>
      <c r="C69" s="43"/>
      <c r="D69" s="305" t="s">
        <v>16</v>
      </c>
      <c r="E69" s="42"/>
      <c r="F69" s="93">
        <v>724</v>
      </c>
      <c r="G69" s="69">
        <f t="shared" ref="G69:R69" si="33">SUM(G71,G73,G75,G77,G79,G81,G83,G85,G87,G89,G91,G93,G95,G97,G99)</f>
        <v>91</v>
      </c>
      <c r="H69" s="41">
        <f t="shared" si="33"/>
        <v>142</v>
      </c>
      <c r="I69" s="41">
        <f t="shared" si="33"/>
        <v>62</v>
      </c>
      <c r="J69" s="41">
        <f t="shared" si="33"/>
        <v>10</v>
      </c>
      <c r="K69" s="41">
        <f t="shared" si="33"/>
        <v>169</v>
      </c>
      <c r="L69" s="41">
        <f t="shared" si="33"/>
        <v>13</v>
      </c>
      <c r="M69" s="41">
        <f t="shared" si="33"/>
        <v>16</v>
      </c>
      <c r="N69" s="41">
        <f t="shared" si="33"/>
        <v>20</v>
      </c>
      <c r="O69" s="41">
        <f t="shared" si="33"/>
        <v>17</v>
      </c>
      <c r="P69" s="41">
        <f t="shared" si="33"/>
        <v>66</v>
      </c>
      <c r="Q69" s="41">
        <f t="shared" si="33"/>
        <v>307</v>
      </c>
      <c r="R69" s="41">
        <f t="shared" si="33"/>
        <v>34</v>
      </c>
      <c r="AA69" s="155">
        <v>724</v>
      </c>
      <c r="AB69" s="155" t="str">
        <f>IF(F69=AA69,"",1)</f>
        <v/>
      </c>
    </row>
    <row r="70" spans="1:28" ht="11.85" customHeight="1">
      <c r="A70" s="254"/>
      <c r="B70" s="254"/>
      <c r="C70" s="40"/>
      <c r="D70" s="306"/>
      <c r="E70" s="39"/>
      <c r="F70" s="94"/>
      <c r="G70" s="67">
        <f t="shared" ref="G70:R70" si="34">IF(G69=0,0,G69/$F69)</f>
        <v>0.12569060773480664</v>
      </c>
      <c r="H70" s="37">
        <f t="shared" si="34"/>
        <v>0.19613259668508287</v>
      </c>
      <c r="I70" s="37">
        <f t="shared" si="34"/>
        <v>8.5635359116022103E-2</v>
      </c>
      <c r="J70" s="37">
        <f t="shared" si="34"/>
        <v>1.3812154696132596E-2</v>
      </c>
      <c r="K70" s="37">
        <f t="shared" si="34"/>
        <v>0.23342541436464087</v>
      </c>
      <c r="L70" s="37">
        <f t="shared" si="34"/>
        <v>1.7955801104972375E-2</v>
      </c>
      <c r="M70" s="37">
        <f t="shared" si="34"/>
        <v>2.2099447513812154E-2</v>
      </c>
      <c r="N70" s="37">
        <f t="shared" si="34"/>
        <v>2.7624309392265192E-2</v>
      </c>
      <c r="O70" s="37">
        <f t="shared" si="34"/>
        <v>2.3480662983425413E-2</v>
      </c>
      <c r="P70" s="37">
        <f t="shared" si="34"/>
        <v>9.1160220994475141E-2</v>
      </c>
      <c r="Q70" s="37">
        <f t="shared" si="34"/>
        <v>0.42403314917127072</v>
      </c>
      <c r="R70" s="37">
        <f t="shared" si="34"/>
        <v>4.6961325966850827E-2</v>
      </c>
      <c r="AA70" s="154"/>
      <c r="AB70" s="154"/>
    </row>
    <row r="71" spans="1:28" ht="11.85" customHeight="1">
      <c r="A71" s="254"/>
      <c r="B71" s="254"/>
      <c r="C71" s="43"/>
      <c r="D71" s="305" t="s">
        <v>122</v>
      </c>
      <c r="E71" s="42"/>
      <c r="F71" s="93">
        <v>4</v>
      </c>
      <c r="G71" s="69">
        <v>0</v>
      </c>
      <c r="H71" s="41">
        <v>0</v>
      </c>
      <c r="I71" s="41">
        <v>0</v>
      </c>
      <c r="J71" s="41">
        <v>0</v>
      </c>
      <c r="K71" s="41">
        <v>1</v>
      </c>
      <c r="L71" s="41">
        <v>0</v>
      </c>
      <c r="M71" s="41">
        <v>0</v>
      </c>
      <c r="N71" s="41">
        <v>0</v>
      </c>
      <c r="O71" s="41">
        <v>0</v>
      </c>
      <c r="P71" s="41">
        <v>0</v>
      </c>
      <c r="Q71" s="41">
        <v>3</v>
      </c>
      <c r="R71" s="41">
        <v>0</v>
      </c>
      <c r="AA71" s="155">
        <v>4</v>
      </c>
      <c r="AB71" s="155" t="str">
        <f>IF(F71=AA71,"",1)</f>
        <v/>
      </c>
    </row>
    <row r="72" spans="1:28" ht="11.85" customHeight="1">
      <c r="A72" s="254"/>
      <c r="B72" s="254"/>
      <c r="C72" s="40"/>
      <c r="D72" s="306"/>
      <c r="E72" s="39"/>
      <c r="F72" s="94"/>
      <c r="G72" s="67">
        <f t="shared" ref="G72:R72" si="35">IF(G71=0,0,G71/$F71)</f>
        <v>0</v>
      </c>
      <c r="H72" s="37">
        <f t="shared" si="35"/>
        <v>0</v>
      </c>
      <c r="I72" s="37">
        <f t="shared" si="35"/>
        <v>0</v>
      </c>
      <c r="J72" s="37">
        <f t="shared" si="35"/>
        <v>0</v>
      </c>
      <c r="K72" s="37">
        <f t="shared" si="35"/>
        <v>0.25</v>
      </c>
      <c r="L72" s="37">
        <f t="shared" si="35"/>
        <v>0</v>
      </c>
      <c r="M72" s="37">
        <f t="shared" si="35"/>
        <v>0</v>
      </c>
      <c r="N72" s="37">
        <f t="shared" si="35"/>
        <v>0</v>
      </c>
      <c r="O72" s="37">
        <f t="shared" si="35"/>
        <v>0</v>
      </c>
      <c r="P72" s="37">
        <f t="shared" si="35"/>
        <v>0</v>
      </c>
      <c r="Q72" s="37">
        <f t="shared" si="35"/>
        <v>0.75</v>
      </c>
      <c r="R72" s="37">
        <f t="shared" si="35"/>
        <v>0</v>
      </c>
      <c r="AA72" s="154"/>
      <c r="AB72" s="154"/>
    </row>
    <row r="73" spans="1:28" ht="11.85" customHeight="1">
      <c r="A73" s="254"/>
      <c r="B73" s="254"/>
      <c r="C73" s="43"/>
      <c r="D73" s="305" t="s">
        <v>14</v>
      </c>
      <c r="E73" s="42"/>
      <c r="F73" s="93">
        <v>91</v>
      </c>
      <c r="G73" s="69">
        <v>5</v>
      </c>
      <c r="H73" s="41">
        <v>17</v>
      </c>
      <c r="I73" s="41">
        <v>2</v>
      </c>
      <c r="J73" s="41">
        <v>0</v>
      </c>
      <c r="K73" s="41">
        <v>11</v>
      </c>
      <c r="L73" s="41">
        <v>0</v>
      </c>
      <c r="M73" s="41">
        <v>0</v>
      </c>
      <c r="N73" s="41">
        <v>2</v>
      </c>
      <c r="O73" s="41">
        <v>0</v>
      </c>
      <c r="P73" s="41">
        <v>5</v>
      </c>
      <c r="Q73" s="41">
        <v>55</v>
      </c>
      <c r="R73" s="41">
        <v>5</v>
      </c>
      <c r="AA73" s="155">
        <v>91</v>
      </c>
      <c r="AB73" s="155" t="str">
        <f>IF(F73=AA73,"",1)</f>
        <v/>
      </c>
    </row>
    <row r="74" spans="1:28" ht="11.85" customHeight="1">
      <c r="A74" s="254"/>
      <c r="B74" s="254"/>
      <c r="C74" s="40"/>
      <c r="D74" s="306"/>
      <c r="E74" s="39"/>
      <c r="F74" s="94"/>
      <c r="G74" s="67">
        <f t="shared" ref="G74:R74" si="36">IF(G73=0,0,G73/$F73)</f>
        <v>5.4945054945054944E-2</v>
      </c>
      <c r="H74" s="37">
        <f t="shared" si="36"/>
        <v>0.18681318681318682</v>
      </c>
      <c r="I74" s="37">
        <f t="shared" si="36"/>
        <v>2.197802197802198E-2</v>
      </c>
      <c r="J74" s="37">
        <f t="shared" si="36"/>
        <v>0</v>
      </c>
      <c r="K74" s="37">
        <f t="shared" si="36"/>
        <v>0.12087912087912088</v>
      </c>
      <c r="L74" s="37">
        <f t="shared" si="36"/>
        <v>0</v>
      </c>
      <c r="M74" s="37">
        <f t="shared" si="36"/>
        <v>0</v>
      </c>
      <c r="N74" s="37">
        <f t="shared" si="36"/>
        <v>2.197802197802198E-2</v>
      </c>
      <c r="O74" s="37">
        <f t="shared" si="36"/>
        <v>0</v>
      </c>
      <c r="P74" s="37">
        <f t="shared" si="36"/>
        <v>5.4945054945054944E-2</v>
      </c>
      <c r="Q74" s="37">
        <f t="shared" si="36"/>
        <v>0.60439560439560436</v>
      </c>
      <c r="R74" s="37">
        <f t="shared" si="36"/>
        <v>5.4945054945054944E-2</v>
      </c>
      <c r="AA74" s="154"/>
      <c r="AB74" s="154"/>
    </row>
    <row r="75" spans="1:28" ht="11.85" customHeight="1">
      <c r="A75" s="254"/>
      <c r="B75" s="254"/>
      <c r="C75" s="43"/>
      <c r="D75" s="305" t="s">
        <v>13</v>
      </c>
      <c r="E75" s="42"/>
      <c r="F75" s="93">
        <v>19</v>
      </c>
      <c r="G75" s="69">
        <v>0</v>
      </c>
      <c r="H75" s="41">
        <v>0</v>
      </c>
      <c r="I75" s="41">
        <v>0</v>
      </c>
      <c r="J75" s="41">
        <v>0</v>
      </c>
      <c r="K75" s="41">
        <v>6</v>
      </c>
      <c r="L75" s="41">
        <v>0</v>
      </c>
      <c r="M75" s="41">
        <v>0</v>
      </c>
      <c r="N75" s="41">
        <v>0</v>
      </c>
      <c r="O75" s="41">
        <v>0</v>
      </c>
      <c r="P75" s="41">
        <v>2</v>
      </c>
      <c r="Q75" s="41">
        <v>9</v>
      </c>
      <c r="R75" s="41">
        <v>2</v>
      </c>
      <c r="AA75" s="155">
        <v>19</v>
      </c>
      <c r="AB75" s="155" t="str">
        <f>IF(F75=AA75,"",1)</f>
        <v/>
      </c>
    </row>
    <row r="76" spans="1:28" ht="11.85" customHeight="1">
      <c r="A76" s="254"/>
      <c r="B76" s="254"/>
      <c r="C76" s="40"/>
      <c r="D76" s="306"/>
      <c r="E76" s="39"/>
      <c r="F76" s="94"/>
      <c r="G76" s="67">
        <f t="shared" ref="G76:R76" si="37">IF(G75=0,0,G75/$F75)</f>
        <v>0</v>
      </c>
      <c r="H76" s="37">
        <f t="shared" si="37"/>
        <v>0</v>
      </c>
      <c r="I76" s="37">
        <f t="shared" si="37"/>
        <v>0</v>
      </c>
      <c r="J76" s="37">
        <f t="shared" si="37"/>
        <v>0</v>
      </c>
      <c r="K76" s="37">
        <f t="shared" si="37"/>
        <v>0.31578947368421051</v>
      </c>
      <c r="L76" s="37">
        <f t="shared" si="37"/>
        <v>0</v>
      </c>
      <c r="M76" s="37">
        <f t="shared" si="37"/>
        <v>0</v>
      </c>
      <c r="N76" s="37">
        <f t="shared" si="37"/>
        <v>0</v>
      </c>
      <c r="O76" s="37">
        <f t="shared" si="37"/>
        <v>0</v>
      </c>
      <c r="P76" s="37">
        <f t="shared" si="37"/>
        <v>0.10526315789473684</v>
      </c>
      <c r="Q76" s="37">
        <f t="shared" si="37"/>
        <v>0.47368421052631576</v>
      </c>
      <c r="R76" s="37">
        <f t="shared" si="37"/>
        <v>0.10526315789473684</v>
      </c>
      <c r="AA76" s="154"/>
      <c r="AB76" s="154"/>
    </row>
    <row r="77" spans="1:28" ht="11.85" customHeight="1">
      <c r="A77" s="254"/>
      <c r="B77" s="254"/>
      <c r="C77" s="43"/>
      <c r="D77" s="305" t="s">
        <v>12</v>
      </c>
      <c r="E77" s="42"/>
      <c r="F77" s="93">
        <v>14</v>
      </c>
      <c r="G77" s="69">
        <v>2</v>
      </c>
      <c r="H77" s="41">
        <v>4</v>
      </c>
      <c r="I77" s="41">
        <v>1</v>
      </c>
      <c r="J77" s="41">
        <v>1</v>
      </c>
      <c r="K77" s="41">
        <v>5</v>
      </c>
      <c r="L77" s="41">
        <v>0</v>
      </c>
      <c r="M77" s="41">
        <v>1</v>
      </c>
      <c r="N77" s="41">
        <v>1</v>
      </c>
      <c r="O77" s="41">
        <v>0</v>
      </c>
      <c r="P77" s="41">
        <v>1</v>
      </c>
      <c r="Q77" s="41">
        <v>3</v>
      </c>
      <c r="R77" s="41">
        <v>0</v>
      </c>
      <c r="AA77" s="155">
        <v>14</v>
      </c>
      <c r="AB77" s="155" t="str">
        <f>IF(F77=AA77,"",1)</f>
        <v/>
      </c>
    </row>
    <row r="78" spans="1:28" ht="11.85" customHeight="1">
      <c r="A78" s="254"/>
      <c r="B78" s="254"/>
      <c r="C78" s="40"/>
      <c r="D78" s="306"/>
      <c r="E78" s="39"/>
      <c r="F78" s="94"/>
      <c r="G78" s="67">
        <f t="shared" ref="G78:R78" si="38">IF(G77=0,0,G77/$F77)</f>
        <v>0.14285714285714285</v>
      </c>
      <c r="H78" s="37">
        <f t="shared" si="38"/>
        <v>0.2857142857142857</v>
      </c>
      <c r="I78" s="37">
        <f t="shared" si="38"/>
        <v>7.1428571428571425E-2</v>
      </c>
      <c r="J78" s="37">
        <f t="shared" si="38"/>
        <v>7.1428571428571425E-2</v>
      </c>
      <c r="K78" s="37">
        <f t="shared" si="38"/>
        <v>0.35714285714285715</v>
      </c>
      <c r="L78" s="37">
        <f t="shared" si="38"/>
        <v>0</v>
      </c>
      <c r="M78" s="37">
        <f t="shared" si="38"/>
        <v>7.1428571428571425E-2</v>
      </c>
      <c r="N78" s="37">
        <f t="shared" si="38"/>
        <v>7.1428571428571425E-2</v>
      </c>
      <c r="O78" s="37">
        <f t="shared" si="38"/>
        <v>0</v>
      </c>
      <c r="P78" s="37">
        <f t="shared" si="38"/>
        <v>7.1428571428571425E-2</v>
      </c>
      <c r="Q78" s="37">
        <f t="shared" si="38"/>
        <v>0.21428571428571427</v>
      </c>
      <c r="R78" s="37">
        <f t="shared" si="38"/>
        <v>0</v>
      </c>
      <c r="AA78" s="154"/>
      <c r="AB78" s="154"/>
    </row>
    <row r="79" spans="1:28" ht="11.85" customHeight="1">
      <c r="A79" s="254"/>
      <c r="B79" s="254"/>
      <c r="C79" s="43"/>
      <c r="D79" s="305" t="s">
        <v>11</v>
      </c>
      <c r="E79" s="42"/>
      <c r="F79" s="93">
        <v>32</v>
      </c>
      <c r="G79" s="69">
        <v>6</v>
      </c>
      <c r="H79" s="41">
        <v>5</v>
      </c>
      <c r="I79" s="41">
        <v>4</v>
      </c>
      <c r="J79" s="41">
        <v>1</v>
      </c>
      <c r="K79" s="41">
        <v>5</v>
      </c>
      <c r="L79" s="41">
        <v>0</v>
      </c>
      <c r="M79" s="41">
        <v>3</v>
      </c>
      <c r="N79" s="41">
        <v>5</v>
      </c>
      <c r="O79" s="41">
        <v>2</v>
      </c>
      <c r="P79" s="41">
        <v>3</v>
      </c>
      <c r="Q79" s="41">
        <v>10</v>
      </c>
      <c r="R79" s="41">
        <v>0</v>
      </c>
      <c r="AA79" s="155">
        <v>32</v>
      </c>
      <c r="AB79" s="155" t="str">
        <f>IF(F79=AA79,"",1)</f>
        <v/>
      </c>
    </row>
    <row r="80" spans="1:28" ht="11.85" customHeight="1">
      <c r="A80" s="254"/>
      <c r="B80" s="254"/>
      <c r="C80" s="40"/>
      <c r="D80" s="306"/>
      <c r="E80" s="39"/>
      <c r="F80" s="94"/>
      <c r="G80" s="67">
        <f t="shared" ref="G80:R80" si="39">IF(G79=0,0,G79/$F79)</f>
        <v>0.1875</v>
      </c>
      <c r="H80" s="37">
        <f t="shared" si="39"/>
        <v>0.15625</v>
      </c>
      <c r="I80" s="37">
        <f t="shared" si="39"/>
        <v>0.125</v>
      </c>
      <c r="J80" s="37">
        <f t="shared" si="39"/>
        <v>3.125E-2</v>
      </c>
      <c r="K80" s="37">
        <f t="shared" si="39"/>
        <v>0.15625</v>
      </c>
      <c r="L80" s="37">
        <f t="shared" si="39"/>
        <v>0</v>
      </c>
      <c r="M80" s="37">
        <f t="shared" si="39"/>
        <v>9.375E-2</v>
      </c>
      <c r="N80" s="37">
        <f t="shared" si="39"/>
        <v>0.15625</v>
      </c>
      <c r="O80" s="37">
        <f t="shared" si="39"/>
        <v>6.25E-2</v>
      </c>
      <c r="P80" s="37">
        <f t="shared" si="39"/>
        <v>9.375E-2</v>
      </c>
      <c r="Q80" s="37">
        <f t="shared" si="39"/>
        <v>0.3125</v>
      </c>
      <c r="R80" s="37">
        <f t="shared" si="39"/>
        <v>0</v>
      </c>
      <c r="AA80" s="154"/>
      <c r="AB80" s="154"/>
    </row>
    <row r="81" spans="1:28" ht="11.85" customHeight="1">
      <c r="A81" s="254"/>
      <c r="B81" s="254"/>
      <c r="C81" s="43"/>
      <c r="D81" s="305" t="s">
        <v>10</v>
      </c>
      <c r="E81" s="42"/>
      <c r="F81" s="93">
        <v>176</v>
      </c>
      <c r="G81" s="69">
        <v>14</v>
      </c>
      <c r="H81" s="41">
        <v>31</v>
      </c>
      <c r="I81" s="41">
        <v>19</v>
      </c>
      <c r="J81" s="41">
        <v>1</v>
      </c>
      <c r="K81" s="41">
        <v>31</v>
      </c>
      <c r="L81" s="41">
        <v>2</v>
      </c>
      <c r="M81" s="41">
        <v>4</v>
      </c>
      <c r="N81" s="41">
        <v>3</v>
      </c>
      <c r="O81" s="41">
        <v>4</v>
      </c>
      <c r="P81" s="41">
        <v>12</v>
      </c>
      <c r="Q81" s="41">
        <v>80</v>
      </c>
      <c r="R81" s="41">
        <v>17</v>
      </c>
      <c r="AA81" s="155">
        <v>176</v>
      </c>
      <c r="AB81" s="155" t="str">
        <f>IF(F81=AA81,"",1)</f>
        <v/>
      </c>
    </row>
    <row r="82" spans="1:28" ht="11.85" customHeight="1">
      <c r="A82" s="254"/>
      <c r="B82" s="254"/>
      <c r="C82" s="40"/>
      <c r="D82" s="306"/>
      <c r="E82" s="39"/>
      <c r="F82" s="94"/>
      <c r="G82" s="67">
        <f t="shared" ref="G82:R82" si="40">IF(G81=0,0,G81/$F81)</f>
        <v>7.9545454545454544E-2</v>
      </c>
      <c r="H82" s="37">
        <f t="shared" si="40"/>
        <v>0.17613636363636365</v>
      </c>
      <c r="I82" s="37">
        <f t="shared" si="40"/>
        <v>0.10795454545454546</v>
      </c>
      <c r="J82" s="37">
        <f t="shared" si="40"/>
        <v>5.681818181818182E-3</v>
      </c>
      <c r="K82" s="37">
        <f t="shared" si="40"/>
        <v>0.17613636363636365</v>
      </c>
      <c r="L82" s="37">
        <f t="shared" si="40"/>
        <v>1.1363636363636364E-2</v>
      </c>
      <c r="M82" s="37">
        <f t="shared" si="40"/>
        <v>2.2727272727272728E-2</v>
      </c>
      <c r="N82" s="37">
        <f t="shared" si="40"/>
        <v>1.7045454545454544E-2</v>
      </c>
      <c r="O82" s="37">
        <f t="shared" si="40"/>
        <v>2.2727272727272728E-2</v>
      </c>
      <c r="P82" s="37">
        <f t="shared" si="40"/>
        <v>6.8181818181818177E-2</v>
      </c>
      <c r="Q82" s="37">
        <f t="shared" si="40"/>
        <v>0.45454545454545453</v>
      </c>
      <c r="R82" s="37">
        <f t="shared" si="40"/>
        <v>9.6590909090909088E-2</v>
      </c>
      <c r="AA82" s="154"/>
      <c r="AB82" s="154"/>
    </row>
    <row r="83" spans="1:28" ht="11.85" customHeight="1">
      <c r="A83" s="254"/>
      <c r="B83" s="254"/>
      <c r="C83" s="43"/>
      <c r="D83" s="305" t="s">
        <v>9</v>
      </c>
      <c r="E83" s="42"/>
      <c r="F83" s="93">
        <v>21</v>
      </c>
      <c r="G83" s="69">
        <v>1</v>
      </c>
      <c r="H83" s="41">
        <v>0</v>
      </c>
      <c r="I83" s="41">
        <v>2</v>
      </c>
      <c r="J83" s="41">
        <v>0</v>
      </c>
      <c r="K83" s="41">
        <v>4</v>
      </c>
      <c r="L83" s="41">
        <v>0</v>
      </c>
      <c r="M83" s="41">
        <v>0</v>
      </c>
      <c r="N83" s="41">
        <v>0</v>
      </c>
      <c r="O83" s="41">
        <v>1</v>
      </c>
      <c r="P83" s="41">
        <v>2</v>
      </c>
      <c r="Q83" s="41">
        <v>11</v>
      </c>
      <c r="R83" s="41">
        <v>1</v>
      </c>
      <c r="AA83" s="155">
        <v>21</v>
      </c>
      <c r="AB83" s="155" t="str">
        <f>IF(F83=AA83,"",1)</f>
        <v/>
      </c>
    </row>
    <row r="84" spans="1:28" ht="11.85" customHeight="1">
      <c r="A84" s="254"/>
      <c r="B84" s="254"/>
      <c r="C84" s="40"/>
      <c r="D84" s="306"/>
      <c r="E84" s="39"/>
      <c r="F84" s="94"/>
      <c r="G84" s="67">
        <f t="shared" ref="G84:R84" si="41">IF(G83=0,0,G83/$F83)</f>
        <v>4.7619047619047616E-2</v>
      </c>
      <c r="H84" s="37">
        <f t="shared" si="41"/>
        <v>0</v>
      </c>
      <c r="I84" s="37">
        <f t="shared" si="41"/>
        <v>9.5238095238095233E-2</v>
      </c>
      <c r="J84" s="37">
        <f t="shared" si="41"/>
        <v>0</v>
      </c>
      <c r="K84" s="37">
        <f t="shared" si="41"/>
        <v>0.19047619047619047</v>
      </c>
      <c r="L84" s="37">
        <f t="shared" si="41"/>
        <v>0</v>
      </c>
      <c r="M84" s="37">
        <f t="shared" si="41"/>
        <v>0</v>
      </c>
      <c r="N84" s="37">
        <f t="shared" si="41"/>
        <v>0</v>
      </c>
      <c r="O84" s="37">
        <f t="shared" si="41"/>
        <v>4.7619047619047616E-2</v>
      </c>
      <c r="P84" s="37">
        <f t="shared" si="41"/>
        <v>9.5238095238095233E-2</v>
      </c>
      <c r="Q84" s="37">
        <f t="shared" si="41"/>
        <v>0.52380952380952384</v>
      </c>
      <c r="R84" s="37">
        <f t="shared" si="41"/>
        <v>4.7619047619047616E-2</v>
      </c>
      <c r="AA84" s="154"/>
      <c r="AB84" s="154"/>
    </row>
    <row r="85" spans="1:28" ht="11.85" customHeight="1">
      <c r="A85" s="254"/>
      <c r="B85" s="254"/>
      <c r="C85" s="43"/>
      <c r="D85" s="305" t="s">
        <v>8</v>
      </c>
      <c r="E85" s="42"/>
      <c r="F85" s="93">
        <v>9</v>
      </c>
      <c r="G85" s="69">
        <v>3</v>
      </c>
      <c r="H85" s="41">
        <v>4</v>
      </c>
      <c r="I85" s="41">
        <v>1</v>
      </c>
      <c r="J85" s="41">
        <v>0</v>
      </c>
      <c r="K85" s="41">
        <v>1</v>
      </c>
      <c r="L85" s="41">
        <v>0</v>
      </c>
      <c r="M85" s="41">
        <v>1</v>
      </c>
      <c r="N85" s="41">
        <v>1</v>
      </c>
      <c r="O85" s="41">
        <v>0</v>
      </c>
      <c r="P85" s="41">
        <v>0</v>
      </c>
      <c r="Q85" s="41">
        <v>4</v>
      </c>
      <c r="R85" s="41">
        <v>0</v>
      </c>
      <c r="AA85" s="155">
        <v>9</v>
      </c>
      <c r="AB85" s="155" t="str">
        <f>IF(F85=AA85,"",1)</f>
        <v/>
      </c>
    </row>
    <row r="86" spans="1:28" ht="11.85" customHeight="1">
      <c r="A86" s="254"/>
      <c r="B86" s="254"/>
      <c r="C86" s="40"/>
      <c r="D86" s="306"/>
      <c r="E86" s="39"/>
      <c r="F86" s="94"/>
      <c r="G86" s="67">
        <f t="shared" ref="G86:R86" si="42">IF(G85=0,0,G85/$F85)</f>
        <v>0.33333333333333331</v>
      </c>
      <c r="H86" s="37">
        <f t="shared" si="42"/>
        <v>0.44444444444444442</v>
      </c>
      <c r="I86" s="37">
        <f t="shared" si="42"/>
        <v>0.1111111111111111</v>
      </c>
      <c r="J86" s="37">
        <f t="shared" si="42"/>
        <v>0</v>
      </c>
      <c r="K86" s="37">
        <f t="shared" si="42"/>
        <v>0.1111111111111111</v>
      </c>
      <c r="L86" s="37">
        <f t="shared" si="42"/>
        <v>0</v>
      </c>
      <c r="M86" s="37">
        <f t="shared" si="42"/>
        <v>0.1111111111111111</v>
      </c>
      <c r="N86" s="37">
        <f t="shared" si="42"/>
        <v>0.1111111111111111</v>
      </c>
      <c r="O86" s="37">
        <f t="shared" si="42"/>
        <v>0</v>
      </c>
      <c r="P86" s="37">
        <f t="shared" si="42"/>
        <v>0</v>
      </c>
      <c r="Q86" s="37">
        <f t="shared" si="42"/>
        <v>0.44444444444444442</v>
      </c>
      <c r="R86" s="37">
        <f t="shared" si="42"/>
        <v>0</v>
      </c>
      <c r="AA86" s="154"/>
      <c r="AB86" s="154"/>
    </row>
    <row r="87" spans="1:28" ht="11.85" customHeight="1">
      <c r="A87" s="254"/>
      <c r="B87" s="254"/>
      <c r="C87" s="43"/>
      <c r="D87" s="307" t="s">
        <v>121</v>
      </c>
      <c r="E87" s="42"/>
      <c r="F87" s="93">
        <v>18</v>
      </c>
      <c r="G87" s="69">
        <v>2</v>
      </c>
      <c r="H87" s="41">
        <v>3</v>
      </c>
      <c r="I87" s="41">
        <v>2</v>
      </c>
      <c r="J87" s="41">
        <v>0</v>
      </c>
      <c r="K87" s="41">
        <v>6</v>
      </c>
      <c r="L87" s="41">
        <v>1</v>
      </c>
      <c r="M87" s="41">
        <v>0</v>
      </c>
      <c r="N87" s="41">
        <v>2</v>
      </c>
      <c r="O87" s="41">
        <v>0</v>
      </c>
      <c r="P87" s="41">
        <v>1</v>
      </c>
      <c r="Q87" s="41">
        <v>8</v>
      </c>
      <c r="R87" s="41">
        <v>0</v>
      </c>
      <c r="AA87" s="155">
        <v>18</v>
      </c>
      <c r="AB87" s="155" t="str">
        <f>IF(F87=AA87,"",1)</f>
        <v/>
      </c>
    </row>
    <row r="88" spans="1:28" ht="11.85" customHeight="1">
      <c r="A88" s="254"/>
      <c r="B88" s="254"/>
      <c r="C88" s="40"/>
      <c r="D88" s="306"/>
      <c r="E88" s="39"/>
      <c r="F88" s="94"/>
      <c r="G88" s="67">
        <f t="shared" ref="G88:R88" si="43">IF(G87=0,0,G87/$F87)</f>
        <v>0.1111111111111111</v>
      </c>
      <c r="H88" s="37">
        <f t="shared" si="43"/>
        <v>0.16666666666666666</v>
      </c>
      <c r="I88" s="37">
        <f t="shared" si="43"/>
        <v>0.1111111111111111</v>
      </c>
      <c r="J88" s="37">
        <f t="shared" si="43"/>
        <v>0</v>
      </c>
      <c r="K88" s="37">
        <f t="shared" si="43"/>
        <v>0.33333333333333331</v>
      </c>
      <c r="L88" s="37">
        <f t="shared" si="43"/>
        <v>5.5555555555555552E-2</v>
      </c>
      <c r="M88" s="37">
        <f t="shared" si="43"/>
        <v>0</v>
      </c>
      <c r="N88" s="37">
        <f t="shared" si="43"/>
        <v>0.1111111111111111</v>
      </c>
      <c r="O88" s="37">
        <f t="shared" si="43"/>
        <v>0</v>
      </c>
      <c r="P88" s="37">
        <f t="shared" si="43"/>
        <v>5.5555555555555552E-2</v>
      </c>
      <c r="Q88" s="37">
        <f t="shared" si="43"/>
        <v>0.44444444444444442</v>
      </c>
      <c r="R88" s="37">
        <f t="shared" si="43"/>
        <v>0</v>
      </c>
      <c r="AA88" s="154"/>
      <c r="AB88" s="154"/>
    </row>
    <row r="89" spans="1:28" ht="11.85" customHeight="1">
      <c r="A89" s="254"/>
      <c r="B89" s="254"/>
      <c r="C89" s="43"/>
      <c r="D89" s="305" t="s">
        <v>6</v>
      </c>
      <c r="E89" s="42"/>
      <c r="F89" s="93">
        <v>49</v>
      </c>
      <c r="G89" s="69">
        <v>19</v>
      </c>
      <c r="H89" s="41">
        <v>26</v>
      </c>
      <c r="I89" s="41">
        <v>13</v>
      </c>
      <c r="J89" s="41">
        <v>2</v>
      </c>
      <c r="K89" s="41">
        <v>4</v>
      </c>
      <c r="L89" s="41">
        <v>0</v>
      </c>
      <c r="M89" s="41">
        <v>2</v>
      </c>
      <c r="N89" s="41">
        <v>1</v>
      </c>
      <c r="O89" s="41">
        <v>0</v>
      </c>
      <c r="P89" s="41">
        <v>0</v>
      </c>
      <c r="Q89" s="41">
        <v>17</v>
      </c>
      <c r="R89" s="41">
        <v>0</v>
      </c>
      <c r="AA89" s="155">
        <v>49</v>
      </c>
      <c r="AB89" s="155" t="str">
        <f>IF(F89=AA89,"",1)</f>
        <v/>
      </c>
    </row>
    <row r="90" spans="1:28" ht="11.85" customHeight="1">
      <c r="A90" s="254"/>
      <c r="B90" s="254"/>
      <c r="C90" s="40"/>
      <c r="D90" s="306"/>
      <c r="E90" s="39"/>
      <c r="F90" s="94"/>
      <c r="G90" s="67">
        <f t="shared" ref="G90:R90" si="44">IF(G89=0,0,G89/$F89)</f>
        <v>0.38775510204081631</v>
      </c>
      <c r="H90" s="37">
        <f t="shared" si="44"/>
        <v>0.53061224489795922</v>
      </c>
      <c r="I90" s="37">
        <f t="shared" si="44"/>
        <v>0.26530612244897961</v>
      </c>
      <c r="J90" s="37">
        <f t="shared" si="44"/>
        <v>4.0816326530612242E-2</v>
      </c>
      <c r="K90" s="37">
        <f t="shared" si="44"/>
        <v>8.1632653061224483E-2</v>
      </c>
      <c r="L90" s="37">
        <f t="shared" si="44"/>
        <v>0</v>
      </c>
      <c r="M90" s="37">
        <f t="shared" si="44"/>
        <v>4.0816326530612242E-2</v>
      </c>
      <c r="N90" s="37">
        <f t="shared" si="44"/>
        <v>2.0408163265306121E-2</v>
      </c>
      <c r="O90" s="37">
        <f t="shared" si="44"/>
        <v>0</v>
      </c>
      <c r="P90" s="37">
        <f t="shared" si="44"/>
        <v>0</v>
      </c>
      <c r="Q90" s="37">
        <f t="shared" si="44"/>
        <v>0.34693877551020408</v>
      </c>
      <c r="R90" s="37">
        <f t="shared" si="44"/>
        <v>0</v>
      </c>
      <c r="AA90" s="154"/>
      <c r="AB90" s="154"/>
    </row>
    <row r="91" spans="1:28" ht="11.85" customHeight="1">
      <c r="A91" s="254"/>
      <c r="B91" s="254"/>
      <c r="C91" s="43"/>
      <c r="D91" s="305" t="s">
        <v>5</v>
      </c>
      <c r="E91" s="42"/>
      <c r="F91" s="93">
        <v>24</v>
      </c>
      <c r="G91" s="69">
        <v>11</v>
      </c>
      <c r="H91" s="41">
        <v>17</v>
      </c>
      <c r="I91" s="41">
        <v>6</v>
      </c>
      <c r="J91" s="41">
        <v>2</v>
      </c>
      <c r="K91" s="41">
        <v>6</v>
      </c>
      <c r="L91" s="41">
        <v>0</v>
      </c>
      <c r="M91" s="41">
        <v>2</v>
      </c>
      <c r="N91" s="41">
        <v>2</v>
      </c>
      <c r="O91" s="41">
        <v>1</v>
      </c>
      <c r="P91" s="41">
        <v>4</v>
      </c>
      <c r="Q91" s="41">
        <v>2</v>
      </c>
      <c r="R91" s="41">
        <v>1</v>
      </c>
      <c r="AA91" s="155">
        <v>24</v>
      </c>
      <c r="AB91" s="155" t="str">
        <f>IF(F91=AA91,"",1)</f>
        <v/>
      </c>
    </row>
    <row r="92" spans="1:28" ht="11.85" customHeight="1">
      <c r="A92" s="254"/>
      <c r="B92" s="254"/>
      <c r="C92" s="40"/>
      <c r="D92" s="306"/>
      <c r="E92" s="39"/>
      <c r="F92" s="94"/>
      <c r="G92" s="67">
        <f t="shared" ref="G92:R92" si="45">IF(G91=0,0,G91/$F91)</f>
        <v>0.45833333333333331</v>
      </c>
      <c r="H92" s="37">
        <f t="shared" si="45"/>
        <v>0.70833333333333337</v>
      </c>
      <c r="I92" s="37">
        <f t="shared" si="45"/>
        <v>0.25</v>
      </c>
      <c r="J92" s="37">
        <f t="shared" si="45"/>
        <v>8.3333333333333329E-2</v>
      </c>
      <c r="K92" s="37">
        <f t="shared" si="45"/>
        <v>0.25</v>
      </c>
      <c r="L92" s="37">
        <f t="shared" si="45"/>
        <v>0</v>
      </c>
      <c r="M92" s="37">
        <f t="shared" si="45"/>
        <v>8.3333333333333329E-2</v>
      </c>
      <c r="N92" s="37">
        <f t="shared" si="45"/>
        <v>8.3333333333333329E-2</v>
      </c>
      <c r="O92" s="37">
        <f t="shared" si="45"/>
        <v>4.1666666666666664E-2</v>
      </c>
      <c r="P92" s="37">
        <f t="shared" si="45"/>
        <v>0.16666666666666666</v>
      </c>
      <c r="Q92" s="37">
        <f t="shared" si="45"/>
        <v>8.3333333333333329E-2</v>
      </c>
      <c r="R92" s="37">
        <f t="shared" si="45"/>
        <v>4.1666666666666664E-2</v>
      </c>
      <c r="AA92" s="154"/>
      <c r="AB92" s="154"/>
    </row>
    <row r="93" spans="1:28" ht="11.85" customHeight="1">
      <c r="A93" s="254"/>
      <c r="B93" s="254"/>
      <c r="C93" s="43"/>
      <c r="D93" s="305" t="s">
        <v>4</v>
      </c>
      <c r="E93" s="42"/>
      <c r="F93" s="93">
        <v>22</v>
      </c>
      <c r="G93" s="69">
        <v>3</v>
      </c>
      <c r="H93" s="41">
        <v>3</v>
      </c>
      <c r="I93" s="41">
        <v>1</v>
      </c>
      <c r="J93" s="41">
        <v>0</v>
      </c>
      <c r="K93" s="41">
        <v>7</v>
      </c>
      <c r="L93" s="41">
        <v>1</v>
      </c>
      <c r="M93" s="41">
        <v>1</v>
      </c>
      <c r="N93" s="41">
        <v>0</v>
      </c>
      <c r="O93" s="41">
        <v>1</v>
      </c>
      <c r="P93" s="41">
        <v>3</v>
      </c>
      <c r="Q93" s="41">
        <v>7</v>
      </c>
      <c r="R93" s="41">
        <v>0</v>
      </c>
      <c r="AA93" s="155">
        <v>22</v>
      </c>
      <c r="AB93" s="155" t="str">
        <f>IF(F93=AA93,"",1)</f>
        <v/>
      </c>
    </row>
    <row r="94" spans="1:28" ht="11.85" customHeight="1">
      <c r="A94" s="254"/>
      <c r="B94" s="254"/>
      <c r="C94" s="40"/>
      <c r="D94" s="306"/>
      <c r="E94" s="39"/>
      <c r="F94" s="94"/>
      <c r="G94" s="67">
        <f t="shared" ref="G94:R94" si="46">IF(G93=0,0,G93/$F93)</f>
        <v>0.13636363636363635</v>
      </c>
      <c r="H94" s="37">
        <f t="shared" si="46"/>
        <v>0.13636363636363635</v>
      </c>
      <c r="I94" s="37">
        <f t="shared" si="46"/>
        <v>4.5454545454545456E-2</v>
      </c>
      <c r="J94" s="37">
        <f t="shared" si="46"/>
        <v>0</v>
      </c>
      <c r="K94" s="37">
        <f t="shared" si="46"/>
        <v>0.31818181818181818</v>
      </c>
      <c r="L94" s="37">
        <f t="shared" si="46"/>
        <v>4.5454545454545456E-2</v>
      </c>
      <c r="M94" s="37">
        <f t="shared" si="46"/>
        <v>4.5454545454545456E-2</v>
      </c>
      <c r="N94" s="37">
        <f t="shared" si="46"/>
        <v>0</v>
      </c>
      <c r="O94" s="37">
        <f t="shared" si="46"/>
        <v>4.5454545454545456E-2</v>
      </c>
      <c r="P94" s="37">
        <f t="shared" si="46"/>
        <v>0.13636363636363635</v>
      </c>
      <c r="Q94" s="37">
        <f t="shared" si="46"/>
        <v>0.31818181818181818</v>
      </c>
      <c r="R94" s="37">
        <f t="shared" si="46"/>
        <v>0</v>
      </c>
      <c r="AA94" s="154"/>
      <c r="AB94" s="154"/>
    </row>
    <row r="95" spans="1:28" ht="11.85" customHeight="1">
      <c r="A95" s="254"/>
      <c r="B95" s="254"/>
      <c r="C95" s="43"/>
      <c r="D95" s="305" t="s">
        <v>3</v>
      </c>
      <c r="E95" s="42"/>
      <c r="F95" s="93">
        <v>168</v>
      </c>
      <c r="G95" s="69">
        <v>11</v>
      </c>
      <c r="H95" s="41">
        <v>11</v>
      </c>
      <c r="I95" s="41">
        <v>6</v>
      </c>
      <c r="J95" s="41">
        <v>3</v>
      </c>
      <c r="K95" s="41">
        <v>51</v>
      </c>
      <c r="L95" s="41">
        <v>7</v>
      </c>
      <c r="M95" s="41">
        <v>2</v>
      </c>
      <c r="N95" s="41">
        <v>0</v>
      </c>
      <c r="O95" s="41">
        <v>5</v>
      </c>
      <c r="P95" s="41">
        <v>27</v>
      </c>
      <c r="Q95" s="41">
        <v>69</v>
      </c>
      <c r="R95" s="41">
        <v>7</v>
      </c>
      <c r="AA95" s="155">
        <v>168</v>
      </c>
      <c r="AB95" s="155" t="str">
        <f>IF(F95=AA95,"",1)</f>
        <v/>
      </c>
    </row>
    <row r="96" spans="1:28" ht="11.85" customHeight="1">
      <c r="A96" s="254"/>
      <c r="B96" s="254"/>
      <c r="C96" s="40"/>
      <c r="D96" s="306"/>
      <c r="E96" s="39"/>
      <c r="F96" s="94"/>
      <c r="G96" s="67">
        <f t="shared" ref="G96:R96" si="47">IF(G95=0,0,G95/$F95)</f>
        <v>6.5476190476190479E-2</v>
      </c>
      <c r="H96" s="37">
        <f t="shared" si="47"/>
        <v>6.5476190476190479E-2</v>
      </c>
      <c r="I96" s="37">
        <f t="shared" si="47"/>
        <v>3.5714285714285712E-2</v>
      </c>
      <c r="J96" s="37">
        <f t="shared" si="47"/>
        <v>1.7857142857142856E-2</v>
      </c>
      <c r="K96" s="37">
        <f t="shared" si="47"/>
        <v>0.30357142857142855</v>
      </c>
      <c r="L96" s="37">
        <f t="shared" si="47"/>
        <v>4.1666666666666664E-2</v>
      </c>
      <c r="M96" s="37">
        <f t="shared" si="47"/>
        <v>1.1904761904761904E-2</v>
      </c>
      <c r="N96" s="37">
        <f t="shared" si="47"/>
        <v>0</v>
      </c>
      <c r="O96" s="37">
        <f t="shared" si="47"/>
        <v>2.976190476190476E-2</v>
      </c>
      <c r="P96" s="37">
        <f t="shared" si="47"/>
        <v>0.16071428571428573</v>
      </c>
      <c r="Q96" s="37">
        <f t="shared" si="47"/>
        <v>0.4107142857142857</v>
      </c>
      <c r="R96" s="37">
        <f t="shared" si="47"/>
        <v>4.1666666666666664E-2</v>
      </c>
      <c r="AA96" s="154"/>
      <c r="AB96" s="154"/>
    </row>
    <row r="97" spans="1:30" ht="11.85" customHeight="1">
      <c r="A97" s="254"/>
      <c r="B97" s="254"/>
      <c r="C97" s="43"/>
      <c r="D97" s="305" t="s">
        <v>2</v>
      </c>
      <c r="E97" s="42"/>
      <c r="F97" s="93">
        <v>21</v>
      </c>
      <c r="G97" s="69">
        <v>0</v>
      </c>
      <c r="H97" s="41">
        <v>2</v>
      </c>
      <c r="I97" s="41">
        <v>1</v>
      </c>
      <c r="J97" s="41">
        <v>0</v>
      </c>
      <c r="K97" s="41">
        <v>10</v>
      </c>
      <c r="L97" s="41">
        <v>2</v>
      </c>
      <c r="M97" s="41">
        <v>0</v>
      </c>
      <c r="N97" s="41">
        <v>0</v>
      </c>
      <c r="O97" s="41">
        <v>0</v>
      </c>
      <c r="P97" s="41">
        <v>1</v>
      </c>
      <c r="Q97" s="41">
        <v>8</v>
      </c>
      <c r="R97" s="41">
        <v>1</v>
      </c>
      <c r="AA97" s="155">
        <v>21</v>
      </c>
      <c r="AB97" s="155" t="str">
        <f>IF(F97=AA97,"",1)</f>
        <v/>
      </c>
    </row>
    <row r="98" spans="1:30" ht="11.85" customHeight="1">
      <c r="A98" s="254"/>
      <c r="B98" s="254"/>
      <c r="C98" s="40"/>
      <c r="D98" s="306"/>
      <c r="E98" s="39"/>
      <c r="F98" s="94"/>
      <c r="G98" s="67">
        <f t="shared" ref="G98:R98" si="48">IF(G97=0,0,G97/$F97)</f>
        <v>0</v>
      </c>
      <c r="H98" s="37">
        <f t="shared" si="48"/>
        <v>9.5238095238095233E-2</v>
      </c>
      <c r="I98" s="37">
        <f t="shared" si="48"/>
        <v>4.7619047619047616E-2</v>
      </c>
      <c r="J98" s="37">
        <f t="shared" si="48"/>
        <v>0</v>
      </c>
      <c r="K98" s="37">
        <f t="shared" si="48"/>
        <v>0.47619047619047616</v>
      </c>
      <c r="L98" s="37">
        <f t="shared" si="48"/>
        <v>9.5238095238095233E-2</v>
      </c>
      <c r="M98" s="37">
        <f t="shared" si="48"/>
        <v>0</v>
      </c>
      <c r="N98" s="37">
        <f t="shared" si="48"/>
        <v>0</v>
      </c>
      <c r="O98" s="37">
        <f t="shared" si="48"/>
        <v>0</v>
      </c>
      <c r="P98" s="37">
        <f t="shared" si="48"/>
        <v>4.7619047619047616E-2</v>
      </c>
      <c r="Q98" s="37">
        <f t="shared" si="48"/>
        <v>0.38095238095238093</v>
      </c>
      <c r="R98" s="37">
        <f t="shared" si="48"/>
        <v>4.7619047619047616E-2</v>
      </c>
      <c r="AA98" s="154"/>
      <c r="AB98" s="154"/>
    </row>
    <row r="99" spans="1:30" ht="11.85" customHeight="1">
      <c r="A99" s="254"/>
      <c r="B99" s="254"/>
      <c r="C99" s="43"/>
      <c r="D99" s="305" t="s">
        <v>1</v>
      </c>
      <c r="E99" s="42"/>
      <c r="F99" s="93">
        <v>56</v>
      </c>
      <c r="G99" s="69">
        <v>14</v>
      </c>
      <c r="H99" s="41">
        <v>19</v>
      </c>
      <c r="I99" s="41">
        <v>4</v>
      </c>
      <c r="J99" s="41">
        <v>0</v>
      </c>
      <c r="K99" s="41">
        <v>21</v>
      </c>
      <c r="L99" s="41">
        <v>0</v>
      </c>
      <c r="M99" s="41">
        <v>0</v>
      </c>
      <c r="N99" s="41">
        <v>3</v>
      </c>
      <c r="O99" s="41">
        <v>3</v>
      </c>
      <c r="P99" s="41">
        <v>5</v>
      </c>
      <c r="Q99" s="41">
        <v>21</v>
      </c>
      <c r="R99" s="41">
        <v>0</v>
      </c>
      <c r="AA99" s="155">
        <v>56</v>
      </c>
      <c r="AB99" s="155" t="str">
        <f>IF(F99=AA99,"",1)</f>
        <v/>
      </c>
    </row>
    <row r="100" spans="1:30" ht="11.85" customHeight="1" thickBot="1">
      <c r="A100" s="255"/>
      <c r="B100" s="255"/>
      <c r="C100" s="40"/>
      <c r="D100" s="306"/>
      <c r="E100" s="39"/>
      <c r="F100" s="128"/>
      <c r="G100" s="67">
        <f t="shared" ref="G100:R100" si="49">IF(G99=0,0,G99/$F99)</f>
        <v>0.25</v>
      </c>
      <c r="H100" s="37">
        <f t="shared" si="49"/>
        <v>0.3392857142857143</v>
      </c>
      <c r="I100" s="37">
        <f t="shared" si="49"/>
        <v>7.1428571428571425E-2</v>
      </c>
      <c r="J100" s="37">
        <f t="shared" si="49"/>
        <v>0</v>
      </c>
      <c r="K100" s="37">
        <f t="shared" si="49"/>
        <v>0.375</v>
      </c>
      <c r="L100" s="37">
        <f t="shared" si="49"/>
        <v>0</v>
      </c>
      <c r="M100" s="37">
        <f t="shared" si="49"/>
        <v>0</v>
      </c>
      <c r="N100" s="37">
        <f t="shared" si="49"/>
        <v>5.3571428571428568E-2</v>
      </c>
      <c r="O100" s="37">
        <f t="shared" si="49"/>
        <v>5.3571428571428568E-2</v>
      </c>
      <c r="P100" s="37">
        <f t="shared" si="49"/>
        <v>8.9285714285714288E-2</v>
      </c>
      <c r="Q100" s="37">
        <f t="shared" si="49"/>
        <v>0.375</v>
      </c>
      <c r="R100" s="37">
        <f t="shared" si="49"/>
        <v>0</v>
      </c>
      <c r="AA100" s="157"/>
      <c r="AB100" s="158"/>
    </row>
    <row r="110" spans="1:30">
      <c r="D110" s="166" t="s">
        <v>490</v>
      </c>
      <c r="E110" s="164"/>
      <c r="F110" s="165">
        <v>967</v>
      </c>
      <c r="G110" s="165">
        <v>168</v>
      </c>
      <c r="H110" s="165">
        <v>283</v>
      </c>
      <c r="I110" s="165">
        <v>74</v>
      </c>
      <c r="J110" s="165">
        <v>16</v>
      </c>
      <c r="K110" s="165">
        <v>246</v>
      </c>
      <c r="L110" s="165">
        <v>18</v>
      </c>
      <c r="M110" s="165">
        <v>32</v>
      </c>
      <c r="N110" s="165">
        <v>32</v>
      </c>
      <c r="O110" s="165">
        <v>31</v>
      </c>
      <c r="P110" s="165">
        <v>80</v>
      </c>
      <c r="Q110" s="165">
        <v>357</v>
      </c>
      <c r="R110" s="165">
        <v>42</v>
      </c>
      <c r="S110" s="72"/>
      <c r="T110" s="72"/>
      <c r="U110" s="72"/>
      <c r="V110" s="72"/>
      <c r="W110" s="72"/>
      <c r="X110" s="72"/>
      <c r="Y110" s="72"/>
      <c r="Z110" s="72"/>
      <c r="AA110" s="72"/>
      <c r="AB110" s="72"/>
      <c r="AC110" s="72"/>
      <c r="AD110" s="72"/>
    </row>
    <row r="111" spans="1:30">
      <c r="D111" s="167" t="s">
        <v>49</v>
      </c>
      <c r="E111" s="164"/>
      <c r="F111" s="168">
        <f>IF(F110="","",SUM(F9,F11,F13,F15,F17))</f>
        <v>967</v>
      </c>
      <c r="G111" s="168">
        <f t="shared" ref="G111:R111" si="50">IF(G110="","",SUM(G9,G11,G13,G15,G17))</f>
        <v>168</v>
      </c>
      <c r="H111" s="168">
        <f t="shared" si="50"/>
        <v>283</v>
      </c>
      <c r="I111" s="168">
        <f t="shared" si="50"/>
        <v>74</v>
      </c>
      <c r="J111" s="168">
        <f t="shared" si="50"/>
        <v>16</v>
      </c>
      <c r="K111" s="168">
        <f t="shared" si="50"/>
        <v>246</v>
      </c>
      <c r="L111" s="168">
        <f t="shared" si="50"/>
        <v>18</v>
      </c>
      <c r="M111" s="168">
        <f t="shared" si="50"/>
        <v>32</v>
      </c>
      <c r="N111" s="168">
        <f t="shared" si="50"/>
        <v>32</v>
      </c>
      <c r="O111" s="168">
        <f t="shared" si="50"/>
        <v>31</v>
      </c>
      <c r="P111" s="168">
        <f t="shared" si="50"/>
        <v>80</v>
      </c>
      <c r="Q111" s="168">
        <f t="shared" si="50"/>
        <v>357</v>
      </c>
      <c r="R111" s="168">
        <f t="shared" si="50"/>
        <v>42</v>
      </c>
      <c r="S111" s="75"/>
      <c r="T111" s="72"/>
      <c r="U111" s="75"/>
      <c r="V111" s="72"/>
      <c r="W111" s="75"/>
      <c r="X111" s="72"/>
      <c r="Y111" s="75"/>
      <c r="Z111" s="72"/>
      <c r="AA111" s="75"/>
      <c r="AB111" s="72"/>
      <c r="AC111" s="75"/>
      <c r="AD111" s="72"/>
    </row>
    <row r="112" spans="1:30">
      <c r="D112" s="167" t="s">
        <v>43</v>
      </c>
      <c r="E112" s="164"/>
      <c r="F112" s="168">
        <f>IF(F110="","",SUM(F19,F69))</f>
        <v>967</v>
      </c>
      <c r="G112" s="168">
        <f t="shared" ref="G112:R112" si="51">IF(G110="","",SUM(G19,G69))</f>
        <v>168</v>
      </c>
      <c r="H112" s="168">
        <f t="shared" si="51"/>
        <v>283</v>
      </c>
      <c r="I112" s="168">
        <f t="shared" si="51"/>
        <v>74</v>
      </c>
      <c r="J112" s="168">
        <f t="shared" si="51"/>
        <v>16</v>
      </c>
      <c r="K112" s="168">
        <f t="shared" si="51"/>
        <v>246</v>
      </c>
      <c r="L112" s="168">
        <f t="shared" si="51"/>
        <v>18</v>
      </c>
      <c r="M112" s="168">
        <f t="shared" si="51"/>
        <v>32</v>
      </c>
      <c r="N112" s="168">
        <f t="shared" si="51"/>
        <v>32</v>
      </c>
      <c r="O112" s="168">
        <f t="shared" si="51"/>
        <v>31</v>
      </c>
      <c r="P112" s="168">
        <f t="shared" si="51"/>
        <v>80</v>
      </c>
      <c r="Q112" s="168">
        <f t="shared" si="51"/>
        <v>357</v>
      </c>
      <c r="R112" s="168">
        <f t="shared" si="51"/>
        <v>42</v>
      </c>
      <c r="S112" s="75"/>
      <c r="T112" s="72"/>
      <c r="U112" s="75"/>
      <c r="V112" s="72"/>
      <c r="W112" s="75"/>
      <c r="X112" s="72"/>
      <c r="Y112" s="75"/>
      <c r="Z112" s="72"/>
      <c r="AA112" s="75"/>
      <c r="AB112" s="72"/>
      <c r="AC112" s="75"/>
      <c r="AD112" s="72"/>
    </row>
    <row r="113" spans="4:30">
      <c r="D113" s="169" t="s">
        <v>42</v>
      </c>
      <c r="F113" s="168">
        <f>IF(F110="","",SUM(F21,F23,F25,F27,F29,F31,F33,F35,F37,F39,F41,F43,F45,F47,F49,F51,F53,F55,F57,F59,F61,F63,F65,F67))</f>
        <v>243</v>
      </c>
      <c r="G113" s="168">
        <f t="shared" ref="G113:R113" si="52">IF(G110="","",SUM(G21,G23,G25,G27,G29,G31,G33,G35,G37,G39,G41,G43,G45,G47,G49,G51,G53,G55,G57,G59,G61,G63,G65,G67))</f>
        <v>77</v>
      </c>
      <c r="H113" s="168">
        <f t="shared" si="52"/>
        <v>141</v>
      </c>
      <c r="I113" s="168">
        <f t="shared" si="52"/>
        <v>12</v>
      </c>
      <c r="J113" s="168">
        <f t="shared" si="52"/>
        <v>6</v>
      </c>
      <c r="K113" s="168">
        <f t="shared" si="52"/>
        <v>77</v>
      </c>
      <c r="L113" s="168">
        <f t="shared" si="52"/>
        <v>5</v>
      </c>
      <c r="M113" s="168">
        <f t="shared" si="52"/>
        <v>16</v>
      </c>
      <c r="N113" s="168">
        <f t="shared" si="52"/>
        <v>12</v>
      </c>
      <c r="O113" s="168">
        <f t="shared" si="52"/>
        <v>14</v>
      </c>
      <c r="P113" s="168">
        <f t="shared" si="52"/>
        <v>14</v>
      </c>
      <c r="Q113" s="168">
        <f t="shared" si="52"/>
        <v>50</v>
      </c>
      <c r="R113" s="168">
        <f t="shared" si="52"/>
        <v>8</v>
      </c>
      <c r="S113" s="75"/>
      <c r="T113" s="72"/>
      <c r="U113" s="75"/>
      <c r="V113" s="72"/>
      <c r="W113" s="75"/>
      <c r="X113" s="72"/>
      <c r="Y113" s="75"/>
      <c r="Z113" s="72"/>
      <c r="AA113" s="75"/>
      <c r="AB113" s="72"/>
      <c r="AC113" s="75"/>
      <c r="AD113" s="72"/>
    </row>
    <row r="114" spans="4:30">
      <c r="D114" s="170" t="s">
        <v>491</v>
      </c>
      <c r="F114" s="168">
        <f>IF(F110="","",SUM(F71,F73,F75,F77,F79,F81,F83,F85,F87,F89,F91,F93,F95,F97,F99))</f>
        <v>724</v>
      </c>
      <c r="G114" s="168">
        <f t="shared" ref="G114:R114" si="53">IF(G110="","",SUM(G71,G73,G75,G77,G79,G81,G83,G85,G87,G89,G91,G93,G95,G97,G99))</f>
        <v>91</v>
      </c>
      <c r="H114" s="168">
        <f t="shared" si="53"/>
        <v>142</v>
      </c>
      <c r="I114" s="168">
        <f t="shared" si="53"/>
        <v>62</v>
      </c>
      <c r="J114" s="168">
        <f t="shared" si="53"/>
        <v>10</v>
      </c>
      <c r="K114" s="168">
        <f t="shared" si="53"/>
        <v>169</v>
      </c>
      <c r="L114" s="168">
        <f t="shared" si="53"/>
        <v>13</v>
      </c>
      <c r="M114" s="168">
        <f t="shared" si="53"/>
        <v>16</v>
      </c>
      <c r="N114" s="168">
        <f t="shared" si="53"/>
        <v>20</v>
      </c>
      <c r="O114" s="168">
        <f t="shared" si="53"/>
        <v>17</v>
      </c>
      <c r="P114" s="168">
        <f t="shared" si="53"/>
        <v>66</v>
      </c>
      <c r="Q114" s="168">
        <f t="shared" si="53"/>
        <v>307</v>
      </c>
      <c r="R114" s="168">
        <f t="shared" si="53"/>
        <v>34</v>
      </c>
      <c r="S114" s="75"/>
      <c r="T114" s="72"/>
      <c r="U114" s="75"/>
      <c r="V114" s="72"/>
      <c r="W114" s="75"/>
      <c r="X114" s="72"/>
      <c r="Y114" s="75"/>
      <c r="Z114" s="72"/>
      <c r="AA114" s="75"/>
      <c r="AB114" s="72"/>
      <c r="AC114" s="75"/>
      <c r="AD114" s="72"/>
    </row>
    <row r="115" spans="4:30">
      <c r="S115" s="72"/>
      <c r="T115" s="72"/>
      <c r="U115" s="72"/>
      <c r="V115" s="72"/>
      <c r="W115" s="72"/>
      <c r="X115" s="72"/>
      <c r="Y115" s="72"/>
      <c r="Z115" s="72"/>
      <c r="AA115" s="72"/>
      <c r="AB115" s="72"/>
      <c r="AC115" s="72"/>
      <c r="AD115" s="72"/>
    </row>
    <row r="116" spans="4:30">
      <c r="D116" s="166" t="s">
        <v>490</v>
      </c>
      <c r="F116" s="165" t="str">
        <f>IF(F110="","",IF(F7=F110,"",1))</f>
        <v/>
      </c>
      <c r="G116" s="165" t="str">
        <f t="shared" ref="G116:R116" si="54">IF(G110="","",IF(G7=G110,"",1))</f>
        <v/>
      </c>
      <c r="H116" s="165" t="str">
        <f t="shared" si="54"/>
        <v/>
      </c>
      <c r="I116" s="165" t="str">
        <f t="shared" si="54"/>
        <v/>
      </c>
      <c r="J116" s="165" t="str">
        <f t="shared" si="54"/>
        <v/>
      </c>
      <c r="K116" s="165" t="str">
        <f t="shared" si="54"/>
        <v/>
      </c>
      <c r="L116" s="165" t="str">
        <f t="shared" si="54"/>
        <v/>
      </c>
      <c r="M116" s="165" t="str">
        <f t="shared" si="54"/>
        <v/>
      </c>
      <c r="N116" s="165" t="str">
        <f t="shared" si="54"/>
        <v/>
      </c>
      <c r="O116" s="165" t="str">
        <f t="shared" si="54"/>
        <v/>
      </c>
      <c r="P116" s="165" t="str">
        <f t="shared" si="54"/>
        <v/>
      </c>
      <c r="Q116" s="165" t="str">
        <f t="shared" si="54"/>
        <v/>
      </c>
      <c r="R116" s="165" t="str">
        <f t="shared" si="54"/>
        <v/>
      </c>
      <c r="S116" s="72"/>
      <c r="T116" s="72"/>
      <c r="U116" s="72"/>
      <c r="V116" s="72"/>
      <c r="W116" s="72"/>
      <c r="X116" s="72"/>
      <c r="Y116" s="72"/>
      <c r="Z116" s="72"/>
      <c r="AA116" s="72"/>
      <c r="AB116" s="72"/>
      <c r="AC116" s="72"/>
      <c r="AD116" s="72"/>
    </row>
    <row r="117" spans="4:30">
      <c r="D117" s="167" t="s">
        <v>49</v>
      </c>
      <c r="F117" s="165" t="str">
        <f>IF(F110="","",IF(F110=F111,"",1))</f>
        <v/>
      </c>
      <c r="G117" s="165" t="str">
        <f t="shared" ref="G117:R117" si="55">IF(G110="","",IF(G110=G111,"",1))</f>
        <v/>
      </c>
      <c r="H117" s="165" t="str">
        <f t="shared" si="55"/>
        <v/>
      </c>
      <c r="I117" s="165" t="str">
        <f t="shared" si="55"/>
        <v/>
      </c>
      <c r="J117" s="165" t="str">
        <f t="shared" si="55"/>
        <v/>
      </c>
      <c r="K117" s="165" t="str">
        <f t="shared" si="55"/>
        <v/>
      </c>
      <c r="L117" s="165" t="str">
        <f t="shared" si="55"/>
        <v/>
      </c>
      <c r="M117" s="165" t="str">
        <f t="shared" si="55"/>
        <v/>
      </c>
      <c r="N117" s="165" t="str">
        <f t="shared" si="55"/>
        <v/>
      </c>
      <c r="O117" s="165" t="str">
        <f t="shared" si="55"/>
        <v/>
      </c>
      <c r="P117" s="165" t="str">
        <f t="shared" si="55"/>
        <v/>
      </c>
      <c r="Q117" s="165" t="str">
        <f t="shared" si="55"/>
        <v/>
      </c>
      <c r="R117" s="165" t="str">
        <f t="shared" si="55"/>
        <v/>
      </c>
      <c r="S117" s="72"/>
      <c r="T117" s="72"/>
      <c r="U117" s="72"/>
      <c r="V117" s="72"/>
      <c r="W117" s="72"/>
      <c r="X117" s="72"/>
      <c r="Y117" s="72"/>
      <c r="Z117" s="72"/>
      <c r="AA117" s="72"/>
      <c r="AB117" s="72"/>
      <c r="AC117" s="72"/>
      <c r="AD117" s="72"/>
    </row>
    <row r="118" spans="4:30">
      <c r="D118" s="167" t="s">
        <v>43</v>
      </c>
      <c r="F118" s="165" t="str">
        <f>IF(F110="","",IF(F110=F112,"",1))</f>
        <v/>
      </c>
      <c r="G118" s="165" t="str">
        <f t="shared" ref="G118:R118" si="56">IF(G110="","",IF(G110=G112,"",1))</f>
        <v/>
      </c>
      <c r="H118" s="165" t="str">
        <f t="shared" si="56"/>
        <v/>
      </c>
      <c r="I118" s="165" t="str">
        <f t="shared" si="56"/>
        <v/>
      </c>
      <c r="J118" s="165" t="str">
        <f t="shared" si="56"/>
        <v/>
      </c>
      <c r="K118" s="165" t="str">
        <f t="shared" si="56"/>
        <v/>
      </c>
      <c r="L118" s="165" t="str">
        <f t="shared" si="56"/>
        <v/>
      </c>
      <c r="M118" s="165" t="str">
        <f t="shared" si="56"/>
        <v/>
      </c>
      <c r="N118" s="165" t="str">
        <f t="shared" si="56"/>
        <v/>
      </c>
      <c r="O118" s="165" t="str">
        <f t="shared" si="56"/>
        <v/>
      </c>
      <c r="P118" s="165" t="str">
        <f t="shared" si="56"/>
        <v/>
      </c>
      <c r="Q118" s="165" t="str">
        <f t="shared" si="56"/>
        <v/>
      </c>
      <c r="R118" s="165" t="str">
        <f t="shared" si="56"/>
        <v/>
      </c>
      <c r="S118" s="72"/>
      <c r="T118" s="72"/>
      <c r="U118" s="72"/>
      <c r="V118" s="72"/>
      <c r="W118" s="72"/>
      <c r="X118" s="72"/>
      <c r="Y118" s="72"/>
      <c r="Z118" s="72"/>
      <c r="AA118" s="72"/>
      <c r="AB118" s="72"/>
      <c r="AC118" s="72"/>
      <c r="AD118" s="72"/>
    </row>
    <row r="119" spans="4:30">
      <c r="D119" s="169" t="s">
        <v>42</v>
      </c>
      <c r="F119" s="165" t="str">
        <f>IF(F110="","",IF(F19=F113,"",1))</f>
        <v/>
      </c>
      <c r="G119" s="165" t="str">
        <f t="shared" ref="G119:R119" si="57">IF(G110="","",IF(G19=G113,"",1))</f>
        <v/>
      </c>
      <c r="H119" s="165" t="str">
        <f t="shared" si="57"/>
        <v/>
      </c>
      <c r="I119" s="165" t="str">
        <f t="shared" si="57"/>
        <v/>
      </c>
      <c r="J119" s="165" t="str">
        <f t="shared" si="57"/>
        <v/>
      </c>
      <c r="K119" s="165" t="str">
        <f t="shared" si="57"/>
        <v/>
      </c>
      <c r="L119" s="165" t="str">
        <f t="shared" si="57"/>
        <v/>
      </c>
      <c r="M119" s="165" t="str">
        <f t="shared" si="57"/>
        <v/>
      </c>
      <c r="N119" s="165" t="str">
        <f t="shared" si="57"/>
        <v/>
      </c>
      <c r="O119" s="165" t="str">
        <f t="shared" si="57"/>
        <v/>
      </c>
      <c r="P119" s="165" t="str">
        <f t="shared" si="57"/>
        <v/>
      </c>
      <c r="Q119" s="165" t="str">
        <f t="shared" si="57"/>
        <v/>
      </c>
      <c r="R119" s="165" t="str">
        <f t="shared" si="57"/>
        <v/>
      </c>
      <c r="S119" s="72"/>
      <c r="T119" s="72"/>
      <c r="U119" s="72"/>
      <c r="V119" s="72"/>
      <c r="W119" s="72"/>
      <c r="X119" s="72"/>
      <c r="Y119" s="72"/>
      <c r="Z119" s="72"/>
      <c r="AA119" s="72"/>
      <c r="AB119" s="72"/>
      <c r="AC119" s="72"/>
      <c r="AD119" s="72"/>
    </row>
    <row r="120" spans="4:30">
      <c r="D120" s="170" t="s">
        <v>491</v>
      </c>
      <c r="F120" s="165" t="str">
        <f>IF(F110="","",IF(F69=F114,"",1))</f>
        <v/>
      </c>
      <c r="G120" s="165" t="str">
        <f t="shared" ref="G120:R120" si="58">IF(G110="","",IF(G69=G114,"",1))</f>
        <v/>
      </c>
      <c r="H120" s="165" t="str">
        <f t="shared" si="58"/>
        <v/>
      </c>
      <c r="I120" s="165" t="str">
        <f t="shared" si="58"/>
        <v/>
      </c>
      <c r="J120" s="165" t="str">
        <f t="shared" si="58"/>
        <v/>
      </c>
      <c r="K120" s="165" t="str">
        <f t="shared" si="58"/>
        <v/>
      </c>
      <c r="L120" s="165" t="str">
        <f t="shared" si="58"/>
        <v/>
      </c>
      <c r="M120" s="165" t="str">
        <f t="shared" si="58"/>
        <v/>
      </c>
      <c r="N120" s="165" t="str">
        <f t="shared" si="58"/>
        <v/>
      </c>
      <c r="O120" s="165" t="str">
        <f t="shared" si="58"/>
        <v/>
      </c>
      <c r="P120" s="165" t="str">
        <f t="shared" si="58"/>
        <v/>
      </c>
      <c r="Q120" s="165" t="str">
        <f t="shared" si="58"/>
        <v/>
      </c>
      <c r="R120" s="165" t="str">
        <f t="shared" si="58"/>
        <v/>
      </c>
      <c r="S120" s="72"/>
      <c r="T120" s="72"/>
      <c r="U120" s="72"/>
      <c r="V120" s="72"/>
      <c r="W120" s="72"/>
      <c r="X120" s="72"/>
      <c r="Y120" s="72"/>
      <c r="Z120" s="72"/>
      <c r="AA120" s="72"/>
      <c r="AB120" s="72"/>
      <c r="AC120" s="72"/>
      <c r="AD120" s="72"/>
    </row>
  </sheetData>
  <mergeCells count="65">
    <mergeCell ref="F3:F6"/>
    <mergeCell ref="G3:G6"/>
    <mergeCell ref="H3:H6"/>
    <mergeCell ref="I3:I6"/>
    <mergeCell ref="J3:J6"/>
    <mergeCell ref="Q3:Q6"/>
    <mergeCell ref="R3:R6"/>
    <mergeCell ref="A7:E8"/>
    <mergeCell ref="A9:A18"/>
    <mergeCell ref="B9:E10"/>
    <mergeCell ref="B11:E12"/>
    <mergeCell ref="B13:E14"/>
    <mergeCell ref="B15:E16"/>
    <mergeCell ref="B17:E18"/>
    <mergeCell ref="K3:K6"/>
    <mergeCell ref="L3:L6"/>
    <mergeCell ref="M3:M6"/>
    <mergeCell ref="N3:N6"/>
    <mergeCell ref="O3:O6"/>
    <mergeCell ref="P3:P6"/>
    <mergeCell ref="A3:E6"/>
    <mergeCell ref="A19:A100"/>
    <mergeCell ref="B19:B68"/>
    <mergeCell ref="D19:D20"/>
    <mergeCell ref="D21:D22"/>
    <mergeCell ref="D23:D24"/>
    <mergeCell ref="D25:D26"/>
    <mergeCell ref="D27:D28"/>
    <mergeCell ref="D29:D30"/>
    <mergeCell ref="D31:D32"/>
    <mergeCell ref="D33:D34"/>
    <mergeCell ref="D57:D58"/>
    <mergeCell ref="D35:D36"/>
    <mergeCell ref="D37:D38"/>
    <mergeCell ref="D39:D40"/>
    <mergeCell ref="D41:D42"/>
    <mergeCell ref="D43:D44"/>
    <mergeCell ref="D45:D46"/>
    <mergeCell ref="D47:D48"/>
    <mergeCell ref="D49:D50"/>
    <mergeCell ref="D51:D52"/>
    <mergeCell ref="D53:D54"/>
    <mergeCell ref="D55:D56"/>
    <mergeCell ref="B69:B100"/>
    <mergeCell ref="D69:D70"/>
    <mergeCell ref="D71:D72"/>
    <mergeCell ref="D73:D74"/>
    <mergeCell ref="D75:D76"/>
    <mergeCell ref="D59:D60"/>
    <mergeCell ref="D61:D62"/>
    <mergeCell ref="D63:D64"/>
    <mergeCell ref="D65:D66"/>
    <mergeCell ref="D67:D68"/>
    <mergeCell ref="D99:D100"/>
    <mergeCell ref="D77:D78"/>
    <mergeCell ref="D79:D80"/>
    <mergeCell ref="D81:D82"/>
    <mergeCell ref="D83:D84"/>
    <mergeCell ref="D95:D96"/>
    <mergeCell ref="D97:D98"/>
    <mergeCell ref="D85:D86"/>
    <mergeCell ref="D87:D88"/>
    <mergeCell ref="D89:D90"/>
    <mergeCell ref="D91:D92"/>
    <mergeCell ref="D93:D94"/>
  </mergeCells>
  <phoneticPr fontId="4"/>
  <pageMargins left="0.59055118110236227" right="0.19685039370078741" top="0.39370078740157483" bottom="0.39370078740157483" header="0.51181102362204722" footer="0.51181102362204722"/>
  <pageSetup paperSize="9" scale="68"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95</vt:i4>
      </vt:variant>
      <vt:variant>
        <vt:lpstr>名前付き一覧</vt:lpstr>
      </vt:variant>
      <vt:variant>
        <vt:i4>93</vt:i4>
      </vt:variant>
    </vt:vector>
  </HeadingPairs>
  <TitlesOfParts>
    <vt:vector size="188" baseType="lpstr">
      <vt:lpstr>表紙</vt:lpstr>
      <vt:lpstr>付表1</vt:lpstr>
      <vt:lpstr>付表2-1</vt:lpstr>
      <vt:lpstr>付表2-2</vt:lpstr>
      <vt:lpstr>付表2-3</vt:lpstr>
      <vt:lpstr>付表2-4</vt:lpstr>
      <vt:lpstr>付表2-5</vt:lpstr>
      <vt:lpstr>付表2-6</vt:lpstr>
      <vt:lpstr>付表2-7</vt:lpstr>
      <vt:lpstr>付表2-8</vt:lpstr>
      <vt:lpstr>付表2-9</vt:lpstr>
      <vt:lpstr>付表2-10</vt:lpstr>
      <vt:lpstr>付表2-11</vt:lpstr>
      <vt:lpstr>付表2-12</vt:lpstr>
      <vt:lpstr>付表3-1</vt:lpstr>
      <vt:lpstr>付表3-2</vt:lpstr>
      <vt:lpstr>付表4-1</vt:lpstr>
      <vt:lpstr>付表4-2</vt:lpstr>
      <vt:lpstr>付表5</vt:lpstr>
      <vt:lpstr>付表6-1</vt:lpstr>
      <vt:lpstr>付表6-2</vt:lpstr>
      <vt:lpstr>付表7</vt:lpstr>
      <vt:lpstr>付表8</vt:lpstr>
      <vt:lpstr>付表9</vt:lpstr>
      <vt:lpstr>付表10</vt:lpstr>
      <vt:lpstr>付表11</vt:lpstr>
      <vt:lpstr>付表12</vt:lpstr>
      <vt:lpstr>付表13</vt:lpstr>
      <vt:lpstr>付表14</vt:lpstr>
      <vt:lpstr>付表15</vt:lpstr>
      <vt:lpstr>付表16-1</vt:lpstr>
      <vt:lpstr>付表16-2</vt:lpstr>
      <vt:lpstr>付表17</vt:lpstr>
      <vt:lpstr>付表18</vt:lpstr>
      <vt:lpstr>付表19-1</vt:lpstr>
      <vt:lpstr>付表19-2</vt:lpstr>
      <vt:lpstr>付表19-3</vt:lpstr>
      <vt:lpstr>付表19-4</vt:lpstr>
      <vt:lpstr>付表19-5</vt:lpstr>
      <vt:lpstr>付表19-6</vt:lpstr>
      <vt:lpstr>付表19-7</vt:lpstr>
      <vt:lpstr>付表20</vt:lpstr>
      <vt:lpstr>付表21-1</vt:lpstr>
      <vt:lpstr>付表21-2</vt:lpstr>
      <vt:lpstr>付表21-2(平均取得日数あり)</vt:lpstr>
      <vt:lpstr>付表22</vt:lpstr>
      <vt:lpstr>付表23</vt:lpstr>
      <vt:lpstr>付表24</vt:lpstr>
      <vt:lpstr>付表25</vt:lpstr>
      <vt:lpstr>付表26-1</vt:lpstr>
      <vt:lpstr>付表26-2</vt:lpstr>
      <vt:lpstr>付表27-1</vt:lpstr>
      <vt:lpstr>付表27-2</vt:lpstr>
      <vt:lpstr>付表28-1</vt:lpstr>
      <vt:lpstr>付表28-2</vt:lpstr>
      <vt:lpstr>付表29-１</vt:lpstr>
      <vt:lpstr>★☓付表29-1</vt:lpstr>
      <vt:lpstr>付表29-2</vt:lpstr>
      <vt:lpstr>付表29-３</vt:lpstr>
      <vt:lpstr>付表29-４</vt:lpstr>
      <vt:lpstr>付表29-５</vt:lpstr>
      <vt:lpstr>付表30</vt:lpstr>
      <vt:lpstr>付表31</vt:lpstr>
      <vt:lpstr>付表32-1</vt:lpstr>
      <vt:lpstr>付表32-2</vt:lpstr>
      <vt:lpstr>付表32-3</vt:lpstr>
      <vt:lpstr>付表33-1</vt:lpstr>
      <vt:lpstr>付表33-2</vt:lpstr>
      <vt:lpstr>付表33-3</vt:lpstr>
      <vt:lpstr>付表33-4</vt:lpstr>
      <vt:lpstr>付表33-5</vt:lpstr>
      <vt:lpstr>付表33-6</vt:lpstr>
      <vt:lpstr>付表33-7</vt:lpstr>
      <vt:lpstr>付表33-8</vt:lpstr>
      <vt:lpstr>付表34-1</vt:lpstr>
      <vt:lpstr>付表34-2</vt:lpstr>
      <vt:lpstr>付表34-3</vt:lpstr>
      <vt:lpstr>付表34-4</vt:lpstr>
      <vt:lpstr>付表34-5</vt:lpstr>
      <vt:lpstr>付表34-6</vt:lpstr>
      <vt:lpstr>付表35-1</vt:lpstr>
      <vt:lpstr>付表35-2</vt:lpstr>
      <vt:lpstr>付表35-3</vt:lpstr>
      <vt:lpstr>付表35-4</vt:lpstr>
      <vt:lpstr>付表35-5</vt:lpstr>
      <vt:lpstr>付表35-6</vt:lpstr>
      <vt:lpstr>付表36</vt:lpstr>
      <vt:lpstr>付表37</vt:lpstr>
      <vt:lpstr>付表38</vt:lpstr>
      <vt:lpstr>付表39</vt:lpstr>
      <vt:lpstr>付表40</vt:lpstr>
      <vt:lpstr>付表41</vt:lpstr>
      <vt:lpstr>付表42</vt:lpstr>
      <vt:lpstr>付表43</vt:lpstr>
      <vt:lpstr>Sheet1</vt:lpstr>
      <vt:lpstr>'★☓付表29-1'!Print_Area</vt:lpstr>
      <vt:lpstr>付表1!Print_Area</vt:lpstr>
      <vt:lpstr>付表10!Print_Area</vt:lpstr>
      <vt:lpstr>付表11!Print_Area</vt:lpstr>
      <vt:lpstr>付表12!Print_Area</vt:lpstr>
      <vt:lpstr>付表13!Print_Area</vt:lpstr>
      <vt:lpstr>付表14!Print_Area</vt:lpstr>
      <vt:lpstr>付表15!Print_Area</vt:lpstr>
      <vt:lpstr>'付表16-1'!Print_Area</vt:lpstr>
      <vt:lpstr>'付表16-2'!Print_Area</vt:lpstr>
      <vt:lpstr>付表17!Print_Area</vt:lpstr>
      <vt:lpstr>付表18!Print_Area</vt:lpstr>
      <vt:lpstr>'付表19-1'!Print_Area</vt:lpstr>
      <vt:lpstr>'付表19-2'!Print_Area</vt:lpstr>
      <vt:lpstr>'付表19-3'!Print_Area</vt:lpstr>
      <vt:lpstr>'付表19-4'!Print_Area</vt:lpstr>
      <vt:lpstr>'付表19-5'!Print_Area</vt:lpstr>
      <vt:lpstr>'付表19-6'!Print_Area</vt:lpstr>
      <vt:lpstr>'付表19-7'!Print_Area</vt:lpstr>
      <vt:lpstr>付表20!Print_Area</vt:lpstr>
      <vt:lpstr>'付表2-1'!Print_Area</vt:lpstr>
      <vt:lpstr>'付表2-10'!Print_Area</vt:lpstr>
      <vt:lpstr>'付表21-1'!Print_Area</vt:lpstr>
      <vt:lpstr>'付表2-11'!Print_Area</vt:lpstr>
      <vt:lpstr>'付表21-2'!Print_Area</vt:lpstr>
      <vt:lpstr>'付表2-12'!Print_Area</vt:lpstr>
      <vt:lpstr>'付表21-2(平均取得日数あり)'!Print_Area</vt:lpstr>
      <vt:lpstr>付表22!Print_Area</vt:lpstr>
      <vt:lpstr>'付表2-2'!Print_Area</vt:lpstr>
      <vt:lpstr>付表23!Print_Area</vt:lpstr>
      <vt:lpstr>'付表2-3'!Print_Area</vt:lpstr>
      <vt:lpstr>付表24!Print_Area</vt:lpstr>
      <vt:lpstr>'付表2-4'!Print_Area</vt:lpstr>
      <vt:lpstr>付表25!Print_Area</vt:lpstr>
      <vt:lpstr>'付表2-5'!Print_Area</vt:lpstr>
      <vt:lpstr>'付表2-6'!Print_Area</vt:lpstr>
      <vt:lpstr>'付表26-1'!Print_Area</vt:lpstr>
      <vt:lpstr>'付表26-2'!Print_Area</vt:lpstr>
      <vt:lpstr>'付表2-7'!Print_Area</vt:lpstr>
      <vt:lpstr>'付表27-1'!Print_Area</vt:lpstr>
      <vt:lpstr>'付表27-2'!Print_Area</vt:lpstr>
      <vt:lpstr>'付表2-8'!Print_Area</vt:lpstr>
      <vt:lpstr>'付表28-1'!Print_Area</vt:lpstr>
      <vt:lpstr>'付表28-2'!Print_Area</vt:lpstr>
      <vt:lpstr>'付表2-9'!Print_Area</vt:lpstr>
      <vt:lpstr>'付表29-１'!Print_Area</vt:lpstr>
      <vt:lpstr>'付表29-2'!Print_Area</vt:lpstr>
      <vt:lpstr>'付表29-３'!Print_Area</vt:lpstr>
      <vt:lpstr>'付表29-４'!Print_Area</vt:lpstr>
      <vt:lpstr>'付表29-５'!Print_Area</vt:lpstr>
      <vt:lpstr>付表30!Print_Area</vt:lpstr>
      <vt:lpstr>付表31!Print_Area</vt:lpstr>
      <vt:lpstr>'付表3-1'!Print_Area</vt:lpstr>
      <vt:lpstr>'付表3-2'!Print_Area</vt:lpstr>
      <vt:lpstr>'付表32-1'!Print_Area</vt:lpstr>
      <vt:lpstr>'付表32-2'!Print_Area</vt:lpstr>
      <vt:lpstr>'付表32-3'!Print_Area</vt:lpstr>
      <vt:lpstr>'付表33-1'!Print_Area</vt:lpstr>
      <vt:lpstr>'付表33-2'!Print_Area</vt:lpstr>
      <vt:lpstr>'付表33-3'!Print_Area</vt:lpstr>
      <vt:lpstr>'付表33-4'!Print_Area</vt:lpstr>
      <vt:lpstr>'付表33-5'!Print_Area</vt:lpstr>
      <vt:lpstr>'付表33-6'!Print_Area</vt:lpstr>
      <vt:lpstr>'付表33-7'!Print_Area</vt:lpstr>
      <vt:lpstr>'付表33-8'!Print_Area</vt:lpstr>
      <vt:lpstr>'付表34-1'!Print_Area</vt:lpstr>
      <vt:lpstr>'付表34-2'!Print_Area</vt:lpstr>
      <vt:lpstr>'付表34-3'!Print_Area</vt:lpstr>
      <vt:lpstr>'付表34-4'!Print_Area</vt:lpstr>
      <vt:lpstr>'付表34-5'!Print_Area</vt:lpstr>
      <vt:lpstr>'付表34-6'!Print_Area</vt:lpstr>
      <vt:lpstr>'付表35-1'!Print_Area</vt:lpstr>
      <vt:lpstr>'付表35-2'!Print_Area</vt:lpstr>
      <vt:lpstr>'付表35-3'!Print_Area</vt:lpstr>
      <vt:lpstr>'付表35-4'!Print_Area</vt:lpstr>
      <vt:lpstr>'付表35-5'!Print_Area</vt:lpstr>
      <vt:lpstr>'付表35-6'!Print_Area</vt:lpstr>
      <vt:lpstr>付表36!Print_Area</vt:lpstr>
      <vt:lpstr>付表37!Print_Area</vt:lpstr>
      <vt:lpstr>付表38!Print_Area</vt:lpstr>
      <vt:lpstr>付表39!Print_Area</vt:lpstr>
      <vt:lpstr>付表40!Print_Area</vt:lpstr>
      <vt:lpstr>付表41!Print_Area</vt:lpstr>
      <vt:lpstr>'付表4-1'!Print_Area</vt:lpstr>
      <vt:lpstr>付表42!Print_Area</vt:lpstr>
      <vt:lpstr>'付表4-2'!Print_Area</vt:lpstr>
      <vt:lpstr>付表43!Print_Area</vt:lpstr>
      <vt:lpstr>付表5!Print_Area</vt:lpstr>
      <vt:lpstr>'付表6-1'!Print_Area</vt:lpstr>
      <vt:lpstr>'付表6-2'!Print_Area</vt:lpstr>
      <vt:lpstr>付表7!Print_Area</vt:lpstr>
      <vt:lpstr>付表8!Print_Area</vt:lpstr>
      <vt:lpstr>付表9!Print_Area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kaki</dc:creator>
  <cp:lastModifiedBy>user</cp:lastModifiedBy>
  <cp:lastPrinted>2021-11-24T01:09:55Z</cp:lastPrinted>
  <dcterms:created xsi:type="dcterms:W3CDTF">2018-10-29T02:07:19Z</dcterms:created>
  <dcterms:modified xsi:type="dcterms:W3CDTF">2022-03-29T02:08:48Z</dcterms:modified>
</cp:coreProperties>
</file>